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6.xml" ContentType="application/vnd.ms-excel.controlproperties+xml"/>
  <Override PartName="/xl/drawings/drawing8.xml" ContentType="application/vnd.openxmlformats-officedocument.drawing+xml"/>
  <Override PartName="/xl/ctrlProps/ctrlProp7.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trlProps/ctrlProp8.xml" ContentType="application/vnd.ms-excel.controlproperties+xml"/>
  <Override PartName="/xl/drawings/drawing10.xml" ContentType="application/vnd.openxmlformats-officedocument.drawing+xml"/>
  <Override PartName="/xl/ctrlProps/ctrlProp9.xml" ContentType="application/vnd.ms-excel.controlproperties+xml"/>
  <Override PartName="/xl/drawings/drawing11.xml" ContentType="application/vnd.openxmlformats-officedocument.drawing+xml"/>
  <Override PartName="/xl/ctrlProps/ctrlProp10.xml" ContentType="application/vnd.ms-excel.controlproperties+xml"/>
  <Override PartName="/xl/drawings/drawing12.xml" ContentType="application/vnd.openxmlformats-officedocument.drawing+xml"/>
  <Override PartName="/xl/ctrlProps/ctrlProp11.xml" ContentType="application/vnd.ms-excel.controlproperties+xml"/>
  <Override PartName="/xl/drawings/drawing13.xml" ContentType="application/vnd.openxmlformats-officedocument.drawing+xml"/>
  <Override PartName="/xl/ctrlProps/ctrlProp12.xml" ContentType="application/vnd.ms-excel.controlproperties+xml"/>
  <Override PartName="/xl/drawings/drawing14.xml" ContentType="application/vnd.openxmlformats-officedocument.drawing+xml"/>
  <Override PartName="/xl/ctrlProps/ctrlProp13.xml" ContentType="application/vnd.ms-excel.controlproperties+xml"/>
  <Override PartName="/xl/comments4.xml" ContentType="application/vnd.openxmlformats-officedocument.spreadsheetml.comments+xml"/>
  <Override PartName="/xl/drawings/drawing15.xml" ContentType="application/vnd.openxmlformats-officedocument.drawing+xml"/>
  <Override PartName="/xl/ctrlProps/ctrlProp14.xml" ContentType="application/vnd.ms-excel.controlproperties+xml"/>
  <Override PartName="/xl/drawings/drawing16.xml" ContentType="application/vnd.openxmlformats-officedocument.drawing+xml"/>
  <Override PartName="/xl/ctrlProps/ctrlProp15.xml" ContentType="application/vnd.ms-excel.controlproperties+xml"/>
  <Override PartName="/xl/drawings/drawing17.xml" ContentType="application/vnd.openxmlformats-officedocument.drawing+xml"/>
  <Override PartName="/xl/ctrlProps/ctrlProp16.xml" ContentType="application/vnd.ms-excel.controlproperties+xml"/>
  <Override PartName="/xl/drawings/drawing18.xml" ContentType="application/vnd.openxmlformats-officedocument.drawing+xml"/>
  <Override PartName="/xl/ctrlProps/ctrlProp17.xml" ContentType="application/vnd.ms-excel.controlproperties+xml"/>
  <Override PartName="/xl/drawings/drawing19.xml" ContentType="application/vnd.openxmlformats-officedocument.drawing+xml"/>
  <Override PartName="/xl/ctrlProps/ctrlProp18.xml" ContentType="application/vnd.ms-excel.controlproperties+xml"/>
  <Override PartName="/xl/drawings/drawing20.xml" ContentType="application/vnd.openxmlformats-officedocument.drawing+xml"/>
  <Override PartName="/xl/ctrlProps/ctrlProp19.xml" ContentType="application/vnd.ms-excel.controlproperties+xml"/>
  <Override PartName="/xl/drawings/drawing21.xml" ContentType="application/vnd.openxmlformats-officedocument.drawing+xml"/>
  <Override PartName="/xl/ctrlProps/ctrlProp20.xml" ContentType="application/vnd.ms-excel.controlproperties+xml"/>
  <Override PartName="/xl/drawings/drawing22.xml" ContentType="application/vnd.openxmlformats-officedocument.drawing+xml"/>
  <Override PartName="/xl/ctrlProps/ctrlProp21.xml" ContentType="application/vnd.ms-excel.controlproperties+xml"/>
  <Override PartName="/xl/comments5.xml" ContentType="application/vnd.openxmlformats-officedocument.spreadsheetml.comments+xml"/>
  <Override PartName="/xl/drawings/drawing23.xml" ContentType="application/vnd.openxmlformats-officedocument.drawing+xml"/>
  <Override PartName="/xl/ctrlProps/ctrlProp22.xml" ContentType="application/vnd.ms-excel.controlproperties+xml"/>
  <Override PartName="/xl/drawings/drawing24.xml" ContentType="application/vnd.openxmlformats-officedocument.drawing+xml"/>
  <Override PartName="/xl/ctrlProps/ctrlProp23.xml" ContentType="application/vnd.ms-excel.controlproperties+xml"/>
  <Override PartName="/xl/drawings/drawing25.xml" ContentType="application/vnd.openxmlformats-officedocument.drawing+xml"/>
  <Override PartName="/xl/ctrlProps/ctrlProp24.xml" ContentType="application/vnd.ms-excel.controlproperties+xml"/>
  <Override PartName="/xl/drawings/drawing26.xml" ContentType="application/vnd.openxmlformats-officedocument.drawing+xml"/>
  <Override PartName="/xl/ctrlProps/ctrlProp25.xml" ContentType="application/vnd.ms-excel.controlproperties+xml"/>
  <Override PartName="/xl/drawings/drawing27.xml" ContentType="application/vnd.openxmlformats-officedocument.drawing+xml"/>
  <Override PartName="/xl/ctrlProps/ctrlProp2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codeName="{3D1A710C-6663-3D7B-7F91-EC182F24A4BC}"/>
  <workbookPr codeName="ThisWorkbook"/>
  <mc:AlternateContent xmlns:mc="http://schemas.openxmlformats.org/markup-compatibility/2006">
    <mc:Choice Requires="x15">
      <x15ac:absPath xmlns:x15ac="http://schemas.microsoft.com/office/spreadsheetml/2010/11/ac" url="C:\Users\ljrobins\Desktop\"/>
    </mc:Choice>
  </mc:AlternateContent>
  <xr:revisionPtr revIDLastSave="0" documentId="8_{A6295983-317E-405D-9952-0A4F602E318A}" xr6:coauthVersionLast="36" xr6:coauthVersionMax="36" xr10:uidLastSave="{00000000-0000-0000-0000-000000000000}"/>
  <bookViews>
    <workbookView xWindow="0" yWindow="0" windowWidth="21570" windowHeight="7980" tabRatio="959" firstSheet="1" activeTab="1" xr2:uid="{00000000-000D-0000-FFFF-FFFF00000000}"/>
  </bookViews>
  <sheets>
    <sheet name="Instructions" sheetId="1" state="hidden" r:id="rId1"/>
    <sheet name="Recap Sheet" sheetId="2" r:id="rId2"/>
    <sheet name="Beef 100-2000" sheetId="3" r:id="rId3"/>
    <sheet name="Chicken 2001-4000" sheetId="4" r:id="rId4"/>
    <sheet name="Turkey 4001-6000" sheetId="5" r:id="rId5"/>
    <sheet name="Fish 6001-8000" sheetId="6" r:id="rId6"/>
    <sheet name="Pork 8001-10000" sheetId="7" r:id="rId7"/>
    <sheet name="Pizza 10001-12000" sheetId="8" r:id="rId8"/>
    <sheet name="Frozen Entrees 12001-14000" sheetId="9" r:id="rId9"/>
    <sheet name="Dairy &amp; Yogurt 14001-16000" sheetId="10" r:id="rId10"/>
    <sheet name="Franks &amp; Corn Dogs 16001-18000" sheetId="11" r:id="rId11"/>
    <sheet name="Eggs 18001-20000" sheetId="12" r:id="rId12"/>
    <sheet name="Frozen Potato 20001-22000" sheetId="13" r:id="rId13"/>
    <sheet name="Fruit 22001-24000" sheetId="14" r:id="rId14"/>
    <sheet name="Pantry Vegetables 24001-26000" sheetId="15" r:id="rId15"/>
    <sheet name="Juice Frz 26001-28000" sheetId="16" r:id="rId16"/>
    <sheet name="Breakfast Products 28001-30000" sheetId="17" r:id="rId17"/>
    <sheet name="Smart Snacks 30001-32000" sheetId="18" r:id="rId18"/>
    <sheet name="Beverages 32001-34000" sheetId="19" r:id="rId19"/>
    <sheet name="Condiments PC 34001-36000" sheetId="20" r:id="rId20"/>
    <sheet name="Groceries 36001-38000" sheetId="21" r:id="rId21"/>
    <sheet name="Spices Flavorings 40001-42000" sheetId="25" r:id="rId22"/>
    <sheet name="Bread-Grains 42001-44000" sheetId="22" r:id="rId23"/>
    <sheet name="Plant Based 50001-50200" sheetId="23" r:id="rId24"/>
    <sheet name="Vegetables Frz 38001-40000" sheetId="24" r:id="rId25"/>
    <sheet name="Special Diet Foods 44001-46000" sheetId="26" r:id="rId26"/>
    <sheet name="Disposables 46001-48000" sheetId="27" r:id="rId27"/>
    <sheet name="Chemicals 48001-50000" sheetId="28" r:id="rId28"/>
  </sheets>
  <definedNames>
    <definedName name="ListSheets">REPLACE(GET.WORKBOOK(1),1,FIND("]",GET.WORKBOOK(1)),"")</definedName>
    <definedName name="_xlnm.Print_Titles" localSheetId="2">'Beef 100-2000'!$1:$9</definedName>
    <definedName name="_xlnm.Print_Titles" localSheetId="18">'Beverages 32001-34000'!$1:$9</definedName>
    <definedName name="_xlnm.Print_Titles" localSheetId="22">'Bread-Grains 42001-44000'!$1:$9</definedName>
    <definedName name="_xlnm.Print_Titles" localSheetId="16">'Breakfast Products 28001-30000'!$1:$9</definedName>
    <definedName name="_xlnm.Print_Titles" localSheetId="27">'Chemicals 48001-50000'!$1:$9</definedName>
    <definedName name="_xlnm.Print_Titles" localSheetId="3">'Chicken 2001-4000'!$1:$9</definedName>
    <definedName name="_xlnm.Print_Titles" localSheetId="19">'Condiments PC 34001-36000'!$1:$9</definedName>
    <definedName name="_xlnm.Print_Titles" localSheetId="9">'Dairy &amp; Yogurt 14001-16000'!$1:$9</definedName>
    <definedName name="_xlnm.Print_Titles" localSheetId="26">'Disposables 46001-48000'!$1:$9</definedName>
    <definedName name="_xlnm.Print_Titles" localSheetId="11">'Eggs 18001-20000'!$1:$9</definedName>
    <definedName name="_xlnm.Print_Titles" localSheetId="5">'Fish 6001-8000'!$1:$9</definedName>
    <definedName name="_xlnm.Print_Titles" localSheetId="10">'Franks &amp; Corn Dogs 16001-18000'!$1:$9</definedName>
    <definedName name="_xlnm.Print_Titles" localSheetId="8">'Frozen Entrees 12001-14000'!$1:$9</definedName>
    <definedName name="_xlnm.Print_Titles" localSheetId="12">'Frozen Potato 20001-22000'!$1:$9</definedName>
    <definedName name="_xlnm.Print_Titles" localSheetId="13">'Fruit 22001-24000'!$1:$9</definedName>
    <definedName name="_xlnm.Print_Titles" localSheetId="20">'Groceries 36001-38000'!$1:$9</definedName>
    <definedName name="_xlnm.Print_Titles" localSheetId="15">'Juice Frz 26001-28000'!$1:$9</definedName>
    <definedName name="_xlnm.Print_Titles" localSheetId="14">'Pantry Vegetables 24001-26000'!$1:$9</definedName>
    <definedName name="_xlnm.Print_Titles" localSheetId="7">'Pizza 10001-12000'!$1:$9</definedName>
    <definedName name="_xlnm.Print_Titles" localSheetId="6">'Pork 8001-10000'!$1:$9</definedName>
    <definedName name="_xlnm.Print_Titles" localSheetId="17">'Smart Snacks 30001-32000'!$1:$9</definedName>
    <definedName name="_xlnm.Print_Titles" localSheetId="25">'Special Diet Foods 44001-46000'!$1:$9</definedName>
    <definedName name="_xlnm.Print_Titles" localSheetId="21">'Spices Flavorings 40001-42000'!$1:$9</definedName>
    <definedName name="_xlnm.Print_Titles" localSheetId="4">'Turkey 4001-6000'!$1:$9</definedName>
    <definedName name="_xlnm.Print_Titles" localSheetId="24">'Vegetables Frz 38001-40000'!$1:$9</definedName>
    <definedName name="SheetNames">REPLACE(GET.WORKBOOK(1),1,FIND("]",GET.WORKBOOK(1)),"")</definedName>
    <definedName name="Z_F8F3C058_0B72_45B1_9471_FD232B18A87C_.wvu.PrintTitles" localSheetId="2" hidden="1">'Beef 100-2000'!$1:$9</definedName>
    <definedName name="Z_F8F3C058_0B72_45B1_9471_FD232B18A87C_.wvu.PrintTitles" localSheetId="18" hidden="1">'Beverages 32001-34000'!$1:$9</definedName>
    <definedName name="Z_F8F3C058_0B72_45B1_9471_FD232B18A87C_.wvu.PrintTitles" localSheetId="22" hidden="1">'Bread-Grains 42001-44000'!$1:$9</definedName>
    <definedName name="Z_F8F3C058_0B72_45B1_9471_FD232B18A87C_.wvu.PrintTitles" localSheetId="16" hidden="1">'Breakfast Products 28001-30000'!$1:$9</definedName>
    <definedName name="Z_F8F3C058_0B72_45B1_9471_FD232B18A87C_.wvu.PrintTitles" localSheetId="27" hidden="1">'Chemicals 48001-50000'!$1:$9</definedName>
    <definedName name="Z_F8F3C058_0B72_45B1_9471_FD232B18A87C_.wvu.PrintTitles" localSheetId="3" hidden="1">'Chicken 2001-4000'!$1:$9</definedName>
    <definedName name="Z_F8F3C058_0B72_45B1_9471_FD232B18A87C_.wvu.PrintTitles" localSheetId="19" hidden="1">'Condiments PC 34001-36000'!$1:$9</definedName>
    <definedName name="Z_F8F3C058_0B72_45B1_9471_FD232B18A87C_.wvu.PrintTitles" localSheetId="9" hidden="1">'Dairy &amp; Yogurt 14001-16000'!$1:$9</definedName>
    <definedName name="Z_F8F3C058_0B72_45B1_9471_FD232B18A87C_.wvu.PrintTitles" localSheetId="26" hidden="1">'Disposables 46001-48000'!$1:$9</definedName>
    <definedName name="Z_F8F3C058_0B72_45B1_9471_FD232B18A87C_.wvu.PrintTitles" localSheetId="11" hidden="1">'Eggs 18001-20000'!$1:$9</definedName>
    <definedName name="Z_F8F3C058_0B72_45B1_9471_FD232B18A87C_.wvu.PrintTitles" localSheetId="5" hidden="1">'Fish 6001-8000'!$1:$9</definedName>
    <definedName name="Z_F8F3C058_0B72_45B1_9471_FD232B18A87C_.wvu.PrintTitles" localSheetId="10" hidden="1">'Franks &amp; Corn Dogs 16001-18000'!$1:$9</definedName>
    <definedName name="Z_F8F3C058_0B72_45B1_9471_FD232B18A87C_.wvu.PrintTitles" localSheetId="8" hidden="1">'Frozen Entrees 12001-14000'!$1:$9</definedName>
    <definedName name="Z_F8F3C058_0B72_45B1_9471_FD232B18A87C_.wvu.PrintTitles" localSheetId="12" hidden="1">'Frozen Potato 20001-22000'!$1:$9</definedName>
    <definedName name="Z_F8F3C058_0B72_45B1_9471_FD232B18A87C_.wvu.PrintTitles" localSheetId="13" hidden="1">'Fruit 22001-24000'!$1:$9</definedName>
    <definedName name="Z_F8F3C058_0B72_45B1_9471_FD232B18A87C_.wvu.PrintTitles" localSheetId="20" hidden="1">'Groceries 36001-38000'!$1:$9</definedName>
    <definedName name="Z_F8F3C058_0B72_45B1_9471_FD232B18A87C_.wvu.PrintTitles" localSheetId="15" hidden="1">'Juice Frz 26001-28000'!$1:$9</definedName>
    <definedName name="Z_F8F3C058_0B72_45B1_9471_FD232B18A87C_.wvu.PrintTitles" localSheetId="14" hidden="1">'Pantry Vegetables 24001-26000'!$1:$9</definedName>
    <definedName name="Z_F8F3C058_0B72_45B1_9471_FD232B18A87C_.wvu.PrintTitles" localSheetId="7" hidden="1">'Pizza 10001-12000'!$1:$9</definedName>
    <definedName name="Z_F8F3C058_0B72_45B1_9471_FD232B18A87C_.wvu.PrintTitles" localSheetId="6" hidden="1">'Pork 8001-10000'!$1:$9</definedName>
    <definedName name="Z_F8F3C058_0B72_45B1_9471_FD232B18A87C_.wvu.PrintTitles" localSheetId="17" hidden="1">'Smart Snacks 30001-32000'!$1:$9</definedName>
    <definedName name="Z_F8F3C058_0B72_45B1_9471_FD232B18A87C_.wvu.PrintTitles" localSheetId="25" hidden="1">'Special Diet Foods 44001-46000'!$1:$9</definedName>
    <definedName name="Z_F8F3C058_0B72_45B1_9471_FD232B18A87C_.wvu.PrintTitles" localSheetId="21" hidden="1">'Spices Flavorings 40001-42000'!$1:$9</definedName>
    <definedName name="Z_F8F3C058_0B72_45B1_9471_FD232B18A87C_.wvu.PrintTitles" localSheetId="4" hidden="1">'Turkey 4001-6000'!$1:$9</definedName>
    <definedName name="Z_F8F3C058_0B72_45B1_9471_FD232B18A87C_.wvu.PrintTitles" localSheetId="24" hidden="1">'Vegetables Frz 38001-40000'!$1:$9</definedName>
  </definedNames>
  <calcPr calcId="191029"/>
  <customWorkbookViews>
    <customWorkbookView name="Donnie Chavis - Personal View" guid="{F8F3C058-0B72-45B1-9471-FD232B18A87C}" mergeInterval="0" personalView="1" maximized="1" xWindow="-1928" yWindow="-8" windowWidth="1936" windowHeight="1056" tabRatio="959" activeSheetId="4"/>
    <customWorkbookView name="Technician - Personal View" guid="{92C9CC13-8131-4554-86CD-BEA0EE82905A}" mergeInterval="0" personalView="1" maximized="1" xWindow="-8" yWindow="-8" windowWidth="1936" windowHeight="1056" tabRatio="768" activeSheetId="4"/>
    <customWorkbookView name="ucsd - Personal View" guid="{2146B8A8-0C50-46D7-9E04-99F80A0FDBAC}" mergeInterval="0" personalView="1" maximized="1" windowWidth="1020" windowHeight="509" tabRatio="768" activeSheetId="18"/>
  </customWorkbookViews>
</workbook>
</file>

<file path=xl/calcChain.xml><?xml version="1.0" encoding="utf-8"?>
<calcChain xmlns="http://schemas.openxmlformats.org/spreadsheetml/2006/main">
  <c r="H22" i="10" l="1"/>
  <c r="L42" i="25" l="1"/>
  <c r="N42" i="25" s="1"/>
  <c r="I42" i="25"/>
  <c r="H166" i="18"/>
  <c r="H160" i="18"/>
  <c r="H352" i="17"/>
  <c r="H339" i="17"/>
  <c r="H212" i="17"/>
  <c r="I144" i="17"/>
  <c r="L144" i="17"/>
  <c r="N144" i="17" s="1"/>
  <c r="H140" i="17"/>
  <c r="H51" i="17"/>
  <c r="H44" i="17"/>
  <c r="H120" i="14"/>
  <c r="H116" i="14"/>
  <c r="H84" i="14"/>
  <c r="H76" i="14"/>
  <c r="H100" i="10"/>
  <c r="H71" i="10"/>
  <c r="M42" i="25" l="1"/>
  <c r="M144" i="17"/>
  <c r="H201" i="4" l="1"/>
  <c r="T463" i="17" l="1"/>
  <c r="T462" i="17"/>
  <c r="I89" i="19" l="1"/>
  <c r="L463" i="17"/>
  <c r="L436" i="17"/>
  <c r="L434" i="17"/>
  <c r="L442" i="17"/>
  <c r="L433" i="17"/>
  <c r="L432" i="17"/>
  <c r="L429" i="17"/>
  <c r="L428" i="17"/>
  <c r="X203" i="4" l="1"/>
  <c r="X202" i="4"/>
  <c r="W25" i="4"/>
  <c r="Y34" i="14" l="1"/>
  <c r="U34" i="14"/>
  <c r="Y37" i="14"/>
  <c r="T37" i="14"/>
  <c r="U37" i="14" s="1"/>
  <c r="I30" i="11"/>
  <c r="W34" i="14" l="1"/>
  <c r="W37" i="14"/>
  <c r="T262" i="4"/>
  <c r="T92" i="9" l="1"/>
  <c r="T89" i="9"/>
  <c r="U86" i="9"/>
  <c r="Y86" i="9"/>
  <c r="W86" i="9"/>
  <c r="X86" i="9" s="1"/>
  <c r="T86" i="9"/>
  <c r="T80" i="9"/>
  <c r="Y83" i="9"/>
  <c r="T83" i="9"/>
  <c r="W83" i="9" s="1"/>
  <c r="X83" i="9" s="1"/>
  <c r="K34" i="7"/>
  <c r="T419" i="17"/>
  <c r="W419" i="17" s="1"/>
  <c r="X419" i="17" s="1"/>
  <c r="Y419" i="17"/>
  <c r="U83" i="9" l="1"/>
  <c r="U419" i="17"/>
  <c r="Z419" i="17" s="1"/>
  <c r="T282" i="4"/>
  <c r="T271" i="4"/>
  <c r="T265" i="4"/>
  <c r="L22" i="14" l="1"/>
  <c r="Y151" i="20" l="1"/>
  <c r="Y161" i="8" l="1"/>
  <c r="T161" i="8"/>
  <c r="U161" i="8" s="1"/>
  <c r="T19" i="8"/>
  <c r="T14" i="9"/>
  <c r="W161" i="8" l="1"/>
  <c r="X161" i="8" s="1"/>
  <c r="T20" i="12"/>
  <c r="U20" i="12" s="1"/>
  <c r="I151" i="22" l="1"/>
  <c r="I108" i="22"/>
  <c r="L185" i="18" l="1"/>
  <c r="N185" i="18" s="1"/>
  <c r="I185" i="18"/>
  <c r="L182" i="18"/>
  <c r="N182" i="18" s="1"/>
  <c r="I182" i="18"/>
  <c r="I501" i="17"/>
  <c r="I497" i="17"/>
  <c r="L492" i="17"/>
  <c r="N492" i="17" s="1"/>
  <c r="I492" i="17"/>
  <c r="I488" i="17"/>
  <c r="L481" i="17"/>
  <c r="L435" i="17"/>
  <c r="Y485" i="17"/>
  <c r="T485" i="17"/>
  <c r="U485" i="17" s="1"/>
  <c r="Z485" i="17" s="1"/>
  <c r="I485" i="17"/>
  <c r="W123" i="14"/>
  <c r="X123" i="14" s="1"/>
  <c r="W122" i="14"/>
  <c r="X122" i="14" s="1"/>
  <c r="W121" i="14"/>
  <c r="X121" i="14" s="1"/>
  <c r="Y123" i="14"/>
  <c r="U123" i="14"/>
  <c r="Y122" i="14"/>
  <c r="U122" i="14"/>
  <c r="T123" i="14"/>
  <c r="T122" i="14"/>
  <c r="Y121" i="14"/>
  <c r="T121" i="14"/>
  <c r="U121" i="14" s="1"/>
  <c r="I120" i="14"/>
  <c r="M185" i="18" l="1"/>
  <c r="M182" i="18"/>
  <c r="W485" i="17"/>
  <c r="X485" i="17" s="1"/>
  <c r="M492" i="17"/>
  <c r="L120" i="14"/>
  <c r="N120" i="14" s="1"/>
  <c r="I15" i="12"/>
  <c r="I161" i="8"/>
  <c r="L161" i="8"/>
  <c r="N161" i="8" s="1"/>
  <c r="I248" i="4"/>
  <c r="I244" i="4"/>
  <c r="L154" i="4"/>
  <c r="N154" i="4" s="1"/>
  <c r="I154" i="4"/>
  <c r="Y86" i="8"/>
  <c r="T86" i="8"/>
  <c r="W86" i="8" s="1"/>
  <c r="X86" i="8" s="1"/>
  <c r="I86" i="8"/>
  <c r="Y105" i="4"/>
  <c r="T105" i="4"/>
  <c r="W105" i="4" s="1"/>
  <c r="X105" i="4" s="1"/>
  <c r="L105" i="4"/>
  <c r="N105" i="4" s="1"/>
  <c r="I105" i="4"/>
  <c r="M120" i="14" l="1"/>
  <c r="M161" i="8"/>
  <c r="M154" i="4"/>
  <c r="U86" i="8"/>
  <c r="U105" i="4"/>
  <c r="M105" i="4"/>
  <c r="I100" i="4"/>
  <c r="L240" i="4"/>
  <c r="N240" i="4" s="1"/>
  <c r="I240" i="4"/>
  <c r="N481" i="17"/>
  <c r="I481" i="17"/>
  <c r="M240" i="4" l="1"/>
  <c r="M481" i="17"/>
  <c r="I477" i="17"/>
  <c r="I473" i="17"/>
  <c r="I469" i="17"/>
  <c r="L61" i="22"/>
  <c r="N61" i="22" s="1"/>
  <c r="I61" i="22"/>
  <c r="M61" i="22" l="1"/>
  <c r="T8" i="11"/>
  <c r="T65" i="11" s="1"/>
  <c r="Y65" i="11" s="1"/>
  <c r="U65" i="11" l="1"/>
  <c r="W65" i="11"/>
  <c r="X65" i="11" s="1"/>
  <c r="T52" i="11"/>
  <c r="Y52" i="11" s="1"/>
  <c r="I154" i="8"/>
  <c r="W52" i="11" l="1"/>
  <c r="X52" i="11" s="1"/>
  <c r="U52" i="11"/>
  <c r="I462" i="17"/>
  <c r="U462" i="17"/>
  <c r="Z462" i="17" s="1"/>
  <c r="W462" i="17"/>
  <c r="X462" i="17" s="1"/>
  <c r="Y462" i="17"/>
  <c r="I463" i="17"/>
  <c r="U463" i="17"/>
  <c r="Z463" i="17" s="1"/>
  <c r="W463" i="17"/>
  <c r="X463" i="17" s="1"/>
  <c r="Y463" i="17"/>
  <c r="W92" i="9" l="1"/>
  <c r="X92" i="9" s="1"/>
  <c r="U92" i="9"/>
  <c r="Y92" i="9"/>
  <c r="L92" i="9"/>
  <c r="N92" i="9" s="1"/>
  <c r="I92" i="9"/>
  <c r="W89" i="9"/>
  <c r="X89" i="9" s="1"/>
  <c r="Y89" i="9"/>
  <c r="L89" i="9"/>
  <c r="N89" i="9" s="1"/>
  <c r="I89" i="9"/>
  <c r="M92" i="9" l="1"/>
  <c r="M89" i="9"/>
  <c r="U89" i="9"/>
  <c r="L155" i="18"/>
  <c r="N155" i="18" s="1"/>
  <c r="I155" i="18"/>
  <c r="M155" i="18" l="1"/>
  <c r="L86" i="9"/>
  <c r="N86" i="9" s="1"/>
  <c r="I86" i="9"/>
  <c r="L83" i="9"/>
  <c r="N83" i="9" s="1"/>
  <c r="I83" i="9"/>
  <c r="W80" i="9"/>
  <c r="X80" i="9" s="1"/>
  <c r="Y80" i="9"/>
  <c r="L80" i="9"/>
  <c r="N80" i="9" s="1"/>
  <c r="I80" i="9"/>
  <c r="M83" i="9" l="1"/>
  <c r="M86" i="9"/>
  <c r="M80" i="9"/>
  <c r="U80" i="9"/>
  <c r="I458" i="17"/>
  <c r="I448" i="17"/>
  <c r="I453" i="17"/>
  <c r="T453" i="17"/>
  <c r="U453" i="17" s="1"/>
  <c r="Z453" i="17" s="1"/>
  <c r="Y453" i="17"/>
  <c r="I441" i="17"/>
  <c r="I442" i="17"/>
  <c r="T442" i="17"/>
  <c r="W442" i="17" s="1"/>
  <c r="X442" i="17" s="1"/>
  <c r="Y442" i="17"/>
  <c r="I438" i="17"/>
  <c r="T438" i="17"/>
  <c r="U438" i="17" s="1"/>
  <c r="Z438" i="17" s="1"/>
  <c r="W438" i="17"/>
  <c r="X438" i="17" s="1"/>
  <c r="Y438" i="17"/>
  <c r="I119" i="22"/>
  <c r="W453" i="17" l="1"/>
  <c r="X453" i="17" s="1"/>
  <c r="U442" i="17"/>
  <c r="Z442" i="17" s="1"/>
  <c r="L157" i="17"/>
  <c r="N157" i="17" s="1"/>
  <c r="I157" i="17"/>
  <c r="M157" i="17" l="1"/>
  <c r="I424" i="17" l="1"/>
  <c r="I427" i="17"/>
  <c r="I428" i="17"/>
  <c r="T428" i="17"/>
  <c r="U428" i="17"/>
  <c r="W428" i="17"/>
  <c r="X428" i="17" s="1"/>
  <c r="Y428" i="17"/>
  <c r="Z428" i="17"/>
  <c r="I429" i="17"/>
  <c r="T429" i="17"/>
  <c r="U429" i="17" s="1"/>
  <c r="Z429" i="17" s="1"/>
  <c r="W429" i="17"/>
  <c r="X429" i="17" s="1"/>
  <c r="Y429" i="17"/>
  <c r="I431" i="17"/>
  <c r="T431" i="17"/>
  <c r="U431" i="17" s="1"/>
  <c r="Z431" i="17" s="1"/>
  <c r="W431" i="17"/>
  <c r="X431" i="17" s="1"/>
  <c r="Y431" i="17"/>
  <c r="I432" i="17"/>
  <c r="I433" i="17"/>
  <c r="T433" i="17"/>
  <c r="U433" i="17" s="1"/>
  <c r="W433" i="17"/>
  <c r="X433" i="17" s="1"/>
  <c r="Y433" i="17"/>
  <c r="Z433" i="17"/>
  <c r="I434" i="17"/>
  <c r="T434" i="17"/>
  <c r="U434" i="17" s="1"/>
  <c r="Z434" i="17" s="1"/>
  <c r="W434" i="17"/>
  <c r="X434" i="17" s="1"/>
  <c r="Y434" i="17"/>
  <c r="I435" i="17"/>
  <c r="I436" i="17"/>
  <c r="I419" i="17"/>
  <c r="I390" i="17"/>
  <c r="T390" i="17"/>
  <c r="W390" i="17" s="1"/>
  <c r="X390" i="17" s="1"/>
  <c r="Y390" i="17"/>
  <c r="I394" i="17"/>
  <c r="T394" i="17"/>
  <c r="U394" i="17" s="1"/>
  <c r="Z394" i="17" s="1"/>
  <c r="Y394" i="17"/>
  <c r="I399" i="17"/>
  <c r="T399" i="17"/>
  <c r="U399" i="17" s="1"/>
  <c r="Z399" i="17" s="1"/>
  <c r="Y399" i="17"/>
  <c r="I405" i="17"/>
  <c r="T405" i="17"/>
  <c r="W405" i="17" s="1"/>
  <c r="X405" i="17" s="1"/>
  <c r="Y405" i="17"/>
  <c r="I410" i="17"/>
  <c r="T410" i="17"/>
  <c r="U410" i="17" s="1"/>
  <c r="Z410" i="17" s="1"/>
  <c r="Y410" i="17"/>
  <c r="I415" i="17"/>
  <c r="T415" i="17"/>
  <c r="U415" i="17" s="1"/>
  <c r="Z415" i="17" s="1"/>
  <c r="Y415" i="17"/>
  <c r="W415" i="17" l="1"/>
  <c r="X415" i="17" s="1"/>
  <c r="W410" i="17"/>
  <c r="X410" i="17" s="1"/>
  <c r="U390" i="17"/>
  <c r="Z390" i="17" s="1"/>
  <c r="U405" i="17"/>
  <c r="Z405" i="17" s="1"/>
  <c r="W394" i="17"/>
  <c r="X394" i="17" s="1"/>
  <c r="W399" i="17"/>
  <c r="X399" i="17" s="1"/>
  <c r="I97" i="17"/>
  <c r="I11" i="20" l="1"/>
  <c r="I45" i="20" l="1"/>
  <c r="L99" i="20"/>
  <c r="N99" i="20" s="1"/>
  <c r="I99" i="20"/>
  <c r="I47" i="20"/>
  <c r="I46" i="20"/>
  <c r="I50" i="20"/>
  <c r="L51" i="20"/>
  <c r="N51" i="20" s="1"/>
  <c r="M99" i="20" l="1"/>
  <c r="M51" i="20"/>
  <c r="I59" i="20"/>
  <c r="Y91" i="3" l="1"/>
  <c r="W91" i="3"/>
  <c r="X91" i="3" s="1"/>
  <c r="T91" i="3"/>
  <c r="U91" i="3" s="1"/>
  <c r="Z91" i="3" s="1"/>
  <c r="I91" i="3"/>
  <c r="I46" i="19" l="1"/>
  <c r="I15" i="20" l="1"/>
  <c r="I236" i="4" l="1"/>
  <c r="Y232" i="4"/>
  <c r="W232" i="4"/>
  <c r="X232" i="4" s="1"/>
  <c r="T232" i="4"/>
  <c r="U232" i="4" s="1"/>
  <c r="L180" i="20" l="1"/>
  <c r="N180" i="20" s="1"/>
  <c r="I180" i="20"/>
  <c r="I179" i="20"/>
  <c r="M180" i="20" l="1"/>
  <c r="I126" i="17"/>
  <c r="Y27" i="14" l="1"/>
  <c r="T27" i="14"/>
  <c r="W27" i="14" s="1"/>
  <c r="X27" i="14" s="1"/>
  <c r="I27" i="14"/>
  <c r="U27" i="14" l="1"/>
  <c r="T294" i="4"/>
  <c r="T291" i="4"/>
  <c r="T223" i="4"/>
  <c r="T219" i="4"/>
  <c r="T18" i="4"/>
  <c r="I16" i="11" l="1"/>
  <c r="I10" i="11"/>
  <c r="I13" i="11"/>
  <c r="I12" i="11"/>
  <c r="Y37" i="12" l="1"/>
  <c r="W37" i="12"/>
  <c r="X37" i="12" s="1"/>
  <c r="T37" i="12"/>
  <c r="U37" i="12" s="1"/>
  <c r="I37" i="12"/>
  <c r="Y119" i="4" l="1"/>
  <c r="T119" i="4"/>
  <c r="U119" i="4" s="1"/>
  <c r="Y48" i="11"/>
  <c r="I150" i="8"/>
  <c r="T202" i="4"/>
  <c r="U202" i="4" s="1"/>
  <c r="T203" i="4"/>
  <c r="U203" i="4" s="1"/>
  <c r="Y203" i="4"/>
  <c r="Y202" i="4"/>
  <c r="N202" i="4"/>
  <c r="N203" i="4"/>
  <c r="T21" i="14"/>
  <c r="U21" i="14" s="1"/>
  <c r="W119" i="4" l="1"/>
  <c r="X119" i="4" s="1"/>
  <c r="W202" i="4"/>
  <c r="W203" i="4"/>
  <c r="Y239" i="17"/>
  <c r="W239" i="17"/>
  <c r="X239" i="17" s="1"/>
  <c r="T77" i="9" l="1"/>
  <c r="Y77" i="9" s="1"/>
  <c r="W77" i="9"/>
  <c r="X77" i="9" s="1"/>
  <c r="U77" i="9" l="1"/>
  <c r="Y294" i="4"/>
  <c r="U294" i="4"/>
  <c r="I294" i="4"/>
  <c r="Y291" i="4"/>
  <c r="W291" i="4"/>
  <c r="X291" i="4" s="1"/>
  <c r="U291" i="4"/>
  <c r="I291" i="4"/>
  <c r="Y223" i="4"/>
  <c r="U223" i="4"/>
  <c r="I223" i="4"/>
  <c r="Y219" i="4"/>
  <c r="W219" i="4"/>
  <c r="X219" i="4" s="1"/>
  <c r="U219" i="4"/>
  <c r="I219" i="4"/>
  <c r="W223" i="4" l="1"/>
  <c r="X223" i="4" s="1"/>
  <c r="W294" i="4"/>
  <c r="X294" i="4" s="1"/>
  <c r="I47" i="22"/>
  <c r="Y154" i="8" l="1"/>
  <c r="T154" i="8"/>
  <c r="U154" i="8" s="1"/>
  <c r="W154" i="8" l="1"/>
  <c r="X154" i="8" s="1"/>
  <c r="T9" i="11"/>
  <c r="T48" i="11" s="1"/>
  <c r="Q9" i="11"/>
  <c r="Q8" i="11"/>
  <c r="U48" i="11" l="1"/>
  <c r="W48" i="11"/>
  <c r="X48" i="11" s="1"/>
  <c r="Y65" i="9"/>
  <c r="I159" i="8" l="1"/>
  <c r="N108" i="19"/>
  <c r="I249" i="17"/>
  <c r="I108" i="19" l="1"/>
  <c r="I136" i="20"/>
  <c r="Y89" i="3"/>
  <c r="W89" i="3"/>
  <c r="X89" i="3" s="1"/>
  <c r="T89" i="3"/>
  <c r="U89" i="3" s="1"/>
  <c r="Z89" i="3" s="1"/>
  <c r="I89" i="3"/>
  <c r="I388" i="17"/>
  <c r="I386" i="17"/>
  <c r="I91" i="21"/>
  <c r="I88" i="21"/>
  <c r="I85" i="21"/>
  <c r="I176" i="18"/>
  <c r="I100" i="10" l="1"/>
  <c r="I48" i="11" l="1"/>
  <c r="I47" i="11"/>
  <c r="I380" i="17"/>
  <c r="I374" i="17" l="1"/>
  <c r="I368" i="17"/>
  <c r="I364" i="17" l="1"/>
  <c r="I356" i="17"/>
  <c r="I360" i="17"/>
  <c r="I10" i="23"/>
  <c r="L5" i="23"/>
  <c r="L10" i="23" s="1"/>
  <c r="N10" i="23" s="1"/>
  <c r="F4" i="23"/>
  <c r="B4" i="23"/>
  <c r="F3" i="23"/>
  <c r="B3" i="23"/>
  <c r="F2" i="23"/>
  <c r="B2" i="23"/>
  <c r="B1" i="23"/>
  <c r="M10" i="23" l="1"/>
  <c r="M17" i="23"/>
  <c r="I352" i="17" l="1"/>
  <c r="I171" i="18"/>
  <c r="Y73" i="9"/>
  <c r="T73" i="9"/>
  <c r="W73" i="9" s="1"/>
  <c r="X73" i="9" s="1"/>
  <c r="I73" i="9"/>
  <c r="Y69" i="9"/>
  <c r="I69" i="9"/>
  <c r="U73" i="9" l="1"/>
  <c r="I116" i="14"/>
  <c r="I41" i="7"/>
  <c r="I201" i="4" l="1"/>
  <c r="I288" i="4"/>
  <c r="I149" i="4"/>
  <c r="T107" i="13" l="1"/>
  <c r="T103" i="13"/>
  <c r="T100" i="13"/>
  <c r="T99" i="13"/>
  <c r="T95" i="13"/>
  <c r="T91" i="13"/>
  <c r="I65" i="9" l="1"/>
  <c r="Y61" i="9"/>
  <c r="I61" i="9"/>
  <c r="I347" i="17" l="1"/>
  <c r="Y347" i="17"/>
  <c r="I339" i="17" l="1"/>
  <c r="Y144" i="8"/>
  <c r="T144" i="8"/>
  <c r="U144" i="8" s="1"/>
  <c r="I144" i="8"/>
  <c r="I139" i="8"/>
  <c r="Y139" i="8"/>
  <c r="T139" i="8"/>
  <c r="W139" i="8" s="1"/>
  <c r="X139" i="8" s="1"/>
  <c r="W144" i="8" l="1"/>
  <c r="X144" i="8" s="1"/>
  <c r="U139" i="8"/>
  <c r="Y39" i="10"/>
  <c r="I39" i="10"/>
  <c r="Y28" i="8" l="1"/>
  <c r="T28" i="8"/>
  <c r="W28" i="8" s="1"/>
  <c r="X28" i="8" s="1"/>
  <c r="I28" i="8"/>
  <c r="U28" i="8" l="1"/>
  <c r="N96" i="19"/>
  <c r="I96" i="19" l="1"/>
  <c r="I150" i="22"/>
  <c r="I327" i="17" l="1"/>
  <c r="I28" i="17" l="1"/>
  <c r="T36" i="14"/>
  <c r="T33" i="14"/>
  <c r="I76" i="14"/>
  <c r="I150" i="18"/>
  <c r="I147" i="22" l="1"/>
  <c r="I143" i="22"/>
  <c r="I139" i="22"/>
  <c r="I77" i="9" l="1"/>
  <c r="I239" i="17" l="1"/>
  <c r="I160" i="17" l="1"/>
  <c r="I67" i="22" l="1"/>
  <c r="L163" i="20" l="1"/>
  <c r="N163" i="20" s="1"/>
  <c r="I163" i="20"/>
  <c r="L162" i="20"/>
  <c r="N162" i="20" s="1"/>
  <c r="I162" i="20"/>
  <c r="M162" i="20" l="1"/>
  <c r="M163" i="20"/>
  <c r="I125" i="9"/>
  <c r="I96" i="22" l="1"/>
  <c r="L165" i="14" l="1"/>
  <c r="L163" i="14"/>
  <c r="I248" i="17" l="1"/>
  <c r="F2" i="11" l="1"/>
  <c r="F2" i="7"/>
  <c r="F2" i="6"/>
  <c r="F2" i="5"/>
  <c r="F2" i="3" l="1"/>
  <c r="F2" i="4"/>
  <c r="F2" i="8"/>
  <c r="F2" i="9"/>
  <c r="F2" i="10"/>
  <c r="F2" i="12"/>
  <c r="F2" i="13"/>
  <c r="F2" i="14"/>
  <c r="F2" i="15"/>
  <c r="F2" i="17"/>
  <c r="F2" i="18"/>
  <c r="F2" i="19"/>
  <c r="F2" i="20"/>
  <c r="F2" i="22"/>
  <c r="F2" i="16"/>
  <c r="F2" i="21"/>
  <c r="F2" i="24"/>
  <c r="F2" i="25"/>
  <c r="F2" i="26"/>
  <c r="F2" i="27"/>
  <c r="F2" i="28"/>
  <c r="B2" i="4"/>
  <c r="B2" i="5"/>
  <c r="B2" i="6"/>
  <c r="B2" i="7"/>
  <c r="B2" i="8"/>
  <c r="B2" i="9"/>
  <c r="B2" i="10"/>
  <c r="B2" i="11"/>
  <c r="B2" i="12"/>
  <c r="B2" i="13"/>
  <c r="B2" i="14"/>
  <c r="B2" i="15"/>
  <c r="B2" i="17"/>
  <c r="B2" i="18"/>
  <c r="B2" i="19"/>
  <c r="B2" i="20"/>
  <c r="B2" i="22"/>
  <c r="B2" i="16"/>
  <c r="B2" i="21"/>
  <c r="B2" i="24"/>
  <c r="B2" i="25"/>
  <c r="B2" i="26"/>
  <c r="B2" i="27"/>
  <c r="B2" i="28"/>
  <c r="B2" i="3"/>
  <c r="B1" i="4"/>
  <c r="B1" i="5"/>
  <c r="B1" i="6"/>
  <c r="B1" i="7"/>
  <c r="B1" i="8"/>
  <c r="B1" i="9"/>
  <c r="B1" i="10"/>
  <c r="B1" i="11"/>
  <c r="B1" i="12"/>
  <c r="B1" i="13"/>
  <c r="B1" i="14"/>
  <c r="B1" i="15"/>
  <c r="B1" i="17"/>
  <c r="B1" i="18"/>
  <c r="B1" i="19"/>
  <c r="B1" i="20"/>
  <c r="B1" i="22"/>
  <c r="B1" i="16"/>
  <c r="B1" i="21"/>
  <c r="B1" i="24"/>
  <c r="B1" i="25"/>
  <c r="B1" i="26"/>
  <c r="B1" i="27"/>
  <c r="B1" i="28"/>
  <c r="B1" i="3"/>
  <c r="S67" i="16" l="1"/>
  <c r="S66" i="16"/>
  <c r="S65" i="16"/>
  <c r="S64" i="16"/>
  <c r="S63" i="16"/>
  <c r="S62" i="16"/>
  <c r="S61" i="16"/>
  <c r="S60" i="16"/>
  <c r="S59" i="16"/>
  <c r="S58" i="16"/>
  <c r="S57" i="16"/>
  <c r="S56" i="16"/>
  <c r="S55" i="16"/>
  <c r="S54" i="16"/>
  <c r="S53" i="16"/>
  <c r="S52" i="16"/>
  <c r="S51" i="16"/>
  <c r="S50" i="16"/>
  <c r="S49" i="16"/>
  <c r="S48" i="16"/>
  <c r="S47" i="16"/>
  <c r="S46" i="16"/>
  <c r="S45" i="16"/>
  <c r="S44" i="16"/>
  <c r="S43" i="16"/>
  <c r="S42" i="16"/>
  <c r="S41" i="16"/>
  <c r="S40" i="16"/>
  <c r="S39" i="16"/>
  <c r="S38" i="16"/>
  <c r="S37" i="16"/>
  <c r="S36" i="16"/>
  <c r="S35" i="16"/>
  <c r="S34" i="16"/>
  <c r="S33" i="16"/>
  <c r="S32" i="16"/>
  <c r="S31" i="16"/>
  <c r="S30" i="16"/>
  <c r="S29" i="16"/>
  <c r="S28" i="16"/>
  <c r="S27" i="16"/>
  <c r="S26" i="16"/>
  <c r="S25" i="16"/>
  <c r="S24" i="16"/>
  <c r="S23" i="16"/>
  <c r="S22" i="16"/>
  <c r="S21" i="16"/>
  <c r="S20" i="16"/>
  <c r="S19" i="16"/>
  <c r="S18" i="16"/>
  <c r="S17" i="16"/>
  <c r="S16" i="16"/>
  <c r="S15" i="16"/>
  <c r="S14" i="16"/>
  <c r="S13" i="16"/>
  <c r="S12" i="16"/>
  <c r="S11" i="16"/>
  <c r="I135" i="17" l="1"/>
  <c r="I298" i="4" l="1"/>
  <c r="T276" i="4"/>
  <c r="Y33" i="9" l="1"/>
  <c r="I33" i="9"/>
  <c r="Y173" i="4"/>
  <c r="T173" i="4"/>
  <c r="U173" i="4" s="1"/>
  <c r="W173" i="4" l="1"/>
  <c r="X173" i="4" s="1"/>
  <c r="I134" i="20"/>
  <c r="T8" i="20" l="1"/>
  <c r="T151" i="20" s="1"/>
  <c r="W151" i="20" l="1"/>
  <c r="X151" i="20" s="1"/>
  <c r="U151" i="20"/>
  <c r="I116" i="20"/>
  <c r="T59" i="15" l="1"/>
  <c r="T54" i="15"/>
  <c r="T55" i="15"/>
  <c r="T52" i="15"/>
  <c r="T51" i="15"/>
  <c r="T48" i="15"/>
  <c r="T45" i="15"/>
  <c r="T43" i="15"/>
  <c r="T40" i="15"/>
  <c r="T39" i="15"/>
  <c r="T37" i="15"/>
  <c r="T35" i="15"/>
  <c r="T29" i="15"/>
  <c r="T27" i="15"/>
  <c r="Y59" i="15" l="1"/>
  <c r="U59" i="15"/>
  <c r="W59" i="15"/>
  <c r="X59" i="15" s="1"/>
  <c r="T124" i="4" l="1"/>
  <c r="I86" i="13" l="1"/>
  <c r="I82" i="13"/>
  <c r="I78" i="13"/>
  <c r="Y47" i="11" l="1"/>
  <c r="T47" i="11"/>
  <c r="U47" i="11" s="1"/>
  <c r="T71" i="5"/>
  <c r="T68" i="5"/>
  <c r="T64" i="5"/>
  <c r="T60" i="5"/>
  <c r="T56" i="5"/>
  <c r="T51" i="5"/>
  <c r="T47" i="5"/>
  <c r="T42" i="5"/>
  <c r="T35" i="5"/>
  <c r="T30" i="5"/>
  <c r="T26" i="5"/>
  <c r="T21" i="5"/>
  <c r="T16" i="5"/>
  <c r="T10" i="5"/>
  <c r="I77" i="5"/>
  <c r="Y34" i="4"/>
  <c r="T34" i="4"/>
  <c r="U34" i="4" s="1"/>
  <c r="W47" i="11" l="1"/>
  <c r="X47" i="11" s="1"/>
  <c r="W34" i="4"/>
  <c r="X34" i="4" s="1"/>
  <c r="I34" i="4"/>
  <c r="I68" i="20"/>
  <c r="I97" i="10"/>
  <c r="Y11" i="8" l="1"/>
  <c r="T11" i="8"/>
  <c r="W11" i="8" s="1"/>
  <c r="X11" i="8" s="1"/>
  <c r="U11" i="8" l="1"/>
  <c r="I11" i="8"/>
  <c r="I314" i="17"/>
  <c r="I317" i="17"/>
  <c r="N105" i="19"/>
  <c r="I105" i="19"/>
  <c r="I335" i="17"/>
  <c r="I132" i="4" l="1"/>
  <c r="I105" i="22" l="1"/>
  <c r="I101" i="22"/>
  <c r="Y22" i="15" l="1"/>
  <c r="T22" i="15"/>
  <c r="U22" i="15" s="1"/>
  <c r="I22" i="15"/>
  <c r="W22" i="15" l="1"/>
  <c r="X22" i="15" s="1"/>
  <c r="Y18" i="15"/>
  <c r="T18" i="15"/>
  <c r="U18" i="15" s="1"/>
  <c r="I18" i="15"/>
  <c r="I56" i="4"/>
  <c r="I94" i="4"/>
  <c r="Y89" i="4"/>
  <c r="T89" i="4"/>
  <c r="U89" i="4" s="1"/>
  <c r="W18" i="15" l="1"/>
  <c r="X18" i="15" s="1"/>
  <c r="W89" i="4"/>
  <c r="X89" i="4" s="1"/>
  <c r="I89" i="4"/>
  <c r="I83" i="4"/>
  <c r="L166" i="18" l="1"/>
  <c r="N166" i="18" s="1"/>
  <c r="I166" i="18"/>
  <c r="M166" i="18" l="1"/>
  <c r="I34" i="14"/>
  <c r="I37" i="14"/>
  <c r="I160" i="18" l="1"/>
  <c r="I83" i="10" l="1"/>
  <c r="I80" i="10"/>
  <c r="Y50" i="3" l="1"/>
  <c r="W50" i="3"/>
  <c r="X50" i="3" s="1"/>
  <c r="T50" i="3"/>
  <c r="U50" i="3" s="1"/>
  <c r="Z50" i="3" s="1"/>
  <c r="Y46" i="3"/>
  <c r="W46" i="3"/>
  <c r="X46" i="3" s="1"/>
  <c r="T46" i="3"/>
  <c r="U46" i="3" s="1"/>
  <c r="Z46" i="3" s="1"/>
  <c r="I46" i="3"/>
  <c r="I60" i="3"/>
  <c r="L60" i="3"/>
  <c r="N60" i="3" s="1"/>
  <c r="Z60" i="3"/>
  <c r="Y60" i="3"/>
  <c r="M60" i="3" l="1"/>
  <c r="I145" i="18"/>
  <c r="I140" i="18"/>
  <c r="I173" i="4"/>
  <c r="I39" i="6"/>
  <c r="I59" i="14" l="1"/>
  <c r="I54" i="14"/>
  <c r="I331" i="17" l="1"/>
  <c r="R9" i="17" l="1"/>
  <c r="T347" i="17" s="1"/>
  <c r="R8" i="17"/>
  <c r="T239" i="17" s="1"/>
  <c r="U239" i="17" s="1"/>
  <c r="Z239" i="17" s="1"/>
  <c r="U347" i="17" l="1"/>
  <c r="Z347" i="17" s="1"/>
  <c r="W347" i="17"/>
  <c r="X347" i="17" s="1"/>
  <c r="T8" i="10"/>
  <c r="T39" i="10" l="1"/>
  <c r="U39" i="10" s="1"/>
  <c r="S9" i="9"/>
  <c r="S8" i="9"/>
  <c r="T69" i="9" s="1"/>
  <c r="W39" i="10" l="1"/>
  <c r="X39" i="10" s="1"/>
  <c r="W69" i="9"/>
  <c r="X69" i="9" s="1"/>
  <c r="U69" i="9"/>
  <c r="T33" i="9"/>
  <c r="U33" i="9" s="1"/>
  <c r="T65" i="9"/>
  <c r="T61" i="9"/>
  <c r="I102" i="18"/>
  <c r="N92" i="19"/>
  <c r="I92" i="19"/>
  <c r="N91" i="19"/>
  <c r="I91" i="19"/>
  <c r="N90" i="19"/>
  <c r="I90" i="19"/>
  <c r="N89" i="19"/>
  <c r="N88" i="19"/>
  <c r="I88" i="19"/>
  <c r="N87" i="19"/>
  <c r="I87" i="19"/>
  <c r="N86" i="19"/>
  <c r="I86" i="19"/>
  <c r="N85" i="19"/>
  <c r="I85" i="19"/>
  <c r="N84" i="19"/>
  <c r="I84" i="19"/>
  <c r="N83" i="19"/>
  <c r="I83" i="19"/>
  <c r="N82" i="19"/>
  <c r="I82" i="19"/>
  <c r="N81" i="19"/>
  <c r="L81" i="19"/>
  <c r="I81" i="19"/>
  <c r="N80" i="19"/>
  <c r="I80" i="19"/>
  <c r="N79" i="19"/>
  <c r="I79" i="19"/>
  <c r="N78" i="19"/>
  <c r="I78" i="19"/>
  <c r="N77" i="19"/>
  <c r="I77" i="19"/>
  <c r="N76" i="19"/>
  <c r="I76" i="19"/>
  <c r="N75" i="19"/>
  <c r="I75" i="19"/>
  <c r="W33" i="9" l="1"/>
  <c r="X33" i="9" s="1"/>
  <c r="W65" i="9"/>
  <c r="X65" i="9" s="1"/>
  <c r="U65" i="9"/>
  <c r="W61" i="9"/>
  <c r="X61" i="9" s="1"/>
  <c r="U61" i="9"/>
  <c r="M81" i="19"/>
  <c r="U67" i="16" l="1"/>
  <c r="P67" i="16"/>
  <c r="K65" i="16" s="1"/>
  <c r="U66" i="16"/>
  <c r="P66" i="16"/>
  <c r="H66" i="16" s="1"/>
  <c r="U65" i="16"/>
  <c r="P65" i="16"/>
  <c r="E65" i="16" s="1"/>
  <c r="U64" i="16"/>
  <c r="P64" i="16"/>
  <c r="K62" i="16" s="1"/>
  <c r="U63" i="16"/>
  <c r="P63" i="16"/>
  <c r="U62" i="16"/>
  <c r="P62" i="16"/>
  <c r="E62" i="16" s="1"/>
  <c r="U61" i="16"/>
  <c r="P61" i="16"/>
  <c r="K59" i="16" s="1"/>
  <c r="U60" i="16"/>
  <c r="P60" i="16"/>
  <c r="H60" i="16" s="1"/>
  <c r="U59" i="16"/>
  <c r="P59" i="16"/>
  <c r="E59" i="16" s="1"/>
  <c r="U58" i="16"/>
  <c r="P58" i="16"/>
  <c r="K56" i="16" s="1"/>
  <c r="U57" i="16"/>
  <c r="P57" i="16"/>
  <c r="H56" i="16" s="1"/>
  <c r="U56" i="16"/>
  <c r="P56" i="16"/>
  <c r="E56" i="16" s="1"/>
  <c r="U55" i="16"/>
  <c r="P55" i="16"/>
  <c r="K53" i="16" s="1"/>
  <c r="U54" i="16"/>
  <c r="P54" i="16"/>
  <c r="H54" i="16" s="1"/>
  <c r="P53" i="16"/>
  <c r="E53" i="16" s="1"/>
  <c r="U52" i="16"/>
  <c r="P52" i="16"/>
  <c r="K50" i="16" s="1"/>
  <c r="U51" i="16"/>
  <c r="P51" i="16"/>
  <c r="H50" i="16" s="1"/>
  <c r="U50" i="16"/>
  <c r="P50" i="16"/>
  <c r="E50" i="16" s="1"/>
  <c r="U49" i="16"/>
  <c r="P49" i="16"/>
  <c r="K47" i="16" s="1"/>
  <c r="U48" i="16"/>
  <c r="P48" i="16"/>
  <c r="H48" i="16" s="1"/>
  <c r="U47" i="16"/>
  <c r="P47" i="16"/>
  <c r="E47" i="16" s="1"/>
  <c r="U46" i="16"/>
  <c r="P46" i="16"/>
  <c r="K44" i="16" s="1"/>
  <c r="U45" i="16"/>
  <c r="P45" i="16"/>
  <c r="H44" i="16" s="1"/>
  <c r="U44" i="16"/>
  <c r="P44" i="16"/>
  <c r="E44" i="16" s="1"/>
  <c r="U43" i="16"/>
  <c r="P43" i="16"/>
  <c r="K41" i="16" s="1"/>
  <c r="U42" i="16"/>
  <c r="P42" i="16"/>
  <c r="H42" i="16" s="1"/>
  <c r="U41" i="16"/>
  <c r="P41" i="16"/>
  <c r="E41" i="16" s="1"/>
  <c r="U40" i="16"/>
  <c r="P40" i="16"/>
  <c r="K38" i="16" s="1"/>
  <c r="U39" i="16"/>
  <c r="P39" i="16"/>
  <c r="H38" i="16" s="1"/>
  <c r="U38" i="16"/>
  <c r="P38" i="16"/>
  <c r="E38" i="16" s="1"/>
  <c r="U37" i="16"/>
  <c r="P37" i="16"/>
  <c r="K35" i="16" s="1"/>
  <c r="U36" i="16"/>
  <c r="P36" i="16"/>
  <c r="H35" i="16" s="1"/>
  <c r="U35" i="16"/>
  <c r="P35" i="16"/>
  <c r="E35" i="16" s="1"/>
  <c r="U34" i="16"/>
  <c r="P34" i="16"/>
  <c r="K32" i="16" s="1"/>
  <c r="P33" i="16"/>
  <c r="H32" i="16" s="1"/>
  <c r="U32" i="16"/>
  <c r="P32" i="16"/>
  <c r="E32" i="16" s="1"/>
  <c r="U31" i="16"/>
  <c r="P31" i="16"/>
  <c r="K29" i="16" s="1"/>
  <c r="U30" i="16"/>
  <c r="P30" i="16"/>
  <c r="H29" i="16" s="1"/>
  <c r="U29" i="16"/>
  <c r="P29" i="16"/>
  <c r="E29" i="16" s="1"/>
  <c r="U28" i="16"/>
  <c r="P28" i="16"/>
  <c r="K26" i="16" s="1"/>
  <c r="U27" i="16"/>
  <c r="P27" i="16"/>
  <c r="H26" i="16" s="1"/>
  <c r="U26" i="16"/>
  <c r="P26" i="16"/>
  <c r="E26" i="16" s="1"/>
  <c r="U25" i="16"/>
  <c r="P25" i="16"/>
  <c r="K23" i="16" s="1"/>
  <c r="U24" i="16"/>
  <c r="P24" i="16"/>
  <c r="H23" i="16" s="1"/>
  <c r="U23" i="16"/>
  <c r="P23" i="16"/>
  <c r="E23" i="16" s="1"/>
  <c r="U22" i="16"/>
  <c r="P22" i="16"/>
  <c r="K20" i="16" s="1"/>
  <c r="U21" i="16"/>
  <c r="P21" i="16"/>
  <c r="H20" i="16" s="1"/>
  <c r="U20" i="16"/>
  <c r="P20" i="16"/>
  <c r="E20" i="16" s="1"/>
  <c r="U19" i="16"/>
  <c r="P19" i="16"/>
  <c r="K17" i="16" s="1"/>
  <c r="U18" i="16"/>
  <c r="P18" i="16"/>
  <c r="H17" i="16" s="1"/>
  <c r="P17" i="16"/>
  <c r="E17" i="16" s="1"/>
  <c r="U16" i="16"/>
  <c r="P16" i="16"/>
  <c r="K14" i="16" s="1"/>
  <c r="U15" i="16"/>
  <c r="P15" i="16"/>
  <c r="H14" i="16" s="1"/>
  <c r="U14" i="16"/>
  <c r="P14" i="16"/>
  <c r="E14" i="16" s="1"/>
  <c r="U13" i="16"/>
  <c r="P13" i="16"/>
  <c r="K11" i="16" s="1"/>
  <c r="U12" i="16"/>
  <c r="P12" i="16"/>
  <c r="H11" i="16" s="1"/>
  <c r="U11" i="16"/>
  <c r="P11" i="16"/>
  <c r="E11" i="16" s="1"/>
  <c r="S5" i="16"/>
  <c r="M4" i="16"/>
  <c r="B4" i="16"/>
  <c r="M3" i="16"/>
  <c r="B3" i="16"/>
  <c r="E68" i="16" l="1"/>
  <c r="T33" i="16"/>
  <c r="T53" i="16"/>
  <c r="T63" i="16"/>
  <c r="H62" i="16"/>
  <c r="T17" i="16"/>
  <c r="H68" i="16"/>
  <c r="K68" i="16"/>
  <c r="T20" i="16"/>
  <c r="T31" i="16"/>
  <c r="T47" i="16"/>
  <c r="U33" i="16"/>
  <c r="T24" i="16"/>
  <c r="T18" i="16"/>
  <c r="T60" i="16"/>
  <c r="T19" i="16"/>
  <c r="T27" i="16"/>
  <c r="T51" i="16"/>
  <c r="T44" i="16"/>
  <c r="T40" i="16"/>
  <c r="T12" i="16"/>
  <c r="T50" i="16"/>
  <c r="U53" i="16"/>
  <c r="T57" i="16"/>
  <c r="T35" i="16"/>
  <c r="T66" i="16"/>
  <c r="T15" i="16"/>
  <c r="T45" i="16"/>
  <c r="T67" i="16"/>
  <c r="T23" i="16"/>
  <c r="T30" i="16"/>
  <c r="T11" i="16"/>
  <c r="T34" i="16"/>
  <c r="T54" i="16"/>
  <c r="T49" i="16"/>
  <c r="T55" i="16"/>
  <c r="T65" i="16"/>
  <c r="T41" i="16"/>
  <c r="T29" i="16"/>
  <c r="T36" i="16"/>
  <c r="T56" i="16"/>
  <c r="T61" i="16"/>
  <c r="T32" i="16"/>
  <c r="T25" i="16"/>
  <c r="T14" i="16"/>
  <c r="T26" i="16"/>
  <c r="T46" i="16"/>
  <c r="T62" i="16"/>
  <c r="T52" i="16"/>
  <c r="T37" i="16"/>
  <c r="T21" i="16"/>
  <c r="T38" i="16"/>
  <c r="T42" i="16"/>
  <c r="T58" i="16"/>
  <c r="T16" i="16"/>
  <c r="T22" i="16"/>
  <c r="T28" i="16"/>
  <c r="T48" i="16"/>
  <c r="T64" i="16"/>
  <c r="T39" i="16"/>
  <c r="T43" i="16"/>
  <c r="T59" i="16"/>
  <c r="T13" i="16"/>
  <c r="U17" i="16"/>
  <c r="T68" i="16" l="1"/>
  <c r="B19" i="2" s="1"/>
  <c r="I112" i="18"/>
  <c r="I113" i="21"/>
  <c r="I120" i="9"/>
  <c r="I51" i="4" l="1"/>
  <c r="Y87" i="3" l="1"/>
  <c r="W87" i="3"/>
  <c r="X87" i="3" s="1"/>
  <c r="T87" i="3"/>
  <c r="U87" i="3" s="1"/>
  <c r="Z87" i="3" s="1"/>
  <c r="I87" i="3"/>
  <c r="I74" i="5"/>
  <c r="I89" i="10" l="1"/>
  <c r="I86" i="10"/>
  <c r="L30" i="24"/>
  <c r="I59" i="15"/>
  <c r="I57" i="15"/>
  <c r="I47" i="8"/>
  <c r="I29" i="7" l="1"/>
  <c r="I28" i="7"/>
  <c r="Z28" i="7" l="1"/>
  <c r="Y295" i="17" l="1"/>
  <c r="T49" i="9" l="1"/>
  <c r="Y29" i="7" l="1"/>
  <c r="Y28" i="7"/>
  <c r="Y23" i="7"/>
  <c r="Y22" i="7"/>
  <c r="Y18" i="7"/>
  <c r="Y14" i="7"/>
  <c r="Y10" i="5"/>
  <c r="T57" i="8" l="1"/>
  <c r="I74" i="8" l="1"/>
  <c r="T25" i="6"/>
  <c r="U25" i="6" s="1"/>
  <c r="Y25" i="6"/>
  <c r="W25" i="6" l="1"/>
  <c r="X25" i="6" s="1"/>
  <c r="T160" i="8"/>
  <c r="T195" i="4" l="1"/>
  <c r="T189" i="4"/>
  <c r="T183" i="4"/>
  <c r="T179" i="4"/>
  <c r="T178" i="4"/>
  <c r="T177" i="4"/>
  <c r="T172" i="4"/>
  <c r="T171" i="4"/>
  <c r="T166" i="4"/>
  <c r="T160" i="4"/>
  <c r="T132" i="4"/>
  <c r="T112" i="4"/>
  <c r="T77" i="4"/>
  <c r="T71" i="4"/>
  <c r="T64" i="4"/>
  <c r="T32" i="4"/>
  <c r="T26" i="4"/>
  <c r="T25" i="4"/>
  <c r="T11" i="4"/>
  <c r="T10" i="4"/>
  <c r="T111" i="9" l="1"/>
  <c r="T106" i="9"/>
  <c r="T101" i="9"/>
  <c r="T96" i="9"/>
  <c r="T23" i="9"/>
  <c r="T45" i="9"/>
  <c r="T41" i="9"/>
  <c r="T18" i="9"/>
  <c r="T10" i="9"/>
  <c r="I25" i="12" l="1"/>
  <c r="Y76" i="3" l="1"/>
  <c r="W76" i="3"/>
  <c r="X76" i="3" s="1"/>
  <c r="T76" i="3"/>
  <c r="U76" i="3" s="1"/>
  <c r="Z76" i="3" s="1"/>
  <c r="Y34" i="6" l="1"/>
  <c r="Y29" i="6"/>
  <c r="Y16" i="6"/>
  <c r="Y15" i="6"/>
  <c r="Y11" i="6"/>
  <c r="I149" i="8" l="1"/>
  <c r="I59" i="8" l="1"/>
  <c r="W58" i="8" l="1"/>
  <c r="W57" i="8"/>
  <c r="W54" i="8"/>
  <c r="W32" i="8"/>
  <c r="W19" i="8"/>
  <c r="T153" i="17"/>
  <c r="T148" i="17"/>
  <c r="T295" i="17" l="1"/>
  <c r="Y153" i="17" l="1"/>
  <c r="U153" i="17"/>
  <c r="W153" i="17"/>
  <c r="X153" i="17" s="1"/>
  <c r="U148" i="17"/>
  <c r="Y148" i="17"/>
  <c r="W148" i="17" l="1"/>
  <c r="X148" i="17" s="1"/>
  <c r="T23" i="14"/>
  <c r="U23" i="14" s="1"/>
  <c r="Y23" i="14"/>
  <c r="W23" i="14"/>
  <c r="X23" i="14" s="1"/>
  <c r="Y21" i="14"/>
  <c r="W21" i="14"/>
  <c r="X21" i="14" s="1"/>
  <c r="Y17" i="14"/>
  <c r="T17" i="14"/>
  <c r="U17" i="14" s="1"/>
  <c r="W17" i="14" l="1"/>
  <c r="X17" i="14" s="1"/>
  <c r="Y34" i="10"/>
  <c r="Y31" i="10"/>
  <c r="Y27" i="10"/>
  <c r="Y17" i="10"/>
  <c r="Y43" i="10"/>
  <c r="Y36" i="10"/>
  <c r="Y33" i="10"/>
  <c r="Y30" i="10"/>
  <c r="Y26" i="10"/>
  <c r="Y22" i="10"/>
  <c r="Y19" i="10"/>
  <c r="Y16" i="10"/>
  <c r="Y13" i="10"/>
  <c r="W160" i="8"/>
  <c r="X160" i="8" s="1"/>
  <c r="Y160" i="8"/>
  <c r="U160" i="8"/>
  <c r="I136" i="18"/>
  <c r="Y80" i="3"/>
  <c r="Y70" i="3"/>
  <c r="Y66" i="3"/>
  <c r="Y55" i="3"/>
  <c r="Y54" i="3"/>
  <c r="Y42" i="3"/>
  <c r="Y38" i="3"/>
  <c r="Y36" i="3"/>
  <c r="Y31" i="3"/>
  <c r="Y27" i="3"/>
  <c r="Y26" i="3"/>
  <c r="Y24" i="3"/>
  <c r="Y22" i="3"/>
  <c r="Y21" i="3"/>
  <c r="Y20" i="3"/>
  <c r="Y19" i="3"/>
  <c r="Y16" i="3"/>
  <c r="Y15" i="3"/>
  <c r="Y14" i="3"/>
  <c r="Y11" i="3"/>
  <c r="I343" i="17"/>
  <c r="I511" i="17"/>
  <c r="L511" i="17"/>
  <c r="N511" i="17" s="1"/>
  <c r="I98" i="22"/>
  <c r="I16" i="21"/>
  <c r="Y145" i="20"/>
  <c r="T145" i="20"/>
  <c r="W145" i="20" s="1"/>
  <c r="X145" i="20" s="1"/>
  <c r="I273" i="17"/>
  <c r="I267" i="17"/>
  <c r="I51" i="17"/>
  <c r="I23" i="14"/>
  <c r="I21" i="14"/>
  <c r="I20" i="14"/>
  <c r="I17" i="14"/>
  <c r="I33" i="4"/>
  <c r="I133" i="22"/>
  <c r="I130" i="22"/>
  <c r="I129" i="22"/>
  <c r="I124" i="22"/>
  <c r="I123" i="22"/>
  <c r="I118" i="22"/>
  <c r="I128" i="22"/>
  <c r="I122" i="22"/>
  <c r="I117" i="22"/>
  <c r="I113" i="22"/>
  <c r="I91" i="22"/>
  <c r="I66" i="22"/>
  <c r="I86" i="22"/>
  <c r="I31" i="22"/>
  <c r="I30" i="22"/>
  <c r="I28" i="22"/>
  <c r="I26" i="22"/>
  <c r="I24" i="22"/>
  <c r="I23" i="22"/>
  <c r="I17" i="22"/>
  <c r="I15" i="22"/>
  <c r="I14" i="22"/>
  <c r="I12" i="22"/>
  <c r="I10" i="22"/>
  <c r="I11" i="22"/>
  <c r="T154" i="20"/>
  <c r="U154" i="20" s="1"/>
  <c r="I154" i="20"/>
  <c r="Y154" i="20"/>
  <c r="L59" i="20"/>
  <c r="N59" i="20" s="1"/>
  <c r="L35" i="20"/>
  <c r="N35" i="20" s="1"/>
  <c r="I150" i="20"/>
  <c r="I151" i="20"/>
  <c r="T170" i="20"/>
  <c r="U170" i="20" s="1"/>
  <c r="T169" i="20"/>
  <c r="U169" i="20" s="1"/>
  <c r="T165" i="20"/>
  <c r="U165" i="20" s="1"/>
  <c r="T161" i="20"/>
  <c r="U161" i="20" s="1"/>
  <c r="T158" i="20"/>
  <c r="U158" i="20" s="1"/>
  <c r="T157" i="20"/>
  <c r="U157" i="20" s="1"/>
  <c r="T150" i="20"/>
  <c r="U150" i="20" s="1"/>
  <c r="T147" i="20"/>
  <c r="U147" i="20" s="1"/>
  <c r="T142" i="20"/>
  <c r="U142" i="20" s="1"/>
  <c r="T141" i="20"/>
  <c r="U141" i="20" s="1"/>
  <c r="L109" i="15"/>
  <c r="N109" i="15" s="1"/>
  <c r="I109" i="15"/>
  <c r="I161" i="20"/>
  <c r="Y161" i="20"/>
  <c r="I165" i="20"/>
  <c r="Y165" i="20"/>
  <c r="I166" i="20"/>
  <c r="M167" i="20"/>
  <c r="N167" i="20"/>
  <c r="I169" i="20"/>
  <c r="Y169" i="20"/>
  <c r="I170" i="20"/>
  <c r="Y170" i="20"/>
  <c r="I157" i="20"/>
  <c r="Y157" i="20"/>
  <c r="W158" i="20"/>
  <c r="X158" i="20" s="1"/>
  <c r="Y158" i="20"/>
  <c r="Y150" i="20"/>
  <c r="I145" i="20"/>
  <c r="I146" i="20"/>
  <c r="I147" i="20"/>
  <c r="Y147" i="20"/>
  <c r="I141" i="20"/>
  <c r="Y141" i="20"/>
  <c r="Y142" i="20"/>
  <c r="Y36" i="14"/>
  <c r="Y33" i="14"/>
  <c r="Y30" i="14"/>
  <c r="Y26" i="14"/>
  <c r="Y22" i="14"/>
  <c r="Y18" i="14"/>
  <c r="Y13" i="14"/>
  <c r="I64" i="14"/>
  <c r="I71" i="14"/>
  <c r="I73" i="14"/>
  <c r="I162" i="14"/>
  <c r="I163" i="14"/>
  <c r="N163" i="14"/>
  <c r="I164" i="14"/>
  <c r="I165" i="14"/>
  <c r="N165" i="14"/>
  <c r="I84" i="14"/>
  <c r="I89" i="14"/>
  <c r="I107" i="14"/>
  <c r="I114" i="14"/>
  <c r="Y95" i="13"/>
  <c r="W95" i="13"/>
  <c r="X95" i="13" s="1"/>
  <c r="U95" i="13"/>
  <c r="Y107" i="13"/>
  <c r="Y103" i="13"/>
  <c r="W103" i="13"/>
  <c r="X103" i="13" s="1"/>
  <c r="Y100" i="13"/>
  <c r="Y99" i="13"/>
  <c r="W99" i="13"/>
  <c r="X99" i="13" s="1"/>
  <c r="Y91" i="13"/>
  <c r="W91" i="13"/>
  <c r="X91" i="13" s="1"/>
  <c r="Y74" i="13"/>
  <c r="Y70" i="13"/>
  <c r="Y66" i="13"/>
  <c r="Y62" i="13"/>
  <c r="Y58" i="13"/>
  <c r="Y54" i="13"/>
  <c r="Y51" i="13"/>
  <c r="W51" i="13"/>
  <c r="X51" i="13" s="1"/>
  <c r="Y50" i="13"/>
  <c r="Y46" i="13"/>
  <c r="Y43" i="13"/>
  <c r="Y42" i="13"/>
  <c r="W42" i="13"/>
  <c r="X42" i="13" s="1"/>
  <c r="Y38" i="13"/>
  <c r="Y29" i="13"/>
  <c r="Y25" i="13"/>
  <c r="Y24" i="13"/>
  <c r="W24" i="13"/>
  <c r="X24" i="13" s="1"/>
  <c r="Y22" i="13"/>
  <c r="W22" i="13"/>
  <c r="X22" i="13" s="1"/>
  <c r="Y20" i="13"/>
  <c r="W20" i="13"/>
  <c r="X20" i="13" s="1"/>
  <c r="Y10" i="8"/>
  <c r="Y111" i="9"/>
  <c r="Y106" i="9"/>
  <c r="Y101" i="9"/>
  <c r="Y96" i="9"/>
  <c r="Y49" i="9"/>
  <c r="Y45" i="9"/>
  <c r="Y41" i="9"/>
  <c r="W41" i="9"/>
  <c r="X41" i="9" s="1"/>
  <c r="Y23" i="9"/>
  <c r="Y18" i="9"/>
  <c r="Y14" i="9"/>
  <c r="W14" i="9"/>
  <c r="X14" i="9" s="1"/>
  <c r="Y150" i="8"/>
  <c r="Y149" i="8"/>
  <c r="Y134" i="8"/>
  <c r="Y130" i="8"/>
  <c r="Y129" i="8"/>
  <c r="Y125" i="8"/>
  <c r="Y124" i="8"/>
  <c r="Y120" i="8"/>
  <c r="Y116" i="8"/>
  <c r="Y114" i="8"/>
  <c r="Y113" i="8"/>
  <c r="Y112" i="8"/>
  <c r="Y109" i="8"/>
  <c r="Y108" i="8"/>
  <c r="Y105" i="8"/>
  <c r="Y104" i="8"/>
  <c r="Y101" i="8"/>
  <c r="Y100" i="8"/>
  <c r="Y98" i="8"/>
  <c r="Y97" i="8"/>
  <c r="Y96" i="8"/>
  <c r="Y91" i="8"/>
  <c r="Y82" i="8"/>
  <c r="Y78" i="8"/>
  <c r="Y77" i="8"/>
  <c r="Y74" i="8"/>
  <c r="Y73" i="8"/>
  <c r="Y72" i="8"/>
  <c r="Y67" i="8"/>
  <c r="Y63" i="8"/>
  <c r="Y62" i="8"/>
  <c r="Y59" i="8"/>
  <c r="Y58" i="8"/>
  <c r="X58" i="8"/>
  <c r="Y57" i="8"/>
  <c r="X57" i="8"/>
  <c r="Y54" i="8"/>
  <c r="X54" i="8"/>
  <c r="Y53" i="8"/>
  <c r="Y52" i="8"/>
  <c r="Y48" i="8"/>
  <c r="Y47" i="8"/>
  <c r="Y44" i="8"/>
  <c r="Y43" i="8"/>
  <c r="Y42" i="8"/>
  <c r="Y39" i="8"/>
  <c r="Y38" i="8"/>
  <c r="Y37" i="8"/>
  <c r="Y32" i="8"/>
  <c r="X32" i="8"/>
  <c r="Y24" i="8"/>
  <c r="Y19" i="8"/>
  <c r="X19" i="8"/>
  <c r="Y14" i="8"/>
  <c r="W29" i="7"/>
  <c r="X29" i="7" s="1"/>
  <c r="W28" i="7"/>
  <c r="X28" i="7" s="1"/>
  <c r="W23" i="7"/>
  <c r="X23" i="7" s="1"/>
  <c r="W22" i="7"/>
  <c r="X22" i="7" s="1"/>
  <c r="W18" i="7"/>
  <c r="X18" i="7" s="1"/>
  <c r="W14" i="7"/>
  <c r="X14" i="7" s="1"/>
  <c r="W295" i="17"/>
  <c r="X295" i="17" s="1"/>
  <c r="Y45" i="15"/>
  <c r="W45" i="15"/>
  <c r="X45" i="15" s="1"/>
  <c r="Y52" i="15"/>
  <c r="W52" i="15"/>
  <c r="X52" i="15" s="1"/>
  <c r="Y55" i="15"/>
  <c r="W55" i="15"/>
  <c r="X55" i="15" s="1"/>
  <c r="Y54" i="15"/>
  <c r="Y51" i="15"/>
  <c r="Y48" i="15"/>
  <c r="Y43" i="15"/>
  <c r="Y40" i="15"/>
  <c r="W40" i="15"/>
  <c r="X40" i="15" s="1"/>
  <c r="Y39" i="15"/>
  <c r="Y37" i="15"/>
  <c r="Y35" i="15"/>
  <c r="Y29" i="15"/>
  <c r="Y27" i="15"/>
  <c r="Y14" i="15"/>
  <c r="Y10" i="15"/>
  <c r="Y10" i="14"/>
  <c r="Y10" i="13"/>
  <c r="Y10" i="12"/>
  <c r="Y10" i="10"/>
  <c r="Y10" i="9"/>
  <c r="Y10" i="6"/>
  <c r="W71" i="5"/>
  <c r="X71" i="5" s="1"/>
  <c r="W64" i="5"/>
  <c r="X64" i="5" s="1"/>
  <c r="W60" i="5"/>
  <c r="X60" i="5" s="1"/>
  <c r="W56" i="5"/>
  <c r="X56" i="5" s="1"/>
  <c r="W51" i="5"/>
  <c r="X51" i="5" s="1"/>
  <c r="W47" i="5"/>
  <c r="X47" i="5" s="1"/>
  <c r="W42" i="5"/>
  <c r="X42" i="5" s="1"/>
  <c r="W35" i="5"/>
  <c r="X35" i="5" s="1"/>
  <c r="W30" i="5"/>
  <c r="X30" i="5" s="1"/>
  <c r="W26" i="5"/>
  <c r="X26" i="5" s="1"/>
  <c r="W21" i="5"/>
  <c r="X21" i="5" s="1"/>
  <c r="W16" i="5"/>
  <c r="X16" i="5" s="1"/>
  <c r="W10" i="4"/>
  <c r="Y71" i="5"/>
  <c r="Y68" i="5"/>
  <c r="Y64" i="5"/>
  <c r="Y60" i="5"/>
  <c r="Y56" i="5"/>
  <c r="Y51" i="5"/>
  <c r="Y47" i="5"/>
  <c r="Y42" i="5"/>
  <c r="Y35" i="5"/>
  <c r="Y30" i="5"/>
  <c r="Y26" i="5"/>
  <c r="Y21" i="5"/>
  <c r="Y16" i="5"/>
  <c r="W10" i="5"/>
  <c r="X10" i="5" s="1"/>
  <c r="Y10" i="4"/>
  <c r="I26" i="4"/>
  <c r="I19" i="4"/>
  <c r="I11" i="4"/>
  <c r="T33" i="10"/>
  <c r="X33" i="10" s="1"/>
  <c r="L54" i="8"/>
  <c r="N54" i="8" s="1"/>
  <c r="I23" i="7"/>
  <c r="I22" i="7"/>
  <c r="I71" i="22"/>
  <c r="I70" i="22"/>
  <c r="I73" i="22"/>
  <c r="I74" i="22"/>
  <c r="I75" i="22"/>
  <c r="I76" i="22"/>
  <c r="I77" i="22"/>
  <c r="I81" i="22"/>
  <c r="I84" i="22"/>
  <c r="I33" i="22"/>
  <c r="I27" i="22"/>
  <c r="I22" i="22"/>
  <c r="I19" i="22"/>
  <c r="I65" i="22"/>
  <c r="I133" i="20"/>
  <c r="I116" i="9"/>
  <c r="T10" i="6"/>
  <c r="U10" i="6" s="1"/>
  <c r="U276" i="4"/>
  <c r="U271" i="4"/>
  <c r="U265" i="4"/>
  <c r="U262" i="4"/>
  <c r="U124" i="4"/>
  <c r="W26" i="3"/>
  <c r="X26" i="3" s="1"/>
  <c r="W27" i="3"/>
  <c r="X27" i="3" s="1"/>
  <c r="W179" i="4"/>
  <c r="X179" i="4" s="1"/>
  <c r="W178" i="4"/>
  <c r="X178" i="4" s="1"/>
  <c r="Y172" i="4"/>
  <c r="W172" i="4"/>
  <c r="X172" i="4" s="1"/>
  <c r="U172" i="4"/>
  <c r="Y26" i="4"/>
  <c r="W26" i="4"/>
  <c r="X26" i="4" s="1"/>
  <c r="U26" i="4"/>
  <c r="W19" i="4"/>
  <c r="X19" i="4" s="1"/>
  <c r="W11" i="4"/>
  <c r="X11" i="4" s="1"/>
  <c r="W282" i="4"/>
  <c r="X282" i="4" s="1"/>
  <c r="W276" i="4"/>
  <c r="X276" i="4" s="1"/>
  <c r="Y276" i="4"/>
  <c r="W271" i="4"/>
  <c r="X271" i="4" s="1"/>
  <c r="Y271" i="4"/>
  <c r="W265" i="4"/>
  <c r="X265" i="4" s="1"/>
  <c r="Y265" i="4"/>
  <c r="W262" i="4"/>
  <c r="X262" i="4" s="1"/>
  <c r="Y262" i="4"/>
  <c r="W195" i="4"/>
  <c r="X195" i="4" s="1"/>
  <c r="W189" i="4"/>
  <c r="X189" i="4" s="1"/>
  <c r="W183" i="4"/>
  <c r="X183" i="4" s="1"/>
  <c r="W177" i="4"/>
  <c r="X177" i="4" s="1"/>
  <c r="W171" i="4"/>
  <c r="X171" i="4" s="1"/>
  <c r="W166" i="4"/>
  <c r="X166" i="4" s="1"/>
  <c r="W160" i="4"/>
  <c r="X160" i="4" s="1"/>
  <c r="W132" i="4"/>
  <c r="X132" i="4" s="1"/>
  <c r="Y124" i="4"/>
  <c r="W124" i="4"/>
  <c r="X124" i="4" s="1"/>
  <c r="W112" i="4"/>
  <c r="X112" i="4" s="1"/>
  <c r="W77" i="4"/>
  <c r="X77" i="4" s="1"/>
  <c r="W71" i="4"/>
  <c r="X71" i="4" s="1"/>
  <c r="U64" i="4"/>
  <c r="Y64" i="4"/>
  <c r="W32" i="4"/>
  <c r="X32" i="4" s="1"/>
  <c r="X25" i="4"/>
  <c r="W18" i="4"/>
  <c r="X18" i="4" s="1"/>
  <c r="U10" i="4"/>
  <c r="Y171" i="4"/>
  <c r="U171" i="4"/>
  <c r="Y183" i="4"/>
  <c r="U183" i="4"/>
  <c r="Y282" i="4"/>
  <c r="U282" i="4"/>
  <c r="Y25" i="4"/>
  <c r="U25" i="4"/>
  <c r="Y112" i="4"/>
  <c r="U112" i="4"/>
  <c r="Y132" i="4"/>
  <c r="U132" i="4"/>
  <c r="Y189" i="4"/>
  <c r="U189" i="4"/>
  <c r="Y177" i="4"/>
  <c r="U177" i="4"/>
  <c r="Y178" i="4"/>
  <c r="U178" i="4"/>
  <c r="Y19" i="4"/>
  <c r="U19" i="4"/>
  <c r="Y179" i="4"/>
  <c r="U179" i="4"/>
  <c r="Y195" i="4"/>
  <c r="U195" i="4"/>
  <c r="Y18" i="4"/>
  <c r="U18" i="4"/>
  <c r="Y166" i="4"/>
  <c r="U166" i="4"/>
  <c r="Y32" i="4"/>
  <c r="U32" i="4"/>
  <c r="Y77" i="4"/>
  <c r="U77" i="4"/>
  <c r="Y71" i="4"/>
  <c r="U71" i="4"/>
  <c r="Y160" i="4"/>
  <c r="U160" i="4"/>
  <c r="Y11" i="4"/>
  <c r="U11" i="4"/>
  <c r="U71" i="5"/>
  <c r="I71" i="5"/>
  <c r="U68" i="5"/>
  <c r="I68" i="5"/>
  <c r="W68" i="5"/>
  <c r="X68" i="5" s="1"/>
  <c r="I57" i="3"/>
  <c r="I133" i="18"/>
  <c r="I128" i="18"/>
  <c r="I124" i="18"/>
  <c r="I119" i="18"/>
  <c r="I39" i="4"/>
  <c r="I195" i="17"/>
  <c r="W80" i="3"/>
  <c r="X80" i="3" s="1"/>
  <c r="W70" i="3"/>
  <c r="X70" i="3" s="1"/>
  <c r="W55" i="3"/>
  <c r="X55" i="3" s="1"/>
  <c r="W54" i="3"/>
  <c r="X54" i="3" s="1"/>
  <c r="W42" i="3"/>
  <c r="X42" i="3" s="1"/>
  <c r="W38" i="3"/>
  <c r="X38" i="3" s="1"/>
  <c r="W36" i="3"/>
  <c r="X36" i="3" s="1"/>
  <c r="W31" i="3"/>
  <c r="X31" i="3" s="1"/>
  <c r="W24" i="3"/>
  <c r="X24" i="3" s="1"/>
  <c r="W22" i="3"/>
  <c r="X22" i="3" s="1"/>
  <c r="W21" i="3"/>
  <c r="X21" i="3" s="1"/>
  <c r="W20" i="3"/>
  <c r="X20" i="3" s="1"/>
  <c r="W19" i="3"/>
  <c r="X19" i="3" s="1"/>
  <c r="W16" i="3"/>
  <c r="X16" i="3" s="1"/>
  <c r="W15" i="3"/>
  <c r="X15" i="3" s="1"/>
  <c r="W14" i="3"/>
  <c r="X14" i="3" s="1"/>
  <c r="T80" i="3"/>
  <c r="U80" i="3" s="1"/>
  <c r="Z80" i="3" s="1"/>
  <c r="T70" i="3"/>
  <c r="U70" i="3" s="1"/>
  <c r="Z70" i="3" s="1"/>
  <c r="T55" i="3"/>
  <c r="U55" i="3" s="1"/>
  <c r="Z55" i="3" s="1"/>
  <c r="T54" i="3"/>
  <c r="U54" i="3" s="1"/>
  <c r="T42" i="3"/>
  <c r="U42" i="3" s="1"/>
  <c r="Z42" i="3" s="1"/>
  <c r="T38" i="3"/>
  <c r="U38" i="3" s="1"/>
  <c r="T36" i="3"/>
  <c r="U36" i="3" s="1"/>
  <c r="Z36" i="3" s="1"/>
  <c r="T31" i="3"/>
  <c r="U31" i="3" s="1"/>
  <c r="Z31" i="3" s="1"/>
  <c r="T27" i="3"/>
  <c r="U27" i="3" s="1"/>
  <c r="Z27" i="3" s="1"/>
  <c r="T26" i="3"/>
  <c r="U26" i="3" s="1"/>
  <c r="T24" i="3"/>
  <c r="U24" i="3" s="1"/>
  <c r="Z24" i="3" s="1"/>
  <c r="T22" i="3"/>
  <c r="U22" i="3" s="1"/>
  <c r="T21" i="3"/>
  <c r="U21" i="3" s="1"/>
  <c r="Z21" i="3" s="1"/>
  <c r="T20" i="3"/>
  <c r="U20" i="3" s="1"/>
  <c r="T19" i="3"/>
  <c r="U19" i="3" s="1"/>
  <c r="T16" i="3"/>
  <c r="U16" i="3" s="1"/>
  <c r="T15" i="3"/>
  <c r="U15" i="3" s="1"/>
  <c r="Z15" i="3" s="1"/>
  <c r="T14" i="3"/>
  <c r="U14" i="3" s="1"/>
  <c r="T11" i="3"/>
  <c r="U11" i="3" s="1"/>
  <c r="Z11" i="3" s="1"/>
  <c r="Z66" i="3"/>
  <c r="W11" i="3"/>
  <c r="X11" i="3" s="1"/>
  <c r="W45" i="9"/>
  <c r="X45" i="9" s="1"/>
  <c r="U45" i="9"/>
  <c r="U18" i="9"/>
  <c r="L108" i="27"/>
  <c r="N108" i="27" s="1"/>
  <c r="I108" i="27"/>
  <c r="L234" i="27"/>
  <c r="L232" i="27"/>
  <c r="N232" i="27" s="1"/>
  <c r="L223" i="27"/>
  <c r="N223" i="27" s="1"/>
  <c r="L217" i="27"/>
  <c r="L209" i="27"/>
  <c r="L206" i="27"/>
  <c r="N206" i="27" s="1"/>
  <c r="L186" i="27"/>
  <c r="N186" i="27" s="1"/>
  <c r="L231" i="27"/>
  <c r="L229" i="27"/>
  <c r="L227" i="27"/>
  <c r="L225" i="27"/>
  <c r="N225" i="27" s="1"/>
  <c r="L218" i="27"/>
  <c r="L212" i="27"/>
  <c r="L202" i="27"/>
  <c r="L198" i="27"/>
  <c r="L194" i="27"/>
  <c r="L190" i="27"/>
  <c r="N190" i="27" s="1"/>
  <c r="L188" i="27"/>
  <c r="L184" i="27"/>
  <c r="N184" i="27" s="1"/>
  <c r="L182" i="27"/>
  <c r="L180" i="27"/>
  <c r="L174" i="27"/>
  <c r="L168" i="27"/>
  <c r="N168" i="27" s="1"/>
  <c r="L163" i="27"/>
  <c r="L139" i="27"/>
  <c r="L131" i="27"/>
  <c r="L102" i="27"/>
  <c r="N102" i="27" s="1"/>
  <c r="L97" i="27"/>
  <c r="L90" i="27"/>
  <c r="L89" i="27"/>
  <c r="L213" i="27"/>
  <c r="L172" i="27"/>
  <c r="L161" i="27"/>
  <c r="N161" i="27" s="1"/>
  <c r="L154" i="27"/>
  <c r="N154" i="27" s="1"/>
  <c r="L149" i="27"/>
  <c r="L145" i="27"/>
  <c r="L134" i="27"/>
  <c r="L123" i="27"/>
  <c r="L126" i="27"/>
  <c r="L116" i="27"/>
  <c r="L113" i="27"/>
  <c r="N113" i="27" s="1"/>
  <c r="L110" i="27"/>
  <c r="L106" i="27"/>
  <c r="L87" i="27"/>
  <c r="L84" i="27"/>
  <c r="L81" i="27"/>
  <c r="L220" i="27"/>
  <c r="L214" i="27"/>
  <c r="N214" i="27" s="1"/>
  <c r="L200" i="27"/>
  <c r="L196" i="27"/>
  <c r="L192" i="27"/>
  <c r="L178" i="27"/>
  <c r="L167" i="27"/>
  <c r="N167" i="27" s="1"/>
  <c r="L158" i="27"/>
  <c r="N158" i="27" s="1"/>
  <c r="L150" i="27"/>
  <c r="N150" i="27" s="1"/>
  <c r="L146" i="27"/>
  <c r="L75" i="27"/>
  <c r="L71" i="27"/>
  <c r="L67" i="27"/>
  <c r="L63" i="27"/>
  <c r="L59" i="27"/>
  <c r="L176" i="27"/>
  <c r="L165" i="27"/>
  <c r="L156" i="27"/>
  <c r="N156" i="27" s="1"/>
  <c r="L112" i="27"/>
  <c r="M112" i="27" s="1"/>
  <c r="L86" i="27"/>
  <c r="N86" i="27" s="1"/>
  <c r="L77" i="27"/>
  <c r="N77" i="27" s="1"/>
  <c r="L73" i="27"/>
  <c r="L69" i="27"/>
  <c r="L65" i="27"/>
  <c r="L61" i="27"/>
  <c r="L57" i="27"/>
  <c r="L42" i="27"/>
  <c r="L39" i="27"/>
  <c r="N39" i="27" s="1"/>
  <c r="L129" i="27"/>
  <c r="L100" i="27"/>
  <c r="L95" i="27"/>
  <c r="L78" i="27"/>
  <c r="L74" i="27"/>
  <c r="L70" i="27"/>
  <c r="N70" i="27" s="1"/>
  <c r="L55" i="27"/>
  <c r="N55" i="27" s="1"/>
  <c r="L52" i="27"/>
  <c r="L49" i="27"/>
  <c r="N49" i="27" s="1"/>
  <c r="L46" i="27"/>
  <c r="L43" i="27"/>
  <c r="L24" i="27"/>
  <c r="N24" i="27" s="1"/>
  <c r="L21" i="27"/>
  <c r="L16" i="28"/>
  <c r="L14" i="28"/>
  <c r="L12" i="28"/>
  <c r="N12" i="28" s="1"/>
  <c r="L36" i="27"/>
  <c r="L18" i="27"/>
  <c r="L16" i="27"/>
  <c r="L221" i="27"/>
  <c r="L215" i="27"/>
  <c r="L211" i="27"/>
  <c r="L207" i="27"/>
  <c r="N207" i="27" s="1"/>
  <c r="L204" i="27"/>
  <c r="L201" i="27"/>
  <c r="N201" i="27" s="1"/>
  <c r="L197" i="27"/>
  <c r="L193" i="27"/>
  <c r="L189" i="27"/>
  <c r="L187" i="27"/>
  <c r="L175" i="27"/>
  <c r="L170" i="27"/>
  <c r="L169" i="27"/>
  <c r="N169" i="27" s="1"/>
  <c r="L164" i="27"/>
  <c r="N164" i="27" s="1"/>
  <c r="L159" i="27"/>
  <c r="L155" i="27"/>
  <c r="L152" i="27"/>
  <c r="L151" i="27"/>
  <c r="L147" i="27"/>
  <c r="L143" i="27"/>
  <c r="N143" i="27" s="1"/>
  <c r="L135" i="27"/>
  <c r="L132" i="27"/>
  <c r="N132" i="27" s="1"/>
  <c r="L127" i="27"/>
  <c r="L124" i="27"/>
  <c r="N124" i="27" s="1"/>
  <c r="L121" i="27"/>
  <c r="N121" i="27" s="1"/>
  <c r="L119" i="27"/>
  <c r="N119" i="27" s="1"/>
  <c r="L117" i="27"/>
  <c r="L114" i="27"/>
  <c r="L111" i="27"/>
  <c r="N111" i="27" s="1"/>
  <c r="L107" i="27"/>
  <c r="L104" i="27"/>
  <c r="L98" i="27"/>
  <c r="L93" i="27"/>
  <c r="L91" i="27"/>
  <c r="L85" i="27"/>
  <c r="N85" i="27" s="1"/>
  <c r="L82" i="27"/>
  <c r="L79" i="27"/>
  <c r="N79" i="27" s="1"/>
  <c r="L76" i="27"/>
  <c r="N76" i="27" s="1"/>
  <c r="L72" i="27"/>
  <c r="L68" i="27"/>
  <c r="L64" i="27"/>
  <c r="N64" i="27" s="1"/>
  <c r="L60" i="27"/>
  <c r="L56" i="27"/>
  <c r="L53" i="27"/>
  <c r="L50" i="27"/>
  <c r="N50" i="27" s="1"/>
  <c r="L47" i="27"/>
  <c r="L44" i="27"/>
  <c r="L41" i="27"/>
  <c r="L37" i="27"/>
  <c r="L33" i="27"/>
  <c r="L31" i="27"/>
  <c r="L29" i="27"/>
  <c r="L27" i="27"/>
  <c r="N27" i="27" s="1"/>
  <c r="L25" i="27"/>
  <c r="N25" i="27" s="1"/>
  <c r="L22" i="27"/>
  <c r="L19" i="27"/>
  <c r="N19" i="27" s="1"/>
  <c r="L14" i="27"/>
  <c r="N14" i="27" s="1"/>
  <c r="L11" i="27"/>
  <c r="N11" i="27" s="1"/>
  <c r="L60" i="26"/>
  <c r="L57" i="26"/>
  <c r="L55" i="26"/>
  <c r="N55" i="26" s="1"/>
  <c r="L47" i="26"/>
  <c r="L50" i="26"/>
  <c r="L30" i="26"/>
  <c r="L28" i="26"/>
  <c r="L26" i="26"/>
  <c r="L24" i="26"/>
  <c r="N24" i="26" s="1"/>
  <c r="L22" i="26"/>
  <c r="N22" i="26" s="1"/>
  <c r="L20" i="26"/>
  <c r="L18" i="26"/>
  <c r="L15" i="26"/>
  <c r="L13" i="26"/>
  <c r="N13" i="26" s="1"/>
  <c r="L10" i="26"/>
  <c r="L151" i="25"/>
  <c r="N151" i="25" s="1"/>
  <c r="L147" i="25"/>
  <c r="L139" i="25"/>
  <c r="N139" i="25" s="1"/>
  <c r="L136" i="25"/>
  <c r="N136" i="25" s="1"/>
  <c r="L131" i="25"/>
  <c r="L128" i="25"/>
  <c r="L122" i="25"/>
  <c r="N122" i="25" s="1"/>
  <c r="L118" i="25"/>
  <c r="L112" i="25"/>
  <c r="L108" i="25"/>
  <c r="L104" i="25"/>
  <c r="N104" i="25" s="1"/>
  <c r="L98" i="25"/>
  <c r="N98" i="25" s="1"/>
  <c r="L94" i="25"/>
  <c r="N94" i="25" s="1"/>
  <c r="L90" i="25"/>
  <c r="L86" i="25"/>
  <c r="L84" i="25"/>
  <c r="N84" i="25" s="1"/>
  <c r="L80" i="25"/>
  <c r="L76" i="25"/>
  <c r="L72" i="25"/>
  <c r="N72" i="25" s="1"/>
  <c r="L68" i="25"/>
  <c r="N68" i="25" s="1"/>
  <c r="L64" i="25"/>
  <c r="N64" i="25" s="1"/>
  <c r="L60" i="25"/>
  <c r="L56" i="25"/>
  <c r="L52" i="25"/>
  <c r="N52" i="25" s="1"/>
  <c r="L48" i="25"/>
  <c r="N48" i="25" s="1"/>
  <c r="L44" i="25"/>
  <c r="L41" i="25"/>
  <c r="N41" i="25" s="1"/>
  <c r="L38" i="25"/>
  <c r="M38" i="25" s="1"/>
  <c r="L34" i="25"/>
  <c r="L30" i="25"/>
  <c r="N30" i="25" s="1"/>
  <c r="L26" i="25"/>
  <c r="L22" i="25"/>
  <c r="L18" i="25"/>
  <c r="N18" i="25" s="1"/>
  <c r="L14" i="25"/>
  <c r="L158" i="25"/>
  <c r="N158" i="25" s="1"/>
  <c r="L156" i="25"/>
  <c r="N156" i="25" s="1"/>
  <c r="L148" i="25"/>
  <c r="L144" i="25"/>
  <c r="L143" i="25"/>
  <c r="N143" i="25" s="1"/>
  <c r="L130" i="25"/>
  <c r="N130" i="25" s="1"/>
  <c r="L129" i="25"/>
  <c r="N129" i="25" s="1"/>
  <c r="L117" i="25"/>
  <c r="L103" i="25"/>
  <c r="N103" i="25" s="1"/>
  <c r="L85" i="25"/>
  <c r="N85" i="25" s="1"/>
  <c r="L40" i="25"/>
  <c r="N40" i="25" s="1"/>
  <c r="L39" i="25"/>
  <c r="L36" i="25"/>
  <c r="L35" i="25"/>
  <c r="N35" i="25" s="1"/>
  <c r="L154" i="25"/>
  <c r="N154" i="25" s="1"/>
  <c r="L153" i="25"/>
  <c r="N153" i="25" s="1"/>
  <c r="L152" i="25"/>
  <c r="N152" i="25" s="1"/>
  <c r="L142" i="25"/>
  <c r="N142" i="25" s="1"/>
  <c r="L141" i="25"/>
  <c r="L140" i="25"/>
  <c r="L134" i="25"/>
  <c r="N134" i="25" s="1"/>
  <c r="L133" i="25"/>
  <c r="N133" i="25" s="1"/>
  <c r="L132" i="25"/>
  <c r="N132" i="25" s="1"/>
  <c r="L125" i="25"/>
  <c r="L124" i="25"/>
  <c r="N124" i="25" s="1"/>
  <c r="L123" i="25"/>
  <c r="N123" i="25" s="1"/>
  <c r="L121" i="25"/>
  <c r="L120" i="25"/>
  <c r="L119" i="25"/>
  <c r="L115" i="25"/>
  <c r="L114" i="25"/>
  <c r="N114" i="25" s="1"/>
  <c r="L113" i="25"/>
  <c r="N113" i="25" s="1"/>
  <c r="L111" i="25"/>
  <c r="L110" i="25"/>
  <c r="N110" i="25" s="1"/>
  <c r="L109" i="25"/>
  <c r="L107" i="25"/>
  <c r="L106" i="25"/>
  <c r="N106" i="25" s="1"/>
  <c r="L105" i="25"/>
  <c r="N105" i="25" s="1"/>
  <c r="L97" i="25"/>
  <c r="N97" i="25" s="1"/>
  <c r="L96" i="25"/>
  <c r="N96" i="25" s="1"/>
  <c r="L95" i="25"/>
  <c r="L93" i="25"/>
  <c r="L92" i="25"/>
  <c r="N92" i="25" s="1"/>
  <c r="L91" i="25"/>
  <c r="L89" i="25"/>
  <c r="L88" i="25"/>
  <c r="L87" i="25"/>
  <c r="L83" i="25"/>
  <c r="N83" i="25" s="1"/>
  <c r="L82" i="25"/>
  <c r="N82" i="25" s="1"/>
  <c r="L81" i="25"/>
  <c r="N81" i="25" s="1"/>
  <c r="L79" i="25"/>
  <c r="L78" i="25"/>
  <c r="L77" i="25"/>
  <c r="N77" i="25" s="1"/>
  <c r="L75" i="25"/>
  <c r="N75" i="25" s="1"/>
  <c r="L74" i="25"/>
  <c r="L73" i="25"/>
  <c r="L71" i="25"/>
  <c r="N71" i="25" s="1"/>
  <c r="L70" i="25"/>
  <c r="L69" i="25"/>
  <c r="N69" i="25" s="1"/>
  <c r="L67" i="25"/>
  <c r="L66" i="25"/>
  <c r="L65" i="25"/>
  <c r="L63" i="25"/>
  <c r="L62" i="25"/>
  <c r="N62" i="25" s="1"/>
  <c r="L61" i="25"/>
  <c r="N61" i="25" s="1"/>
  <c r="L59" i="25"/>
  <c r="N59" i="25" s="1"/>
  <c r="L58" i="25"/>
  <c r="N58" i="25" s="1"/>
  <c r="L57" i="25"/>
  <c r="L55" i="25"/>
  <c r="N55" i="25" s="1"/>
  <c r="L54" i="25"/>
  <c r="N54" i="25" s="1"/>
  <c r="L53" i="25"/>
  <c r="N53" i="25" s="1"/>
  <c r="L51" i="25"/>
  <c r="L50" i="25"/>
  <c r="N50" i="25" s="1"/>
  <c r="L49" i="25"/>
  <c r="N49" i="25" s="1"/>
  <c r="L47" i="25"/>
  <c r="L46" i="25"/>
  <c r="L45" i="25"/>
  <c r="L33" i="25"/>
  <c r="L32" i="25"/>
  <c r="N32" i="25" s="1"/>
  <c r="L31" i="25"/>
  <c r="N31" i="25" s="1"/>
  <c r="L29" i="25"/>
  <c r="N29" i="25" s="1"/>
  <c r="L28" i="25"/>
  <c r="N28" i="25" s="1"/>
  <c r="L27" i="25"/>
  <c r="L25" i="25"/>
  <c r="L24" i="25"/>
  <c r="L23" i="25"/>
  <c r="N23" i="25" s="1"/>
  <c r="L21" i="25"/>
  <c r="N21" i="25" s="1"/>
  <c r="L20" i="25"/>
  <c r="L19" i="25"/>
  <c r="N19" i="25" s="1"/>
  <c r="L17" i="25"/>
  <c r="N17" i="25" s="1"/>
  <c r="L16" i="25"/>
  <c r="N16" i="25" s="1"/>
  <c r="L15" i="25"/>
  <c r="L44" i="21"/>
  <c r="L43" i="21"/>
  <c r="N43" i="21" s="1"/>
  <c r="L42" i="21"/>
  <c r="N42" i="21" s="1"/>
  <c r="L47" i="21"/>
  <c r="L46" i="21"/>
  <c r="L35" i="21"/>
  <c r="N35" i="21" s="1"/>
  <c r="L34" i="21"/>
  <c r="N34" i="21" s="1"/>
  <c r="L32" i="21"/>
  <c r="N32" i="21" s="1"/>
  <c r="L31" i="21"/>
  <c r="L30" i="21"/>
  <c r="N30" i="21" s="1"/>
  <c r="L27" i="21"/>
  <c r="L26" i="21"/>
  <c r="N26" i="21" s="1"/>
  <c r="L110" i="21"/>
  <c r="N110" i="21" s="1"/>
  <c r="L109" i="21"/>
  <c r="L108" i="21"/>
  <c r="N108" i="21" s="1"/>
  <c r="L106" i="21"/>
  <c r="N106" i="21" s="1"/>
  <c r="L104" i="21"/>
  <c r="N104" i="21" s="1"/>
  <c r="L103" i="21"/>
  <c r="N103" i="21" s="1"/>
  <c r="L97" i="21"/>
  <c r="N97" i="21" s="1"/>
  <c r="L96" i="21"/>
  <c r="N96" i="21" s="1"/>
  <c r="L95" i="21"/>
  <c r="L75" i="21"/>
  <c r="N75" i="21" s="1"/>
  <c r="L70" i="21"/>
  <c r="N70" i="21" s="1"/>
  <c r="L62" i="21"/>
  <c r="N62" i="21" s="1"/>
  <c r="L71" i="21"/>
  <c r="N71" i="21" s="1"/>
  <c r="L69" i="21"/>
  <c r="N69" i="21" s="1"/>
  <c r="L68" i="21"/>
  <c r="L64" i="21"/>
  <c r="L57" i="21"/>
  <c r="N57" i="21" s="1"/>
  <c r="L56" i="21"/>
  <c r="L63" i="21"/>
  <c r="N63" i="21" s="1"/>
  <c r="L61" i="21"/>
  <c r="L60" i="21"/>
  <c r="N60" i="21" s="1"/>
  <c r="L52" i="21"/>
  <c r="L12" i="21"/>
  <c r="N12" i="21" s="1"/>
  <c r="L19" i="21"/>
  <c r="N19" i="21" s="1"/>
  <c r="L117" i="21"/>
  <c r="N117" i="21" s="1"/>
  <c r="L38" i="21"/>
  <c r="N38" i="21" s="1"/>
  <c r="L22" i="21"/>
  <c r="N22" i="21" s="1"/>
  <c r="L51" i="21"/>
  <c r="N51" i="21" s="1"/>
  <c r="L13" i="21"/>
  <c r="N13" i="21" s="1"/>
  <c r="L166" i="21"/>
  <c r="L198" i="21"/>
  <c r="N198" i="21" s="1"/>
  <c r="L164" i="21"/>
  <c r="N164" i="21" s="1"/>
  <c r="L162" i="21"/>
  <c r="N162" i="21" s="1"/>
  <c r="L160" i="21"/>
  <c r="N160" i="21" s="1"/>
  <c r="L157" i="21"/>
  <c r="N157" i="21" s="1"/>
  <c r="L155" i="21"/>
  <c r="N155" i="21" s="1"/>
  <c r="L153" i="21"/>
  <c r="N153" i="21" s="1"/>
  <c r="L151" i="21"/>
  <c r="L149" i="21"/>
  <c r="N149" i="21" s="1"/>
  <c r="L39" i="21"/>
  <c r="L147" i="21"/>
  <c r="N147" i="21" s="1"/>
  <c r="L142" i="21"/>
  <c r="N142" i="21" s="1"/>
  <c r="L138" i="21"/>
  <c r="N138" i="21" s="1"/>
  <c r="L136" i="21"/>
  <c r="L134" i="21"/>
  <c r="N134" i="21" s="1"/>
  <c r="L132" i="21"/>
  <c r="N132" i="21" s="1"/>
  <c r="L129" i="21"/>
  <c r="N129" i="21" s="1"/>
  <c r="L126" i="21"/>
  <c r="N126" i="21" s="1"/>
  <c r="L124" i="21"/>
  <c r="N124" i="21" s="1"/>
  <c r="L122" i="21"/>
  <c r="L202" i="21"/>
  <c r="N202" i="21" s="1"/>
  <c r="L200" i="21"/>
  <c r="N200" i="21" s="1"/>
  <c r="L101" i="21"/>
  <c r="L194" i="21"/>
  <c r="L181" i="21"/>
  <c r="N181" i="21" s="1"/>
  <c r="L191" i="21"/>
  <c r="N191" i="21" s="1"/>
  <c r="L189" i="21"/>
  <c r="N189" i="21" s="1"/>
  <c r="L186" i="21"/>
  <c r="L179" i="21"/>
  <c r="L177" i="21"/>
  <c r="N177" i="21" s="1"/>
  <c r="L174" i="21"/>
  <c r="N174" i="21" s="1"/>
  <c r="L172" i="21"/>
  <c r="L170" i="21"/>
  <c r="N170" i="21" s="1"/>
  <c r="L168" i="21"/>
  <c r="N168" i="21" s="1"/>
  <c r="L121" i="19"/>
  <c r="N121" i="19" s="1"/>
  <c r="L117" i="19"/>
  <c r="N117" i="19" s="1"/>
  <c r="L178" i="20"/>
  <c r="N178" i="20" s="1"/>
  <c r="L174" i="20"/>
  <c r="N174" i="20" s="1"/>
  <c r="L23" i="20"/>
  <c r="N23" i="20" s="1"/>
  <c r="I224" i="17"/>
  <c r="L509" i="17"/>
  <c r="N509" i="17" s="1"/>
  <c r="L507" i="17"/>
  <c r="N507" i="17" s="1"/>
  <c r="I142" i="17"/>
  <c r="I141" i="17"/>
  <c r="I71" i="17"/>
  <c r="L508" i="17"/>
  <c r="N508" i="17" s="1"/>
  <c r="L510" i="17"/>
  <c r="U295" i="17"/>
  <c r="Z295" i="17" s="1"/>
  <c r="L67" i="24"/>
  <c r="L65" i="24"/>
  <c r="N65" i="24" s="1"/>
  <c r="L60" i="24"/>
  <c r="L58" i="24"/>
  <c r="N58" i="24" s="1"/>
  <c r="L56" i="24"/>
  <c r="N56" i="24" s="1"/>
  <c r="L54" i="24"/>
  <c r="N54" i="24" s="1"/>
  <c r="L53" i="24"/>
  <c r="L50" i="24"/>
  <c r="N50" i="24" s="1"/>
  <c r="L48" i="24"/>
  <c r="L46" i="24"/>
  <c r="N46" i="24" s="1"/>
  <c r="L44" i="24"/>
  <c r="L42" i="24"/>
  <c r="N42" i="24" s="1"/>
  <c r="L40" i="24"/>
  <c r="N40" i="24" s="1"/>
  <c r="L38" i="24"/>
  <c r="N38" i="24" s="1"/>
  <c r="L36" i="24"/>
  <c r="L34" i="24"/>
  <c r="L27" i="24"/>
  <c r="L25" i="24"/>
  <c r="L23" i="24"/>
  <c r="N23" i="24" s="1"/>
  <c r="L20" i="24"/>
  <c r="L18" i="24"/>
  <c r="L16" i="24"/>
  <c r="N16" i="24" s="1"/>
  <c r="L13" i="24"/>
  <c r="L11" i="24"/>
  <c r="N11" i="24" s="1"/>
  <c r="U55" i="15"/>
  <c r="U54" i="15"/>
  <c r="U52" i="15"/>
  <c r="U51" i="15"/>
  <c r="U48" i="15"/>
  <c r="W48" i="15"/>
  <c r="X48" i="15" s="1"/>
  <c r="W51" i="15"/>
  <c r="X51" i="15" s="1"/>
  <c r="W54" i="15"/>
  <c r="X54" i="15" s="1"/>
  <c r="U45" i="15"/>
  <c r="U39" i="15"/>
  <c r="U35" i="15"/>
  <c r="L63" i="15"/>
  <c r="N63" i="15" s="1"/>
  <c r="I55" i="15"/>
  <c r="I52" i="15"/>
  <c r="I37" i="15"/>
  <c r="U29" i="15"/>
  <c r="T14" i="15"/>
  <c r="W14" i="15" s="1"/>
  <c r="X14" i="15" s="1"/>
  <c r="T10" i="15"/>
  <c r="U10" i="15" s="1"/>
  <c r="L107" i="15"/>
  <c r="N107" i="15" s="1"/>
  <c r="L100" i="15"/>
  <c r="N100" i="15" s="1"/>
  <c r="L98" i="15"/>
  <c r="N98" i="15" s="1"/>
  <c r="L96" i="15"/>
  <c r="N96" i="15" s="1"/>
  <c r="L94" i="15"/>
  <c r="N94" i="15" s="1"/>
  <c r="L92" i="15"/>
  <c r="N92" i="15" s="1"/>
  <c r="L90" i="15"/>
  <c r="N90" i="15" s="1"/>
  <c r="L87" i="15"/>
  <c r="N87" i="15" s="1"/>
  <c r="L85" i="15"/>
  <c r="N85" i="15" s="1"/>
  <c r="L83" i="15"/>
  <c r="N83" i="15" s="1"/>
  <c r="L81" i="15"/>
  <c r="N81" i="15" s="1"/>
  <c r="L78" i="15"/>
  <c r="N78" i="15" s="1"/>
  <c r="L75" i="15"/>
  <c r="N75" i="15" s="1"/>
  <c r="L73" i="15"/>
  <c r="N73" i="15" s="1"/>
  <c r="L71" i="15"/>
  <c r="N71" i="15" s="1"/>
  <c r="L69" i="15"/>
  <c r="N69" i="15" s="1"/>
  <c r="L66" i="15"/>
  <c r="N66" i="15" s="1"/>
  <c r="L160" i="14"/>
  <c r="N160" i="14" s="1"/>
  <c r="L158" i="14"/>
  <c r="N158" i="14" s="1"/>
  <c r="L155" i="14"/>
  <c r="N155" i="14" s="1"/>
  <c r="L152" i="14"/>
  <c r="N152" i="14" s="1"/>
  <c r="L149" i="14"/>
  <c r="N149" i="14" s="1"/>
  <c r="L146" i="14"/>
  <c r="N146" i="14" s="1"/>
  <c r="L143" i="14"/>
  <c r="N143" i="14" s="1"/>
  <c r="L140" i="14"/>
  <c r="N140" i="14" s="1"/>
  <c r="L137" i="14"/>
  <c r="N137" i="14" s="1"/>
  <c r="L135" i="14"/>
  <c r="N135" i="14" s="1"/>
  <c r="L133" i="14"/>
  <c r="N133" i="14" s="1"/>
  <c r="L131" i="14"/>
  <c r="N131" i="14" s="1"/>
  <c r="L129" i="14"/>
  <c r="N129" i="14" s="1"/>
  <c r="L126" i="14"/>
  <c r="N126" i="14" s="1"/>
  <c r="L159" i="14"/>
  <c r="U107" i="13"/>
  <c r="U103" i="13"/>
  <c r="U100" i="13"/>
  <c r="U99" i="13"/>
  <c r="U91" i="13"/>
  <c r="W35" i="15"/>
  <c r="X35" i="15" s="1"/>
  <c r="W39" i="15"/>
  <c r="X39" i="15" s="1"/>
  <c r="W43" i="15"/>
  <c r="X43" i="15" s="1"/>
  <c r="U43" i="15"/>
  <c r="W29" i="15"/>
  <c r="X29" i="15" s="1"/>
  <c r="L11" i="9"/>
  <c r="L32" i="8"/>
  <c r="N32" i="8" s="1"/>
  <c r="L47" i="7"/>
  <c r="N47" i="7" s="1"/>
  <c r="L108" i="10"/>
  <c r="N108" i="10" s="1"/>
  <c r="L106" i="10"/>
  <c r="N106" i="10" s="1"/>
  <c r="Y29" i="10"/>
  <c r="Y28" i="10"/>
  <c r="W29" i="10"/>
  <c r="X29" i="10" s="1"/>
  <c r="W28" i="10"/>
  <c r="X28" i="10" s="1"/>
  <c r="T29" i="10"/>
  <c r="T28" i="10"/>
  <c r="W111" i="9"/>
  <c r="X111" i="9" s="1"/>
  <c r="W106" i="9"/>
  <c r="X106" i="9" s="1"/>
  <c r="W101" i="9"/>
  <c r="X101" i="9" s="1"/>
  <c r="W96" i="9"/>
  <c r="X96" i="9" s="1"/>
  <c r="U96" i="9"/>
  <c r="U40" i="15"/>
  <c r="U27" i="15"/>
  <c r="W36" i="14"/>
  <c r="X36" i="14" s="1"/>
  <c r="U33" i="14"/>
  <c r="T30" i="14"/>
  <c r="W30" i="14" s="1"/>
  <c r="X30" i="14" s="1"/>
  <c r="T26" i="14"/>
  <c r="U26" i="14" s="1"/>
  <c r="T22" i="14"/>
  <c r="U22" i="14" s="1"/>
  <c r="T18" i="14"/>
  <c r="U18" i="14" s="1"/>
  <c r="T13" i="14"/>
  <c r="U13" i="14" s="1"/>
  <c r="T10" i="14"/>
  <c r="U10" i="14" s="1"/>
  <c r="T74" i="13"/>
  <c r="U74" i="13" s="1"/>
  <c r="T70" i="13"/>
  <c r="U70" i="13" s="1"/>
  <c r="T66" i="13"/>
  <c r="U66" i="13" s="1"/>
  <c r="T62" i="13"/>
  <c r="W62" i="13" s="1"/>
  <c r="X62" i="13" s="1"/>
  <c r="U62" i="13"/>
  <c r="T58" i="13"/>
  <c r="U58" i="13" s="1"/>
  <c r="T54" i="13"/>
  <c r="U54" i="13" s="1"/>
  <c r="T51" i="13"/>
  <c r="U51" i="13" s="1"/>
  <c r="T50" i="13"/>
  <c r="U50" i="13" s="1"/>
  <c r="T46" i="13"/>
  <c r="U46" i="13" s="1"/>
  <c r="T43" i="13"/>
  <c r="U43" i="13" s="1"/>
  <c r="T42" i="13"/>
  <c r="U42" i="13" s="1"/>
  <c r="T38" i="13"/>
  <c r="U38" i="13" s="1"/>
  <c r="T29" i="13"/>
  <c r="U29" i="13" s="1"/>
  <c r="T25" i="13"/>
  <c r="U25" i="13" s="1"/>
  <c r="T24" i="13"/>
  <c r="U24" i="13" s="1"/>
  <c r="T22" i="13"/>
  <c r="U22" i="13" s="1"/>
  <c r="T20" i="13"/>
  <c r="U20" i="13" s="1"/>
  <c r="T10" i="13"/>
  <c r="U10" i="13" s="1"/>
  <c r="Y51" i="10"/>
  <c r="T51" i="10"/>
  <c r="W51" i="10" s="1"/>
  <c r="X51" i="10" s="1"/>
  <c r="Y47" i="10"/>
  <c r="T47" i="10"/>
  <c r="W47" i="10" s="1"/>
  <c r="X47" i="10" s="1"/>
  <c r="T43" i="10"/>
  <c r="W43" i="10" s="1"/>
  <c r="X43" i="10" s="1"/>
  <c r="T36" i="10"/>
  <c r="W36" i="10" s="1"/>
  <c r="X36" i="10" s="1"/>
  <c r="T34" i="10"/>
  <c r="U34" i="10" s="1"/>
  <c r="T31" i="10"/>
  <c r="W31" i="10" s="1"/>
  <c r="X31" i="10" s="1"/>
  <c r="T30" i="10"/>
  <c r="X30" i="10" s="1"/>
  <c r="T27" i="10"/>
  <c r="W27" i="10" s="1"/>
  <c r="X27" i="10" s="1"/>
  <c r="T26" i="10"/>
  <c r="X26" i="10" s="1"/>
  <c r="T22" i="10"/>
  <c r="U22" i="10" s="1"/>
  <c r="T19" i="10"/>
  <c r="W19" i="10" s="1"/>
  <c r="X19" i="10" s="1"/>
  <c r="T17" i="10"/>
  <c r="W17" i="10" s="1"/>
  <c r="X17" i="10" s="1"/>
  <c r="T16" i="10"/>
  <c r="W16" i="10" s="1"/>
  <c r="X16" i="10" s="1"/>
  <c r="T13" i="10"/>
  <c r="W13" i="10" s="1"/>
  <c r="X13" i="10" s="1"/>
  <c r="T10" i="10"/>
  <c r="W10" i="10" s="1"/>
  <c r="X10" i="10" s="1"/>
  <c r="Y43" i="12"/>
  <c r="T43" i="12"/>
  <c r="W43" i="12" s="1"/>
  <c r="X43" i="12" s="1"/>
  <c r="Y42" i="12"/>
  <c r="T42" i="12"/>
  <c r="U42" i="12" s="1"/>
  <c r="Y31" i="12"/>
  <c r="T31" i="12"/>
  <c r="U31" i="12" s="1"/>
  <c r="Y25" i="12"/>
  <c r="T25" i="12"/>
  <c r="U25" i="12" s="1"/>
  <c r="Y20" i="12"/>
  <c r="W20" i="12"/>
  <c r="X20" i="12" s="1"/>
  <c r="Y15" i="12"/>
  <c r="T15" i="12"/>
  <c r="U15" i="12" s="1"/>
  <c r="Y14" i="12"/>
  <c r="T14" i="12"/>
  <c r="U14" i="12" s="1"/>
  <c r="Y11" i="12"/>
  <c r="T11" i="12"/>
  <c r="W11" i="12" s="1"/>
  <c r="X11" i="12" s="1"/>
  <c r="T10" i="12"/>
  <c r="U10" i="12" s="1"/>
  <c r="U49" i="9"/>
  <c r="U41" i="9"/>
  <c r="W23" i="9"/>
  <c r="X23" i="9" s="1"/>
  <c r="U14" i="9"/>
  <c r="W27" i="15"/>
  <c r="X27" i="15" s="1"/>
  <c r="W37" i="15"/>
  <c r="X37" i="15" s="1"/>
  <c r="U37" i="15"/>
  <c r="W10" i="9"/>
  <c r="X10" i="9" s="1"/>
  <c r="T130" i="8"/>
  <c r="W130" i="8" s="1"/>
  <c r="I130" i="8"/>
  <c r="T125" i="8"/>
  <c r="I125" i="8"/>
  <c r="T105" i="8"/>
  <c r="I105" i="8"/>
  <c r="I72" i="8"/>
  <c r="I57" i="8"/>
  <c r="U57" i="8"/>
  <c r="T150" i="8"/>
  <c r="T149" i="8"/>
  <c r="T134" i="8"/>
  <c r="W134" i="8" s="1"/>
  <c r="X134" i="8" s="1"/>
  <c r="T129" i="8"/>
  <c r="T124" i="8"/>
  <c r="T120" i="8"/>
  <c r="W120" i="8" s="1"/>
  <c r="X120" i="8" s="1"/>
  <c r="T116" i="8"/>
  <c r="T114" i="8"/>
  <c r="W114" i="8" s="1"/>
  <c r="X114" i="8" s="1"/>
  <c r="T113" i="8"/>
  <c r="T112" i="8"/>
  <c r="T109" i="8"/>
  <c r="T108" i="8"/>
  <c r="T104" i="8"/>
  <c r="T101" i="8"/>
  <c r="W101" i="8" s="1"/>
  <c r="X101" i="8" s="1"/>
  <c r="T100" i="8"/>
  <c r="T98" i="8"/>
  <c r="W98" i="8" s="1"/>
  <c r="X98" i="8" s="1"/>
  <c r="T97" i="8"/>
  <c r="T96" i="8"/>
  <c r="T91" i="8"/>
  <c r="T82" i="8"/>
  <c r="T78" i="8"/>
  <c r="T77" i="8"/>
  <c r="W77" i="8" s="1"/>
  <c r="X77" i="8" s="1"/>
  <c r="T74" i="8"/>
  <c r="T73" i="8"/>
  <c r="W73" i="8" s="1"/>
  <c r="X73" i="8" s="1"/>
  <c r="T72" i="8"/>
  <c r="T67" i="8"/>
  <c r="W67" i="8" s="1"/>
  <c r="X67" i="8" s="1"/>
  <c r="T63" i="8"/>
  <c r="T62" i="8"/>
  <c r="T59" i="8"/>
  <c r="W59" i="8" s="1"/>
  <c r="X59" i="8" s="1"/>
  <c r="T58" i="8"/>
  <c r="U58" i="8" s="1"/>
  <c r="T54" i="8"/>
  <c r="U54" i="8"/>
  <c r="T53" i="8"/>
  <c r="T52" i="8"/>
  <c r="T48" i="8"/>
  <c r="T47" i="8"/>
  <c r="W47" i="8" s="1"/>
  <c r="X47" i="8" s="1"/>
  <c r="T44" i="8"/>
  <c r="T43" i="8"/>
  <c r="W43" i="8" s="1"/>
  <c r="X43" i="8" s="1"/>
  <c r="T42" i="8"/>
  <c r="T39" i="8"/>
  <c r="W39" i="8" s="1"/>
  <c r="X39" i="8" s="1"/>
  <c r="T38" i="8"/>
  <c r="W38" i="8" s="1"/>
  <c r="X38" i="8" s="1"/>
  <c r="T37" i="8"/>
  <c r="U32" i="8"/>
  <c r="T24" i="8"/>
  <c r="U19" i="8"/>
  <c r="T14" i="8"/>
  <c r="T10" i="8"/>
  <c r="W10" i="8" s="1"/>
  <c r="X10" i="8" s="1"/>
  <c r="T29" i="7"/>
  <c r="U29" i="7" s="1"/>
  <c r="Z29" i="7" s="1"/>
  <c r="T28" i="7"/>
  <c r="U28" i="7" s="1"/>
  <c r="I11" i="7"/>
  <c r="I10" i="7"/>
  <c r="T23" i="7"/>
  <c r="T22" i="7"/>
  <c r="U22" i="7" s="1"/>
  <c r="Z22" i="7" s="1"/>
  <c r="T18" i="7"/>
  <c r="T14" i="7"/>
  <c r="T16" i="6"/>
  <c r="U16" i="6" s="1"/>
  <c r="T34" i="6"/>
  <c r="W34" i="6" s="1"/>
  <c r="X34" i="6" s="1"/>
  <c r="T29" i="6"/>
  <c r="U29" i="6" s="1"/>
  <c r="T15" i="6"/>
  <c r="U15" i="6" s="1"/>
  <c r="T11" i="6"/>
  <c r="U11" i="6" s="1"/>
  <c r="U64" i="5"/>
  <c r="U60" i="5"/>
  <c r="U56" i="5"/>
  <c r="U51" i="5"/>
  <c r="U47" i="5"/>
  <c r="U42" i="5"/>
  <c r="U35" i="5"/>
  <c r="U30" i="5"/>
  <c r="U26" i="5"/>
  <c r="U21" i="5"/>
  <c r="U16" i="5"/>
  <c r="U10" i="5"/>
  <c r="I71" i="4"/>
  <c r="Y57" i="3"/>
  <c r="I55" i="3"/>
  <c r="I38" i="3"/>
  <c r="I36" i="3"/>
  <c r="I37" i="3"/>
  <c r="Y58" i="3"/>
  <c r="I24" i="3"/>
  <c r="I23" i="3"/>
  <c r="I22" i="3"/>
  <c r="I20" i="3"/>
  <c r="I67" i="19"/>
  <c r="I64" i="10"/>
  <c r="I59" i="10"/>
  <c r="I172" i="4"/>
  <c r="I219" i="17"/>
  <c r="I91" i="10"/>
  <c r="I32" i="15"/>
  <c r="I103" i="25"/>
  <c r="I102" i="25"/>
  <c r="I82" i="21"/>
  <c r="I50" i="22"/>
  <c r="I53" i="22"/>
  <c r="I56" i="22"/>
  <c r="I55" i="25"/>
  <c r="I54" i="25"/>
  <c r="I53" i="25"/>
  <c r="I52" i="25"/>
  <c r="M52" i="25" s="1"/>
  <c r="I17" i="25"/>
  <c r="I16" i="25"/>
  <c r="I15" i="25"/>
  <c r="I14" i="25"/>
  <c r="M14" i="25" s="1"/>
  <c r="I167" i="27"/>
  <c r="M167" i="27" s="1"/>
  <c r="I89" i="27"/>
  <c r="I509" i="17"/>
  <c r="I507" i="17"/>
  <c r="I160" i="14"/>
  <c r="N14" i="25"/>
  <c r="I13" i="21"/>
  <c r="I12" i="21"/>
  <c r="I174" i="20"/>
  <c r="I173" i="20"/>
  <c r="I42" i="22"/>
  <c r="I198" i="21"/>
  <c r="I197" i="21"/>
  <c r="I115" i="20"/>
  <c r="I114" i="20"/>
  <c r="I110" i="20"/>
  <c r="I39" i="20"/>
  <c r="I40" i="20"/>
  <c r="I38" i="20"/>
  <c r="I37" i="20"/>
  <c r="I10" i="20"/>
  <c r="I95" i="25"/>
  <c r="I96" i="25"/>
  <c r="M96" i="25" s="1"/>
  <c r="I97" i="25"/>
  <c r="L5" i="12"/>
  <c r="L37" i="12" s="1"/>
  <c r="F4" i="12"/>
  <c r="B4" i="12"/>
  <c r="F3" i="12"/>
  <c r="B3" i="12"/>
  <c r="I184" i="27"/>
  <c r="I183" i="27"/>
  <c r="I182" i="27"/>
  <c r="I181" i="27"/>
  <c r="N180" i="27"/>
  <c r="I180" i="27"/>
  <c r="M180" i="27" s="1"/>
  <c r="I179" i="27"/>
  <c r="I136" i="21"/>
  <c r="I135" i="21"/>
  <c r="I132" i="21"/>
  <c r="I131" i="21"/>
  <c r="I126" i="21"/>
  <c r="I125" i="21"/>
  <c r="I129" i="21"/>
  <c r="I128" i="21"/>
  <c r="I91" i="27"/>
  <c r="M91" i="27" s="1"/>
  <c r="I71" i="18"/>
  <c r="I68" i="18"/>
  <c r="I65" i="18"/>
  <c r="I62" i="18"/>
  <c r="I75" i="18"/>
  <c r="I51" i="18"/>
  <c r="I46" i="18"/>
  <c r="I42" i="18"/>
  <c r="I52" i="19"/>
  <c r="I44" i="15"/>
  <c r="I45" i="15"/>
  <c r="N220" i="27"/>
  <c r="N91" i="27"/>
  <c r="I43" i="15"/>
  <c r="I40" i="15"/>
  <c r="I39" i="15"/>
  <c r="I36" i="15"/>
  <c r="I35" i="15"/>
  <c r="I29" i="15"/>
  <c r="I308" i="17"/>
  <c r="I212" i="17"/>
  <c r="I170" i="17"/>
  <c r="I164" i="17"/>
  <c r="I163" i="17"/>
  <c r="I117" i="17"/>
  <c r="I23" i="17"/>
  <c r="I26" i="14"/>
  <c r="I22" i="14"/>
  <c r="I19" i="14"/>
  <c r="I18" i="14"/>
  <c r="Y20" i="14"/>
  <c r="Y19" i="14"/>
  <c r="I92" i="13"/>
  <c r="I29" i="13"/>
  <c r="I31" i="10"/>
  <c r="I30" i="10"/>
  <c r="I29" i="10"/>
  <c r="I28" i="10"/>
  <c r="I27" i="10"/>
  <c r="I26" i="10"/>
  <c r="I44" i="8"/>
  <c r="I39" i="8"/>
  <c r="I26" i="6"/>
  <c r="I25" i="6"/>
  <c r="I91" i="13"/>
  <c r="I95" i="13"/>
  <c r="I66" i="13"/>
  <c r="I71" i="13"/>
  <c r="I70" i="13"/>
  <c r="I62" i="13"/>
  <c r="I58" i="13"/>
  <c r="I22" i="13"/>
  <c r="I21" i="13"/>
  <c r="I20" i="13"/>
  <c r="I15" i="13"/>
  <c r="I12" i="13"/>
  <c r="I11" i="13"/>
  <c r="I10" i="13"/>
  <c r="I10" i="12"/>
  <c r="I11" i="12"/>
  <c r="I44" i="12"/>
  <c r="I43" i="12"/>
  <c r="I42" i="12"/>
  <c r="I31" i="12"/>
  <c r="I20" i="12"/>
  <c r="I14" i="12"/>
  <c r="I43" i="10"/>
  <c r="I17" i="10"/>
  <c r="I16" i="10"/>
  <c r="I13" i="10"/>
  <c r="I10" i="10"/>
  <c r="I46" i="11"/>
  <c r="I40" i="11"/>
  <c r="I35" i="11"/>
  <c r="I34" i="11"/>
  <c r="I33" i="11"/>
  <c r="I32" i="11"/>
  <c r="I31" i="11"/>
  <c r="I29" i="11"/>
  <c r="I28" i="11"/>
  <c r="I11" i="11"/>
  <c r="I58" i="8"/>
  <c r="I53" i="8"/>
  <c r="B3" i="8"/>
  <c r="I24" i="8"/>
  <c r="I19" i="8"/>
  <c r="I49" i="9"/>
  <c r="I10" i="9"/>
  <c r="I27" i="7"/>
  <c r="I60" i="5"/>
  <c r="I56" i="5"/>
  <c r="I51" i="5"/>
  <c r="I10" i="5"/>
  <c r="I271" i="4"/>
  <c r="I213" i="4"/>
  <c r="I209" i="4"/>
  <c r="I206" i="4"/>
  <c r="I257" i="4"/>
  <c r="I77" i="4"/>
  <c r="I70" i="3"/>
  <c r="I66" i="3"/>
  <c r="I54" i="3"/>
  <c r="I31" i="3"/>
  <c r="I28" i="3"/>
  <c r="I27" i="3"/>
  <c r="I26" i="3"/>
  <c r="I19" i="3"/>
  <c r="I15" i="3"/>
  <c r="I14" i="3"/>
  <c r="I11" i="3"/>
  <c r="I10" i="3"/>
  <c r="I57" i="9"/>
  <c r="I323" i="17"/>
  <c r="I321" i="17"/>
  <c r="I20" i="17"/>
  <c r="I94" i="25"/>
  <c r="I102" i="27"/>
  <c r="I101" i="27"/>
  <c r="L140" i="21"/>
  <c r="I140" i="21"/>
  <c r="I139" i="21"/>
  <c r="I215" i="17"/>
  <c r="I291" i="17"/>
  <c r="I295" i="17"/>
  <c r="I121" i="20"/>
  <c r="I228" i="4"/>
  <c r="I227" i="4"/>
  <c r="I229" i="17"/>
  <c r="I287" i="17"/>
  <c r="I71" i="15"/>
  <c r="I70" i="15"/>
  <c r="I48" i="21"/>
  <c r="I38" i="18"/>
  <c r="I105" i="18"/>
  <c r="I148" i="17"/>
  <c r="I42" i="8"/>
  <c r="I63" i="8"/>
  <c r="I62" i="8"/>
  <c r="I96" i="3"/>
  <c r="I162" i="17"/>
  <c r="I149" i="27"/>
  <c r="I145" i="27"/>
  <c r="M145" i="27" s="1"/>
  <c r="I117" i="21"/>
  <c r="I46" i="22"/>
  <c r="I46" i="7"/>
  <c r="I47" i="7"/>
  <c r="I111" i="9"/>
  <c r="I106" i="9"/>
  <c r="I101" i="9"/>
  <c r="I96" i="9"/>
  <c r="I53" i="9"/>
  <c r="I45" i="9"/>
  <c r="I41" i="9"/>
  <c r="I28" i="9"/>
  <c r="I23" i="9"/>
  <c r="I18" i="9"/>
  <c r="I14" i="9"/>
  <c r="L5" i="9"/>
  <c r="F4" i="9"/>
  <c r="B4" i="9"/>
  <c r="F3" i="9"/>
  <c r="B3" i="9"/>
  <c r="N215" i="27"/>
  <c r="I215" i="27"/>
  <c r="M215" i="27" s="1"/>
  <c r="I117" i="27"/>
  <c r="M117" i="27" s="1"/>
  <c r="N117" i="27"/>
  <c r="I55" i="27"/>
  <c r="M55" i="27" s="1"/>
  <c r="I52" i="27"/>
  <c r="I46" i="27"/>
  <c r="M46" i="27" s="1"/>
  <c r="I508" i="17"/>
  <c r="I506" i="17"/>
  <c r="N46" i="27"/>
  <c r="I153" i="17"/>
  <c r="I134" i="8"/>
  <c r="I129" i="8"/>
  <c r="I14" i="8"/>
  <c r="I124" i="8"/>
  <c r="I114" i="8"/>
  <c r="I48" i="8"/>
  <c r="I43" i="8"/>
  <c r="I38" i="8"/>
  <c r="I37" i="8"/>
  <c r="I16" i="14"/>
  <c r="I51" i="15"/>
  <c r="I48" i="15"/>
  <c r="I54" i="10"/>
  <c r="I51" i="10"/>
  <c r="I47" i="10"/>
  <c r="I19" i="10"/>
  <c r="I120" i="4"/>
  <c r="I44" i="4"/>
  <c r="I36" i="14"/>
  <c r="I33" i="14"/>
  <c r="Y15" i="14"/>
  <c r="Y14" i="14"/>
  <c r="I15" i="14"/>
  <c r="I14" i="14"/>
  <c r="Y11" i="14"/>
  <c r="I11" i="14"/>
  <c r="I107" i="13"/>
  <c r="I103" i="13"/>
  <c r="I100" i="13"/>
  <c r="I99" i="13"/>
  <c r="I74" i="13"/>
  <c r="I54" i="13"/>
  <c r="I51" i="13"/>
  <c r="I50" i="13"/>
  <c r="I46" i="13"/>
  <c r="I44" i="13"/>
  <c r="I43" i="13"/>
  <c r="I42" i="13"/>
  <c r="I38" i="13"/>
  <c r="I34" i="13"/>
  <c r="I25" i="13"/>
  <c r="I24" i="13"/>
  <c r="I34" i="6"/>
  <c r="I29" i="6"/>
  <c r="I24" i="6"/>
  <c r="I16" i="6"/>
  <c r="I15" i="6"/>
  <c r="I37" i="7"/>
  <c r="I64" i="5"/>
  <c r="I47" i="5"/>
  <c r="I42" i="5"/>
  <c r="I30" i="5"/>
  <c r="I21" i="5"/>
  <c r="I276" i="4"/>
  <c r="I232" i="4"/>
  <c r="I265" i="4"/>
  <c r="I179" i="4"/>
  <c r="I178" i="4"/>
  <c r="I189" i="4"/>
  <c r="I183" i="4"/>
  <c r="I177" i="4"/>
  <c r="I171" i="4"/>
  <c r="I137" i="4"/>
  <c r="I50" i="4"/>
  <c r="I32" i="4"/>
  <c r="I83" i="3"/>
  <c r="I95" i="3"/>
  <c r="I167" i="21"/>
  <c r="I168" i="21"/>
  <c r="I169" i="21"/>
  <c r="I170" i="21"/>
  <c r="I14" i="21"/>
  <c r="I144" i="25"/>
  <c r="M144" i="25" s="1"/>
  <c r="I143" i="25"/>
  <c r="I109" i="18"/>
  <c r="N59" i="27"/>
  <c r="I59" i="27"/>
  <c r="M59" i="27" s="1"/>
  <c r="I112" i="21"/>
  <c r="I106" i="21"/>
  <c r="I72" i="21"/>
  <c r="I66" i="21"/>
  <c r="I54" i="21"/>
  <c r="I104" i="20"/>
  <c r="I13" i="20"/>
  <c r="I111" i="17"/>
  <c r="I102" i="17"/>
  <c r="I39" i="26"/>
  <c r="I36" i="26"/>
  <c r="I42" i="26"/>
  <c r="I33" i="26"/>
  <c r="I37" i="22"/>
  <c r="N144" i="25"/>
  <c r="I50" i="26"/>
  <c r="I47" i="26"/>
  <c r="M47" i="26" s="1"/>
  <c r="I129" i="20"/>
  <c r="L5" i="21"/>
  <c r="L55" i="21" s="1"/>
  <c r="N55" i="21" s="1"/>
  <c r="L5" i="15"/>
  <c r="L14" i="15" s="1"/>
  <c r="N14" i="15" s="1"/>
  <c r="F4" i="21"/>
  <c r="F4" i="15"/>
  <c r="F4" i="17"/>
  <c r="F4" i="24"/>
  <c r="F4" i="13"/>
  <c r="F4" i="10"/>
  <c r="I54" i="15"/>
  <c r="I77" i="8"/>
  <c r="I78" i="8"/>
  <c r="I98" i="8"/>
  <c r="I97" i="8"/>
  <c r="I96" i="8"/>
  <c r="I91" i="8"/>
  <c r="I82" i="8"/>
  <c r="I73" i="8"/>
  <c r="I52" i="8"/>
  <c r="I12" i="20"/>
  <c r="I39" i="22"/>
  <c r="I40" i="22"/>
  <c r="I36" i="22"/>
  <c r="Y16" i="14"/>
  <c r="N60" i="26"/>
  <c r="I60" i="26"/>
  <c r="M60" i="26" s="1"/>
  <c r="N57" i="26"/>
  <c r="I57" i="26"/>
  <c r="M57" i="26" s="1"/>
  <c r="I55" i="26"/>
  <c r="I45" i="26"/>
  <c r="I36" i="10"/>
  <c r="I34" i="10"/>
  <c r="I33" i="10"/>
  <c r="I30" i="14"/>
  <c r="I13" i="14"/>
  <c r="L5" i="22"/>
  <c r="F4" i="22"/>
  <c r="B4" i="22"/>
  <c r="F3" i="22"/>
  <c r="B3" i="22"/>
  <c r="M50" i="26"/>
  <c r="I34" i="7"/>
  <c r="I18" i="7"/>
  <c r="I80" i="3"/>
  <c r="I42" i="3"/>
  <c r="I26" i="17"/>
  <c r="I311" i="17"/>
  <c r="I262" i="4"/>
  <c r="I253" i="4"/>
  <c r="I282" i="4"/>
  <c r="I26" i="5"/>
  <c r="I35" i="5"/>
  <c r="I16" i="5"/>
  <c r="L5" i="5"/>
  <c r="F4" i="5"/>
  <c r="B4" i="5"/>
  <c r="F3" i="5"/>
  <c r="B3" i="5"/>
  <c r="I120" i="8"/>
  <c r="I113" i="8"/>
  <c r="I116" i="8"/>
  <c r="I112" i="8"/>
  <c r="I109" i="8"/>
  <c r="I108" i="8"/>
  <c r="I104" i="8"/>
  <c r="I101" i="8"/>
  <c r="I100" i="8"/>
  <c r="I67" i="8"/>
  <c r="N50" i="26"/>
  <c r="N47" i="26"/>
  <c r="I32" i="8"/>
  <c r="I10" i="8"/>
  <c r="L5" i="8"/>
  <c r="L86" i="8" s="1"/>
  <c r="F4" i="8"/>
  <c r="B4" i="8"/>
  <c r="F3" i="8"/>
  <c r="N30" i="26"/>
  <c r="I30" i="26"/>
  <c r="N28" i="26"/>
  <c r="I28" i="26"/>
  <c r="M28" i="26" s="1"/>
  <c r="N26" i="26"/>
  <c r="I26" i="26"/>
  <c r="I24" i="26"/>
  <c r="I22" i="26"/>
  <c r="I20" i="26"/>
  <c r="I18" i="26"/>
  <c r="N15" i="26"/>
  <c r="I15" i="26"/>
  <c r="I13" i="26"/>
  <c r="I10" i="26"/>
  <c r="L5" i="26"/>
  <c r="L45" i="26" s="1"/>
  <c r="N45" i="26" s="1"/>
  <c r="F4" i="26"/>
  <c r="B4" i="26"/>
  <c r="F3" i="26"/>
  <c r="B3" i="26"/>
  <c r="L5" i="27"/>
  <c r="F4" i="27"/>
  <c r="B4" i="27"/>
  <c r="F3" i="27"/>
  <c r="B3" i="27"/>
  <c r="I234" i="27"/>
  <c r="I232" i="27"/>
  <c r="M232" i="27" s="1"/>
  <c r="N231" i="27"/>
  <c r="I231" i="27"/>
  <c r="I230" i="27"/>
  <c r="N229" i="27"/>
  <c r="I229" i="27"/>
  <c r="M229" i="27" s="1"/>
  <c r="I228" i="27"/>
  <c r="N227" i="27"/>
  <c r="I227" i="27"/>
  <c r="M227" i="27" s="1"/>
  <c r="I226" i="27"/>
  <c r="I225" i="27"/>
  <c r="I224" i="27"/>
  <c r="I223" i="27"/>
  <c r="M223" i="27" s="1"/>
  <c r="N221" i="27"/>
  <c r="I221" i="27"/>
  <c r="I220" i="27"/>
  <c r="M220" i="27" s="1"/>
  <c r="N218" i="27"/>
  <c r="I218" i="27"/>
  <c r="M218" i="27" s="1"/>
  <c r="I217" i="27"/>
  <c r="I214" i="27"/>
  <c r="I213" i="27"/>
  <c r="M213" i="27" s="1"/>
  <c r="N212" i="27"/>
  <c r="I212" i="27"/>
  <c r="I211" i="27"/>
  <c r="N209" i="27"/>
  <c r="I209" i="27"/>
  <c r="M209" i="27" s="1"/>
  <c r="I207" i="27"/>
  <c r="I206" i="27"/>
  <c r="I204" i="27"/>
  <c r="I202" i="27"/>
  <c r="I201" i="27"/>
  <c r="N200" i="27"/>
  <c r="I200" i="27"/>
  <c r="N198" i="27"/>
  <c r="I198" i="27"/>
  <c r="M198" i="27" s="1"/>
  <c r="N197" i="27"/>
  <c r="I197" i="27"/>
  <c r="I196" i="27"/>
  <c r="N194" i="27"/>
  <c r="I194" i="27"/>
  <c r="M194" i="27" s="1"/>
  <c r="I193" i="27"/>
  <c r="I192" i="27"/>
  <c r="I190" i="27"/>
  <c r="I189" i="27"/>
  <c r="I188" i="27"/>
  <c r="I187" i="27"/>
  <c r="I186" i="27"/>
  <c r="I185" i="27"/>
  <c r="N178" i="27"/>
  <c r="I178" i="27"/>
  <c r="M178" i="27" s="1"/>
  <c r="N176" i="27"/>
  <c r="I176" i="27"/>
  <c r="N175" i="27"/>
  <c r="I175" i="27"/>
  <c r="I174" i="27"/>
  <c r="I173" i="27"/>
  <c r="I172" i="27"/>
  <c r="N170" i="27"/>
  <c r="I170" i="27"/>
  <c r="M170" i="27" s="1"/>
  <c r="I169" i="27"/>
  <c r="I168" i="27"/>
  <c r="N165" i="27"/>
  <c r="I165" i="27"/>
  <c r="I164" i="27"/>
  <c r="I163" i="27"/>
  <c r="I162" i="27"/>
  <c r="I161" i="27"/>
  <c r="N159" i="27"/>
  <c r="I159" i="27"/>
  <c r="I158" i="27"/>
  <c r="I156" i="27"/>
  <c r="M156" i="27" s="1"/>
  <c r="N155" i="27"/>
  <c r="I155" i="27"/>
  <c r="M155" i="27" s="1"/>
  <c r="I154" i="27"/>
  <c r="N152" i="27"/>
  <c r="I152" i="27"/>
  <c r="N151" i="27"/>
  <c r="I151" i="27"/>
  <c r="I150" i="27"/>
  <c r="N147" i="27"/>
  <c r="I147" i="27"/>
  <c r="I146" i="27"/>
  <c r="I143" i="27"/>
  <c r="I139" i="27"/>
  <c r="I138" i="27"/>
  <c r="I135" i="27"/>
  <c r="I134" i="27"/>
  <c r="I132" i="27"/>
  <c r="N131" i="27"/>
  <c r="I131" i="27"/>
  <c r="I130" i="27"/>
  <c r="N129" i="27"/>
  <c r="I129" i="27"/>
  <c r="N127" i="27"/>
  <c r="I127" i="27"/>
  <c r="M127" i="27" s="1"/>
  <c r="I126" i="27"/>
  <c r="I124" i="27"/>
  <c r="N123" i="27"/>
  <c r="I123" i="27"/>
  <c r="I121" i="27"/>
  <c r="I119" i="27"/>
  <c r="M119" i="27" s="1"/>
  <c r="N116" i="27"/>
  <c r="I116" i="27"/>
  <c r="M116" i="27" s="1"/>
  <c r="N114" i="27"/>
  <c r="I114" i="27"/>
  <c r="M114" i="27" s="1"/>
  <c r="I113" i="27"/>
  <c r="I112" i="27"/>
  <c r="I111" i="27"/>
  <c r="M111" i="27" s="1"/>
  <c r="I110" i="27"/>
  <c r="I107" i="27"/>
  <c r="N106" i="27"/>
  <c r="I106" i="27"/>
  <c r="M106" i="27" s="1"/>
  <c r="N104" i="27"/>
  <c r="I104" i="27"/>
  <c r="M104" i="27" s="1"/>
  <c r="N100" i="27"/>
  <c r="I100" i="27"/>
  <c r="M100" i="27" s="1"/>
  <c r="I98" i="27"/>
  <c r="N97" i="27"/>
  <c r="I97" i="27"/>
  <c r="M97" i="27" s="1"/>
  <c r="I96" i="27"/>
  <c r="N95" i="27"/>
  <c r="I95" i="27"/>
  <c r="N93" i="27"/>
  <c r="I93" i="27"/>
  <c r="N90" i="27"/>
  <c r="I90" i="27"/>
  <c r="I87" i="27"/>
  <c r="I86" i="27"/>
  <c r="I85" i="27"/>
  <c r="M85" i="27" s="1"/>
  <c r="I84" i="27"/>
  <c r="I82" i="27"/>
  <c r="M82" i="27" s="1"/>
  <c r="N81" i="27"/>
  <c r="I81" i="27"/>
  <c r="M81" i="27" s="1"/>
  <c r="I79" i="27"/>
  <c r="I78" i="27"/>
  <c r="M78" i="27" s="1"/>
  <c r="I77" i="27"/>
  <c r="I76" i="27"/>
  <c r="I75" i="27"/>
  <c r="M75" i="27" s="1"/>
  <c r="N74" i="27"/>
  <c r="I74" i="27"/>
  <c r="M74" i="27" s="1"/>
  <c r="I73" i="27"/>
  <c r="I72" i="27"/>
  <c r="I71" i="27"/>
  <c r="I70" i="27"/>
  <c r="I69" i="27"/>
  <c r="I68" i="27"/>
  <c r="N67" i="27"/>
  <c r="I67" i="27"/>
  <c r="M67" i="27" s="1"/>
  <c r="I65" i="27"/>
  <c r="I64" i="27"/>
  <c r="I63" i="27"/>
  <c r="I61" i="27"/>
  <c r="M61" i="27" s="1"/>
  <c r="I60" i="27"/>
  <c r="I57" i="27"/>
  <c r="I56" i="27"/>
  <c r="M56" i="27" s="1"/>
  <c r="I53" i="27"/>
  <c r="M53" i="27" s="1"/>
  <c r="I50" i="27"/>
  <c r="I49" i="27"/>
  <c r="I47" i="27"/>
  <c r="N44" i="27"/>
  <c r="I44" i="27"/>
  <c r="M44" i="27" s="1"/>
  <c r="I43" i="27"/>
  <c r="I42" i="27"/>
  <c r="M42" i="27" s="1"/>
  <c r="I41" i="27"/>
  <c r="M41" i="27" s="1"/>
  <c r="I39" i="27"/>
  <c r="I37" i="27"/>
  <c r="N36" i="27"/>
  <c r="I36" i="27"/>
  <c r="I35" i="27"/>
  <c r="I33" i="27"/>
  <c r="M33" i="27" s="1"/>
  <c r="I31" i="27"/>
  <c r="I29" i="27"/>
  <c r="M29" i="27" s="1"/>
  <c r="I27" i="27"/>
  <c r="I25" i="27"/>
  <c r="I24" i="27"/>
  <c r="N22" i="27"/>
  <c r="I22" i="27"/>
  <c r="N21" i="27"/>
  <c r="I21" i="27"/>
  <c r="M21" i="27" s="1"/>
  <c r="I19" i="27"/>
  <c r="M19" i="27" s="1"/>
  <c r="I18" i="27"/>
  <c r="I16" i="27"/>
  <c r="I14" i="27"/>
  <c r="I11" i="27"/>
  <c r="M11" i="27" s="1"/>
  <c r="I14" i="20"/>
  <c r="I16" i="20"/>
  <c r="I17" i="20"/>
  <c r="I18" i="20"/>
  <c r="I19" i="20"/>
  <c r="I22" i="20"/>
  <c r="I24" i="20"/>
  <c r="I25" i="20"/>
  <c r="I26" i="20"/>
  <c r="I27" i="20"/>
  <c r="I28" i="20"/>
  <c r="I29" i="20"/>
  <c r="I30" i="20"/>
  <c r="I31" i="20"/>
  <c r="I33" i="20"/>
  <c r="I41" i="20"/>
  <c r="I42" i="20"/>
  <c r="I43" i="20"/>
  <c r="I44" i="20"/>
  <c r="I52" i="20"/>
  <c r="I53" i="20"/>
  <c r="I54" i="20"/>
  <c r="I55" i="20"/>
  <c r="I58" i="20"/>
  <c r="M59" i="20"/>
  <c r="I60" i="20"/>
  <c r="I61" i="20"/>
  <c r="I62" i="20"/>
  <c r="I63" i="20"/>
  <c r="I64" i="20"/>
  <c r="I65" i="20"/>
  <c r="I66" i="20"/>
  <c r="I67" i="20"/>
  <c r="I70" i="20"/>
  <c r="I72" i="20"/>
  <c r="I73" i="20"/>
  <c r="I74" i="20"/>
  <c r="I75" i="20"/>
  <c r="I76" i="20"/>
  <c r="I77" i="20"/>
  <c r="I78" i="20"/>
  <c r="I79" i="20"/>
  <c r="I81" i="20"/>
  <c r="I82" i="20"/>
  <c r="I83" i="20"/>
  <c r="I84" i="20"/>
  <c r="I85" i="20"/>
  <c r="I86" i="20"/>
  <c r="I89" i="20"/>
  <c r="I90" i="20"/>
  <c r="I92" i="20"/>
  <c r="I93" i="20"/>
  <c r="I95" i="20"/>
  <c r="I96" i="20"/>
  <c r="I97" i="20"/>
  <c r="I98" i="20"/>
  <c r="I101" i="20"/>
  <c r="I102" i="20"/>
  <c r="I103" i="20"/>
  <c r="I105" i="20"/>
  <c r="I106" i="20"/>
  <c r="I107" i="20"/>
  <c r="I108" i="20"/>
  <c r="I176" i="20"/>
  <c r="I178" i="20"/>
  <c r="I118" i="20"/>
  <c r="I119" i="20"/>
  <c r="I120" i="20"/>
  <c r="I125" i="20"/>
  <c r="I126" i="20"/>
  <c r="I127" i="20"/>
  <c r="I128" i="20"/>
  <c r="I130" i="20"/>
  <c r="I131" i="20"/>
  <c r="L5" i="20"/>
  <c r="L11" i="20" s="1"/>
  <c r="N117" i="25"/>
  <c r="I117" i="25"/>
  <c r="I121" i="19"/>
  <c r="I117" i="19"/>
  <c r="I163" i="21"/>
  <c r="I161" i="21"/>
  <c r="I159" i="21"/>
  <c r="I156" i="21"/>
  <c r="I154" i="21"/>
  <c r="I152" i="21"/>
  <c r="I150" i="21"/>
  <c r="I10" i="14"/>
  <c r="I126" i="14"/>
  <c r="I129" i="14"/>
  <c r="I131" i="14"/>
  <c r="I133" i="14"/>
  <c r="I135" i="14"/>
  <c r="I137" i="14"/>
  <c r="I140" i="14"/>
  <c r="I143" i="14"/>
  <c r="I146" i="14"/>
  <c r="I149" i="14"/>
  <c r="I152" i="14"/>
  <c r="M152" i="14" s="1"/>
  <c r="I155" i="14"/>
  <c r="I158" i="14"/>
  <c r="M158" i="14" s="1"/>
  <c r="I39" i="14"/>
  <c r="I43" i="14"/>
  <c r="I47" i="14"/>
  <c r="I48" i="14"/>
  <c r="I49" i="14"/>
  <c r="I70" i="11"/>
  <c r="I10" i="6"/>
  <c r="I11" i="6"/>
  <c r="I20" i="6"/>
  <c r="I44" i="6"/>
  <c r="I11" i="24"/>
  <c r="I13" i="24"/>
  <c r="N13" i="24"/>
  <c r="I16" i="24"/>
  <c r="I18" i="24"/>
  <c r="I20" i="24"/>
  <c r="I23" i="24"/>
  <c r="I25" i="24"/>
  <c r="I27" i="24"/>
  <c r="N27" i="24"/>
  <c r="I30" i="24"/>
  <c r="M30" i="24" s="1"/>
  <c r="N30" i="24"/>
  <c r="I34" i="24"/>
  <c r="N34" i="24"/>
  <c r="I36" i="24"/>
  <c r="N36" i="24"/>
  <c r="I38" i="24"/>
  <c r="I40" i="24"/>
  <c r="I42" i="24"/>
  <c r="I44" i="24"/>
  <c r="M44" i="24" s="1"/>
  <c r="N44" i="24"/>
  <c r="I46" i="24"/>
  <c r="M46" i="24" s="1"/>
  <c r="I48" i="24"/>
  <c r="I50" i="24"/>
  <c r="I52" i="24"/>
  <c r="L52" i="24"/>
  <c r="N52" i="24" s="1"/>
  <c r="I54" i="24"/>
  <c r="M54" i="24" s="1"/>
  <c r="I56" i="24"/>
  <c r="I58" i="24"/>
  <c r="I60" i="24"/>
  <c r="I65" i="24"/>
  <c r="M65" i="24" s="1"/>
  <c r="I67" i="24"/>
  <c r="M67" i="24" s="1"/>
  <c r="N67" i="24"/>
  <c r="I16" i="28"/>
  <c r="M16" i="28" s="1"/>
  <c r="I14" i="28"/>
  <c r="I12" i="28"/>
  <c r="I116" i="25"/>
  <c r="I63" i="15"/>
  <c r="L105" i="15"/>
  <c r="N105" i="15" s="1"/>
  <c r="I105" i="15"/>
  <c r="L103" i="15"/>
  <c r="N103" i="15" s="1"/>
  <c r="I103" i="15"/>
  <c r="I107" i="15"/>
  <c r="I100" i="15"/>
  <c r="I98" i="15"/>
  <c r="I96" i="15"/>
  <c r="M96" i="15" s="1"/>
  <c r="I94" i="15"/>
  <c r="I92" i="15"/>
  <c r="I90" i="15"/>
  <c r="I87" i="15"/>
  <c r="M87" i="15" s="1"/>
  <c r="I75" i="15"/>
  <c r="I78" i="15"/>
  <c r="I85" i="15"/>
  <c r="I83" i="15"/>
  <c r="I81" i="15"/>
  <c r="I73" i="15"/>
  <c r="I69" i="15"/>
  <c r="I66" i="15"/>
  <c r="I304" i="17"/>
  <c r="I86" i="18"/>
  <c r="I78" i="18"/>
  <c r="I33" i="18"/>
  <c r="I10" i="18"/>
  <c r="I166" i="21"/>
  <c r="I164" i="21"/>
  <c r="I162" i="21"/>
  <c r="I160" i="21"/>
  <c r="I157" i="21"/>
  <c r="I155" i="21"/>
  <c r="I153" i="21"/>
  <c r="I151" i="21"/>
  <c r="M151" i="21" s="1"/>
  <c r="I149" i="21"/>
  <c r="M149" i="21" s="1"/>
  <c r="I147" i="21"/>
  <c r="I142" i="21"/>
  <c r="I138" i="21"/>
  <c r="I134" i="21"/>
  <c r="I124" i="21"/>
  <c r="I122" i="21"/>
  <c r="I202" i="21"/>
  <c r="I200" i="21"/>
  <c r="L196" i="21"/>
  <c r="N196" i="21" s="1"/>
  <c r="I196" i="21"/>
  <c r="I194" i="21"/>
  <c r="M194" i="21" s="1"/>
  <c r="L184" i="21"/>
  <c r="I184" i="21"/>
  <c r="I181" i="21"/>
  <c r="M181" i="21" s="1"/>
  <c r="I191" i="21"/>
  <c r="I189" i="21"/>
  <c r="I186" i="21"/>
  <c r="I179" i="21"/>
  <c r="I177" i="21"/>
  <c r="I174" i="21"/>
  <c r="I172" i="21"/>
  <c r="I108" i="10"/>
  <c r="I40" i="7"/>
  <c r="I125" i="4"/>
  <c r="I10" i="4"/>
  <c r="I14" i="15"/>
  <c r="I10" i="15"/>
  <c r="I281" i="17"/>
  <c r="N510" i="17"/>
  <c r="I510" i="17"/>
  <c r="I31" i="17"/>
  <c r="I99" i="21"/>
  <c r="L21" i="21"/>
  <c r="N21" i="21" s="1"/>
  <c r="I19" i="21"/>
  <c r="I38" i="21"/>
  <c r="I68" i="21"/>
  <c r="N61" i="21"/>
  <c r="I61" i="21"/>
  <c r="M61" i="21" s="1"/>
  <c r="I34" i="21"/>
  <c r="N31" i="21"/>
  <c r="I31" i="21"/>
  <c r="M31" i="21" s="1"/>
  <c r="I101" i="21"/>
  <c r="N44" i="21"/>
  <c r="I42" i="21"/>
  <c r="N109" i="21"/>
  <c r="N52" i="21"/>
  <c r="I52" i="21"/>
  <c r="I39" i="19"/>
  <c r="L5" i="19"/>
  <c r="L46" i="19" s="1"/>
  <c r="I120" i="19"/>
  <c r="L127" i="25"/>
  <c r="N127" i="25" s="1"/>
  <c r="L126" i="25"/>
  <c r="N126" i="25" s="1"/>
  <c r="N141" i="25"/>
  <c r="N140" i="25"/>
  <c r="N147" i="25"/>
  <c r="N36" i="25"/>
  <c r="N131" i="25"/>
  <c r="I125" i="25"/>
  <c r="I121" i="25"/>
  <c r="N119" i="25"/>
  <c r="I119" i="25"/>
  <c r="M119" i="25" s="1"/>
  <c r="I113" i="25"/>
  <c r="N109" i="25"/>
  <c r="I109" i="25"/>
  <c r="I108" i="25"/>
  <c r="N107" i="25"/>
  <c r="I92" i="25"/>
  <c r="N86" i="25"/>
  <c r="I86" i="25"/>
  <c r="M86" i="25" s="1"/>
  <c r="I81" i="25"/>
  <c r="N80" i="25"/>
  <c r="I78" i="25"/>
  <c r="N73" i="25"/>
  <c r="N67" i="25"/>
  <c r="N66" i="25"/>
  <c r="I66" i="25"/>
  <c r="N63" i="25"/>
  <c r="N60" i="25"/>
  <c r="I57" i="25"/>
  <c r="M57" i="25" s="1"/>
  <c r="I48" i="25"/>
  <c r="N44" i="25"/>
  <c r="N27" i="25"/>
  <c r="N26" i="25"/>
  <c r="I26" i="25"/>
  <c r="I25" i="25"/>
  <c r="M25" i="25" s="1"/>
  <c r="N20" i="25"/>
  <c r="I18" i="25"/>
  <c r="L5" i="28"/>
  <c r="F4" i="28"/>
  <c r="B4" i="28"/>
  <c r="F3" i="28"/>
  <c r="B3" i="28"/>
  <c r="L5" i="18"/>
  <c r="F4" i="18"/>
  <c r="B4" i="18"/>
  <c r="F3" i="18"/>
  <c r="B3" i="18"/>
  <c r="F4" i="20"/>
  <c r="B4" i="20"/>
  <c r="F3" i="20"/>
  <c r="B3" i="20"/>
  <c r="L5" i="25"/>
  <c r="F4" i="25"/>
  <c r="B4" i="25"/>
  <c r="F3" i="25"/>
  <c r="B3" i="25"/>
  <c r="F4" i="19"/>
  <c r="B4" i="19"/>
  <c r="F3" i="19"/>
  <c r="B3" i="19"/>
  <c r="B4" i="21"/>
  <c r="F3" i="21"/>
  <c r="L5" i="17"/>
  <c r="B4" i="17"/>
  <c r="F3" i="17"/>
  <c r="B3" i="17"/>
  <c r="B4" i="15"/>
  <c r="F3" i="15"/>
  <c r="B3" i="15"/>
  <c r="I106" i="10"/>
  <c r="L5" i="24"/>
  <c r="B4" i="24"/>
  <c r="F3" i="24"/>
  <c r="B3" i="24"/>
  <c r="I10" i="24"/>
  <c r="I12" i="24"/>
  <c r="L5" i="14"/>
  <c r="F4" i="14"/>
  <c r="B4" i="14"/>
  <c r="F3" i="14"/>
  <c r="B3" i="14"/>
  <c r="L5" i="10"/>
  <c r="B4" i="10"/>
  <c r="F3" i="10"/>
  <c r="B3" i="10"/>
  <c r="L5" i="13"/>
  <c r="L66" i="13" s="1"/>
  <c r="N66" i="13" s="1"/>
  <c r="L5" i="11"/>
  <c r="L5" i="6"/>
  <c r="L5" i="7"/>
  <c r="L5" i="4"/>
  <c r="L5" i="3"/>
  <c r="L99" i="3"/>
  <c r="N99" i="3" s="1"/>
  <c r="F4" i="6"/>
  <c r="F3" i="6"/>
  <c r="B4" i="6"/>
  <c r="B3" i="6"/>
  <c r="F4" i="11"/>
  <c r="F3" i="11"/>
  <c r="B4" i="11"/>
  <c r="B3" i="11"/>
  <c r="I52" i="11"/>
  <c r="I64" i="11"/>
  <c r="I59" i="11"/>
  <c r="I195" i="4"/>
  <c r="I166" i="4"/>
  <c r="I160" i="4"/>
  <c r="I142" i="4"/>
  <c r="I136" i="4"/>
  <c r="I124" i="4"/>
  <c r="I119" i="4"/>
  <c r="I112" i="4"/>
  <c r="I64" i="4"/>
  <c r="I25" i="4"/>
  <c r="I18" i="4"/>
  <c r="B4" i="13"/>
  <c r="F3" i="13"/>
  <c r="B3" i="13"/>
  <c r="B3" i="7"/>
  <c r="F3" i="4"/>
  <c r="B3" i="4"/>
  <c r="F4" i="4"/>
  <c r="F4" i="7"/>
  <c r="B4" i="7"/>
  <c r="B4" i="4"/>
  <c r="I65" i="11"/>
  <c r="I58" i="11"/>
  <c r="I99" i="3"/>
  <c r="I130" i="14"/>
  <c r="I142" i="14"/>
  <c r="I127" i="25"/>
  <c r="I115" i="18"/>
  <c r="I58" i="19"/>
  <c r="I22" i="19"/>
  <c r="I18" i="19"/>
  <c r="I263" i="17"/>
  <c r="I299" i="17"/>
  <c r="I191" i="17"/>
  <c r="I186" i="17"/>
  <c r="I19" i="17"/>
  <c r="F3" i="3"/>
  <c r="B3" i="3"/>
  <c r="I77" i="21"/>
  <c r="I102" i="21"/>
  <c r="I98" i="21"/>
  <c r="I94" i="18"/>
  <c r="I90" i="18"/>
  <c r="I71" i="21"/>
  <c r="I65" i="21"/>
  <c r="I57" i="21"/>
  <c r="I56" i="21"/>
  <c r="I53" i="21"/>
  <c r="I54" i="18"/>
  <c r="I97" i="18"/>
  <c r="I83" i="18"/>
  <c r="I156" i="25"/>
  <c r="I158" i="25"/>
  <c r="I27" i="19"/>
  <c r="I32" i="19"/>
  <c r="I123" i="21"/>
  <c r="I111" i="21"/>
  <c r="I110" i="21"/>
  <c r="M110" i="21" s="1"/>
  <c r="I76" i="21"/>
  <c r="I166" i="17"/>
  <c r="I80" i="15"/>
  <c r="I207" i="17"/>
  <c r="I43" i="21"/>
  <c r="I29" i="18"/>
  <c r="I24" i="18"/>
  <c r="I22" i="18"/>
  <c r="I19" i="18"/>
  <c r="I16" i="18"/>
  <c r="I84" i="15"/>
  <c r="I15" i="28"/>
  <c r="I13" i="28"/>
  <c r="I10" i="28"/>
  <c r="I177" i="20"/>
  <c r="I175" i="20"/>
  <c r="I10" i="21"/>
  <c r="I165" i="21"/>
  <c r="I21" i="21"/>
  <c r="I47" i="21"/>
  <c r="I46" i="21"/>
  <c r="I45" i="21"/>
  <c r="I44" i="21"/>
  <c r="M44" i="21" s="1"/>
  <c r="I41" i="21"/>
  <c r="I148" i="21"/>
  <c r="I39" i="21"/>
  <c r="I36" i="21"/>
  <c r="I35" i="21"/>
  <c r="I32" i="21"/>
  <c r="I30" i="21"/>
  <c r="I28" i="21"/>
  <c r="I27" i="21"/>
  <c r="I26" i="21"/>
  <c r="I146" i="21"/>
  <c r="I141" i="21"/>
  <c r="I22" i="21"/>
  <c r="M22" i="21" s="1"/>
  <c r="I137" i="21"/>
  <c r="I133" i="21"/>
  <c r="I121" i="21"/>
  <c r="I109" i="21"/>
  <c r="I108" i="21"/>
  <c r="I107" i="21"/>
  <c r="I105" i="21"/>
  <c r="I104" i="21"/>
  <c r="I103" i="21"/>
  <c r="I201" i="21"/>
  <c r="I199" i="21"/>
  <c r="I100" i="21"/>
  <c r="I97" i="21"/>
  <c r="I96" i="21"/>
  <c r="I95" i="21"/>
  <c r="M95" i="21" s="1"/>
  <c r="I195" i="21"/>
  <c r="I193" i="21"/>
  <c r="I79" i="21"/>
  <c r="I75" i="21"/>
  <c r="I74" i="21"/>
  <c r="I183" i="21"/>
  <c r="I180" i="21"/>
  <c r="I73" i="21"/>
  <c r="I70" i="21"/>
  <c r="I69" i="21"/>
  <c r="I67" i="21"/>
  <c r="I64" i="21"/>
  <c r="I63" i="21"/>
  <c r="M63" i="21" s="1"/>
  <c r="I62" i="21"/>
  <c r="I60" i="21"/>
  <c r="I59" i="21"/>
  <c r="I55" i="21"/>
  <c r="I51" i="21"/>
  <c r="I190" i="21"/>
  <c r="I188" i="21"/>
  <c r="I185" i="21"/>
  <c r="I178" i="21"/>
  <c r="I176" i="21"/>
  <c r="I173" i="21"/>
  <c r="I157" i="25"/>
  <c r="I155" i="25"/>
  <c r="I154" i="25"/>
  <c r="M154" i="25" s="1"/>
  <c r="I153" i="25"/>
  <c r="I152" i="25"/>
  <c r="I151" i="25"/>
  <c r="I148" i="25"/>
  <c r="M148" i="25" s="1"/>
  <c r="I147" i="25"/>
  <c r="M147" i="25" s="1"/>
  <c r="I142" i="25"/>
  <c r="I141" i="25"/>
  <c r="M141" i="25" s="1"/>
  <c r="I140" i="25"/>
  <c r="I139" i="25"/>
  <c r="I136" i="25"/>
  <c r="I134" i="25"/>
  <c r="I133" i="25"/>
  <c r="I132" i="25"/>
  <c r="I131" i="25"/>
  <c r="M131" i="25" s="1"/>
  <c r="I130" i="25"/>
  <c r="I129" i="25"/>
  <c r="M129" i="25" s="1"/>
  <c r="I128" i="25"/>
  <c r="M128" i="25" s="1"/>
  <c r="I126" i="25"/>
  <c r="I124" i="25"/>
  <c r="I123" i="25"/>
  <c r="I122" i="25"/>
  <c r="I120" i="25"/>
  <c r="M120" i="25" s="1"/>
  <c r="I118" i="25"/>
  <c r="I115" i="25"/>
  <c r="I114" i="25"/>
  <c r="I112" i="25"/>
  <c r="I111" i="25"/>
  <c r="I110" i="25"/>
  <c r="I107" i="25"/>
  <c r="M107" i="25" s="1"/>
  <c r="I106" i="25"/>
  <c r="I105" i="25"/>
  <c r="I104" i="25"/>
  <c r="M104" i="25" s="1"/>
  <c r="I98" i="25"/>
  <c r="I93" i="25"/>
  <c r="I91" i="25"/>
  <c r="M91" i="25" s="1"/>
  <c r="I90" i="25"/>
  <c r="I89" i="25"/>
  <c r="M89" i="25" s="1"/>
  <c r="I88" i="25"/>
  <c r="I87" i="25"/>
  <c r="I85" i="25"/>
  <c r="M85" i="25" s="1"/>
  <c r="I84" i="25"/>
  <c r="I83" i="25"/>
  <c r="I82" i="25"/>
  <c r="I80" i="25"/>
  <c r="I79" i="25"/>
  <c r="M79" i="25" s="1"/>
  <c r="I77" i="25"/>
  <c r="I76" i="25"/>
  <c r="I75" i="25"/>
  <c r="I74" i="25"/>
  <c r="I73" i="25"/>
  <c r="M73" i="25" s="1"/>
  <c r="I72" i="25"/>
  <c r="I71" i="25"/>
  <c r="I70" i="25"/>
  <c r="I69" i="25"/>
  <c r="I68" i="25"/>
  <c r="I67" i="25"/>
  <c r="M67" i="25" s="1"/>
  <c r="I65" i="25"/>
  <c r="I64" i="25"/>
  <c r="I63" i="25"/>
  <c r="I62" i="25"/>
  <c r="I61" i="25"/>
  <c r="I60" i="25"/>
  <c r="M60" i="25" s="1"/>
  <c r="I59" i="25"/>
  <c r="I58" i="25"/>
  <c r="M58" i="25" s="1"/>
  <c r="I56" i="25"/>
  <c r="I51" i="25"/>
  <c r="M51" i="25" s="1"/>
  <c r="I50" i="25"/>
  <c r="I49" i="25"/>
  <c r="I47" i="25"/>
  <c r="I46" i="25"/>
  <c r="M46" i="25" s="1"/>
  <c r="I45" i="25"/>
  <c r="M45" i="25" s="1"/>
  <c r="I44" i="25"/>
  <c r="M44" i="25" s="1"/>
  <c r="I41" i="25"/>
  <c r="M41" i="25" s="1"/>
  <c r="I40" i="25"/>
  <c r="I39" i="25"/>
  <c r="I38" i="25"/>
  <c r="I36" i="25"/>
  <c r="I35" i="25"/>
  <c r="I34" i="25"/>
  <c r="I33" i="25"/>
  <c r="I32" i="25"/>
  <c r="I31" i="25"/>
  <c r="I30" i="25"/>
  <c r="I29" i="25"/>
  <c r="I28" i="25"/>
  <c r="I27" i="25"/>
  <c r="M27" i="25" s="1"/>
  <c r="I24" i="25"/>
  <c r="I23" i="25"/>
  <c r="M23" i="25" s="1"/>
  <c r="I22" i="25"/>
  <c r="I21" i="25"/>
  <c r="I20" i="25"/>
  <c r="I19" i="25"/>
  <c r="I116" i="19"/>
  <c r="I10" i="19"/>
  <c r="I37" i="24"/>
  <c r="I159" i="14"/>
  <c r="I157" i="14"/>
  <c r="I154" i="14"/>
  <c r="I151" i="14"/>
  <c r="I148" i="14"/>
  <c r="I145" i="14"/>
  <c r="I139" i="14"/>
  <c r="I136" i="14"/>
  <c r="I134" i="14"/>
  <c r="I132" i="14"/>
  <c r="I128" i="14"/>
  <c r="I125" i="14"/>
  <c r="I283" i="17"/>
  <c r="I256" i="17"/>
  <c r="I252" i="17"/>
  <c r="I244" i="17"/>
  <c r="I235" i="17"/>
  <c r="I202" i="17"/>
  <c r="I182" i="17"/>
  <c r="I179" i="17"/>
  <c r="I174" i="17"/>
  <c r="I131" i="17"/>
  <c r="I123" i="17"/>
  <c r="I92" i="17"/>
  <c r="I86" i="17"/>
  <c r="I82" i="17"/>
  <c r="I55" i="17"/>
  <c r="I44" i="17"/>
  <c r="I41" i="17"/>
  <c r="I36" i="17"/>
  <c r="I15" i="17"/>
  <c r="I10" i="17"/>
  <c r="I66" i="24"/>
  <c r="I64" i="24"/>
  <c r="I59" i="24"/>
  <c r="I57" i="24"/>
  <c r="I55" i="24"/>
  <c r="I53" i="24"/>
  <c r="I51" i="24"/>
  <c r="I49" i="24"/>
  <c r="I47" i="24"/>
  <c r="I45" i="24"/>
  <c r="I43" i="24"/>
  <c r="I41" i="24"/>
  <c r="I39" i="24"/>
  <c r="I35" i="24"/>
  <c r="I33" i="24"/>
  <c r="I26" i="24"/>
  <c r="I24" i="24"/>
  <c r="I22" i="24"/>
  <c r="I19" i="24"/>
  <c r="I17" i="24"/>
  <c r="I15" i="24"/>
  <c r="I62" i="15"/>
  <c r="I104" i="15"/>
  <c r="I102" i="15"/>
  <c r="I27" i="15"/>
  <c r="I108" i="15"/>
  <c r="I106" i="15"/>
  <c r="I99" i="15"/>
  <c r="I97" i="15"/>
  <c r="I95" i="15"/>
  <c r="I93" i="15"/>
  <c r="I91" i="15"/>
  <c r="I89" i="15"/>
  <c r="I86" i="15"/>
  <c r="I82" i="15"/>
  <c r="I77" i="15"/>
  <c r="I74" i="15"/>
  <c r="I72" i="15"/>
  <c r="I68" i="15"/>
  <c r="I65" i="15"/>
  <c r="I71" i="10"/>
  <c r="I22" i="10"/>
  <c r="I22" i="11"/>
  <c r="I39" i="7"/>
  <c r="I14" i="7"/>
  <c r="F4" i="3"/>
  <c r="B4" i="3"/>
  <c r="I76" i="3"/>
  <c r="I98" i="3"/>
  <c r="L42" i="26"/>
  <c r="N42" i="26" s="1"/>
  <c r="L39" i="26"/>
  <c r="M39" i="26" s="1"/>
  <c r="L36" i="26"/>
  <c r="N36" i="26" s="1"/>
  <c r="L33" i="26"/>
  <c r="M33" i="26" s="1"/>
  <c r="N14" i="28"/>
  <c r="M78" i="25"/>
  <c r="M23" i="24"/>
  <c r="M13" i="24"/>
  <c r="M27" i="24"/>
  <c r="M81" i="25"/>
  <c r="M22" i="27"/>
  <c r="M73" i="27"/>
  <c r="M159" i="27"/>
  <c r="M176" i="27"/>
  <c r="M37" i="27"/>
  <c r="M47" i="27"/>
  <c r="M163" i="27"/>
  <c r="M16" i="27"/>
  <c r="M35" i="25"/>
  <c r="N78" i="25"/>
  <c r="L96" i="3"/>
  <c r="N96" i="3" s="1"/>
  <c r="N163" i="27"/>
  <c r="M100" i="15"/>
  <c r="N73" i="27"/>
  <c r="N213" i="27"/>
  <c r="M200" i="27"/>
  <c r="M212" i="27"/>
  <c r="M131" i="27"/>
  <c r="M36" i="24"/>
  <c r="M175" i="27"/>
  <c r="M221" i="27"/>
  <c r="M52" i="24"/>
  <c r="N57" i="25"/>
  <c r="M58" i="24"/>
  <c r="N139" i="27"/>
  <c r="M139" i="27"/>
  <c r="N146" i="27"/>
  <c r="M146" i="27"/>
  <c r="N79" i="25"/>
  <c r="M152" i="27"/>
  <c r="M57" i="27"/>
  <c r="M63" i="27"/>
  <c r="M187" i="27"/>
  <c r="M202" i="27"/>
  <c r="M14" i="28"/>
  <c r="N202" i="27"/>
  <c r="M150" i="27"/>
  <c r="N98" i="27"/>
  <c r="M98" i="27"/>
  <c r="N107" i="27"/>
  <c r="M107" i="27"/>
  <c r="N126" i="27"/>
  <c r="M126" i="27"/>
  <c r="N76" i="25"/>
  <c r="M76" i="25"/>
  <c r="N39" i="25"/>
  <c r="M39" i="25"/>
  <c r="M60" i="27"/>
  <c r="M72" i="27"/>
  <c r="M84" i="27"/>
  <c r="N187" i="27"/>
  <c r="M66" i="25"/>
  <c r="M36" i="25"/>
  <c r="M79" i="27"/>
  <c r="M87" i="27"/>
  <c r="M207" i="27"/>
  <c r="N61" i="27"/>
  <c r="N82" i="27"/>
  <c r="M161" i="27"/>
  <c r="M151" i="27"/>
  <c r="N84" i="27"/>
  <c r="N71" i="27"/>
  <c r="N33" i="27"/>
  <c r="N72" i="27"/>
  <c r="M93" i="27"/>
  <c r="M165" i="27"/>
  <c r="M231" i="27"/>
  <c r="N204" i="27"/>
  <c r="M197" i="27"/>
  <c r="M143" i="27"/>
  <c r="M129" i="27"/>
  <c r="M95" i="27"/>
  <c r="N87" i="27"/>
  <c r="M90" i="27"/>
  <c r="N78" i="27"/>
  <c r="N75" i="27"/>
  <c r="M64" i="27"/>
  <c r="N63" i="27"/>
  <c r="N60" i="27"/>
  <c r="N56" i="27"/>
  <c r="N53" i="27"/>
  <c r="M50" i="27"/>
  <c r="N47" i="27"/>
  <c r="N41" i="27"/>
  <c r="N37" i="27"/>
  <c r="N29" i="27"/>
  <c r="N16" i="27"/>
  <c r="M18" i="27"/>
  <c r="M36" i="27"/>
  <c r="N57" i="27"/>
  <c r="N42" i="27"/>
  <c r="M24" i="27"/>
  <c r="M26" i="25"/>
  <c r="N46" i="25"/>
  <c r="M117" i="25"/>
  <c r="M140" i="25"/>
  <c r="M109" i="25"/>
  <c r="M98" i="15"/>
  <c r="M24" i="26"/>
  <c r="M30" i="26"/>
  <c r="M26" i="26"/>
  <c r="M15" i="26"/>
  <c r="N51" i="25"/>
  <c r="M108" i="25"/>
  <c r="N108" i="25"/>
  <c r="N148" i="25"/>
  <c r="N95" i="21"/>
  <c r="N194" i="21"/>
  <c r="N89" i="25"/>
  <c r="N120" i="25"/>
  <c r="M94" i="15"/>
  <c r="N25" i="25"/>
  <c r="N45" i="25"/>
  <c r="N91" i="25"/>
  <c r="N125" i="25"/>
  <c r="M125" i="25"/>
  <c r="N128" i="25"/>
  <c r="N122" i="21"/>
  <c r="N16" i="28"/>
  <c r="M156" i="25"/>
  <c r="N151" i="21"/>
  <c r="M42" i="24"/>
  <c r="N18" i="27"/>
  <c r="N89" i="27"/>
  <c r="M89" i="27"/>
  <c r="N145" i="27"/>
  <c r="N33" i="26"/>
  <c r="M60" i="24" l="1"/>
  <c r="M25" i="24"/>
  <c r="M204" i="27"/>
  <c r="M188" i="27"/>
  <c r="M164" i="27"/>
  <c r="M113" i="27"/>
  <c r="M70" i="25"/>
  <c r="M64" i="25"/>
  <c r="M81" i="15"/>
  <c r="M143" i="14"/>
  <c r="M121" i="25"/>
  <c r="M34" i="25"/>
  <c r="M18" i="26"/>
  <c r="M192" i="27"/>
  <c r="M149" i="27"/>
  <c r="M93" i="25"/>
  <c r="M20" i="26"/>
  <c r="M135" i="27"/>
  <c r="M52" i="27"/>
  <c r="M196" i="27"/>
  <c r="N93" i="25"/>
  <c r="N112" i="27"/>
  <c r="M22" i="26"/>
  <c r="M74" i="25"/>
  <c r="N25" i="24"/>
  <c r="M123" i="25"/>
  <c r="N60" i="24"/>
  <c r="M103" i="25"/>
  <c r="M56" i="25"/>
  <c r="M42" i="26"/>
  <c r="M121" i="19"/>
  <c r="M19" i="25"/>
  <c r="M154" i="27"/>
  <c r="M20" i="25"/>
  <c r="M19" i="21"/>
  <c r="M87" i="25"/>
  <c r="M80" i="25"/>
  <c r="M152" i="25"/>
  <c r="N74" i="25"/>
  <c r="M32" i="25"/>
  <c r="M18" i="25"/>
  <c r="N56" i="25"/>
  <c r="N87" i="25"/>
  <c r="M97" i="25"/>
  <c r="M132" i="25"/>
  <c r="M63" i="25"/>
  <c r="N34" i="25"/>
  <c r="M21" i="25"/>
  <c r="M114" i="25"/>
  <c r="M122" i="25"/>
  <c r="M53" i="25"/>
  <c r="M151" i="25"/>
  <c r="M54" i="25"/>
  <c r="L473" i="17"/>
  <c r="L477" i="17"/>
  <c r="L469" i="17"/>
  <c r="L501" i="17"/>
  <c r="L497" i="17"/>
  <c r="M57" i="21"/>
  <c r="M49" i="25"/>
  <c r="M47" i="25"/>
  <c r="N11" i="20"/>
  <c r="M11" i="20"/>
  <c r="L151" i="22"/>
  <c r="L108" i="22"/>
  <c r="M30" i="21"/>
  <c r="L438" i="17"/>
  <c r="L441" i="17"/>
  <c r="L394" i="17"/>
  <c r="L390" i="17"/>
  <c r="L488" i="17"/>
  <c r="L485" i="17"/>
  <c r="L431" i="17"/>
  <c r="L399" i="17"/>
  <c r="L427" i="17"/>
  <c r="L462" i="17"/>
  <c r="L458" i="17"/>
  <c r="N458" i="17" s="1"/>
  <c r="L453" i="17"/>
  <c r="L410" i="17"/>
  <c r="L424" i="17"/>
  <c r="L419" i="17"/>
  <c r="L448" i="17"/>
  <c r="L405" i="17"/>
  <c r="L415" i="17"/>
  <c r="U14" i="15"/>
  <c r="W10" i="15"/>
  <c r="X10" i="15" s="1"/>
  <c r="W10" i="13"/>
  <c r="X10" i="13" s="1"/>
  <c r="L100" i="4"/>
  <c r="M100" i="4" s="1"/>
  <c r="L248" i="4"/>
  <c r="L244" i="4"/>
  <c r="M32" i="8"/>
  <c r="M54" i="8"/>
  <c r="N86" i="8"/>
  <c r="M86" i="8"/>
  <c r="L154" i="8"/>
  <c r="L91" i="3"/>
  <c r="L236" i="4"/>
  <c r="U33" i="10"/>
  <c r="L126" i="17"/>
  <c r="M126" i="17" s="1"/>
  <c r="L97" i="17"/>
  <c r="L47" i="20"/>
  <c r="N47" i="20" s="1"/>
  <c r="L45" i="20"/>
  <c r="M178" i="20"/>
  <c r="L15" i="20"/>
  <c r="N15" i="20" s="1"/>
  <c r="L46" i="20"/>
  <c r="L50" i="20"/>
  <c r="N46" i="19"/>
  <c r="M46" i="19"/>
  <c r="L43" i="14"/>
  <c r="N43" i="14" s="1"/>
  <c r="L27" i="14"/>
  <c r="M51" i="21"/>
  <c r="M124" i="21"/>
  <c r="M162" i="21"/>
  <c r="M26" i="21"/>
  <c r="M42" i="21"/>
  <c r="M97" i="21"/>
  <c r="M155" i="14"/>
  <c r="L149" i="4"/>
  <c r="M149" i="4" s="1"/>
  <c r="L203" i="4"/>
  <c r="M203" i="4" s="1"/>
  <c r="L202" i="4"/>
  <c r="M202" i="4" s="1"/>
  <c r="L291" i="4"/>
  <c r="L219" i="4"/>
  <c r="L294" i="4"/>
  <c r="L223" i="4"/>
  <c r="L288" i="4"/>
  <c r="M17" i="25"/>
  <c r="L100" i="21"/>
  <c r="N100" i="21" s="1"/>
  <c r="L77" i="21"/>
  <c r="N77" i="21" s="1"/>
  <c r="L112" i="21"/>
  <c r="N112" i="21" s="1"/>
  <c r="M68" i="27"/>
  <c r="M193" i="27"/>
  <c r="M43" i="27"/>
  <c r="M69" i="27"/>
  <c r="M134" i="27"/>
  <c r="L14" i="7"/>
  <c r="N14" i="7" s="1"/>
  <c r="L41" i="7"/>
  <c r="M94" i="25"/>
  <c r="M90" i="25"/>
  <c r="M182" i="27"/>
  <c r="M217" i="27"/>
  <c r="M98" i="25"/>
  <c r="M16" i="24"/>
  <c r="N188" i="27"/>
  <c r="N38" i="25"/>
  <c r="U43" i="12"/>
  <c r="M20" i="24"/>
  <c r="L66" i="21"/>
  <c r="N66" i="21" s="1"/>
  <c r="L98" i="21"/>
  <c r="N98" i="21" s="1"/>
  <c r="M71" i="25"/>
  <c r="M95" i="25"/>
  <c r="M234" i="27"/>
  <c r="L28" i="21"/>
  <c r="N28" i="21" s="1"/>
  <c r="M27" i="27"/>
  <c r="L10" i="21"/>
  <c r="N10" i="21" s="1"/>
  <c r="L67" i="21"/>
  <c r="N67" i="21" s="1"/>
  <c r="L99" i="21"/>
  <c r="N99" i="21" s="1"/>
  <c r="M31" i="27"/>
  <c r="M147" i="27"/>
  <c r="M211" i="27"/>
  <c r="M172" i="27"/>
  <c r="M18" i="24"/>
  <c r="L65" i="21"/>
  <c r="N65" i="21" s="1"/>
  <c r="M174" i="20"/>
  <c r="M29" i="25"/>
  <c r="L14" i="21"/>
  <c r="N14" i="21" s="1"/>
  <c r="L102" i="21"/>
  <c r="N102" i="21" s="1"/>
  <c r="M112" i="25"/>
  <c r="L16" i="21"/>
  <c r="N16" i="21" s="1"/>
  <c r="M86" i="27"/>
  <c r="N135" i="27"/>
  <c r="N70" i="25"/>
  <c r="L48" i="21"/>
  <c r="N48" i="21" s="1"/>
  <c r="M118" i="25"/>
  <c r="N121" i="25"/>
  <c r="L100" i="10"/>
  <c r="L39" i="10"/>
  <c r="M34" i="24"/>
  <c r="M24" i="25"/>
  <c r="M134" i="25"/>
  <c r="W74" i="13"/>
  <c r="X74" i="13" s="1"/>
  <c r="L54" i="21"/>
  <c r="N54" i="21" s="1"/>
  <c r="L85" i="21"/>
  <c r="L88" i="21"/>
  <c r="L91" i="21"/>
  <c r="L176" i="18"/>
  <c r="L150" i="22"/>
  <c r="L96" i="22"/>
  <c r="M35" i="20"/>
  <c r="M76" i="27"/>
  <c r="N196" i="27"/>
  <c r="L72" i="21"/>
  <c r="N72" i="21" s="1"/>
  <c r="L105" i="21"/>
  <c r="N105" i="21" s="1"/>
  <c r="L36" i="21"/>
  <c r="N36" i="21" s="1"/>
  <c r="L73" i="9"/>
  <c r="L69" i="9"/>
  <c r="L77" i="9"/>
  <c r="L125" i="9"/>
  <c r="M117" i="21"/>
  <c r="L253" i="4"/>
  <c r="N253" i="4" s="1"/>
  <c r="L53" i="21"/>
  <c r="N53" i="21" s="1"/>
  <c r="L73" i="21"/>
  <c r="N73" i="21" s="1"/>
  <c r="L12" i="11"/>
  <c r="L13" i="11"/>
  <c r="L16" i="11"/>
  <c r="L48" i="11"/>
  <c r="M61" i="25"/>
  <c r="L341" i="17"/>
  <c r="L340" i="17"/>
  <c r="L214" i="17"/>
  <c r="L213" i="17"/>
  <c r="L249" i="17"/>
  <c r="L386" i="17"/>
  <c r="L388" i="17"/>
  <c r="L380" i="17"/>
  <c r="L374" i="17"/>
  <c r="L368" i="17"/>
  <c r="L364" i="17"/>
  <c r="L356" i="17"/>
  <c r="L360" i="17"/>
  <c r="L352" i="17"/>
  <c r="L327" i="17"/>
  <c r="L160" i="17"/>
  <c r="L248" i="17"/>
  <c r="L232" i="4"/>
  <c r="N232" i="4" s="1"/>
  <c r="L59" i="21"/>
  <c r="N59" i="21" s="1"/>
  <c r="L107" i="21"/>
  <c r="N107" i="21" s="1"/>
  <c r="M71" i="27"/>
  <c r="M110" i="27"/>
  <c r="M111" i="25"/>
  <c r="L45" i="21"/>
  <c r="N45" i="21" s="1"/>
  <c r="L96" i="19"/>
  <c r="M96" i="19" s="1"/>
  <c r="L108" i="19"/>
  <c r="M108" i="19" s="1"/>
  <c r="M155" i="21"/>
  <c r="N37" i="12"/>
  <c r="M37" i="12"/>
  <c r="L74" i="21"/>
  <c r="N74" i="21" s="1"/>
  <c r="L41" i="21"/>
  <c r="N41" i="21" s="1"/>
  <c r="W46" i="13"/>
  <c r="X46" i="13" s="1"/>
  <c r="L79" i="21"/>
  <c r="N79" i="21" s="1"/>
  <c r="M100" i="21"/>
  <c r="L176" i="20"/>
  <c r="N176" i="20" s="1"/>
  <c r="L136" i="20"/>
  <c r="L171" i="18"/>
  <c r="L150" i="18"/>
  <c r="L144" i="8"/>
  <c r="L139" i="8"/>
  <c r="L28" i="8"/>
  <c r="L47" i="22"/>
  <c r="L147" i="22"/>
  <c r="L139" i="22"/>
  <c r="L143" i="22"/>
  <c r="M48" i="24"/>
  <c r="L82" i="21"/>
  <c r="N82" i="21" s="1"/>
  <c r="L76" i="21"/>
  <c r="M76" i="21" s="1"/>
  <c r="L111" i="21"/>
  <c r="N111" i="21" s="1"/>
  <c r="M33" i="25"/>
  <c r="M65" i="25"/>
  <c r="M88" i="25"/>
  <c r="M115" i="25"/>
  <c r="M22" i="25"/>
  <c r="M10" i="26"/>
  <c r="M189" i="27"/>
  <c r="M65" i="27"/>
  <c r="M123" i="27"/>
  <c r="M174" i="27"/>
  <c r="W50" i="13"/>
  <c r="X50" i="13" s="1"/>
  <c r="U73" i="8"/>
  <c r="M90" i="15"/>
  <c r="L10" i="3"/>
  <c r="N10" i="3" s="1"/>
  <c r="L89" i="3"/>
  <c r="L347" i="17"/>
  <c r="N347" i="17" s="1"/>
  <c r="M69" i="21"/>
  <c r="M103" i="21"/>
  <c r="M168" i="21"/>
  <c r="M164" i="21"/>
  <c r="M12" i="21"/>
  <c r="M34" i="21"/>
  <c r="W11" i="6"/>
  <c r="X11" i="6" s="1"/>
  <c r="W15" i="6"/>
  <c r="X15" i="6" s="1"/>
  <c r="W16" i="6"/>
  <c r="W29" i="6"/>
  <c r="X29" i="6" s="1"/>
  <c r="U34" i="6"/>
  <c r="W10" i="6"/>
  <c r="W141" i="20"/>
  <c r="X141" i="20" s="1"/>
  <c r="W161" i="20"/>
  <c r="X161" i="20" s="1"/>
  <c r="W15" i="12"/>
  <c r="X15" i="12" s="1"/>
  <c r="U114" i="8"/>
  <c r="U39" i="8"/>
  <c r="U134" i="8"/>
  <c r="L74" i="8"/>
  <c r="N74" i="8" s="1"/>
  <c r="W165" i="20"/>
  <c r="X165" i="20" s="1"/>
  <c r="M174" i="21"/>
  <c r="M191" i="21"/>
  <c r="M196" i="21"/>
  <c r="M126" i="21"/>
  <c r="M153" i="21"/>
  <c r="M142" i="21"/>
  <c r="M202" i="21"/>
  <c r="M157" i="21"/>
  <c r="M198" i="21"/>
  <c r="M55" i="21"/>
  <c r="M134" i="21"/>
  <c r="M200" i="21"/>
  <c r="M35" i="21"/>
  <c r="M170" i="21"/>
  <c r="M109" i="21"/>
  <c r="M129" i="21"/>
  <c r="M75" i="21"/>
  <c r="M177" i="21"/>
  <c r="M104" i="21"/>
  <c r="M71" i="21"/>
  <c r="M52" i="21"/>
  <c r="L65" i="9"/>
  <c r="L61" i="9"/>
  <c r="L76" i="14"/>
  <c r="N76" i="14" s="1"/>
  <c r="L116" i="14"/>
  <c r="M146" i="14"/>
  <c r="L228" i="4"/>
  <c r="N228" i="4" s="1"/>
  <c r="W25" i="13"/>
  <c r="X25" i="13" s="1"/>
  <c r="W54" i="13"/>
  <c r="X54" i="13" s="1"/>
  <c r="W29" i="13"/>
  <c r="X29" i="13" s="1"/>
  <c r="W58" i="13"/>
  <c r="X58" i="13" s="1"/>
  <c r="W38" i="13"/>
  <c r="X38" i="13" s="1"/>
  <c r="W66" i="13"/>
  <c r="X66" i="13" s="1"/>
  <c r="W43" i="13"/>
  <c r="X43" i="13" s="1"/>
  <c r="W70" i="13"/>
  <c r="X70" i="13" s="1"/>
  <c r="W100" i="13"/>
  <c r="X100" i="13" s="1"/>
  <c r="W107" i="13"/>
  <c r="X107" i="13" s="1"/>
  <c r="L124" i="4"/>
  <c r="N124" i="4" s="1"/>
  <c r="U53" i="8"/>
  <c r="W53" i="8"/>
  <c r="X53" i="8" s="1"/>
  <c r="U82" i="8"/>
  <c r="W82" i="8"/>
  <c r="X82" i="8" s="1"/>
  <c r="U116" i="8"/>
  <c r="W116" i="8"/>
  <c r="X116" i="8" s="1"/>
  <c r="U124" i="8"/>
  <c r="W124" i="8"/>
  <c r="X124" i="8" s="1"/>
  <c r="U24" i="8"/>
  <c r="W24" i="8"/>
  <c r="X24" i="8" s="1"/>
  <c r="U91" i="8"/>
  <c r="W91" i="8"/>
  <c r="X91" i="8" s="1"/>
  <c r="U120" i="8"/>
  <c r="U96" i="8"/>
  <c r="W96" i="8"/>
  <c r="X96" i="8" s="1"/>
  <c r="U38" i="8"/>
  <c r="U59" i="8"/>
  <c r="U98" i="8"/>
  <c r="U129" i="8"/>
  <c r="W129" i="8"/>
  <c r="X129" i="8" s="1"/>
  <c r="U105" i="8"/>
  <c r="W105" i="8"/>
  <c r="X105" i="8" s="1"/>
  <c r="U100" i="8"/>
  <c r="W100" i="8"/>
  <c r="X100" i="8" s="1"/>
  <c r="U125" i="8"/>
  <c r="W125" i="8"/>
  <c r="X125" i="8" s="1"/>
  <c r="U10" i="8"/>
  <c r="U101" i="8"/>
  <c r="U149" i="8"/>
  <c r="W149" i="8"/>
  <c r="X149" i="8" s="1"/>
  <c r="U42" i="8"/>
  <c r="W42" i="8"/>
  <c r="U150" i="8"/>
  <c r="W150" i="8"/>
  <c r="X150" i="8" s="1"/>
  <c r="U97" i="8"/>
  <c r="W97" i="8"/>
  <c r="X97" i="8" s="1"/>
  <c r="U43" i="8"/>
  <c r="U72" i="8"/>
  <c r="W72" i="8"/>
  <c r="X72" i="8" s="1"/>
  <c r="U104" i="8"/>
  <c r="W104" i="8"/>
  <c r="X104" i="8" s="1"/>
  <c r="U108" i="8"/>
  <c r="W108" i="8"/>
  <c r="X108" i="8" s="1"/>
  <c r="U44" i="8"/>
  <c r="W44" i="8"/>
  <c r="U109" i="8"/>
  <c r="W109" i="8"/>
  <c r="U47" i="8"/>
  <c r="U74" i="8"/>
  <c r="W74" i="8"/>
  <c r="X74" i="8" s="1"/>
  <c r="U112" i="8"/>
  <c r="W112" i="8"/>
  <c r="X112" i="8" s="1"/>
  <c r="U77" i="8"/>
  <c r="U113" i="8"/>
  <c r="W113" i="8"/>
  <c r="X113" i="8" s="1"/>
  <c r="U48" i="8"/>
  <c r="W48" i="8"/>
  <c r="X48" i="8" s="1"/>
  <c r="U37" i="8"/>
  <c r="W37" i="8"/>
  <c r="X37" i="8" s="1"/>
  <c r="U14" i="8"/>
  <c r="W14" i="8"/>
  <c r="X14" i="8" s="1"/>
  <c r="U52" i="8"/>
  <c r="W52" i="8"/>
  <c r="U78" i="8"/>
  <c r="W78" i="8"/>
  <c r="X78" i="8" s="1"/>
  <c r="L43" i="12"/>
  <c r="M43" i="12" s="1"/>
  <c r="W42" i="12"/>
  <c r="X42" i="12" s="1"/>
  <c r="W31" i="12"/>
  <c r="X31" i="12" s="1"/>
  <c r="L28" i="17"/>
  <c r="N28" i="17" s="1"/>
  <c r="U11" i="12"/>
  <c r="W14" i="12"/>
  <c r="X14" i="12" s="1"/>
  <c r="W25" i="12"/>
  <c r="X25" i="12" s="1"/>
  <c r="W10" i="12"/>
  <c r="X10" i="12" s="1"/>
  <c r="M184" i="21"/>
  <c r="M46" i="21"/>
  <c r="M140" i="21"/>
  <c r="M186" i="21"/>
  <c r="L142" i="17"/>
  <c r="N142" i="17" s="1"/>
  <c r="L239" i="17"/>
  <c r="M129" i="14"/>
  <c r="W22" i="14"/>
  <c r="X22" i="14" s="1"/>
  <c r="U30" i="14"/>
  <c r="W18" i="14"/>
  <c r="X18" i="14" s="1"/>
  <c r="W33" i="14"/>
  <c r="X33" i="14" s="1"/>
  <c r="W10" i="14"/>
  <c r="X10" i="14" s="1"/>
  <c r="W26" i="14"/>
  <c r="X26" i="14" s="1"/>
  <c r="W13" i="14"/>
  <c r="X13" i="14" s="1"/>
  <c r="L36" i="22"/>
  <c r="N36" i="22" s="1"/>
  <c r="L67" i="22"/>
  <c r="M135" i="14"/>
  <c r="M140" i="14"/>
  <c r="L114" i="14"/>
  <c r="N114" i="14" s="1"/>
  <c r="L107" i="14"/>
  <c r="N107" i="14" s="1"/>
  <c r="L89" i="14"/>
  <c r="N89" i="14" s="1"/>
  <c r="L84" i="14"/>
  <c r="N84" i="14" s="1"/>
  <c r="L73" i="14"/>
  <c r="N73" i="14" s="1"/>
  <c r="L71" i="14"/>
  <c r="N71" i="14" s="1"/>
  <c r="L64" i="14"/>
  <c r="N64" i="14" s="1"/>
  <c r="M510" i="17"/>
  <c r="N186" i="21"/>
  <c r="M108" i="21"/>
  <c r="M106" i="21"/>
  <c r="M47" i="21"/>
  <c r="N46" i="21"/>
  <c r="M39" i="21"/>
  <c r="M56" i="21"/>
  <c r="M43" i="21"/>
  <c r="M101" i="21"/>
  <c r="M38" i="21"/>
  <c r="M64" i="21"/>
  <c r="M27" i="21"/>
  <c r="M122" i="21"/>
  <c r="M15" i="25"/>
  <c r="M16" i="25"/>
  <c r="M133" i="14"/>
  <c r="L10" i="15"/>
  <c r="N10" i="15" s="1"/>
  <c r="N110" i="27"/>
  <c r="N15" i="25"/>
  <c r="M137" i="14"/>
  <c r="M142" i="25"/>
  <c r="M225" i="27"/>
  <c r="M59" i="25"/>
  <c r="N48" i="24"/>
  <c r="M68" i="25"/>
  <c r="M110" i="25"/>
  <c r="M102" i="27"/>
  <c r="M169" i="27"/>
  <c r="M28" i="25"/>
  <c r="N47" i="21"/>
  <c r="M12" i="28"/>
  <c r="M19" i="28" s="1"/>
  <c r="B31" i="2" s="1"/>
  <c r="M165" i="14"/>
  <c r="M39" i="27"/>
  <c r="M189" i="21"/>
  <c r="M147" i="21"/>
  <c r="M62" i="21"/>
  <c r="M55" i="26"/>
  <c r="M136" i="25"/>
  <c r="M83" i="15"/>
  <c r="M63" i="15"/>
  <c r="M108" i="27"/>
  <c r="N18" i="24"/>
  <c r="N101" i="21"/>
  <c r="M158" i="27"/>
  <c r="N88" i="25"/>
  <c r="M84" i="25"/>
  <c r="M82" i="25"/>
  <c r="N39" i="21"/>
  <c r="N33" i="25"/>
  <c r="M11" i="24"/>
  <c r="N10" i="26"/>
  <c r="N189" i="27"/>
  <c r="M56" i="24"/>
  <c r="L67" i="8"/>
  <c r="M36" i="26"/>
  <c r="M158" i="25"/>
  <c r="M186" i="27"/>
  <c r="L82" i="8"/>
  <c r="N82" i="8" s="1"/>
  <c r="N111" i="25"/>
  <c r="M121" i="27"/>
  <c r="N56" i="21"/>
  <c r="N65" i="25"/>
  <c r="L112" i="8"/>
  <c r="M85" i="15"/>
  <c r="L78" i="8"/>
  <c r="M70" i="21"/>
  <c r="M60" i="21"/>
  <c r="W150" i="20"/>
  <c r="X150" i="20" s="1"/>
  <c r="N22" i="25"/>
  <c r="N65" i="27"/>
  <c r="M50" i="24"/>
  <c r="M168" i="27"/>
  <c r="M23" i="20"/>
  <c r="L98" i="8"/>
  <c r="N98" i="8" s="1"/>
  <c r="M14" i="27"/>
  <c r="N115" i="25"/>
  <c r="M92" i="15"/>
  <c r="L77" i="4"/>
  <c r="N77" i="4" s="1"/>
  <c r="W170" i="20"/>
  <c r="X170" i="20" s="1"/>
  <c r="N64" i="21"/>
  <c r="L91" i="8"/>
  <c r="L25" i="12"/>
  <c r="N25" i="12" s="1"/>
  <c r="N43" i="27"/>
  <c r="L22" i="15"/>
  <c r="N22" i="15" s="1"/>
  <c r="L18" i="15"/>
  <c r="N18" i="15" s="1"/>
  <c r="L262" i="4"/>
  <c r="N262" i="4" s="1"/>
  <c r="L108" i="8"/>
  <c r="L15" i="12"/>
  <c r="M15" i="12" s="1"/>
  <c r="N69" i="27"/>
  <c r="M92" i="25"/>
  <c r="N90" i="25"/>
  <c r="L104" i="8"/>
  <c r="L37" i="15"/>
  <c r="N37" i="15" s="1"/>
  <c r="M69" i="25"/>
  <c r="L52" i="15"/>
  <c r="N52" i="15" s="1"/>
  <c r="L141" i="17"/>
  <c r="N141" i="17" s="1"/>
  <c r="N27" i="21"/>
  <c r="L47" i="5"/>
  <c r="N47" i="5" s="1"/>
  <c r="L77" i="5"/>
  <c r="L74" i="5"/>
  <c r="L10" i="8"/>
  <c r="N10" i="8" s="1"/>
  <c r="L116" i="8"/>
  <c r="M30" i="25"/>
  <c r="M78" i="15"/>
  <c r="N174" i="27"/>
  <c r="L281" i="17"/>
  <c r="M281" i="17" s="1"/>
  <c r="L20" i="17"/>
  <c r="N20" i="17" s="1"/>
  <c r="L164" i="17"/>
  <c r="L163" i="17"/>
  <c r="L135" i="17"/>
  <c r="L335" i="17"/>
  <c r="L317" i="17"/>
  <c r="L331" i="17"/>
  <c r="L12" i="20"/>
  <c r="N12" i="20" s="1"/>
  <c r="L68" i="20"/>
  <c r="L134" i="20"/>
  <c r="L116" i="20"/>
  <c r="L166" i="20"/>
  <c r="N166" i="20" s="1"/>
  <c r="L158" i="20"/>
  <c r="M158" i="20" s="1"/>
  <c r="L142" i="20"/>
  <c r="M142" i="20" s="1"/>
  <c r="L107" i="20"/>
  <c r="L14" i="8"/>
  <c r="L120" i="8"/>
  <c r="M40" i="24"/>
  <c r="N68" i="27"/>
  <c r="M160" i="21"/>
  <c r="M117" i="19"/>
  <c r="L46" i="3"/>
  <c r="L87" i="3"/>
  <c r="L16" i="14"/>
  <c r="N16" i="14" s="1"/>
  <c r="L34" i="14"/>
  <c r="L37" i="14"/>
  <c r="L54" i="14"/>
  <c r="L59" i="14"/>
  <c r="M71" i="15"/>
  <c r="L19" i="8"/>
  <c r="L124" i="8"/>
  <c r="L39" i="8"/>
  <c r="L54" i="13"/>
  <c r="N54" i="13" s="1"/>
  <c r="L24" i="8"/>
  <c r="L129" i="8"/>
  <c r="L59" i="8"/>
  <c r="L16" i="10"/>
  <c r="N16" i="10" s="1"/>
  <c r="L89" i="10"/>
  <c r="L97" i="10"/>
  <c r="L83" i="10"/>
  <c r="L86" i="10"/>
  <c r="L80" i="10"/>
  <c r="N193" i="27"/>
  <c r="M96" i="21"/>
  <c r="L137" i="4"/>
  <c r="N137" i="4" s="1"/>
  <c r="L298" i="4"/>
  <c r="L34" i="4"/>
  <c r="L132" i="4"/>
  <c r="L56" i="4"/>
  <c r="L94" i="4"/>
  <c r="L83" i="4"/>
  <c r="L89" i="4"/>
  <c r="L173" i="4"/>
  <c r="L51" i="4"/>
  <c r="N51" i="4" s="1"/>
  <c r="L27" i="19"/>
  <c r="N27" i="19" s="1"/>
  <c r="L105" i="19"/>
  <c r="M105" i="19" s="1"/>
  <c r="L77" i="19"/>
  <c r="M77" i="19" s="1"/>
  <c r="L91" i="19"/>
  <c r="M91" i="19" s="1"/>
  <c r="L79" i="19"/>
  <c r="M79" i="19" s="1"/>
  <c r="L82" i="19"/>
  <c r="M82" i="19" s="1"/>
  <c r="L75" i="19"/>
  <c r="M75" i="19" s="1"/>
  <c r="L83" i="19"/>
  <c r="M83" i="19" s="1"/>
  <c r="L87" i="19"/>
  <c r="M87" i="19" s="1"/>
  <c r="L76" i="19"/>
  <c r="M76" i="19" s="1"/>
  <c r="L80" i="19"/>
  <c r="M80" i="19" s="1"/>
  <c r="L88" i="19"/>
  <c r="M88" i="19" s="1"/>
  <c r="L92" i="19"/>
  <c r="M92" i="19" s="1"/>
  <c r="L86" i="19"/>
  <c r="M86" i="19" s="1"/>
  <c r="L90" i="19"/>
  <c r="M90" i="19" s="1"/>
  <c r="L89" i="19"/>
  <c r="M89" i="19" s="1"/>
  <c r="L85" i="19"/>
  <c r="M85" i="19" s="1"/>
  <c r="L84" i="19"/>
  <c r="M84" i="19" s="1"/>
  <c r="L78" i="19"/>
  <c r="M78" i="19" s="1"/>
  <c r="N134" i="27"/>
  <c r="M206" i="27"/>
  <c r="L134" i="8"/>
  <c r="M124" i="27"/>
  <c r="L105" i="18"/>
  <c r="N105" i="18" s="1"/>
  <c r="L160" i="18"/>
  <c r="L145" i="18"/>
  <c r="L140" i="18"/>
  <c r="L102" i="18"/>
  <c r="L112" i="18"/>
  <c r="L11" i="8"/>
  <c r="L73" i="8"/>
  <c r="L53" i="8"/>
  <c r="N53" i="8" s="1"/>
  <c r="L150" i="8"/>
  <c r="L48" i="8"/>
  <c r="L130" i="8"/>
  <c r="L77" i="8"/>
  <c r="L125" i="8"/>
  <c r="L105" i="8"/>
  <c r="N105" i="8" s="1"/>
  <c r="L113" i="8"/>
  <c r="N113" i="8" s="1"/>
  <c r="L109" i="8"/>
  <c r="L101" i="8"/>
  <c r="L97" i="8"/>
  <c r="L63" i="8"/>
  <c r="L44" i="8"/>
  <c r="L58" i="8"/>
  <c r="L42" i="8"/>
  <c r="L43" i="8"/>
  <c r="L37" i="8"/>
  <c r="L38" i="8"/>
  <c r="L100" i="8"/>
  <c r="L96" i="8"/>
  <c r="L57" i="15"/>
  <c r="N57" i="15" s="1"/>
  <c r="L18" i="9"/>
  <c r="N18" i="9" s="1"/>
  <c r="L33" i="9"/>
  <c r="L120" i="9"/>
  <c r="L47" i="8"/>
  <c r="L149" i="8"/>
  <c r="N149" i="8" s="1"/>
  <c r="L114" i="8"/>
  <c r="L159" i="8"/>
  <c r="N159" i="8" s="1"/>
  <c r="L10" i="11"/>
  <c r="M10" i="11" s="1"/>
  <c r="L47" i="11"/>
  <c r="L52" i="8"/>
  <c r="L128" i="18"/>
  <c r="N128" i="18" s="1"/>
  <c r="L46" i="13"/>
  <c r="N46" i="13" s="1"/>
  <c r="L86" i="13"/>
  <c r="L82" i="13"/>
  <c r="L78" i="13"/>
  <c r="N47" i="25"/>
  <c r="L57" i="8"/>
  <c r="M40" i="25"/>
  <c r="L26" i="22"/>
  <c r="N26" i="22" s="1"/>
  <c r="L65" i="22"/>
  <c r="L105" i="22"/>
  <c r="L101" i="22"/>
  <c r="L33" i="22"/>
  <c r="N33" i="22" s="1"/>
  <c r="L98" i="22"/>
  <c r="L62" i="8"/>
  <c r="L89" i="20"/>
  <c r="N89" i="20" s="1"/>
  <c r="L26" i="3"/>
  <c r="N26" i="3" s="1"/>
  <c r="L46" i="22"/>
  <c r="N46" i="22" s="1"/>
  <c r="M126" i="25"/>
  <c r="L72" i="8"/>
  <c r="N72" i="8" s="1"/>
  <c r="L58" i="19"/>
  <c r="N58" i="19" s="1"/>
  <c r="L79" i="20"/>
  <c r="M79" i="20" s="1"/>
  <c r="L13" i="20"/>
  <c r="N13" i="20" s="1"/>
  <c r="L151" i="20"/>
  <c r="N151" i="20" s="1"/>
  <c r="L170" i="20"/>
  <c r="N170" i="20" s="1"/>
  <c r="L147" i="20"/>
  <c r="N147" i="20" s="1"/>
  <c r="L146" i="20"/>
  <c r="N146" i="20" s="1"/>
  <c r="U63" i="8"/>
  <c r="W63" i="8"/>
  <c r="X63" i="8" s="1"/>
  <c r="U62" i="8"/>
  <c r="W62" i="8"/>
  <c r="X62" i="8" s="1"/>
  <c r="M66" i="13"/>
  <c r="M507" i="17"/>
  <c r="M109" i="15"/>
  <c r="M66" i="15"/>
  <c r="M107" i="15"/>
  <c r="M75" i="15"/>
  <c r="M105" i="15"/>
  <c r="M103" i="15"/>
  <c r="M69" i="15"/>
  <c r="M99" i="3"/>
  <c r="M149" i="14"/>
  <c r="M509" i="17"/>
  <c r="M508" i="17"/>
  <c r="U31" i="10"/>
  <c r="U10" i="10"/>
  <c r="U36" i="14"/>
  <c r="M160" i="14"/>
  <c r="L68" i="18"/>
  <c r="N68" i="18" s="1"/>
  <c r="L10" i="18"/>
  <c r="L113" i="21"/>
  <c r="M172" i="21"/>
  <c r="M166" i="21"/>
  <c r="M68" i="21"/>
  <c r="M21" i="21"/>
  <c r="M13" i="21"/>
  <c r="M136" i="21"/>
  <c r="M179" i="21"/>
  <c r="L28" i="9"/>
  <c r="N28" i="9" s="1"/>
  <c r="L18" i="4"/>
  <c r="N18" i="4" s="1"/>
  <c r="L25" i="4"/>
  <c r="L209" i="4"/>
  <c r="L213" i="4"/>
  <c r="L125" i="4"/>
  <c r="N125" i="4" s="1"/>
  <c r="L32" i="4"/>
  <c r="L179" i="4"/>
  <c r="L28" i="3"/>
  <c r="M28" i="3" s="1"/>
  <c r="L11" i="3"/>
  <c r="L38" i="3"/>
  <c r="N38" i="3" s="1"/>
  <c r="M96" i="3"/>
  <c r="L51" i="5"/>
  <c r="L291" i="17"/>
  <c r="N291" i="17" s="1"/>
  <c r="L311" i="17"/>
  <c r="N311" i="17" s="1"/>
  <c r="L174" i="17"/>
  <c r="L51" i="17"/>
  <c r="L179" i="17"/>
  <c r="N179" i="17" s="1"/>
  <c r="L215" i="17"/>
  <c r="L19" i="17"/>
  <c r="L219" i="17"/>
  <c r="L123" i="17"/>
  <c r="L229" i="17"/>
  <c r="L186" i="17"/>
  <c r="L23" i="17"/>
  <c r="L263" i="17"/>
  <c r="M263" i="17" s="1"/>
  <c r="L207" i="17"/>
  <c r="L343" i="17"/>
  <c r="N343" i="17" s="1"/>
  <c r="L36" i="17"/>
  <c r="L244" i="17"/>
  <c r="L295" i="17"/>
  <c r="N295" i="17" s="1"/>
  <c r="L323" i="17"/>
  <c r="L102" i="17"/>
  <c r="N102" i="17" s="1"/>
  <c r="L252" i="17"/>
  <c r="L224" i="17"/>
  <c r="N224" i="17" s="1"/>
  <c r="L111" i="17"/>
  <c r="L287" i="17"/>
  <c r="N287" i="17" s="1"/>
  <c r="L170" i="17"/>
  <c r="N170" i="17" s="1"/>
  <c r="L321" i="17"/>
  <c r="N321" i="17" s="1"/>
  <c r="U17" i="10"/>
  <c r="L29" i="10"/>
  <c r="N29" i="10" s="1"/>
  <c r="U26" i="10"/>
  <c r="U30" i="10"/>
  <c r="U13" i="10"/>
  <c r="U36" i="10"/>
  <c r="W22" i="10"/>
  <c r="X22" i="10" s="1"/>
  <c r="L33" i="10"/>
  <c r="L31" i="10"/>
  <c r="N31" i="10" s="1"/>
  <c r="U27" i="10"/>
  <c r="L59" i="10"/>
  <c r="M106" i="10"/>
  <c r="L13" i="10"/>
  <c r="N13" i="10" s="1"/>
  <c r="L10" i="10"/>
  <c r="U16" i="10"/>
  <c r="U19" i="10"/>
  <c r="U43" i="10"/>
  <c r="M153" i="25"/>
  <c r="M72" i="25"/>
  <c r="M113" i="25"/>
  <c r="M139" i="25"/>
  <c r="M83" i="25"/>
  <c r="M31" i="25"/>
  <c r="M62" i="25"/>
  <c r="U130" i="8"/>
  <c r="M70" i="27"/>
  <c r="M25" i="27"/>
  <c r="M132" i="27"/>
  <c r="N192" i="27"/>
  <c r="M49" i="27"/>
  <c r="N234" i="27"/>
  <c r="N182" i="27"/>
  <c r="M77" i="27"/>
  <c r="N172" i="27"/>
  <c r="M201" i="27"/>
  <c r="N217" i="27"/>
  <c r="M190" i="27"/>
  <c r="N211" i="27"/>
  <c r="M184" i="27"/>
  <c r="M214" i="27"/>
  <c r="N52" i="27"/>
  <c r="N149" i="27"/>
  <c r="N31" i="27"/>
  <c r="N39" i="26"/>
  <c r="N18" i="26"/>
  <c r="N20" i="26"/>
  <c r="M45" i="26"/>
  <c r="M13" i="26"/>
  <c r="M64" i="26" s="1"/>
  <c r="B29" i="2" s="1"/>
  <c r="N24" i="25"/>
  <c r="M143" i="25"/>
  <c r="M48" i="25"/>
  <c r="M106" i="25"/>
  <c r="N112" i="25"/>
  <c r="M127" i="25"/>
  <c r="M55" i="25"/>
  <c r="M130" i="25"/>
  <c r="M50" i="25"/>
  <c r="N118" i="25"/>
  <c r="N95" i="25"/>
  <c r="M124" i="25"/>
  <c r="M75" i="25"/>
  <c r="M133" i="25"/>
  <c r="M77" i="25"/>
  <c r="M105" i="25"/>
  <c r="N20" i="24"/>
  <c r="M38" i="24"/>
  <c r="M138" i="21"/>
  <c r="N184" i="21"/>
  <c r="M32" i="21"/>
  <c r="M105" i="21"/>
  <c r="N166" i="21"/>
  <c r="N172" i="21"/>
  <c r="M72" i="21"/>
  <c r="N136" i="21"/>
  <c r="N68" i="21"/>
  <c r="M132" i="21"/>
  <c r="N140" i="21"/>
  <c r="N179" i="21"/>
  <c r="L42" i="22"/>
  <c r="N42" i="22" s="1"/>
  <c r="L56" i="22"/>
  <c r="N56" i="22" s="1"/>
  <c r="L19" i="22"/>
  <c r="L22" i="22"/>
  <c r="L27" i="22"/>
  <c r="N27" i="22" s="1"/>
  <c r="L28" i="22"/>
  <c r="N28" i="22" s="1"/>
  <c r="L117" i="22"/>
  <c r="L86" i="22"/>
  <c r="L118" i="22"/>
  <c r="L133" i="22"/>
  <c r="L122" i="22"/>
  <c r="L84" i="22"/>
  <c r="L73" i="22"/>
  <c r="L128" i="22"/>
  <c r="L81" i="22"/>
  <c r="L75" i="22"/>
  <c r="L77" i="22"/>
  <c r="L71" i="22"/>
  <c r="L113" i="22"/>
  <c r="L123" i="22"/>
  <c r="L76" i="22"/>
  <c r="L70" i="22"/>
  <c r="L66" i="22"/>
  <c r="L130" i="22"/>
  <c r="L91" i="22"/>
  <c r="L119" i="22"/>
  <c r="L129" i="22"/>
  <c r="L74" i="22"/>
  <c r="L124" i="22"/>
  <c r="L12" i="22"/>
  <c r="N12" i="22" s="1"/>
  <c r="L10" i="22"/>
  <c r="L14" i="22"/>
  <c r="L30" i="22"/>
  <c r="N30" i="22" s="1"/>
  <c r="L31" i="22"/>
  <c r="N31" i="22" s="1"/>
  <c r="L32" i="19"/>
  <c r="N32" i="19" s="1"/>
  <c r="L39" i="19"/>
  <c r="N39" i="19" s="1"/>
  <c r="L52" i="19"/>
  <c r="N52" i="19" s="1"/>
  <c r="L67" i="19"/>
  <c r="N67" i="19" s="1"/>
  <c r="L10" i="19"/>
  <c r="N10" i="19" s="1"/>
  <c r="L18" i="19"/>
  <c r="N18" i="19" s="1"/>
  <c r="L22" i="19"/>
  <c r="N22" i="19" s="1"/>
  <c r="L71" i="18"/>
  <c r="L75" i="18"/>
  <c r="L16" i="18"/>
  <c r="L78" i="18"/>
  <c r="L19" i="18"/>
  <c r="L83" i="18"/>
  <c r="L22" i="18"/>
  <c r="L86" i="18"/>
  <c r="L24" i="18"/>
  <c r="L90" i="18"/>
  <c r="L29" i="18"/>
  <c r="L94" i="18"/>
  <c r="L33" i="18"/>
  <c r="L97" i="18"/>
  <c r="L119" i="18"/>
  <c r="N119" i="18" s="1"/>
  <c r="L38" i="18"/>
  <c r="L42" i="18"/>
  <c r="L109" i="18"/>
  <c r="L136" i="18"/>
  <c r="N136" i="18" s="1"/>
  <c r="L46" i="18"/>
  <c r="L124" i="18"/>
  <c r="N124" i="18" s="1"/>
  <c r="L51" i="18"/>
  <c r="L115" i="18"/>
  <c r="L54" i="18"/>
  <c r="L62" i="18"/>
  <c r="L133" i="18"/>
  <c r="N133" i="18" s="1"/>
  <c r="L65" i="18"/>
  <c r="L45" i="15"/>
  <c r="N45" i="15" s="1"/>
  <c r="L43" i="15"/>
  <c r="N43" i="15" s="1"/>
  <c r="L154" i="20"/>
  <c r="N154" i="20" s="1"/>
  <c r="L55" i="15"/>
  <c r="L44" i="15"/>
  <c r="N44" i="15" s="1"/>
  <c r="L27" i="15"/>
  <c r="N27" i="15" s="1"/>
  <c r="L36" i="15"/>
  <c r="N36" i="15" s="1"/>
  <c r="L29" i="15"/>
  <c r="N29" i="15" s="1"/>
  <c r="L40" i="15"/>
  <c r="N40" i="15" s="1"/>
  <c r="L32" i="15"/>
  <c r="N32" i="15" s="1"/>
  <c r="L35" i="15"/>
  <c r="N35" i="15" s="1"/>
  <c r="L39" i="15"/>
  <c r="N39" i="15" s="1"/>
  <c r="L48" i="15"/>
  <c r="N48" i="15" s="1"/>
  <c r="M14" i="15"/>
  <c r="L51" i="15"/>
  <c r="N51" i="15" s="1"/>
  <c r="L54" i="15"/>
  <c r="N54" i="15" s="1"/>
  <c r="L59" i="15"/>
  <c r="N59" i="15" s="1"/>
  <c r="M73" i="15"/>
  <c r="L15" i="14"/>
  <c r="L17" i="14"/>
  <c r="L21" i="14"/>
  <c r="L20" i="14"/>
  <c r="N20" i="14" s="1"/>
  <c r="M126" i="14"/>
  <c r="L10" i="14"/>
  <c r="L26" i="14"/>
  <c r="M163" i="14"/>
  <c r="L30" i="14"/>
  <c r="L33" i="14"/>
  <c r="L36" i="14"/>
  <c r="L23" i="14"/>
  <c r="L39" i="14"/>
  <c r="L11" i="14"/>
  <c r="M131" i="14"/>
  <c r="L13" i="14"/>
  <c r="L47" i="14"/>
  <c r="L14" i="14"/>
  <c r="N14" i="14" s="1"/>
  <c r="L48" i="14"/>
  <c r="L18" i="14"/>
  <c r="L49" i="14"/>
  <c r="L19" i="14"/>
  <c r="L58" i="13"/>
  <c r="N58" i="13" s="1"/>
  <c r="L62" i="13"/>
  <c r="N62" i="13" s="1"/>
  <c r="L11" i="13"/>
  <c r="N11" i="13" s="1"/>
  <c r="L21" i="13"/>
  <c r="N21" i="13" s="1"/>
  <c r="L74" i="13"/>
  <c r="N74" i="13" s="1"/>
  <c r="L20" i="13"/>
  <c r="N20" i="13" s="1"/>
  <c r="L95" i="13"/>
  <c r="N95" i="13" s="1"/>
  <c r="L24" i="13"/>
  <c r="N24" i="13" s="1"/>
  <c r="L103" i="13"/>
  <c r="N103" i="13" s="1"/>
  <c r="L42" i="13"/>
  <c r="N42" i="13" s="1"/>
  <c r="L107" i="13"/>
  <c r="N107" i="13" s="1"/>
  <c r="L22" i="13"/>
  <c r="N22" i="13" s="1"/>
  <c r="L70" i="13"/>
  <c r="L10" i="13"/>
  <c r="L25" i="13"/>
  <c r="N25" i="13" s="1"/>
  <c r="L91" i="13"/>
  <c r="N91" i="13" s="1"/>
  <c r="L12" i="13"/>
  <c r="N12" i="13" s="1"/>
  <c r="L43" i="13"/>
  <c r="L99" i="13"/>
  <c r="N99" i="13" s="1"/>
  <c r="L15" i="13"/>
  <c r="N15" i="13" s="1"/>
  <c r="L51" i="13"/>
  <c r="N51" i="13" s="1"/>
  <c r="L44" i="13"/>
  <c r="N44" i="13" s="1"/>
  <c r="L29" i="13"/>
  <c r="N29" i="13" s="1"/>
  <c r="L71" i="13"/>
  <c r="N71" i="13" s="1"/>
  <c r="L50" i="13"/>
  <c r="N50" i="13" s="1"/>
  <c r="L34" i="13"/>
  <c r="N34" i="13" s="1"/>
  <c r="L92" i="13"/>
  <c r="N92" i="13" s="1"/>
  <c r="L38" i="13"/>
  <c r="N38" i="13" s="1"/>
  <c r="L100" i="13"/>
  <c r="N100" i="13" s="1"/>
  <c r="L44" i="12"/>
  <c r="N44" i="12" s="1"/>
  <c r="L10" i="12"/>
  <c r="N10" i="12" s="1"/>
  <c r="L42" i="12"/>
  <c r="N42" i="12" s="1"/>
  <c r="L11" i="12"/>
  <c r="N11" i="12" s="1"/>
  <c r="L14" i="12"/>
  <c r="N14" i="12" s="1"/>
  <c r="L20" i="12"/>
  <c r="N20" i="12" s="1"/>
  <c r="L31" i="12"/>
  <c r="N31" i="12" s="1"/>
  <c r="L30" i="11"/>
  <c r="L31" i="11"/>
  <c r="L32" i="11"/>
  <c r="L22" i="11"/>
  <c r="L28" i="11"/>
  <c r="N28" i="11" s="1"/>
  <c r="L33" i="11"/>
  <c r="L40" i="11"/>
  <c r="L46" i="11"/>
  <c r="L58" i="11"/>
  <c r="L65" i="11"/>
  <c r="L64" i="11"/>
  <c r="L59" i="11"/>
  <c r="L70" i="11"/>
  <c r="L11" i="11"/>
  <c r="L34" i="11"/>
  <c r="L35" i="11"/>
  <c r="L52" i="11"/>
  <c r="L29" i="11"/>
  <c r="M108" i="10"/>
  <c r="L91" i="10"/>
  <c r="N91" i="10" s="1"/>
  <c r="L71" i="10"/>
  <c r="N71" i="10" s="1"/>
  <c r="L64" i="10"/>
  <c r="L54" i="10"/>
  <c r="L51" i="10"/>
  <c r="N51" i="10" s="1"/>
  <c r="L47" i="10"/>
  <c r="N47" i="10" s="1"/>
  <c r="L28" i="10"/>
  <c r="N28" i="10" s="1"/>
  <c r="L43" i="10"/>
  <c r="N43" i="10" s="1"/>
  <c r="L36" i="10"/>
  <c r="N36" i="10" s="1"/>
  <c r="L27" i="10"/>
  <c r="N27" i="10" s="1"/>
  <c r="L30" i="10"/>
  <c r="N30" i="10" s="1"/>
  <c r="L17" i="10"/>
  <c r="N17" i="10" s="1"/>
  <c r="L26" i="10"/>
  <c r="N26" i="10" s="1"/>
  <c r="L34" i="10"/>
  <c r="N34" i="10" s="1"/>
  <c r="L22" i="10"/>
  <c r="N22" i="10" s="1"/>
  <c r="L19" i="10"/>
  <c r="N19" i="10" s="1"/>
  <c r="L39" i="7"/>
  <c r="N39" i="7" s="1"/>
  <c r="L37" i="7"/>
  <c r="N37" i="7" s="1"/>
  <c r="L16" i="6"/>
  <c r="L44" i="6"/>
  <c r="L26" i="6"/>
  <c r="L25" i="6"/>
  <c r="L39" i="6"/>
  <c r="L11" i="6"/>
  <c r="L15" i="6"/>
  <c r="L20" i="6"/>
  <c r="L24" i="6"/>
  <c r="L29" i="6"/>
  <c r="L34" i="6"/>
  <c r="L10" i="6"/>
  <c r="L56" i="5"/>
  <c r="N56" i="5" s="1"/>
  <c r="L60" i="5"/>
  <c r="N60" i="5" s="1"/>
  <c r="L68" i="5"/>
  <c r="N68" i="5" s="1"/>
  <c r="L64" i="5"/>
  <c r="N64" i="5" s="1"/>
  <c r="L10" i="5"/>
  <c r="N10" i="5" s="1"/>
  <c r="L16" i="5"/>
  <c r="N16" i="5" s="1"/>
  <c r="L21" i="5"/>
  <c r="N21" i="5" s="1"/>
  <c r="L26" i="5"/>
  <c r="N26" i="5" s="1"/>
  <c r="L30" i="5"/>
  <c r="N30" i="5" s="1"/>
  <c r="L35" i="5"/>
  <c r="N35" i="5" s="1"/>
  <c r="L71" i="5"/>
  <c r="N71" i="5" s="1"/>
  <c r="L42" i="5"/>
  <c r="N42" i="5" s="1"/>
  <c r="L71" i="4"/>
  <c r="N71" i="4" s="1"/>
  <c r="L257" i="4"/>
  <c r="L172" i="4"/>
  <c r="N172" i="4" s="1"/>
  <c r="L50" i="4"/>
  <c r="L11" i="4"/>
  <c r="N11" i="4" s="1"/>
  <c r="L265" i="4"/>
  <c r="L19" i="4"/>
  <c r="N19" i="4" s="1"/>
  <c r="L44" i="4"/>
  <c r="L271" i="4"/>
  <c r="L112" i="4"/>
  <c r="L26" i="4"/>
  <c r="N26" i="4" s="1"/>
  <c r="L227" i="4"/>
  <c r="N227" i="4" s="1"/>
  <c r="L33" i="4"/>
  <c r="L142" i="4"/>
  <c r="L160" i="4"/>
  <c r="L276" i="4"/>
  <c r="N276" i="4" s="1"/>
  <c r="L178" i="4"/>
  <c r="L166" i="4"/>
  <c r="L282" i="4"/>
  <c r="L64" i="4"/>
  <c r="L171" i="4"/>
  <c r="L39" i="4"/>
  <c r="N39" i="4" s="1"/>
  <c r="L183" i="4"/>
  <c r="L119" i="4"/>
  <c r="L189" i="4"/>
  <c r="L195" i="4"/>
  <c r="L136" i="4"/>
  <c r="N136" i="4" s="1"/>
  <c r="L177" i="4"/>
  <c r="L10" i="4"/>
  <c r="N10" i="4" s="1"/>
  <c r="L206" i="4"/>
  <c r="L120" i="4"/>
  <c r="L14" i="3"/>
  <c r="L19" i="3"/>
  <c r="L57" i="3"/>
  <c r="L31" i="3"/>
  <c r="L36" i="3"/>
  <c r="L15" i="3"/>
  <c r="L42" i="3"/>
  <c r="L20" i="3"/>
  <c r="L54" i="3"/>
  <c r="L27" i="3"/>
  <c r="L37" i="3"/>
  <c r="L66" i="3"/>
  <c r="L55" i="3"/>
  <c r="N55" i="3" s="1"/>
  <c r="L70" i="3"/>
  <c r="L76" i="3"/>
  <c r="N76" i="3" s="1"/>
  <c r="L22" i="3"/>
  <c r="L80" i="3"/>
  <c r="L23" i="3"/>
  <c r="N23" i="3" s="1"/>
  <c r="L83" i="3"/>
  <c r="L24" i="3"/>
  <c r="L53" i="20"/>
  <c r="N53" i="20" s="1"/>
  <c r="L75" i="20"/>
  <c r="N75" i="20" s="1"/>
  <c r="L90" i="20"/>
  <c r="N90" i="20" s="1"/>
  <c r="W142" i="20"/>
  <c r="X142" i="20" s="1"/>
  <c r="L10" i="20"/>
  <c r="N10" i="20" s="1"/>
  <c r="W154" i="20"/>
  <c r="X154" i="20" s="1"/>
  <c r="L118" i="20"/>
  <c r="N118" i="20" s="1"/>
  <c r="W147" i="20"/>
  <c r="X147" i="20" s="1"/>
  <c r="W157" i="20"/>
  <c r="X157" i="20" s="1"/>
  <c r="L17" i="20"/>
  <c r="N17" i="20" s="1"/>
  <c r="L33" i="20"/>
  <c r="L24" i="20"/>
  <c r="N24" i="20" s="1"/>
  <c r="L22" i="20"/>
  <c r="N22" i="20" s="1"/>
  <c r="L18" i="20"/>
  <c r="N18" i="20" s="1"/>
  <c r="L54" i="20"/>
  <c r="L76" i="20"/>
  <c r="L93" i="20"/>
  <c r="N93" i="20" s="1"/>
  <c r="L37" i="20"/>
  <c r="L29" i="20"/>
  <c r="N29" i="20" s="1"/>
  <c r="L19" i="20"/>
  <c r="L55" i="20"/>
  <c r="L81" i="20"/>
  <c r="N81" i="20" s="1"/>
  <c r="L98" i="20"/>
  <c r="N98" i="20" s="1"/>
  <c r="L114" i="20"/>
  <c r="N114" i="20" s="1"/>
  <c r="L82" i="20"/>
  <c r="N82" i="20" s="1"/>
  <c r="L115" i="20"/>
  <c r="N115" i="20" s="1"/>
  <c r="L120" i="20"/>
  <c r="N120" i="20" s="1"/>
  <c r="L92" i="20"/>
  <c r="L25" i="20"/>
  <c r="N25" i="20" s="1"/>
  <c r="L58" i="20"/>
  <c r="N58" i="20" s="1"/>
  <c r="L83" i="20"/>
  <c r="N83" i="20" s="1"/>
  <c r="L119" i="20"/>
  <c r="N119" i="20" s="1"/>
  <c r="L97" i="20"/>
  <c r="L141" i="20"/>
  <c r="L26" i="20"/>
  <c r="L84" i="20"/>
  <c r="L126" i="20"/>
  <c r="L108" i="20"/>
  <c r="L145" i="20"/>
  <c r="L27" i="20"/>
  <c r="N27" i="20" s="1"/>
  <c r="L60" i="20"/>
  <c r="L85" i="20"/>
  <c r="L129" i="20"/>
  <c r="N129" i="20" s="1"/>
  <c r="L110" i="20"/>
  <c r="L150" i="20"/>
  <c r="L28" i="20"/>
  <c r="N28" i="20" s="1"/>
  <c r="L61" i="20"/>
  <c r="N61" i="20" s="1"/>
  <c r="L86" i="20"/>
  <c r="L67" i="20"/>
  <c r="L121" i="20"/>
  <c r="W169" i="20"/>
  <c r="X169" i="20" s="1"/>
  <c r="L157" i="20"/>
  <c r="L31" i="20"/>
  <c r="L62" i="20"/>
  <c r="L39" i="20"/>
  <c r="N39" i="20" s="1"/>
  <c r="L125" i="20"/>
  <c r="L133" i="20"/>
  <c r="N133" i="20" s="1"/>
  <c r="L34" i="20"/>
  <c r="N34" i="20" s="1"/>
  <c r="L63" i="20"/>
  <c r="L41" i="20"/>
  <c r="N41" i="20" s="1"/>
  <c r="L101" i="20"/>
  <c r="N101" i="20" s="1"/>
  <c r="L128" i="20"/>
  <c r="L161" i="20"/>
  <c r="N161" i="20" s="1"/>
  <c r="L64" i="20"/>
  <c r="L43" i="20"/>
  <c r="N43" i="20" s="1"/>
  <c r="L102" i="20"/>
  <c r="L30" i="20"/>
  <c r="L42" i="20"/>
  <c r="N42" i="20" s="1"/>
  <c r="L165" i="20"/>
  <c r="N165" i="20" s="1"/>
  <c r="L38" i="20"/>
  <c r="L70" i="20"/>
  <c r="N70" i="20" s="1"/>
  <c r="L65" i="20"/>
  <c r="N65" i="20" s="1"/>
  <c r="L130" i="20"/>
  <c r="L40" i="20"/>
  <c r="L169" i="20"/>
  <c r="L44" i="20"/>
  <c r="L71" i="20"/>
  <c r="N71" i="20" s="1"/>
  <c r="L95" i="20"/>
  <c r="L131" i="20"/>
  <c r="L96" i="20"/>
  <c r="N96" i="20" s="1"/>
  <c r="L104" i="20"/>
  <c r="L14" i="20"/>
  <c r="N14" i="20" s="1"/>
  <c r="L72" i="20"/>
  <c r="L103" i="20"/>
  <c r="N103" i="20" s="1"/>
  <c r="L77" i="20"/>
  <c r="L106" i="20"/>
  <c r="L73" i="20"/>
  <c r="N73" i="20" s="1"/>
  <c r="L105" i="20"/>
  <c r="N105" i="20" s="1"/>
  <c r="L78" i="20"/>
  <c r="L16" i="20"/>
  <c r="L52" i="20"/>
  <c r="N52" i="20" s="1"/>
  <c r="L74" i="20"/>
  <c r="N74" i="20" s="1"/>
  <c r="L66" i="20"/>
  <c r="N66" i="20" s="1"/>
  <c r="M47" i="7"/>
  <c r="U23" i="7"/>
  <c r="Z23" i="7" s="1"/>
  <c r="U14" i="7"/>
  <c r="Z14" i="7" s="1"/>
  <c r="U18" i="7"/>
  <c r="Z18" i="7" s="1"/>
  <c r="L40" i="7"/>
  <c r="N40" i="7" s="1"/>
  <c r="M14" i="7"/>
  <c r="L18" i="7"/>
  <c r="N18" i="7" s="1"/>
  <c r="L22" i="7"/>
  <c r="L27" i="7"/>
  <c r="L34" i="7"/>
  <c r="L29" i="7"/>
  <c r="L11" i="7"/>
  <c r="N11" i="7" s="1"/>
  <c r="L23" i="7"/>
  <c r="N23" i="7" s="1"/>
  <c r="L28" i="7"/>
  <c r="N28" i="7" s="1"/>
  <c r="L10" i="7"/>
  <c r="N10" i="7" s="1"/>
  <c r="U67" i="8"/>
  <c r="U23" i="9"/>
  <c r="L23" i="9"/>
  <c r="N23" i="9" s="1"/>
  <c r="W49" i="9"/>
  <c r="X49" i="9" s="1"/>
  <c r="L41" i="9"/>
  <c r="N41" i="9" s="1"/>
  <c r="W18" i="9"/>
  <c r="X18" i="9" s="1"/>
  <c r="L45" i="9"/>
  <c r="N45" i="9" s="1"/>
  <c r="L49" i="9"/>
  <c r="N49" i="9" s="1"/>
  <c r="U101" i="9"/>
  <c r="L53" i="9"/>
  <c r="N53" i="9" s="1"/>
  <c r="L57" i="9"/>
  <c r="N57" i="9" s="1"/>
  <c r="U106" i="9"/>
  <c r="L96" i="9"/>
  <c r="N96" i="9" s="1"/>
  <c r="L101" i="9"/>
  <c r="N101" i="9" s="1"/>
  <c r="U111" i="9"/>
  <c r="L106" i="9"/>
  <c r="N106" i="9" s="1"/>
  <c r="L10" i="9"/>
  <c r="N10" i="9" s="1"/>
  <c r="L111" i="9"/>
  <c r="N111" i="9" s="1"/>
  <c r="L116" i="9"/>
  <c r="N116" i="9" s="1"/>
  <c r="L14" i="9"/>
  <c r="N14" i="9" s="1"/>
  <c r="L182" i="17"/>
  <c r="L191" i="17"/>
  <c r="L117" i="17"/>
  <c r="L202" i="17"/>
  <c r="L299" i="17"/>
  <c r="L10" i="17"/>
  <c r="L304" i="17"/>
  <c r="L44" i="17"/>
  <c r="L15" i="17"/>
  <c r="L308" i="17"/>
  <c r="L131" i="17"/>
  <c r="L148" i="17"/>
  <c r="L314" i="17"/>
  <c r="L153" i="17"/>
  <c r="L273" i="17"/>
  <c r="L31" i="17"/>
  <c r="L235" i="17"/>
  <c r="L26" i="17"/>
  <c r="L162" i="17"/>
  <c r="L41" i="17"/>
  <c r="L166" i="17"/>
  <c r="L195" i="17"/>
  <c r="N195" i="17" s="1"/>
  <c r="L55" i="17"/>
  <c r="L82" i="17"/>
  <c r="L256" i="17"/>
  <c r="N256" i="17" s="1"/>
  <c r="L86" i="17"/>
  <c r="N86" i="17" s="1"/>
  <c r="L267" i="17"/>
  <c r="L71" i="17"/>
  <c r="L92" i="17"/>
  <c r="L283" i="17"/>
  <c r="L50" i="22"/>
  <c r="L23" i="22"/>
  <c r="L53" i="22"/>
  <c r="N53" i="22" s="1"/>
  <c r="L11" i="22"/>
  <c r="N11" i="22" s="1"/>
  <c r="L24" i="22"/>
  <c r="N24" i="22" s="1"/>
  <c r="L39" i="22"/>
  <c r="L17" i="22"/>
  <c r="N17" i="22" s="1"/>
  <c r="L37" i="22"/>
  <c r="L40" i="22"/>
  <c r="L15" i="22"/>
  <c r="N15" i="22" s="1"/>
  <c r="W34" i="10"/>
  <c r="X34" i="10" s="1"/>
  <c r="M511" i="17"/>
  <c r="W64" i="4"/>
  <c r="X64" i="4" s="1"/>
  <c r="U145" i="20"/>
  <c r="U10" i="9"/>
  <c r="M37" i="15" l="1"/>
  <c r="M15" i="20"/>
  <c r="M98" i="21"/>
  <c r="M16" i="21"/>
  <c r="N497" i="17"/>
  <c r="M497" i="17"/>
  <c r="N501" i="17"/>
  <c r="M501" i="17"/>
  <c r="N469" i="17"/>
  <c r="M469" i="17"/>
  <c r="N477" i="17"/>
  <c r="M477" i="17"/>
  <c r="N473" i="17"/>
  <c r="M473" i="17"/>
  <c r="N100" i="4"/>
  <c r="M82" i="21"/>
  <c r="M82" i="8"/>
  <c r="N108" i="22"/>
  <c r="M108" i="22"/>
  <c r="N151" i="22"/>
  <c r="M151" i="22"/>
  <c r="M53" i="21"/>
  <c r="M10" i="21"/>
  <c r="N485" i="17"/>
  <c r="M485" i="17"/>
  <c r="N488" i="17"/>
  <c r="M488" i="17"/>
  <c r="M43" i="14"/>
  <c r="M113" i="8"/>
  <c r="N244" i="4"/>
  <c r="M244" i="4"/>
  <c r="N248" i="4"/>
  <c r="M248" i="4"/>
  <c r="M458" i="17"/>
  <c r="N149" i="4"/>
  <c r="N154" i="8"/>
  <c r="M154" i="8"/>
  <c r="M405" i="17"/>
  <c r="N405" i="17"/>
  <c r="N399" i="17"/>
  <c r="M399" i="17"/>
  <c r="N419" i="17"/>
  <c r="M419" i="17"/>
  <c r="N415" i="17"/>
  <c r="M415" i="17"/>
  <c r="N390" i="17"/>
  <c r="M390" i="17"/>
  <c r="M105" i="8"/>
  <c r="N410" i="17"/>
  <c r="M410" i="17"/>
  <c r="N394" i="17"/>
  <c r="M394" i="17"/>
  <c r="N463" i="17"/>
  <c r="M463" i="17"/>
  <c r="N462" i="17"/>
  <c r="M462" i="17"/>
  <c r="M453" i="17"/>
  <c r="N453" i="17"/>
  <c r="N448" i="17"/>
  <c r="M448" i="17"/>
  <c r="N442" i="17"/>
  <c r="M442" i="17"/>
  <c r="N441" i="17"/>
  <c r="M441" i="17"/>
  <c r="N91" i="3"/>
  <c r="M91" i="3"/>
  <c r="M438" i="17"/>
  <c r="N438" i="17"/>
  <c r="N236" i="4"/>
  <c r="M236" i="4"/>
  <c r="N126" i="17"/>
  <c r="M435" i="17"/>
  <c r="N435" i="17"/>
  <c r="N431" i="17"/>
  <c r="M431" i="17"/>
  <c r="N433" i="17"/>
  <c r="M433" i="17"/>
  <c r="N428" i="17"/>
  <c r="M428" i="17"/>
  <c r="M432" i="17"/>
  <c r="N432" i="17"/>
  <c r="M434" i="17"/>
  <c r="N434" i="17"/>
  <c r="M427" i="17"/>
  <c r="N427" i="17"/>
  <c r="M436" i="17"/>
  <c r="N436" i="17"/>
  <c r="M429" i="17"/>
  <c r="N429" i="17"/>
  <c r="N424" i="17"/>
  <c r="M424" i="17"/>
  <c r="M142" i="17"/>
  <c r="N97" i="17"/>
  <c r="M97" i="17"/>
  <c r="M47" i="20"/>
  <c r="N45" i="20"/>
  <c r="M45" i="20"/>
  <c r="N158" i="20"/>
  <c r="N50" i="20"/>
  <c r="M50" i="20"/>
  <c r="M46" i="20"/>
  <c r="N46" i="20"/>
  <c r="M170" i="20"/>
  <c r="N27" i="14"/>
  <c r="M27" i="14"/>
  <c r="N79" i="20"/>
  <c r="M111" i="21"/>
  <c r="M102" i="21"/>
  <c r="M74" i="21"/>
  <c r="M48" i="21"/>
  <c r="M54" i="21"/>
  <c r="M107" i="21"/>
  <c r="M36" i="21"/>
  <c r="N76" i="21"/>
  <c r="M59" i="21"/>
  <c r="M45" i="21"/>
  <c r="M14" i="21"/>
  <c r="M77" i="21"/>
  <c r="M28" i="21"/>
  <c r="M73" i="21"/>
  <c r="M232" i="4"/>
  <c r="M176" i="20"/>
  <c r="N150" i="18"/>
  <c r="M150" i="18"/>
  <c r="N380" i="17"/>
  <c r="M380" i="17"/>
  <c r="N91" i="21"/>
  <c r="M91" i="21"/>
  <c r="N171" i="18"/>
  <c r="M171" i="18"/>
  <c r="N388" i="17"/>
  <c r="M388" i="17"/>
  <c r="N88" i="21"/>
  <c r="M88" i="21"/>
  <c r="N85" i="21"/>
  <c r="M85" i="21"/>
  <c r="N249" i="17"/>
  <c r="M249" i="17"/>
  <c r="N77" i="9"/>
  <c r="M77" i="9"/>
  <c r="N125" i="9"/>
  <c r="M125" i="9"/>
  <c r="M213" i="17"/>
  <c r="N213" i="17"/>
  <c r="N69" i="9"/>
  <c r="M69" i="9"/>
  <c r="M67" i="21"/>
  <c r="M253" i="4"/>
  <c r="M214" i="17"/>
  <c r="N214" i="17"/>
  <c r="N73" i="9"/>
  <c r="M73" i="9"/>
  <c r="N136" i="20"/>
  <c r="M136" i="20"/>
  <c r="N340" i="17"/>
  <c r="M340" i="17"/>
  <c r="N143" i="22"/>
  <c r="M143" i="22"/>
  <c r="N248" i="17"/>
  <c r="M248" i="17"/>
  <c r="N341" i="17"/>
  <c r="M341" i="17"/>
  <c r="N288" i="4"/>
  <c r="M288" i="4"/>
  <c r="N139" i="22"/>
  <c r="M139" i="22"/>
  <c r="N160" i="17"/>
  <c r="M160" i="17"/>
  <c r="M41" i="21"/>
  <c r="N39" i="10"/>
  <c r="M39" i="10"/>
  <c r="N223" i="4"/>
  <c r="M223" i="4"/>
  <c r="N147" i="22"/>
  <c r="M147" i="22"/>
  <c r="M327" i="17"/>
  <c r="N327" i="17"/>
  <c r="N100" i="10"/>
  <c r="M100" i="10"/>
  <c r="N386" i="17"/>
  <c r="M386" i="17"/>
  <c r="N352" i="17"/>
  <c r="M352" i="17"/>
  <c r="N48" i="11"/>
  <c r="M48" i="11"/>
  <c r="N41" i="7"/>
  <c r="M41" i="7"/>
  <c r="N294" i="4"/>
  <c r="M294" i="4"/>
  <c r="N47" i="22"/>
  <c r="M47" i="22"/>
  <c r="N360" i="17"/>
  <c r="M360" i="17"/>
  <c r="N16" i="11"/>
  <c r="M16" i="11"/>
  <c r="N219" i="4"/>
  <c r="M219" i="4"/>
  <c r="N28" i="8"/>
  <c r="M28" i="8"/>
  <c r="N356" i="17"/>
  <c r="M356" i="17"/>
  <c r="M13" i="11"/>
  <c r="N13" i="11"/>
  <c r="M65" i="21"/>
  <c r="N291" i="4"/>
  <c r="M291" i="4"/>
  <c r="N139" i="8"/>
  <c r="M139" i="8"/>
  <c r="N364" i="17"/>
  <c r="M364" i="17"/>
  <c r="N12" i="11"/>
  <c r="M12" i="11"/>
  <c r="N96" i="22"/>
  <c r="M96" i="22"/>
  <c r="M112" i="21"/>
  <c r="M70" i="24"/>
  <c r="B21" i="2" s="1"/>
  <c r="M76" i="14"/>
  <c r="N144" i="8"/>
  <c r="M144" i="8"/>
  <c r="M79" i="21"/>
  <c r="N368" i="17"/>
  <c r="M368" i="17"/>
  <c r="N150" i="22"/>
  <c r="M150" i="22"/>
  <c r="M99" i="21"/>
  <c r="M66" i="21"/>
  <c r="M46" i="3"/>
  <c r="N46" i="3"/>
  <c r="N374" i="17"/>
  <c r="M374" i="17"/>
  <c r="N176" i="18"/>
  <c r="M176" i="18"/>
  <c r="M147" i="20"/>
  <c r="M13" i="20"/>
  <c r="M347" i="17"/>
  <c r="N10" i="11"/>
  <c r="M10" i="3"/>
  <c r="M74" i="8"/>
  <c r="M54" i="13"/>
  <c r="M16" i="10"/>
  <c r="M108" i="8"/>
  <c r="M25" i="12"/>
  <c r="N43" i="12"/>
  <c r="M10" i="15"/>
  <c r="M146" i="20"/>
  <c r="M151" i="20"/>
  <c r="M89" i="20"/>
  <c r="M46" i="13"/>
  <c r="M52" i="15"/>
  <c r="M55" i="15"/>
  <c r="N55" i="15"/>
  <c r="M57" i="15"/>
  <c r="M27" i="19"/>
  <c r="N89" i="3"/>
  <c r="M89" i="3"/>
  <c r="M228" i="4"/>
  <c r="N61" i="9"/>
  <c r="M61" i="9"/>
  <c r="N65" i="9"/>
  <c r="M65" i="9"/>
  <c r="N116" i="14"/>
  <c r="M116" i="14"/>
  <c r="M114" i="14"/>
  <c r="M124" i="4"/>
  <c r="M18" i="4"/>
  <c r="M28" i="17"/>
  <c r="M53" i="8"/>
  <c r="M141" i="17"/>
  <c r="M46" i="22"/>
  <c r="M36" i="22"/>
  <c r="N239" i="17"/>
  <c r="M239" i="17"/>
  <c r="M107" i="14"/>
  <c r="M84" i="14"/>
  <c r="M16" i="14"/>
  <c r="M128" i="18"/>
  <c r="M26" i="22"/>
  <c r="M33" i="22"/>
  <c r="N67" i="22"/>
  <c r="M67" i="22"/>
  <c r="N281" i="17"/>
  <c r="N263" i="17"/>
  <c r="N142" i="20"/>
  <c r="M51" i="4"/>
  <c r="M262" i="4"/>
  <c r="M18" i="9"/>
  <c r="M20" i="17"/>
  <c r="M159" i="8"/>
  <c r="M12" i="20"/>
  <c r="M73" i="14"/>
  <c r="M58" i="19"/>
  <c r="M10" i="8"/>
  <c r="M26" i="3"/>
  <c r="N78" i="8"/>
  <c r="M78" i="8"/>
  <c r="N112" i="8"/>
  <c r="M112" i="8"/>
  <c r="M77" i="4"/>
  <c r="M105" i="18"/>
  <c r="M98" i="8"/>
  <c r="M47" i="5"/>
  <c r="N67" i="8"/>
  <c r="M67" i="8"/>
  <c r="N317" i="17"/>
  <c r="M317" i="17"/>
  <c r="N77" i="5"/>
  <c r="M77" i="5"/>
  <c r="M101" i="8"/>
  <c r="N101" i="8"/>
  <c r="N160" i="18"/>
  <c r="M160" i="18"/>
  <c r="N34" i="4"/>
  <c r="M34" i="4"/>
  <c r="N47" i="8"/>
  <c r="M47" i="8"/>
  <c r="M109" i="8"/>
  <c r="N109" i="8"/>
  <c r="N298" i="4"/>
  <c r="M298" i="4"/>
  <c r="N39" i="8"/>
  <c r="M39" i="8"/>
  <c r="N335" i="17"/>
  <c r="M335" i="17"/>
  <c r="N57" i="8"/>
  <c r="M57" i="8"/>
  <c r="N120" i="9"/>
  <c r="M120" i="9"/>
  <c r="N124" i="8"/>
  <c r="M124" i="8"/>
  <c r="N135" i="17"/>
  <c r="M135" i="17"/>
  <c r="N33" i="9"/>
  <c r="M33" i="9"/>
  <c r="N134" i="8"/>
  <c r="M134" i="8"/>
  <c r="N19" i="8"/>
  <c r="M19" i="8"/>
  <c r="N120" i="8"/>
  <c r="M120" i="8"/>
  <c r="M163" i="17"/>
  <c r="N163" i="17"/>
  <c r="N78" i="13"/>
  <c r="M78" i="13"/>
  <c r="N125" i="8"/>
  <c r="M125" i="8"/>
  <c r="N14" i="8"/>
  <c r="M14" i="8"/>
  <c r="N164" i="17"/>
  <c r="M164" i="17"/>
  <c r="M18" i="15"/>
  <c r="N82" i="13"/>
  <c r="M82" i="13"/>
  <c r="N77" i="8"/>
  <c r="M77" i="8"/>
  <c r="M80" i="10"/>
  <c r="N80" i="10"/>
  <c r="N59" i="14"/>
  <c r="M59" i="14"/>
  <c r="N107" i="20"/>
  <c r="M107" i="20"/>
  <c r="M22" i="15"/>
  <c r="N62" i="8"/>
  <c r="M62" i="8"/>
  <c r="N86" i="13"/>
  <c r="M86" i="13"/>
  <c r="N96" i="8"/>
  <c r="M96" i="8"/>
  <c r="N130" i="8"/>
  <c r="M130" i="8"/>
  <c r="N86" i="10"/>
  <c r="M86" i="10"/>
  <c r="N54" i="14"/>
  <c r="M54" i="14"/>
  <c r="N100" i="8"/>
  <c r="M100" i="8"/>
  <c r="N48" i="8"/>
  <c r="M48" i="8"/>
  <c r="N83" i="10"/>
  <c r="M83" i="10"/>
  <c r="N37" i="14"/>
  <c r="M37" i="14"/>
  <c r="N98" i="22"/>
  <c r="M98" i="22"/>
  <c r="N97" i="10"/>
  <c r="M97" i="10"/>
  <c r="N38" i="8"/>
  <c r="M38" i="8"/>
  <c r="N150" i="8"/>
  <c r="M150" i="8"/>
  <c r="N34" i="14"/>
  <c r="M34" i="14"/>
  <c r="M166" i="20"/>
  <c r="M137" i="4"/>
  <c r="N37" i="8"/>
  <c r="M37" i="8"/>
  <c r="M235" i="27"/>
  <c r="B32" i="2" s="1"/>
  <c r="N101" i="22"/>
  <c r="M101" i="22"/>
  <c r="M43" i="8"/>
  <c r="N73" i="8"/>
  <c r="M73" i="8"/>
  <c r="N173" i="4"/>
  <c r="M173" i="4"/>
  <c r="M89" i="10"/>
  <c r="N89" i="10"/>
  <c r="N87" i="3"/>
  <c r="M87" i="3"/>
  <c r="N105" i="22"/>
  <c r="M105" i="22"/>
  <c r="N52" i="8"/>
  <c r="M52" i="8"/>
  <c r="N42" i="8"/>
  <c r="M42" i="8"/>
  <c r="N11" i="8"/>
  <c r="M11" i="8"/>
  <c r="N89" i="4"/>
  <c r="M89" i="4"/>
  <c r="N116" i="20"/>
  <c r="M116" i="20"/>
  <c r="N104" i="8"/>
  <c r="M104" i="8"/>
  <c r="N91" i="8"/>
  <c r="M91" i="8"/>
  <c r="M72" i="8"/>
  <c r="N65" i="22"/>
  <c r="M65" i="22"/>
  <c r="N47" i="11"/>
  <c r="M47" i="11"/>
  <c r="N58" i="8"/>
  <c r="M58" i="8"/>
  <c r="N112" i="18"/>
  <c r="M112" i="18"/>
  <c r="N83" i="4"/>
  <c r="M83" i="4"/>
  <c r="N59" i="8"/>
  <c r="M59" i="8"/>
  <c r="N134" i="20"/>
  <c r="M134" i="20"/>
  <c r="N44" i="8"/>
  <c r="M44" i="8"/>
  <c r="N102" i="18"/>
  <c r="M102" i="18"/>
  <c r="N94" i="4"/>
  <c r="M94" i="4"/>
  <c r="N129" i="8"/>
  <c r="M129" i="8"/>
  <c r="N68" i="20"/>
  <c r="M68" i="20"/>
  <c r="N116" i="8"/>
  <c r="M116" i="8"/>
  <c r="M28" i="11"/>
  <c r="N63" i="8"/>
  <c r="M63" i="8"/>
  <c r="N140" i="18"/>
  <c r="M140" i="18"/>
  <c r="N56" i="4"/>
  <c r="M56" i="4"/>
  <c r="N24" i="8"/>
  <c r="M24" i="8"/>
  <c r="M149" i="8"/>
  <c r="N114" i="8"/>
  <c r="M114" i="8"/>
  <c r="N97" i="8"/>
  <c r="M97" i="8"/>
  <c r="N145" i="18"/>
  <c r="M145" i="18"/>
  <c r="N132" i="4"/>
  <c r="M132" i="4"/>
  <c r="N331" i="17"/>
  <c r="M331" i="17"/>
  <c r="N74" i="5"/>
  <c r="M74" i="5"/>
  <c r="M53" i="20"/>
  <c r="M38" i="3"/>
  <c r="N28" i="3"/>
  <c r="M28" i="9"/>
  <c r="M172" i="4"/>
  <c r="M165" i="20"/>
  <c r="M118" i="20"/>
  <c r="M75" i="20"/>
  <c r="M68" i="18"/>
  <c r="M90" i="20"/>
  <c r="M31" i="10"/>
  <c r="M311" i="17"/>
  <c r="M170" i="17"/>
  <c r="M291" i="17"/>
  <c r="M30" i="22"/>
  <c r="M12" i="22"/>
  <c r="M154" i="20"/>
  <c r="M43" i="15"/>
  <c r="M136" i="4"/>
  <c r="M125" i="4"/>
  <c r="M71" i="4"/>
  <c r="M124" i="18"/>
  <c r="M89" i="14"/>
  <c r="M71" i="14"/>
  <c r="M343" i="17"/>
  <c r="M27" i="22"/>
  <c r="M28" i="22"/>
  <c r="M42" i="22"/>
  <c r="M114" i="20"/>
  <c r="M102" i="17"/>
  <c r="M295" i="17"/>
  <c r="M64" i="14"/>
  <c r="M20" i="14"/>
  <c r="M29" i="10"/>
  <c r="M91" i="10"/>
  <c r="M39" i="7"/>
  <c r="M39" i="4"/>
  <c r="M276" i="4"/>
  <c r="M11" i="4"/>
  <c r="M113" i="21"/>
  <c r="N113" i="21"/>
  <c r="N10" i="18"/>
  <c r="M10" i="18"/>
  <c r="M10" i="9"/>
  <c r="N179" i="4"/>
  <c r="M179" i="4"/>
  <c r="N213" i="4"/>
  <c r="M213" i="4"/>
  <c r="N209" i="4"/>
  <c r="M209" i="4"/>
  <c r="N25" i="4"/>
  <c r="M25" i="4"/>
  <c r="M19" i="4"/>
  <c r="M11" i="3"/>
  <c r="N11" i="3"/>
  <c r="M51" i="5"/>
  <c r="N51" i="5"/>
  <c r="M321" i="17"/>
  <c r="N19" i="17"/>
  <c r="M19" i="17"/>
  <c r="N323" i="17"/>
  <c r="M323" i="17"/>
  <c r="N215" i="17"/>
  <c r="M215" i="17"/>
  <c r="M86" i="17"/>
  <c r="N244" i="17"/>
  <c r="M244" i="17"/>
  <c r="N219" i="17"/>
  <c r="M219" i="17"/>
  <c r="N36" i="17"/>
  <c r="M36" i="17"/>
  <c r="N123" i="17"/>
  <c r="M123" i="17"/>
  <c r="M256" i="17"/>
  <c r="N51" i="17"/>
  <c r="M51" i="17"/>
  <c r="N111" i="17"/>
  <c r="M111" i="17"/>
  <c r="N252" i="17"/>
  <c r="M252" i="17"/>
  <c r="N207" i="17"/>
  <c r="M207" i="17"/>
  <c r="N174" i="17"/>
  <c r="M174" i="17"/>
  <c r="N186" i="17"/>
  <c r="M186" i="17"/>
  <c r="M179" i="17"/>
  <c r="M287" i="17"/>
  <c r="N229" i="17"/>
  <c r="M229" i="17"/>
  <c r="M224" i="17"/>
  <c r="N23" i="17"/>
  <c r="M23" i="17"/>
  <c r="M13" i="10"/>
  <c r="M10" i="10"/>
  <c r="N10" i="10"/>
  <c r="M54" i="10"/>
  <c r="N54" i="10"/>
  <c r="M59" i="10"/>
  <c r="N59" i="10"/>
  <c r="M64" i="10"/>
  <c r="N64" i="10"/>
  <c r="M33" i="10"/>
  <c r="N33" i="10"/>
  <c r="M160" i="25"/>
  <c r="B26" i="2" s="1"/>
  <c r="M24" i="20"/>
  <c r="M10" i="20"/>
  <c r="N119" i="22"/>
  <c r="M119" i="22"/>
  <c r="M122" i="22"/>
  <c r="N122" i="22"/>
  <c r="N91" i="22"/>
  <c r="M91" i="22"/>
  <c r="M133" i="22"/>
  <c r="N133" i="22"/>
  <c r="M31" i="22"/>
  <c r="N130" i="22"/>
  <c r="M130" i="22"/>
  <c r="M66" i="22"/>
  <c r="N66" i="22"/>
  <c r="N76" i="22"/>
  <c r="M76" i="22"/>
  <c r="M117" i="22"/>
  <c r="N117" i="22"/>
  <c r="M123" i="22"/>
  <c r="N123" i="22"/>
  <c r="N70" i="22"/>
  <c r="M70" i="22"/>
  <c r="M113" i="22"/>
  <c r="N113" i="22"/>
  <c r="N14" i="22"/>
  <c r="M14" i="22"/>
  <c r="N71" i="22"/>
  <c r="M71" i="22"/>
  <c r="N86" i="22"/>
  <c r="M86" i="22"/>
  <c r="M77" i="22"/>
  <c r="N77" i="22"/>
  <c r="M15" i="22"/>
  <c r="N10" i="22"/>
  <c r="M10" i="22"/>
  <c r="N75" i="22"/>
  <c r="M75" i="22"/>
  <c r="N22" i="22"/>
  <c r="M22" i="22"/>
  <c r="N19" i="22"/>
  <c r="M19" i="22"/>
  <c r="N118" i="22"/>
  <c r="M118" i="22"/>
  <c r="N124" i="22"/>
  <c r="M124" i="22"/>
  <c r="N81" i="22"/>
  <c r="M81" i="22"/>
  <c r="N74" i="22"/>
  <c r="M74" i="22"/>
  <c r="M128" i="22"/>
  <c r="N128" i="22"/>
  <c r="N129" i="22"/>
  <c r="M129" i="22"/>
  <c r="N73" i="22"/>
  <c r="M73" i="22"/>
  <c r="M56" i="22"/>
  <c r="N84" i="22"/>
  <c r="M84" i="22"/>
  <c r="M22" i="19"/>
  <c r="M18" i="19"/>
  <c r="M10" i="19"/>
  <c r="M67" i="19"/>
  <c r="M52" i="19"/>
  <c r="M39" i="19"/>
  <c r="M32" i="19"/>
  <c r="N62" i="18"/>
  <c r="M62" i="18"/>
  <c r="N97" i="18"/>
  <c r="M97" i="18"/>
  <c r="N33" i="18"/>
  <c r="M33" i="18"/>
  <c r="N94" i="18"/>
  <c r="M94" i="18"/>
  <c r="N54" i="18"/>
  <c r="M54" i="18"/>
  <c r="N29" i="18"/>
  <c r="M29" i="18"/>
  <c r="M133" i="18"/>
  <c r="N115" i="18"/>
  <c r="M115" i="18"/>
  <c r="N90" i="18"/>
  <c r="M90" i="18"/>
  <c r="N38" i="18"/>
  <c r="M38" i="18"/>
  <c r="N51" i="18"/>
  <c r="M51" i="18"/>
  <c r="N24" i="18"/>
  <c r="M24" i="18"/>
  <c r="N65" i="18"/>
  <c r="M65" i="18"/>
  <c r="N86" i="18"/>
  <c r="M86" i="18"/>
  <c r="N22" i="18"/>
  <c r="M22" i="18"/>
  <c r="N46" i="18"/>
  <c r="M46" i="18"/>
  <c r="N83" i="18"/>
  <c r="M83" i="18"/>
  <c r="N19" i="18"/>
  <c r="M19" i="18"/>
  <c r="M136" i="18"/>
  <c r="N109" i="18"/>
  <c r="M109" i="18"/>
  <c r="N78" i="18"/>
  <c r="M78" i="18"/>
  <c r="M119" i="18"/>
  <c r="N42" i="18"/>
  <c r="M42" i="18"/>
  <c r="N16" i="18"/>
  <c r="M16" i="18"/>
  <c r="N75" i="18"/>
  <c r="M75" i="18"/>
  <c r="N71" i="18"/>
  <c r="M71" i="18"/>
  <c r="M35" i="15"/>
  <c r="M39" i="15"/>
  <c r="M32" i="15"/>
  <c r="M40" i="15"/>
  <c r="M29" i="15"/>
  <c r="M36" i="15"/>
  <c r="M59" i="15"/>
  <c r="M27" i="15"/>
  <c r="M44" i="15"/>
  <c r="M54" i="15"/>
  <c r="M51" i="15"/>
  <c r="M48" i="15"/>
  <c r="M45" i="15"/>
  <c r="N19" i="14"/>
  <c r="M19" i="14"/>
  <c r="N49" i="14"/>
  <c r="M49" i="14"/>
  <c r="N30" i="14"/>
  <c r="M30" i="14"/>
  <c r="N18" i="14"/>
  <c r="M18" i="14"/>
  <c r="N48" i="14"/>
  <c r="M48" i="14"/>
  <c r="N26" i="14"/>
  <c r="M26" i="14"/>
  <c r="N47" i="14"/>
  <c r="M47" i="14"/>
  <c r="N10" i="14"/>
  <c r="M10" i="14"/>
  <c r="N22" i="14"/>
  <c r="M22" i="14"/>
  <c r="N13" i="14"/>
  <c r="M13" i="14"/>
  <c r="N11" i="14"/>
  <c r="M11" i="14"/>
  <c r="N21" i="14"/>
  <c r="M21" i="14"/>
  <c r="N39" i="14"/>
  <c r="M39" i="14"/>
  <c r="M17" i="14"/>
  <c r="N17" i="14"/>
  <c r="M23" i="14"/>
  <c r="N23" i="14"/>
  <c r="N15" i="14"/>
  <c r="M15" i="14"/>
  <c r="M36" i="14"/>
  <c r="M14" i="14"/>
  <c r="M33" i="14"/>
  <c r="M38" i="13"/>
  <c r="M70" i="13"/>
  <c r="M92" i="13"/>
  <c r="M22" i="13"/>
  <c r="M107" i="13"/>
  <c r="M50" i="13"/>
  <c r="M42" i="13"/>
  <c r="M44" i="13"/>
  <c r="M95" i="13"/>
  <c r="M20" i="13"/>
  <c r="M103" i="13"/>
  <c r="M15" i="13"/>
  <c r="M74" i="13"/>
  <c r="M29" i="13"/>
  <c r="M71" i="13"/>
  <c r="M51" i="13"/>
  <c r="M100" i="13"/>
  <c r="M34" i="13"/>
  <c r="M99" i="13"/>
  <c r="M12" i="13"/>
  <c r="M24" i="13"/>
  <c r="M21" i="13"/>
  <c r="M43" i="13"/>
  <c r="M62" i="13"/>
  <c r="M11" i="13"/>
  <c r="M91" i="13"/>
  <c r="M58" i="13"/>
  <c r="M25" i="13"/>
  <c r="M10" i="13"/>
  <c r="M31" i="12"/>
  <c r="M20" i="12"/>
  <c r="M14" i="12"/>
  <c r="M11" i="12"/>
  <c r="M42" i="12"/>
  <c r="M10" i="12"/>
  <c r="M44" i="12"/>
  <c r="N58" i="11"/>
  <c r="M58" i="11"/>
  <c r="N46" i="11"/>
  <c r="M46" i="11"/>
  <c r="N40" i="11"/>
  <c r="M40" i="11"/>
  <c r="N33" i="11"/>
  <c r="M33" i="11"/>
  <c r="N65" i="11"/>
  <c r="M65" i="11"/>
  <c r="N29" i="11"/>
  <c r="M29" i="11"/>
  <c r="N22" i="11"/>
  <c r="M22" i="11"/>
  <c r="N52" i="11"/>
  <c r="M52" i="11"/>
  <c r="M35" i="11"/>
  <c r="N35" i="11"/>
  <c r="N32" i="11"/>
  <c r="M32" i="11"/>
  <c r="N31" i="11"/>
  <c r="M31" i="11"/>
  <c r="N34" i="11"/>
  <c r="M34" i="11"/>
  <c r="N70" i="11"/>
  <c r="M70" i="11"/>
  <c r="N30" i="11"/>
  <c r="M30" i="11"/>
  <c r="N11" i="11"/>
  <c r="M11" i="11"/>
  <c r="N59" i="11"/>
  <c r="M59" i="11"/>
  <c r="N64" i="11"/>
  <c r="M64" i="11"/>
  <c r="M43" i="10"/>
  <c r="M47" i="10"/>
  <c r="M51" i="10"/>
  <c r="M28" i="10"/>
  <c r="M19" i="10"/>
  <c r="M22" i="10"/>
  <c r="M34" i="10"/>
  <c r="M71" i="10"/>
  <c r="M17" i="10"/>
  <c r="M30" i="10"/>
  <c r="M27" i="10"/>
  <c r="M26" i="10"/>
  <c r="M36" i="10"/>
  <c r="M40" i="7"/>
  <c r="M37" i="7"/>
  <c r="N10" i="6"/>
  <c r="M10" i="6"/>
  <c r="N34" i="6"/>
  <c r="M34" i="6"/>
  <c r="N29" i="6"/>
  <c r="M29" i="6"/>
  <c r="N24" i="6"/>
  <c r="M24" i="6"/>
  <c r="N20" i="6"/>
  <c r="M20" i="6"/>
  <c r="N15" i="6"/>
  <c r="M15" i="6"/>
  <c r="N11" i="6"/>
  <c r="M11" i="6"/>
  <c r="N39" i="6"/>
  <c r="M39" i="6"/>
  <c r="M25" i="6"/>
  <c r="N26" i="6"/>
  <c r="M26" i="6"/>
  <c r="N44" i="6"/>
  <c r="M44" i="6"/>
  <c r="N16" i="6"/>
  <c r="M16" i="6"/>
  <c r="M71" i="5"/>
  <c r="M35" i="5"/>
  <c r="M30" i="5"/>
  <c r="M42" i="5"/>
  <c r="M26" i="5"/>
  <c r="M21" i="5"/>
  <c r="M16" i="5"/>
  <c r="M10" i="5"/>
  <c r="M64" i="5"/>
  <c r="M68" i="5"/>
  <c r="M56" i="5"/>
  <c r="M60" i="5"/>
  <c r="N112" i="4"/>
  <c r="M112" i="4"/>
  <c r="N206" i="4"/>
  <c r="M206" i="4"/>
  <c r="N44" i="4"/>
  <c r="M44" i="4"/>
  <c r="N183" i="4"/>
  <c r="M183" i="4"/>
  <c r="N64" i="4"/>
  <c r="M64" i="4"/>
  <c r="N120" i="4"/>
  <c r="M120" i="4"/>
  <c r="N282" i="4"/>
  <c r="M282" i="4"/>
  <c r="N177" i="4"/>
  <c r="M177" i="4"/>
  <c r="N166" i="4"/>
  <c r="M166" i="4"/>
  <c r="N265" i="4"/>
  <c r="M265" i="4"/>
  <c r="N271" i="4"/>
  <c r="M271" i="4"/>
  <c r="M10" i="4"/>
  <c r="N178" i="4"/>
  <c r="M178" i="4"/>
  <c r="N195" i="4"/>
  <c r="M195" i="4"/>
  <c r="N160" i="4"/>
  <c r="M160" i="4"/>
  <c r="N50" i="4"/>
  <c r="M50" i="4"/>
  <c r="N171" i="4"/>
  <c r="M171" i="4"/>
  <c r="N142" i="4"/>
  <c r="M142" i="4"/>
  <c r="N189" i="4"/>
  <c r="M189" i="4"/>
  <c r="N33" i="4"/>
  <c r="M33" i="4"/>
  <c r="N257" i="4"/>
  <c r="M257" i="4"/>
  <c r="N32" i="4"/>
  <c r="M32" i="4"/>
  <c r="M227" i="4"/>
  <c r="M26" i="4"/>
  <c r="N119" i="4"/>
  <c r="M119" i="4"/>
  <c r="N42" i="3"/>
  <c r="M42" i="3"/>
  <c r="N24" i="3"/>
  <c r="M24" i="3"/>
  <c r="N83" i="3"/>
  <c r="M83" i="3"/>
  <c r="N80" i="3"/>
  <c r="M80" i="3"/>
  <c r="N22" i="3"/>
  <c r="M22" i="3"/>
  <c r="N57" i="3"/>
  <c r="M57" i="3"/>
  <c r="N27" i="3"/>
  <c r="M27" i="3"/>
  <c r="N20" i="3"/>
  <c r="M20" i="3"/>
  <c r="N15" i="3"/>
  <c r="M15" i="3"/>
  <c r="N31" i="3"/>
  <c r="M31" i="3"/>
  <c r="M55" i="3"/>
  <c r="N19" i="3"/>
  <c r="M19" i="3"/>
  <c r="N36" i="3"/>
  <c r="M36" i="3"/>
  <c r="N54" i="3"/>
  <c r="M54" i="3"/>
  <c r="M23" i="3"/>
  <c r="M76" i="3"/>
  <c r="N70" i="3"/>
  <c r="M70" i="3"/>
  <c r="N14" i="3"/>
  <c r="M14" i="3"/>
  <c r="N66" i="3"/>
  <c r="M66" i="3"/>
  <c r="N37" i="3"/>
  <c r="M37" i="3"/>
  <c r="M17" i="20"/>
  <c r="M115" i="20"/>
  <c r="M28" i="20"/>
  <c r="M34" i="20"/>
  <c r="M101" i="20"/>
  <c r="M65" i="20"/>
  <c r="M18" i="20"/>
  <c r="M82" i="20"/>
  <c r="M133" i="20"/>
  <c r="M22" i="20"/>
  <c r="N30" i="20"/>
  <c r="M30" i="20"/>
  <c r="N60" i="20"/>
  <c r="M60" i="20"/>
  <c r="M27" i="20"/>
  <c r="N104" i="20"/>
  <c r="M104" i="20"/>
  <c r="N102" i="20"/>
  <c r="M102" i="20"/>
  <c r="N62" i="20"/>
  <c r="M62" i="20"/>
  <c r="N37" i="20"/>
  <c r="M37" i="20"/>
  <c r="N31" i="20"/>
  <c r="M31" i="20"/>
  <c r="M145" i="20"/>
  <c r="N145" i="20"/>
  <c r="N64" i="20"/>
  <c r="M64" i="20"/>
  <c r="N157" i="20"/>
  <c r="M157" i="20"/>
  <c r="N108" i="20"/>
  <c r="M108" i="20"/>
  <c r="M73" i="20"/>
  <c r="N92" i="20"/>
  <c r="M92" i="20"/>
  <c r="N76" i="20"/>
  <c r="M76" i="20"/>
  <c r="M66" i="20"/>
  <c r="M29" i="20"/>
  <c r="N128" i="20"/>
  <c r="M128" i="20"/>
  <c r="M121" i="20"/>
  <c r="N121" i="20"/>
  <c r="N54" i="20"/>
  <c r="M54" i="20"/>
  <c r="M83" i="20"/>
  <c r="M58" i="20"/>
  <c r="N78" i="20"/>
  <c r="M78" i="20"/>
  <c r="N126" i="20"/>
  <c r="M126" i="20"/>
  <c r="M103" i="20"/>
  <c r="M74" i="20"/>
  <c r="N19" i="20"/>
  <c r="M19" i="20"/>
  <c r="N16" i="20"/>
  <c r="M16" i="20"/>
  <c r="N44" i="20"/>
  <c r="M44" i="20"/>
  <c r="N169" i="20"/>
  <c r="M169" i="20"/>
  <c r="N84" i="20"/>
  <c r="M84" i="20"/>
  <c r="M39" i="20"/>
  <c r="N63" i="20"/>
  <c r="M63" i="20"/>
  <c r="N67" i="20"/>
  <c r="M67" i="20"/>
  <c r="N26" i="20"/>
  <c r="M26" i="20"/>
  <c r="M93" i="20"/>
  <c r="M161" i="20"/>
  <c r="N40" i="20"/>
  <c r="M40" i="20"/>
  <c r="N86" i="20"/>
  <c r="M86" i="20"/>
  <c r="M141" i="20"/>
  <c r="N141" i="20"/>
  <c r="N33" i="20"/>
  <c r="M33" i="20"/>
  <c r="M105" i="20"/>
  <c r="M119" i="20"/>
  <c r="N95" i="20"/>
  <c r="M95" i="20"/>
  <c r="N130" i="20"/>
  <c r="M130" i="20"/>
  <c r="M129" i="20"/>
  <c r="M14" i="20"/>
  <c r="M131" i="20"/>
  <c r="N131" i="20"/>
  <c r="N106" i="20"/>
  <c r="M106" i="20"/>
  <c r="M52" i="20"/>
  <c r="M42" i="20"/>
  <c r="N77" i="20"/>
  <c r="M77" i="20"/>
  <c r="M150" i="20"/>
  <c r="N150" i="20"/>
  <c r="N97" i="20"/>
  <c r="M97" i="20"/>
  <c r="M43" i="20"/>
  <c r="M25" i="20"/>
  <c r="M120" i="20"/>
  <c r="N85" i="20"/>
  <c r="M85" i="20"/>
  <c r="N38" i="20"/>
  <c r="M38" i="20"/>
  <c r="N110" i="20"/>
  <c r="M110" i="20"/>
  <c r="M98" i="20"/>
  <c r="M70" i="20"/>
  <c r="M41" i="20"/>
  <c r="M96" i="20"/>
  <c r="N72" i="20"/>
  <c r="M72" i="20"/>
  <c r="N125" i="20"/>
  <c r="M125" i="20"/>
  <c r="N55" i="20"/>
  <c r="M55" i="20"/>
  <c r="M81" i="20"/>
  <c r="M71" i="20"/>
  <c r="M61" i="20"/>
  <c r="M18" i="7"/>
  <c r="M22" i="7"/>
  <c r="N29" i="7"/>
  <c r="M29" i="7"/>
  <c r="N27" i="7"/>
  <c r="M27" i="7"/>
  <c r="M11" i="7"/>
  <c r="N34" i="7"/>
  <c r="M34" i="7"/>
  <c r="M10" i="7"/>
  <c r="M28" i="7"/>
  <c r="M23" i="7"/>
  <c r="M57" i="9"/>
  <c r="M53" i="9"/>
  <c r="M41" i="9"/>
  <c r="M45" i="9"/>
  <c r="M49" i="9"/>
  <c r="M14" i="9"/>
  <c r="M111" i="9"/>
  <c r="M23" i="9"/>
  <c r="M96" i="9"/>
  <c r="M106" i="9"/>
  <c r="M116" i="9"/>
  <c r="M101" i="9"/>
  <c r="N304" i="17"/>
  <c r="M304" i="17"/>
  <c r="N10" i="17"/>
  <c r="M10" i="17"/>
  <c r="N299" i="17"/>
  <c r="M299" i="17"/>
  <c r="N202" i="17"/>
  <c r="M202" i="17"/>
  <c r="N31" i="17"/>
  <c r="M31" i="17"/>
  <c r="N117" i="17"/>
  <c r="M117" i="17"/>
  <c r="N26" i="17"/>
  <c r="M26" i="17"/>
  <c r="N71" i="17"/>
  <c r="M71" i="17"/>
  <c r="N44" i="17"/>
  <c r="M44" i="17"/>
  <c r="N267" i="17"/>
  <c r="M267" i="17"/>
  <c r="N148" i="17"/>
  <c r="M148" i="17"/>
  <c r="M191" i="17"/>
  <c r="N191" i="17"/>
  <c r="N283" i="17"/>
  <c r="M283" i="17"/>
  <c r="N273" i="17"/>
  <c r="M273" i="17"/>
  <c r="N82" i="17"/>
  <c r="M82" i="17"/>
  <c r="N235" i="17"/>
  <c r="M235" i="17"/>
  <c r="N314" i="17"/>
  <c r="M314" i="17"/>
  <c r="N55" i="17"/>
  <c r="M55" i="17"/>
  <c r="N182" i="17"/>
  <c r="M182" i="17"/>
  <c r="N131" i="17"/>
  <c r="M131" i="17"/>
  <c r="N92" i="17"/>
  <c r="M92" i="17"/>
  <c r="N166" i="17"/>
  <c r="M166" i="17"/>
  <c r="N308" i="17"/>
  <c r="M308" i="17"/>
  <c r="N162" i="17"/>
  <c r="M162" i="17"/>
  <c r="N153" i="17"/>
  <c r="M153" i="17"/>
  <c r="M195" i="17"/>
  <c r="N41" i="17"/>
  <c r="M41" i="17"/>
  <c r="N15" i="17"/>
  <c r="M15" i="17"/>
  <c r="M11" i="22"/>
  <c r="N39" i="22"/>
  <c r="M39" i="22"/>
  <c r="N23" i="22"/>
  <c r="M23" i="22"/>
  <c r="N37" i="22"/>
  <c r="M37" i="22"/>
  <c r="M17" i="22"/>
  <c r="M24" i="22"/>
  <c r="N50" i="22"/>
  <c r="M50" i="22"/>
  <c r="N40" i="22"/>
  <c r="M40" i="22"/>
  <c r="M53" i="22"/>
  <c r="M206" i="21" l="1"/>
  <c r="B24" i="2" s="1"/>
  <c r="M80" i="5"/>
  <c r="B10" i="2" s="1"/>
  <c r="M48" i="12"/>
  <c r="B17" i="2" s="1"/>
  <c r="M111" i="10"/>
  <c r="B16" i="2" s="1"/>
  <c r="M129" i="9"/>
  <c r="B14" i="2" s="1"/>
  <c r="M181" i="20"/>
  <c r="B27" i="2" s="1"/>
  <c r="M304" i="4"/>
  <c r="B9" i="2" s="1"/>
  <c r="M189" i="18"/>
  <c r="B28" i="2" s="1"/>
  <c r="M166" i="8"/>
  <c r="B13" i="2" s="1"/>
  <c r="M153" i="22"/>
  <c r="B30" i="2" s="1"/>
  <c r="M76" i="11"/>
  <c r="B15" i="2" s="1"/>
  <c r="M105" i="3"/>
  <c r="B8" i="2" s="1"/>
  <c r="M167" i="14"/>
  <c r="B20" i="2" s="1"/>
  <c r="M126" i="19"/>
  <c r="B25" i="2" s="1"/>
  <c r="M49" i="7"/>
  <c r="B11" i="2" s="1"/>
  <c r="M513" i="17"/>
  <c r="B23" i="2" s="1"/>
  <c r="M110" i="15"/>
  <c r="B22" i="2" s="1"/>
  <c r="M112" i="13"/>
  <c r="B18" i="2" s="1"/>
  <c r="M47" i="6"/>
  <c r="B12" i="2" s="1"/>
  <c r="B33"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Donnie Chavis</author>
  </authors>
  <commentList>
    <comment ref="R7" authorId="0" shapeId="0" xr:uid="{00000000-0006-0000-0200-000001000000}">
      <text>
        <r>
          <rPr>
            <b/>
            <sz val="9"/>
            <color indexed="81"/>
            <rFont val="Tahoma"/>
            <family val="2"/>
          </rPr>
          <t>Donnie Chavis:</t>
        </r>
        <r>
          <rPr>
            <sz val="9"/>
            <color indexed="81"/>
            <rFont val="Tahoma"/>
            <family val="2"/>
          </rPr>
          <t xml:space="preserve">
Please enter 0 (zero) if your processing fee is zero.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Donnie Chavis</author>
  </authors>
  <commentList>
    <comment ref="B34" authorId="0" shapeId="0" xr:uid="{00000000-0006-0000-0600-000001000000}">
      <text>
        <r>
          <rPr>
            <b/>
            <sz val="9"/>
            <color indexed="81"/>
            <rFont val="Tahoma"/>
            <family val="2"/>
          </rPr>
          <t>Donnie Chavis:</t>
        </r>
        <r>
          <rPr>
            <sz val="9"/>
            <color indexed="81"/>
            <rFont val="Tahoma"/>
            <family val="2"/>
          </rPr>
          <t xml:space="preserve">
Add Lb pricing. Have to find way.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Donnie Chavis</author>
  </authors>
  <commentList>
    <comment ref="T41" authorId="0" shapeId="0" xr:uid="{00000000-0006-0000-0800-000001000000}">
      <text>
        <r>
          <rPr>
            <b/>
            <sz val="9"/>
            <color indexed="81"/>
            <rFont val="Tahoma"/>
            <family val="2"/>
          </rPr>
          <t>Donnie Chavis:</t>
        </r>
        <r>
          <rPr>
            <sz val="9"/>
            <color indexed="81"/>
            <rFont val="Tahoma"/>
            <family val="2"/>
          </rPr>
          <t xml:space="preserve">
Uses Commodity Cheddar Cheese Code 110242 for processing</t>
        </r>
      </text>
    </comment>
    <comment ref="T45" authorId="0" shapeId="0" xr:uid="{00000000-0006-0000-0800-000002000000}">
      <text>
        <r>
          <rPr>
            <b/>
            <sz val="9"/>
            <color indexed="81"/>
            <rFont val="Tahoma"/>
            <family val="2"/>
          </rPr>
          <t>Donnie Chavis:</t>
        </r>
        <r>
          <rPr>
            <sz val="9"/>
            <color indexed="81"/>
            <rFont val="Tahoma"/>
            <family val="2"/>
          </rPr>
          <t xml:space="preserve">
Commodity Cheddar Cheese Code 110242 for processing</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CHAVIS, DONNIE</author>
  </authors>
  <commentList>
    <comment ref="G10" authorId="0" shapeId="0" xr:uid="{00000000-0006-0000-0E00-000001000000}">
      <text>
        <r>
          <rPr>
            <sz val="9"/>
            <color indexed="81"/>
            <rFont val="Tahoma"/>
            <family val="2"/>
          </rPr>
          <t>32 servings per pouch
1/4 cup dry(23g)</t>
        </r>
      </text>
    </comment>
    <comment ref="G11" authorId="0" shapeId="0" xr:uid="{00000000-0006-0000-0E00-000002000000}">
      <text>
        <r>
          <rPr>
            <sz val="9"/>
            <color indexed="81"/>
            <rFont val="Tahoma"/>
            <family val="2"/>
          </rPr>
          <t xml:space="preserve">103 Serving per can. Based on 85 ozs/can and serving size of 1/4 cup dry (23g)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Donnie Chavis</author>
  </authors>
  <commentList>
    <comment ref="C71" authorId="0" shapeId="0" xr:uid="{00000000-0006-0000-1500-000001000000}">
      <text>
        <r>
          <rPr>
            <b/>
            <sz val="9"/>
            <color indexed="81"/>
            <rFont val="Tahoma"/>
            <family val="2"/>
          </rPr>
          <t>Donnie Chavis:</t>
        </r>
        <r>
          <rPr>
            <sz val="9"/>
            <color indexed="81"/>
            <rFont val="Tahoma"/>
            <family val="2"/>
          </rPr>
          <t xml:space="preserve">
Need to remove one of these to slim bid down</t>
        </r>
      </text>
    </comment>
  </commentList>
</comments>
</file>

<file path=xl/sharedStrings.xml><?xml version="1.0" encoding="utf-8"?>
<sst xmlns="http://schemas.openxmlformats.org/spreadsheetml/2006/main" count="13025" uniqueCount="4524">
  <si>
    <t>Firm Fixed Fee</t>
  </si>
  <si>
    <t>Bid Recap</t>
  </si>
  <si>
    <t>Categories</t>
  </si>
  <si>
    <t>Subtotals</t>
  </si>
  <si>
    <t>Beef</t>
  </si>
  <si>
    <t>Pork</t>
  </si>
  <si>
    <t>Pizza</t>
  </si>
  <si>
    <t>Franks &amp; Corn Dogs</t>
  </si>
  <si>
    <t>Frozen Vegetables</t>
  </si>
  <si>
    <t>Shelf-stable Vegetables</t>
  </si>
  <si>
    <t>Breakfast Products</t>
  </si>
  <si>
    <t>Groceries</t>
  </si>
  <si>
    <t>Beverages</t>
  </si>
  <si>
    <t>Spices- Flavorings</t>
  </si>
  <si>
    <t>Condiments Portion Control</t>
  </si>
  <si>
    <t>Smart Snacks</t>
  </si>
  <si>
    <t>Chemicals</t>
  </si>
  <si>
    <t>Disposables</t>
  </si>
  <si>
    <t>Lot A Total</t>
  </si>
  <si>
    <t>Return to Recap Sheet</t>
  </si>
  <si>
    <t>Description</t>
  </si>
  <si>
    <t>Distributor</t>
  </si>
  <si>
    <t>Vendor</t>
  </si>
  <si>
    <t>Svgs</t>
  </si>
  <si>
    <t>Est.</t>
  </si>
  <si>
    <t xml:space="preserve">Bid </t>
  </si>
  <si>
    <t>Bid</t>
  </si>
  <si>
    <t>Unit</t>
  </si>
  <si>
    <t>Unit Price</t>
  </si>
  <si>
    <t xml:space="preserve">Total </t>
  </si>
  <si>
    <t>Cost per</t>
  </si>
  <si>
    <t>Code</t>
  </si>
  <si>
    <t>Pack</t>
  </si>
  <si>
    <t>per unit</t>
  </si>
  <si>
    <t>Bid Qty</t>
  </si>
  <si>
    <t>Qty</t>
  </si>
  <si>
    <t>Price</t>
  </si>
  <si>
    <t>plus Fee</t>
  </si>
  <si>
    <t>Serving</t>
  </si>
  <si>
    <t>Cs</t>
  </si>
  <si>
    <t>Distributor Choice</t>
  </si>
  <si>
    <t xml:space="preserve">Fillable txt box </t>
  </si>
  <si>
    <t>10Lb</t>
  </si>
  <si>
    <t>Meatloaf with Ketchup</t>
  </si>
  <si>
    <t>100/3.0z</t>
  </si>
  <si>
    <t>240/2.0z</t>
  </si>
  <si>
    <t>160/3.0z</t>
  </si>
  <si>
    <t>96/4.5z</t>
  </si>
  <si>
    <t>Page Total</t>
  </si>
  <si>
    <t xml:space="preserve"> Chicken, Whole Muscle (Muscle Intact)</t>
  </si>
  <si>
    <t xml:space="preserve">Chicken, Made with whole muscle white meat pieces, </t>
  </si>
  <si>
    <t>Chicken Patty</t>
  </si>
  <si>
    <t>Sodium must not exceed 400mg per serving.  Domestic Birds only</t>
  </si>
  <si>
    <t>Chicken Tender</t>
  </si>
  <si>
    <t>20Lb</t>
  </si>
  <si>
    <t>Chicken Bite</t>
  </si>
  <si>
    <t>30Lb</t>
  </si>
  <si>
    <t>Batter / breading not to exceed 30% of weightof the finished product.</t>
  </si>
  <si>
    <t>Chicken, chopped and formed</t>
  </si>
  <si>
    <t>of the weight of the product.  Sodium not to exceed 200mg.</t>
  </si>
  <si>
    <t>The label must specify the minimum number of pieces or portions per case.</t>
  </si>
  <si>
    <t>Chicken Patty, Breaded, Spicy</t>
  </si>
  <si>
    <t>100/2.8z</t>
  </si>
  <si>
    <t>20lb</t>
  </si>
  <si>
    <t xml:space="preserve">Teriyaki Chicken, </t>
  </si>
  <si>
    <t xml:space="preserve"> </t>
  </si>
  <si>
    <t>Spicy Chicken, WG</t>
  </si>
  <si>
    <t>Citrus Chicken, WG</t>
  </si>
  <si>
    <t xml:space="preserve">calories with no more than 2 g saturated fat and 450 mg sodium </t>
  </si>
  <si>
    <t xml:space="preserve">per serving. One portion to provide min. 2 M/MA. </t>
  </si>
  <si>
    <t>Chicken Fajita Strips, Breast Meat w/ Grill marks</t>
  </si>
  <si>
    <t>Minimum 4.9 oz must provide a minimum or 2 oz cooked</t>
  </si>
  <si>
    <t>meat. USDA inspected.  Grade A, fryer parts, IQF</t>
  </si>
  <si>
    <t>USDA inspected, Grade A fryer parts</t>
  </si>
  <si>
    <t>Equal parts of breast, leg, thigh and wings,</t>
  </si>
  <si>
    <t>Minimum 4 oz breast and thigh to meet 2 oz cooked</t>
  </si>
  <si>
    <t>12/1Lb</t>
  </si>
  <si>
    <t>6/5Lb</t>
  </si>
  <si>
    <t>Pork Products</t>
  </si>
  <si>
    <t>6/2Lb</t>
  </si>
  <si>
    <t>Pork Barbecue, Tomato Sauce</t>
  </si>
  <si>
    <t xml:space="preserve">Frozen, fully cooked.  Chopped. Products shall contain no more than </t>
  </si>
  <si>
    <t>80/2.0z</t>
  </si>
  <si>
    <t>CS</t>
  </si>
  <si>
    <t>Sausage, Smoked</t>
  </si>
  <si>
    <t xml:space="preserve">Made with pork and beef </t>
  </si>
  <si>
    <t>15Lb</t>
  </si>
  <si>
    <t>Fish Products</t>
  </si>
  <si>
    <t>160/1.0z</t>
  </si>
  <si>
    <t xml:space="preserve">  </t>
  </si>
  <si>
    <t>96/4.67z</t>
  </si>
  <si>
    <t>96/4.90z</t>
  </si>
  <si>
    <t>96/4.95z</t>
  </si>
  <si>
    <t>70/4.95z</t>
  </si>
  <si>
    <t>Possible Allergens: Wheat, Soy, Milk</t>
  </si>
  <si>
    <t>Possible Allergens:  Wheat, Soy, Milk</t>
  </si>
  <si>
    <t>Possible Allergens:  Wheat, Milk, Soy</t>
  </si>
  <si>
    <t>All beef and pork, Formula B, natural color, no offals.  IMPS #800.</t>
  </si>
  <si>
    <t>One 2 oz serving contains no more  than  85% of calories from fat.</t>
  </si>
  <si>
    <t>160/2.0z</t>
  </si>
  <si>
    <t>2/5Lb</t>
  </si>
  <si>
    <t>72/4.0z</t>
  </si>
  <si>
    <t>48/4.0z</t>
  </si>
  <si>
    <t>Individually wrapped</t>
  </si>
  <si>
    <t>96/1.0z</t>
  </si>
  <si>
    <t>168/1.0z</t>
  </si>
  <si>
    <t>Cheese, Mozzarella, Shredded, 100% Mozzarella</t>
  </si>
  <si>
    <t>Margarine Reddies</t>
  </si>
  <si>
    <t>720/.5 gm</t>
  </si>
  <si>
    <t xml:space="preserve">Pure Vegetable.  Contains 0 Trans fat. </t>
  </si>
  <si>
    <t>Margarine Solids</t>
  </si>
  <si>
    <t>Pure Vegetable. Contains 0 Trans fat.</t>
  </si>
  <si>
    <t xml:space="preserve">Yogurt, Low Fat, 4 oz, Gluten Free   </t>
  </si>
  <si>
    <t>Yoplait/Trix (General Mills)</t>
  </si>
  <si>
    <t xml:space="preserve"> Dannon (Danimals) </t>
  </si>
  <si>
    <t>Eggs, Hard Cooked, Peeled, Pillow -Pak/Dry Packed</t>
  </si>
  <si>
    <t xml:space="preserve">Smart Snacks Compliant </t>
  </si>
  <si>
    <t>Possible Allergens: Milk</t>
  </si>
  <si>
    <t>96/3.0z</t>
  </si>
  <si>
    <t>Possible Allergens: Milk, Soy, Wheat</t>
  </si>
  <si>
    <t>200/1.0z</t>
  </si>
  <si>
    <t>Commodity</t>
  </si>
  <si>
    <t>Pounds of</t>
  </si>
  <si>
    <t xml:space="preserve">NOI </t>
  </si>
  <si>
    <t>DF Needed</t>
  </si>
  <si>
    <t>Price/</t>
  </si>
  <si>
    <t>Per Case</t>
  </si>
  <si>
    <t xml:space="preserve">Value </t>
  </si>
  <si>
    <t>Potato Products, Frz</t>
  </si>
  <si>
    <t>6/4.5 Lb</t>
  </si>
  <si>
    <t>French Fries, 3/8" Straight Cut, Ovenable, Low Sodium</t>
  </si>
  <si>
    <t>6/5 Lb</t>
  </si>
  <si>
    <t>Frozen, Made from white, USDA Grade A potatoes. Extra Long or Long Fancy.</t>
  </si>
  <si>
    <t xml:space="preserve">French Fries, 3/8"-1/2", Crinkle Cut, Ovenable, Low Sodium  </t>
  </si>
  <si>
    <t xml:space="preserve">6/5 Lb </t>
  </si>
  <si>
    <t xml:space="preserve">Frozen. Made from white, USDA Grade A potatoes. Extra Long or Long Fancy.   </t>
  </si>
  <si>
    <t>French Fries, 3/8", Regular cut (Fried or Baked) Coated</t>
  </si>
  <si>
    <t xml:space="preserve">Frozen. Made from white, USDA Grade A potatoes, Extra Long or Long Fancy. </t>
  </si>
  <si>
    <t xml:space="preserve">French Fries, 3/8" Straight Cut, (ovenable), Reduced Sodium, Seasoned </t>
  </si>
  <si>
    <t>Potato Rounds/Tots</t>
  </si>
  <si>
    <t>Potato, Sweet Potato Fries  3/8" Straight Cut</t>
  </si>
  <si>
    <t>Potato, Sweet Potato Fries, 3/8" Crinkle Cut</t>
  </si>
  <si>
    <t>6/2.5 Lb</t>
  </si>
  <si>
    <t>Juice, Apple, Cartons, 4 oz</t>
  </si>
  <si>
    <t>70/4.0z</t>
  </si>
  <si>
    <t>100% Apple Juice,  Unsweetened.  Deliver frozen only</t>
  </si>
  <si>
    <t>Juice, Apple, Cartons, 6 oz</t>
  </si>
  <si>
    <t>70/6.0z</t>
  </si>
  <si>
    <t>100% Apple Juice, unsweetened, deliver frozen only</t>
  </si>
  <si>
    <t>Juice, Apple-Cherry, Carton, 4oz</t>
  </si>
  <si>
    <t>100% Apple Cherry Juice, Frozen, Meets 1/2 c Fruit</t>
  </si>
  <si>
    <t>Juice, Fruit Blend, Carton, 4 oz</t>
  </si>
  <si>
    <t xml:space="preserve">70/4.0z </t>
  </si>
  <si>
    <t>Juice, Fruit Blend, Cartons, 6 oz</t>
  </si>
  <si>
    <t>100% Blend Fruit Juice, Frozen, unsweetened</t>
  </si>
  <si>
    <t>Juice, Grape, Cartons, 4 oz</t>
  </si>
  <si>
    <t>100% Grape Juice, frozen</t>
  </si>
  <si>
    <t>Juice, Grape, Cartons, 6 oz</t>
  </si>
  <si>
    <t>Juice, Orange, Cartons, 4 oz</t>
  </si>
  <si>
    <t>US Grade A, 100% Orange Juice, unsweetened, frozen</t>
  </si>
  <si>
    <t>Juice, Orange, Cartons, 6 oz</t>
  </si>
  <si>
    <t>US Grade A Orange Juice, unsweetened frozen</t>
  </si>
  <si>
    <t>Juice, Orange-Pineapple, Cartons, 4 oz</t>
  </si>
  <si>
    <t>Blend of Orange and Pineapple, unsweetened, Frozen</t>
  </si>
  <si>
    <t>Juice, Apple,  Cup Pack, 4 oz</t>
  </si>
  <si>
    <t>96/4.0z</t>
  </si>
  <si>
    <t>Juice, Apple, Cup Pack, 6 oz</t>
  </si>
  <si>
    <t>48/6.0z</t>
  </si>
  <si>
    <t>100% Apple Juice, Frozen, unsweetened</t>
  </si>
  <si>
    <t>Juice, Fruit Blend, Cup Pack, 4 oz</t>
  </si>
  <si>
    <t>Juice, Fruit Blend, Cup Pack, 6 oz</t>
  </si>
  <si>
    <t>100% Blend fruit juices, Frozen, unsweetened</t>
  </si>
  <si>
    <t>Juice, Grape, Cup Pack, 4 oz</t>
  </si>
  <si>
    <t>Juice, Grape, Cup Pack, 6 oz</t>
  </si>
  <si>
    <t>100% Grape Juice, frozen, unsweetened</t>
  </si>
  <si>
    <t>Juice, Orange, Cup Pack, 4 oz</t>
  </si>
  <si>
    <t>US Grade A 100% Orange Juice, unsweetened, Frozen</t>
  </si>
  <si>
    <t>Juice, Orange-Pineapple, Cup, 4 oz</t>
  </si>
  <si>
    <t>100% Orange Juice and Pineapple Blend, unsweetened,</t>
  </si>
  <si>
    <t>Frozen</t>
  </si>
  <si>
    <t>Sidekicks Smooth Frozen Juice, 100 % Fruit Juice</t>
  </si>
  <si>
    <t>84/4.4z</t>
  </si>
  <si>
    <t>One serving provides 1/2 cup 100% Fruit Juice with no added Sugar.</t>
  </si>
  <si>
    <t xml:space="preserve">Peaches, Frozen   </t>
  </si>
  <si>
    <t xml:space="preserve">Strawberries, Sliced  </t>
  </si>
  <si>
    <t>39Lb</t>
  </si>
  <si>
    <t xml:space="preserve">Frozen. Grade A, Sweetened  </t>
  </si>
  <si>
    <t xml:space="preserve">Federal Regulations require that all foods purchased for Child Nutrition Programs be of "domestic origin" to the </t>
  </si>
  <si>
    <t>maximum extent possible with two exceptions. In addition, mandarin oranges &amp; pineapple are exempt from requirement.</t>
  </si>
  <si>
    <t xml:space="preserve">Shelf-stable Fruit </t>
  </si>
  <si>
    <t>72/4.5z</t>
  </si>
  <si>
    <t>Apples, Sliced</t>
  </si>
  <si>
    <t>6/#10</t>
  </si>
  <si>
    <t>Fillable txt box or unprotected</t>
  </si>
  <si>
    <t>Regular, sweetened, Grade A, Minimum Score 90 or above, natural flavored.</t>
  </si>
  <si>
    <t>Cherries, Maraschino Halves</t>
  </si>
  <si>
    <t>1/2 gal</t>
  </si>
  <si>
    <t>Each</t>
  </si>
  <si>
    <t>6/101 oz</t>
  </si>
  <si>
    <t>Jellied and strained.  US Grade A, Fancy. Minimum score 90 or above</t>
  </si>
  <si>
    <t xml:space="preserve">Fruit Cocktail, US Grade Choice, Minimum Score 90 or above, </t>
  </si>
  <si>
    <t>Fruit Salad, Tropical</t>
  </si>
  <si>
    <t>Diced, in 100% fruit Juice, No sugar added.  Pre-cut and ready to use.</t>
  </si>
  <si>
    <t>(If non domestic, insert country of origin in text box)</t>
  </si>
  <si>
    <t>Mandarin Orange, Whole Segments</t>
  </si>
  <si>
    <t xml:space="preserve">Whole Segments in light syrup.  US Grade A   Minimum score 90 or above. .  </t>
  </si>
  <si>
    <t xml:space="preserve">Clingstone variety, packed in light syrup. Net Wt 108 oz. </t>
  </si>
  <si>
    <t xml:space="preserve">Minimum drained weight 66.5 oz. </t>
  </si>
  <si>
    <t>Bartlett.  Choice, Minimum score 90 or above. .   Light syrup, 30-35 count.</t>
  </si>
  <si>
    <t xml:space="preserve">Minimum drained weight 65.5 oz. </t>
  </si>
  <si>
    <t>Fruit Snack, Dried Cranberries, I/W                          Meets 1/2 c Fruit</t>
  </si>
  <si>
    <t>200/1.16z</t>
  </si>
  <si>
    <t>Shelf Stable</t>
  </si>
  <si>
    <t>Fruit Snack, Fruit Purees</t>
  </si>
  <si>
    <t>144/1.55z</t>
  </si>
  <si>
    <t>Pouch pack, 1.55oz, 12% daily value of Fiber.</t>
  </si>
  <si>
    <t>Raisins</t>
  </si>
  <si>
    <t>144/1.5z</t>
  </si>
  <si>
    <t>Seedless, dark California, Individual 1.5 oz per package</t>
  </si>
  <si>
    <t>Raisins, flavored. Made from Golden Raisins</t>
  </si>
  <si>
    <t>Juice, Apple, Aseptic Pack, Shelf Stable, 4.23 oz</t>
  </si>
  <si>
    <t>40/4.23z</t>
  </si>
  <si>
    <t>44/4.23z</t>
  </si>
  <si>
    <t>Juice, Fruit Blend, Aseptic Pack, Shelf Stable, 4.23 oz</t>
  </si>
  <si>
    <t>Juice, Grape, Aseptic Pack, Shelf Stable, 4.23 oz</t>
  </si>
  <si>
    <t xml:space="preserve">Small Baby lima.  Grade A fancy.  Must be certified </t>
  </si>
  <si>
    <t>12/2Lb</t>
  </si>
  <si>
    <t>24Lb</t>
  </si>
  <si>
    <t>US Grade A Fancy. Minimum score 90 or above.</t>
  </si>
  <si>
    <t>96 Ct</t>
  </si>
  <si>
    <t>Cobbett, Grade A, Fancy.  Minimum score 90 or above. .  Yellow whole</t>
  </si>
  <si>
    <t>and 1/4 c other vegetable for Child Nutrition Meal Pattern Requirements.</t>
  </si>
  <si>
    <t>36Lb</t>
  </si>
  <si>
    <t>60% Peas and 40% carrots, Peas 2-4 sieve, carrots 3/8" dice</t>
  </si>
  <si>
    <t>224/1.5</t>
  </si>
  <si>
    <t>Turnip Greens, chopped</t>
  </si>
  <si>
    <t xml:space="preserve">Cs </t>
  </si>
  <si>
    <t>US Grade A.  Fancy.  IQF      4 or 5 Vegetable Mix of:</t>
  </si>
  <si>
    <t>1.  Beans, Wax or Green, cut; 2.  Beans, Limas; 3.  Carrots, Diced</t>
  </si>
  <si>
    <t>4.  Corn, Golden whole kernel; 5.  Peas, Early or Sweet</t>
  </si>
  <si>
    <t>All vegetables should have good color for the variety and type used.</t>
  </si>
  <si>
    <t xml:space="preserve">40% French cut beans;  18-20% onions; 5% mushrooms.   Grade A Fancy.  IQF </t>
  </si>
  <si>
    <t>Shelf-stable / Canned Vegetables</t>
  </si>
  <si>
    <t xml:space="preserve">Sieve 3 or 4; variety Blue Lake; Style cut, no strings; </t>
  </si>
  <si>
    <t xml:space="preserve">First Quality Grade A,    Small White beans, in tomato sauce pack, with pork.  </t>
  </si>
  <si>
    <t>Drained weight 85 oz.  Minimum score 90 or above;  (No Imports)</t>
  </si>
  <si>
    <t>Dry mature beans,  baked in brown sugar, molasses</t>
  </si>
  <si>
    <t>Golden; drained net weight per #10 can 72 oz.  Grade A, Fancy</t>
  </si>
  <si>
    <t>Mixed Vegetables (No Imports)</t>
  </si>
  <si>
    <t xml:space="preserve">6/#10 </t>
  </si>
  <si>
    <t>Peas and Carrots (No Imports)</t>
  </si>
  <si>
    <t xml:space="preserve">June peas and diced carrots.  Carrots equal to Grade A, Fancy, Peas Grade 5  </t>
  </si>
  <si>
    <t xml:space="preserve">Peas, Black-eyed (No Imports) </t>
  </si>
  <si>
    <t xml:space="preserve">Grade A, Fancy.  Green, fresh peas, 3 sieve.  Minimum drained weight 72 oz </t>
  </si>
  <si>
    <t>Peas, Field (No Imports)</t>
  </si>
  <si>
    <t xml:space="preserve">Grade A, Fancy.  May include snaps.  Minimum drained weight 73 oz.  </t>
  </si>
  <si>
    <t xml:space="preserve">Peas, Green (No Imports) </t>
  </si>
  <si>
    <t>Grade A, Fancy.  Sieve No. 3 or smaller either sweet or</t>
  </si>
  <si>
    <t xml:space="preserve">early variety.  Score 90 or higher.  Minimum drained weight 72 oz  </t>
  </si>
  <si>
    <t>12/26z</t>
  </si>
  <si>
    <t xml:space="preserve">Grade A, Fancy, First Quality.  White Irish Pack: 6/#10 </t>
  </si>
  <si>
    <t>Small whole size 2.  100 count per #10 can. First Quality (No Imports)</t>
  </si>
  <si>
    <t xml:space="preserve">Sweet Potatoes, Cut (No Imports) </t>
  </si>
  <si>
    <t>Grade A, Fancy.  Packed in syrup.  Minimum drained weight 73 oz.  First Quality</t>
  </si>
  <si>
    <t>Tomatoes, Crushed</t>
  </si>
  <si>
    <t xml:space="preserve">Grade B, Extra Standard, Packed in tomato juice.  Drained weight 64 oz.  </t>
  </si>
  <si>
    <t>Tomato Paste</t>
  </si>
  <si>
    <t>Tomato Sauce</t>
  </si>
  <si>
    <t xml:space="preserve">Fancy, Minimum drained weight 58 oz (No Imports) </t>
  </si>
  <si>
    <t>96/1.25z</t>
  </si>
  <si>
    <t>96/1.55z</t>
  </si>
  <si>
    <t xml:space="preserve">SMART SNACKS COMPLIANT </t>
  </si>
  <si>
    <t>90/3.6z</t>
  </si>
  <si>
    <t xml:space="preserve">Breaded chicken patty with alternate protein and or egg additives.  </t>
  </si>
  <si>
    <t xml:space="preserve">Contains 0 Trans Fat </t>
  </si>
  <si>
    <t>216/2.1z</t>
  </si>
  <si>
    <t>220/2.2z</t>
  </si>
  <si>
    <t>216/2.51z</t>
  </si>
  <si>
    <t>210/1.25z</t>
  </si>
  <si>
    <t xml:space="preserve">One serving provides 1.0 z equivalent grain.   0 Trans fat </t>
  </si>
  <si>
    <t>Frozen, IW, Thaw and serve.  Product meets a minimum of 1.5 OEG</t>
  </si>
  <si>
    <t>180/.85z</t>
  </si>
  <si>
    <t>100/1.76z</t>
  </si>
  <si>
    <t>Bite size whole grain grahams.  Meets 2.0 OEG</t>
  </si>
  <si>
    <t xml:space="preserve">Each kit provides: 2oz equivalent  grain, 1/2 cup fruit serving, </t>
  </si>
  <si>
    <t>plus a spoon/napkin kit, each master case  includes trash bag.</t>
  </si>
  <si>
    <t>Contains 3 Ct Keebler Graham Cracker, 1.0 oz Cereal Bowl</t>
  </si>
  <si>
    <t>and 100% Fruit juice</t>
  </si>
  <si>
    <t>60Ct</t>
  </si>
  <si>
    <t xml:space="preserve">General Mills </t>
  </si>
  <si>
    <t xml:space="preserve"> Made from whole grain.  Prepackaged,  Bowl pack.  </t>
  </si>
  <si>
    <t xml:space="preserve">1 oz Cereal = 1oz Equivalent Grain </t>
  </si>
  <si>
    <t xml:space="preserve">Made from whole grain.  Prepackaged, Bowl Pack.  </t>
  </si>
  <si>
    <t>1oz Cereal provides  1 oz Grain Equivalent</t>
  </si>
  <si>
    <t>Prepackaged, bowl pack  1oz Cereal provides  1oz Equivalent Grain</t>
  </si>
  <si>
    <t xml:space="preserve">Prepackaged, Bowl Pack.  </t>
  </si>
  <si>
    <t>96/1z</t>
  </si>
  <si>
    <t>72/2.29z</t>
  </si>
  <si>
    <t xml:space="preserve">Thaw /Heat/ Serve, One serving provides 2 oz Equivalent Grains </t>
  </si>
  <si>
    <t>160/2.25z</t>
  </si>
  <si>
    <t>Pre-sliced cinnamon roll dough, IQF. 0 trans fat, 1 g sat fat</t>
  </si>
  <si>
    <t>One serving provides not more than 2oz Equivalent grains</t>
  </si>
  <si>
    <t>240/1.5z</t>
  </si>
  <si>
    <t xml:space="preserve">Super Bakery </t>
  </si>
  <si>
    <t>480/cs</t>
  </si>
  <si>
    <t>176/.78z</t>
  </si>
  <si>
    <t>85/3.0</t>
  </si>
  <si>
    <t>72/3.03z</t>
  </si>
  <si>
    <t>72/2.64z</t>
  </si>
  <si>
    <t>Frozen. Heat and serve. Whole grain rich. No more than 6 g</t>
  </si>
  <si>
    <t>fat and 280 mg sodium per serving. 0 trans fat. One serving</t>
  </si>
  <si>
    <t>provides  2 oz Equivalent Grains</t>
  </si>
  <si>
    <t xml:space="preserve">Oats, Rolled </t>
  </si>
  <si>
    <t xml:space="preserve">12/42 oz </t>
  </si>
  <si>
    <t xml:space="preserve">100% Natural </t>
  </si>
  <si>
    <t>80/2.75z</t>
  </si>
  <si>
    <t>1 serving  provides 1 oz equivalent grain</t>
  </si>
  <si>
    <t>96/1.8z</t>
  </si>
  <si>
    <t>72/2.0z</t>
  </si>
  <si>
    <t>30% or less of calories from fat, 30% or less by weight of added sugar.</t>
  </si>
  <si>
    <t>Individually Wrapped</t>
  </si>
  <si>
    <t>One muffin provides 1.0 oz Equivalent grain</t>
  </si>
  <si>
    <t>96/2.0z</t>
  </si>
  <si>
    <t>48/2oz</t>
  </si>
  <si>
    <t>Individually Wrapped, Muffin provides 1.0 OEG</t>
  </si>
  <si>
    <t>144/1.4z</t>
  </si>
  <si>
    <t>Indicate # of pancakes to equal 1 oz equivalent grain</t>
  </si>
  <si>
    <t>Con Agra</t>
  </si>
  <si>
    <t>80/3.0z</t>
  </si>
  <si>
    <t>72/3.0z</t>
  </si>
  <si>
    <t>52/3.1z</t>
  </si>
  <si>
    <t>Toaster Pastry</t>
  </si>
  <si>
    <t>Product meets WGR.  One serving provides 2oz equivalent grain.</t>
  </si>
  <si>
    <t>Toaster Pastry, Single Serve</t>
  </si>
  <si>
    <t xml:space="preserve">Product meets WGR.  One serving provides 1 oz equivalent grain. </t>
  </si>
  <si>
    <t>Smart Snacks Compliant</t>
  </si>
  <si>
    <t>72/2.6z</t>
  </si>
  <si>
    <t>72/2.47z</t>
  </si>
  <si>
    <t>Bacon Bits</t>
  </si>
  <si>
    <t>25Lb</t>
  </si>
  <si>
    <t xml:space="preserve">Imitation.  For use on salad bar.  </t>
  </si>
  <si>
    <t>Baking Powder</t>
  </si>
  <si>
    <t>40Lb</t>
  </si>
  <si>
    <t xml:space="preserve">Must meet Fed/ Spec #EE-B-86B.  Double Acting.  </t>
  </si>
  <si>
    <t>Baking Soda</t>
  </si>
  <si>
    <t>Bases, Soup, Beef Flavor</t>
  </si>
  <si>
    <t>Bases, Soup, Chicken Flavor</t>
  </si>
  <si>
    <t>Bases, Soup, Ham Flavor</t>
  </si>
  <si>
    <t xml:space="preserve">250/1.0z </t>
  </si>
  <si>
    <t>144/1g.5z</t>
  </si>
  <si>
    <t xml:space="preserve">Chips, Nachos , Bulk          </t>
  </si>
  <si>
    <t xml:space="preserve"> Must  meet Whole Grain Rich</t>
  </si>
  <si>
    <t xml:space="preserve">1 cookie provides no more than 30% calories from total fat, </t>
  </si>
  <si>
    <t>10% calories from saturated, 35% sugar by weight</t>
  </si>
  <si>
    <t xml:space="preserve">Chortles               </t>
  </si>
  <si>
    <t>100/1z</t>
  </si>
  <si>
    <t xml:space="preserve">0 transfat, low in sugar and calories, No HFCS     </t>
  </si>
  <si>
    <t xml:space="preserve">1 package = 1 oz eq grain.  </t>
  </si>
  <si>
    <t>150/.95z</t>
  </si>
  <si>
    <t xml:space="preserve">Cornmeal, Yellow, Enriched.   </t>
  </si>
  <si>
    <t>First Quality</t>
  </si>
  <si>
    <t xml:space="preserve">This is not a Whole Grain Rich product. </t>
  </si>
  <si>
    <t>Cornstarch</t>
  </si>
  <si>
    <t>24/1gLb</t>
  </si>
  <si>
    <t>Must meet Federal spec #N-C-541E</t>
  </si>
  <si>
    <t>300/.9z</t>
  </si>
  <si>
    <t>&lt;30% calories from fat,  &lt;10% from Saturated Fat, 0 Trans Fat,</t>
  </si>
  <si>
    <t>Made from whole-grain flour, 1 package = 1 grain/bread serving</t>
  </si>
  <si>
    <t xml:space="preserve">Crackers, Cheddar Cheese, Goldfish Shape, Whole Grain </t>
  </si>
  <si>
    <t>300/.75z</t>
  </si>
  <si>
    <t>210/1.0z</t>
  </si>
  <si>
    <t>500/2 Ct</t>
  </si>
  <si>
    <t xml:space="preserve"> 2 Packages (4 crackers) provides .5 oz Equivalent Grain</t>
  </si>
  <si>
    <t>Croissants, Whole Grain, O Trans Fat, Pre-sliced , Thaw &amp; Serve</t>
  </si>
  <si>
    <t>144/2.2z</t>
  </si>
  <si>
    <t>1 serving = 2 grain/bread servings</t>
  </si>
  <si>
    <t>Dressings, Regular, Honey Mustard</t>
  </si>
  <si>
    <t>4/1g</t>
  </si>
  <si>
    <t xml:space="preserve">Does not require refrigeration until after opened.  </t>
  </si>
  <si>
    <t>Dressings, Reduced Calorie, Italian</t>
  </si>
  <si>
    <t>Dressings, Regular, Ranch</t>
  </si>
  <si>
    <t>Does not require refrigeration until after opened.</t>
  </si>
  <si>
    <t>Dressings, Regular, Thousand Island</t>
  </si>
  <si>
    <t>144/1.96z</t>
  </si>
  <si>
    <t>Flour, Plain, All Purpose</t>
  </si>
  <si>
    <t>Enriched</t>
  </si>
  <si>
    <t>50Lb</t>
  </si>
  <si>
    <t>Food Release</t>
  </si>
  <si>
    <t>6/17 z</t>
  </si>
  <si>
    <t xml:space="preserve">Processed soybean oil, no water added.  Statement </t>
  </si>
  <si>
    <t>6/17z</t>
  </si>
  <si>
    <t>required if Distributor Choice is bid</t>
  </si>
  <si>
    <t>6/16.5z</t>
  </si>
  <si>
    <t>6/14z</t>
  </si>
  <si>
    <t>Blend of canola oil with sunflower lecithin, salt and natural flavoring.</t>
  </si>
  <si>
    <t>Statement required if Distributor Choice is bid</t>
  </si>
  <si>
    <t>Gelatin Dessert Mix, Orange</t>
  </si>
  <si>
    <t>12/24z</t>
  </si>
  <si>
    <t>Sugar added</t>
  </si>
  <si>
    <t>Gelatin Dessert Mix, Strawberry</t>
  </si>
  <si>
    <t>12/24 z</t>
  </si>
  <si>
    <t>Gravy Mix, Beef or Brown</t>
  </si>
  <si>
    <t>8/16 z</t>
  </si>
  <si>
    <t>8/14z</t>
  </si>
  <si>
    <t>8/13.37z</t>
  </si>
  <si>
    <t>8/12.0z</t>
  </si>
  <si>
    <t>Gravy Mix, Chicken</t>
  </si>
  <si>
    <t>8/22.6 z</t>
  </si>
  <si>
    <t>8/12z</t>
  </si>
  <si>
    <t xml:space="preserve">First Quality.  </t>
  </si>
  <si>
    <t>2/10Lb</t>
  </si>
  <si>
    <t>Mayonnaise, Reduced Calorie</t>
  </si>
  <si>
    <t xml:space="preserve">Does not require refrigeration until opened. </t>
  </si>
  <si>
    <t>Mayonnaise, Regular</t>
  </si>
  <si>
    <t xml:space="preserve">First Quality.  Does not require refrigeration until after opening </t>
  </si>
  <si>
    <t>Milk, Non Fat Dry Powder</t>
  </si>
  <si>
    <t xml:space="preserve">4lbs/2 oz dry milk to 4 3/4 gal water= 5 gallons fluid milk  </t>
  </si>
  <si>
    <t>Mustard, Prepared</t>
  </si>
  <si>
    <t>Pure, net weight 8#.  Grade A.  USDA extra standard.</t>
  </si>
  <si>
    <t>Basic ingredients shall be Semolina Durum wheat flour,</t>
  </si>
  <si>
    <t xml:space="preserve">farina or hard wheat flour, fine or medium.  </t>
  </si>
  <si>
    <t>durum wheat, dry, first quality</t>
  </si>
  <si>
    <t>Noodles, Spaghetti, Whole Wheat</t>
  </si>
  <si>
    <t>100% whole wheat durum flour, 10", first quality</t>
  </si>
  <si>
    <t>Noodles, Spaghetti, Wholegrain</t>
  </si>
  <si>
    <t>First Quality , 1 cup cooked = 1 Grain serving</t>
  </si>
  <si>
    <t>Peanut Butter</t>
  </si>
  <si>
    <t>Smooth, US Grade A.  Should have color that is medium</t>
  </si>
  <si>
    <t xml:space="preserve">brown to brown color roast.  Peanut butter should be  </t>
  </si>
  <si>
    <t xml:space="preserve">firm set, smooth pliable, have a good spreadibility.  </t>
  </si>
  <si>
    <t>Pickle Relish</t>
  </si>
  <si>
    <t>First Quality, Sweet cucumbers, timely chopped, Grade A</t>
  </si>
  <si>
    <t>Pickles, Dill Chips, 4/1g gallon</t>
  </si>
  <si>
    <t xml:space="preserve">US Grade A, fancy, thin slices, First Quality </t>
  </si>
  <si>
    <t>6/5.75 lb</t>
  </si>
  <si>
    <t>Pickles, Dill Chips, 5 gallon</t>
  </si>
  <si>
    <t>1/5g</t>
  </si>
  <si>
    <t>Thin, dill hamburger slices:  3000 count.  First Quality.</t>
  </si>
  <si>
    <t>Pickles, Dill Strips, 6/#10</t>
  </si>
  <si>
    <t>US Grade A, Fancy, Kosher Style, First Quality</t>
  </si>
  <si>
    <t xml:space="preserve">Pickles, Dill Strips, 5 gallon, Refrigerated </t>
  </si>
  <si>
    <t xml:space="preserve">US Grade A, Fancy, Kosher style.  First Quality </t>
  </si>
  <si>
    <t xml:space="preserve">Rice, Parboiled, long grain, enriched, fancy grade. </t>
  </si>
  <si>
    <t xml:space="preserve">Must meet Federal Standards, Specification SSD-S-315 </t>
  </si>
  <si>
    <t>Rice, Brown</t>
  </si>
  <si>
    <t>Long grain, parboiled.   US#1</t>
  </si>
  <si>
    <t>Sauce, Barbecue, Tomato Base</t>
  </si>
  <si>
    <t>Full strength, salt, tomato puree, vinegar, sugar,</t>
  </si>
  <si>
    <t>mustard bran, spices, natural flavors.</t>
  </si>
  <si>
    <t xml:space="preserve">Must meet Federal Standards </t>
  </si>
  <si>
    <t>Sauce, Cheese Prepared</t>
  </si>
  <si>
    <t>6/106z</t>
  </si>
  <si>
    <t>4/140z</t>
  </si>
  <si>
    <t>6/107z</t>
  </si>
  <si>
    <t>Sauce, Worcestershire</t>
  </si>
  <si>
    <t>First Quality.  Must meet federal standards</t>
  </si>
  <si>
    <t>Sauce, Soy</t>
  </si>
  <si>
    <t>Sauce, Teriyaki</t>
  </si>
  <si>
    <t>Shortening, Liquid</t>
  </si>
  <si>
    <t>35 Lb</t>
  </si>
  <si>
    <t xml:space="preserve">Deep Fry.  100% vegetable oil, anti-foam, agent added.  </t>
  </si>
  <si>
    <t xml:space="preserve">Maximum fat content .05% </t>
  </si>
  <si>
    <t>12/50 z</t>
  </si>
  <si>
    <t>Sugar, Confectioners, 10X</t>
  </si>
  <si>
    <t>24/1Lb</t>
  </si>
  <si>
    <t>Sugar, Granulated</t>
  </si>
  <si>
    <t xml:space="preserve">Pure Cane, Extra fine, White </t>
  </si>
  <si>
    <t>Sugar, Light Brown</t>
  </si>
  <si>
    <t>200/17.5</t>
  </si>
  <si>
    <t>Domestic in origin</t>
  </si>
  <si>
    <t>Tea Bags, Caffeinated</t>
  </si>
  <si>
    <t>24/3z</t>
  </si>
  <si>
    <t>1 tea bag makes 3 gallon of tea</t>
  </si>
  <si>
    <t>`</t>
  </si>
  <si>
    <t>Vanilla Wafers, Made from enriched flour</t>
  </si>
  <si>
    <t>2/32z</t>
  </si>
  <si>
    <t>Whole wafers</t>
  </si>
  <si>
    <t>6/13.3z</t>
  </si>
  <si>
    <t>Vinegar</t>
  </si>
  <si>
    <t>Distilled white. 40 grains per gallon.  USDA extra standard</t>
  </si>
  <si>
    <t xml:space="preserve">Whipped Topping, non-dairy product, frozen, RTU </t>
  </si>
  <si>
    <t>12/1 Lb</t>
  </si>
  <si>
    <t>Packaged in disposable "pastry bags" for easy application</t>
  </si>
  <si>
    <t>Yeast, Instant</t>
  </si>
  <si>
    <t>Assorted Flavors.  Plastic Bottles</t>
  </si>
  <si>
    <t>Sports Drink with Electrolytes</t>
  </si>
  <si>
    <t>Water, Plain, Non-carbonated</t>
  </si>
  <si>
    <t>24/.5 liter</t>
  </si>
  <si>
    <t>Plastic bottles, 16.9z</t>
  </si>
  <si>
    <t>Water, Plain Non-Carb, 8oz</t>
  </si>
  <si>
    <t xml:space="preserve">28/8z </t>
  </si>
  <si>
    <t>Juice, 100% , 10 oz plastic bottles</t>
  </si>
  <si>
    <t>24/10z</t>
  </si>
  <si>
    <t xml:space="preserve">  316-00 Apple Juice</t>
  </si>
  <si>
    <t xml:space="preserve">  344-00 Orange Juice</t>
  </si>
  <si>
    <t xml:space="preserve">  354-00 Grape Juice</t>
  </si>
  <si>
    <t>24/11.5z</t>
  </si>
  <si>
    <t xml:space="preserve">  379-00 Orange Juice</t>
  </si>
  <si>
    <t xml:space="preserve">  380-00 Grape Juice</t>
  </si>
  <si>
    <t xml:space="preserve">  382-00 Apple Juice </t>
  </si>
  <si>
    <t>Meets 1/2 c Veg</t>
  </si>
  <si>
    <t>ELEMENTARY APPROVED</t>
  </si>
  <si>
    <t>Juice, 100%, from Concentrate, Frozen</t>
  </si>
  <si>
    <t>Juice4U Frozen</t>
  </si>
  <si>
    <t>70/4 z</t>
  </si>
  <si>
    <t>Eco Carton, Meets 1/2 c Fruit</t>
  </si>
  <si>
    <t>Juice, 100% , 10oz</t>
  </si>
  <si>
    <t>8/10z</t>
  </si>
  <si>
    <t xml:space="preserve">No Sugar Added.  Contains fruit and/or vegetable juice, puree, </t>
  </si>
  <si>
    <t>Spices and Flavorings</t>
  </si>
  <si>
    <t>Spices should be made from the true aromatic vegetable substance, from which no portion of any volatile or other flavoring principles has</t>
  </si>
  <si>
    <t xml:space="preserve"> been removed and shall be free from artificial coloring, exhausted spices, adulterates, and impurities.  The aroma and characteristic </t>
  </si>
  <si>
    <t xml:space="preserve"> qualities shall be true to the name.</t>
  </si>
  <si>
    <t>Chili Powder</t>
  </si>
  <si>
    <t>18z</t>
  </si>
  <si>
    <t>ea</t>
  </si>
  <si>
    <t xml:space="preserve">Grade A </t>
  </si>
  <si>
    <t>Sauers 01046</t>
  </si>
  <si>
    <t>16z</t>
  </si>
  <si>
    <t>Durkee 54170</t>
  </si>
  <si>
    <t>Tones 91037</t>
  </si>
  <si>
    <t>Cinnamon</t>
  </si>
  <si>
    <t>Ground, Grade A</t>
  </si>
  <si>
    <t>Sauers 01051</t>
  </si>
  <si>
    <t>16 z</t>
  </si>
  <si>
    <t>Durkee 54963</t>
  </si>
  <si>
    <t>15z</t>
  </si>
  <si>
    <t>Tones 91356</t>
  </si>
  <si>
    <t>Cloves, Ground</t>
  </si>
  <si>
    <t>Grade A</t>
  </si>
  <si>
    <t>Sauers 01086</t>
  </si>
  <si>
    <t>Durkee 54240</t>
  </si>
  <si>
    <t>Tones 913594</t>
  </si>
  <si>
    <t>Cumin, Ground</t>
  </si>
  <si>
    <t>Sauers 01106</t>
  </si>
  <si>
    <t>Durkee 54280</t>
  </si>
  <si>
    <t>Tones 91364</t>
  </si>
  <si>
    <t>Extract, Almond, Imitation</t>
  </si>
  <si>
    <t>32z</t>
  </si>
  <si>
    <t>Durkees 34481</t>
  </si>
  <si>
    <t>Sauers 04406</t>
  </si>
  <si>
    <t>Extract, Lemon, Imitation</t>
  </si>
  <si>
    <t>Sauers 04591</t>
  </si>
  <si>
    <t>Durkee 59029</t>
  </si>
  <si>
    <t>Lemon Juice Concentrate</t>
  </si>
  <si>
    <t>8/48z</t>
  </si>
  <si>
    <t>Extract, Vanilla, Imitation</t>
  </si>
  <si>
    <t>1 gal</t>
  </si>
  <si>
    <t>Imitation</t>
  </si>
  <si>
    <t>Gold Medal 04223 (CF Sauers)</t>
  </si>
  <si>
    <t>Durkee 34450</t>
  </si>
  <si>
    <t>Tones 92096</t>
  </si>
  <si>
    <t>Ginger, Ground</t>
  </si>
  <si>
    <t>Sauers 01126</t>
  </si>
  <si>
    <t>Durkee 54380</t>
  </si>
  <si>
    <t>Tones 913768</t>
  </si>
  <si>
    <t>Nutmeg</t>
  </si>
  <si>
    <t>Sauers 01171</t>
  </si>
  <si>
    <t>Durkee 54530</t>
  </si>
  <si>
    <t>Tones 913925</t>
  </si>
  <si>
    <t>Oregano, Ground</t>
  </si>
  <si>
    <t>13z</t>
  </si>
  <si>
    <t>Sauers 01186</t>
  </si>
  <si>
    <t>12z</t>
  </si>
  <si>
    <t>Durkee 54600</t>
  </si>
  <si>
    <t>Tones 914006</t>
  </si>
  <si>
    <t>11z</t>
  </si>
  <si>
    <t>Paprika, Ground</t>
  </si>
  <si>
    <t>Sauers 01191</t>
  </si>
  <si>
    <t>Durkee 54620</t>
  </si>
  <si>
    <t>Tones 91403</t>
  </si>
  <si>
    <t>Parsley Flakes</t>
  </si>
  <si>
    <t>10z</t>
  </si>
  <si>
    <t>Sauers 01202</t>
  </si>
  <si>
    <t>Durkee 55650</t>
  </si>
  <si>
    <t>Tones 91549</t>
  </si>
  <si>
    <t>Pepper, Black, Ground, 16-18 oz.</t>
  </si>
  <si>
    <t>Sauers 00936</t>
  </si>
  <si>
    <t>Durkee 54961</t>
  </si>
  <si>
    <t>Tones 91463</t>
  </si>
  <si>
    <t>Pepper, Black, Ground, 5#</t>
  </si>
  <si>
    <t>5Lb</t>
  </si>
  <si>
    <t>Sauers 00937</t>
  </si>
  <si>
    <t>Tones 51844</t>
  </si>
  <si>
    <t>Pepper, Lemon, Seasoning</t>
  </si>
  <si>
    <t>19z</t>
  </si>
  <si>
    <t>Durkee 54966</t>
  </si>
  <si>
    <t>28z</t>
  </si>
  <si>
    <t>Sauers 01137</t>
  </si>
  <si>
    <t>23z</t>
  </si>
  <si>
    <t>Tones 91461</t>
  </si>
  <si>
    <t>Pepper, Lemon, Seasoning SALT FREE</t>
  </si>
  <si>
    <t xml:space="preserve">21z </t>
  </si>
  <si>
    <t>No MSG</t>
  </si>
  <si>
    <t>Lawry's 900513940</t>
  </si>
  <si>
    <t>Pepper, White, Ground</t>
  </si>
  <si>
    <t>Sauers 01231</t>
  </si>
  <si>
    <t>Durkee 54750</t>
  </si>
  <si>
    <t>17z</t>
  </si>
  <si>
    <t>Tones 91416</t>
  </si>
  <si>
    <t>Powder, Garlic</t>
  </si>
  <si>
    <t>21z</t>
  </si>
  <si>
    <t>Ground, Powder Grade A</t>
  </si>
  <si>
    <t>Durkee 54360</t>
  </si>
  <si>
    <t>Tones 91374</t>
  </si>
  <si>
    <t xml:space="preserve">Garlic and Herb Seasoning , SALT FREE </t>
  </si>
  <si>
    <t>Lawry's 900498766</t>
  </si>
  <si>
    <t>20z</t>
  </si>
  <si>
    <t>Durkee 59282</t>
  </si>
  <si>
    <t xml:space="preserve">18z </t>
  </si>
  <si>
    <t>Sage, Ground</t>
  </si>
  <si>
    <t>6z</t>
  </si>
  <si>
    <t>Sauers 01250</t>
  </si>
  <si>
    <t>8z</t>
  </si>
  <si>
    <t>Durkee 54800</t>
  </si>
  <si>
    <t>Tones 914295</t>
  </si>
  <si>
    <t>Salt, Celery</t>
  </si>
  <si>
    <t>30z</t>
  </si>
  <si>
    <t>Sauers 01036</t>
  </si>
  <si>
    <t>36z</t>
  </si>
  <si>
    <t>Durkee 54110</t>
  </si>
  <si>
    <t>Tones 913438</t>
  </si>
  <si>
    <t>35z</t>
  </si>
  <si>
    <t>Salt, Garlic</t>
  </si>
  <si>
    <t>41.25 z</t>
  </si>
  <si>
    <t>Sauers 01121</t>
  </si>
  <si>
    <t>40 z</t>
  </si>
  <si>
    <t>Durkee 54965</t>
  </si>
  <si>
    <t>Tones 91375</t>
  </si>
  <si>
    <t>Salt, Iodized</t>
  </si>
  <si>
    <t>24/26z</t>
  </si>
  <si>
    <t>Fine, Grade A</t>
  </si>
  <si>
    <t>Salt, Onion</t>
  </si>
  <si>
    <t>36 z</t>
  </si>
  <si>
    <t>Grade A, Granulated</t>
  </si>
  <si>
    <t>Sauers 01176</t>
  </si>
  <si>
    <t>Durkee 54580</t>
  </si>
  <si>
    <t>Tones 913982</t>
  </si>
  <si>
    <t>Salt, Season</t>
  </si>
  <si>
    <t>4.5Lb</t>
  </si>
  <si>
    <t>Sauers 01267</t>
  </si>
  <si>
    <t>9Lb</t>
  </si>
  <si>
    <t>Durkee 54830</t>
  </si>
  <si>
    <t>37 z</t>
  </si>
  <si>
    <t>Tones 914345</t>
  </si>
  <si>
    <t>33 z</t>
  </si>
  <si>
    <t>(04-05) Stax 6001</t>
  </si>
  <si>
    <t>38 z</t>
  </si>
  <si>
    <t xml:space="preserve">SALT FREE Seasoning </t>
  </si>
  <si>
    <t xml:space="preserve">21 z </t>
  </si>
  <si>
    <t>All Purpose Ingredient, No MSG</t>
  </si>
  <si>
    <t>20 z</t>
  </si>
  <si>
    <t>Sauer, Chef Shake 01003</t>
  </si>
  <si>
    <t>18 oz</t>
  </si>
  <si>
    <t>Seasoning Mix, Spaghetti</t>
  </si>
  <si>
    <t>12/15 z</t>
  </si>
  <si>
    <t>Atlantic Seasonings 06404</t>
  </si>
  <si>
    <t>6/11.2z</t>
  </si>
  <si>
    <t>6/14 z</t>
  </si>
  <si>
    <t>Seasoning Mix, Stir-Fry Rice, Asian</t>
  </si>
  <si>
    <t>10/6.82z</t>
  </si>
  <si>
    <t>460/4 oz per case,  No preservatives, no artificial flavors.</t>
  </si>
  <si>
    <t>Seasoning Mix, Taco</t>
  </si>
  <si>
    <t>6/9z</t>
  </si>
  <si>
    <t xml:space="preserve">Rosarita 10381 </t>
  </si>
  <si>
    <t>Atlantic Seasonings 06301</t>
  </si>
  <si>
    <t>Casa Fiesta 01828</t>
  </si>
  <si>
    <t>6/6.6z</t>
  </si>
  <si>
    <t>Seasoning, French Fry</t>
  </si>
  <si>
    <t>Sauers 01271</t>
  </si>
  <si>
    <t>6/16z</t>
  </si>
  <si>
    <t>Seasoning, Poultry</t>
  </si>
  <si>
    <t>12 z</t>
  </si>
  <si>
    <t>Durkee 54775</t>
  </si>
  <si>
    <t>10 z</t>
  </si>
  <si>
    <t>Sauers 1236</t>
  </si>
  <si>
    <t>Tones 914246</t>
  </si>
  <si>
    <t>Thyme, Dried leaf</t>
  </si>
  <si>
    <t>7z</t>
  </si>
  <si>
    <t xml:space="preserve">Onion Powder </t>
  </si>
  <si>
    <t>Condiments/Portion Control</t>
  </si>
  <si>
    <t>60/1.5z</t>
  </si>
  <si>
    <t xml:space="preserve">60/1.5z </t>
  </si>
  <si>
    <t>Does not require refrigeration</t>
  </si>
  <si>
    <t>100/1.5 z</t>
  </si>
  <si>
    <t>102/1.5z</t>
  </si>
  <si>
    <t>84/1.5 z</t>
  </si>
  <si>
    <t>100/1.5z</t>
  </si>
  <si>
    <t>60/1.5 z</t>
  </si>
  <si>
    <t xml:space="preserve">84/1.5z </t>
  </si>
  <si>
    <t>0 transfat, 3 grams of fat per 1.5 oz serving</t>
  </si>
  <si>
    <t>200/.43z</t>
  </si>
  <si>
    <t>200/12z</t>
  </si>
  <si>
    <t>200/12gm</t>
  </si>
  <si>
    <t>200/12 gm</t>
  </si>
  <si>
    <t>120/1.5z</t>
  </si>
  <si>
    <t>102/1.5 z</t>
  </si>
  <si>
    <t>Jelly, Assorted, Individual</t>
  </si>
  <si>
    <t>200/.5 z</t>
  </si>
  <si>
    <t xml:space="preserve"> Grape, Apple, Strawberry 1/2 oz</t>
  </si>
  <si>
    <t>200/.5z</t>
  </si>
  <si>
    <t>Jelly, Grape, Individual</t>
  </si>
  <si>
    <t>1/2 oz</t>
  </si>
  <si>
    <t>Mayonnaise, Regular, 12 gm, Individual</t>
  </si>
  <si>
    <t>Mayonnaise, Light,  12gram</t>
  </si>
  <si>
    <t>0 trans fat</t>
  </si>
  <si>
    <t xml:space="preserve">Mustard, Individual </t>
  </si>
  <si>
    <t>500/.5 z</t>
  </si>
  <si>
    <t>4.5 minimum grams per packet.  Grade A</t>
  </si>
  <si>
    <t>500/5.5 z</t>
  </si>
  <si>
    <t>Honey Mustard, Individual, 12gr</t>
  </si>
  <si>
    <t>Sweet, mild mustard sauce with honey</t>
  </si>
  <si>
    <t xml:space="preserve">Pepper, Black, Individual </t>
  </si>
  <si>
    <t>6/1000 z</t>
  </si>
  <si>
    <t>Flat Pack</t>
  </si>
  <si>
    <t xml:space="preserve">Salt Packet, Individual </t>
  </si>
  <si>
    <t>12 grams per packet</t>
  </si>
  <si>
    <t xml:space="preserve">Sauce, Sweet and Sour , Individual portion </t>
  </si>
  <si>
    <t>Cup pack.  1 oz per packet</t>
  </si>
  <si>
    <t>200/9 gm</t>
  </si>
  <si>
    <t xml:space="preserve">Sauce, Tartar, Individual portion </t>
  </si>
  <si>
    <t xml:space="preserve">Syrup, Maple Flavored, Individual </t>
  </si>
  <si>
    <t>Individual 1.5 oz per cup.</t>
  </si>
  <si>
    <t xml:space="preserve">Syrup, Sugar Free, Maple Flavored, Individual, 100/1 oz  </t>
  </si>
  <si>
    <t>Smart Snack Items</t>
  </si>
  <si>
    <t>No high fructose corn syrup</t>
  </si>
  <si>
    <t>Chips Snacks, Single Serve. IW</t>
  </si>
  <si>
    <t>104/.875z</t>
  </si>
  <si>
    <t>104/1z</t>
  </si>
  <si>
    <t>72/.875z</t>
  </si>
  <si>
    <t>104/.7z</t>
  </si>
  <si>
    <t>72/1z</t>
  </si>
  <si>
    <t>64/1.125z</t>
  </si>
  <si>
    <t xml:space="preserve">0 trans fat </t>
  </si>
  <si>
    <t>Chips/Snacks, Single Serve, Baked, IW</t>
  </si>
  <si>
    <t>60/.875z</t>
  </si>
  <si>
    <t>Contains: Wheat</t>
  </si>
  <si>
    <t>175/.75z</t>
  </si>
  <si>
    <t>150/3ct</t>
  </si>
  <si>
    <t>Thaw and Serve</t>
  </si>
  <si>
    <t>80/1.4z</t>
  </si>
  <si>
    <t>Contains:  Milk and Soy</t>
  </si>
  <si>
    <t>Contains: Milk, Soy</t>
  </si>
  <si>
    <t>120/2.0z</t>
  </si>
  <si>
    <t>Snack, Popcorn Puff</t>
  </si>
  <si>
    <t>made from rice and Corn, gluten-free, Nut free</t>
  </si>
  <si>
    <t>Contains 10% DV Vitamin D</t>
  </si>
  <si>
    <t>Possible Allergens:  Milk</t>
  </si>
  <si>
    <t>Rice, Vegetable Fried Rice</t>
  </si>
  <si>
    <t>84/5.9z</t>
  </si>
  <si>
    <t>Brown rice, vegetables.  No MSG, No preservatives.</t>
  </si>
  <si>
    <t>Frozen, 6/5lb bag.</t>
  </si>
  <si>
    <t>Possible Allergens: Wheat or its deirvatives, Soy or its derivatives.</t>
  </si>
  <si>
    <t>Beef Jerky, Low Sodium</t>
  </si>
  <si>
    <t>Low in fat, Meets Smart Snacks</t>
  </si>
  <si>
    <t>0 Trans Fat</t>
  </si>
  <si>
    <t>Bleach</t>
  </si>
  <si>
    <t>6/96 z</t>
  </si>
  <si>
    <t>Must be EPA approved and have MSDS information.</t>
  </si>
  <si>
    <t>Cleaner</t>
  </si>
  <si>
    <t>24/21 z</t>
  </si>
  <si>
    <t>Scouring Powder, Must have MSDS information</t>
  </si>
  <si>
    <t>Liquid Detergent</t>
  </si>
  <si>
    <t>5 gal</t>
  </si>
  <si>
    <t>Must have MSDS information</t>
  </si>
  <si>
    <t>Category: Disposables/Paper</t>
  </si>
  <si>
    <t>Aluminum Foil  (FOIL)</t>
  </si>
  <si>
    <t>18x1000</t>
  </si>
  <si>
    <t xml:space="preserve">18 inches wide x 1000 ft roll with metal cutting edge. </t>
  </si>
  <si>
    <t xml:space="preserve">Support ends.  10% roll dispenser carton.  Heavy Duty.   </t>
  </si>
  <si>
    <t>3 gauge .001 weight</t>
  </si>
  <si>
    <t>Aprons, Disposable</t>
  </si>
  <si>
    <t>Handgard EME</t>
  </si>
  <si>
    <t>100 ct</t>
  </si>
  <si>
    <t>Plastic, size 28"x46", 3 gauge dispenser box.  Full size bib</t>
  </si>
  <si>
    <t>Bags, Food Storage, 10 x 14</t>
  </si>
  <si>
    <t>Handgard FB-14 RM</t>
  </si>
  <si>
    <t>1000 Ct</t>
  </si>
  <si>
    <t>Bags, Food Storage, 18 x 24</t>
  </si>
  <si>
    <t>Handgard FB-24 RM</t>
  </si>
  <si>
    <t>250 Ct</t>
  </si>
  <si>
    <t>Bags, Sandwich</t>
  </si>
  <si>
    <t>Handguard SB 8.5</t>
  </si>
  <si>
    <t>Flip-lock, double saddle pack.  6" x 7"</t>
  </si>
  <si>
    <t>Bowl, 5 oz. , with flared lip</t>
  </si>
  <si>
    <t>Styrofoam, Must not contain CFC's</t>
  </si>
  <si>
    <t>1000 ct</t>
  </si>
  <si>
    <t xml:space="preserve">Must not contain CFC's </t>
  </si>
  <si>
    <t>Bowl, Styrofoam, 12 oz, with flared lip</t>
  </si>
  <si>
    <t>Brooms</t>
  </si>
  <si>
    <t>Warehouse.  32% corn, lightweight, heavy duty</t>
  </si>
  <si>
    <t>Container, FM 8 oz Squat</t>
  </si>
  <si>
    <t>Container, FM 12 oz Squat</t>
  </si>
  <si>
    <t>(15) Dart 12SJ20</t>
  </si>
  <si>
    <t>Container, w/Hinged Lid, Styro foam</t>
  </si>
  <si>
    <t>Pactiv YTD 19903</t>
  </si>
  <si>
    <t>3 compartment, white, carryout tray</t>
  </si>
  <si>
    <t>Gen Pak 20310</t>
  </si>
  <si>
    <t>Dart 90HTPF3</t>
  </si>
  <si>
    <t>Container, w/Hinged Lid, Clear</t>
  </si>
  <si>
    <t>Dart C90PST1</t>
  </si>
  <si>
    <t>2/125</t>
  </si>
  <si>
    <t>1 section.  8.25" x 8.25" x 3"</t>
  </si>
  <si>
    <t>Container w/Hinged Lid, Plastic, Clear</t>
  </si>
  <si>
    <t>Dart C57PST1</t>
  </si>
  <si>
    <t>4/125</t>
  </si>
  <si>
    <t>1 section.  6" x 5.75" x 3"</t>
  </si>
  <si>
    <t xml:space="preserve">Container, 4 oz w/Hinged Lid, Clear, </t>
  </si>
  <si>
    <t>1500</t>
  </si>
  <si>
    <t xml:space="preserve">can be used for hot or cold offer versus serve </t>
  </si>
  <si>
    <t xml:space="preserve">Container, 6 oz w/Hinged Lid, Clear, </t>
  </si>
  <si>
    <t>Cups, Portion, 1 oz, paper</t>
  </si>
  <si>
    <t>Sweetheart 100</t>
  </si>
  <si>
    <t>Solo 45</t>
  </si>
  <si>
    <t>Cups, Portion, 2 oz. Paper</t>
  </si>
  <si>
    <t>Sweetheart 200</t>
  </si>
  <si>
    <t>Solo 48</t>
  </si>
  <si>
    <t>Cups, Portion, 4 oz, Paper</t>
  </si>
  <si>
    <t>Sweetheart 400</t>
  </si>
  <si>
    <t>Solo 51</t>
  </si>
  <si>
    <t>Cups, Portion, 2 oz. Plastic</t>
  </si>
  <si>
    <t>Sweetheart UR2H</t>
  </si>
  <si>
    <t>Solo B200</t>
  </si>
  <si>
    <t>Dart 200PC</t>
  </si>
  <si>
    <t>Cups, Portion, 4 oz., Plastic</t>
  </si>
  <si>
    <t>Sweetheart UR4</t>
  </si>
  <si>
    <t>Dixie PO40 translucent</t>
  </si>
  <si>
    <t>Solo P400</t>
  </si>
  <si>
    <t>Dart 400PC</t>
  </si>
  <si>
    <t>Cups, Portion, 5.5 oz., Plastic</t>
  </si>
  <si>
    <t>Dixie PO55 translucent</t>
  </si>
  <si>
    <t>Solo P550</t>
  </si>
  <si>
    <t>Dart 550PC</t>
  </si>
  <si>
    <t>Cups, Drinking, Styrofoam, 8 oz</t>
  </si>
  <si>
    <t>Dart 8J8</t>
  </si>
  <si>
    <t>40/25</t>
  </si>
  <si>
    <t>Cups, Drinking, Styrofoam, 12 oz</t>
  </si>
  <si>
    <t>Dart 12J12</t>
  </si>
  <si>
    <t>Forks, Plastic</t>
  </si>
  <si>
    <t>Medium weight</t>
  </si>
  <si>
    <t>Dixie PFM 22</t>
  </si>
  <si>
    <t>Dart F6BW</t>
  </si>
  <si>
    <t>Max Packaging</t>
  </si>
  <si>
    <t>Gloves, Lined</t>
  </si>
  <si>
    <t xml:space="preserve">Handgards LTX </t>
  </si>
  <si>
    <t>One Pair.  Latex, medium weight.  Size:  Large</t>
  </si>
  <si>
    <t>Gloves, Plastic</t>
  </si>
  <si>
    <t>10/100</t>
  </si>
  <si>
    <t>Cuff Length.  Dispenser Box.  Embossed.</t>
  </si>
  <si>
    <t>Kit, Spork with Napkin Kit</t>
  </si>
  <si>
    <t xml:space="preserve">Medium Weight White Spork with  </t>
  </si>
  <si>
    <t>10x10 1-ply Napkin, wrapped</t>
  </si>
  <si>
    <t xml:space="preserve">Medium Weight White Fork </t>
  </si>
  <si>
    <t xml:space="preserve">Lids, 2 oz </t>
  </si>
  <si>
    <t>Dart</t>
  </si>
  <si>
    <t>20/125</t>
  </si>
  <si>
    <t>Lids, 4 oz</t>
  </si>
  <si>
    <t>Dixie PL4C</t>
  </si>
  <si>
    <t>Dart 400 PCL</t>
  </si>
  <si>
    <t>Solo PL4</t>
  </si>
  <si>
    <t>Lids, 5 oz</t>
  </si>
  <si>
    <t>Lids, 5 oz bowl with flared lip</t>
  </si>
  <si>
    <t>see line 7</t>
  </si>
  <si>
    <t>Lids, 12 oz bowl with flared lip</t>
  </si>
  <si>
    <t>OPS dome fits all 12 oz bows, clear, with .88 lid height</t>
  </si>
  <si>
    <t>Lid, Container, 8-32 oz Non Vented Plastic</t>
  </si>
  <si>
    <t>Dart 20JLNV</t>
  </si>
  <si>
    <t>Fits 8SJ20, 12SJ20, 5B20, 8B20 see line 26, 27</t>
  </si>
  <si>
    <t>Lid, Container, 6-14 oz Vented Plastic, White</t>
  </si>
  <si>
    <t>Dart 12JL</t>
  </si>
  <si>
    <t>see line 27</t>
  </si>
  <si>
    <t>Lid, Container, 8-20 oz Vented Plastic, Translucent</t>
  </si>
  <si>
    <t xml:space="preserve">Dart 20JL </t>
  </si>
  <si>
    <t>see line 8,9,14,15</t>
  </si>
  <si>
    <t>Lid, Plate, 10.25", fits all plates.  10.25" x 1.38", clear,</t>
  </si>
  <si>
    <t>vented see ln 50</t>
  </si>
  <si>
    <t>Liners, Pan</t>
  </si>
  <si>
    <t>Dixie LO10</t>
  </si>
  <si>
    <t>Silicon sheets 16.5" x 24.5" standard</t>
  </si>
  <si>
    <t>Liners, Pan, Unbleached Natural</t>
  </si>
  <si>
    <t>EcoCraft 030025</t>
  </si>
  <si>
    <t>Eco-friendly</t>
  </si>
  <si>
    <t>16 3/8" x 24 3/8 "</t>
  </si>
  <si>
    <t>Liners, Trash Cans</t>
  </si>
  <si>
    <t xml:space="preserve">60 gallon trash liners.Linear Low Density Resin 38" </t>
  </si>
  <si>
    <t xml:space="preserve">Minimum tear. 240 grams/md/td.   </t>
  </si>
  <si>
    <t>Minimum dart drop 150 gms.  No reprocessed resins</t>
  </si>
  <si>
    <t>Napkins, White, 8" x 13.5"</t>
  </si>
  <si>
    <t>Georgia Pacific 332-01</t>
  </si>
  <si>
    <t>Double fold, tail dispenser</t>
  </si>
  <si>
    <t>Papercraft, Inc</t>
  </si>
  <si>
    <t>Napkins, White, 12" x 13"</t>
  </si>
  <si>
    <t>Georgia Pacific 370-00</t>
  </si>
  <si>
    <t>1 ply.  Dispenser ID 51302</t>
  </si>
  <si>
    <t>SCA D780</t>
  </si>
  <si>
    <t>Napkins, White, 13" x 8.5", Dispenser</t>
  </si>
  <si>
    <t>Tork Expressnap DX900</t>
  </si>
  <si>
    <t>Panhandlers/Pan Holder (hot)</t>
  </si>
  <si>
    <t>Panhandler PG-1</t>
  </si>
  <si>
    <t>Insulated 11.5" x 8.5"</t>
  </si>
  <si>
    <t>Plate</t>
  </si>
  <si>
    <t>Pactiv TK1-0044</t>
  </si>
  <si>
    <t>Divided, foam laminated 10.25"</t>
  </si>
  <si>
    <t>Dart 10CPWQ</t>
  </si>
  <si>
    <t>Plate, FM, 6 inch (snack size)</t>
  </si>
  <si>
    <t>GenPak 80600</t>
  </si>
  <si>
    <t>Sponges, Metal</t>
  </si>
  <si>
    <t>Stainless steel, commercial 300 series. Type 1.5 oz</t>
  </si>
  <si>
    <t>Spoons, Plastic</t>
  </si>
  <si>
    <t>Dixie PTM 22</t>
  </si>
  <si>
    <t>Dart S6BW</t>
  </si>
  <si>
    <t>Spoons, MW, Black Plastic, Dispenser</t>
  </si>
  <si>
    <t>Smart Stack SSS51</t>
  </si>
  <si>
    <t>Spoons, Soup, MW, Plastic</t>
  </si>
  <si>
    <t>Sporks</t>
  </si>
  <si>
    <t>Combination of spoon and fork. medium weight</t>
  </si>
  <si>
    <t>Straws</t>
  </si>
  <si>
    <t>Monogram 718462</t>
  </si>
  <si>
    <t>10/500</t>
  </si>
  <si>
    <t>Individually wrapped.  Plastic.  7.75" to 8"</t>
  </si>
  <si>
    <t>Sweetheart 822TH</t>
  </si>
  <si>
    <t>12/500</t>
  </si>
  <si>
    <t>Towel, Paper 11 x 8.8, Roll, Perforated, White</t>
  </si>
  <si>
    <t>Towels, Terry Cloth</t>
  </si>
  <si>
    <t xml:space="preserve">Intedge 313SP-22306 </t>
  </si>
  <si>
    <t>20" x 17" per cloth.  White.  Bar Mop</t>
  </si>
  <si>
    <t>Benhar 003945</t>
  </si>
  <si>
    <t>Trays, Food, #25</t>
  </si>
  <si>
    <t>Dixie RP 25</t>
  </si>
  <si>
    <t>Southern Champion 0401</t>
  </si>
  <si>
    <t>Trays, Food, 6 oz /#40</t>
  </si>
  <si>
    <t>Dixie RP 40</t>
  </si>
  <si>
    <t>Southern Champion 0405</t>
  </si>
  <si>
    <t>Trays, Food, 1/2lb /#50</t>
  </si>
  <si>
    <t>Dixie RP 50</t>
  </si>
  <si>
    <t>Southern Champion 0409</t>
  </si>
  <si>
    <t>Trays, Food, 1/2 lb/#50</t>
  </si>
  <si>
    <t>EcoCraft 300695</t>
  </si>
  <si>
    <t>Southern Champion 0509</t>
  </si>
  <si>
    <t>Unbleached paper</t>
  </si>
  <si>
    <t>Tray, Food, 3lb, Red Pld</t>
  </si>
  <si>
    <t>Dixie RP 3008</t>
  </si>
  <si>
    <t>2/250</t>
  </si>
  <si>
    <t>Trays, Plastic, Clear</t>
  </si>
  <si>
    <t>Ivex 4296</t>
  </si>
  <si>
    <t>Plastic square 3.5" x 3.5"</t>
  </si>
  <si>
    <t>Tray, Plastic, Black, Square Extra Deep</t>
  </si>
  <si>
    <t>ParPak 21935</t>
  </si>
  <si>
    <t>Plastic square 3.5" x 3.5" x 1.5"</t>
  </si>
  <si>
    <t>Trays, School Styrofoam</t>
  </si>
  <si>
    <t>Pactiv TH1-0500</t>
  </si>
  <si>
    <t>8 1/2" x 10 3/4".  Laminated, white, 5 compartment</t>
  </si>
  <si>
    <t>Gen Pak 10500</t>
  </si>
  <si>
    <t>Wax Paper</t>
  </si>
  <si>
    <t>110 Ponyroll</t>
  </si>
  <si>
    <t>12/750</t>
  </si>
  <si>
    <t xml:space="preserve">Marcel 5093 </t>
  </si>
  <si>
    <t>12/250</t>
  </si>
  <si>
    <t>Wipes, Foodservice, 13 x 21</t>
  </si>
  <si>
    <t>Brawny Max 29416</t>
  </si>
  <si>
    <t>Wrap, Clear, Plastic, Film, 12x2000</t>
  </si>
  <si>
    <t>1 each</t>
  </si>
  <si>
    <t>Wrap, Clear, Plastic, Film 18x2000</t>
  </si>
  <si>
    <t>Wrap, Clear, Plastic, Film 24x2000</t>
  </si>
  <si>
    <t>Wrap, Deli, Waxed paper, 6 x 10.75</t>
  </si>
  <si>
    <t xml:space="preserve">Wrap, Foil,  Potato, </t>
  </si>
  <si>
    <t>Pactiv W72</t>
  </si>
  <si>
    <t>6/500</t>
  </si>
  <si>
    <t>9" x 10.75", Aluminum Foil</t>
  </si>
  <si>
    <t>60/2.51z</t>
  </si>
  <si>
    <t>Category: Special Diet Foods</t>
  </si>
  <si>
    <t xml:space="preserve">Beef Puree Roast Sliced Frozen </t>
  </si>
  <si>
    <t>Thick and Easy</t>
  </si>
  <si>
    <t>Hormel Labs #10837</t>
  </si>
  <si>
    <t>24/3.0z</t>
  </si>
  <si>
    <t xml:space="preserve">Berry Mix, Puree Frozen </t>
  </si>
  <si>
    <t>Hormel Labs #13883</t>
  </si>
  <si>
    <t>24/2.50z</t>
  </si>
  <si>
    <t>Broccoli Puree Frozen</t>
  </si>
  <si>
    <t>Hormel Labs #26522</t>
  </si>
  <si>
    <t>Carrot, Puree Frozen</t>
  </si>
  <si>
    <t>Hormel Labs #39312</t>
  </si>
  <si>
    <t>Hormel Labs #37954</t>
  </si>
  <si>
    <t xml:space="preserve">Chicken Puree, White </t>
  </si>
  <si>
    <t>Corn, Puree Frozen</t>
  </si>
  <si>
    <t>Hormel Labs #27074</t>
  </si>
  <si>
    <t>Egg, Puree, Omlet Frozen Breakfast</t>
  </si>
  <si>
    <t>Hormel Labs #72475</t>
  </si>
  <si>
    <t>Supplement, Boost Breeze Assorted</t>
  </si>
  <si>
    <t>Boost Breeze Assorted</t>
  </si>
  <si>
    <t>#043900186006270</t>
  </si>
  <si>
    <t>27/237 ML</t>
  </si>
  <si>
    <t>Supplement, Ensure and Vinyl Liquid RTU</t>
  </si>
  <si>
    <t>Ensure Plus</t>
  </si>
  <si>
    <t>#50464</t>
  </si>
  <si>
    <t>24/8.0z</t>
  </si>
  <si>
    <t>Supplement, Pediasure Vinyl Carton</t>
  </si>
  <si>
    <t>Pediasure</t>
  </si>
  <si>
    <t>#51804</t>
  </si>
  <si>
    <t>Lot A SP Diet</t>
  </si>
  <si>
    <t>5/3 Lb</t>
  </si>
  <si>
    <t>Dough filled with 100% mozzarella, WG</t>
  </si>
  <si>
    <t>Frozen, WGR One stick must provide 1 M/MA and 1 EOG</t>
  </si>
  <si>
    <t>144/2.14z</t>
  </si>
  <si>
    <t>Possible Allergens:  Wheat, Milk</t>
  </si>
  <si>
    <t>Nardones 961SWCM2</t>
  </si>
  <si>
    <t>96/4.50z</t>
  </si>
  <si>
    <t>96/4.65z</t>
  </si>
  <si>
    <t>One portion must provide 2 M/MA. 2 EOG, and 1/8 cup Red/Orange Vegetable</t>
  </si>
  <si>
    <t>72/7.23z</t>
  </si>
  <si>
    <t>96/5.20z</t>
  </si>
  <si>
    <t>72/5.44z</t>
  </si>
  <si>
    <t>Pizza, French Bread Multi Cheese Garlic</t>
  </si>
  <si>
    <t>60/4.50z</t>
  </si>
  <si>
    <t xml:space="preserve">Frozen, Whole Grain 100% mozzarella </t>
  </si>
  <si>
    <t>60/4.98z</t>
  </si>
  <si>
    <t>80/5.49z</t>
  </si>
  <si>
    <t>72/5.00z</t>
  </si>
  <si>
    <t>60/5.40z</t>
  </si>
  <si>
    <t>Pizza, Cheese, Turkey Pepperoni, 5-6" Round</t>
  </si>
  <si>
    <t>Pizza, Cheese, Pepperoni, 5-6" Round</t>
  </si>
  <si>
    <t>60/5.36z</t>
  </si>
  <si>
    <t>Pizza, Cheese, Supreme, 5-6" Round</t>
  </si>
  <si>
    <t>60/6.35z</t>
  </si>
  <si>
    <t>96/5.50z</t>
  </si>
  <si>
    <t>Frozen, "Pizza Pie Shape" cut into slices or cutter provided, 100% mozzarella, Whole grain</t>
  </si>
  <si>
    <t>64/6.90z</t>
  </si>
  <si>
    <t>Pizza, Whole, 15-16", Self Rising, Pepperoni</t>
  </si>
  <si>
    <t>Pizza, Whole, 15-16", Self Rising, Turkey/Beef Pepperoni</t>
  </si>
  <si>
    <t>Pizza, Whole, 15-16", Self Rising, Buffalo Chicken</t>
  </si>
  <si>
    <t>Pizza, Whole, 15-16", Self Rising, Supreme</t>
  </si>
  <si>
    <t>72/7.19z</t>
  </si>
  <si>
    <t>Pizza, Presliced, 15-16", Parbaked, Turkey or Beef Pepperoni</t>
  </si>
  <si>
    <t>Pizza, Whole, 15-16" Self Rising, Four Cheese</t>
  </si>
  <si>
    <t>Frozen, "Pizza Pie Shaped cut into slices, 100% mozzarella</t>
  </si>
  <si>
    <t>72/6.56z</t>
  </si>
  <si>
    <t>64/5.13z</t>
  </si>
  <si>
    <t>Pizza, Presliced, 15-16", Parbaked, Buffalo Chicken</t>
  </si>
  <si>
    <t>64/4.60z</t>
  </si>
  <si>
    <t>One serving must provide 1 M/MA and 1 EOG Whole grain</t>
  </si>
  <si>
    <t>80/3.30z</t>
  </si>
  <si>
    <t>Breakfast Bagel, Turkey Sausage</t>
  </si>
  <si>
    <t>Frozen, Cream style gravy topping</t>
  </si>
  <si>
    <t>64/3.0z</t>
  </si>
  <si>
    <t>Turkey Ham, Sliced, (1/2 oz. slices)</t>
  </si>
  <si>
    <t xml:space="preserve">Turkey Breast, Deli Sliced, Frozen (1/2 oz. slices) </t>
  </si>
  <si>
    <t>Possible Allergens:  None Listed Gluten Free</t>
  </si>
  <si>
    <t>Possible Allegens:  None Listed Gluten Free</t>
  </si>
  <si>
    <t xml:space="preserve">Catch Weight per Pound </t>
  </si>
  <si>
    <t>106/1.50z</t>
  </si>
  <si>
    <t xml:space="preserve">Possible Allergens:  None Listed </t>
  </si>
  <si>
    <t>132/3.75z</t>
  </si>
  <si>
    <t>10 lb</t>
  </si>
  <si>
    <t>Chicken, Breaded, Popcorn (Dark Meat)</t>
  </si>
  <si>
    <t>Whole Grain, fully cooked, frozen, must provide 2.0 oz. M/MA Consists of</t>
  </si>
  <si>
    <t>Possible Allergens:  Wheat, Soy, Egg , Milk</t>
  </si>
  <si>
    <t>Possible Allergens:  None Listed</t>
  </si>
  <si>
    <t>Chicken Fajita Strips, Unbreaded Dark Meat</t>
  </si>
  <si>
    <t>Fully cooked, One serving must provide 2.0 oz M/MA</t>
  </si>
  <si>
    <t>30 lbs</t>
  </si>
  <si>
    <t>Fruit Pearls</t>
  </si>
  <si>
    <t>48/1/2 cup</t>
  </si>
  <si>
    <t xml:space="preserve">0 Trans fat. One serving provides 2 equivalent grains </t>
  </si>
  <si>
    <t>Dunkin Stick, WGR</t>
  </si>
  <si>
    <t>Beef Patties, No TVP</t>
  </si>
  <si>
    <t>Possible Allergens:  None</t>
  </si>
  <si>
    <t>Beef Steak Patties, Breaded</t>
  </si>
  <si>
    <t>Beef, Frozen Ground</t>
  </si>
  <si>
    <t>USDA inspected bulk, raw fine ground, (no more than 20% fat)</t>
  </si>
  <si>
    <t>MPS #136 Label statement required, "Domestic Beef Only"</t>
  </si>
  <si>
    <t>Possible Allergens:  Soy</t>
  </si>
  <si>
    <t>Beef, Meatball</t>
  </si>
  <si>
    <t>Possible Allergens: Soy</t>
  </si>
  <si>
    <t>143/2.80z 143</t>
  </si>
  <si>
    <t xml:space="preserve">Possible Allergens: </t>
  </si>
  <si>
    <t>Beef, Taco Filling Meat, Reduced Fat and Sodium</t>
  </si>
  <si>
    <t>6/5 lb</t>
  </si>
  <si>
    <t>Cheeseburger Meatloaf</t>
  </si>
  <si>
    <t>Fully cooked, All beef with cheese One serving to meet 2.0 oz. M/MA</t>
  </si>
  <si>
    <t>100/2.90z</t>
  </si>
  <si>
    <t>4/5 lbs</t>
  </si>
  <si>
    <t>Pork Barbecue, Lower Sodium Texas Western Sauce</t>
  </si>
  <si>
    <t>Pork, Barbecue, Vinegar Marinate/Semi Dry</t>
  </si>
  <si>
    <t>Ham, Buffet</t>
  </si>
  <si>
    <t>Fully cooked, water added, boneless, smoked</t>
  </si>
  <si>
    <t>2/9-10 lb</t>
  </si>
  <si>
    <t>2/10 lb</t>
  </si>
  <si>
    <t>Water added, .5 oz. slices, 2.0 oz. serving provides .75 oz. M/MA f</t>
  </si>
  <si>
    <t>Sausage Link with APP</t>
  </si>
  <si>
    <t>Sausage Patty, No APP</t>
  </si>
  <si>
    <t>Sausage Patty with APP</t>
  </si>
  <si>
    <t>Possible Allergens:  Fish, Wheat</t>
  </si>
  <si>
    <t>44/3.60z</t>
  </si>
  <si>
    <t>44/3.64z</t>
  </si>
  <si>
    <t>80/3.60z</t>
  </si>
  <si>
    <t>Soy Milk, Vanilla</t>
  </si>
  <si>
    <t>Soy Milk, Chocolate</t>
  </si>
  <si>
    <t>Taco Tubs, WGR Gluten Free</t>
  </si>
  <si>
    <t xml:space="preserve">No sodium, 0 trans fats, </t>
  </si>
  <si>
    <t xml:space="preserve">One tub meets 1 0z. OEG </t>
  </si>
  <si>
    <t>200/1 ea.</t>
  </si>
  <si>
    <t>Cooking Pan Spray (Buttery Flavor)</t>
  </si>
  <si>
    <t>6/17 oz.</t>
  </si>
  <si>
    <t>Category: Bread Products, Frozen</t>
  </si>
  <si>
    <t>Applesauce, Cups, Sweetened</t>
  </si>
  <si>
    <t>Shelf Stable, Individual portion cup, color foil or mylar top</t>
  </si>
  <si>
    <t>Applesauce, Cups, Unsweetened</t>
  </si>
  <si>
    <t>Applesauce, Blue Raspberry, Shelf Stable Cups</t>
  </si>
  <si>
    <t>Applesauce, Cinnamon, Shelf Stable Cup</t>
  </si>
  <si>
    <t>Applesauce, Strawberry Banana Flavor, Shelf Stable Cup</t>
  </si>
  <si>
    <t>96/4.,5z</t>
  </si>
  <si>
    <t>Potatoes, Mashed, Complete</t>
  </si>
  <si>
    <t>Salsa, Mild, Thick and Chunky, Nutritionally Enhanced</t>
  </si>
  <si>
    <t>Canned, Grade A 3 oz. = 1/2 c Red/Orange Vegetable</t>
  </si>
  <si>
    <t>2 oz. = 1/2 cup Red/Orange Vegetable</t>
  </si>
  <si>
    <t>6/111z</t>
  </si>
  <si>
    <t>US Grade A.  Canned, 3 oz. = 1/2 c Red/Orange Vegetable</t>
  </si>
  <si>
    <t>33% solids, Grade A 9 gm foil packets</t>
  </si>
  <si>
    <t>1000/9gm</t>
  </si>
  <si>
    <t>Sauce, Marinara, Portion Control</t>
  </si>
  <si>
    <t>Shelf Stable, US Grade A, Ready to serve</t>
  </si>
  <si>
    <t>US Grade A, 9 gm foil packets</t>
  </si>
  <si>
    <t>Sauce, Spaghetti, Nutritionally Balanced</t>
  </si>
  <si>
    <t>Canned, US Grade A, 3 oz. = 1/2 c Red/Orange Vegetable</t>
  </si>
  <si>
    <t>Refrigerated, Low moisture part skim 45-50% moisture 1/2 oz. serving</t>
  </si>
  <si>
    <t>Cheese, Mozzarella, String Cheese, IW</t>
  </si>
  <si>
    <t>Refrigerated, Part skim mozzarella, 1 oz. portions</t>
  </si>
  <si>
    <t xml:space="preserve">Refrig., Part skim mozz., 50% red sodium, No more than 2g sat fat and 220 sodium </t>
  </si>
  <si>
    <t>Cheese, Mozzarella, String Cheese, Light, IW</t>
  </si>
  <si>
    <t>Cheese, American 50% Red Fat, 50% Red Sodium, Sliced</t>
  </si>
  <si>
    <t>Possible Allergens:  Milk, Soy</t>
  </si>
  <si>
    <t>4/5 lbs.</t>
  </si>
  <si>
    <t>Sauce, Cheese, Prepared, Pouch, Reduced Sodium</t>
  </si>
  <si>
    <t>Shelf Stable, Aseptically produced, perservative-free, packaged 3oz.=1 M/MA</t>
  </si>
  <si>
    <t>18/8 oz.</t>
  </si>
  <si>
    <t>Bun, Hamburger WGR 4"</t>
  </si>
  <si>
    <t>Bun, Slider WGR  2.5"</t>
  </si>
  <si>
    <t>Buns, Hamburger, Gluten Free</t>
  </si>
  <si>
    <t>Bread, White Gluten Free</t>
  </si>
  <si>
    <t>Roll, Sub Roll WGR</t>
  </si>
  <si>
    <t>No more than 2 g fat and 280 mg sodium</t>
  </si>
  <si>
    <t>All natural fluid product, Self-serve container, calcium</t>
  </si>
  <si>
    <t>enriched Aseptic Package Preferred</t>
  </si>
  <si>
    <t>fluid milk product, self serve container</t>
  </si>
  <si>
    <t xml:space="preserve">Asceptic Package  Preferred </t>
  </si>
  <si>
    <t>2/5 lb</t>
  </si>
  <si>
    <t>30/3.5z</t>
  </si>
  <si>
    <t>32/3.0z</t>
  </si>
  <si>
    <t>Processing</t>
  </si>
  <si>
    <t>Fee for</t>
  </si>
  <si>
    <t>Service</t>
  </si>
  <si>
    <t>Value  Per</t>
  </si>
  <si>
    <t>Case</t>
  </si>
  <si>
    <t xml:space="preserve">Net </t>
  </si>
  <si>
    <t>Cost Per</t>
  </si>
  <si>
    <t>Fee  for</t>
  </si>
  <si>
    <t xml:space="preserve">Processing </t>
  </si>
  <si>
    <t xml:space="preserve">Fee for </t>
  </si>
  <si>
    <t>Flabread, WGR</t>
  </si>
  <si>
    <t>12/12 ea</t>
  </si>
  <si>
    <t>Cheese Sticks, Mozzarella Filled Twisted Topped</t>
  </si>
  <si>
    <t>90/3.10z</t>
  </si>
  <si>
    <t>83/4.20z</t>
  </si>
  <si>
    <t>Lot A Paper &amp; Paper Supplies</t>
  </si>
  <si>
    <t>Chicken</t>
  </si>
  <si>
    <t>Bread Products, Frozen</t>
  </si>
  <si>
    <t>100/1.0z</t>
  </si>
  <si>
    <t>1.5 oz. Does not require refrigeration</t>
  </si>
  <si>
    <t>60/4.0z</t>
  </si>
  <si>
    <t>Special Diet Foods</t>
  </si>
  <si>
    <t>Possible Allergens:  Soy, Wheat</t>
  </si>
  <si>
    <t>Post Consumer Brands</t>
  </si>
  <si>
    <t>8/14.10z</t>
  </si>
  <si>
    <t>72/5.21z</t>
  </si>
  <si>
    <t xml:space="preserve">5% textured vegetable protein.  USDA inspected pork.  </t>
  </si>
  <si>
    <t>84/4.4.z</t>
  </si>
  <si>
    <t>Smokewood RR01011</t>
  </si>
  <si>
    <t>Vegalene 17260</t>
  </si>
  <si>
    <t>D&amp;W Finepack Senate P1001</t>
  </si>
  <si>
    <t>D&amp;W Finepack Senate P1005Kit</t>
  </si>
  <si>
    <t>D&amp;W Finepack FTS500-CMP</t>
  </si>
  <si>
    <t>D&amp;W Finepack Senate P1003</t>
  </si>
  <si>
    <t>D&amp;W Finepack Senate P1001MSKIT</t>
  </si>
  <si>
    <t>Must provide minimum 1 OEG</t>
  </si>
  <si>
    <t>Must  provide minimum 2 OEG</t>
  </si>
  <si>
    <t>Almond Milk, Chocolate</t>
  </si>
  <si>
    <t>Almond Milk, Vanilla</t>
  </si>
  <si>
    <t>CACFP APPROVED</t>
  </si>
  <si>
    <t>Possible Allergens:  Wheat, Milk and Soy</t>
  </si>
  <si>
    <t>48/4.05z</t>
  </si>
  <si>
    <t>Juice, V Blend, Frozen</t>
  </si>
  <si>
    <t>Eco Carton, 100% juice</t>
  </si>
  <si>
    <t>Dragon Punch 45710</t>
  </si>
  <si>
    <t>Cherry Star 45712</t>
  </si>
  <si>
    <t>Wango Mango 45711</t>
  </si>
  <si>
    <t>Waffle, Dutch  WGR</t>
  </si>
  <si>
    <t>One serving provides 1/2 cup additional vegetable and 1/2 cup red/orange</t>
  </si>
  <si>
    <t>64/2.5z</t>
  </si>
  <si>
    <t>72/2.60z</t>
  </si>
  <si>
    <t>Must be vaccum packed, dry</t>
  </si>
  <si>
    <t>20/1 lb</t>
  </si>
  <si>
    <t>72/5.30z</t>
  </si>
  <si>
    <t>6/5 lbs</t>
  </si>
  <si>
    <t>Beef Crumbles, Unseasoned</t>
  </si>
  <si>
    <t>200/2.5z</t>
  </si>
  <si>
    <t>213/2.25z</t>
  </si>
  <si>
    <t>50/3.2z</t>
  </si>
  <si>
    <t xml:space="preserve">One patty to meet 2 oz meat/meat alternate. </t>
  </si>
  <si>
    <t>Beef Patte, Flame or Charbroiled</t>
  </si>
  <si>
    <t>Frozen, IQF, Fully cooked ground beef no more than 20% fat)</t>
  </si>
  <si>
    <t xml:space="preserve">Steak Nugget      </t>
  </si>
  <si>
    <t>Frozen, IQF, Fully cooked ground beef (no more than 30% fat)</t>
  </si>
  <si>
    <t>Possible Allergens: Wheat, Soy and Milk</t>
  </si>
  <si>
    <t>960/.5z</t>
  </si>
  <si>
    <t>Beef Nugget, Teriyaki</t>
  </si>
  <si>
    <t>Possible Allergens:  Wheat, Soy</t>
  </si>
  <si>
    <t>Possible Allergens: None Listed</t>
  </si>
  <si>
    <t>Beef Pattie, Salisbury Steak</t>
  </si>
  <si>
    <t>208/2.30z</t>
  </si>
  <si>
    <t>Beef Brisket with BBQ Sauce</t>
  </si>
  <si>
    <t>2/5 lbs</t>
  </si>
  <si>
    <t>120/4.0z</t>
  </si>
  <si>
    <t>10 lbs</t>
  </si>
  <si>
    <t xml:space="preserve">Possible Allergens: None Listed </t>
  </si>
  <si>
    <t>20 lbs</t>
  </si>
  <si>
    <t>Chicken Chunks, Breaded Buffalo Style</t>
  </si>
  <si>
    <t>240/2.80z</t>
  </si>
  <si>
    <t xml:space="preserve">Frozen. Unbreaded dark meat chicken strips in spicy sauce. </t>
  </si>
  <si>
    <t>Possible Allergens:  Soy, Wheat, and Citrus</t>
  </si>
  <si>
    <t>Possible Allergens:  Egg, Soy, Wheat, and Citrus</t>
  </si>
  <si>
    <t>240/2.40z</t>
  </si>
  <si>
    <t>192/3.60z</t>
  </si>
  <si>
    <t>Cherry Blossom/Sweet and Sour Chicken, WG</t>
  </si>
  <si>
    <t>42.9 lbs</t>
  </si>
  <si>
    <t>42 lbs</t>
  </si>
  <si>
    <t>General Tso's Chicken, Breaded, WG</t>
  </si>
  <si>
    <t>43.5 lbs</t>
  </si>
  <si>
    <t>Thai Sweet Chili Chicken, Unbreaded</t>
  </si>
  <si>
    <t>Chicken, BBQ Teriyaki</t>
  </si>
  <si>
    <t>Other Poultry Products</t>
  </si>
  <si>
    <t>Must yield 1.5 oz. cooked meat, USDA inspected, Grade A, IQF</t>
  </si>
  <si>
    <t>Chicken Wings, Buffalo Style</t>
  </si>
  <si>
    <t>meat, IQF</t>
  </si>
  <si>
    <t>Chicken, Diced, 1/2" Natual Proportion with Dark Meat</t>
  </si>
  <si>
    <t>Chicken Tenders, Breaded, Chicken Breast Meat Only</t>
  </si>
  <si>
    <t>12/1 lb</t>
  </si>
  <si>
    <t>Turkey, Combo Frozen</t>
  </si>
  <si>
    <t>4/3/1 lbs</t>
  </si>
  <si>
    <t>Turkey, Roast Light and Dark Meat Frozen</t>
  </si>
  <si>
    <t>4/9 lbs</t>
  </si>
  <si>
    <t xml:space="preserve">Turkey Sausage Patty </t>
  </si>
  <si>
    <t>Turkey Sausage Patty Lower Sodium</t>
  </si>
  <si>
    <t>160/1.03z</t>
  </si>
  <si>
    <t>4/7 lbs</t>
  </si>
  <si>
    <t>Turkey Taco Filling</t>
  </si>
  <si>
    <t>Turkey Bacon</t>
  </si>
  <si>
    <t>Turkey Sliced All Natural Turkey Breast</t>
  </si>
  <si>
    <t xml:space="preserve">Possible Allergens:  None Listed, Gluten Free </t>
  </si>
  <si>
    <t>120/1.0z</t>
  </si>
  <si>
    <t xml:space="preserve">Category: Beef  </t>
  </si>
  <si>
    <t>Ham, Pre-Sliced</t>
  </si>
  <si>
    <t>Frozen, fully cooked, No alternate protein product must provide 1 oz. M/MA</t>
  </si>
  <si>
    <t>400/1.20z</t>
  </si>
  <si>
    <t>128/1.50z</t>
  </si>
  <si>
    <t>256/1.25z</t>
  </si>
  <si>
    <t>Pork Chop Pattie, Breaded, WG</t>
  </si>
  <si>
    <t>Possible Allergens:  Egg, Milk, Soy and Wheat</t>
  </si>
  <si>
    <t>138/3.35z</t>
  </si>
  <si>
    <t>Pork Rib Pattie, Barbecue Flavored</t>
  </si>
  <si>
    <t>100/2.50z</t>
  </si>
  <si>
    <t>208/2.40z</t>
  </si>
  <si>
    <t>216/2.25z</t>
  </si>
  <si>
    <t xml:space="preserve">Fish Portion, Pollock, WG             </t>
  </si>
  <si>
    <t>Fish Portion, Pollock, Wedge, Potato Breading WG</t>
  </si>
  <si>
    <t>Possible Allergens:  Fish, Wheat, Egg, Soy and Milk</t>
  </si>
  <si>
    <t>46/3.60z</t>
  </si>
  <si>
    <t xml:space="preserve">Possible Allergens:  Fish, Wheat, Egg  </t>
  </si>
  <si>
    <t>Fish Stick, Nacho Breaded, WG</t>
  </si>
  <si>
    <t>Possible Allergens: Fish, Wheat, Soy</t>
  </si>
  <si>
    <t>Possible Allergens:  Fish, Wheat, Soy</t>
  </si>
  <si>
    <t>320/1.0z</t>
  </si>
  <si>
    <t>Fish Sticks, Pollock, Potato Coated, WG</t>
  </si>
  <si>
    <t>Shrimp, Popcorn Style, WG</t>
  </si>
  <si>
    <t>Tuna, Chunk Light, Low Sodium</t>
  </si>
  <si>
    <t xml:space="preserve"> Possible Allergens:  None Listed</t>
  </si>
  <si>
    <t>Corn Dog, Chicken, WG</t>
  </si>
  <si>
    <t>Possible Allergens: Wheat, Soy ,Eggs, Gluten</t>
  </si>
  <si>
    <t>Corn Dog, Turkey, WG</t>
  </si>
  <si>
    <t>Possible Allergens: Wheat, Soy, Eggs, Milk</t>
  </si>
  <si>
    <t>May contain sodium nitrite</t>
  </si>
  <si>
    <t xml:space="preserve">Possible Allergens:  Wheat, Soy, Eggs, and Milk </t>
  </si>
  <si>
    <t>Potato Baby Bakers</t>
  </si>
  <si>
    <t>6/2.5 lbs</t>
  </si>
  <si>
    <t>Potato Roasters</t>
  </si>
  <si>
    <t>Potato Rounds/Tots, Low Sodium</t>
  </si>
  <si>
    <t xml:space="preserve">Potato, Shaped </t>
  </si>
  <si>
    <t>6/4 lb</t>
  </si>
  <si>
    <t>French Fries, Spirals, Battered Red Sodium</t>
  </si>
  <si>
    <t>6/4 lbs</t>
  </si>
  <si>
    <t>Potato Wedge, 8-10 Cut, (Bake or Fry)</t>
  </si>
  <si>
    <t>Potato Waffle Cut</t>
  </si>
  <si>
    <t xml:space="preserve">Hash Brown Rounds </t>
  </si>
  <si>
    <t>Category:  Sweet Potatoes</t>
  </si>
  <si>
    <t>Sweet Potato Mini Puffs</t>
  </si>
  <si>
    <t>Sweet Potato Wedge, 10 cut</t>
  </si>
  <si>
    <t>Applesauce, Strawberry Flavor, Shelf Stable Cup</t>
  </si>
  <si>
    <t>Peaches</t>
  </si>
  <si>
    <t>Peaches, Diced, Shelf Stable Cups</t>
  </si>
  <si>
    <t>Pears, Diced, Shelf Stable Cups</t>
  </si>
  <si>
    <t>Shelf Stable, 100% juice, must have wrap straw, 1 serving = 1/2 cup fruit</t>
  </si>
  <si>
    <t xml:space="preserve">Country of Origin:  </t>
  </si>
  <si>
    <t>1 serving = 1/2 cup fruit</t>
  </si>
  <si>
    <t xml:space="preserve">Net NOI </t>
  </si>
  <si>
    <t>Net</t>
  </si>
  <si>
    <t>Total Cost</t>
  </si>
  <si>
    <t>Net NOI</t>
  </si>
  <si>
    <t>NOI</t>
  </si>
  <si>
    <t xml:space="preserve">Cost Per </t>
  </si>
  <si>
    <t>Fee For</t>
  </si>
  <si>
    <t>French Fries, Shoestring 1/4-5/16", Coated</t>
  </si>
  <si>
    <t>6/4.5 lb</t>
  </si>
  <si>
    <t>Pizzasticks, Filled with 100% Mozzarella and Pizza Sauce Wg</t>
  </si>
  <si>
    <t>Pizza, 100% Mozzarella, 4x6, WG</t>
  </si>
  <si>
    <t>Citripak</t>
  </si>
  <si>
    <t>Frozen, One portion to provide 1/2 cup fruit for CN program</t>
  </si>
  <si>
    <t>Juice, Orange, Cup Pack, 6 oz</t>
  </si>
  <si>
    <t>Fruit Freeze Cup without Spoons, All Flavors</t>
  </si>
  <si>
    <t>96/4.4z</t>
  </si>
  <si>
    <t>Cheese, American, Reduced Fat, Shredded</t>
  </si>
  <si>
    <t>Refregerated, 1/2 oz. serving</t>
  </si>
  <si>
    <t>Cheese, Cheddar Mild, Shredded</t>
  </si>
  <si>
    <t>Refrigerated, 1/2 oz. serving</t>
  </si>
  <si>
    <t>Cheese, Mild Cheddar, Indv. Portions, Reduced Fat</t>
  </si>
  <si>
    <t>168/1 oz.</t>
  </si>
  <si>
    <t>Cheese, Sauce, Ultimate White Blend</t>
  </si>
  <si>
    <t>6/106 oz</t>
  </si>
  <si>
    <t xml:space="preserve">Possbile Allergens:  Milk </t>
  </si>
  <si>
    <t>140/3.0z</t>
  </si>
  <si>
    <t>No more than 2 g of fat per serving. 0 trans fat</t>
  </si>
  <si>
    <t xml:space="preserve">Possible Allergens:  Milk  </t>
  </si>
  <si>
    <t>Yogurt, Fat Free, 4 oz. Extended Shelf Life</t>
  </si>
  <si>
    <t>Upstate</t>
  </si>
  <si>
    <t>Yogurt, Fat Free, 8 oz. Extended Shelf Life</t>
  </si>
  <si>
    <t>12/8.0z</t>
  </si>
  <si>
    <t>Possible Allergens:  Milk, Gluten Free</t>
  </si>
  <si>
    <t>4/6 lbs</t>
  </si>
  <si>
    <t>4 oz. serving equals 1 oz. protein</t>
  </si>
  <si>
    <t>Possbile Allergens: Milk, Gluten Free</t>
  </si>
  <si>
    <t>Possible Allergens:  Egg, Milk, Soy</t>
  </si>
  <si>
    <t>Egg Patty, Round</t>
  </si>
  <si>
    <t>300/1.25z</t>
  </si>
  <si>
    <t>369/1.25z</t>
  </si>
  <si>
    <t>Eggs, Scrambled, Pre-Cooked Refrigerated</t>
  </si>
  <si>
    <t>Eggs, Scrambled, Pre-Cooked, Frozen</t>
  </si>
  <si>
    <t>Egg Omelet Cheddar Cheese</t>
  </si>
  <si>
    <t>Possible Allergens: Egg, Milk, Soy</t>
  </si>
  <si>
    <t>Salsa, Mild, Dipping Cup</t>
  </si>
  <si>
    <t>Canned Grade A 3 oz. serving = 1/2 c Red/Orange Vegetable</t>
  </si>
  <si>
    <t>168/3.0z</t>
  </si>
  <si>
    <t>Sauce, Marinara</t>
  </si>
  <si>
    <t>Canned, Grade ! Fancy,  2.8 oz = 1/2 c Red/Orange Vegetable</t>
  </si>
  <si>
    <t>168/2,5z</t>
  </si>
  <si>
    <t>Sauce, Spaghetti Smooth</t>
  </si>
  <si>
    <t>Sauce, Barbecue, 12 gram</t>
  </si>
  <si>
    <t>Shelf Stable, 12 grams per packet</t>
  </si>
  <si>
    <t>Allergens:  Wheat, Soy</t>
  </si>
  <si>
    <t>Sauce, Taco</t>
  </si>
  <si>
    <t>Shelf Stable, 9 grams per packet</t>
  </si>
  <si>
    <t>Pizza, 100% Mozzarella, Pork Pepperoni , 4 x 6, WG</t>
  </si>
  <si>
    <t>96/4.48z</t>
  </si>
  <si>
    <t>Pizza, 100% Mozzarella, Pork Pepperoni, Rtg. Ang. Wedge, WG</t>
  </si>
  <si>
    <t>Pizza, Beef Fiestada, WG</t>
  </si>
  <si>
    <t>60/4.29z</t>
  </si>
  <si>
    <t>Pizza, 100% Mozz. Turkey Meateaters 6" Round, WG</t>
  </si>
  <si>
    <t>60/5.57z</t>
  </si>
  <si>
    <t>72/5.18z</t>
  </si>
  <si>
    <t>and 1/8 cup red/orange vegetable</t>
  </si>
  <si>
    <t>Pizza, Whole, 15-16", 100% Mozz. Turkey Pepperoni, Four Cheese, WG</t>
  </si>
  <si>
    <t>Pizza, Whole, 15-16", 100% Mozz, Four Cheese, Parbaked WG</t>
  </si>
  <si>
    <t>2 OEG , and 1/8 cup red/orange vegetable</t>
  </si>
  <si>
    <t>72/5.13z</t>
  </si>
  <si>
    <t>Breakfast Bagel, 100% Mozz. Turkey Sausage, WG, IW</t>
  </si>
  <si>
    <t>Breakfast Pizza, 100% Mozz. Pork Sausage, WG</t>
  </si>
  <si>
    <t>Breakfast Pizza, 100% Mozz. Beef, Red Sauce, WG IW</t>
  </si>
  <si>
    <t>Pizza, 100% Mozz. Pork Pepperoni Stuffed Crust, Wedge WG</t>
  </si>
  <si>
    <t>90/5.50z</t>
  </si>
  <si>
    <t>Pizza, Whole, 15-16", 100% Mozz, Four Meat, WG Self Rising</t>
  </si>
  <si>
    <t>Applesauce (No imports)</t>
  </si>
  <si>
    <t xml:space="preserve">Cranberry Sauce (No Imports) </t>
  </si>
  <si>
    <t>Fruit , Mixed (If non domestic, state country of  origin)</t>
  </si>
  <si>
    <t xml:space="preserve">Peach Slices,  Minimum score 90 or above.   (No Imports). </t>
  </si>
  <si>
    <t>Pear Halves, (No Imports)</t>
  </si>
  <si>
    <t>Pear Slices, Barlett Choice (No Imports)</t>
  </si>
  <si>
    <t>Beans, Green, IQF (No Imports)</t>
  </si>
  <si>
    <t>Okra, Breaded   Pre-cooked Oven Ready,   (No Imports)            WGR</t>
  </si>
  <si>
    <t>Vegetables, Mixed (No Imports)</t>
  </si>
  <si>
    <t>Vegetables, Oriental (No Imports)</t>
  </si>
  <si>
    <t>Vegetable Soup Mix (No Imports)</t>
  </si>
  <si>
    <t>Spinach, Chopped (No Imports)</t>
  </si>
  <si>
    <t xml:space="preserve">US Grade A , Frozen  Minimum score 90 or above </t>
  </si>
  <si>
    <t>Kale Greens, Chopped (No Imports)</t>
  </si>
  <si>
    <t>Collard Greens, Chopped (No Imports)</t>
  </si>
  <si>
    <t>Turnip Greens, Chopped (No Imports)</t>
  </si>
  <si>
    <t xml:space="preserve">Minimum score 90 or above. , Grade A , Frozen </t>
  </si>
  <si>
    <t>Sweet Potato Pattie (No Imports)</t>
  </si>
  <si>
    <t xml:space="preserve">Squash, Yellow, Sliced (No Imports) </t>
  </si>
  <si>
    <t>Pepper, Bell Diced (No Imports)</t>
  </si>
  <si>
    <t xml:space="preserve">Minimum score 90 or above. Frozen. </t>
  </si>
  <si>
    <t>Peas, Green (No Imports)</t>
  </si>
  <si>
    <t xml:space="preserve">Minimum score 90 or above. , Frozen, IQF </t>
  </si>
  <si>
    <t>Beans. Lima (No Imports)</t>
  </si>
  <si>
    <t xml:space="preserve">Frozen. 20Lb IQF unit. Miinimum score 90 or above </t>
  </si>
  <si>
    <t>Broccoli Florets (No Imports)</t>
  </si>
  <si>
    <t xml:space="preserve">Broccoli Medley,  Broccoli, Cauliflower and Carrots (No Imports) </t>
  </si>
  <si>
    <t xml:space="preserve">Grade A Fancy.  Minimum score 90 or above. </t>
  </si>
  <si>
    <t>Carrots, Sliced (No Imports)</t>
  </si>
  <si>
    <t>Corn, Cut (No Imports)</t>
  </si>
  <si>
    <t>Broccoli Spears (No Imports)</t>
  </si>
  <si>
    <t xml:space="preserve">  Spears 5" average length.    18-26 Spears per 2# bag.</t>
  </si>
  <si>
    <t>Corn on the Cob (No Imports)</t>
  </si>
  <si>
    <t xml:space="preserve">kernel. Approximately 3 inches long, no ends. </t>
  </si>
  <si>
    <t>Okra, Cut (No Imports)</t>
  </si>
  <si>
    <t xml:space="preserve">Minimum score 90 or above.  IQF, Cut in 1/2" slices </t>
  </si>
  <si>
    <t>Onions, Diced (No Imports)</t>
  </si>
  <si>
    <t xml:space="preserve">3/8"x3/8" dice </t>
  </si>
  <si>
    <t>Peas, Black-eyed (No Imports)</t>
  </si>
  <si>
    <t>Beans, Green (No Imports)</t>
  </si>
  <si>
    <t xml:space="preserve">Drained weight 63 oz.  Grade A Fancy </t>
  </si>
  <si>
    <t>Beans, Lima, Green (No Imports)</t>
  </si>
  <si>
    <t xml:space="preserve">Grade A, minimum drained weight 71 oz </t>
  </si>
  <si>
    <t>Beans, Pintos (No Imports)</t>
  </si>
  <si>
    <t>Beans, Black, Fancy  (No Imports)</t>
  </si>
  <si>
    <t xml:space="preserve">USDA Grade A </t>
  </si>
  <si>
    <t>Beans with Pork (No Imports)</t>
  </si>
  <si>
    <t>Bean, Kidney, Light (No Imports)</t>
  </si>
  <si>
    <t xml:space="preserve">Medium Fancy, 3/15-5/16 inch cut </t>
  </si>
  <si>
    <t>Corn, Whole Kernel (No Imports)</t>
  </si>
  <si>
    <t>Onions, Chopped, Dehydrated (No Imports)</t>
  </si>
  <si>
    <t xml:space="preserve">White.  Yield 1# dehydrated equals 5# fresh.  US Grade A   </t>
  </si>
  <si>
    <t>Potatoes, White Diced (No Imports)</t>
  </si>
  <si>
    <t>Potatoes, White, Whole (No Imports)</t>
  </si>
  <si>
    <t>Squash, Sliced (No Imports)</t>
  </si>
  <si>
    <t xml:space="preserve">Grade A, Minimum drained weight 61 oz </t>
  </si>
  <si>
    <t>Flour, Whole Wheat</t>
  </si>
  <si>
    <t>Welchs</t>
  </si>
  <si>
    <t>Juice, 100%, 11.5 oz cans</t>
  </si>
  <si>
    <t xml:space="preserve"> V Blend</t>
  </si>
  <si>
    <t>Biscuit, Chicken, IW.                                        WGR</t>
  </si>
  <si>
    <t>Cinnamon Rolls,  Whole Wheat                            WGR</t>
  </si>
  <si>
    <t>Doughnut, Yeast Raised Donut, WG</t>
  </si>
  <si>
    <t>Possible Allergens: Wheat, Soy, Milk, and Eggs</t>
  </si>
  <si>
    <t>84/2.45z</t>
  </si>
  <si>
    <t xml:space="preserve"> COOL MUFFINS </t>
  </si>
  <si>
    <t>Super Bakery</t>
  </si>
  <si>
    <t>Pillsbury</t>
  </si>
  <si>
    <t>DeWafflebakkers</t>
  </si>
  <si>
    <t xml:space="preserve">Right Start </t>
  </si>
  <si>
    <t>Pancakes, Mini, Flavored    IW                                WGR   2.0 OEG</t>
  </si>
  <si>
    <t>Right Start</t>
  </si>
  <si>
    <t xml:space="preserve">Pillsbury </t>
  </si>
  <si>
    <t>Possible Allergens:  Wheat, Soy, Milk and Eggs</t>
  </si>
  <si>
    <t>24/1 lb</t>
  </si>
  <si>
    <t>First ingredient, meat, 1 lb reconstituted yields 5 gallons broth.   No MSG</t>
  </si>
  <si>
    <t>First ingredient, meat,1 lb reconstituted yields 5 gallons broth.   No MSG</t>
  </si>
  <si>
    <t>8/5#</t>
  </si>
  <si>
    <t>Grits, Whole Grain Enriched</t>
  </si>
  <si>
    <t>Shelf Stable. Quick cooking</t>
  </si>
  <si>
    <t>GenPak 80500</t>
  </si>
  <si>
    <t>Dart 5B20</t>
  </si>
  <si>
    <t>Dart 8B20</t>
  </si>
  <si>
    <t>GenPak82100</t>
  </si>
  <si>
    <t>Dart 12B32</t>
  </si>
  <si>
    <t>Dart 8SJ20</t>
  </si>
  <si>
    <t>Par-Pak 21959</t>
  </si>
  <si>
    <t>Par-Pak 21961</t>
  </si>
  <si>
    <t>Smart Stack SSF51</t>
  </si>
  <si>
    <t>Republic Plastics-98015</t>
  </si>
  <si>
    <t>8 1/2" x 10 3/4".  Laminated, Black, 5 compartment</t>
  </si>
  <si>
    <t>Pactiv YTHBO500SGBX</t>
  </si>
  <si>
    <t>500</t>
  </si>
  <si>
    <t>Frozen Entrees</t>
  </si>
  <si>
    <t>Calzone, 100% Mozz. w/Pizza Sauce and Pepperoni, WG</t>
  </si>
  <si>
    <t>48/4.50z</t>
  </si>
  <si>
    <t>60/4.69z</t>
  </si>
  <si>
    <t>Calzone, 3 Cheese w/Pizza Sauce, WG</t>
  </si>
  <si>
    <t>Possible Allergens: Wheat, Milk</t>
  </si>
  <si>
    <t>Cheese Sticks, Breaded Mozzarella, Italian Style WG</t>
  </si>
  <si>
    <t>Possible Allergens: Wheat, Milk, Soy</t>
  </si>
  <si>
    <t>Possible Allergens: Milk, Wheat, Soy and Egg</t>
  </si>
  <si>
    <t>60/3.oz</t>
  </si>
  <si>
    <t xml:space="preserve">Possible Allergens: Wheat, Milk </t>
  </si>
  <si>
    <t>Macaroni and Cheese, Reduced Fat, WG</t>
  </si>
  <si>
    <t>Possible Allergens: Milk, Wheat, Egg</t>
  </si>
  <si>
    <t>Ravioli, Mini Cheese, WG</t>
  </si>
  <si>
    <t>Possible Allergens: Wheat, Milk, Egg</t>
  </si>
  <si>
    <t>221/2.17z</t>
  </si>
  <si>
    <t>100/3.10z</t>
  </si>
  <si>
    <t>Tornados, Steak and Cheese, WG</t>
  </si>
  <si>
    <t xml:space="preserve">Possible Allergens:  Wheat, Soy, Milk </t>
  </si>
  <si>
    <t>Peanut Butter &amp; Grape Jelly, No HFCS, Crustless, WG, IW</t>
  </si>
  <si>
    <t>Possible Allergens:  Wheat, Peanuts</t>
  </si>
  <si>
    <t>Peanut Butter &amp; Strawberry Jelly, No HFCS, Crustless, WG, IW</t>
  </si>
  <si>
    <t>Peanut Butter Cups, Creamy, IW</t>
  </si>
  <si>
    <t>Possible Allergens:  Peanuts</t>
  </si>
  <si>
    <t>144/1.30z</t>
  </si>
  <si>
    <t>Beef Patties, Raw, 100% Beef IQF,  USDA inspected beef.</t>
  </si>
  <si>
    <t xml:space="preserve">Chips/Snacks, Large Single Serve, Baked, IW  </t>
  </si>
  <si>
    <t>Possible Allergens:  Wheat</t>
  </si>
  <si>
    <t>Dressings, Salad, Fat Free, Italian, 1.5 oz</t>
  </si>
  <si>
    <t>Dressings, Salad, Fat Free, Ranch, 1.5 oz</t>
  </si>
  <si>
    <t>Dressings, Salad, Fat Free, Thousand Island, 1.5 oz</t>
  </si>
  <si>
    <t>Dressings, Salad, Light, Ranch, 1.5 oz</t>
  </si>
  <si>
    <t>Dressings, Salad, Reg, Ranch, 12 gm</t>
  </si>
  <si>
    <t>Dressings, Salad, Regular, French, 1.5 oz</t>
  </si>
  <si>
    <t>Dressings, Salad, Regular, Italian, 1.5 oz</t>
  </si>
  <si>
    <t xml:space="preserve">Dressings, Salad, Regular, Honey Mustard, 1.5 oz, Individual </t>
  </si>
  <si>
    <t>Dressings, Salad, Regular, Ranch. 1.5 oz, Individual</t>
  </si>
  <si>
    <t>Dressings, Salad, Regular, Thousand Island, 1.5 oz, Individual</t>
  </si>
  <si>
    <t>Mayonnaise, Fat Free, 12 gm, Individual</t>
  </si>
  <si>
    <t>CF Sauer 09094</t>
  </si>
  <si>
    <t>6/2#</t>
  </si>
  <si>
    <t xml:space="preserve">Grits, Regular </t>
  </si>
  <si>
    <t>MJM Marketing</t>
  </si>
  <si>
    <t xml:space="preserve"> Super Bakery</t>
  </si>
  <si>
    <t xml:space="preserve"> Minh  </t>
  </si>
  <si>
    <t>Jack Links</t>
  </si>
  <si>
    <t>Dart 400PCl</t>
  </si>
  <si>
    <t>Genpak</t>
  </si>
  <si>
    <t>Genpak 94012</t>
  </si>
  <si>
    <t>Soup, Condensed, Cream of Chicken</t>
  </si>
  <si>
    <t>Possible Allergens:  Egg, Soy, Milk and Wheat</t>
  </si>
  <si>
    <t>110/2.90z</t>
  </si>
  <si>
    <t>Pizza, Whole, 15-16", 100% Mozz, Four Cheese, Pork Pepperoni, 10 Cut  Par Baked</t>
  </si>
  <si>
    <t>Ridgefield Sidekicks</t>
  </si>
  <si>
    <t>100/2.85z</t>
  </si>
  <si>
    <t>20.5z</t>
  </si>
  <si>
    <t>Lawry's 2150080623</t>
  </si>
  <si>
    <t>96/1.42z</t>
  </si>
  <si>
    <t xml:space="preserve">Doughnut Holes, Bulk </t>
  </si>
  <si>
    <t>600/.42z</t>
  </si>
  <si>
    <t>72/1.oz</t>
  </si>
  <si>
    <t>64/1.375z</t>
  </si>
  <si>
    <t>Chips/Snacks, Tortilla Chips, Single Serve, IW, White Nacho WGR</t>
  </si>
  <si>
    <t>Biscuit, Yeast Raised Potato Sausage (twin pack) WGR</t>
  </si>
  <si>
    <t>100/2.60z</t>
  </si>
  <si>
    <t>Fully cooked, each portion provides 1 M/MA and 1.75 OEG</t>
  </si>
  <si>
    <t>100/1 oz</t>
  </si>
  <si>
    <t>Sauce, Barbecue 1 oz Dipping Cup, Low Sodium</t>
  </si>
  <si>
    <t>Fits 5.5 oz. plastic portion cup see line 24</t>
  </si>
  <si>
    <t>Fits 4 oz. plastic portion cup, see line 23</t>
  </si>
  <si>
    <t>Fits 2 oz plastic portion cup , see Line 22</t>
  </si>
  <si>
    <t>1 oz. cup pack contains 75 mg or less sodium per 1 oz. serving</t>
  </si>
  <si>
    <t xml:space="preserve">Allergens:  None Listed </t>
  </si>
  <si>
    <t>Tornados, Egg, Turkey Sausage, and Cheese WG</t>
  </si>
  <si>
    <t>One serving provides .75 oz. M/MA and 1 1/4 equivalent grains</t>
  </si>
  <si>
    <t>Possible Allergens:  Milk, Eggs, Soy, and Wheat</t>
  </si>
  <si>
    <t>100% Vegetable Juice, Meets 1/2 cup of red/orange vegetable, Shelf Stable</t>
  </si>
  <si>
    <t>Meets USDA Smart Snack Guidelines</t>
  </si>
  <si>
    <t>Beans, Pinto (Southwest)</t>
  </si>
  <si>
    <t>USDA Grade A 1/2 cup serving meets 2 oz. M/MA and 1/2 cup vegetable</t>
  </si>
  <si>
    <t>Pastry, Cinnamon Toast Crunch Filled</t>
  </si>
  <si>
    <t>Possible Allergens:  Wheat and Milk</t>
  </si>
  <si>
    <t>72/2.9z</t>
  </si>
  <si>
    <t>Possible Allergens:  Wheat, Soy and Milk</t>
  </si>
  <si>
    <t xml:space="preserve">Buena Vista </t>
  </si>
  <si>
    <t>72/3.8z</t>
  </si>
  <si>
    <t>Pancake Bowl with Fruit, IW</t>
  </si>
  <si>
    <t xml:space="preserve">Frozen, 200-300 caories and not mot more than 3 gm saturated fat and 400 mg of </t>
  </si>
  <si>
    <t>sodium per serving.  One portion to provide 2 OEG and 1/2 cup fruit, WGR</t>
  </si>
  <si>
    <t>Possible Allergens:  Egg, Milk, Wheat, and Soy</t>
  </si>
  <si>
    <t>Chicken Wings, Roasted</t>
  </si>
  <si>
    <t>Possible Allergens:  None Listed, Gluten Free</t>
  </si>
  <si>
    <t>Possible Allergens:  Egg and Soy</t>
  </si>
  <si>
    <t>100/2.4z</t>
  </si>
  <si>
    <t xml:space="preserve">Stick, Chorizo Seasoned Beef and Cheese </t>
  </si>
  <si>
    <t xml:space="preserve">Muffin, Egg and Cheese on a WG English </t>
  </si>
  <si>
    <t>96/3.30z</t>
  </si>
  <si>
    <t>Oats, WG Topping Mix</t>
  </si>
  <si>
    <t>6/1.5#</t>
  </si>
  <si>
    <t>Possible Allergens:  Wheat or Wheat Derivative</t>
  </si>
  <si>
    <t xml:space="preserve">1/4 cup dried product provides .75 OEG </t>
  </si>
  <si>
    <t>Kit, Fork MW, with Napkin (No Straw)</t>
  </si>
  <si>
    <t>Kit, Fork MW, Milk Straw with Napkin</t>
  </si>
  <si>
    <t xml:space="preserve">Garlic, Roasted </t>
  </si>
  <si>
    <t xml:space="preserve">Concentrate, Gluten Free, 0 Trans Fat, 0 Saturated Fat, </t>
  </si>
  <si>
    <t>6/1 lb</t>
  </si>
  <si>
    <t>72/6.38z</t>
  </si>
  <si>
    <t>48/2.9z</t>
  </si>
  <si>
    <t xml:space="preserve">J&amp; J Snacks </t>
  </si>
  <si>
    <t>Frozen, Ready to bake, 200-300 calories with not more than 5 g sat fat &amp;</t>
  </si>
  <si>
    <t>CACFP Eligible</t>
  </si>
  <si>
    <t>72/3.17z</t>
  </si>
  <si>
    <t>6/43 z</t>
  </si>
  <si>
    <t>Frozen, Fully cooked, No beans, 40-80 calories with no more than 1 g</t>
  </si>
  <si>
    <t>saturated fat and 250 mg sodium per 2 oz. serving.</t>
  </si>
  <si>
    <t>6/5#</t>
  </si>
  <si>
    <t xml:space="preserve">Frozen, fully cooked ground beef, (no more than 20% fat), 100-150 </t>
  </si>
  <si>
    <t>calories with no more  than 4 g saturated fat and 250 mg sodium per</t>
  </si>
  <si>
    <t>2 M/MA serving.  CN Labeled with serving size to provide min. 2 M/MA</t>
  </si>
  <si>
    <t>4/10 lbs</t>
  </si>
  <si>
    <t xml:space="preserve">100-200 calories with no more than 6 g saturated fat and 300 mg </t>
  </si>
  <si>
    <t>sodium per serving.  CN Labeled for 5 meatballs to provide min 2 M/MA</t>
  </si>
  <si>
    <t>VPP allowed</t>
  </si>
  <si>
    <t xml:space="preserve">Possible Allergens:  None </t>
  </si>
  <si>
    <t>Frozen, Fully cooked ground beef (no more than 30% fat)</t>
  </si>
  <si>
    <t xml:space="preserve">100-200 calories with no more than 4g saturated fat and 450 mg </t>
  </si>
  <si>
    <t>sodium per serving. CN Labeled for  4 nuggets to provide 2 M/MA VPP</t>
  </si>
  <si>
    <t>Frozen, Fully cooked, ground beef (no more than 20% fat) 100-200</t>
  </si>
  <si>
    <t>calories with no more than  5 g saturated fat and 300 mg sodium per</t>
  </si>
  <si>
    <t>serving. CN Labeled for one portion to provide 2 M/MA. Pack in oven sle</t>
  </si>
  <si>
    <t xml:space="preserve"> Possible Allergens:  Soy</t>
  </si>
  <si>
    <t xml:space="preserve">Alternate protein products must meet the requirements in Apendix A </t>
  </si>
  <si>
    <t>of 7 CFR 210.  Sodium content is not more than 250 mg per serving</t>
  </si>
  <si>
    <t>Product  provides 2 oz. M/MA per serving.</t>
  </si>
  <si>
    <t xml:space="preserve">Frozen, IQF, Fully cooked ground beef, Not more than 20% fat Sodium </t>
  </si>
  <si>
    <t xml:space="preserve">not to exceed 275 mg sodium per serving Must provide 2.0 oz. M/MA  </t>
  </si>
  <si>
    <t>90/3.0z</t>
  </si>
  <si>
    <t>Beef Steak Burger (Mini Slider). Charbroiled</t>
  </si>
  <si>
    <t>Frozen, Fully cooked, made from ground beef (no more than 30% fat)</t>
  </si>
  <si>
    <t xml:space="preserve">0-150 calories with not more than 4 g saturated fat and 200 mg of </t>
  </si>
  <si>
    <t>sodium per serving. CN labeled for one portion to provide 1 M/MA</t>
  </si>
  <si>
    <t xml:space="preserve">Made from ground beef (no more than 30% fat)  Fully cooked, may </t>
  </si>
  <si>
    <t>contain VPP One portion to provide 2 oz. M/MA</t>
  </si>
  <si>
    <t>and 1/8 cup Red/Orange Vegetable</t>
  </si>
  <si>
    <t xml:space="preserve">WGR, Fully cooked, chopped and form, frozen, One serving provides </t>
  </si>
  <si>
    <t>2 0 M/MA and 1 oz. OEG</t>
  </si>
  <si>
    <r>
      <rPr>
        <b/>
        <sz val="8"/>
        <rFont val="Arial"/>
        <family val="2"/>
      </rPr>
      <t>Chicken Patty, Grilled</t>
    </r>
    <r>
      <rPr>
        <sz val="8"/>
        <rFont val="Arial"/>
        <family val="2"/>
      </rPr>
      <t xml:space="preserve">,  </t>
    </r>
  </si>
  <si>
    <r>
      <rPr>
        <b/>
        <sz val="8"/>
        <rFont val="Arial"/>
        <family val="2"/>
      </rPr>
      <t>Chicken Nugget, Breaded</t>
    </r>
    <r>
      <rPr>
        <sz val="8"/>
        <rFont val="Arial"/>
        <family val="2"/>
      </rPr>
      <t xml:space="preserve">            </t>
    </r>
  </si>
  <si>
    <r>
      <rPr>
        <b/>
        <sz val="8"/>
        <rFont val="Arial"/>
        <family val="2"/>
      </rPr>
      <t>Chicken Tenders, Breaded</t>
    </r>
    <r>
      <rPr>
        <sz val="8"/>
        <rFont val="Arial"/>
        <family val="2"/>
      </rPr>
      <t xml:space="preserve">                 </t>
    </r>
  </si>
  <si>
    <r>
      <rPr>
        <b/>
        <sz val="8"/>
        <rFont val="Arial"/>
        <family val="2"/>
      </rPr>
      <t>Chicken,</t>
    </r>
    <r>
      <rPr>
        <sz val="8"/>
        <rFont val="Arial"/>
        <family val="2"/>
      </rPr>
      <t xml:space="preserve"> </t>
    </r>
    <r>
      <rPr>
        <b/>
        <sz val="8"/>
        <rFont val="Arial"/>
        <family val="2"/>
      </rPr>
      <t xml:space="preserve">Popcorn Chicken, Breaded </t>
    </r>
    <r>
      <rPr>
        <sz val="8"/>
        <rFont val="Arial Narrow"/>
        <family val="2"/>
      </rPr>
      <t/>
    </r>
  </si>
  <si>
    <t xml:space="preserve">Solid Whole muscle meat; fully cooked, IQF.   Each portion must provide </t>
  </si>
  <si>
    <t xml:space="preserve">a min to meet 2 M/MA and 1 OEG.  Breading must meet Whole Grain </t>
  </si>
  <si>
    <t xml:space="preserve">Rich requirements. Batter/breading not to exceed 30% of the weight of </t>
  </si>
  <si>
    <t xml:space="preserve">the finished product. Sodium must not exceed 580mg per serving. </t>
  </si>
  <si>
    <t>No Egg, No Alternate Protein Product Domestic birds only</t>
  </si>
  <si>
    <t xml:space="preserve"> No bags included</t>
  </si>
  <si>
    <t xml:space="preserve">Solid Whole muscle meat, fully cooked, IQF.  Each portion must provide </t>
  </si>
  <si>
    <t xml:space="preserve">a min to meet 2 M/MA and 1 OEG.  Breading must meet Whole Grain  </t>
  </si>
  <si>
    <t>Rich requirements. Batter / breading not to exceed 30% of the weight of</t>
  </si>
  <si>
    <t>Fully Cooked, chicken breast with rib meat, APP and egg allowed,</t>
  </si>
  <si>
    <t xml:space="preserve">Fully Cooked, portioned, CN Labeled. Product is made with whole muscle </t>
  </si>
  <si>
    <t xml:space="preserve">white meat chicken pieces. No ground Chicken. Each portion must </t>
  </si>
  <si>
    <t xml:space="preserve">meet 2 M/MA and 1 OEG. No ground Chicken.  Breading must meet WGR </t>
  </si>
  <si>
    <t xml:space="preserve">requirements. Batter / breading not to exceed 30% of weight of the </t>
  </si>
  <si>
    <t>finished product Sodium not to exceed 400 mg per serving</t>
  </si>
  <si>
    <t>Domestic birds only</t>
  </si>
  <si>
    <t xml:space="preserve">Chicken Breast Bites (Dill Flavor) </t>
  </si>
  <si>
    <t xml:space="preserve">Fully cooked, chicken breast with rib meat only. App and egg allowed, in </t>
  </si>
  <si>
    <t>compliance with Apendix A of 7 CFR Part 210 3.2 oz. serving to provide</t>
  </si>
  <si>
    <t>4/5#</t>
  </si>
  <si>
    <t xml:space="preserve">Iin compliance with Apendix A of 7 CFR Part 210 CN label to provide 2 oz. </t>
  </si>
  <si>
    <t xml:space="preserve">M/MA and 1.25 OEG, Breading must meet WGR requirements. Batter or </t>
  </si>
  <si>
    <t xml:space="preserve">or breading not to exceed 30% of the weight of product, sodium not to </t>
  </si>
  <si>
    <t>exceed 760 mg.  The label  must specify number of portions per case</t>
  </si>
  <si>
    <t xml:space="preserve">Fully cooked, chicken breast with rib meat only, APP and egg allowed, in </t>
  </si>
  <si>
    <t>compliance with Apendix A of 7 CFR Part 210 CN label to provide 1 oz.</t>
  </si>
  <si>
    <t xml:space="preserve">M/MA and .5 OEG. Breading must meet WGR requirements.  Breading not </t>
  </si>
  <si>
    <t xml:space="preserve">to exceed 30% of the weight  of product, Sodium not to exceed 300 mg </t>
  </si>
  <si>
    <t>The label must specify number of portions per case</t>
  </si>
  <si>
    <t xml:space="preserve">Fully cooked. Chicken breast with rib meat only; chopped and formed; </t>
  </si>
  <si>
    <t>APP and egg allowed, in compliance with Appendix A of 7 CFR Part 210</t>
  </si>
  <si>
    <t>CN label to provide 1 oz M/MA, and no more than 1 OEG. Breading</t>
  </si>
  <si>
    <t>must meet WGR requirements. Batter or breading not to exceed 30%</t>
  </si>
  <si>
    <t>APP and egg allowed, in compliance with Appendix A of 7 CFR Part 210.</t>
  </si>
  <si>
    <t>Fully cooked, Chicken breast with rib meat only; chopped and formed;</t>
  </si>
  <si>
    <t>CN label to provide 2 oz M/MA and a not more than 1 OEG. Breading must</t>
  </si>
  <si>
    <t xml:space="preserve">meet WGR requirements. Batter or breading not to exceed 30% of the </t>
  </si>
  <si>
    <t xml:space="preserve">weight of the product, sodium not to exceed 480 mg.  The label must </t>
  </si>
  <si>
    <t>specify the number of portions per case</t>
  </si>
  <si>
    <t xml:space="preserve">Fully cooked. Unbreaded, breast with rib meat,chopped and formed; </t>
  </si>
  <si>
    <t xml:space="preserve">CN label to provide 1 oz. M/MA and 1 OEG, Breading must meet WGR </t>
  </si>
  <si>
    <t xml:space="preserve">product, sodium not to exceed 480 mg The label must specify number of </t>
  </si>
  <si>
    <t>portions per case</t>
  </si>
  <si>
    <t xml:space="preserve">Fully Cooked.  Chopped and formed; chicken breast with rib meat only;  </t>
  </si>
  <si>
    <t xml:space="preserve">APP and egg allowed, in compliance with Appendix A of 7 CFR Part 210.  </t>
  </si>
  <si>
    <t xml:space="preserve">One serving to contain no more than 54% of total calories from fat; </t>
  </si>
  <si>
    <t xml:space="preserve">sat fat not to exceed 15% of calories per serving. Sodium not to exceed </t>
  </si>
  <si>
    <t xml:space="preserve">480 mg per serving.  Batter or breading not to exceed 30% of the weight  </t>
  </si>
  <si>
    <t xml:space="preserve">of the finished product. The label must specify the number of portions </t>
  </si>
  <si>
    <t>per case.</t>
  </si>
  <si>
    <t xml:space="preserve">Fully cooked, chicken breast with rib meat only, chopped and formed, APP </t>
  </si>
  <si>
    <t xml:space="preserve">and egg allowed, in compliance with Apendix A of 7 CFR Part 210 </t>
  </si>
  <si>
    <t>the product.  Sodium not ot exceed 480 mg.</t>
  </si>
  <si>
    <t>APP and egg allowed, in complaince with Appendix A of 7 CFR Part 210</t>
  </si>
  <si>
    <t xml:space="preserve">Frozen. Unbreaded, Cooked chicken leg meat, boneless, with Teriyaki </t>
  </si>
  <si>
    <t xml:space="preserve">sauce No MSG. No Trans Fat. 100-200 calories with no more than 2g </t>
  </si>
  <si>
    <t>saturated fat and 450 mg sodium per serving. One portion to provide min.</t>
  </si>
  <si>
    <t>2 M.MA</t>
  </si>
  <si>
    <t>No MSG. No Trans Fat. 100-200 calories with no more than 2 g sat fat</t>
  </si>
  <si>
    <t xml:space="preserve">and 450 mg sodium per serving. One portion to provide min. 2 M/MA. </t>
  </si>
  <si>
    <t xml:space="preserve">Frozen. Lightly battered or breaded boneless dark meat chicken chunks </t>
  </si>
  <si>
    <t xml:space="preserve">tossed with citrus flavored sauce. No MSG. No Trans Fat. 150-250 </t>
  </si>
  <si>
    <t xml:space="preserve">tossed with sweet and sour sauce. No MSG. No Trans Fat. 140-250 </t>
  </si>
  <si>
    <t>saturated fat and 400 mg sodium per serving.  One serving to provide min.</t>
  </si>
  <si>
    <t>2 M/MA</t>
  </si>
  <si>
    <t>Possible Allergens:  Egg, Soy, Wheat, &amp; Citrus</t>
  </si>
  <si>
    <t xml:space="preserve">no more than 2 g saturated fat and 450 mg of sodium per serving.  </t>
  </si>
  <si>
    <t xml:space="preserve">One portion to provide 2 M/MA </t>
  </si>
  <si>
    <t>Frozen, Breaded chicken chunks in spicy sauce, NO MSG, 100-200 cals</t>
  </si>
  <si>
    <t xml:space="preserve">Frozen, chicken in sweet teriyaki sauce. No MSG No Trans fat </t>
  </si>
  <si>
    <t xml:space="preserve">sodium per serving.  One portion to provide 2 M/MA </t>
  </si>
  <si>
    <t xml:space="preserve">100-200 calories with nnot more than 2 g saturated fat and 500 mg of </t>
  </si>
  <si>
    <t>mg sodium per serving.  One portion to provide 2 M/MA</t>
  </si>
  <si>
    <t xml:space="preserve">Frozen, Fully cooked, Marinated strips of breast w/rib meat with grill </t>
  </si>
  <si>
    <t>markings.  Free of bone and skin, 100-200 calories with no more than 2 g</t>
  </si>
  <si>
    <t>saturated fat and 600 mg of sodium per 2 M/MA</t>
  </si>
  <si>
    <t>Chicken Popcorn, Dark and White Meat, no container, WG</t>
  </si>
  <si>
    <t>Frozen, Fully cooked, Chopped and formed w/d chicken meat 200-300</t>
  </si>
  <si>
    <t xml:space="preserve">calories with no more than 5 g saturated fat and 600 mg of sodium per </t>
  </si>
  <si>
    <t>serving.  CN Labeled for 10 pieces to provide min. 2 M/MA and 1 OEG</t>
  </si>
  <si>
    <t>Possible Allergens:  Wheat, Soy, and Milk</t>
  </si>
  <si>
    <t xml:space="preserve">Chicken Fillet, Breaded, chicken breast meat only.                </t>
  </si>
  <si>
    <t xml:space="preserve">Chicken Fillet, Breaded, Spicy, chicken breast meat only,                  </t>
  </si>
  <si>
    <t xml:space="preserve">Chicken Chunks, breaded, chicken breast with rib meat only;              </t>
  </si>
  <si>
    <t>white meat chicken pieces. No ground Chicken. Each portion must provide</t>
  </si>
  <si>
    <t>min. to meet 2 M/MA and 1 OEG. Breading must meet WGR requirements.</t>
  </si>
  <si>
    <t xml:space="preserve">Frozen, fully cooked, Oven roasted, Round Shape 50-150 calories with  </t>
  </si>
  <si>
    <t xml:space="preserve">not more than 2 g saturated fat and  400 mg sodium per serving,  </t>
  </si>
  <si>
    <t>CN label portion to provide 2 oz. M/MA</t>
  </si>
  <si>
    <t>Turkey Barbecue with Texas Sauce, Low Sodium</t>
  </si>
  <si>
    <t>Frozen, fully cooked, chopped, One 3.75 oz. portion to provide</t>
  </si>
  <si>
    <t>2 oz. M/MA, 100-200 calories and not more than 2 g saturated fat and</t>
  </si>
  <si>
    <t>300 mg of sodium per serving</t>
  </si>
  <si>
    <t xml:space="preserve">Possible Allergens:  Soy </t>
  </si>
  <si>
    <t xml:space="preserve">Frozen, fully cooked, No more than 10% water added 94% fat-free </t>
  </si>
  <si>
    <t xml:space="preserve">by weight, 50-150 calories with no more than 2 g saturated fat and </t>
  </si>
  <si>
    <t>550 mg sodium per 2 M/MA serving May contain nitrites</t>
  </si>
  <si>
    <t xml:space="preserve">Frozen, fully cooked, All turkey equal parts bologna, ham, and salami.  </t>
  </si>
  <si>
    <t>Each flavor packed separately, 1/2 oz. slices.  May contain nitrites</t>
  </si>
  <si>
    <t>Frozen, fully cooked, Whole muscle breast and thigh roast, Packed in</t>
  </si>
  <si>
    <t>ovenable Mylar bags, natural skin on, 50-150 calories with no more</t>
  </si>
  <si>
    <t>2 g sat fat and 480 mg sodium per 2 M/MA serving</t>
  </si>
  <si>
    <t>Frozen, Fully cooked, No VPP, 50-100 cals per svg no more than</t>
  </si>
  <si>
    <t xml:space="preserve">3 g sat fat and 320 mg sodium .  CN Label  to provide 1 M/MA </t>
  </si>
  <si>
    <t>Frozen, Fully cooked, No VPP, 50-100 cals per svg no more than 2 g</t>
  </si>
  <si>
    <t>sat fat and 150 mg sodium per 1 M/MA serving Must provide 1 M/MA</t>
  </si>
  <si>
    <t xml:space="preserve">Frozen, pre-cooked and pre-crisped, One slice contains .179 of cooked </t>
  </si>
  <si>
    <t>M/MA, Contains both white and dark meat</t>
  </si>
  <si>
    <t xml:space="preserve">Frozen, fully cooked, oven roasted, round shaped, 50-150 calories  </t>
  </si>
  <si>
    <t xml:space="preserve">with no more than 1 g sat fat and 4500 mg of sodium per serving. CN </t>
  </si>
  <si>
    <t xml:space="preserve">labeled with portion to provide 2 M/MA </t>
  </si>
  <si>
    <t>Turkey, All Nat Smoke House Turkey Breast Snack Stick</t>
  </si>
  <si>
    <t>Frozen, Fully cooked, wach 1.2 oz. sticks provides 1 oz. M/MA 10-100</t>
  </si>
  <si>
    <t>calories with no more than 1 g sat fat  and 8 g of protein</t>
  </si>
  <si>
    <t>Turkey Meatballs</t>
  </si>
  <si>
    <t>Fully cooked, IQF, Four meatballs provides 2 M/MA Utlizes both white &amp;</t>
  </si>
  <si>
    <t>dark meat, 100-150 cals with no more than 1 g sat fat &amp; 400 mg sodium</t>
  </si>
  <si>
    <t>184/.85z</t>
  </si>
  <si>
    <t>Turkey Burger</t>
  </si>
  <si>
    <t xml:space="preserve">Frozen, Fully cooked, on patty provides 2.0 oz. M/MA 150-200 calories </t>
  </si>
  <si>
    <t>with no more than 2.5 g sat fat and 450 mg of sodium per serving</t>
  </si>
  <si>
    <t>175/2.75z</t>
  </si>
  <si>
    <t>Frozen, fully cooked, 150-300 calories with no more than 7g sat fat and</t>
  </si>
  <si>
    <t>275 mg sodium per serving.  Must provide 2 oz. M/MA 0 trans fat</t>
  </si>
  <si>
    <t xml:space="preserve">Frozen, fully cooked 200-300  calories with no more than 7g sat fat and </t>
  </si>
  <si>
    <t>275 mg of sodium per serving.  Must provide 2 oz. M/MA 0 trans fat</t>
  </si>
  <si>
    <t>Frozen, fully cooked, 250-350 calories with no more than 6 g sat fat</t>
  </si>
  <si>
    <t xml:space="preserve">and 500 mg of sodium per serving. CN labeled for one portion to </t>
  </si>
  <si>
    <t>provide min. 2 M/MA and .5 OEG</t>
  </si>
  <si>
    <t>Frozen, fully cooked, 100-200 calories with no more  than 4 g sat fat</t>
  </si>
  <si>
    <t>and 400 mg sodium per serving CN Labeled for one portion  to provide</t>
  </si>
  <si>
    <t xml:space="preserve">2 M/MA </t>
  </si>
  <si>
    <t>Possible Allergens:  Milk, Soy and Wheat</t>
  </si>
  <si>
    <t xml:space="preserve">Frozen, fully cooked, 50-150 calories with no more than 4 g saturated </t>
  </si>
  <si>
    <t xml:space="preserve">fat and 275 mg sodium per serving. CN labeled to provide 1 M/MA </t>
  </si>
  <si>
    <t xml:space="preserve">per serving. </t>
  </si>
  <si>
    <r>
      <rPr>
        <b/>
        <sz val="8"/>
        <rFont val="Arial"/>
        <family val="2"/>
      </rPr>
      <t xml:space="preserve">Fish Nuggets, Natural Cod       </t>
    </r>
    <r>
      <rPr>
        <sz val="8"/>
        <rFont val="Arial"/>
        <family val="2"/>
      </rPr>
      <t xml:space="preserve">                             </t>
    </r>
  </si>
  <si>
    <r>
      <rPr>
        <b/>
        <sz val="8"/>
        <rFont val="Arial"/>
        <family val="2"/>
      </rPr>
      <t xml:space="preserve">Fish Sticks, Pollock      </t>
    </r>
    <r>
      <rPr>
        <sz val="8"/>
        <rFont val="Arial"/>
        <family val="2"/>
      </rPr>
      <t xml:space="preserve">       </t>
    </r>
  </si>
  <si>
    <t>Frozen, min 71% Alaskan Pollock, WGR breading, precooked, Grade A or</t>
  </si>
  <si>
    <t xml:space="preserve">PUFI approved, 150-250 calories with no more than 2 g saturated fat and </t>
  </si>
  <si>
    <t>400 mg per serving, CN labeled to provide min. 2 M/MA and 1 OEG</t>
  </si>
  <si>
    <t>300 mg per serving, CN labeled to provide min. 2 M/MA and .5 OEG</t>
  </si>
  <si>
    <t xml:space="preserve">Frozen, min. 64%  Alaskan Pollock, breaded, oven ready, Grade A or PUFI  </t>
  </si>
  <si>
    <t xml:space="preserve">approved, 200-300 claories calories with no more than 2 g sat fat and </t>
  </si>
  <si>
    <t xml:space="preserve">350 mg sodium per serving.  </t>
  </si>
  <si>
    <t xml:space="preserve">Frozen, min. 64% Alaskan Pollock, breaded, oven ready, PUFI approved, </t>
  </si>
  <si>
    <t xml:space="preserve">200-300 calories with no more than 2 g sat fat and 350 mg sodium per </t>
  </si>
  <si>
    <t>serving.  CN Labeled for 4 sticks to provide min. 2 M/MA and .75 OEG</t>
  </si>
  <si>
    <t>Possible Allergens:  Fish, Wheat, Soy, and Egg</t>
  </si>
  <si>
    <t xml:space="preserve">Frozen, made from minced shrimp, whole grain rich breading, 150-250 </t>
  </si>
  <si>
    <t xml:space="preserve">Frozen, 250-350 calories with no more than 6 g sat fat and 500 mg sodium per serving.  </t>
  </si>
  <si>
    <t>One portion to provide a min. 2 M/MA and 2 OEG</t>
  </si>
  <si>
    <t>Frozen, 200-300 calories with no more than 3 g sat fat and 500 mg sodium per serving.</t>
  </si>
  <si>
    <t>One portion to provide a min. 2 M/MA and 2 OEG 1/8 cup red/orange vegetable</t>
  </si>
  <si>
    <t xml:space="preserve">Frozen, low moisture, 200-300 calories with no more  than 8 g sat fat and 400 mg of sodium </t>
  </si>
  <si>
    <t>per serving, 0 trans fats, One serving to provide 1 M/MA and 2 OEG</t>
  </si>
  <si>
    <t xml:space="preserve">Frozen, low moisture part skim mozzarella cheese stick with WGR breading, may be </t>
  </si>
  <si>
    <t xml:space="preserve">prepared in oven or fryer, 200-300 cal with no more than 8 g sat fat and 400 mg sodium  </t>
  </si>
  <si>
    <t>per serving. 0 Trans Fats, CN Labeled for 5 stick portion to provide 2 M/MA and 1.5 OEG</t>
  </si>
  <si>
    <t xml:space="preserve">Frozen, chicken with vegetables in WG egg roll wrapper, 150-250 calories with no more </t>
  </si>
  <si>
    <t>than 2 g sat fat and 450 mg sodium per serving.  CN Labeled for one portion to provide</t>
  </si>
  <si>
    <t>min 1 M/MA, 1 OEG and 1/4 c vegetable</t>
  </si>
  <si>
    <t>Turkey Frank Wrapped in WW Flour, IW</t>
  </si>
  <si>
    <t xml:space="preserve">Frozen, Fully cooked, heat and serve, No nitrites or nitrates added, 200-300 calories and </t>
  </si>
  <si>
    <t>not more than 4 g sat fat and 400 mg of sodium per serving.  Must meet 2 M/MA and 2 OEG</t>
  </si>
  <si>
    <t xml:space="preserve">Frozen, processed American cheese in boil or steam pouch, 250-350 calories with no  </t>
  </si>
  <si>
    <t xml:space="preserve">more than 6 g sat fat and 1000 mg sodium per svg. One portion to provide 2 M/MA &amp; 1 OEG </t>
  </si>
  <si>
    <t xml:space="preserve">Frozen, whole grain pasta,  filled with mozzarella and ricotta cheese, 100-200 calories with </t>
  </si>
  <si>
    <t>no more than  2 g sat fat and 300 mg sodium per svg. One portion provides 1 M/MA &amp;.5 OEG</t>
  </si>
  <si>
    <t>Frozen, 150-250 calories with no more than 2 g sat fat and 650 mg sodium per serving.</t>
  </si>
  <si>
    <t>One portion to provide min. 1 M/MA and 2 OEG</t>
  </si>
  <si>
    <t>Sandwich, Fiesta Egg and Cheese</t>
  </si>
  <si>
    <t>Frozen,. WGR, 100-200 calories with not more than 3 g sat fat and 300 mg sodium per</t>
  </si>
  <si>
    <t>serving.  Provides .75 M/MA and 1.25 OEG</t>
  </si>
  <si>
    <t>Possible Allergens:  Wheat, Soy, Milk, and Egg</t>
  </si>
  <si>
    <t xml:space="preserve">Frozen, thaw and serve, 100-200 calories with no more than 2 g sat fat and 400 mg sodium </t>
  </si>
  <si>
    <t>per serving. One portion to provide min. .5 M/MA and 1.25 OEG</t>
  </si>
  <si>
    <t xml:space="preserve">Frozen, smooth peanut butter and grape jelly, crustless, whole grain bread, crimped edges,  </t>
  </si>
  <si>
    <t xml:space="preserve">250-350 calories with no more than 4 g sat fat and 350 mg sodium per serving. </t>
  </si>
  <si>
    <t xml:space="preserve">Frozen, smooth peanut butter and grape jelly, crustless, whole grain bread, crimped edges, </t>
  </si>
  <si>
    <t xml:space="preserve">550-650 calories with no more than 7 g sat fat and 650 mg sodium per serving. </t>
  </si>
  <si>
    <t>One portion to provide min. 1 M/MA and 1 OEG, Individually wrapped</t>
  </si>
  <si>
    <t>One portion to provide min. 2 M/MA and 2 OEG, Individually wrapped</t>
  </si>
  <si>
    <t>144/2.79z</t>
  </si>
  <si>
    <t xml:space="preserve">Frozen, smooth peanut butter and strawberry jelly, crustless, whole grain bread, crimped </t>
  </si>
  <si>
    <t>edges, with no more than 3 g sat fat and 350 mg sodium per serving.  One portion to provide</t>
  </si>
  <si>
    <t>min. 1 M/MA and 1 OEG, Individually wrapped</t>
  </si>
  <si>
    <t xml:space="preserve">Shelf stable, smooth peanut butter, 100-200 calories with no more than 3 g sat fat and </t>
  </si>
  <si>
    <t>150 mg sodium per serving, One portion to provide min 1 M/MA Individually wrapped</t>
  </si>
  <si>
    <t>Pizza, Cheese Crunchers</t>
  </si>
  <si>
    <t xml:space="preserve">Frozen, WGR, Low moisture part skim mozzarella with pizza sauce on the inside. Four </t>
  </si>
  <si>
    <t>pieces to provide 2 M/MA and 2.5 OEG 400-500 calories and not more than 9 g sat fat and</t>
  </si>
  <si>
    <t>800 mg sodium per serving</t>
  </si>
  <si>
    <t>8/3.125 lbs</t>
  </si>
  <si>
    <t>Frozen, WGR, Part skim mozzarella cheese, 100-200 calories with not more than 3 g sat</t>
  </si>
  <si>
    <t>fat and 350 mg sodium per serving.  One breadstick provides 1 M/MA and 1 OEG</t>
  </si>
  <si>
    <t>96/2.3z</t>
  </si>
  <si>
    <t>Frozen, Part skim mozzarella cheese, four bites provides 2 M/MA and 2 OEG 200-300</t>
  </si>
  <si>
    <t>240/1.0z</t>
  </si>
  <si>
    <t>Frozen, Low moisture part skim mozzarella cheese stick with WGR breading, pepperoni</t>
  </si>
  <si>
    <t xml:space="preserve">inside 200-400 calories with no more than  6 g sat fat and 400 mg of sodium per serving </t>
  </si>
  <si>
    <t>1 stick serving to provide min. 1 M/MA and 2 OEG</t>
  </si>
  <si>
    <t>Possible Allergens:  Wheat, Milk, Soy, and Eggs</t>
  </si>
  <si>
    <t xml:space="preserve">Frozen, Whole grain rich 250-350 calories with no more than 7 g saturated fat and </t>
  </si>
  <si>
    <t xml:space="preserve">750 mg sodium per serving. CN Labeled for one portion to provide 2 M/MA, 2 OEG, and </t>
  </si>
  <si>
    <t>1/8 c Red/Orange Vegetable.</t>
  </si>
  <si>
    <t xml:space="preserve">Frozen, Whole grain rich 250-350 calories with no more than 8 g saturated fat and </t>
  </si>
  <si>
    <t>810 mg sodium per serving. CN Labeled for one portion to provide min. 2 M/MA, 2 OEG &amp;</t>
  </si>
  <si>
    <t xml:space="preserve">Frozen, Whole grain rich 250-350 calories with no more than 6 g saturated fat and 810 mg </t>
  </si>
  <si>
    <t>sodium per serving.  CN Labeled for one portion to provide 2 M/MA, 2 OEG, and 1/8 c</t>
  </si>
  <si>
    <t>Red/Orange Vegetable.</t>
  </si>
  <si>
    <t xml:space="preserve">Frozen, Whole grain rich 300-400 calories with no more than 9 g saturated fat and 820 mg </t>
  </si>
  <si>
    <t xml:space="preserve">sodium per svg, CN Labeled for one portion to provide 2 M/MA, 2 OEG, and 1/8 c </t>
  </si>
  <si>
    <t xml:space="preserve">Frozen Whole grain rich Blend of cheddar, mozz/mozz sub 300-400 calories with no more </t>
  </si>
  <si>
    <t xml:space="preserve">than 900 mg sodium per serving.  CN Labeled for one portion to provide min. 2 M/MA, </t>
  </si>
  <si>
    <t xml:space="preserve">Frozen, 6" whole grain rich french bread, blend of provolone, mozz/sub mozz </t>
  </si>
  <si>
    <t>250-400 calories with no more than 7 g saturated fat and 710 mg sodium per serving.</t>
  </si>
  <si>
    <t>CN Labeled for one portion to provide min 2 M/MA and 2 OEG.</t>
  </si>
  <si>
    <t xml:space="preserve">Frozen, 6" whole grain rich, 100% mozzarella, 250-400 calories with no more than 7 g sat </t>
  </si>
  <si>
    <t>fat and 600 mg sodium per serving.  CN Labeled for one portion to proivde min. 2 M/MA,</t>
  </si>
  <si>
    <t xml:space="preserve">Frozen, Whole Grain 100% mozzarella 250-400 calories with no more than 7 g sat fat </t>
  </si>
  <si>
    <t>Pizza, Cheese, 5-6" Round, WG</t>
  </si>
  <si>
    <t>2 OEG, and 1/8 c  Red//Orange Vegetable</t>
  </si>
  <si>
    <t xml:space="preserve">and 700 mg sodium per serving. CN Labeled for one portion to provide min. 2 M/MA, </t>
  </si>
  <si>
    <t xml:space="preserve">Frozen, 5-6" WGR, 100% mozzarella, 250-400 calories with no more than 7 g sat fat and </t>
  </si>
  <si>
    <t xml:space="preserve">700 mg sodium per serving. CN Labeled for one portion to provide min. 2 M/MA, 2 OEG </t>
  </si>
  <si>
    <t>WG, One portion must provide 2 M/MA. 2 EOG, and 1/8 cup Red/Orange Vegetable</t>
  </si>
  <si>
    <t>Frozen, "Pizza Pie Shape" Chicken Buffalo cut into slices or cutter provided, 100% mozz.,</t>
  </si>
  <si>
    <t>Frozen, "Pizza Pie Shaped" cut into slices or cutter provided 100% mozzarella, whole grain</t>
  </si>
  <si>
    <t xml:space="preserve">Frozen, WGR, Made with mozzarella, provolone, cheddar and parmesan, Self Rising, </t>
  </si>
  <si>
    <t xml:space="preserve">300-400 calories with no more than 8 g sat fat and 500 mg sodium per serving.  CN </t>
  </si>
  <si>
    <t>Labeled for one 1/8 pizza to provide min. 2 M/MA, 2 OEG, and 1/8 c Red/Orange Vegetable</t>
  </si>
  <si>
    <t>Frozen, whole grain rich. 100% mozz, 300-400 calories with not nore than 10g  sat fat</t>
  </si>
  <si>
    <t>2 OEG</t>
  </si>
  <si>
    <t xml:space="preserve">Frozen, whole grain rich. Made with mozzarella, provolone, cheddar and parmesian </t>
  </si>
  <si>
    <t xml:space="preserve">Frozen, whole grain rich, pizza sauce topping, 150-250 calories with no more than 3 g sat </t>
  </si>
  <si>
    <t>min. 1 M/MA, 1.5 OEG, and 1/8 c Red/Orange Vegetable</t>
  </si>
  <si>
    <t xml:space="preserve">Frozen, whole grain rich, beef topping, 150-250 calories with no more than 4 g sat fat </t>
  </si>
  <si>
    <t xml:space="preserve">and 300 mg sodium per serving. One serving to provide 1 M/MA, 1 OEG and 1/8 c </t>
  </si>
  <si>
    <t xml:space="preserve">Red/Orange Vegetable.  </t>
  </si>
  <si>
    <t>Breakfast Pizza, Flatbread, Eggs, Sausage, Bacon, and Cheese Sauce</t>
  </si>
  <si>
    <t xml:space="preserve">Frozen, WGR, 100-200 calories with no more than 4 g sat fat and 500 mg sodium per </t>
  </si>
  <si>
    <t>serving.  One serving to provide 1 M/MA and 1 OEG, 3 x 5</t>
  </si>
  <si>
    <t>Possible Allergens:  Wheat, Milk, Wheat</t>
  </si>
  <si>
    <t>80/2.40z</t>
  </si>
  <si>
    <r>
      <t xml:space="preserve"> </t>
    </r>
    <r>
      <rPr>
        <b/>
        <sz val="8"/>
        <rFont val="Arial"/>
        <family val="2"/>
      </rPr>
      <t>Possible Allergens:  None Liste</t>
    </r>
    <r>
      <rPr>
        <sz val="8"/>
        <rFont val="Arial"/>
        <family val="2"/>
      </rPr>
      <t>d</t>
    </r>
  </si>
  <si>
    <r>
      <rPr>
        <b/>
        <sz val="8"/>
        <rFont val="Arial"/>
        <family val="2"/>
      </rPr>
      <t xml:space="preserve">Corndog Nuggets, Chicken       </t>
    </r>
    <r>
      <rPr>
        <sz val="8"/>
        <rFont val="Arial"/>
        <family val="2"/>
      </rPr>
      <t xml:space="preserve">                      </t>
    </r>
  </si>
  <si>
    <t xml:space="preserve">Frozen, fully cooked, all beef, Formula B, natural color, made from skeletal </t>
  </si>
  <si>
    <t xml:space="preserve">cuts.  IMPS #800 8 per lbs 150-250 calories with no more than 8 g sat fat </t>
  </si>
  <si>
    <t xml:space="preserve">and 800 mg sodium per serving.  One portion provides 2 M/MA. May </t>
  </si>
  <si>
    <t>contain Sodium Nitrite</t>
  </si>
  <si>
    <t xml:space="preserve">Made from all skeletal cuts.  8 ct. Skinless  No artificial color. Must provide </t>
  </si>
  <si>
    <t>2 0 oz cooked meat/meat alternate for CN Meal Pattern Requirements</t>
  </si>
  <si>
    <t xml:space="preserve">Frozen, fully cooked, made from skeletal cuts, IMPS #800, No artificial color,, </t>
  </si>
  <si>
    <t xml:space="preserve">8 per lb, 150-250 calories with no more than 7 g sat fat and 700 mg </t>
  </si>
  <si>
    <t>sodium per svg. One portion provides 2 M/MA. May contain Sodium Nitrite</t>
  </si>
  <si>
    <t xml:space="preserve">Frozen, made form mechanically separated turkey meat blended with </t>
  </si>
  <si>
    <t xml:space="preserve">natural flavoring/color and spices, 8 per lbs, 100-150 calories with no more </t>
  </si>
  <si>
    <t>than 5 g sat fat and 750 mg sodium per serving.  One portion to provide</t>
  </si>
  <si>
    <t>2 M/MA.  May contain Sodium Nitrite.</t>
  </si>
  <si>
    <t>Frozen made of mechanically separated turkey meat blended with natural</t>
  </si>
  <si>
    <t xml:space="preserve">flavoring/color and spices and beef 100-150 calories with no more than </t>
  </si>
  <si>
    <t>4 g sat fat and 350 mg sodium per serving.  One portion  to provide 2 M/MA</t>
  </si>
  <si>
    <t xml:space="preserve">flavoring/color and spices 100-150 calories with no more than 4 g sat fat </t>
  </si>
  <si>
    <t xml:space="preserve"> and 350 mg sodium per serving.  One portion  to provide 2 M/MA</t>
  </si>
  <si>
    <t xml:space="preserve">Frozen, fully cooked, sweet batter dipped frankfurter, whole wheat flour </t>
  </si>
  <si>
    <t xml:space="preserve">and cornmeal 200-300 calories with no more than 3 g sat fat and 400 mg </t>
  </si>
  <si>
    <t xml:space="preserve">sodium per serving. One portion to provide 2 M/MA and 2 OEG May contain </t>
  </si>
  <si>
    <r>
      <rPr>
        <sz val="8"/>
        <rFont val="Arial"/>
        <family val="2"/>
      </rPr>
      <t xml:space="preserve">Sodium Nitrite, </t>
    </r>
    <r>
      <rPr>
        <b/>
        <sz val="8"/>
        <rFont val="Arial"/>
        <family val="2"/>
      </rPr>
      <t>SMART SNACK COMPLIANT</t>
    </r>
  </si>
  <si>
    <t xml:space="preserve">Frozen, oven ready, sweet batter dipped frankfurter, whole wheat flour </t>
  </si>
  <si>
    <t xml:space="preserve">and cornmeal with stick. 200-300 calories with no more than 4 g sat fat </t>
  </si>
  <si>
    <t>and 850 mg sodium per serving. One portion to provide 2 M/MA and 2 OEG</t>
  </si>
  <si>
    <t xml:space="preserve">Frozen, Oven Ready, sweet batter dipped frankfurter of mechanically </t>
  </si>
  <si>
    <t xml:space="preserve">separated chicken meat, WG flour and cornmeal, 200-300 calories with no </t>
  </si>
  <si>
    <t xml:space="preserve">no more than 4 g sat fat and 450 mg sodium per serving. CN Labeled for 6  </t>
  </si>
  <si>
    <t>to provide 2 M/MA and 2 OEG.  May contain Sodium Nitrite</t>
  </si>
  <si>
    <t xml:space="preserve">more than 2 g sat fat and 450 mg sodium per serving. CN Labeled for 6 to </t>
  </si>
  <si>
    <t>Sauce, Cheese, Queso Blanco</t>
  </si>
  <si>
    <t xml:space="preserve">Frozen, 100-200 calories and no more than 6g saturated fat and </t>
  </si>
  <si>
    <t xml:space="preserve">500 mg of sodium per svg.  Each 2.0 oz. serving provides 1 oz. M/MA </t>
  </si>
  <si>
    <t xml:space="preserve">Shefl Stable, Aseptically produced, preservative-free, packaged in </t>
  </si>
  <si>
    <t xml:space="preserve">pouch 3 oz = 1 M/MA </t>
  </si>
  <si>
    <t>Eggs</t>
  </si>
  <si>
    <t>Eggs, Liquid Whole with Citric Acid, Pasteurized</t>
  </si>
  <si>
    <t>Frozen, homogenized, USDA Inspected</t>
  </si>
  <si>
    <t>Possible Allergens:  Eggs</t>
  </si>
  <si>
    <t>296/1.62z</t>
  </si>
  <si>
    <t>480/1.0z</t>
  </si>
  <si>
    <t>Frozen, IQF, Fully cooked, USDA inspected pasteurized whole eggs,</t>
  </si>
  <si>
    <t xml:space="preserve">Approx. 3" pattie 40-100 calories with no more than 2g sat fat and </t>
  </si>
  <si>
    <t>125 mg sodium per serving. One portion to provide min 1 M/MA</t>
  </si>
  <si>
    <t xml:space="preserve">Frozen, IQF, Fully cooked, USDA inspected pasteurized whole eggs, </t>
  </si>
  <si>
    <t xml:space="preserve">45-50 calories with no more than 2g sat fat and 150 mg sodium per </t>
  </si>
  <si>
    <t>per 1 oz. portions.  A 1 oz. portion provides min. 1 M/MA</t>
  </si>
  <si>
    <t>12/1.65z</t>
  </si>
  <si>
    <t xml:space="preserve">Frozen, IQF, Fully cooked, USDA Inspected pasteurized whole eggs, </t>
  </si>
  <si>
    <t xml:space="preserve">45-50 calories with no more than 2g saturated fat and 150 mg sodium  </t>
  </si>
  <si>
    <t xml:space="preserve">Frozen, IQF, Fully cooked, USDA inspected pasteurized whole eggs </t>
  </si>
  <si>
    <t xml:space="preserve">with cheddar cheese filling. Oven baked, 100-200 calories with no </t>
  </si>
  <si>
    <t xml:space="preserve">more than 4 g saturated fat and 300 mg sodium per serving.  </t>
  </si>
  <si>
    <t>CN Labled for one portion to provide min. 2 M/MA</t>
  </si>
  <si>
    <t xml:space="preserve">Frozen, IQF, Fully cooked, 50-150 calories with no more than 4 g </t>
  </si>
  <si>
    <t>saturated fat and 350 mg sodium per serving.  One portion provides</t>
  </si>
  <si>
    <t>12/12</t>
  </si>
  <si>
    <t>8/18</t>
  </si>
  <si>
    <t>French Toast Sticks, WG Cinnamon IW</t>
  </si>
  <si>
    <t xml:space="preserve">Frozen, Heat and Serve, 150-250 calories with no more than 2 g sat </t>
  </si>
  <si>
    <t xml:space="preserve">fat and 350 mg sodium per svg. CN Labeled for three (3) sticks to </t>
  </si>
  <si>
    <t>provide min. 1 M/MA and 1.5 OEG</t>
  </si>
  <si>
    <t xml:space="preserve">No tropical oils, 0 trans fat, 100-150 calories, no more than 1g sat fat and no more than </t>
  </si>
  <si>
    <t>50 mg sodium per 1/2c svg</t>
  </si>
  <si>
    <t>No tropical oils, 0 trans fat, 100-150 calories, no more than 1g sat fat and no more than</t>
  </si>
  <si>
    <t>30 mg sodium per 1/2c svg</t>
  </si>
  <si>
    <t xml:space="preserve">Frozen, USDA LF or XLF, Grade A, Low moisture, 100-150 than 1 g saturated fat  and </t>
  </si>
  <si>
    <t>300 mg sodium per 1/2 cup veg serving</t>
  </si>
  <si>
    <t xml:space="preserve">No tropical oils, 0 trans fat, 50-150 calories, no more than 1g sat fat and no more than </t>
  </si>
  <si>
    <t>400 mg sodium per 1/2c svg</t>
  </si>
  <si>
    <t xml:space="preserve">Frozen. Made from white, USDA Grade A potatoes, Extra Long or Long Fancy with a blend   </t>
  </si>
  <si>
    <t>of  spices. 100-150 Calories with 1g Sat fat and 150 mg Sodium per 1/2 c serving</t>
  </si>
  <si>
    <t xml:space="preserve">No tropical oils. 0 Trans Fat.  </t>
  </si>
  <si>
    <t xml:space="preserve">Frozen, whole miniature potatoes seasoned with garlic and black pepper, bake and serve, </t>
  </si>
  <si>
    <t>80-150 cals with no more than 1 g sat fat and 200 mg sodium per 1/2 cup vegetable serving</t>
  </si>
  <si>
    <t xml:space="preserve">Frozen, diced, roasted potatoes seasoned with garlic, rosemary and herbs, bake and serve, </t>
  </si>
  <si>
    <t>100-200 cals with no more than 1 g sat fat and 200 mg of sodium per 1/2 c vegetable svg</t>
  </si>
  <si>
    <t xml:space="preserve">Frozen, Grade A, Crisp golden brown exterior, 100-200 calories with no more than 2 g </t>
  </si>
  <si>
    <t>sat fat and 350 mg per 1/2 c vegetable serving</t>
  </si>
  <si>
    <t xml:space="preserve">Frozen, Grade A, Crisp golden brown exterior, 90-200 calories with no more than 2 g sat fat </t>
  </si>
  <si>
    <t>and 170 mg sodium per 1/2 c vegetable serving</t>
  </si>
  <si>
    <t xml:space="preserve">Frozen, mashed and formed, 100-200 calories with no more than 1 g sat fat and 200 mg </t>
  </si>
  <si>
    <t>sodium per 1/2 c vegetable serving</t>
  </si>
  <si>
    <t>Potato, Emoticon Mashed Potato Shapes</t>
  </si>
  <si>
    <t>sodium per 1/2 c vegetable serving.  Four pieces is equal to 1/2 cup serving</t>
  </si>
  <si>
    <t xml:space="preserve">Frozen, USDA Grade A, 100-200 calories with no more thatn 1 g saturated fat and 200 mg </t>
  </si>
  <si>
    <t xml:space="preserve">Frozen, USDA Grade A, 50-150 calories with no more than 1 g saturated fat and 50 mg </t>
  </si>
  <si>
    <t xml:space="preserve">Potato Sticks, Seasoned Reduced Sodium </t>
  </si>
  <si>
    <t xml:space="preserve">Frozen, USDA Grade A 100-200 calories with no more than 1 g sat fat and 150 mg sodium </t>
  </si>
  <si>
    <t>per 1/2 c veg svg.</t>
  </si>
  <si>
    <t xml:space="preserve">Frozen, USDA Grade A, 100-200 calories with no more than 2 g saturated fat and 600 mg  </t>
  </si>
  <si>
    <t xml:space="preserve">Frozen, USDA Grade A, 50-150 calories with no more than 1 g saturated fat and 250 mg </t>
  </si>
  <si>
    <t>sodium per 1/2c vegetable serving</t>
  </si>
  <si>
    <t xml:space="preserve">Frozen, Grade A, 80-200 calories with no more than 1 g sat fat and 250 mg sodium per </t>
  </si>
  <si>
    <t xml:space="preserve">1/2 c Red/Orange Veg serving </t>
  </si>
  <si>
    <t>Frozen, Grade A. 50-200 calories with no more than 2 g sat fat and 250 mg sodium per</t>
  </si>
  <si>
    <t xml:space="preserve">Potato, Sweet Potato, Waffle Cut </t>
  </si>
  <si>
    <t>Frozen. Grade A , 100-200 calories with no more than 1 g sat fat and 250 mg</t>
  </si>
  <si>
    <t xml:space="preserve">and 250 mg sodium per 1/2 c Red/Orange Veg. </t>
  </si>
  <si>
    <t xml:space="preserve">Frozen, Grade A 100-200 calories with no more than 1 g sat fat and 250 mg sodium per </t>
  </si>
  <si>
    <t>Pouch, water packed, No soy, Complies with "Buy American" provision</t>
  </si>
  <si>
    <t>4/9#</t>
  </si>
  <si>
    <t>100/2.35z</t>
  </si>
  <si>
    <t xml:space="preserve">Frozen, 100% fruit juice Provides min. 20% vitamin C No added sugar, </t>
  </si>
  <si>
    <t>Provides 1/2 cup fruit juice for CN program</t>
  </si>
  <si>
    <t>One serving provides 1/2 cup add veg. and 1/2 cup red/orange vegetable</t>
  </si>
  <si>
    <t>US Grade A Choice, fzn diced peaches cups Each portion cup=1/2 cup svg</t>
  </si>
  <si>
    <t xml:space="preserve">Cool Tropics </t>
  </si>
  <si>
    <t>Fruit Freeze Cup without Spoon, All Flavors</t>
  </si>
  <si>
    <t>Frozen, 100% fruit juice. Provides min 20% Vitamin C. No added sugar</t>
  </si>
  <si>
    <t>Provides 1/2 cup fruit juice for CN Program</t>
  </si>
  <si>
    <r>
      <t xml:space="preserve">One portion provides 1/2 c FV for CN programs </t>
    </r>
    <r>
      <rPr>
        <b/>
        <sz val="8"/>
        <rFont val="Arial"/>
        <family val="2"/>
      </rPr>
      <t>No Imports</t>
    </r>
  </si>
  <si>
    <r>
      <t xml:space="preserve">Unsweetened,  Grade A, Minimum Score 90 or above. </t>
    </r>
    <r>
      <rPr>
        <b/>
        <sz val="8"/>
        <rFont val="Arial"/>
        <family val="2"/>
      </rPr>
      <t>(No Imports)</t>
    </r>
  </si>
  <si>
    <r>
      <t xml:space="preserve">Without stems, Pitted, Grade A, Minimum Score 90 or above </t>
    </r>
    <r>
      <rPr>
        <b/>
        <sz val="8"/>
        <rFont val="Arial"/>
        <family val="2"/>
      </rPr>
      <t xml:space="preserve">(No Imports) </t>
    </r>
  </si>
  <si>
    <r>
      <t xml:space="preserve">Minimum drained weight 65 oz. </t>
    </r>
    <r>
      <rPr>
        <b/>
        <sz val="8"/>
        <rFont val="Arial"/>
        <family val="2"/>
      </rPr>
      <t xml:space="preserve"> (No Imports)</t>
    </r>
  </si>
  <si>
    <r>
      <t xml:space="preserve">Bartlett, Choice, Minimum score 90 or above. , light syrup. </t>
    </r>
    <r>
      <rPr>
        <b/>
        <sz val="8"/>
        <rFont val="Arial"/>
        <family val="2"/>
      </rPr>
      <t>(No Imports)</t>
    </r>
  </si>
  <si>
    <r>
      <t>Packed in juice.</t>
    </r>
    <r>
      <rPr>
        <b/>
        <sz val="8"/>
        <rFont val="Arial"/>
        <family val="2"/>
      </rPr>
      <t>(If non domestic, insert country of origin in text box)</t>
    </r>
  </si>
  <si>
    <t xml:space="preserve">Grade A, Minimum score 90 or above, Fancy.  Solid pack, sliced, peeled, </t>
  </si>
  <si>
    <r>
      <t xml:space="preserve">water pack.  Domestic origin. </t>
    </r>
    <r>
      <rPr>
        <b/>
        <sz val="8"/>
        <rFont val="Arial"/>
        <family val="2"/>
      </rPr>
      <t>No imports.</t>
    </r>
    <r>
      <rPr>
        <sz val="8"/>
        <rFont val="Arial"/>
        <family val="2"/>
      </rPr>
      <t xml:space="preserve"> Minimum drained weight 7#  </t>
    </r>
  </si>
  <si>
    <t>US Grade Choice, Minimum Score 90 or above, Light syrup</t>
  </si>
  <si>
    <t>mixture to contain 30-50% peaches, 25-30% pears, 6-20% grapes.</t>
  </si>
  <si>
    <t xml:space="preserve">Light syrup mixture to contain in order of proportion:  peaches, pears, </t>
  </si>
  <si>
    <r>
      <t xml:space="preserve">pineapples, grapes,cherries.  </t>
    </r>
    <r>
      <rPr>
        <b/>
        <sz val="8"/>
        <rFont val="Arial"/>
        <family val="2"/>
      </rPr>
      <t>(If non domestic, insert country of origin)</t>
    </r>
  </si>
  <si>
    <r>
      <t xml:space="preserve">No broken segments. </t>
    </r>
    <r>
      <rPr>
        <b/>
        <sz val="8"/>
        <rFont val="Arial"/>
        <family val="2"/>
      </rPr>
      <t>(If non dom., insert country of origin in text box)</t>
    </r>
  </si>
  <si>
    <t xml:space="preserve">Pineapple Tidbits (If non domestic, insert country of origin in </t>
  </si>
  <si>
    <r>
      <rPr>
        <b/>
        <sz val="8"/>
        <rFont val="Arial"/>
        <family val="2"/>
      </rPr>
      <t>text box)</t>
    </r>
    <r>
      <rPr>
        <sz val="8"/>
        <rFont val="Arial"/>
        <family val="2"/>
      </rPr>
      <t xml:space="preserve"> US Grade A Minimum score 90 or above, Packed in Juice,  </t>
    </r>
  </si>
  <si>
    <t xml:space="preserve">Min. Drained Wt 69 oz. </t>
  </si>
  <si>
    <t xml:space="preserve">Pineapple Slices, US Grade A, Minimum score 90 or above. </t>
  </si>
  <si>
    <t>Oceanspray  Craisins</t>
  </si>
  <si>
    <t xml:space="preserve"> Welch's</t>
  </si>
  <si>
    <r>
      <t>Grade A fancy.  Frozen.  Minimum score 90 or above.</t>
    </r>
    <r>
      <rPr>
        <b/>
        <sz val="8"/>
        <rFont val="Arial"/>
        <family val="2"/>
      </rPr>
      <t xml:space="preserve"> </t>
    </r>
  </si>
  <si>
    <r>
      <t xml:space="preserve">US Grade A Fancy.  Frozen.  Minimum score 90 or above. </t>
    </r>
    <r>
      <rPr>
        <b/>
        <sz val="8"/>
        <rFont val="Arial"/>
        <family val="2"/>
      </rPr>
      <t xml:space="preserve"> </t>
    </r>
  </si>
  <si>
    <r>
      <t xml:space="preserve">US Grade A Fancy.  Yellow Corn.  Minimum score 90 or above. </t>
    </r>
    <r>
      <rPr>
        <b/>
        <sz val="8"/>
        <rFont val="Arial"/>
        <family val="2"/>
      </rPr>
      <t>(No Imports)</t>
    </r>
  </si>
  <si>
    <r>
      <t>Minimum score 90 or above. , Frozen, IQF</t>
    </r>
    <r>
      <rPr>
        <b/>
        <sz val="8"/>
        <rFont val="Arial"/>
        <family val="2"/>
      </rPr>
      <t xml:space="preserve"> </t>
    </r>
  </si>
  <si>
    <r>
      <t>Domestic sweet potatoes.  No peels or stems.  IQF. Fully cooked.</t>
    </r>
    <r>
      <rPr>
        <b/>
        <sz val="8"/>
        <rFont val="Arial"/>
        <family val="2"/>
      </rPr>
      <t xml:space="preserve"> </t>
    </r>
  </si>
  <si>
    <t>Grade A, Min. score 90 or above pieces to be 1" in length and 4 sieve in dia</t>
  </si>
  <si>
    <t>US Grade A, Minimum score 90 or above. One serving (17) meets 1 oz OEG</t>
  </si>
  <si>
    <t>Peas and Carrots, Grade A, Min. score 90 or above. (No Imports)</t>
  </si>
  <si>
    <t xml:space="preserve">Grade A Fancy.  IQF Nine Vegetable mix of okra, lima beans, whole kernel </t>
  </si>
  <si>
    <t xml:space="preserve"> corn, celery, onions, diced carrots, diced potatoes, green beans and </t>
  </si>
  <si>
    <t>green peas.</t>
  </si>
  <si>
    <r>
      <t xml:space="preserve"> </t>
    </r>
    <r>
      <rPr>
        <b/>
        <sz val="8"/>
        <rFont val="Arial"/>
        <family val="2"/>
      </rPr>
      <t>Possible Allergens:  Egg, Wheat, Milk and Soy</t>
    </r>
  </si>
  <si>
    <t>WGR, Thaw and serve, One serving provides 1 oz. OEG</t>
  </si>
  <si>
    <t xml:space="preserve">Bar, Mini Breakfast Bar                                                                    </t>
  </si>
  <si>
    <t>Bar, Whole Grain Oat Bar, Fruit Filled</t>
  </si>
  <si>
    <t>WGR, IW, Single Serve, Made w/ real fruit puree. One bar provides 1 OEG</t>
  </si>
  <si>
    <t>Possible Allergens:  Milk, Soy,Wheat, and Eggs,</t>
  </si>
  <si>
    <t xml:space="preserve">based on 16 g =1 oz, at a minimum.  </t>
  </si>
  <si>
    <t xml:space="preserve">Frozen, Made with buttermillk, 150-250 calories with not more than 6 g </t>
  </si>
  <si>
    <t>OEG for CN Programs</t>
  </si>
  <si>
    <t>240/2.2z</t>
  </si>
  <si>
    <t xml:space="preserve">Biscuits,Mini Pre-formed Dough,  Frozen                          </t>
  </si>
  <si>
    <t xml:space="preserve">220-280 calories with 2g of Sat fat or less, 0 trans fat, 220 mg of Sodium </t>
  </si>
  <si>
    <t>or less, WGR</t>
  </si>
  <si>
    <t xml:space="preserve">WGR, Frozen, Heat and Serve.  Whole Grain batter around a pre-cooked </t>
  </si>
  <si>
    <t>ground pork sausage link w/TV.  3 g sat fat or less, 0 trans fat, 500 mg</t>
  </si>
  <si>
    <t>sodiium of less.  Three (3) bites = one serving</t>
  </si>
  <si>
    <t>Cereal, Single Serve Pouch</t>
  </si>
  <si>
    <t>One serving equals 1 OEG</t>
  </si>
  <si>
    <t>General Mills</t>
  </si>
  <si>
    <t>Cereal Bar, WGR</t>
  </si>
  <si>
    <t>0-150 mg sodium per serving</t>
  </si>
  <si>
    <t>Cinnamon Rolls, IW</t>
  </si>
  <si>
    <t xml:space="preserve">Frozen. Thaw and serve.    </t>
  </si>
  <si>
    <t>SMART SNACK COMPLIANT</t>
  </si>
  <si>
    <t xml:space="preserve">Frozen, thaw, heat and serve 100-200 calories with no more than 4 g </t>
  </si>
  <si>
    <t>sat fat and 200 mg of sodium per serving. One portion to provide min</t>
  </si>
  <si>
    <t>1 OEG</t>
  </si>
  <si>
    <t xml:space="preserve">Frozen, thaw, heat and serve 200-300 calories with no more than 7 g sat </t>
  </si>
  <si>
    <t>fat and 350 mg of sodium per svg. One portion provides min. 2 OEG</t>
  </si>
  <si>
    <t>French Toast Sticks</t>
  </si>
  <si>
    <t xml:space="preserve">Frozen, heat and serve, 150-250 calories with no more than 2 g sat fat </t>
  </si>
  <si>
    <t>and 350 mg sodium, CN labeled for 4 (four) sticks to provide min. 2 OEG</t>
  </si>
  <si>
    <t>French Toast, Mini, WGR IW</t>
  </si>
  <si>
    <t>Frozen, heat and serve, No HFCS, Contains not more than 200 mg sodium</t>
  </si>
  <si>
    <t>and O trans fat.  One package equals 2 OEG</t>
  </si>
  <si>
    <t>Strudel Stick, Fruit Filled</t>
  </si>
  <si>
    <t>Honey Bun, IW</t>
  </si>
  <si>
    <t>Frozen, thaw and serve, WGR, One serving provides 2 OEG</t>
  </si>
  <si>
    <t xml:space="preserve">Loaf, Mini, IW,                                                                       </t>
  </si>
  <si>
    <t>Frozen, thaw and serve, WGR, One serving provides 1 OEG</t>
  </si>
  <si>
    <t>Muffins, IW</t>
  </si>
  <si>
    <t>Frozen, thaw and serve, One serving provides 1 OEG</t>
  </si>
  <si>
    <t>Muffins, Reduced Fat</t>
  </si>
  <si>
    <t>Frozen, WGR, 200-300 calories and not more than 4 g saturated fat</t>
  </si>
  <si>
    <t>and 400 mg sodium per svg.  One portion to provide 1 oz. M/MA and 2 OEG</t>
  </si>
  <si>
    <t>Frozen, fully, cooked, shall provide 1 M/MA and 1 OEG</t>
  </si>
  <si>
    <t>Possible Allergens:  Milk, Eggs, Wheat and Soy</t>
  </si>
  <si>
    <t>Frozen, heat and serve, 100-250 calories with not more than 3 g sat</t>
  </si>
  <si>
    <t>fat and 550 mg sodium per svg.  One svg to provide 1 M/MA and 1 OEG</t>
  </si>
  <si>
    <t>Possible Allergens:  Wheat, Milk, and Eggs</t>
  </si>
  <si>
    <t>Pancakes, Frozen</t>
  </si>
  <si>
    <t>Bulk pack, 4" Pancake, WGR</t>
  </si>
  <si>
    <t>Pancakes, Frozen, Flavored, IW</t>
  </si>
  <si>
    <t>Frozen, heat and serve, WGR, One serving to provide 2 OEG</t>
  </si>
  <si>
    <t>Frozen, heat and serve, ovenable packages, Less than 30% fat</t>
  </si>
  <si>
    <t>Not more than 1 g sat fat and 350 mg sodium per serving</t>
  </si>
  <si>
    <t xml:space="preserve">600 mg sodium per serving.  Three pancakes provide min 2 OEG.  </t>
  </si>
  <si>
    <t xml:space="preserve">Pancakes, Buttermilk, Frozen,                                 </t>
  </si>
  <si>
    <t>Frozen, Heat and serve, 140--250 calories with no more than 2 g sat fat &amp;</t>
  </si>
  <si>
    <t xml:space="preserve">Krusteaz S80349 </t>
  </si>
  <si>
    <t>Frozen, Heat and serve WGR Meets 2 OEG per serving, 200-300 calories</t>
  </si>
  <si>
    <t>with no more than 3 g saturated fat and 300 mg of sodium per serving</t>
  </si>
  <si>
    <t>72/2.36z</t>
  </si>
  <si>
    <t xml:space="preserve">Frozen, Heat and serve WGR Meets 2 OEG per serving, 200-300 calories   </t>
  </si>
  <si>
    <t>no more than 2 g saturated fat and 300 mg of sodium per serving</t>
  </si>
  <si>
    <t xml:space="preserve">Frozen, Heat and serve WGR Meets 1 OEG &amp; 1 M/MA per serving,100-200   </t>
  </si>
  <si>
    <t>cal with not more than 4 g sat fat and 300 mg of sodium per serving</t>
  </si>
  <si>
    <t xml:space="preserve">Waffles, Bulk.  Frozen                                                   </t>
  </si>
  <si>
    <t>Frozen, WGR, Each waffle provides 1 OEG per serving</t>
  </si>
  <si>
    <t>Frozen, WGR, Provides 2 OEG per serving</t>
  </si>
  <si>
    <t>Frozen, thaw and serve, Provides 2 OEG  per serving</t>
  </si>
  <si>
    <t>Beans, Baked (No Imports)</t>
  </si>
  <si>
    <t>or New England sauce. (No soy beans.)  Min.score 90 or above; Grade A</t>
  </si>
  <si>
    <t xml:space="preserve">Vegetarian Beans, Small White beans, in tomato sauce pack. </t>
  </si>
  <si>
    <r>
      <rPr>
        <b/>
        <sz val="8"/>
        <rFont val="Arial"/>
        <family val="2"/>
      </rPr>
      <t>(No Imports)</t>
    </r>
    <r>
      <rPr>
        <sz val="8"/>
        <rFont val="Arial"/>
        <family val="2"/>
      </rPr>
      <t xml:space="preserve"> Drained weight 85 oz.  Minimum score 90 or above; Grade A</t>
    </r>
  </si>
  <si>
    <t xml:space="preserve">Minimum score 90; must be packed in enamel lined tins </t>
  </si>
  <si>
    <t>US Grade A Fancy, Mix to inc. carrots, pots, celery, peas,corn,&amp; lima beans</t>
  </si>
  <si>
    <t xml:space="preserve">Shelf stable, add water only, mix, rest, and serve preparation, Fully </t>
  </si>
  <si>
    <t>seasoned, No soy, No imports, Serving size 1/2 c prepared</t>
  </si>
  <si>
    <t>Possible Allergens:  Milk, Sulfites</t>
  </si>
  <si>
    <t>Excel Potato Pearls</t>
  </si>
  <si>
    <t>12/28z</t>
  </si>
  <si>
    <t xml:space="preserve">Shelf Stable, Add  water only, mix, rest, and serve preparation Fully </t>
  </si>
  <si>
    <t xml:space="preserve">Minimum 24% solids, Grade A.  1 oz. = 1/2 c Red/Orange Vegetable  </t>
  </si>
  <si>
    <t>Canned, Grade A, Fancy, 33% solid</t>
  </si>
  <si>
    <t>6#10</t>
  </si>
  <si>
    <t>500/27g</t>
  </si>
  <si>
    <t xml:space="preserve">Canned, US Grade A, Crediting statement with amount to provide 1/2c </t>
  </si>
  <si>
    <t>Red/Orange Vegetable</t>
  </si>
  <si>
    <t>250/1.0z</t>
  </si>
  <si>
    <t>Distributors Choice</t>
  </si>
  <si>
    <t>Apple  45715</t>
  </si>
  <si>
    <t>Blue Razz   45716</t>
  </si>
  <si>
    <t>Merry Cherry   45717</t>
  </si>
  <si>
    <t>Naked Juice</t>
  </si>
  <si>
    <t>63117 Berry Blast</t>
  </si>
  <si>
    <t>63076 Green Machine</t>
  </si>
  <si>
    <t>63072 Mighty Mango</t>
  </si>
  <si>
    <t>63071 Strawberry Banana</t>
  </si>
  <si>
    <t>Water, Sparkling</t>
  </si>
  <si>
    <t>Assorted flavors, bottled, One can contains 20% Vitamin A and D</t>
  </si>
  <si>
    <t>No sugar or calories</t>
  </si>
  <si>
    <t>Sparkling Ice</t>
  </si>
  <si>
    <t>12/17z</t>
  </si>
  <si>
    <t>Sauers 01874</t>
  </si>
  <si>
    <t>CF Sauer 09093</t>
  </si>
  <si>
    <t>0 trans fat, WGR</t>
  </si>
  <si>
    <t xml:space="preserve">Chips/Snacks, Single Serve, IW,     </t>
  </si>
  <si>
    <t>0 Trans fat, Gluten free, Reduced Fat WGR</t>
  </si>
  <si>
    <t xml:space="preserve">Chips/Snacks , Single Serve, IW                                    </t>
  </si>
  <si>
    <t>Gluten Free, Reduced Fat, Low Sodium, WGR</t>
  </si>
  <si>
    <t xml:space="preserve">Chips/Snacks, Single Serve, IW, Heartzel Pretzels  WGR  </t>
  </si>
  <si>
    <t xml:space="preserve">Chips/Snacks, Single Serve, IW, Reduced Fat           </t>
  </si>
  <si>
    <t xml:space="preserve"> Frito Lay </t>
  </si>
  <si>
    <t xml:space="preserve">Contains 100-150 calories and no more than  5 gm of fat and 1 gm sat fat </t>
  </si>
  <si>
    <r>
      <t xml:space="preserve">per serving </t>
    </r>
    <r>
      <rPr>
        <b/>
        <sz val="8"/>
        <rFont val="Arial"/>
        <family val="2"/>
      </rPr>
      <t>SMART SNACK COMPLIANT</t>
    </r>
  </si>
  <si>
    <t>Chips, Snacks, Single Serve IW, Onion Ring, Baked</t>
  </si>
  <si>
    <t xml:space="preserve">Contains 100-150 calories and no more than  4 gm of fat and 1 gm sat fat </t>
  </si>
  <si>
    <r>
      <rPr>
        <sz val="8"/>
        <rFont val="Arial"/>
        <family val="2"/>
      </rPr>
      <t>Meets 1 OEG</t>
    </r>
    <r>
      <rPr>
        <b/>
        <sz val="8"/>
        <rFont val="Arial"/>
        <family val="2"/>
      </rPr>
      <t xml:space="preserve">   SMART SNACK COMPLIANT</t>
    </r>
  </si>
  <si>
    <t>104/.75z</t>
  </si>
  <si>
    <t xml:space="preserve">Crackers, WG  Cheese Cracker                             </t>
  </si>
  <si>
    <t xml:space="preserve">Cookie, Whole Grain, IW                                                  </t>
  </si>
  <si>
    <t>0 trans fat, HUSSC Gold Approved, No peanuts or tree nuts</t>
  </si>
  <si>
    <t>Assorted flavors, Ready to eat</t>
  </si>
  <si>
    <t>300/1.0z</t>
  </si>
  <si>
    <t xml:space="preserve">Crackers, Graham, 3 Count,                                      </t>
  </si>
  <si>
    <t>No Nuts/Peanuts, Meets 1 OEG</t>
  </si>
  <si>
    <t xml:space="preserve">Crackers, Graham, 3 Count, Single Serve                                </t>
  </si>
  <si>
    <t>Crackers, Graham, Bug Shaped</t>
  </si>
  <si>
    <r>
      <t xml:space="preserve">Meets 1 OEG   </t>
    </r>
    <r>
      <rPr>
        <b/>
        <sz val="8"/>
        <rFont val="Arial"/>
        <family val="2"/>
      </rPr>
      <t>SMART SNACK COMPLIANT</t>
    </r>
  </si>
  <si>
    <t>Possible Allergens:  Wheat and Soy</t>
  </si>
  <si>
    <t>Fruit Bar</t>
  </si>
  <si>
    <t>Frozen, No GMO, No artificial flavors, No HFCS, 0 sodium, less than 100</t>
  </si>
  <si>
    <t>calories per serving, fat free</t>
  </si>
  <si>
    <t>Outshine (Nestles)</t>
  </si>
  <si>
    <t>Made from Whole Grain Rice Cereal Meets 1 OEG</t>
  </si>
  <si>
    <t xml:space="preserve">Marshmallow Rice Treat , IW                      </t>
  </si>
  <si>
    <t>Made from Whole Grain Brown Rice Cereal, Meets .25 OEG</t>
  </si>
  <si>
    <t>Frozen, I/W, thaw and serve, meets 1 OEG</t>
  </si>
  <si>
    <t xml:space="preserve">Snack, Breakfast Snack, Whole Grain Rich                       </t>
  </si>
  <si>
    <t>80/1.9z</t>
  </si>
  <si>
    <t>Snack, Sunflower Seeds with Honey Roasted</t>
  </si>
  <si>
    <t xml:space="preserve">Meets `1 M/MA 100-200 calories with no more than 2 g saturated fat and </t>
  </si>
  <si>
    <t>75 mg sodium per serving</t>
  </si>
  <si>
    <t>150/1.2z</t>
  </si>
  <si>
    <t xml:space="preserve">Snack, Graham Sticks, Cinnamon, Baked, IW               </t>
  </si>
  <si>
    <t>Meets 1 OEG, 0 trans fats, less than 35% added sugar by weight</t>
  </si>
  <si>
    <t xml:space="preserve">All natural fluid product, Self-serve container, </t>
  </si>
  <si>
    <t>calcium enriched Aseptic Package Preferred</t>
  </si>
  <si>
    <t>Milk, Lactose-Free 1% milk fat, Vit A&amp;D fort.</t>
  </si>
  <si>
    <t xml:space="preserve">Contains no soy, dairy, trans fats and is </t>
  </si>
  <si>
    <t>Gluten Free</t>
  </si>
  <si>
    <t xml:space="preserve">Bread Sticks, Frozen Dough.  WGR  </t>
  </si>
  <si>
    <t>Breadsticks, Frozen, Fully Baked,  WGR</t>
  </si>
  <si>
    <t>Cookie Dough, Frozen, Red. Fat  WGR</t>
  </si>
  <si>
    <t xml:space="preserve">Cookies, Mini, Whole Grain, Indv. WGR  </t>
  </si>
  <si>
    <t xml:space="preserve">Crackers, Animal, Baked WGR </t>
  </si>
  <si>
    <t>Crackers, Saltines, Whole Grain IW</t>
  </si>
  <si>
    <t xml:space="preserve">Macaroni , Elbow, Whole Grain </t>
  </si>
  <si>
    <t>Made from 51% Durum whole wheat flour, contains 28g whole grain</t>
  </si>
  <si>
    <t>per 2oz serving (1/2 c).    First Quality</t>
  </si>
  <si>
    <t>Noodles, Egg, WGR</t>
  </si>
  <si>
    <t>Noodles, Lasagna, WGR</t>
  </si>
  <si>
    <r>
      <t xml:space="preserve">Bowl, 5 oz, </t>
    </r>
    <r>
      <rPr>
        <b/>
        <u/>
        <sz val="8"/>
        <rFont val="Arial"/>
        <family val="2"/>
      </rPr>
      <t>without</t>
    </r>
    <r>
      <rPr>
        <b/>
        <sz val="8"/>
        <rFont val="Arial"/>
        <family val="2"/>
      </rPr>
      <t xml:space="preserve"> flared lip</t>
    </r>
  </si>
  <si>
    <r>
      <t xml:space="preserve">Bowl, Styrofoam, 8 oz, </t>
    </r>
    <r>
      <rPr>
        <b/>
        <u/>
        <sz val="8"/>
        <rFont val="Arial"/>
        <family val="2"/>
      </rPr>
      <t>without</t>
    </r>
    <r>
      <rPr>
        <b/>
        <sz val="8"/>
        <rFont val="Arial"/>
        <family val="2"/>
      </rPr>
      <t xml:space="preserve"> flared lip</t>
    </r>
  </si>
  <si>
    <r>
      <t xml:space="preserve">Bowl, Styrofoam, 12 oz, </t>
    </r>
    <r>
      <rPr>
        <b/>
        <u/>
        <sz val="8"/>
        <rFont val="Arial"/>
        <family val="2"/>
      </rPr>
      <t>without</t>
    </r>
    <r>
      <rPr>
        <b/>
        <sz val="8"/>
        <rFont val="Arial"/>
        <family val="2"/>
      </rPr>
      <t xml:space="preserve"> flared lip</t>
    </r>
  </si>
  <si>
    <t>Forks, MW Black Plastic, Disposable, Dispen Type</t>
  </si>
  <si>
    <t xml:space="preserve">x 58" 9 mil, New poly weight 13.2 pounds (minus 0).  </t>
  </si>
  <si>
    <t>Noodles. Egg</t>
  </si>
  <si>
    <t xml:space="preserve">Noodles, Lasagna, </t>
  </si>
  <si>
    <t>First quality, homestyle</t>
  </si>
  <si>
    <t>First Qualty</t>
  </si>
  <si>
    <t>Noodles, Spaghetti, Enriched</t>
  </si>
  <si>
    <t>Semolina (Wheat), First Quality</t>
  </si>
  <si>
    <t>800'</t>
  </si>
  <si>
    <t>Towel, Brown or Natural Hardwood Roll Paper</t>
  </si>
  <si>
    <t>Towel, Paper Multifold Brown 9.2" x 9.5"</t>
  </si>
  <si>
    <t>Tissue, Jumbo Toilet Tissue</t>
  </si>
  <si>
    <t xml:space="preserve">2 ply, </t>
  </si>
  <si>
    <t>8" x 800'</t>
  </si>
  <si>
    <t>Dairy and Yogurt</t>
  </si>
  <si>
    <t xml:space="preserve">Refrigerated, Lowfat, flavored, pasteurized, Grade A contains live and </t>
  </si>
  <si>
    <t>coded and labeled in accordance with State and Federal Regulations</t>
  </si>
  <si>
    <t xml:space="preserve">active yogurt cultures, No aspartame, Expiration date on container,  </t>
  </si>
  <si>
    <t>coded, and labeled in accordance with State and Federal Regulations</t>
  </si>
  <si>
    <t xml:space="preserve">active live cultures, No aspartame, Expiration date on container, coded,  </t>
  </si>
  <si>
    <t>and labeled in accordance with State and Federal Regulations</t>
  </si>
  <si>
    <t>No more than 0 g of fat per serving. 0 trans fat</t>
  </si>
  <si>
    <t>School Food Authority</t>
  </si>
  <si>
    <t>200/12g</t>
  </si>
  <si>
    <t>Dressing, Salad, Reg, French, 12 gram</t>
  </si>
  <si>
    <t>Dressing, Salad, Reg, Italian, 12 gram</t>
  </si>
  <si>
    <t>Sauce, Honey Mustard 1 oz. Low Sodium</t>
  </si>
  <si>
    <t>Shelf Stable, does not need refrigeration, Not more than 125 mg</t>
  </si>
  <si>
    <t>of sodium per serving.</t>
  </si>
  <si>
    <t>200/7 gm</t>
  </si>
  <si>
    <t>Bun, Hamburger White Wheat Brioche</t>
  </si>
  <si>
    <t>10/12 ct</t>
  </si>
  <si>
    <t>Frozen Mango Puree</t>
  </si>
  <si>
    <t>Frozen, 100% Mango Puree, can be used in smoothies</t>
  </si>
  <si>
    <t>8/30 oz.</t>
  </si>
  <si>
    <t>Sauce, Thai Style Chili</t>
  </si>
  <si>
    <t>4/5.25 lbs</t>
  </si>
  <si>
    <t>Dipping sauce, topping sauce, marinade</t>
  </si>
  <si>
    <t>200/1.66z</t>
  </si>
  <si>
    <t>South Carolina School Food Service Purchasing Alliance,Inc</t>
  </si>
  <si>
    <t>Possible Allergens:  Wheat or Wheat Der.</t>
  </si>
  <si>
    <t>no more than 2g fat &amp; 290mg sodium 2.0z OEG</t>
  </si>
  <si>
    <t>Thaw and serve, One roll provides 2 oz. OEG</t>
  </si>
  <si>
    <t>6/64 oz</t>
  </si>
  <si>
    <t>Lids on line 35</t>
  </si>
  <si>
    <t>Lids on line 34</t>
  </si>
  <si>
    <t>Lids on line 36</t>
  </si>
  <si>
    <t>Basil</t>
  </si>
  <si>
    <t xml:space="preserve">Sauers </t>
  </si>
  <si>
    <t xml:space="preserve">Tones </t>
  </si>
  <si>
    <t>Mustard, Dry</t>
  </si>
  <si>
    <t>Sauers</t>
  </si>
  <si>
    <t>Durkee</t>
  </si>
  <si>
    <t>Durkee 2003956</t>
  </si>
  <si>
    <t>10lb</t>
  </si>
  <si>
    <t>Frozen, fully cooked ground beef, no more than 20% fat, Boilable bags,</t>
  </si>
  <si>
    <t xml:space="preserve"> 100-200 calories with no more than 2 g sat fat and 300 mg sodium  </t>
  </si>
  <si>
    <t xml:space="preserve"> per svg. CN labeled with serving size to provide min. 2.0 oz. M/MA </t>
  </si>
  <si>
    <t>Frozen, fully cooked, sodium must not exceed 300 mg and 350 calories</t>
  </si>
  <si>
    <t xml:space="preserve"> per 2.0 oz. serving.  Must provide 2 oz. M/MA </t>
  </si>
  <si>
    <t>SCPA</t>
  </si>
  <si>
    <t xml:space="preserve"> Code</t>
  </si>
  <si>
    <t>Frozen, Fully Cooked; chicken breast with rib meat only chopped &amp; formed</t>
  </si>
  <si>
    <t xml:space="preserve">mixed white and datrk meat 5 gr of sat fat or less &amp; 600 mg of </t>
  </si>
  <si>
    <t>sodium or less</t>
  </si>
  <si>
    <t xml:space="preserve"> 275-600 calories with no more than 9 g saturated fat  and </t>
  </si>
  <si>
    <t>1450 mg sodium per serving</t>
  </si>
  <si>
    <t>Frozen, Fully cooked, First and second wing joint, Marinated &amp; seasoned</t>
  </si>
  <si>
    <t xml:space="preserve">saturated fat and 410 mg of sodium per 2 M/MA serving.  No CN Label </t>
  </si>
  <si>
    <t xml:space="preserve">Frozen, fully cooked, oven roasted, white chicken meat, free of bones </t>
  </si>
  <si>
    <t xml:space="preserve">and skin, thaw and serve.  No VPP 50-150 calories with no more than 2 g </t>
  </si>
  <si>
    <t xml:space="preserve">Frozen, fully cooked, oven roasted, natural proportion with dark chicken </t>
  </si>
  <si>
    <t>meat, free of bones and skin, thaw and serve, No VPP,  50-150 calories</t>
  </si>
  <si>
    <t xml:space="preserve"> with no more than  2 g saturated fat and 200 mg of sodium</t>
  </si>
  <si>
    <t xml:space="preserve"> per 2 M/MA serving </t>
  </si>
  <si>
    <t xml:space="preserve"> NO MSG, No Trans Fats 100-200 calories with no more than </t>
  </si>
  <si>
    <t xml:space="preserve">with no more than 2 g sat fat and 400 mg sodium per </t>
  </si>
  <si>
    <t>2 M/MA serving. Boil or steam in bag, CN labeled to provide 2 M/MA</t>
  </si>
  <si>
    <t xml:space="preserve">Frozen, fully cooked, dark/white meat, pre-seasoned, 100-200 calories </t>
  </si>
  <si>
    <t>100-</t>
  </si>
  <si>
    <t>2001-</t>
  </si>
  <si>
    <t>4001-</t>
  </si>
  <si>
    <t>10001-</t>
  </si>
  <si>
    <t>12001-</t>
  </si>
  <si>
    <t>48001-</t>
  </si>
  <si>
    <t>2 g sat fat and 200 mg of sodium per svg.</t>
  </si>
  <si>
    <t xml:space="preserve">1 breadstick provides  1.5 oz Equivalent Grain, </t>
  </si>
  <si>
    <t>Pre-cut frozen bread dough.</t>
  </si>
  <si>
    <t xml:space="preserve">First ingredient, meat, 1 lb reconstituted yields 5 gallons broth. </t>
  </si>
  <si>
    <t xml:space="preserve">  No MSG</t>
  </si>
  <si>
    <t>Macaroni, Elbow                                    WGR</t>
  </si>
  <si>
    <t>Canola Oil, Sunflower Lecithin, Natural Flavor, Garlic Oil, Annatto.</t>
  </si>
  <si>
    <t>per 1/2 oz. serving Possible Allergens:  Milk, Soy</t>
  </si>
  <si>
    <t>Italian Seasoning</t>
  </si>
  <si>
    <t>6.25z</t>
  </si>
  <si>
    <t>Tomatoes, Diced</t>
  </si>
  <si>
    <t>Chandler</t>
  </si>
  <si>
    <t>Manufacturers</t>
  </si>
  <si>
    <t>JTM</t>
  </si>
  <si>
    <t>CN1540L</t>
  </si>
  <si>
    <t>CNQ15401</t>
  </si>
  <si>
    <t>Blueberry</t>
  </si>
  <si>
    <t>Chocolate Chip</t>
  </si>
  <si>
    <t>Albie's</t>
  </si>
  <si>
    <t>Gilardi</t>
  </si>
  <si>
    <t xml:space="preserve">Tasty Brands </t>
  </si>
  <si>
    <t xml:space="preserve">High Liner Foods </t>
  </si>
  <si>
    <t>G1042DF</t>
  </si>
  <si>
    <t xml:space="preserve">Land O Lakes </t>
  </si>
  <si>
    <t>00834WG</t>
  </si>
  <si>
    <t xml:space="preserve">(18-19) Integrated </t>
  </si>
  <si>
    <t xml:space="preserve">Ruiz Foods </t>
  </si>
  <si>
    <t xml:space="preserve">Smuckers </t>
  </si>
  <si>
    <t xml:space="preserve">Gold Kist </t>
  </si>
  <si>
    <t xml:space="preserve">Tyson </t>
  </si>
  <si>
    <t>40015-WG</t>
  </si>
  <si>
    <t xml:space="preserve">Rich Chicks </t>
  </si>
  <si>
    <t>46015WG</t>
  </si>
  <si>
    <t>43015-WG</t>
  </si>
  <si>
    <t xml:space="preserve">Yang's </t>
  </si>
  <si>
    <t>15556-2</t>
  </si>
  <si>
    <t>15552-4</t>
  </si>
  <si>
    <t xml:space="preserve">Chef's Corner </t>
  </si>
  <si>
    <t>15563-0</t>
  </si>
  <si>
    <t>15554-8</t>
  </si>
  <si>
    <t>Tyson</t>
  </si>
  <si>
    <t xml:space="preserve">Perdue </t>
  </si>
  <si>
    <t xml:space="preserve">Gold Kist/Pilgrims </t>
  </si>
  <si>
    <t xml:space="preserve">Foster Farms </t>
  </si>
  <si>
    <t xml:space="preserve">Integrated </t>
  </si>
  <si>
    <t>75156-94105</t>
  </si>
  <si>
    <t xml:space="preserve">Maid Rite </t>
  </si>
  <si>
    <t>75156-04105</t>
  </si>
  <si>
    <t>Maid Rite</t>
  </si>
  <si>
    <t>C22050B</t>
  </si>
  <si>
    <t xml:space="preserve">JTM </t>
  </si>
  <si>
    <t xml:space="preserve">Rich Products </t>
  </si>
  <si>
    <t xml:space="preserve">Don Lee Farms </t>
  </si>
  <si>
    <t>CN28053VS</t>
  </si>
  <si>
    <t>CNQ28053VS</t>
  </si>
  <si>
    <t xml:space="preserve">Don Lee Farms  </t>
  </si>
  <si>
    <t>CNTDO753</t>
  </si>
  <si>
    <t xml:space="preserve">AFG </t>
  </si>
  <si>
    <t>65-464</t>
  </si>
  <si>
    <t>5320CE</t>
  </si>
  <si>
    <t>CNQ212503</t>
  </si>
  <si>
    <t>75156-03427</t>
  </si>
  <si>
    <t>N32300B-NF</t>
  </si>
  <si>
    <t>C32300B-NF</t>
  </si>
  <si>
    <t>CNQ752503</t>
  </si>
  <si>
    <t xml:space="preserve">CN752253 </t>
  </si>
  <si>
    <t>Don Lee Farms</t>
  </si>
  <si>
    <t xml:space="preserve">CP5250 </t>
  </si>
  <si>
    <t>5250CE</t>
  </si>
  <si>
    <t xml:space="preserve">(18-19) Brookwood Farms </t>
  </si>
  <si>
    <t xml:space="preserve">Jennie O </t>
  </si>
  <si>
    <t xml:space="preserve">Brookwood </t>
  </si>
  <si>
    <t xml:space="preserve">Shady Brook Farms </t>
  </si>
  <si>
    <t xml:space="preserve">(18-19) Jennie O </t>
  </si>
  <si>
    <t>Castleberry CN</t>
  </si>
  <si>
    <t>5694CE</t>
  </si>
  <si>
    <t>CP5694</t>
  </si>
  <si>
    <t>75156-95324</t>
  </si>
  <si>
    <t>75156-05324</t>
  </si>
  <si>
    <t>CN582253</t>
  </si>
  <si>
    <t>CNQ582253P</t>
  </si>
  <si>
    <t xml:space="preserve">Carolina Pride </t>
  </si>
  <si>
    <t xml:space="preserve">Swaggerty </t>
  </si>
  <si>
    <t xml:space="preserve">Ember Farms </t>
  </si>
  <si>
    <t>5649CE</t>
  </si>
  <si>
    <t>CP5649</t>
  </si>
  <si>
    <t xml:space="preserve">Tennesee Pride </t>
  </si>
  <si>
    <t>342CN</t>
  </si>
  <si>
    <t>CNQ791203P</t>
  </si>
  <si>
    <t>CN791203L</t>
  </si>
  <si>
    <t>75156-97112</t>
  </si>
  <si>
    <t>75156-07112</t>
  </si>
  <si>
    <t xml:space="preserve">Trident Seafood </t>
  </si>
  <si>
    <t>1089300CN</t>
  </si>
  <si>
    <t xml:space="preserve">High Liner - Viking </t>
  </si>
  <si>
    <t>06533C</t>
  </si>
  <si>
    <t>51067CN</t>
  </si>
  <si>
    <t xml:space="preserve">High Liner/APS </t>
  </si>
  <si>
    <t>26240CN</t>
  </si>
  <si>
    <t xml:space="preserve">Slade Gorton </t>
  </si>
  <si>
    <t xml:space="preserve">Star-Kist </t>
  </si>
  <si>
    <t xml:space="preserve">Conagra Max </t>
  </si>
  <si>
    <t>77387-12611</t>
  </si>
  <si>
    <t xml:space="preserve">SA Piazza (Wild Mike's) </t>
  </si>
  <si>
    <t xml:space="preserve">Conagra </t>
  </si>
  <si>
    <t>961SWCM2</t>
  </si>
  <si>
    <t xml:space="preserve">Nardones </t>
  </si>
  <si>
    <t>961SWCMP2</t>
  </si>
  <si>
    <t>96SWWEDP2</t>
  </si>
  <si>
    <t xml:space="preserve">Nardone </t>
  </si>
  <si>
    <t>72WWSCMP2</t>
  </si>
  <si>
    <t xml:space="preserve">UNO </t>
  </si>
  <si>
    <t xml:space="preserve">Alpha Foods </t>
  </si>
  <si>
    <t>SP167RW</t>
  </si>
  <si>
    <t>96WWMEX2</t>
  </si>
  <si>
    <t xml:space="preserve">Nardone's </t>
  </si>
  <si>
    <t>60WGUMA2</t>
  </si>
  <si>
    <t>625WTME2</t>
  </si>
  <si>
    <t xml:space="preserve">S.A Piazza (Wild Mike's) </t>
  </si>
  <si>
    <t>625WRM2</t>
  </si>
  <si>
    <t>625WRMTP3</t>
  </si>
  <si>
    <t>AS64W</t>
  </si>
  <si>
    <t>625WSUP2</t>
  </si>
  <si>
    <t>MVPPCN16</t>
  </si>
  <si>
    <t>SP164RW</t>
  </si>
  <si>
    <t>16WRSRMP1</t>
  </si>
  <si>
    <t>SLMVPPCN16</t>
  </si>
  <si>
    <t>16WRSRMTP2</t>
  </si>
  <si>
    <t>SP1668RW</t>
  </si>
  <si>
    <t>SP1622RW</t>
  </si>
  <si>
    <t>64WPSTP3</t>
  </si>
  <si>
    <t>64WPSBC</t>
  </si>
  <si>
    <t>16WFC</t>
  </si>
  <si>
    <t>M96WBTSG</t>
  </si>
  <si>
    <t>M96WBTS1</t>
  </si>
  <si>
    <t>80WS100</t>
  </si>
  <si>
    <t>80WBF</t>
  </si>
  <si>
    <t xml:space="preserve">Farmland/Smithfield </t>
  </si>
  <si>
    <t xml:space="preserve">Kent Quality Foods </t>
  </si>
  <si>
    <t>429CN</t>
  </si>
  <si>
    <t>3140CN</t>
  </si>
  <si>
    <t xml:space="preserve">Butterball </t>
  </si>
  <si>
    <t>22655-61886</t>
  </si>
  <si>
    <t>CN84072WG</t>
  </si>
  <si>
    <t xml:space="preserve">Pauley </t>
  </si>
  <si>
    <t xml:space="preserve">Schrieber </t>
  </si>
  <si>
    <t>40299-1</t>
  </si>
  <si>
    <t xml:space="preserve">(18-19) Land O Lakes </t>
  </si>
  <si>
    <t xml:space="preserve">Raspberry Rainbow </t>
  </si>
  <si>
    <t>Strawberry Banana</t>
  </si>
  <si>
    <t xml:space="preserve">Triple Cherry </t>
  </si>
  <si>
    <t>Strawberry Dianimals</t>
  </si>
  <si>
    <t>Strawberry Banana Dianimals</t>
  </si>
  <si>
    <t>Vanilla Dianimals</t>
  </si>
  <si>
    <t xml:space="preserve">Strawberry </t>
  </si>
  <si>
    <t xml:space="preserve">Peach </t>
  </si>
  <si>
    <t xml:space="preserve">Cherry Vanilla </t>
  </si>
  <si>
    <t xml:space="preserve">Strawberry Banana </t>
  </si>
  <si>
    <t xml:space="preserve">Yoplait/General Mills </t>
  </si>
  <si>
    <t>46025-65123</t>
  </si>
  <si>
    <t xml:space="preserve">Sunny Fresh/Cargill </t>
  </si>
  <si>
    <t xml:space="preserve">Allmark </t>
  </si>
  <si>
    <t xml:space="preserve">McCain </t>
  </si>
  <si>
    <t>OIF00055A</t>
  </si>
  <si>
    <t xml:space="preserve">Lamb Weston </t>
  </si>
  <si>
    <t>R45</t>
  </si>
  <si>
    <t xml:space="preserve">Simplot </t>
  </si>
  <si>
    <t>S34</t>
  </si>
  <si>
    <t xml:space="preserve">Cavendish </t>
  </si>
  <si>
    <t>56210-05311-2</t>
  </si>
  <si>
    <t>S57</t>
  </si>
  <si>
    <t>MCF03788</t>
  </si>
  <si>
    <t>MCX04717</t>
  </si>
  <si>
    <t>MCF03927</t>
  </si>
  <si>
    <t>H30</t>
  </si>
  <si>
    <t xml:space="preserve">McCain/Ore-Ida </t>
  </si>
  <si>
    <t>OIF00215A</t>
  </si>
  <si>
    <t xml:space="preserve">(18-19) McCain/Ore-Ida </t>
  </si>
  <si>
    <t xml:space="preserve">OIF03456 </t>
  </si>
  <si>
    <t>S0026</t>
  </si>
  <si>
    <t>MCL03623</t>
  </si>
  <si>
    <t xml:space="preserve">(18-19_ McCain </t>
  </si>
  <si>
    <t>L0084</t>
  </si>
  <si>
    <t>L8000</t>
  </si>
  <si>
    <t>L0090</t>
  </si>
  <si>
    <t>MCF05074</t>
  </si>
  <si>
    <t>L0094</t>
  </si>
  <si>
    <t>MCF04712</t>
  </si>
  <si>
    <t xml:space="preserve">National Food Group </t>
  </si>
  <si>
    <t>A1500-282A</t>
  </si>
  <si>
    <t xml:space="preserve">White House/Ntl Fruit </t>
  </si>
  <si>
    <t>718-1884</t>
  </si>
  <si>
    <t>A3500-282A</t>
  </si>
  <si>
    <t xml:space="preserve">Knouse (Musselman) </t>
  </si>
  <si>
    <t>717-1884</t>
  </si>
  <si>
    <t>A1590-235A</t>
  </si>
  <si>
    <t>A3790-235A</t>
  </si>
  <si>
    <t>A1510-282A</t>
  </si>
  <si>
    <t>A3530-282A</t>
  </si>
  <si>
    <t>A1740-235A</t>
  </si>
  <si>
    <t>A1780-235A</t>
  </si>
  <si>
    <t>Cherry</t>
  </si>
  <si>
    <t>Strawberry</t>
  </si>
  <si>
    <t>Mixed Fruit</t>
  </si>
  <si>
    <t>Berries n Cherries</t>
  </si>
  <si>
    <t xml:space="preserve">Champion </t>
  </si>
  <si>
    <t>070044-00415</t>
  </si>
  <si>
    <t xml:space="preserve">Sun-maid </t>
  </si>
  <si>
    <t xml:space="preserve">Juicy Juice/Harvest Hill </t>
  </si>
  <si>
    <t xml:space="preserve">Apple &amp; Eve  </t>
  </si>
  <si>
    <t xml:space="preserve"> Suncup </t>
  </si>
  <si>
    <t xml:space="preserve">Ardmore Farms </t>
  </si>
  <si>
    <t xml:space="preserve">Capri Sun </t>
  </si>
  <si>
    <t xml:space="preserve">Tropicana </t>
  </si>
  <si>
    <t xml:space="preserve"> Apple and Eve </t>
  </si>
  <si>
    <t xml:space="preserve"> Ardmore Farms </t>
  </si>
  <si>
    <t xml:space="preserve">Suncup </t>
  </si>
  <si>
    <t xml:space="preserve">76301-24025 </t>
  </si>
  <si>
    <t>Blu-Raspberry Lemon</t>
  </si>
  <si>
    <t>Kiwi-Strawberry</t>
  </si>
  <si>
    <t>Strawberry Mango</t>
  </si>
  <si>
    <t xml:space="preserve">Cherry Lemon </t>
  </si>
  <si>
    <t xml:space="preserve">Cherry Smooth </t>
  </si>
  <si>
    <t xml:space="preserve">Sunbelievable </t>
  </si>
  <si>
    <t>Tropical</t>
  </si>
  <si>
    <t>Wildberry</t>
  </si>
  <si>
    <t>Lemon</t>
  </si>
  <si>
    <t xml:space="preserve">Kiwi Strawberry </t>
  </si>
  <si>
    <t>12002-R4</t>
  </si>
  <si>
    <t xml:space="preserve">Paradise Punch </t>
  </si>
  <si>
    <t>12004-R4</t>
  </si>
  <si>
    <t xml:space="preserve">Blue Raspberry </t>
  </si>
  <si>
    <t xml:space="preserve">Cherry Limeade </t>
  </si>
  <si>
    <t xml:space="preserve">Dole </t>
  </si>
  <si>
    <t xml:space="preserve">Tasty Brand  </t>
  </si>
  <si>
    <t>Yogurt, Vanilla Pouch, Low fat</t>
  </si>
  <si>
    <t>Yogurt,  Blueberry Pouch, Low fat</t>
  </si>
  <si>
    <t>Pillsubry/General Mills</t>
  </si>
  <si>
    <t xml:space="preserve">  Blueberry</t>
  </si>
  <si>
    <t xml:space="preserve">  Chocolate Chip</t>
  </si>
  <si>
    <t>112/2.1 z</t>
  </si>
  <si>
    <t>pre-portioned freezer to oven format.  no artificial flavors, no colors from</t>
  </si>
  <si>
    <t>artificial sources, and no high fructose corn syrup.</t>
  </si>
  <si>
    <t xml:space="preserve"> Each top contribuites 1.0 OEG</t>
  </si>
  <si>
    <t xml:space="preserve">Pillsbury/General Mills </t>
  </si>
  <si>
    <t>100/2.7z</t>
  </si>
  <si>
    <t xml:space="preserve">Bridgford </t>
  </si>
  <si>
    <t>Bush's</t>
  </si>
  <si>
    <t>39400-01071</t>
  </si>
  <si>
    <t>Basic American</t>
  </si>
  <si>
    <t>Idahoan</t>
  </si>
  <si>
    <t>Red Gold</t>
  </si>
  <si>
    <t>REDSC99</t>
  </si>
  <si>
    <t xml:space="preserve">Red Gold </t>
  </si>
  <si>
    <t>RPKHA99</t>
  </si>
  <si>
    <t>REDY59G</t>
  </si>
  <si>
    <t>REDYL9G</t>
  </si>
  <si>
    <t>REDY599</t>
  </si>
  <si>
    <t>RPKDX99</t>
  </si>
  <si>
    <t>RPKUA99</t>
  </si>
  <si>
    <t xml:space="preserve">Hunt's </t>
  </si>
  <si>
    <t>27000-38835</t>
  </si>
  <si>
    <t xml:space="preserve">Heinz </t>
  </si>
  <si>
    <t xml:space="preserve">Hunts </t>
  </si>
  <si>
    <t>27000-38287</t>
  </si>
  <si>
    <t xml:space="preserve">Kraft/Heinz </t>
  </si>
  <si>
    <t xml:space="preserve">Heinz/Kraft </t>
  </si>
  <si>
    <t xml:space="preserve">Diamond/Flavor Fresh </t>
  </si>
  <si>
    <t xml:space="preserve">Sauer's </t>
  </si>
  <si>
    <t xml:space="preserve">(18-19) Red Gold </t>
  </si>
  <si>
    <t xml:space="preserve">(18-19) Kraft/Heinz </t>
  </si>
  <si>
    <t xml:space="preserve">Maple Brown Sugar </t>
  </si>
  <si>
    <t xml:space="preserve">Oatmeal Chocolate Chip </t>
  </si>
  <si>
    <t xml:space="preserve">Brownie </t>
  </si>
  <si>
    <t xml:space="preserve">Banana Chocolate Chunk </t>
  </si>
  <si>
    <t>38000-59772</t>
  </si>
  <si>
    <t xml:space="preserve">Blueberry  </t>
  </si>
  <si>
    <t>38000-90819</t>
  </si>
  <si>
    <t>Apple Cinnamon</t>
  </si>
  <si>
    <t>38000-59779</t>
  </si>
  <si>
    <t xml:space="preserve">Grand Strand Sandwich Co.  </t>
  </si>
  <si>
    <t>STF9645NL/72</t>
  </si>
  <si>
    <t>STF9420NL/60</t>
  </si>
  <si>
    <t xml:space="preserve">Richs     </t>
  </si>
  <si>
    <t xml:space="preserve">Mary B's </t>
  </si>
  <si>
    <t xml:space="preserve">Rich's </t>
  </si>
  <si>
    <t xml:space="preserve"> Pillsbury  </t>
  </si>
  <si>
    <t>French Toast</t>
  </si>
  <si>
    <t xml:space="preserve"> 38000- 24520</t>
  </si>
  <si>
    <t>Frosted Flakes RS</t>
  </si>
  <si>
    <t>Fruit Loops RS</t>
  </si>
  <si>
    <t>Trix RS</t>
  </si>
  <si>
    <t>Lucky Charms</t>
  </si>
  <si>
    <t>Cinnamon Toast Crunch Whole Grain</t>
  </si>
  <si>
    <t>Golden Grahams Whole Grain</t>
  </si>
  <si>
    <t>Reese's Puffs Whole Grain</t>
  </si>
  <si>
    <t>Total Raisin Bran Whole Grain</t>
  </si>
  <si>
    <t>Fruity Cheerios Whole Grain</t>
  </si>
  <si>
    <t>Frosted Corn Flakes Whole Grain</t>
  </si>
  <si>
    <t>Redu Sugar Cinnamon Toast Crunch</t>
  </si>
  <si>
    <t>Reduced Sugar Trix</t>
  </si>
  <si>
    <t>Reduced Sugar Cocoa Puffs</t>
  </si>
  <si>
    <t>38000-00896</t>
  </si>
  <si>
    <t>38000-04996</t>
  </si>
  <si>
    <t>Frosted Mini Wheats. Bite Size</t>
  </si>
  <si>
    <t>38000-78788</t>
  </si>
  <si>
    <t>Reduced Sugar, Froot Loops</t>
  </si>
  <si>
    <t>Reduced Sugar, Apple Jacks</t>
  </si>
  <si>
    <t>38000-78787</t>
  </si>
  <si>
    <t>38000-54998</t>
  </si>
  <si>
    <t>38000-78786</t>
  </si>
  <si>
    <t>Cinnamon Flakes MultiGrain</t>
  </si>
  <si>
    <t>Cinnamon Toasters</t>
  </si>
  <si>
    <t xml:space="preserve">Honey Scooter  </t>
  </si>
  <si>
    <t>Marshmallow Mateys (RS)</t>
  </si>
  <si>
    <t>O715</t>
  </si>
  <si>
    <t xml:space="preserve">Raisin Bran  </t>
  </si>
  <si>
    <t>Scooter (RS)</t>
  </si>
  <si>
    <t>Frosted Flakes Multi-Grain RS</t>
  </si>
  <si>
    <t>38000-11465</t>
  </si>
  <si>
    <t>38000-11467</t>
  </si>
  <si>
    <t>Apple Jacks RS</t>
  </si>
  <si>
    <t>38000-11469</t>
  </si>
  <si>
    <t xml:space="preserve">Cinnamon Toast Crunch  </t>
  </si>
  <si>
    <t xml:space="preserve">Cocoa Puffs   </t>
  </si>
  <si>
    <t>Team Cherrios</t>
  </si>
  <si>
    <t>Trix</t>
  </si>
  <si>
    <t>Chocolate</t>
  </si>
  <si>
    <t>Berry</t>
  </si>
  <si>
    <t>Hadley Farms</t>
  </si>
  <si>
    <t xml:space="preserve">(18-19) Rich's </t>
  </si>
  <si>
    <t>(18-19) Rich's</t>
  </si>
  <si>
    <t xml:space="preserve">Krusteaz </t>
  </si>
  <si>
    <t xml:space="preserve">RS8627 </t>
  </si>
  <si>
    <t>38000-80801</t>
  </si>
  <si>
    <t>Original Maple</t>
  </si>
  <si>
    <t>38000-80693</t>
  </si>
  <si>
    <t xml:space="preserve">Cinnamon Rush </t>
  </si>
  <si>
    <t xml:space="preserve">Frudel Apple Strudel </t>
  </si>
  <si>
    <t>Goody Bun</t>
  </si>
  <si>
    <t>Banana</t>
  </si>
  <si>
    <t xml:space="preserve">Apple Cinnamon </t>
  </si>
  <si>
    <t>Apple</t>
  </si>
  <si>
    <t>Wild Blueberry</t>
  </si>
  <si>
    <t>Chocolate Chocolate Chip</t>
  </si>
  <si>
    <t xml:space="preserve">Right Start (1)  </t>
  </si>
  <si>
    <t>RS 7245</t>
  </si>
  <si>
    <t>WG, Blueberry</t>
  </si>
  <si>
    <t>WG, Cinnamon</t>
  </si>
  <si>
    <t>38000-92560</t>
  </si>
  <si>
    <t>Maple</t>
  </si>
  <si>
    <t>38000-92562</t>
  </si>
  <si>
    <t>Vanilla Confetti</t>
  </si>
  <si>
    <t>38000-18574</t>
  </si>
  <si>
    <t>RS7155</t>
  </si>
  <si>
    <t>Maple Mini WG</t>
  </si>
  <si>
    <t>1800-10978</t>
  </si>
  <si>
    <t>General Mills  Grape</t>
  </si>
  <si>
    <t>18000-49978</t>
  </si>
  <si>
    <t>General Mills  Chocolate</t>
  </si>
  <si>
    <t>18000-49979</t>
  </si>
  <si>
    <t xml:space="preserve">Frosted  Cinnamon WG  </t>
  </si>
  <si>
    <t>38000-55125</t>
  </si>
  <si>
    <t>Frosted Strawberry WG</t>
  </si>
  <si>
    <t>38000-55133</t>
  </si>
  <si>
    <t>38000-12073</t>
  </si>
  <si>
    <t>Frosted Fudge WG</t>
  </si>
  <si>
    <t>Blueberry WG</t>
  </si>
  <si>
    <t>38000-17199</t>
  </si>
  <si>
    <t>Frosted Strawberry, WG</t>
  </si>
  <si>
    <t>38000-55130</t>
  </si>
  <si>
    <t>Frosted Cinnamon WG</t>
  </si>
  <si>
    <t>38000-55122</t>
  </si>
  <si>
    <t>38000-17196</t>
  </si>
  <si>
    <t xml:space="preserve">J&amp;J Snacks </t>
  </si>
  <si>
    <t>RS 9011-OV</t>
  </si>
  <si>
    <t xml:space="preserve">Campbells </t>
  </si>
  <si>
    <t>Tostitos Crispy  Rounds</t>
  </si>
  <si>
    <t>Graham</t>
  </si>
  <si>
    <t>09535-00005</t>
  </si>
  <si>
    <t>09535- 00004</t>
  </si>
  <si>
    <t>Cinnamon Graham Bites</t>
  </si>
  <si>
    <t>30100-45682</t>
  </si>
  <si>
    <t>Chocolate Chip Graham</t>
  </si>
  <si>
    <t>30100-80741</t>
  </si>
  <si>
    <t>Cinnamon Grahams</t>
  </si>
  <si>
    <t>Vanilla Grahams</t>
  </si>
  <si>
    <t xml:space="preserve"> Pepperidge Farms </t>
  </si>
  <si>
    <t xml:space="preserve"> Hadley Farms WG</t>
  </si>
  <si>
    <t xml:space="preserve">Hellmans </t>
  </si>
  <si>
    <t xml:space="preserve">CF Sauer Dukes </t>
  </si>
  <si>
    <t xml:space="preserve">Southern Classic </t>
  </si>
  <si>
    <t xml:space="preserve">Kraft </t>
  </si>
  <si>
    <t xml:space="preserve">Southern Classics </t>
  </si>
  <si>
    <t xml:space="preserve">Marzetti </t>
  </si>
  <si>
    <t xml:space="preserve">Hellmann's </t>
  </si>
  <si>
    <t xml:space="preserve">Kens </t>
  </si>
  <si>
    <t xml:space="preserve">KE0789 </t>
  </si>
  <si>
    <t>Southern Classics</t>
  </si>
  <si>
    <t xml:space="preserve">Pam (ConAgra) </t>
  </si>
  <si>
    <t xml:space="preserve">Wescoat </t>
  </si>
  <si>
    <t xml:space="preserve">Benton Lane </t>
  </si>
  <si>
    <t xml:space="preserve">Pan Coating Cargill </t>
  </si>
  <si>
    <t xml:space="preserve">Vegalene Buttery Delite, </t>
  </si>
  <si>
    <t xml:space="preserve">Vegalene Garlic Mist, </t>
  </si>
  <si>
    <t xml:space="preserve">Legout </t>
  </si>
  <si>
    <t xml:space="preserve">Foothill Farms </t>
  </si>
  <si>
    <t>G405-F6700</t>
  </si>
  <si>
    <t xml:space="preserve">Chef's Companion </t>
  </si>
  <si>
    <t>Legout</t>
  </si>
  <si>
    <t>KE0892</t>
  </si>
  <si>
    <t>KE0911</t>
  </si>
  <si>
    <t xml:space="preserve">Southern Classic  </t>
  </si>
  <si>
    <t>P212-D6190</t>
  </si>
  <si>
    <t>Bay Valley (Cates)  (430-485 chips/gal)</t>
  </si>
  <si>
    <t>Mt Olive  (640 chips/gal)</t>
  </si>
  <si>
    <t>Heinz 2000 Crinkle Cut (535/pouch)</t>
  </si>
  <si>
    <t>Bay Valley (Schwartz) (2850-3150 chips/5 gal)</t>
  </si>
  <si>
    <t>Mt Olive  (3072)</t>
  </si>
  <si>
    <t>Bay Valley Foods (Cates)  (1420-1780 chips/5 gal)</t>
  </si>
  <si>
    <t xml:space="preserve">Vlasic </t>
  </si>
  <si>
    <t xml:space="preserve">Bay Valley (74-100) </t>
  </si>
  <si>
    <t xml:space="preserve">Heinz (70-78) </t>
  </si>
  <si>
    <t>Big Valley (Schwartz) (375-425/gal)</t>
  </si>
  <si>
    <t>Bay Valley Foods (Cates) (275-325/gal)</t>
  </si>
  <si>
    <t xml:space="preserve">Chef Mate (Nestles) </t>
  </si>
  <si>
    <t xml:space="preserve">Gehl's </t>
  </si>
  <si>
    <t xml:space="preserve">Bay Valley </t>
  </si>
  <si>
    <t>Mission (17.5 gm each) 2=1.25 GB</t>
  </si>
  <si>
    <t xml:space="preserve">Nabisco </t>
  </si>
  <si>
    <t xml:space="preserve">Keebler </t>
  </si>
  <si>
    <t xml:space="preserve">(06-07) Rich's  "On Top" </t>
  </si>
  <si>
    <t xml:space="preserve">SAF </t>
  </si>
  <si>
    <t xml:space="preserve">Fleishman's </t>
  </si>
  <si>
    <t xml:space="preserve">Kikkoman </t>
  </si>
  <si>
    <t>Gold Creek</t>
  </si>
  <si>
    <t>128/4 oz.</t>
  </si>
  <si>
    <t>Beuna Vista</t>
  </si>
  <si>
    <t>Horchatta</t>
  </si>
  <si>
    <t>Grape</t>
  </si>
  <si>
    <t>Fruit Punch</t>
  </si>
  <si>
    <t>379-00</t>
  </si>
  <si>
    <t>380-00</t>
  </si>
  <si>
    <t>382-00</t>
  </si>
  <si>
    <t>Black Raspberry</t>
  </si>
  <si>
    <t>FG00014</t>
  </si>
  <si>
    <t>Orange Mango</t>
  </si>
  <si>
    <t>FG00016</t>
  </si>
  <si>
    <t>Kiwi Strawberry</t>
  </si>
  <si>
    <t>FG00018</t>
  </si>
  <si>
    <t>Cherry Lemenade</t>
  </si>
  <si>
    <t>FG00066</t>
  </si>
  <si>
    <t>Classic Lemonade</t>
  </si>
  <si>
    <t>FG00056</t>
  </si>
  <si>
    <t>Strawberry Watermelon</t>
  </si>
  <si>
    <t>FG00067</t>
  </si>
  <si>
    <t>Black Cherry</t>
  </si>
  <si>
    <t>FG00105</t>
  </si>
  <si>
    <t>Water, Sparkling + Caffeine</t>
  </si>
  <si>
    <t>Assorted flavors, Bottled, One can contains 20% Vitamin A and D</t>
  </si>
  <si>
    <t>Sparking Ice</t>
  </si>
  <si>
    <t>Cherry Vanilla</t>
  </si>
  <si>
    <t>FG00316</t>
  </si>
  <si>
    <t>FG00216</t>
  </si>
  <si>
    <t>Blue Raspberry</t>
  </si>
  <si>
    <t>FG00214</t>
  </si>
  <si>
    <t>Orange Passionfruit</t>
  </si>
  <si>
    <t>FG00140</t>
  </si>
  <si>
    <t>Strawberry Citrus</t>
  </si>
  <si>
    <t>FG00139</t>
  </si>
  <si>
    <t>Meets USDA requirement for 10% of Daily Value of one of the following</t>
  </si>
  <si>
    <t>nutrients: Calcium, Potassium, Vitamin D, or Dietary fiber.</t>
  </si>
  <si>
    <t>Approved Brand Name</t>
  </si>
  <si>
    <t>Manufacturer</t>
  </si>
  <si>
    <t>USDA Product</t>
  </si>
  <si>
    <t>CP5320</t>
  </si>
  <si>
    <t>Fee+ Commodity</t>
  </si>
  <si>
    <t>10000013740</t>
  </si>
  <si>
    <t>198/2.50 z</t>
  </si>
  <si>
    <t>75156-93427</t>
  </si>
  <si>
    <t>cs</t>
  </si>
  <si>
    <t>Vendor Pack</t>
  </si>
  <si>
    <t>Servings per case</t>
  </si>
  <si>
    <t>100/2.9 z</t>
  </si>
  <si>
    <t>NOI  Net</t>
  </si>
  <si>
    <t>120/4.0 oz.</t>
  </si>
  <si>
    <t>128/4z</t>
  </si>
  <si>
    <t>Chicken Leg 100113</t>
  </si>
  <si>
    <t>240/2.80 oz</t>
  </si>
  <si>
    <t>240/2.40 oz.</t>
  </si>
  <si>
    <t>192/3.60 oz.</t>
  </si>
  <si>
    <t>15551-7</t>
  </si>
  <si>
    <t>43.5 lbs.</t>
  </si>
  <si>
    <t>42.9 lbs.</t>
  </si>
  <si>
    <t>42 lbs.</t>
  </si>
  <si>
    <t xml:space="preserve">703119 is in catch weights and will be invoiced by the pound.  </t>
  </si>
  <si>
    <t>The case prices listed are approximate.</t>
  </si>
  <si>
    <t>Category: Turkey</t>
  </si>
  <si>
    <t>Turkey Thighs</t>
  </si>
  <si>
    <t>Commodity Value per lb</t>
  </si>
  <si>
    <t>12/1 lb.</t>
  </si>
  <si>
    <t>64/3.0 oz.</t>
  </si>
  <si>
    <t>4/3/1 lb.</t>
  </si>
  <si>
    <t>per pound</t>
  </si>
  <si>
    <t>4/9 lbs.</t>
  </si>
  <si>
    <t>160/1.03 oz.</t>
  </si>
  <si>
    <t>Y or N</t>
  </si>
  <si>
    <t>Enter</t>
  </si>
  <si>
    <t>NOI ?</t>
  </si>
  <si>
    <t>N</t>
  </si>
  <si>
    <t>Y</t>
  </si>
  <si>
    <t>4/7 lbs.</t>
  </si>
  <si>
    <t>120/1.0 oz.</t>
  </si>
  <si>
    <t>96/3.0 oz.</t>
  </si>
  <si>
    <t>184/.85 oz.</t>
  </si>
  <si>
    <t>44/3.64 oz.</t>
  </si>
  <si>
    <t>80/3.60 oz.</t>
  </si>
  <si>
    <t xml:space="preserve">Natural Cod, chunks pre-breaded, oven ready.   PUFI approved. One </t>
  </si>
  <si>
    <t>46/3.6 oz.</t>
  </si>
  <si>
    <t>44/3.6 oz.</t>
  </si>
  <si>
    <t>160/1 oz</t>
  </si>
  <si>
    <t>320/1 oz.</t>
  </si>
  <si>
    <t>Approved</t>
  </si>
  <si>
    <t xml:space="preserve">Brand Name </t>
  </si>
  <si>
    <t xml:space="preserve"> or Manufacturer</t>
  </si>
  <si>
    <t>Brand Name</t>
  </si>
  <si>
    <t>or Manufacturer</t>
  </si>
  <si>
    <t>4/5 lb</t>
  </si>
  <si>
    <t>8/5 lb</t>
  </si>
  <si>
    <t>138/3.35 oz</t>
  </si>
  <si>
    <t>208/2.40 oz.</t>
  </si>
  <si>
    <t>216/2.25 oz.</t>
  </si>
  <si>
    <t>250/1.2 oz</t>
  </si>
  <si>
    <t>400/1.2 oz</t>
  </si>
  <si>
    <t xml:space="preserve"> JTM</t>
  </si>
  <si>
    <t>144/2.14oz</t>
  </si>
  <si>
    <t>96/2.30z</t>
  </si>
  <si>
    <t>96/4.50 oz</t>
  </si>
  <si>
    <t>96/4.65 oz</t>
  </si>
  <si>
    <t>96/4.90 oz.</t>
  </si>
  <si>
    <t>96/4.65oz</t>
  </si>
  <si>
    <t>96/4.48 oz</t>
  </si>
  <si>
    <t>96/4.95 oz</t>
  </si>
  <si>
    <t>96/4.67 oz</t>
  </si>
  <si>
    <t>70/4.95 oz</t>
  </si>
  <si>
    <t>72/5.00 oz</t>
  </si>
  <si>
    <t>72/7.23 oz.</t>
  </si>
  <si>
    <t>96/5.20 oz</t>
  </si>
  <si>
    <t>60/5.43z</t>
  </si>
  <si>
    <t>60/5.4 oz</t>
  </si>
  <si>
    <t>60/5.43 oz</t>
  </si>
  <si>
    <t>78369</t>
  </si>
  <si>
    <t>60/4.98 oz</t>
  </si>
  <si>
    <t>60/5.36 oz.</t>
  </si>
  <si>
    <t>60/6.35 oz</t>
  </si>
  <si>
    <t>96/5.50 oz.</t>
  </si>
  <si>
    <t>72/6.38 oz.</t>
  </si>
  <si>
    <t>16WRSPMP1</t>
  </si>
  <si>
    <t>64/6.90oz</t>
  </si>
  <si>
    <t>96/4.925 oz</t>
  </si>
  <si>
    <t>Nardones</t>
  </si>
  <si>
    <t>16WSRBC</t>
  </si>
  <si>
    <t>72/5.21 oz.</t>
  </si>
  <si>
    <t>72/7.19 oz</t>
  </si>
  <si>
    <t>72/6.56 oz</t>
  </si>
  <si>
    <t>16WSRFC</t>
  </si>
  <si>
    <t>64/5.13 oz</t>
  </si>
  <si>
    <t>72/5.18 oz.</t>
  </si>
  <si>
    <t>64/5.03 oz</t>
  </si>
  <si>
    <t>64/4.60 oz</t>
  </si>
  <si>
    <t>16WSRFCTP2</t>
  </si>
  <si>
    <t>90/5.50 oz</t>
  </si>
  <si>
    <t>80/3.30oz</t>
  </si>
  <si>
    <t>80/2.40 z</t>
  </si>
  <si>
    <t>Cheese Amer Barrel</t>
  </si>
  <si>
    <t>Eggs, Whole Liquid Bulk Tank</t>
  </si>
  <si>
    <t>Apples</t>
  </si>
  <si>
    <t>Pears</t>
  </si>
  <si>
    <t>Potatoes Dehydrated</t>
  </si>
  <si>
    <t>60/4.69 oz.</t>
  </si>
  <si>
    <t>90/3.10 oz</t>
  </si>
  <si>
    <t>48/4.50 z</t>
  </si>
  <si>
    <t>83/4.20 oz.</t>
  </si>
  <si>
    <t>221/2.17 oz</t>
  </si>
  <si>
    <t>C13018</t>
  </si>
  <si>
    <t>100/3.10 oz.</t>
  </si>
  <si>
    <t>Peanuts Raw Shelled</t>
  </si>
  <si>
    <t>72/2.6 oz.</t>
  </si>
  <si>
    <t>72/5.30 oz.</t>
  </si>
  <si>
    <t>72/2.60 oz.</t>
  </si>
  <si>
    <t>120/1.10 oz</t>
  </si>
  <si>
    <t>75507-1</t>
  </si>
  <si>
    <t>168/ 1 oz</t>
  </si>
  <si>
    <t>200/1 oz</t>
  </si>
  <si>
    <t>40295-1</t>
  </si>
  <si>
    <t>168/1 oz</t>
  </si>
  <si>
    <t>240/2 oz.</t>
  </si>
  <si>
    <t>140/3.0 oz</t>
  </si>
  <si>
    <t>369/1.25 oz</t>
  </si>
  <si>
    <t>46025-85877</t>
  </si>
  <si>
    <t>6/4.5 lbs</t>
  </si>
  <si>
    <t>Sweet Potatos</t>
  </si>
  <si>
    <t>OIF03456</t>
  </si>
  <si>
    <t>OIF00024A</t>
  </si>
  <si>
    <t>5/3 lbs</t>
  </si>
  <si>
    <t>6/2.5lbs</t>
  </si>
  <si>
    <t>MC04712</t>
  </si>
  <si>
    <t>A1500</t>
  </si>
  <si>
    <t>A3500</t>
  </si>
  <si>
    <t>A1590</t>
  </si>
  <si>
    <t>96/4.5 oz.</t>
  </si>
  <si>
    <t>A3790</t>
  </si>
  <si>
    <t>A1510</t>
  </si>
  <si>
    <t>A3530</t>
  </si>
  <si>
    <t>72/4.50 oz</t>
  </si>
  <si>
    <t>12/28 oz</t>
  </si>
  <si>
    <t>12/26 oz.</t>
  </si>
  <si>
    <t>REDSC2ZC168</t>
  </si>
  <si>
    <t>168/3 oz</t>
  </si>
  <si>
    <t>Kraft/Heinz</t>
  </si>
  <si>
    <t>130005731000</t>
  </si>
  <si>
    <t>130005724000</t>
  </si>
  <si>
    <t>1000/9 gm</t>
  </si>
  <si>
    <t>Grade A Fancy, Low Sodium single servie dunk cups.</t>
  </si>
  <si>
    <t>Made with real sugar</t>
  </si>
  <si>
    <t>REDY51Z</t>
  </si>
  <si>
    <t>250/1.0 z</t>
  </si>
  <si>
    <t>Ketchup, Tomato, Portion Control</t>
  </si>
  <si>
    <t>Ketchup, 100% Natural made w/sugar, low sodium, PC</t>
  </si>
  <si>
    <t>Ketchup, Tomato</t>
  </si>
  <si>
    <t>RPKNA99</t>
  </si>
  <si>
    <t>REDNA2ZC168</t>
  </si>
  <si>
    <t>168/2.5 oz</t>
  </si>
  <si>
    <t>RPKMA9C</t>
  </si>
  <si>
    <t>RPKMA9E</t>
  </si>
  <si>
    <t>REDOA1Z</t>
  </si>
  <si>
    <t>250/1.0 oz</t>
  </si>
  <si>
    <t>100/1.0 oz.</t>
  </si>
  <si>
    <t>Baked Cheetos  1.25OEG</t>
  </si>
  <si>
    <t xml:space="preserve">Original Cheez-It </t>
  </si>
  <si>
    <t>24100-79263</t>
  </si>
  <si>
    <t>Vanilla</t>
  </si>
  <si>
    <t>Strawberry Waffle</t>
  </si>
  <si>
    <t>Maple Waffle</t>
  </si>
  <si>
    <t>408001</t>
  </si>
  <si>
    <t>Apple Cinnamon Waffle</t>
  </si>
  <si>
    <t>Honey Graham</t>
  </si>
  <si>
    <t>Cinnamon Graham</t>
  </si>
  <si>
    <t xml:space="preserve"> Possible Allergens:  Wheat</t>
  </si>
  <si>
    <t>30100-55644</t>
  </si>
  <si>
    <t>30100-91822</t>
  </si>
  <si>
    <t xml:space="preserve">Original </t>
  </si>
  <si>
    <t>30100-40213</t>
  </si>
  <si>
    <t>30100-40239</t>
  </si>
  <si>
    <t>38000-11052</t>
  </si>
  <si>
    <t>38000-14567</t>
  </si>
  <si>
    <t>Super Donut</t>
  </si>
  <si>
    <t>Sunrich</t>
  </si>
  <si>
    <t>30100-50689</t>
  </si>
  <si>
    <t>WG Vegetable Fried Rice</t>
  </si>
  <si>
    <t>Original</t>
  </si>
  <si>
    <t>Teriyaki</t>
  </si>
  <si>
    <t>C18021</t>
  </si>
  <si>
    <t>Beef Coarse Grd 60#</t>
  </si>
  <si>
    <t>Bread, Breakfast Slice Whole Wheat</t>
  </si>
  <si>
    <t>Breakfast Bites,WG Pancake and Pork</t>
  </si>
  <si>
    <t>Cinnammon Toast Crunch Red Sugar</t>
  </si>
  <si>
    <t>Fruit Loops Red Sugar</t>
  </si>
  <si>
    <t>72 ct</t>
  </si>
  <si>
    <t>60/2 oz</t>
  </si>
  <si>
    <t xml:space="preserve">Made with Whole grain, prepackaged, bowl pack, 2 oz. cereal equals </t>
  </si>
  <si>
    <t>Cinnamon Toast Crunch</t>
  </si>
  <si>
    <t>Cocoa Puffs, R/S</t>
  </si>
  <si>
    <t>One serving provides 2oz OEG</t>
  </si>
  <si>
    <t>Muffin Top WGR Frz IW</t>
  </si>
  <si>
    <t>120/3.2z</t>
  </si>
  <si>
    <t xml:space="preserve">Cooked frozen WGR muffin top  packed individual pieces in </t>
  </si>
  <si>
    <t>case. Ready to thaw and serve. Provides 2 OEG per serving</t>
  </si>
  <si>
    <t>120/.3.2z</t>
  </si>
  <si>
    <t>Maple Burst       (CACFP Eligible)</t>
  </si>
  <si>
    <t>Strawberry Splash     (CACFP Eligible)</t>
  </si>
  <si>
    <t>Muffin Top, Frozen bater Ready to bake</t>
  </si>
  <si>
    <t xml:space="preserve">Frozen WGR,  muffin top batter frozen in </t>
  </si>
  <si>
    <t>Hellmanns</t>
  </si>
  <si>
    <t>84/1.5z</t>
  </si>
  <si>
    <t>Heinz</t>
  </si>
  <si>
    <t xml:space="preserve">Ken's </t>
  </si>
  <si>
    <t>Marzetti Red Sodium</t>
  </si>
  <si>
    <t>Ken's</t>
  </si>
  <si>
    <t>KE0807B3</t>
  </si>
  <si>
    <t>Hellmann's</t>
  </si>
  <si>
    <t>Wishbone</t>
  </si>
  <si>
    <t>KE0026B3</t>
  </si>
  <si>
    <t>O6504</t>
  </si>
  <si>
    <t>Kraft</t>
  </si>
  <si>
    <t>Sauer</t>
  </si>
  <si>
    <t>O6863</t>
  </si>
  <si>
    <t>Marzetti</t>
  </si>
  <si>
    <t>81919</t>
  </si>
  <si>
    <t>81998</t>
  </si>
  <si>
    <t>KE0020B3</t>
  </si>
  <si>
    <t>26321</t>
  </si>
  <si>
    <t>26103</t>
  </si>
  <si>
    <t>85716875061</t>
  </si>
  <si>
    <t>KE0789B3</t>
  </si>
  <si>
    <t>Salad Bistro (Ventura)</t>
  </si>
  <si>
    <t>Dixie Crystal</t>
  </si>
  <si>
    <t>81987</t>
  </si>
  <si>
    <t>KE0816B3</t>
  </si>
  <si>
    <t>26110</t>
  </si>
  <si>
    <t>PPI</t>
  </si>
  <si>
    <t>Smuckers</t>
  </si>
  <si>
    <t>5150001696</t>
  </si>
  <si>
    <t>O6860</t>
  </si>
  <si>
    <t>26537</t>
  </si>
  <si>
    <t>O6399</t>
  </si>
  <si>
    <t>O6346</t>
  </si>
  <si>
    <t>O6501</t>
  </si>
  <si>
    <t>Texas Pete</t>
  </si>
  <si>
    <t>O6317</t>
  </si>
  <si>
    <t>851343D5061</t>
  </si>
  <si>
    <t>O6385</t>
  </si>
  <si>
    <t>Terry Ho</t>
  </si>
  <si>
    <t>O6509</t>
  </si>
  <si>
    <t>Diamond Crystal</t>
  </si>
  <si>
    <t>O6383</t>
  </si>
  <si>
    <t>FB-14 RM</t>
  </si>
  <si>
    <t>FB-24 RM</t>
  </si>
  <si>
    <t>SB 8.5</t>
  </si>
  <si>
    <t>5B20</t>
  </si>
  <si>
    <t>8B20</t>
  </si>
  <si>
    <t>12B32</t>
  </si>
  <si>
    <t>8SJ20</t>
  </si>
  <si>
    <t>12SJ20</t>
  </si>
  <si>
    <t>90HTPF3</t>
  </si>
  <si>
    <t>C90PST1</t>
  </si>
  <si>
    <t>C57PST1</t>
  </si>
  <si>
    <t>UR2H</t>
  </si>
  <si>
    <t>B200</t>
  </si>
  <si>
    <t>200PC</t>
  </si>
  <si>
    <t>Dixie</t>
  </si>
  <si>
    <t>PP40CLEAR</t>
  </si>
  <si>
    <t>PP20CLEAR</t>
  </si>
  <si>
    <t>UR4</t>
  </si>
  <si>
    <t>P400</t>
  </si>
  <si>
    <t>400PC</t>
  </si>
  <si>
    <t>P550</t>
  </si>
  <si>
    <t>550PC</t>
  </si>
  <si>
    <t>8J8</t>
  </si>
  <si>
    <t>PO55CLEAR</t>
  </si>
  <si>
    <t>12J12</t>
  </si>
  <si>
    <t>P1001</t>
  </si>
  <si>
    <t>PL40CLEAR</t>
  </si>
  <si>
    <t>400 PCL</t>
  </si>
  <si>
    <t>PL4</t>
  </si>
  <si>
    <t>PL20CLEAR</t>
  </si>
  <si>
    <t>24/100</t>
  </si>
  <si>
    <t>Must contain 6% sodium hypochlorite</t>
  </si>
  <si>
    <t>Sauers 01816</t>
  </si>
  <si>
    <t>ITEMS BELOW THIS LINE ARE NOT DIRECT TO MANUFACTUER PRICED ITEMS. PRICING WILL BE UPDATED MID YEAR</t>
  </si>
  <si>
    <t>Value</t>
  </si>
  <si>
    <t>4/10#</t>
  </si>
  <si>
    <t>Chicken, Large</t>
  </si>
  <si>
    <t xml:space="preserve">Proc Fee + </t>
  </si>
  <si>
    <t>Comm Value</t>
  </si>
  <si>
    <t>16WSRFCME3</t>
  </si>
  <si>
    <t>216/2.2z</t>
  </si>
  <si>
    <t>sat fat and 660 mg of sodium per serving.  One portion to provide 2.0</t>
  </si>
  <si>
    <t>Doughnut Mini,  IW WGR</t>
  </si>
  <si>
    <t>72/3.2z</t>
  </si>
  <si>
    <t>Super Slice Super Blueberry</t>
  </si>
  <si>
    <t>Super Slice Super Banana</t>
  </si>
  <si>
    <t>Super Slice Super Pumpkin</t>
  </si>
  <si>
    <t>Super Slice Super Lemon</t>
  </si>
  <si>
    <t>Frozen, individually wrapped Thaw &amp; Serve muffin. Must</t>
  </si>
  <si>
    <t>conform to USDA Child Nutrition Program specifications and</t>
  </si>
  <si>
    <t>meet 1 oz grain equivalent. Made with 51% whole grain wheat</t>
  </si>
  <si>
    <t>flour.</t>
  </si>
  <si>
    <t>One serving provides 1 OEG</t>
  </si>
  <si>
    <t>No Tropical Oils, Peanut Free Product. Made in the USA.</t>
  </si>
  <si>
    <t>80/4.0z</t>
  </si>
  <si>
    <t>Pepperidge Farm Goldfish</t>
  </si>
  <si>
    <t>One package meets one grain/bread serving. 100 calories per pack.</t>
  </si>
  <si>
    <t>CNQTDO753</t>
  </si>
  <si>
    <t>960/.5 oz</t>
  </si>
  <si>
    <t>1280/.5 oz</t>
  </si>
  <si>
    <t>192/2.5 oz</t>
  </si>
  <si>
    <t>200/2.50 oz</t>
  </si>
  <si>
    <t>213/2.25 oz.</t>
  </si>
  <si>
    <t>90/3.0 0z.</t>
  </si>
  <si>
    <t>170/3z</t>
  </si>
  <si>
    <r>
      <t xml:space="preserve">Breading is </t>
    </r>
    <r>
      <rPr>
        <b/>
        <sz val="8"/>
        <color theme="1"/>
        <rFont val="Arial"/>
        <family val="2"/>
      </rPr>
      <t>not Whole Grain</t>
    </r>
    <r>
      <rPr>
        <sz val="8"/>
        <color theme="1"/>
        <rFont val="Arial"/>
        <family val="2"/>
      </rPr>
      <t xml:space="preserve"> and is not credited towards meal rquirments</t>
    </r>
  </si>
  <si>
    <t>Solid Whole muscle meat; fully cooked, IQF.Baked not fried.</t>
  </si>
  <si>
    <t>Turkey Medallions</t>
  </si>
  <si>
    <t>Fully cooked, boneless, skinless, individually sliced turkey tenderloin medallions</t>
  </si>
  <si>
    <t>Butterball</t>
  </si>
  <si>
    <t>30 #</t>
  </si>
  <si>
    <t>100124W</t>
  </si>
  <si>
    <t>Ready to serve. 1 3.60 oz serving provides 2.00 M/MA  CN labeled</t>
  </si>
  <si>
    <t>Turkey Thigh Roast</t>
  </si>
  <si>
    <t>Fully cooked turkey thigh roast. 3.58 oz serving provides 2.0 M/MA 2 gms sat</t>
  </si>
  <si>
    <t>fat and 450 mg sodium</t>
  </si>
  <si>
    <t>100124D</t>
  </si>
  <si>
    <t>3/6 lb</t>
  </si>
  <si>
    <t xml:space="preserve">Chicken, Large </t>
  </si>
  <si>
    <t>Pancake and Sausage on a Stick WG</t>
  </si>
  <si>
    <t>Fee for Serivce</t>
  </si>
  <si>
    <t>Cost Per Serv.</t>
  </si>
  <si>
    <t>USDA</t>
  </si>
  <si>
    <t xml:space="preserve">Flowers B45 </t>
  </si>
  <si>
    <t>Father's Table  Ultra Loco</t>
  </si>
  <si>
    <t xml:space="preserve">Alpha Baking Co., Inc </t>
  </si>
  <si>
    <t>Chex Blueberry Gluten Free</t>
  </si>
  <si>
    <t>Chex Cinnamon Gluten Free</t>
  </si>
  <si>
    <t>120/2.25z</t>
  </si>
  <si>
    <t xml:space="preserve"> Biscuit, WGR, Easy Split Frozen Dough</t>
  </si>
  <si>
    <t>Cheese Bread IW</t>
  </si>
  <si>
    <t>Heat and Serve Provides 2 OEG and 2 M/MA</t>
  </si>
  <si>
    <t>Italian Cheese &amp; Garlic</t>
  </si>
  <si>
    <t>Southwest Queso</t>
  </si>
  <si>
    <t>Cheese bread that is easily pulled apart. 100% real chese</t>
  </si>
  <si>
    <t>Peanut Butter Substitute</t>
  </si>
  <si>
    <t>Sneaky Chef Foods</t>
  </si>
  <si>
    <t>220/1.0z</t>
  </si>
  <si>
    <t xml:space="preserve">Prduced in nut free facility. Provides 1 M/MA or 1/4 cup Legumes </t>
  </si>
  <si>
    <t xml:space="preserve">Gluten Free, No soy, No high fructose, No hydrogenated oils, </t>
  </si>
  <si>
    <t>No artificial colors or flavors.</t>
  </si>
  <si>
    <t>C32400B</t>
  </si>
  <si>
    <t>90/4.0z</t>
  </si>
  <si>
    <t>N32225B</t>
  </si>
  <si>
    <t>140/2.25z</t>
  </si>
  <si>
    <t>C32225B</t>
  </si>
  <si>
    <t>Cinnamon Rolls,  Whole Wheat  Frz. Dough                          WGR</t>
  </si>
  <si>
    <t>Thaw, proof and bake</t>
  </si>
  <si>
    <t>Frozen. Freezer to Oven format.. 200-300 calories with no more than</t>
  </si>
  <si>
    <t>6 g  saturated fat and 400 mg sodium per serving. One portion</t>
  </si>
  <si>
    <t>to provide min. 2 OEG</t>
  </si>
  <si>
    <t>Possible Allergens: Wheat, Soy, Milk, Egg</t>
  </si>
  <si>
    <t xml:space="preserve">Pastry, Filled Crescent Filled </t>
  </si>
  <si>
    <t>Biscuits, Baked Easy Split Baked</t>
  </si>
  <si>
    <t>Frozen. Thaw, heat and serve. Packaged in indivually wrapped</t>
  </si>
  <si>
    <t>bakable trays.</t>
  </si>
  <si>
    <t>Pillsubry</t>
  </si>
  <si>
    <t>75/2.85z</t>
  </si>
  <si>
    <t xml:space="preserve">Biscuits, Pre-formed Frz. Dough,  </t>
  </si>
  <si>
    <t>Biscuits,Frz.  Dough, w/Easy Split Enriched Flour</t>
  </si>
  <si>
    <t>WG Beef Steak Patty for Breakfast</t>
  </si>
  <si>
    <t>Fully cooked, breaded. Provides 1 oz M/MA and 0.50 oz OEG</t>
  </si>
  <si>
    <r>
      <t xml:space="preserve">CN Labeled  </t>
    </r>
    <r>
      <rPr>
        <b/>
        <sz val="8"/>
        <rFont val="Arial"/>
        <family val="2"/>
      </rPr>
      <t>Allergens: Wheat</t>
    </r>
  </si>
  <si>
    <t xml:space="preserve">ITEMS BELOW THIS LINE ARE NOT DIRECT TO MANUFACTUER PRICED ITEMS. </t>
  </si>
  <si>
    <t>ITEMS BELOW THIS LINE ARE NOT DIRECT TO MANUFACTUER PRICED ITEMS.</t>
  </si>
  <si>
    <t>Basic Amercian Foods</t>
  </si>
  <si>
    <t>Beans, Refried Dehydrated</t>
  </si>
  <si>
    <t>Fruit</t>
  </si>
  <si>
    <t>South Carolina School Food Service Purchasing Alliance, Inc.</t>
  </si>
  <si>
    <t>Manufactured Direct/Commodity Processing Bid</t>
  </si>
  <si>
    <t>Instructions for Manufacturers</t>
  </si>
  <si>
    <t>ABC Food Company</t>
  </si>
  <si>
    <t>Instructions:</t>
  </si>
  <si>
    <t>123 Apple Valley Road</t>
  </si>
  <si>
    <t>Ruraltown, South Carolina 123456</t>
  </si>
  <si>
    <t xml:space="preserve">Agency: </t>
  </si>
  <si>
    <t>Delivery Period and Delivered Price:</t>
  </si>
  <si>
    <t>Bid #</t>
  </si>
  <si>
    <t>Distributors:</t>
  </si>
  <si>
    <t xml:space="preserve">Gordon FS- Kannapolis NC, Merchants FS - Newberry SC, Sysco Foodservice of SC- Columbia SC, </t>
  </si>
  <si>
    <t xml:space="preserve">   a   On company letterhead, please include the following information:</t>
  </si>
  <si>
    <t xml:space="preserve">   b.  Company name, address,      </t>
  </si>
  <si>
    <t>Item #</t>
  </si>
  <si>
    <t>Category</t>
  </si>
  <si>
    <t>Product Description</t>
  </si>
  <si>
    <t xml:space="preserve">Brand </t>
  </si>
  <si>
    <t>Est. Bid</t>
  </si>
  <si>
    <t xml:space="preserve">Delivered </t>
  </si>
  <si>
    <t xml:space="preserve">   d.  Include South Carolina School Food Service Purchasing Alliance, Inc. as "Agency" </t>
  </si>
  <si>
    <t>Name</t>
  </si>
  <si>
    <t>Eligible</t>
  </si>
  <si>
    <t>Beef Patties</t>
  </si>
  <si>
    <t>ABC</t>
  </si>
  <si>
    <t>200/2.4oz</t>
  </si>
  <si>
    <t>NO</t>
  </si>
  <si>
    <t>50/3.10oz</t>
  </si>
  <si>
    <t>YES</t>
  </si>
  <si>
    <t>   h. Enter commerical case price for each product that you are bidding. Price quoted is delivered to all SCSFSA distributors listed in 3(e).</t>
  </si>
  <si>
    <t>Cluckin</t>
  </si>
  <si>
    <t>40/3.50z</t>
  </si>
  <si>
    <t>   i.  Only one price may be entered for each product unless otherwise specified. We will not accept bracketed pricing. </t>
  </si>
  <si>
    <r>
      <t xml:space="preserve">   j.  NOI (Net Off Invoicing):  If product is eligible for NOI purchases, designate </t>
    </r>
    <r>
      <rPr>
        <b/>
        <sz val="10"/>
        <color theme="1"/>
        <rFont val="Arial"/>
        <family val="2"/>
      </rPr>
      <t>"NOI YES OR NO".</t>
    </r>
    <r>
      <rPr>
        <sz val="10"/>
        <color theme="1"/>
        <rFont val="Arial"/>
        <family val="2"/>
      </rPr>
      <t xml:space="preserve">  </t>
    </r>
  </si>
  <si>
    <t>I am authorized to submit pricing on behalf of the manufacturer and the products listed herein.</t>
  </si>
  <si>
    <t xml:space="preserve">   l.  Include the statement, "I am authorized to submit pricing on behalf of the manufacturer and products listed herein".  Print name and sign.</t>
  </si>
  <si>
    <r>
      <t xml:space="preserve">4. All </t>
    </r>
    <r>
      <rPr>
        <b/>
        <sz val="10"/>
        <color theme="1"/>
        <rFont val="Arial"/>
        <family val="2"/>
      </rPr>
      <t xml:space="preserve">PRODUCTS </t>
    </r>
    <r>
      <rPr>
        <sz val="10"/>
        <color theme="1"/>
        <rFont val="Arial"/>
        <family val="2"/>
      </rPr>
      <t xml:space="preserve">included in this bid sheet have been </t>
    </r>
    <r>
      <rPr>
        <b/>
        <sz val="10"/>
        <color theme="1"/>
        <rFont val="Arial"/>
        <family val="2"/>
      </rPr>
      <t>PREAPPROVED</t>
    </r>
    <r>
      <rPr>
        <sz val="10"/>
        <color theme="1"/>
        <rFont val="Arial"/>
        <family val="2"/>
      </rPr>
      <t>.  No products may be added to specifications unless issued through an amendment.</t>
    </r>
  </si>
  <si>
    <t>John E. Doe</t>
  </si>
  <si>
    <t xml:space="preserve">made, highlight the cell in RED.  </t>
  </si>
  <si>
    <t>Method of Award</t>
  </si>
  <si>
    <t>Commercial Line Item:  Lowest Bidder:  Total Cost per Serving per Specification</t>
  </si>
  <si>
    <t>Commodity Line Item:  Lowest Bidder:  Total Cost per Serving per Specification</t>
  </si>
  <si>
    <r>
      <t xml:space="preserve">2. </t>
    </r>
    <r>
      <rPr>
        <b/>
        <sz val="10"/>
        <color theme="1"/>
        <rFont val="Arial"/>
        <family val="2"/>
      </rPr>
      <t>CHECK</t>
    </r>
    <r>
      <rPr>
        <sz val="10"/>
        <color theme="1"/>
        <rFont val="Arial"/>
        <family val="2"/>
      </rPr>
      <t xml:space="preserve"> product information and make any necessary corrections to code #, vendor pack size, servings per case, or DF for commodity processing. </t>
    </r>
    <r>
      <rPr>
        <b/>
        <sz val="10"/>
        <color theme="1"/>
        <rFont val="Arial"/>
        <family val="2"/>
      </rPr>
      <t>HIGHLIGHT</t>
    </r>
    <r>
      <rPr>
        <sz val="10"/>
        <color theme="1"/>
        <rFont val="Arial"/>
        <family val="2"/>
      </rPr>
      <t xml:space="preserve"> any cells with </t>
    </r>
    <r>
      <rPr>
        <b/>
        <sz val="10"/>
        <color theme="1"/>
        <rFont val="Arial"/>
        <family val="2"/>
      </rPr>
      <t>CHANGES</t>
    </r>
    <r>
      <rPr>
        <sz val="10"/>
        <color theme="1"/>
        <rFont val="Arial"/>
        <family val="2"/>
      </rPr>
      <t xml:space="preserve"> in </t>
    </r>
    <r>
      <rPr>
        <b/>
        <sz val="10"/>
        <color theme="1"/>
        <rFont val="Arial"/>
        <family val="2"/>
      </rPr>
      <t>RED</t>
    </r>
    <r>
      <rPr>
        <sz val="10"/>
        <color theme="1"/>
        <rFont val="Arial"/>
        <family val="2"/>
      </rPr>
      <t>. Corrections to specifications can only be made through release of an Amendment to all bidders.</t>
    </r>
    <r>
      <rPr>
        <b/>
        <sz val="10"/>
        <color theme="1"/>
        <rFont val="Arial"/>
        <family val="2"/>
      </rPr>
      <t> </t>
    </r>
  </si>
  <si>
    <t xml:space="preserve">   k. FFS (Fee for Service):   If product is processed through Fee for Service, Include the dollar amount for "Processing Fee for        Service" </t>
  </si>
  <si>
    <r>
      <t>6.  The commodity draw per case (DF) has been entered in column</t>
    </r>
    <r>
      <rPr>
        <b/>
        <sz val="10"/>
        <color theme="1"/>
        <rFont val="Arial"/>
        <family val="2"/>
      </rPr>
      <t xml:space="preserve"> "S" </t>
    </r>
    <r>
      <rPr>
        <sz val="10"/>
        <color theme="1"/>
        <rFont val="Arial"/>
        <family val="2"/>
      </rPr>
      <t xml:space="preserve">from the latest available information.  If corrections are </t>
    </r>
  </si>
  <si>
    <t>6/28.1z</t>
  </si>
  <si>
    <t>Seasoned vegetarian refried beans</t>
  </si>
  <si>
    <t>Frozen. 50-150 calories with no more than 1 g saturated fat and</t>
  </si>
  <si>
    <t>200 mg sodium per serving. One portion provides min. 1 OEG.</t>
  </si>
  <si>
    <t>Bake Crafters</t>
  </si>
  <si>
    <t>Flowers</t>
  </si>
  <si>
    <t>Coles</t>
  </si>
  <si>
    <t>144/1 oz</t>
  </si>
  <si>
    <t>Frozen. 50 -100 calories with no more than 1 g saturated fat</t>
  </si>
  <si>
    <t>Possible Allergens: Wheat, Soy</t>
  </si>
  <si>
    <t xml:space="preserve">Bread, Loaf, Pullman Sliced WG </t>
  </si>
  <si>
    <t>10/24 oz</t>
  </si>
  <si>
    <t>8/26 sl</t>
  </si>
  <si>
    <t>Bread, Whole Wheat White IW</t>
  </si>
  <si>
    <t xml:space="preserve">Frozen,sliced IW whole granin bread slices </t>
  </si>
  <si>
    <t>Alpha Baking</t>
  </si>
  <si>
    <t>Frozen. 100-200 calories with no more than 1 g saturated fat</t>
  </si>
  <si>
    <t xml:space="preserve">and 300 mg sodium per serving. One portion provides min. </t>
  </si>
  <si>
    <t>2 OEG for CN programs.</t>
  </si>
  <si>
    <t>128/2 oz</t>
  </si>
  <si>
    <t>and 350 mg sodium. One portion provides min. 2 OEG.</t>
  </si>
  <si>
    <t>12/12 pk</t>
  </si>
  <si>
    <t>144/2 oz</t>
  </si>
  <si>
    <t>Slider bun, WG, Hawaiian, fully sliced. No more than 2 grams fat</t>
  </si>
  <si>
    <t>Contain less than 190 mg of sodium. Frozen Must provide minimum 1.0 OEG</t>
  </si>
  <si>
    <t>10/12 pk</t>
  </si>
  <si>
    <t>48162 62205</t>
  </si>
  <si>
    <t>Sister Schuberts/Marzetti</t>
  </si>
  <si>
    <t>Roll, Baked, WG, 1 OEG</t>
  </si>
  <si>
    <t>Frozen. Heat and serve. 50-180 calories with no more than 2 g</t>
  </si>
  <si>
    <t xml:space="preserve">saturated fat and 400 mg sodium per serving. One portion </t>
  </si>
  <si>
    <t>provides min. 1 OEG for CN programs.</t>
  </si>
  <si>
    <t>Possible Allergens: Wheat, Soy, Egg, Milk</t>
  </si>
  <si>
    <t xml:space="preserve">Frozen. Thaw, Proof, and Serve. 125-250 calories with no </t>
  </si>
  <si>
    <t>more than 2 g saturated fat and 270 mg sodium  per serving.</t>
  </si>
  <si>
    <t>One portion provides  min. 2 OEG for CN programs.</t>
  </si>
  <si>
    <t>Possible Allergens: Wheat, Milk. Egg. Soy</t>
  </si>
  <si>
    <t>Roll, Yeast, Pre-Formed Dough WG, 2 OEG</t>
  </si>
  <si>
    <t>CH Guenther/Pioneer</t>
  </si>
  <si>
    <t>256/2.25 oz</t>
  </si>
  <si>
    <t>160/2.5 oz</t>
  </si>
  <si>
    <t>216/2.2 oz</t>
  </si>
  <si>
    <t>Roll, Ciabatta, WGR</t>
  </si>
  <si>
    <t>Bake and Serve  1breadstick = 1.0 OEG</t>
  </si>
  <si>
    <t>Croissant, Mini, WG, 1 OEG</t>
  </si>
  <si>
    <t xml:space="preserve">Frozen. Thaw and serve. 100-200 calories with no more than </t>
  </si>
  <si>
    <t>3 g saturated fat and 200 mg sodium per serving. One portion</t>
  </si>
  <si>
    <t>provides min.1 OEG for CN programs</t>
  </si>
  <si>
    <t>Possible Allergens: Wheat, Milk, Soy, Eggs</t>
  </si>
  <si>
    <t>210/1.25 oz</t>
  </si>
  <si>
    <t>Tortilla Wrap, 10", Heat Pressed, WG</t>
  </si>
  <si>
    <t xml:space="preserve">Mission </t>
  </si>
  <si>
    <t xml:space="preserve">Heat and serve. 150-250 calories with no more than </t>
  </si>
  <si>
    <t>Don Pancho/Resers</t>
  </si>
  <si>
    <t xml:space="preserve">3 g saturated fat and 550 mg sodium per serving. One portion </t>
  </si>
  <si>
    <t>Azteca</t>
  </si>
  <si>
    <t>06009</t>
  </si>
  <si>
    <t>provides min. 2 OEG for CN programs. +/- 1/2" size variance allowed.</t>
  </si>
  <si>
    <t>Possible Allergens: Wheat</t>
  </si>
  <si>
    <t>Tortilla Wrap, 8", Heat Pressed, WG</t>
  </si>
  <si>
    <t>Mission</t>
  </si>
  <si>
    <t>Heat and serve. 100-200 calories with no more than</t>
  </si>
  <si>
    <t>Don Pancho</t>
  </si>
  <si>
    <t xml:space="preserve">2 g saturated fat and 350 mg sodium per serving. One portion </t>
  </si>
  <si>
    <t>06209</t>
  </si>
  <si>
    <t>provides min. 1 OEG for CN programs. +/- 1/2" size variance allowed.</t>
  </si>
  <si>
    <t>Tortilla Wrap, 6", Heat Pressed  WG</t>
  </si>
  <si>
    <t xml:space="preserve">Mission  </t>
  </si>
  <si>
    <t>Heat and serve. 50-100 calories with no more than</t>
  </si>
  <si>
    <t xml:space="preserve">2 g saturated fat and 200 mg sodium per serving. One portion </t>
  </si>
  <si>
    <t>06109</t>
  </si>
  <si>
    <t>144/2.5 oz.</t>
  </si>
  <si>
    <t>144/2.2 oz.</t>
  </si>
  <si>
    <t>192/2 oz.</t>
  </si>
  <si>
    <t>144/1.8 oz.</t>
  </si>
  <si>
    <t>144/1.6 oz.</t>
  </si>
  <si>
    <t>216/1.3 oz.</t>
  </si>
  <si>
    <t>24/12 ct</t>
  </si>
  <si>
    <t>12/24 ct</t>
  </si>
  <si>
    <t>360/1 oz</t>
  </si>
  <si>
    <t xml:space="preserve">    Tomato Basil</t>
  </si>
  <si>
    <t>6/12 ct</t>
  </si>
  <si>
    <t xml:space="preserve">    Garlic Herb</t>
  </si>
  <si>
    <t>60325-WG</t>
  </si>
  <si>
    <t>80/4 oz</t>
  </si>
  <si>
    <t>Wild Mike's</t>
  </si>
  <si>
    <t xml:space="preserve">    Mozzarella</t>
  </si>
  <si>
    <t>Peterson Farms</t>
  </si>
  <si>
    <t>ASA10001</t>
  </si>
  <si>
    <t>ASA10014</t>
  </si>
  <si>
    <t>and  350 mg sodium. One portion provides min. 2 OEG.</t>
  </si>
  <si>
    <t>Hot Sauce Bulk</t>
  </si>
  <si>
    <t>Bulliards</t>
  </si>
  <si>
    <t>4/1gal</t>
  </si>
  <si>
    <t>Oatmeal Round Apple Cinnamon</t>
  </si>
  <si>
    <t> 17365000</t>
  </si>
  <si>
    <t>72/2.32z</t>
  </si>
  <si>
    <t>Oatmeal Round Banana Chocolate Chip</t>
  </si>
  <si>
    <t>Cheese Stuffed Breakfast Pastry</t>
  </si>
  <si>
    <t>Tasty Brands</t>
  </si>
  <si>
    <t>Provides 2 OEG WG. Heat and serve</t>
  </si>
  <si>
    <t>96/3.24z</t>
  </si>
  <si>
    <t>Calzone, Cheese, Sicilian Style IW WG</t>
  </si>
  <si>
    <t xml:space="preserve">Frz. Fully cooked and individually wrapped. Provides 2 M/MA and 2 OEG </t>
  </si>
  <si>
    <t xml:space="preserve">    PizzaBoli</t>
  </si>
  <si>
    <t>96/5.0z</t>
  </si>
  <si>
    <t xml:space="preserve">Award Formula:  Commercial Bid Price (COLUMN L) / Servings per Case (COLUMN G) Equals Total Gross Cost Per Serving </t>
  </si>
  <si>
    <t>Award Formula:  Processing Fee for Service (COLUMN R/Servings per Case (COLUMN Y) (If applicable)</t>
  </si>
  <si>
    <t>Each portion must provide a min to meet 2 M/MA. No soy products</t>
  </si>
  <si>
    <t>48/.85z</t>
  </si>
  <si>
    <t>96/5.00</t>
  </si>
  <si>
    <t>Catch Weigh</t>
  </si>
  <si>
    <t>per lb.</t>
  </si>
  <si>
    <t>110/2.9z</t>
  </si>
  <si>
    <t>360/1.33 z.</t>
  </si>
  <si>
    <t>360/1.33z</t>
  </si>
  <si>
    <t>Beef 100-2000</t>
  </si>
  <si>
    <t>Chicken 2001-4000</t>
  </si>
  <si>
    <t>Turkey 4001-6000</t>
  </si>
  <si>
    <t>Pork 8001-10000</t>
  </si>
  <si>
    <t>Fish 6001-8000</t>
  </si>
  <si>
    <t>Pizza 10001-12000</t>
  </si>
  <si>
    <t>Frozen Entrees 12001-14000</t>
  </si>
  <si>
    <t>Franks &amp; Corn Dogs 16001-18000</t>
  </si>
  <si>
    <t>Dairy &amp; Yogurt 14001-16000</t>
  </si>
  <si>
    <t>Frozen Potato 20001-24000</t>
  </si>
  <si>
    <t>Eggs 18001-20000</t>
  </si>
  <si>
    <t>FG00215</t>
  </si>
  <si>
    <t>Cheese Cheddar</t>
  </si>
  <si>
    <t>Cheese Mozzarella</t>
  </si>
  <si>
    <t xml:space="preserve"> ASA10014 </t>
  </si>
  <si>
    <t>ASA10015</t>
  </si>
  <si>
    <t>Flour Bread Bulk</t>
  </si>
  <si>
    <t>Fish</t>
  </si>
  <si>
    <t>040-2020</t>
  </si>
  <si>
    <t>144/1.33z</t>
  </si>
  <si>
    <t>One serving provides 1 oz. OEG Contains: Milk Wheat and Soy</t>
  </si>
  <si>
    <t>30100-12695</t>
  </si>
  <si>
    <t>Processing Fee</t>
  </si>
  <si>
    <t>CN202503</t>
  </si>
  <si>
    <t>12/16z</t>
  </si>
  <si>
    <t>32 lbs</t>
  </si>
  <si>
    <t>Frozen, fully cooked ground beef (no more than 30% fat) 100-200 calories</t>
  </si>
  <si>
    <t xml:space="preserve">with no more than 6 g sat fat and 450 mg sodium per serving.  </t>
  </si>
  <si>
    <t>CN labeled for one portion to provide min. 2.0 oz. M/MA. VPP Allowed</t>
  </si>
  <si>
    <t>133/3.6oz</t>
  </si>
  <si>
    <t>133/3.6z</t>
  </si>
  <si>
    <t>250/1.97oz</t>
  </si>
  <si>
    <t>132./3.75</t>
  </si>
  <si>
    <t>90/4.0oz</t>
  </si>
  <si>
    <t>32/5.3oz</t>
  </si>
  <si>
    <t>80/2.0oz</t>
  </si>
  <si>
    <t>80/5.49oz</t>
  </si>
  <si>
    <t>77387-12584</t>
  </si>
  <si>
    <t>77387-12585</t>
  </si>
  <si>
    <t>77387-12615</t>
  </si>
  <si>
    <t>77387-12686</t>
  </si>
  <si>
    <t>94643-04442</t>
  </si>
  <si>
    <t>94643-04443</t>
  </si>
  <si>
    <t>86151-80349</t>
  </si>
  <si>
    <t>16272-20120</t>
  </si>
  <si>
    <t>Super Muffin Choc withCreme Filling</t>
  </si>
  <si>
    <t xml:space="preserve">Contains added sugar. Meets 1/2 c. fruit requirement. </t>
  </si>
  <si>
    <t>Not Smart Snack Compliant</t>
  </si>
  <si>
    <t>Honey Nut Cherrios Gluten Free</t>
  </si>
  <si>
    <t>Lucky Charms Gluten Free</t>
  </si>
  <si>
    <t>Triple Berry Blast</t>
  </si>
  <si>
    <t>Frudel Cherry Strudel</t>
  </si>
  <si>
    <t>160/2.0oz</t>
  </si>
  <si>
    <t>Taco Shells,  Hard, Large Yellow, WGR</t>
  </si>
  <si>
    <t>per lb</t>
  </si>
  <si>
    <t>This is a catch weight item. Pricing is by the pound.</t>
  </si>
  <si>
    <t>KE0033B3</t>
  </si>
  <si>
    <t>FFASU1350MUS01</t>
  </si>
  <si>
    <t>FFASU1403MUS01</t>
  </si>
  <si>
    <t>10048001198781</t>
  </si>
  <si>
    <t>Chef Pierre WG (Sara Lee)</t>
  </si>
  <si>
    <t>Chicken Leg</t>
  </si>
  <si>
    <t>Value / lb</t>
  </si>
  <si>
    <t>Cheese, Blended American</t>
  </si>
  <si>
    <t>Chicken, Small</t>
  </si>
  <si>
    <t>Cheese Ched Wht</t>
  </si>
  <si>
    <t>RPKBR99</t>
  </si>
  <si>
    <t xml:space="preserve">Solid Whole muscle meat, fully cooked, IQF.  Each serving must provide </t>
  </si>
  <si>
    <t>FFS + Comm.</t>
  </si>
  <si>
    <t>Value Cost/serv</t>
  </si>
  <si>
    <t>U ÷ Q</t>
  </si>
  <si>
    <t>Lbs of DF</t>
  </si>
  <si>
    <t>Needed/cs</t>
  </si>
  <si>
    <t>Comm. $</t>
  </si>
  <si>
    <t>Possible Allergens:  Milk Soy and Wheat</t>
  </si>
  <si>
    <t>Duke's (Sauer)</t>
  </si>
  <si>
    <t>Manufactuer</t>
  </si>
  <si>
    <t>Product Code</t>
  </si>
  <si>
    <t>Commercial</t>
  </si>
  <si>
    <t xml:space="preserve">Pack </t>
  </si>
  <si>
    <t>60/3.5oz</t>
  </si>
  <si>
    <t>40/4.0oz</t>
  </si>
  <si>
    <t xml:space="preserve">serving (4 nuggets) will provide 2 oz meat/meat alternate and 1.0z OEG </t>
  </si>
  <si>
    <t>72/3.88z</t>
  </si>
  <si>
    <t>I will send you confirmation that I received your submission. If you do not receive a confirmation from me within three days please send me a follow up email.</t>
  </si>
  <si>
    <t>Mrs. Dash</t>
  </si>
  <si>
    <t>J060-S6900</t>
  </si>
  <si>
    <t>74826142060USL</t>
  </si>
  <si>
    <t xml:space="preserve"> J058-S6900 </t>
  </si>
  <si>
    <t xml:space="preserve">Minor's </t>
  </si>
  <si>
    <t>Mrs Dash</t>
  </si>
  <si>
    <t>J017 S696900</t>
  </si>
  <si>
    <t>Lawry's SaltFree</t>
  </si>
  <si>
    <t>Precision Foods, Red Sodium</t>
  </si>
  <si>
    <t>V415-AN190</t>
  </si>
  <si>
    <t>Foothill Farms</t>
  </si>
  <si>
    <t>S140-G1190</t>
  </si>
  <si>
    <t>Lawry (Unilever)</t>
  </si>
  <si>
    <t>PrecisionFoods, Red Sodium</t>
  </si>
  <si>
    <t>V413-D9190</t>
  </si>
  <si>
    <t>Lawry's</t>
  </si>
  <si>
    <t>Yogurt,  Bulk, Pouch, Low fat</t>
  </si>
  <si>
    <t>Dannon Pro Vanilla</t>
  </si>
  <si>
    <t>Yoplait/General Mills</t>
  </si>
  <si>
    <t>CN label to provide 2 oz. M/MA.  Sodium not to exceed 480 mg</t>
  </si>
  <si>
    <t>The label must specify number of portions per case.</t>
  </si>
  <si>
    <t>2/5#</t>
  </si>
  <si>
    <t>CP5591</t>
  </si>
  <si>
    <t>Rotini with Meat Sauce WGR</t>
  </si>
  <si>
    <t xml:space="preserve">(22-23) JTM </t>
  </si>
  <si>
    <t xml:space="preserve">Frozen fully cooked </t>
  </si>
  <si>
    <t>Glacier Freeze</t>
  </si>
  <si>
    <t xml:space="preserve">Frozen, nut free butter and grape jelly, crustless, whole grain bread, crimped edges,  </t>
  </si>
  <si>
    <t>72/4 z</t>
  </si>
  <si>
    <t>EZ Jammer Crustless</t>
  </si>
  <si>
    <t>Kettle Corn</t>
  </si>
  <si>
    <t>90/1.0z</t>
  </si>
  <si>
    <t xml:space="preserve"> 0 trans fats,  </t>
  </si>
  <si>
    <t>Smart Snack Compliant</t>
  </si>
  <si>
    <t>Total</t>
  </si>
  <si>
    <t>Approved Brands:</t>
  </si>
  <si>
    <t>Ardmore Farms Code</t>
  </si>
  <si>
    <t>Sun Cup Code</t>
  </si>
  <si>
    <t>Mr. J Code</t>
  </si>
  <si>
    <t>Frozen Juice</t>
  </si>
  <si>
    <t>Frozen juice will be awarded to one manufacturer</t>
  </si>
  <si>
    <t xml:space="preserve"> Pirates Booty Aged White Cheddar</t>
  </si>
  <si>
    <t xml:space="preserve">Wallles Bulk Frz. </t>
  </si>
  <si>
    <t>waffles featuring 6 emoticon-stamped characters.</t>
  </si>
  <si>
    <t>Bulk whole grain-rich (16g whole grain per serving) are 4” round</t>
  </si>
  <si>
    <t>No artificial colors or flavors. No HFCS</t>
  </si>
  <si>
    <t>144/1.24z</t>
  </si>
  <si>
    <t>00837WG</t>
  </si>
  <si>
    <t>Raisins, flavored. Made from Golden Raisins No Sugar Added</t>
  </si>
  <si>
    <t>National Raisin Raisels (Champion)</t>
  </si>
  <si>
    <t>Pineapple</t>
  </si>
  <si>
    <t xml:space="preserve">No added sugar. Meets 1/2 c. fruit requirement. </t>
  </si>
  <si>
    <t>192/2.2z</t>
  </si>
  <si>
    <t>and 300 mg sodium. One portion provides min.2 OEG.</t>
  </si>
  <si>
    <t>Bimbo Bakehouse Foodservice</t>
  </si>
  <si>
    <t>100/2.4oz</t>
  </si>
  <si>
    <t>Frozen. 4.75 inch bun. 100-300 calories with no more than 1 g saturated fat</t>
  </si>
  <si>
    <t xml:space="preserve">2 g saturated fat  and 410 mg of sodium per serving  </t>
  </si>
  <si>
    <t>15555-5</t>
  </si>
  <si>
    <t>192/3.6oz</t>
  </si>
  <si>
    <t>Mihn (Schwan's) Orange</t>
  </si>
  <si>
    <t>Yang's Mandarin Orange</t>
  </si>
  <si>
    <t>Yang's Mandarin Orange Jr.</t>
  </si>
  <si>
    <t>Yang's Spicy Sichuan</t>
  </si>
  <si>
    <t>Frozen, unbreaded chicken chunks in sweet and spicy chili sauce,</t>
  </si>
  <si>
    <t>One 2.85 oz. portion to provide 2 oz. M/MA  Gluten free</t>
  </si>
  <si>
    <t>Possible Allergens:   Soy, Wheat, Sesame and Citrus</t>
  </si>
  <si>
    <t>Cookie, Triple Chocolate Filled Baked IW</t>
  </si>
  <si>
    <t>120/1.7oz</t>
  </si>
  <si>
    <t>WITH PEANUTS AND TREE NUTS CONTAINS A BIOENGINEERED FOOD INGREDIENT</t>
  </si>
  <si>
    <t>0 transfat, low in sugar and calories, No HFCS. Contributes 1.0 oz eq grain.</t>
  </si>
  <si>
    <t>Cookie Chocolate Chip Baked IW</t>
  </si>
  <si>
    <t>126/1.55oz</t>
  </si>
  <si>
    <t>Allergens:  EGGS, MILK, SOY, WHEAT MANUFACTURED ON SHARED EQUIPMENT</t>
  </si>
  <si>
    <t>Baked, nut free chocolate chip IW cookie Contributes 1.0 oz eq grain.</t>
  </si>
  <si>
    <t>Integrated Commodity Processing Only</t>
  </si>
  <si>
    <t>24/3.5oz</t>
  </si>
  <si>
    <t xml:space="preserve">not to exceed 360 mg sodium per serving Must provide 2.0 oz. M/MA  </t>
  </si>
  <si>
    <t xml:space="preserve">not to exceed 200 mg sodium per serving Must provide 2.0 oz. M/MA  </t>
  </si>
  <si>
    <t>0116</t>
  </si>
  <si>
    <t xml:space="preserve">Frozen, Ready to Thaw, 150-200 cal and </t>
  </si>
  <si>
    <t>Honey Graham Toasters</t>
  </si>
  <si>
    <t>and 610 mg sodium per serving.  CN Labeled for one 1/8 pizza to provide min. 2 M/MA and</t>
  </si>
  <si>
    <t xml:space="preserve">fat and 700 mg sodium per serving.  One portion to provide min. 2 M/MA, </t>
  </si>
  <si>
    <t xml:space="preserve">Fully cooked, boneless, skinless, individually sliced turkey tenderloin medallions </t>
  </si>
  <si>
    <t xml:space="preserve">Ready to serve. 1 3.60 oz serving provides 2.00 M/MA </t>
  </si>
  <si>
    <t>Citrus Twist</t>
  </si>
  <si>
    <t>5591CE</t>
  </si>
  <si>
    <t>171/3.9oz</t>
  </si>
  <si>
    <t>60/4.98oz</t>
  </si>
  <si>
    <t>Apple Cinnamon Cheerios WG Gluten Free</t>
  </si>
  <si>
    <t>Cheerios Whole Grain Gluten Free</t>
  </si>
  <si>
    <t>Honey Nut Cheerios Whole Grain Gluten Free</t>
  </si>
  <si>
    <t>Honey Nut Chex Whole Grain Gluten Free</t>
  </si>
  <si>
    <t>Lucky Charms Whole Grain Gluten Free</t>
  </si>
  <si>
    <t>Multigrain Cheerios Gluten Free</t>
  </si>
  <si>
    <t>Honey Cheerios Gluten Free</t>
  </si>
  <si>
    <t>Rice Chex Gluten Free</t>
  </si>
  <si>
    <t>Cinnamon Toast Crunch 25% Less Sugar</t>
  </si>
  <si>
    <t xml:space="preserve">Contains 0-160 calories and not more than 1 gm saturated fat and </t>
  </si>
  <si>
    <t xml:space="preserve"> Oatmeal Rounds, RTE,  Frz, IW</t>
  </si>
  <si>
    <t>Frozen fully cooked IW oatmeal rounds. Provides 2 OEG whole grains</t>
  </si>
  <si>
    <t>64/6.92oz</t>
  </si>
  <si>
    <t>64/6.92 oz</t>
  </si>
  <si>
    <t>64/4.85 oz</t>
  </si>
  <si>
    <t>16WSRSUP-CN</t>
  </si>
  <si>
    <t>64/7.51oz</t>
  </si>
  <si>
    <t>64/7.51 oz</t>
  </si>
  <si>
    <t>64/5.38 oz</t>
  </si>
  <si>
    <t>64/5.45 oz</t>
  </si>
  <si>
    <t>64/5.63 oz</t>
  </si>
  <si>
    <t>fat per serving.  CN labeled for one serving to provide min. 1 M/MA, 1 OEG.</t>
  </si>
  <si>
    <t>Individual Ovenable Wrap</t>
  </si>
  <si>
    <t>96/3.55 oz</t>
  </si>
  <si>
    <t>96/4.0 oz</t>
  </si>
  <si>
    <t>140/2.25oz</t>
  </si>
  <si>
    <t>Frosted Flakes Multi Grain</t>
  </si>
  <si>
    <t>Raisin Bran</t>
  </si>
  <si>
    <t>Del Monte</t>
  </si>
  <si>
    <t>72/4.0oz</t>
  </si>
  <si>
    <t>High protein, lactose free, gluten free ice cream product. 10-11 gms of protein</t>
  </si>
  <si>
    <t>90 to 110 calories per serving</t>
  </si>
  <si>
    <t>24/4.0oz</t>
  </si>
  <si>
    <t xml:space="preserve">     Chocolate</t>
  </si>
  <si>
    <t xml:space="preserve">     Strawberry</t>
  </si>
  <si>
    <t xml:space="preserve">     Vanilla</t>
  </si>
  <si>
    <t xml:space="preserve">     Coffee</t>
  </si>
  <si>
    <t xml:space="preserve">     Cheddar</t>
  </si>
  <si>
    <t xml:space="preserve">     Mucho Queso Jalapeno</t>
  </si>
  <si>
    <t xml:space="preserve">1.75 oz. M/MA and at least .5 OEG </t>
  </si>
  <si>
    <t>100-200 calories and not more than 1 g of sat fat and sodium not exceed</t>
  </si>
  <si>
    <t>440 mg  per serving. Domestic birds only</t>
  </si>
  <si>
    <t>Chicken Tenders,  Whole Grain Breaded Nashville Hot</t>
  </si>
  <si>
    <t>Fully cooked Boneless, skinless portioned chicken breast tenders with rib</t>
  </si>
  <si>
    <t>Chicken Chunks, Asian Glazed</t>
  </si>
  <si>
    <t>Frozen, breaded fully cooked chicken breast chunks with rib meat.</t>
  </si>
  <si>
    <t>No ground chicken. Each serving must provide a minimum of 2 M/MA</t>
  </si>
  <si>
    <t>and 1 OEG.  No more than 500 mg sodium per serving.</t>
  </si>
  <si>
    <t>Allergens: Wheat, Soy and Dairy</t>
  </si>
  <si>
    <t xml:space="preserve">Fully Cooked Whole Grain Breaded Tender Made with Whole Muscle </t>
  </si>
  <si>
    <t>Chicken Breast Filets and Tenderloins produced from USDA Commodity</t>
  </si>
  <si>
    <t xml:space="preserve"> Graded White Chicken. No ISP, TVP, or APP products permitted. No Soy,</t>
  </si>
  <si>
    <t xml:space="preserve">Egg, Dairy Products, or Phosphates allowed. 3 pieces provide 1 M/MA + </t>
  </si>
  <si>
    <r>
      <t>1 OEG. Sodium must not exceed</t>
    </r>
    <r>
      <rPr>
        <b/>
        <sz val="8"/>
        <rFont val="Arial"/>
        <family val="2"/>
      </rPr>
      <t xml:space="preserve"> 400mg</t>
    </r>
    <r>
      <rPr>
        <sz val="8"/>
        <rFont val="Arial"/>
        <family val="2"/>
      </rPr>
      <t xml:space="preserve"> per serving.  Domestic Birds only </t>
    </r>
  </si>
  <si>
    <t>Rich Chicks</t>
  </si>
  <si>
    <t>Bread,Texas Toast, Garlic  WGR</t>
  </si>
  <si>
    <t>30 lb</t>
  </si>
  <si>
    <t>105</t>
  </si>
  <si>
    <t>meat. Sodium less that 425 gms per serving.</t>
  </si>
  <si>
    <t>3 pieces provided minimum 2.0 M/MA and 1.0 OEG</t>
  </si>
  <si>
    <t>Allergens: Wheat</t>
  </si>
  <si>
    <t>Fully cooked, chicken breast with rib meat only,</t>
  </si>
  <si>
    <t xml:space="preserve">1 serving provides 2.25 M/MA and 1.25 OEG. </t>
  </si>
  <si>
    <t xml:space="preserve">Sodium not to exceed 300 mg </t>
  </si>
  <si>
    <t xml:space="preserve">Breading not to exceed 30% of the weight  of product, </t>
  </si>
  <si>
    <t>12/31oz</t>
  </si>
  <si>
    <t>seasoned, No imports, Serving size 1/2 c Veg/Starchy prepared (4.2 oz)</t>
  </si>
  <si>
    <t xml:space="preserve">Potatoes, Mashed, Complete Creamy Classic </t>
  </si>
  <si>
    <t>Potatoes, Mashed, Complete Loaded Baked RS</t>
  </si>
  <si>
    <t>Possible Allergens:  Milk and Soy</t>
  </si>
  <si>
    <t>Au Gratin Potatoe Slices</t>
  </si>
  <si>
    <t>Shelf Stable. No imports, Serving size 1/2 c Veg/Starchy prepared (4.95 oz)</t>
  </si>
  <si>
    <t>00830WG</t>
  </si>
  <si>
    <t>High Liner/Viking (4 nug)</t>
  </si>
  <si>
    <t>12 lb</t>
  </si>
  <si>
    <t>Whole Grain Rich Corn Bread bite made with Whole Grain and enriched flour</t>
  </si>
  <si>
    <t xml:space="preserve">. </t>
  </si>
  <si>
    <t>Less than 200 calories per serving. Sodium not to exceed 200 mg per serving</t>
  </si>
  <si>
    <t>Allergens: Egg Milk Soy Wheat</t>
  </si>
  <si>
    <t>Hushpuppies Sweet Corn, Whole Grain, Bakeable</t>
  </si>
  <si>
    <t>Whole grain white cornmeal, fresh whole kernel sweet corn, diced onions.</t>
  </si>
  <si>
    <t>Bake or fry. Less than 200 calories and 200 mg sodium per serving.</t>
  </si>
  <si>
    <t xml:space="preserve">Frozen, Fully cooked, chicken parts, 8 pc cut, marinated, Must be sealed </t>
  </si>
  <si>
    <t xml:space="preserve">in plastic bags, 150-250 calories with no more than 4 gr sat fat and </t>
  </si>
  <si>
    <t>CN portion is 1  drum =2 M/MA &amp;.75 OEG</t>
  </si>
  <si>
    <t xml:space="preserve">Chicken Drumsticks, Whole Grain Breaded                 </t>
  </si>
  <si>
    <t>Frozen, fully cooked breaded chicken drumsticks</t>
  </si>
  <si>
    <t xml:space="preserve"> Hushpuppies Corn Bread bites</t>
  </si>
  <si>
    <t xml:space="preserve">Wallles Bulk Frz. WG Belgian </t>
  </si>
  <si>
    <t>72/2.4oz</t>
  </si>
  <si>
    <t xml:space="preserve">interior with a sweet hint of vanilla flavor. </t>
  </si>
  <si>
    <t xml:space="preserve">3.6" square and approximately 1" thick with crisp exterior and fluffy </t>
  </si>
  <si>
    <t>Heat and Serve. Provides 1.75 OEG</t>
  </si>
  <si>
    <t>Walter, Alkaline</t>
  </si>
  <si>
    <t>Allergens: Egg, Milk, Soy, Wheat</t>
  </si>
  <si>
    <t>Waffle, Sticks, Dutch  WGR</t>
  </si>
  <si>
    <t>Frozen, heat and serve waffle sticks. Provides 2.0 OEG per serving</t>
  </si>
  <si>
    <t>8 lb</t>
  </si>
  <si>
    <t>Bread Stick with Cheese</t>
  </si>
  <si>
    <t>144/2.21oz</t>
  </si>
  <si>
    <t>Cheetos Chili Cheese  1.25 OEG</t>
  </si>
  <si>
    <t>Kid's Mix  1.0 OEG</t>
  </si>
  <si>
    <t>Fantastix Flamin Hot  1.25 OEG</t>
  </si>
  <si>
    <t>Baked Tostitos Scoops</t>
  </si>
  <si>
    <t>RF Tostitos Crispy Rounds</t>
  </si>
  <si>
    <t>Heartzel Pretzel</t>
  </si>
  <si>
    <t>Doritos Nacho Cheesier, Red Fat</t>
  </si>
  <si>
    <t>Doritos Cooler Ranch, Red Fat</t>
  </si>
  <si>
    <t xml:space="preserve">Doritos Spicy/Swt Nacho, Red Fat </t>
  </si>
  <si>
    <t xml:space="preserve">Doritos Flamas </t>
  </si>
  <si>
    <t>Baked Lays Regular Flavor (GF)</t>
  </si>
  <si>
    <t>Baked Lays BBQ</t>
  </si>
  <si>
    <t>Baked BBQ</t>
  </si>
  <si>
    <t>Baked Sour Cream and Onion</t>
  </si>
  <si>
    <t xml:space="preserve">Fries, Cheddar Bacon                 </t>
  </si>
  <si>
    <t>Baked corn and potato snack. Provides 1.0 OEG WG</t>
  </si>
  <si>
    <t>Cheddar Bacon Fries</t>
  </si>
  <si>
    <t>Contains: Milk</t>
  </si>
  <si>
    <t>FG00407</t>
  </si>
  <si>
    <t>12/33.8oz</t>
  </si>
  <si>
    <t>Water must have pH over 9 and have added electrolytes and minerals for</t>
  </si>
  <si>
    <t xml:space="preserve">taste. </t>
  </si>
  <si>
    <t>Cheese Dip Cups</t>
  </si>
  <si>
    <t>Shelf Stable , Portion Pack, 3 oz. cup = 1 M/MA</t>
  </si>
  <si>
    <t>KE0634A1</t>
  </si>
  <si>
    <t>100/1.0oz</t>
  </si>
  <si>
    <t>KE0041B3</t>
  </si>
  <si>
    <t>KE0748A5</t>
  </si>
  <si>
    <t>Heinz Catalina</t>
  </si>
  <si>
    <t>Ken's Country French</t>
  </si>
  <si>
    <t>Rich Chicks (2 tenders)</t>
  </si>
  <si>
    <t>22655 72383</t>
  </si>
  <si>
    <t xml:space="preserve">Turkey Burger </t>
  </si>
  <si>
    <t>Turkey White</t>
  </si>
  <si>
    <t>Turkey Dark</t>
  </si>
  <si>
    <t>20 lb</t>
  </si>
  <si>
    <t xml:space="preserve">   g. TAB TO CATEGORY and include SCPA Code # COLUMN A, Worksheet Category Name, Product Description COLUMN B, Manufactuer's Brand Name, COLUMN C,  Manufacturer Commercial Product Code # COLUMN D, Vendor Pack COLUMN F, Estimated Bid Qty COLUMN H, Your Deliverd Case Price COLUMN K, Manufacturer Commodity Product Code # COLUMN O, Commodity Pack, COLUMN P, Commodity Processing Fee, COLUMN R, NOI available, COLUMN W.</t>
  </si>
  <si>
    <t>(COLUMN N) with the exception of Frozen Juice which will be award to one Manufacturer.</t>
  </si>
  <si>
    <t>French Fries, 1/2" Crinkle  Cut, (ovenable), Coated, Seasoned</t>
  </si>
  <si>
    <t>100-200 calories with no more thatn 1 g saturated fat. Each 2.19 ounce 1/2 cup starchy vegetable</t>
  </si>
  <si>
    <t>Possible Allergens: None</t>
  </si>
  <si>
    <t>Wedge Battered 14 cut, Coated, Seasoned</t>
  </si>
  <si>
    <t>Each 2.93 ounce serving yields 1/2 cup starchy</t>
  </si>
  <si>
    <t xml:space="preserve">Frozen, US Grade A. 30+ minute hold time.  100-200 calories with no more thatn 1 g saturated fat. </t>
  </si>
  <si>
    <t>Lattice Fry, Skin On, Coated, Seasoned</t>
  </si>
  <si>
    <t>Each 3.35 ounce serving yields 1/2 cup starchy</t>
  </si>
  <si>
    <t>Ice Cream, Low Fat High Protein</t>
  </si>
  <si>
    <t>(22-23) Tyson (3 pieces)</t>
  </si>
  <si>
    <t>(22-23) Albies</t>
  </si>
  <si>
    <t>(22-23) Simplot</t>
  </si>
  <si>
    <t>(22-23) Simplot (7 pieces)</t>
  </si>
  <si>
    <t>(22-23) Talking Rain AQA High pH Water</t>
  </si>
  <si>
    <t>(22-23) Savannah Classics</t>
  </si>
  <si>
    <t>(22-23) Rich's Cornbread Poppers</t>
  </si>
  <si>
    <t>(22-23) Xfrost</t>
  </si>
  <si>
    <t>(22-23) Rich's Chocolate</t>
  </si>
  <si>
    <t>(22-23) Rich's Triple Chocolate</t>
  </si>
  <si>
    <t>(22-23) Shearer's</t>
  </si>
  <si>
    <t>Crackers, Graham, Tiger Bites</t>
  </si>
  <si>
    <t xml:space="preserve">Frozen, WGR, 0 Trans fat. Provides at least 2 OEG  </t>
  </si>
  <si>
    <t>350 mg sodium  per serving, One serving must provide a minimum 2 OEG</t>
  </si>
  <si>
    <t>160/2.79oz</t>
  </si>
  <si>
    <t>851465D5061</t>
  </si>
  <si>
    <t>857460D5061</t>
  </si>
  <si>
    <t>857457D5061</t>
  </si>
  <si>
    <t>(21-22) No Nut Butter Chocolate Cups</t>
  </si>
  <si>
    <t>120/1.31 oz</t>
  </si>
  <si>
    <t>216/2 oz</t>
  </si>
  <si>
    <t>192/1 oz</t>
  </si>
  <si>
    <t>Beans Pinto Dry</t>
  </si>
  <si>
    <t>110381</t>
  </si>
  <si>
    <t>Comm. Value/ lb</t>
  </si>
  <si>
    <t>Comm. Value</t>
  </si>
  <si>
    <t>6/28.1</t>
  </si>
  <si>
    <t>Eggs, Whole Frz CTN 6/5lb</t>
  </si>
  <si>
    <t>Raspberry Passionfruit</t>
  </si>
  <si>
    <t xml:space="preserve">PRODUCTION SUSPENDED </t>
  </si>
  <si>
    <t>128/4.0oz</t>
  </si>
  <si>
    <t>12/20.35oz</t>
  </si>
  <si>
    <t>(22-23) J&amp;J Snacks (12 Sticks/serving)</t>
  </si>
  <si>
    <t>Smart Choice (Muffin Town)</t>
  </si>
  <si>
    <t>Crackers, Graham Emoji Shaped</t>
  </si>
  <si>
    <t>Minh's (Schwan's)</t>
  </si>
  <si>
    <t xml:space="preserve">Tony's (Schwan's) </t>
  </si>
  <si>
    <t>Big Daddy's (Schwan's)</t>
  </si>
  <si>
    <t>Bulliard's (Pepper's Unlimited)</t>
  </si>
  <si>
    <t>Kings Delight (Perdue)</t>
  </si>
  <si>
    <t>60715-WG</t>
  </si>
  <si>
    <t>60915-WG</t>
  </si>
  <si>
    <t>64630-WG</t>
  </si>
  <si>
    <t>Chicken Chunk, Breaded</t>
  </si>
  <si>
    <t>250/1oz</t>
  </si>
  <si>
    <t>Farm Rich  (4)  (Rich's)</t>
  </si>
  <si>
    <t>120/2.0oz</t>
  </si>
  <si>
    <t>75/3.4z</t>
  </si>
  <si>
    <t>211/2.27oz</t>
  </si>
  <si>
    <t>143/3.35oz</t>
  </si>
  <si>
    <t>85/3.79oz</t>
  </si>
  <si>
    <t>85/3.85 oz</t>
  </si>
  <si>
    <t>107/1.5 oz</t>
  </si>
  <si>
    <t>Briar Street (Tyson)</t>
  </si>
  <si>
    <t>Chicken, Shredded, Fully Cooked</t>
  </si>
  <si>
    <t>3.0 oz serving provide 2 M/MA</t>
  </si>
  <si>
    <t>Production Discontinued</t>
  </si>
  <si>
    <t>(22-23) Krusteaz (Conagra)</t>
  </si>
  <si>
    <t>Chicken Fillet, Breaded (Savory Flavor)</t>
  </si>
  <si>
    <t>(22-23) Conagra</t>
  </si>
  <si>
    <t xml:space="preserve">Bidder's Name: </t>
  </si>
  <si>
    <t xml:space="preserve">Firm Fixed Fee </t>
  </si>
  <si>
    <t xml:space="preserve">School Food Authority or Agency Name: </t>
  </si>
  <si>
    <t>Pancake and Turkey Sausage on a Stick, Maple flavored IW WG</t>
  </si>
  <si>
    <t>56/2.85z</t>
  </si>
  <si>
    <t>Pancake and Turkey Sausage on a Stick, WG</t>
  </si>
  <si>
    <t>Frozen, heat and serve. Each 2.51 oz. pancake batter wrapped precooked</t>
  </si>
  <si>
    <t>turkey &amp; vegetable protein product provides 1.00 M/MA and 1.00 OEG</t>
  </si>
  <si>
    <t>Possible Allergens:  Wheat, Milk, Soy and Eggs</t>
  </si>
  <si>
    <t>Refrigerated, Lowfat, flavored, pasteurized, Grade A contains live and</t>
  </si>
  <si>
    <t>Orange Burst</t>
  </si>
  <si>
    <t>Lemon Blast</t>
  </si>
  <si>
    <t>Fruit Splash</t>
  </si>
  <si>
    <t>Watermelon Shock</t>
  </si>
  <si>
    <t>200/1.35oz</t>
  </si>
  <si>
    <t>200/1.66oz</t>
  </si>
  <si>
    <t xml:space="preserve">Seasoning Spray, Butter Flavor </t>
  </si>
  <si>
    <t xml:space="preserve">Seasoning Spray, Garlic Flavor </t>
  </si>
  <si>
    <t>(23-24) Albies</t>
  </si>
  <si>
    <t xml:space="preserve"> Individually wrapped</t>
  </si>
  <si>
    <t>Jelly &amp; Nut Free Alternative Sandwich IW</t>
  </si>
  <si>
    <t>40/4.6 oz</t>
  </si>
  <si>
    <t>One portion to provide min. 2 M/MA / 2 OEG or 1/2 cup Legume / 2 OEG</t>
  </si>
  <si>
    <t>Frozen, nut free butter and grape jelly, crustless, whole grain bread.</t>
  </si>
  <si>
    <t xml:space="preserve">450-550 calories with no more than 6 g sat fat and 700 mg sodium per serving. </t>
  </si>
  <si>
    <t>Tasty Brand</t>
  </si>
  <si>
    <t xml:space="preserve">Frozen, 100-150 calories and not more than </t>
  </si>
  <si>
    <t>(22-23) Tyson</t>
  </si>
  <si>
    <t>(22-23) Gold Creek (4 pieces)</t>
  </si>
  <si>
    <t>104/4.30z</t>
  </si>
  <si>
    <t>194/2.72oz</t>
  </si>
  <si>
    <t xml:space="preserve">   e.  Include names of authorized distributors:  Gordon Foodservice-Kannapolis, NC, Merchants Foodservice-Newberry. SC,          Sysco Food Services of SC-Columbia, SC, US Foods Inc.-Fort Mill, SC and US Foods Inc.-Lexington, SC, Gold Star Foods-SC</t>
  </si>
  <si>
    <t>US Foods Inc.-Fort Mill,SC, US Foods Inc.- Lexington, SC, Gold Star Foods-SC</t>
  </si>
  <si>
    <t>(23-24) Gold Creek</t>
  </si>
  <si>
    <t>256/2.0 oz</t>
  </si>
  <si>
    <t>Tasty Brands  StrawberryBoli</t>
  </si>
  <si>
    <t xml:space="preserve">Refrigerated, No more than 3.5 g sat fat and 280 mg sodium </t>
  </si>
  <si>
    <t>The Switch(Apple &amp; Eve)</t>
  </si>
  <si>
    <t>Juice, Aceptic Juice Box</t>
  </si>
  <si>
    <t>Apple and Eve Fuitables Plus Gold Rush</t>
  </si>
  <si>
    <t>100% Juice, With Calcium, No Sugar Added, Fortified W/ Vitamins A, C and E.</t>
  </si>
  <si>
    <t>Shelf Stable For 12 Months, Straw Attached. Fruit Content Equal To 3/4 Cup.</t>
  </si>
  <si>
    <t>Orange &amp; Cream</t>
  </si>
  <si>
    <t>Strawberry &amp; Cream</t>
  </si>
  <si>
    <t>60/3.2 oz</t>
  </si>
  <si>
    <t xml:space="preserve"> One 3.2 oz. serving equals two EOG</t>
  </si>
  <si>
    <t>Super Bakery Super Stick Twin Pack</t>
  </si>
  <si>
    <t>Integrated Food Service</t>
  </si>
  <si>
    <t>100/2.61oz</t>
  </si>
  <si>
    <t>C99120</t>
  </si>
  <si>
    <t>Fully cooked, heat and serve. 100-250 calories with not more than 3 g sat</t>
  </si>
  <si>
    <t>fat 450mg sodium per svg. Provides  1.00 M/MA and 1.00 OEG</t>
  </si>
  <si>
    <t>C13400</t>
  </si>
  <si>
    <t>72/4.19 oz.</t>
  </si>
  <si>
    <t>Grilled Cheese Sandwich Red. Fat IW WGR</t>
  </si>
  <si>
    <t xml:space="preserve"> Salt and Vinegar</t>
  </si>
  <si>
    <t>Chips/Snacks, Single Serve, IW Kettle  RF</t>
  </si>
  <si>
    <t>Contains 2 gm  or less of sat fat and 200 mg sodium per serving. 40% less fat.</t>
  </si>
  <si>
    <t xml:space="preserve"> Applewood Smoked BBQ</t>
  </si>
  <si>
    <t xml:space="preserve"> Jalapeno Cheddar</t>
  </si>
  <si>
    <t>Lay's (Pepsico)</t>
  </si>
  <si>
    <t>Baked Lays (Pepsico)</t>
  </si>
  <si>
    <t>(18-19) Doritos (Pepsico)</t>
  </si>
  <si>
    <t>Frito Lay (Pepsico)</t>
  </si>
  <si>
    <t>Frito-Lay (Pepsico)</t>
  </si>
  <si>
    <t>Category: Other Grains</t>
  </si>
  <si>
    <t>No more than 3 g sauturated fat and 3 mg sodium. Made from corn.</t>
  </si>
  <si>
    <t>Fritos (Pepsico) Corn Chips</t>
  </si>
  <si>
    <t>60/1.5 oz.</t>
  </si>
  <si>
    <t xml:space="preserve">No more than 2 g saturated fat 200 mg sodium. </t>
  </si>
  <si>
    <t>Must meet 2 OEG. Gluten Free Bag suitable for walking tacos</t>
  </si>
  <si>
    <t>Must meet 2 OEG. Gluten Free Free Bag suitable for walking tacos</t>
  </si>
  <si>
    <t>44/1.4 oz</t>
  </si>
  <si>
    <t xml:space="preserve">No more than 2 g saturated fat 300 mg sodium. </t>
  </si>
  <si>
    <t>Tostitos (Pepsico) Round Chips</t>
  </si>
  <si>
    <t>Doritos (Pepsico) Reduced Fat</t>
  </si>
  <si>
    <t>Sandwich, Turkey, Ham and Cheese on Hawaiian Bun, WG</t>
  </si>
  <si>
    <t>Cookie Confetti Baked IW</t>
  </si>
  <si>
    <t>(22-23) Rich's Confetti</t>
  </si>
  <si>
    <t>08202</t>
  </si>
  <si>
    <t>Baked, filled IW cookie. Contributes 1.0 oz eq grain.</t>
  </si>
  <si>
    <t>Smooth Frozen Juice, 100 % Fruit Juice</t>
  </si>
  <si>
    <t>Watermelon</t>
  </si>
  <si>
    <t xml:space="preserve">Mango </t>
  </si>
  <si>
    <t>Tangerine</t>
  </si>
  <si>
    <t>BCH0106</t>
  </si>
  <si>
    <t>FRP0175</t>
  </si>
  <si>
    <t>STR0298</t>
  </si>
  <si>
    <t>WAT0182</t>
  </si>
  <si>
    <t>MAN0090</t>
  </si>
  <si>
    <t>TAN0250</t>
  </si>
  <si>
    <t>90/4.4z</t>
  </si>
  <si>
    <t>Individual frozen fruit juice cups. 90 calories per cup. 1/2 cup fruit</t>
  </si>
  <si>
    <t>equivalent.</t>
  </si>
  <si>
    <t>Smart Snack Complient</t>
  </si>
  <si>
    <t>100220</t>
  </si>
  <si>
    <t>Biscuit, Strawberry Cobbler IW</t>
  </si>
  <si>
    <t>Gatorade Zero</t>
  </si>
  <si>
    <t>Sausage Breakfast Pizza IW</t>
  </si>
  <si>
    <t xml:space="preserve">Frozen, WGR, 3" x 5" with pizza sauce.  150-250 calories with no more </t>
  </si>
  <si>
    <t xml:space="preserve">than 5 g sat fat and 350 mg sodium per serving.  One portion to provide </t>
  </si>
  <si>
    <t>Nardone Bros.</t>
  </si>
  <si>
    <t>M80WS100</t>
  </si>
  <si>
    <t>80/3.3 oz</t>
  </si>
  <si>
    <t>300-400 calories with no more than 10 g sat fat and 500 mg sodium per serving.</t>
  </si>
  <si>
    <t>One serving provides min. 2 M/MA, 2 OEG, and 1/8 c Red/Orange Vegetable</t>
  </si>
  <si>
    <t>72WWSCM2</t>
  </si>
  <si>
    <t>Tortilla Wrap, Flavored, Heat Pressed 12 inch</t>
  </si>
  <si>
    <t xml:space="preserve">    Whole Wheat</t>
  </si>
  <si>
    <t>Heat and serve. 250-350 calories. No more than 3 g saturated fat.</t>
  </si>
  <si>
    <t>6  inch, 2 shells = 1.25  OEG</t>
  </si>
  <si>
    <t xml:space="preserve">  Blueberry Bash</t>
  </si>
  <si>
    <t xml:space="preserve">  Maple Madness</t>
  </si>
  <si>
    <t xml:space="preserve">  Maple </t>
  </si>
  <si>
    <t>96/2.4 oz</t>
  </si>
  <si>
    <t xml:space="preserve">  Chocolate Chip </t>
  </si>
  <si>
    <r>
      <t xml:space="preserve">Waffles, Flavored, IW,                                                                  WGR  </t>
    </r>
    <r>
      <rPr>
        <b/>
        <sz val="8"/>
        <color indexed="40"/>
        <rFont val="Arial"/>
        <family val="2"/>
      </rPr>
      <t xml:space="preserve">   </t>
    </r>
  </si>
  <si>
    <t>Juice, Aseptic Pack, 6.75 oz., All Flavors</t>
  </si>
  <si>
    <t>KDP (Motts)</t>
  </si>
  <si>
    <t>32/6.75 oz.</t>
  </si>
  <si>
    <t xml:space="preserve">  Apple</t>
  </si>
  <si>
    <t xml:space="preserve">  Fruit Punch</t>
  </si>
  <si>
    <t>Cool Blue</t>
  </si>
  <si>
    <t>Glacier Cherry</t>
  </si>
  <si>
    <t>LemonLime</t>
  </si>
  <si>
    <t>Orange</t>
  </si>
  <si>
    <t>Beverages, Non-Carbonated, Zero Calorie 20 oz.</t>
  </si>
  <si>
    <t>24/20 oz</t>
  </si>
  <si>
    <t>Cheese Bites Stuffed Crust Mozzarella Bulk</t>
  </si>
  <si>
    <t>Cheese Bites Stuffed Crust Mozzarella Jalapeno Bulk</t>
  </si>
  <si>
    <t xml:space="preserve">   Mozzarella + Jalapeno</t>
  </si>
  <si>
    <t>240/1.06 oz</t>
  </si>
  <si>
    <t>calories with not  more than 6 g saturated fat and 500 mg sodium per serving</t>
  </si>
  <si>
    <t>240/1.06oz</t>
  </si>
  <si>
    <t xml:space="preserve">House of Raeford </t>
  </si>
  <si>
    <t>Sauce, Cheese, Jalapeno, Prepared, Pouch, Reduced Sodium</t>
  </si>
  <si>
    <t>Pizza, Whole, 15-16", 100% Mozz, Four Cheese, Turkey Pepperoni, 8 Cut  Par Baked</t>
  </si>
  <si>
    <t>16WFCTP2</t>
  </si>
  <si>
    <t>and 695 mg sodium per serving.  CN Labeled for one 1/8 pizza to provide min. 2 M/MA and</t>
  </si>
  <si>
    <t>2 OEG and 1/8 Cup Red/Orange Vegetable</t>
  </si>
  <si>
    <t>Pizza, Whole, 15-16", 100% Mozz, Four Cheese, Meateaters, 8 Cut  Par Baked</t>
  </si>
  <si>
    <t>and 810 mg sodium per serving.  CN Labeled for one 1/8 pizza to provide min. 2 M/MA and</t>
  </si>
  <si>
    <t>Frozen, whole grain rich. 100% mozz, 300-400 calories with not nore than 11g  sat fat</t>
  </si>
  <si>
    <t>16WFCME2</t>
  </si>
  <si>
    <t>64/5.53 oz</t>
  </si>
  <si>
    <t>64/5.20 oz</t>
  </si>
  <si>
    <t>Chicken BBQ, Texas Style Sauce</t>
  </si>
  <si>
    <t>Nick's</t>
  </si>
  <si>
    <t>Frozen, 100-200 calories with no more than 3 g saturated fat and 300</t>
  </si>
  <si>
    <t>130/2.66 oz</t>
  </si>
  <si>
    <t>Waffle Envy (Marson Foods)</t>
  </si>
  <si>
    <t xml:space="preserve">  FunN'Fruitti Waffle</t>
  </si>
  <si>
    <t>S922FF</t>
  </si>
  <si>
    <t xml:space="preserve"> Maple Belgian Liege Waffle</t>
  </si>
  <si>
    <t>S722MA</t>
  </si>
  <si>
    <t>72/2.3 oz</t>
  </si>
  <si>
    <t>Chicken, Sausage Patty Fully Cooked</t>
  </si>
  <si>
    <t xml:space="preserve">Frozen fully cooked patty made with breast and rib meat.  No more than 2 </t>
  </si>
  <si>
    <t>g saturated fat and 240 mg sodium. 80 to 100 calories each patty.</t>
  </si>
  <si>
    <t>Provides 1.0 M/MA per serving</t>
  </si>
  <si>
    <t>Proview by Tasty Brands</t>
  </si>
  <si>
    <t>213/1.5 oz</t>
  </si>
  <si>
    <t>Frozen, 250-350 calories with no more than 9 g sat fat and 770 mg sodium per serving.</t>
  </si>
  <si>
    <t>One portion to provide min. 2 M/MA and 2 OEG</t>
  </si>
  <si>
    <t>72/4.85 oz</t>
  </si>
  <si>
    <t>Possible Allergens:  Wheat, Soy, Eggs and Milk</t>
  </si>
  <si>
    <t>Sandwich, Croissant Turkey Pepperoni &amp; Cheeswe WG IW</t>
  </si>
  <si>
    <t>72/4.87 oz</t>
  </si>
  <si>
    <t>Frozen, 250-350 calories with no more than 6 g sat fat and 975 mg sodium per serving.</t>
  </si>
  <si>
    <t>Turkey Ham, Turkey Pepperoni, Mozzarella Cheese + Sub Roll WG IW</t>
  </si>
  <si>
    <t xml:space="preserve">(18-19) Proview by Tasty Brands </t>
  </si>
  <si>
    <t xml:space="preserve">Proview by Tasty Brands </t>
  </si>
  <si>
    <t>Proview by Tasty Brands by Tasty Brands</t>
  </si>
  <si>
    <t>Proview by Tasty Brands by Tasty Brands (4 pieces)</t>
  </si>
  <si>
    <t>(22-23) Proview by Tasty Brands ( 4 pieces)</t>
  </si>
  <si>
    <t xml:space="preserve">Proview by Tasty Brands  </t>
  </si>
  <si>
    <t>(18-19) Proview by Tasty Brands</t>
  </si>
  <si>
    <t>(20-21) Proview by Tasty Brands</t>
  </si>
  <si>
    <t>Potatoes</t>
  </si>
  <si>
    <t>Sweet Potatoes</t>
  </si>
  <si>
    <t>63050 WG</t>
  </si>
  <si>
    <t>Proview by Tasty Brands (3 tenders)</t>
  </si>
  <si>
    <t>Each serving of Fully Cooked Breaded Chicken Breast Patty with Rib Meat</t>
  </si>
  <si>
    <t>provides 2.0 M/MA and 1.0 OEG</t>
  </si>
  <si>
    <t xml:space="preserve">Frozen fully cooked patty made with ground breast and rib meat. </t>
  </si>
  <si>
    <t>106/3.0 oz</t>
  </si>
  <si>
    <t>Allergens Wheat, Soy, Milk</t>
  </si>
  <si>
    <t>Chicken, Patty, Spicy  Fully Cooked WG</t>
  </si>
  <si>
    <t xml:space="preserve">Chicken, Breast Deli Sliced </t>
  </si>
  <si>
    <t xml:space="preserve">  Garlic Basil with Mozzarella Cheese</t>
  </si>
  <si>
    <t>Chicken Meatballs Fully Coolked Frz</t>
  </si>
  <si>
    <t>Frozen fully cooked chicken meatballs. No breading or MSM. No soy, egg</t>
  </si>
  <si>
    <t>or imitation cheese allowed. Products must be less thatn 350 mg sodium</t>
  </si>
  <si>
    <t>and zero g transfat. Five meatballs to provide 2.0 M/MA</t>
  </si>
  <si>
    <t xml:space="preserve">  Jalapeno Mango Chicken with Monterey</t>
  </si>
  <si>
    <t>Rich Chicks (5 meatballs)</t>
  </si>
  <si>
    <t>Ham Deli Sliced Black Forest</t>
  </si>
  <si>
    <t>Tasty Brands ( 2 slices)</t>
  </si>
  <si>
    <t>Fully cooked deli style ham. Nitrite/Nitrate Free, No artificial flavors/colors</t>
  </si>
  <si>
    <t>Each serving (2 slices 1.8 oz..) provides 1.25 M/MA</t>
  </si>
  <si>
    <t>Dole Gel Cups</t>
  </si>
  <si>
    <t>03353</t>
  </si>
  <si>
    <t>03352</t>
  </si>
  <si>
    <t>03354</t>
  </si>
  <si>
    <t xml:space="preserve">   Strawberry Gel Cup</t>
  </si>
  <si>
    <t xml:space="preserve">   Orange Gel Cup</t>
  </si>
  <si>
    <t xml:space="preserve">   Cherry Gel Cup</t>
  </si>
  <si>
    <t>Fruit Cup Shel Stable Ready to eat</t>
  </si>
  <si>
    <t>Shelf statble fruit cups, ready to eat. Each cup provides 1/2 cup fruit.</t>
  </si>
  <si>
    <t>36 4.3 oz</t>
  </si>
  <si>
    <t>Yo Dots</t>
  </si>
  <si>
    <t>Frozen yogurt dots</t>
  </si>
  <si>
    <t>Dippin Dots</t>
  </si>
  <si>
    <t>816193011729</t>
  </si>
  <si>
    <t xml:space="preserve">    Banana Split</t>
  </si>
  <si>
    <t>816193011569</t>
  </si>
  <si>
    <t xml:space="preserve">   Cookie Dough</t>
  </si>
  <si>
    <t>816193011545</t>
  </si>
  <si>
    <t xml:space="preserve">   Cookies N' Cream,</t>
  </si>
  <si>
    <t>816193011576</t>
  </si>
  <si>
    <t xml:space="preserve">   Cotton Candy</t>
  </si>
  <si>
    <t>24/2.5 oz</t>
  </si>
  <si>
    <t>Albies</t>
  </si>
  <si>
    <t>48/5.0 oz</t>
  </si>
  <si>
    <t>Frozen, 250-350 calories with no more than 6 g sat fat and 700 mg sodium per serving.</t>
  </si>
  <si>
    <t>Calzone, Chicken, Cheese Empanada WG</t>
  </si>
  <si>
    <t>Calzone, Turkey Ham, Cheese WG</t>
  </si>
  <si>
    <t>Grandma's (Pepsico)</t>
  </si>
  <si>
    <t>80/1.22 oz</t>
  </si>
  <si>
    <t>SMART SNACK COMPLAINT</t>
  </si>
  <si>
    <t>Burgers, Veggie</t>
  </si>
  <si>
    <t>28989-10409</t>
  </si>
  <si>
    <t>48/2.5 oz</t>
  </si>
  <si>
    <t>50001-</t>
  </si>
  <si>
    <t>Allergens: Wheat, Soy, Egg and Milk</t>
  </si>
  <si>
    <t>Frozen, IQF, Fully cooked veggie burger no more than 10 g fat</t>
  </si>
  <si>
    <t>Sodium content is not more than 425 mg per serving</t>
  </si>
  <si>
    <t>Smart Snack Compliant (With Entrée Exception)</t>
  </si>
  <si>
    <t>ES Foods</t>
  </si>
  <si>
    <t>150/2.5 oz</t>
  </si>
  <si>
    <t xml:space="preserve">  Peach Cheerios</t>
  </si>
  <si>
    <t xml:space="preserve">  Lucky Charms</t>
  </si>
  <si>
    <t xml:space="preserve">  Cinnamon Toast Crunch</t>
  </si>
  <si>
    <t>Possible Allergens: Soy and Wheat</t>
  </si>
  <si>
    <t>WGR, IW, Single Serve, . One bar provides 2 OEG</t>
  </si>
  <si>
    <t>16000-16853</t>
  </si>
  <si>
    <t>16000-16856</t>
  </si>
  <si>
    <t>16000-16854</t>
  </si>
  <si>
    <t>Cinnabar WG IW</t>
  </si>
  <si>
    <t xml:space="preserve">Frozen, Thaw and Serve at room temperature, 250-350 calories with no more </t>
  </si>
  <si>
    <t>than 2 g sat fat. Less than 300 mg sodium Provides 2.0 OEG</t>
  </si>
  <si>
    <t>60/2.9 oz</t>
  </si>
  <si>
    <t>Cinnamon Stick WG IW</t>
  </si>
  <si>
    <t>than 3.5 g sat fat. Less than 150 mg sodium Provides 2.0 OEG</t>
  </si>
  <si>
    <t xml:space="preserve">Frozen, Heat and Serve, 250-350 calories with no more </t>
  </si>
  <si>
    <t>Raspberry Cream Cheese Bar WG IW</t>
  </si>
  <si>
    <t>807IW</t>
  </si>
  <si>
    <t>48/3.4 oz</t>
  </si>
  <si>
    <t>than 2.5 g sat fat. Less than 300 mg sodium Provides 2.0 OEG</t>
  </si>
  <si>
    <t>Breakfast Kits         WGR  2.0 OEG</t>
  </si>
  <si>
    <t>Individually wrapped Blueberry Lemon Nutrition Bar. With 51% whole grain</t>
  </si>
  <si>
    <t xml:space="preserve">and 2 grain servings under the NSLP guidelines. Minimum 260 calories, </t>
  </si>
  <si>
    <t>3g fiber, 4g protein per bar. Sodium not to exceed 75mg.</t>
  </si>
  <si>
    <t>Zee Zees (National Food Group)</t>
  </si>
  <si>
    <t>D60490</t>
  </si>
  <si>
    <t>135/2.2 oz</t>
  </si>
  <si>
    <t>Possible Allergens: Wheat and Soy</t>
  </si>
  <si>
    <t>Must be made in a nut-free facility. Shelf stable for 6 months.</t>
  </si>
  <si>
    <t>Bar, Breakfast Blueberry Soft Baked WG IW Shelf Stable</t>
  </si>
  <si>
    <t xml:space="preserve">and 1 grain servings under the NSLP guidelines. Minimum 200 calories, </t>
  </si>
  <si>
    <t>2g fiber, 3g protein per bar. Sodium not to exceed 40 mg.</t>
  </si>
  <si>
    <t>Bar, Breakfast Smores Soft Baked WG IW Shelf Stable</t>
  </si>
  <si>
    <t>D60485</t>
  </si>
  <si>
    <t>175/1.3 oz</t>
  </si>
  <si>
    <t>Bar, Breakfast Cocoa Cherry Soft Baked WG IW Shelf Stable</t>
  </si>
  <si>
    <t>Z100</t>
  </si>
  <si>
    <t>160/1.8 oz</t>
  </si>
  <si>
    <t>Fruit, Dried Pouch</t>
  </si>
  <si>
    <t>Zee Zees(Nationa Food Group) Mixzees</t>
  </si>
  <si>
    <t>A620935</t>
  </si>
  <si>
    <t>120/1.33 oz</t>
  </si>
  <si>
    <t>Dried fruit mix. Shelf Stable  Meets 1/2 cup fruit</t>
  </si>
  <si>
    <t>Jennie O</t>
  </si>
  <si>
    <t>160/2.0 oz</t>
  </si>
  <si>
    <t xml:space="preserve">Yogurt, Shelf Stable </t>
  </si>
  <si>
    <t>Backpack</t>
  </si>
  <si>
    <t>SBY100</t>
  </si>
  <si>
    <t>48/4 oz</t>
  </si>
  <si>
    <t xml:space="preserve">    Summer Berries</t>
  </si>
  <si>
    <t xml:space="preserve">Shelf stable yougurt. 18 month shelf life. </t>
  </si>
  <si>
    <t>Possible Allergen: Milk</t>
  </si>
  <si>
    <t xml:space="preserve">    Strawberry</t>
  </si>
  <si>
    <t>STY100</t>
  </si>
  <si>
    <t>Butter Buds</t>
  </si>
  <si>
    <t xml:space="preserve">Butter Substitute </t>
  </si>
  <si>
    <t>24/4 oz</t>
  </si>
  <si>
    <t>Mixes instantly with water Certified Kosher and Halal</t>
  </si>
  <si>
    <t>Butter Flavor granules that are shelf-stable and require</t>
  </si>
  <si>
    <t>no additional cooking. Must be able to use in a reconstituted or dry form.</t>
  </si>
  <si>
    <t>Palmetto Farms</t>
  </si>
  <si>
    <t>Grits, White Stone Ground Whole Grain Enriched</t>
  </si>
  <si>
    <t>25 lbs</t>
  </si>
  <si>
    <t>Grits, Yellow Stone Ground Whole Grain Enriched</t>
  </si>
  <si>
    <t>220/2.25 oz</t>
  </si>
  <si>
    <t xml:space="preserve">220/2.25oz </t>
  </si>
  <si>
    <t>Frozen, IQF, Fully cooked ground beef no more than 25% fat)</t>
  </si>
  <si>
    <t>F9030</t>
  </si>
  <si>
    <t>72/1.13 oz</t>
  </si>
  <si>
    <t>Jennie O (4 meatballs)</t>
  </si>
  <si>
    <t xml:space="preserve"> Frozen turkey patty. No more the 250 calories, less 330 mg sodium.</t>
  </si>
  <si>
    <t>4 once patty provided 2 M/MA.</t>
  </si>
  <si>
    <t xml:space="preserve">Breakfast Sandwich Maple Seasonded Beef Sausage and Pancake IW </t>
  </si>
  <si>
    <t>Foster Farms</t>
  </si>
  <si>
    <t>56/2.85 oz</t>
  </si>
  <si>
    <t>LaCroix (Shasta)</t>
  </si>
  <si>
    <t>24/12 oz</t>
  </si>
  <si>
    <t>calories with no more than 2 g saturated fat and 400 mg sodium per serving,</t>
  </si>
  <si>
    <t>Frank, Beef/Pork</t>
  </si>
  <si>
    <t xml:space="preserve">Frank, All Meat     </t>
  </si>
  <si>
    <t>Frank, Turkey</t>
  </si>
  <si>
    <t>Beef Chili, (For Franks)</t>
  </si>
  <si>
    <t>Frank, Beef</t>
  </si>
  <si>
    <t>Frank, Turkey/Beef Low Sodium and Reduced Fat</t>
  </si>
  <si>
    <t>Frank, Turkey Low Sodium and Reduced Fat</t>
  </si>
  <si>
    <t>Bun, Frank WGR 6"</t>
  </si>
  <si>
    <t>Buns, Frank, Gluten Free</t>
  </si>
  <si>
    <t>Frank, Beef, Black Angus Low Sodium</t>
  </si>
  <si>
    <t xml:space="preserve">Frozen, fully cooked, all beef,  natural color, made from skeletal </t>
  </si>
  <si>
    <t xml:space="preserve">cuts.  150-250 calories with no more than 8 g sat fat </t>
  </si>
  <si>
    <t xml:space="preserve">and 220 mg sodium per serving.  One portion provides 2 M/MA. May </t>
  </si>
  <si>
    <t>16000-19567</t>
  </si>
  <si>
    <t>Bar, Breakfast WG IW Shelf Stable 2.0 OEG</t>
  </si>
  <si>
    <t xml:space="preserve">   Beach Plum</t>
  </si>
  <si>
    <t xml:space="preserve">   Black Razzberry</t>
  </si>
  <si>
    <t xml:space="preserve">   Limoncello</t>
  </si>
  <si>
    <t xml:space="preserve">   Pasteque/watermelon</t>
  </si>
  <si>
    <t xml:space="preserve">   Key Lime</t>
  </si>
  <si>
    <t>Zero calories, zero sodium and no sweetners added</t>
  </si>
  <si>
    <t>Water Sparkling (Carbonated)</t>
  </si>
  <si>
    <t>Cheese, Cubes,  Reduced Fat, IW Portions</t>
  </si>
  <si>
    <t>Refrigerated cheese pouches 1 0z. Portions</t>
  </si>
  <si>
    <t xml:space="preserve">   Mild Cheddar</t>
  </si>
  <si>
    <t xml:space="preserve">   Colby Jack</t>
  </si>
  <si>
    <t>Refrigerated, Natural mild cheddar, 1 0z. Portions (Sticks)+</t>
  </si>
  <si>
    <t>100103W</t>
  </si>
  <si>
    <t>100103D</t>
  </si>
  <si>
    <t>Thaw and serve, No more than 230 calories &amp;</t>
  </si>
  <si>
    <t xml:space="preserve">400 mg of sodium and 1 g sat fat </t>
  </si>
  <si>
    <t>Uncle Larry's (Southern Baking)</t>
  </si>
  <si>
    <t>113/4.5 oz</t>
  </si>
  <si>
    <t>Gold Creek (10 Nuggets)</t>
  </si>
  <si>
    <t>112/4.5 oz</t>
  </si>
  <si>
    <t xml:space="preserve">One Drumstick or One Thigh provides 2.0 oz M/MA and 0.5 OEG
</t>
  </si>
  <si>
    <t xml:space="preserve">Fully cooked, less thatn 250 calories,  Sat. Fat less than 3.6 g. and not more </t>
  </si>
  <si>
    <t>than 500 mg sodium</t>
  </si>
  <si>
    <t xml:space="preserve">One Drumstick or One Thigh provides 2.0 oz M/MA.
</t>
  </si>
  <si>
    <t>than 325 mg sodium</t>
  </si>
  <si>
    <t xml:space="preserve">Fully cooked, less thatn 200 calories,  Sat. Fat less than 3.6 g. and not more </t>
  </si>
  <si>
    <t>Fully cooked, No artificial flavors or colors.</t>
  </si>
  <si>
    <t>Chicken Dark Meat Strips</t>
  </si>
  <si>
    <t>239/2.14 oz</t>
  </si>
  <si>
    <t>2.14 oz Dark Meat Unbreaded Strips provides 2.0 oz M/MA</t>
  </si>
  <si>
    <t>Chicken Nugget Dark Meat</t>
  </si>
  <si>
    <t>Ten 0.45 oz fully cooked chicken dippers provides 2.0 oz M/MA &amp; 1.25 OEG</t>
  </si>
  <si>
    <t>Lindy's Froot Jooce</t>
  </si>
  <si>
    <t>Right Start (3 Sticks Global)</t>
  </si>
  <si>
    <t>0114</t>
  </si>
  <si>
    <t>72/3.3 oz</t>
  </si>
  <si>
    <t>120/1.69 oz</t>
  </si>
  <si>
    <t>38000-26452</t>
  </si>
  <si>
    <t>Trio (Nestles)</t>
  </si>
  <si>
    <t>Trio ( Nestles)</t>
  </si>
  <si>
    <t>Funyuns (Pepsico)</t>
  </si>
  <si>
    <t>Panroast (Custom Culinary)</t>
  </si>
  <si>
    <t>96/2.83 OZ</t>
  </si>
  <si>
    <t>Possible Allergens:  Wheat, Milk, Soy Egg</t>
  </si>
  <si>
    <t>Aspire Bakeries</t>
  </si>
  <si>
    <t>DISCONTINUED</t>
  </si>
  <si>
    <t>Ultra Power Cocoa DISCONTINUED</t>
  </si>
  <si>
    <t>Snak Time (Tasty Blend)</t>
  </si>
  <si>
    <t>Hillshire Farm (Tyson)</t>
  </si>
  <si>
    <t>192/2.47 oz</t>
  </si>
  <si>
    <t xml:space="preserve">Corndog Nuggets, Mini Turkey                                   </t>
  </si>
  <si>
    <t>Jimmy Dean (Tyson)</t>
  </si>
  <si>
    <t xml:space="preserve">Egg, Scramble Egg Mix, Frozen, (Cook In Bag) </t>
  </si>
  <si>
    <t xml:space="preserve">Papetti (Michael Foods) </t>
  </si>
  <si>
    <t>Asian Food Solutions (International Food Solutions)</t>
  </si>
  <si>
    <t xml:space="preserve">Frozen,  USDA inspected pasteurized egg scramble in bags. </t>
  </si>
  <si>
    <t>3.5 ounce serving (1/2 cup)  meets one M/MA. Cook and hold in bag.</t>
  </si>
  <si>
    <t xml:space="preserve">No more than 10 g fat and 3.5 g saturated fat. Sodium not to exceed </t>
  </si>
  <si>
    <t>170 mg</t>
  </si>
  <si>
    <t xml:space="preserve">Chicken, Fried,  8 cut, </t>
  </si>
  <si>
    <t>5035CE</t>
  </si>
  <si>
    <t>CP5035</t>
  </si>
  <si>
    <t>CF Sauer DISCONTINUED</t>
  </si>
  <si>
    <t>184/2.6 oz</t>
  </si>
  <si>
    <t>120/1.1 oz</t>
  </si>
  <si>
    <t>2701.9 oz</t>
  </si>
  <si>
    <t>Asian Solutions</t>
  </si>
  <si>
    <t>805IW</t>
  </si>
  <si>
    <t xml:space="preserve">Bongards </t>
  </si>
  <si>
    <t>1.5 ounce cookie dough pieces</t>
  </si>
  <si>
    <t xml:space="preserve">   Chocolate Chip   1 OEG</t>
  </si>
  <si>
    <t xml:space="preserve">   Oatmeal Raisin   1  OEG</t>
  </si>
  <si>
    <t xml:space="preserve">   Butter Sugar  1.0 OEG</t>
  </si>
  <si>
    <t xml:space="preserve">   Carnival  1 OEG</t>
  </si>
  <si>
    <t xml:space="preserve">   Chocolate Brownie  1 OEG</t>
  </si>
  <si>
    <t xml:space="preserve">  Orange</t>
  </si>
  <si>
    <t xml:space="preserve">  Blue Raspberry</t>
  </si>
  <si>
    <t xml:space="preserve">  Kiwi/Strawberry Swirl</t>
  </si>
  <si>
    <t xml:space="preserve">  Watermelon</t>
  </si>
  <si>
    <t xml:space="preserve">  Lemon</t>
  </si>
  <si>
    <t xml:space="preserve">  Raspberry</t>
  </si>
  <si>
    <t xml:space="preserve">  American Flag Cherry</t>
  </si>
  <si>
    <t xml:space="preserve">  Birthday Cherry/Lemon</t>
  </si>
  <si>
    <t xml:space="preserve">  Sports Strawberry/Lemonade</t>
  </si>
  <si>
    <t xml:space="preserve">  Shamrock Lemon/Lime</t>
  </si>
  <si>
    <t xml:space="preserve">  Pumpkin Orange/Lime</t>
  </si>
  <si>
    <t xml:space="preserve">  Heart Red Cherry Swirl</t>
  </si>
  <si>
    <t xml:space="preserve">  Snowman Cherry/Lime Swirl</t>
  </si>
  <si>
    <t>J&amp;J Luigis Sorbet</t>
  </si>
  <si>
    <t>J&amp;J Luigis Sorbet Sours</t>
  </si>
  <si>
    <t>J&amp;J Shape Ups</t>
  </si>
  <si>
    <t>Wallles Frz. WG Belgian Flavored IW</t>
  </si>
  <si>
    <t xml:space="preserve">Amazing Chickpea Chocolate </t>
  </si>
  <si>
    <t>CN092253</t>
  </si>
  <si>
    <t>CNQ092253</t>
  </si>
  <si>
    <t xml:space="preserve">Frozen, whole grain rich. </t>
  </si>
  <si>
    <t>Juice, 100% Sparkling Juice, 7.5 oz</t>
  </si>
  <si>
    <t>7C2475BC</t>
  </si>
  <si>
    <t>7C2475FP</t>
  </si>
  <si>
    <t>7C2475KB</t>
  </si>
  <si>
    <t>7C2475OT</t>
  </si>
  <si>
    <t>7C2475WS</t>
  </si>
  <si>
    <t>100-70044-11592-0</t>
  </si>
  <si>
    <t>100-70044-15833-0</t>
  </si>
  <si>
    <t>100-70044-15855-2</t>
  </si>
  <si>
    <t>100-70044-15844-6</t>
  </si>
  <si>
    <t>100-70044-11525-8</t>
  </si>
  <si>
    <t>100-70044-11528-9</t>
  </si>
  <si>
    <t>100-70044-11523-4</t>
  </si>
  <si>
    <t>100-70044-11526-5</t>
  </si>
  <si>
    <t>ASA10013</t>
  </si>
  <si>
    <t>Portion must contain at least 240 calories,with no more than 240mg of sodium</t>
  </si>
  <si>
    <t xml:space="preserve">and 12g of sugar. Must meet 2.0oz grain equivalent. Must be manufactured in </t>
  </si>
  <si>
    <t>a Nut Free facility. Must contain zero Artificial colors and flavors.</t>
  </si>
  <si>
    <t>Thaw &amp; Serve.</t>
  </si>
  <si>
    <t>Sour Cream 1 oz portions</t>
  </si>
  <si>
    <t>Tyson 4 wings = 2 M/MA 5.4 ozs.</t>
  </si>
  <si>
    <t>Bone In Poultry Products</t>
  </si>
  <si>
    <t>Drumsticks and Thighs, Breaded Cooked</t>
  </si>
  <si>
    <t>Drumsticks and Thighs, Roasted Cooked</t>
  </si>
  <si>
    <t>Frozen, Fully cooked, 200-300 calories with not more than 4 gm saturated</t>
  </si>
  <si>
    <t>Frozen, Fully cooked, 200-300 calories with not more than 6 gm saturated</t>
  </si>
  <si>
    <t xml:space="preserve">fat and 350 mg of sodium per serving   </t>
  </si>
  <si>
    <t xml:space="preserve">fat and 250 mg of sodium per serving   </t>
  </si>
  <si>
    <t>Proview by Tasty Brand 3 wings = 2 M/MA 4.5 ozs.</t>
  </si>
  <si>
    <t>High Liner (21 pieces or 3/4 cup)</t>
  </si>
  <si>
    <t xml:space="preserve"> CN labeled - 3.045 oz to provide min. 1 M/MA and 1.0 OEG per serving</t>
  </si>
  <si>
    <t>Sauce, Yum Yum Reduced Calorie</t>
  </si>
  <si>
    <t xml:space="preserve">Shelf Stable, 0-100 calories with not more than 2 g saturated fat and </t>
  </si>
  <si>
    <t xml:space="preserve">200 mg sodium per 1 oz. cup.  </t>
  </si>
  <si>
    <t>Pizza, Whole Wheat 8 inch Stuffed Crust Cheese Wedge</t>
  </si>
  <si>
    <t>Peanut Butter Substitute Chocolate</t>
  </si>
  <si>
    <t>7.5 oz provides .9375 cups of fruit per serving .</t>
  </si>
  <si>
    <t>Canned, No sugar added, No HFCS 100% juice</t>
  </si>
  <si>
    <t>Kiwi Berry</t>
  </si>
  <si>
    <t>Orange Tangerine</t>
  </si>
  <si>
    <t>Watermelon Strawberry</t>
  </si>
  <si>
    <t>envy</t>
  </si>
  <si>
    <t>APPLE SPARKLING</t>
  </si>
  <si>
    <t>FRUIT PUNCH SPARKLING</t>
  </si>
  <si>
    <t>STRAWBERRY KIWI</t>
  </si>
  <si>
    <t>ACAI BERRY</t>
  </si>
  <si>
    <t>24/7.5 oz</t>
  </si>
  <si>
    <t>Juice, 100% Sparkling Juice, 8 oz</t>
  </si>
  <si>
    <t>24/8 oz</t>
  </si>
  <si>
    <t>for elementary, middle and high school students</t>
  </si>
  <si>
    <t xml:space="preserve">Marshmallow Rice Treat, Mini IW                      </t>
  </si>
  <si>
    <t>Watermelon Lemonade</t>
  </si>
  <si>
    <t>CN093003</t>
  </si>
  <si>
    <t>160/3.0 oz</t>
  </si>
  <si>
    <t>CNQ093003</t>
  </si>
  <si>
    <t>Beef Patte, Flame or Charbroiled Fully Cooked 2.25 ounce</t>
  </si>
  <si>
    <t>Beef Patte, Flame or Charbroiled Fully Cooked 3.0 ounce</t>
  </si>
  <si>
    <t>Dressings, Single Serving Catalina, 1.5 oz</t>
  </si>
  <si>
    <t>Dressings, Single Serving Cup Light Ranch, 1 oz</t>
  </si>
  <si>
    <t>Does not require refrigeration Gluten Free</t>
  </si>
  <si>
    <t>No high-fructose corn syrup</t>
  </si>
  <si>
    <t>Dressing, Salad, Fat Free, Ranch, 12 Gram</t>
  </si>
  <si>
    <t>Dressings, Salad, Fat Free, Italian 12 gm</t>
  </si>
  <si>
    <t>KE0911B6</t>
  </si>
  <si>
    <t>198/12 gm</t>
  </si>
  <si>
    <t>210/12gm</t>
  </si>
  <si>
    <t xml:space="preserve">Duke's (Sauer) </t>
  </si>
  <si>
    <t>Hot Sauce</t>
  </si>
  <si>
    <t>KE0708A1</t>
  </si>
  <si>
    <t>100/1.0 oz</t>
  </si>
  <si>
    <t>Cereal, General Mills, Assorted Flavors 2 OEG  pack WGR</t>
  </si>
  <si>
    <t xml:space="preserve">Cereal, General Mills, Assorted Flavors, 1 OEG Bowl Pack    WGR               </t>
  </si>
  <si>
    <t>Cereal, General Mills, Reduced Sugar, Assorted Flavors 1 OEG   WGR</t>
  </si>
  <si>
    <t>Cereal, Kelloggs, Assorted Flavors, 1 OEG WGR</t>
  </si>
  <si>
    <t>Cereal, Kelloggs, Reduced Sugar, 1 OEG WGR</t>
  </si>
  <si>
    <t>Cereal, Post Consumer Brands, Assorted Flavors, 1 OEG WGR</t>
  </si>
  <si>
    <t>60/2.1 oz</t>
  </si>
  <si>
    <t xml:space="preserve">Frosted Flakes </t>
  </si>
  <si>
    <t>Cereal, Kelloggs, Reduced Sugar, 2 OEG WGR</t>
  </si>
  <si>
    <t>Cinnamin Frosted Flakes</t>
  </si>
  <si>
    <t>WK Kelloggs Co</t>
  </si>
  <si>
    <t>Frosted Mini Wheat Bite Size</t>
  </si>
  <si>
    <t>38000-24196</t>
  </si>
  <si>
    <t>38000-27095</t>
  </si>
  <si>
    <t xml:space="preserve"> 38000- 29476</t>
  </si>
  <si>
    <t>Original (Vanilla)</t>
  </si>
  <si>
    <t>Breakfast Item, Whole Grain Grahams IW 2 OEG</t>
  </si>
  <si>
    <t>Eggs, Whole Liquid Bulk</t>
  </si>
  <si>
    <t>Breakfast Bagel with egg, cheese and sausage</t>
  </si>
  <si>
    <t>Solicitation #B00002425</t>
  </si>
  <si>
    <t>Bid Period: August 1, 2024 - July 31, 2025</t>
  </si>
  <si>
    <t>Corn Chips WG 2.0 OEG</t>
  </si>
  <si>
    <t>Round Corn Chips WG Reduced Fat 2.0 OEG</t>
  </si>
  <si>
    <t>Nacho Cheese Corn Chips WG Reduced Fat 2.0 OEG</t>
  </si>
  <si>
    <t>Must meet 2 OEG.  Gluten free Bag suitable for walking tacos</t>
  </si>
  <si>
    <t>Super Bakery Super Stick</t>
  </si>
  <si>
    <t>One 1.9 oz. serving equals one EOG</t>
  </si>
  <si>
    <t>100/1.9 oz</t>
  </si>
  <si>
    <t>84/2.45 oz</t>
  </si>
  <si>
    <t>384/.41 oz</t>
  </si>
  <si>
    <t>72/3 oz</t>
  </si>
  <si>
    <t xml:space="preserve">  Goody Man Chocolate Enrobed</t>
  </si>
  <si>
    <t xml:space="preserve">  Goody Man Powdered</t>
  </si>
  <si>
    <t>Doughnut Mini,  Cup WGR</t>
  </si>
  <si>
    <t>Prepackaged in individual serving cups. Frozen, thaw and serve. Meets 2 OEG</t>
  </si>
  <si>
    <t>Super Stars Mini Powdered Donut</t>
  </si>
  <si>
    <t>60/3 oz</t>
  </si>
  <si>
    <t>Possible Allergens: Wheat, So,y Milk, Eggs</t>
  </si>
  <si>
    <t>235/1.4 oz</t>
  </si>
  <si>
    <t>Gourmet Café (Tasty Brands)</t>
  </si>
  <si>
    <t>Fully cooked Nitrate/Nitrite free No artificial flavors or colors. Pre-sliced in</t>
  </si>
  <si>
    <t>fluff pack. 2 slices(1.4 z) provides 1.0 M/MA,  4 slices(2.8 z) 2.0 M/MA</t>
  </si>
  <si>
    <t>48/3.98 oz</t>
  </si>
  <si>
    <t>Meal Kits M/MA and Grain, Turkey Pepperoni and Cheese</t>
  </si>
  <si>
    <t>Tasty Brands Anytimers</t>
  </si>
  <si>
    <t>Meal Kits M/MA and Grain. Turkey Ham and Cheese</t>
  </si>
  <si>
    <t>Meets 2.0 M/MA and 2 OEG.</t>
  </si>
  <si>
    <t>Meal Kits M/MA and Grain. Cheese and Turkey Diced Pepperoni</t>
  </si>
  <si>
    <t>Meets 2.0 M/MA and 2 OEG and 1/8 Cup Vegetable</t>
  </si>
  <si>
    <t>(24-25) Rich's Confetti</t>
  </si>
  <si>
    <t>Cookie Berry and Crème Filled Baked IW</t>
  </si>
  <si>
    <t>No more than 450 calories</t>
  </si>
  <si>
    <t>Each serving (one – 4.30 oz. unit) of Whole Grain Cheese Lasagna Rollup provides 2.00 oz.</t>
  </si>
  <si>
    <t>equivalent meat alternate and 1 oz eq grains. CN # 093969 11-15</t>
  </si>
  <si>
    <t>0081WG</t>
  </si>
  <si>
    <t>110/4.3 oz.</t>
  </si>
  <si>
    <t>Each serving (one – 4.30 oz. unit) of Whole Grain Double Stuffed Pasta Rolls provides</t>
  </si>
  <si>
    <t xml:space="preserve"> 2.00 oz. equivalent meat alternate and 1.25 oz eq grains.</t>
  </si>
  <si>
    <t>00825WG</t>
  </si>
  <si>
    <t>130/4.3 oz.</t>
  </si>
  <si>
    <t>Chicken Patty, Breakfast, Breaded. Chopped and Formed</t>
  </si>
  <si>
    <t>Chicken Fillet, Breakfast, Breaded (Savory Flavor)Whole Muscle</t>
  </si>
  <si>
    <t>Frozen, WGR, 3" x 5" biscuit style crust with pizza sauce.  150-250 calories</t>
  </si>
  <si>
    <t xml:space="preserve"> with no more than 4 g sat fat and 350 mg sodium per serving. CN Labeled</t>
  </si>
  <si>
    <t xml:space="preserve"> for one portion to provide  a min. 1 M/MA, 1.5 OEG,</t>
  </si>
  <si>
    <t xml:space="preserve">  and 1/8 c Red/Orange Vegetable</t>
  </si>
  <si>
    <t>Mini Cinnis Cinnamon</t>
  </si>
  <si>
    <t>Mini Cinnis Caramel</t>
  </si>
  <si>
    <t xml:space="preserve">Cinnamon Rolls, IW Mini </t>
  </si>
  <si>
    <t>Chicken Large Dark</t>
  </si>
  <si>
    <t>Breadsticks, Cheese, Frozen, Fully Baked Garlic Cheese</t>
  </si>
  <si>
    <t>Bread Stick, Blueberry Cinnamon with Mozzarella WGR</t>
  </si>
  <si>
    <t xml:space="preserve"> One breadstick provides  1 M/MA and 1 OEG Smart Snack Compliant</t>
  </si>
  <si>
    <t>Breadsticks, Frozen, Fully Baked</t>
  </si>
  <si>
    <t>Sister Schuberts / T.Marzetti</t>
  </si>
  <si>
    <t>140/1.3 oz</t>
  </si>
  <si>
    <t>Frozen, proofed and mostly cooked. Short heat and serve time.</t>
  </si>
  <si>
    <t xml:space="preserve">100 to 150 calories and no more than 1 g sat fat and 225 mg sodium. </t>
  </si>
  <si>
    <t>Possible Allergens: Wheat, Egg, Milk</t>
  </si>
  <si>
    <t xml:space="preserve">Bake Crafters </t>
  </si>
  <si>
    <t xml:space="preserve">Sandwich, Croissant, WG, Egg &amp; American Cheese, IW                                           </t>
  </si>
  <si>
    <t>100/2.5 oz</t>
  </si>
  <si>
    <t>340.0 milligrams of sodium.</t>
  </si>
  <si>
    <t>Must be whole grain rich and provide 1.0 OEG and 1.0 ounce of M/MA. Portion to provide</t>
  </si>
  <si>
    <t xml:space="preserve"> at least 155.0 calories, with no more than 9 grams of fat. Must contain less than</t>
  </si>
  <si>
    <t>FFS Net</t>
  </si>
  <si>
    <t>.</t>
  </si>
  <si>
    <t xml:space="preserve">Sandwich, Croissant, WG, Egg &amp; Fiesta Cheese, IW                                           </t>
  </si>
  <si>
    <t>410 milligrams of sodium.</t>
  </si>
  <si>
    <t xml:space="preserve"> at least 155.0 calories, with no more than 10 grams of fat. Must contain less than</t>
  </si>
  <si>
    <t xml:space="preserve">Sandwich, Croissant, WG, Chicken Sausage &amp; Cheese, IW                                           </t>
  </si>
  <si>
    <t>100/3.0 oz</t>
  </si>
  <si>
    <t>Must be whole grain rich and provide 1.0 OEG and 1.5 ounce of M/MA. Portion to provide</t>
  </si>
  <si>
    <t xml:space="preserve"> at least 185.0 calories, with no more than 12 grams of fat. Must contain less than</t>
  </si>
  <si>
    <t>440 milligrams of sodium.</t>
  </si>
  <si>
    <t>Gold Creek 6 wings = 2 M/MA</t>
  </si>
  <si>
    <t>Tasty Blends-SnakTime</t>
  </si>
  <si>
    <t>ST9745NL/72</t>
  </si>
  <si>
    <t>72/2.8 oz</t>
  </si>
  <si>
    <t xml:space="preserve">Sandwich, Waffle Chicken, WG,  IW                                           </t>
  </si>
  <si>
    <t>Each portion (cooked) will provide 1 M/MA and 1.25 OEG</t>
  </si>
  <si>
    <t>Must be whole grain rich and fully cooked. Portion to provide at least 190 calories with not more</t>
  </si>
  <si>
    <t>8 grams of fat. Must be less than 400 mg sodium.</t>
  </si>
  <si>
    <t>Chicken, Drumsticks, Oven Roasted</t>
  </si>
  <si>
    <t>Fully cooked. Each serving of one fully cooked drumsticks provides</t>
  </si>
  <si>
    <t>2.50 M/MA. And no more than 700 mg sodium</t>
  </si>
  <si>
    <t>48/1.0 oz</t>
  </si>
  <si>
    <t>Snack, Popcorn Sweet and Salty IW</t>
  </si>
  <si>
    <t>made from popcorn, gluten-free. Provided 0.5 OEG</t>
  </si>
  <si>
    <t>No more than 150 mg sodium</t>
  </si>
  <si>
    <t>Proview by Tasty Brands ( 6 pieces)</t>
  </si>
  <si>
    <t>Roasted, fully cooked boneless, skinless chicken breast chunks with rib</t>
  </si>
  <si>
    <t xml:space="preserve">meat. Each serving of six bites provides 2.0 M/MA and no more than 575 mg </t>
  </si>
  <si>
    <t xml:space="preserve">sodium. </t>
  </si>
  <si>
    <t>Allergens: None listed</t>
  </si>
  <si>
    <t>Chicken Chunk, Roasted, Bonless, Skinless</t>
  </si>
  <si>
    <t>09535-00003</t>
  </si>
  <si>
    <t>Allergens: Wheat, Egg and Dairy</t>
  </si>
  <si>
    <t>Chicken Chunk, Breaded, Cheesy Hot</t>
  </si>
  <si>
    <t>and 1.5 OEG.  No more than 850 mg sodium per serving.</t>
  </si>
  <si>
    <t>102</t>
  </si>
  <si>
    <t>625WSUTP2</t>
  </si>
  <si>
    <t>Pizza, Cheese, Supreme, Turkey Pepperoni,  5-6" Round WG</t>
  </si>
  <si>
    <t>1/4 cup red/orange vegetable and 1/8 cup Other Vegetable</t>
  </si>
  <si>
    <t>600 mg sodium per serving. CN Labeled for one portion to provide min. 2 M/MA, 2 OEG ,</t>
  </si>
  <si>
    <t>Chicken, Dark Meat</t>
  </si>
  <si>
    <t>Chicken, Patty, Breaded Fully Cooked WG</t>
  </si>
  <si>
    <t>Chicken, Drumsticks, Uncooked</t>
  </si>
  <si>
    <t>Chicken Thighs, Uncooked</t>
  </si>
  <si>
    <t>Chicken, Eight Cut, Uncooked</t>
  </si>
  <si>
    <t>Chicken Leg Quarters, Uncooked</t>
  </si>
  <si>
    <t>40 lb</t>
  </si>
  <si>
    <t>USDA inspected.  Grade A, fryer parts, IQF</t>
  </si>
  <si>
    <t>Chicken Leg Quarters, XL Uncooked</t>
  </si>
  <si>
    <t>33.5 lb</t>
  </si>
  <si>
    <t>USDA inspected.  Grade A,  IQF</t>
  </si>
  <si>
    <t>Minimum 11.0 oz leg quarter. Frozen</t>
  </si>
  <si>
    <t>Minimum 6.0 oz leg quarter. Frozen</t>
  </si>
  <si>
    <t>Chicken, Large 100103</t>
  </si>
  <si>
    <t>1 breast = 2.25 M/MA &amp; 0.75 OEG, 1 thigh = 3.25 M/MA &amp; 1 OEG</t>
  </si>
  <si>
    <t xml:space="preserve"> 1 drumstick =  2 oz. M/MA &amp; 0.75 OEG</t>
  </si>
  <si>
    <t>Conagra</t>
  </si>
  <si>
    <t>Egg Roll</t>
  </si>
  <si>
    <t>Pizza Quesadilla, Cheese WG</t>
  </si>
  <si>
    <t>Provide 2.25 OEG, 2.0 M/MA and 1/8 cup vegetable</t>
  </si>
  <si>
    <t>96/4.83 oz</t>
  </si>
  <si>
    <t>Tortellini, Cheese WG</t>
  </si>
  <si>
    <t>Possible Allergens: Milk, Wheat and Egg</t>
  </si>
  <si>
    <t>Frozen, cheese stuffed tortellini. Serving provides 1.0 M/MA and 1.0 OEG</t>
  </si>
  <si>
    <t>Lasagna Rollup Double Stuffed WGR</t>
  </si>
  <si>
    <t>Lasagna Rollup Cheese Stuffed WGR</t>
  </si>
  <si>
    <t xml:space="preserve">Yogurt. Reduced Sugar </t>
  </si>
  <si>
    <t>100-70470-20824-1</t>
  </si>
  <si>
    <t>14 g of sugar per 6 oz serving. Provides 1 M/MA  per 4 oz. portion</t>
  </si>
  <si>
    <t>Applesauce, Pouch</t>
  </si>
  <si>
    <t>ASA10037</t>
  </si>
  <si>
    <t>ASA10038</t>
  </si>
  <si>
    <t>ASA10039</t>
  </si>
  <si>
    <t>6/108 oz</t>
  </si>
  <si>
    <t>USDA Grade A USA Fruit only. Packed in pouches with resealable</t>
  </si>
  <si>
    <t>screw on cap. Shelf stable</t>
  </si>
  <si>
    <t xml:space="preserve">  Original</t>
  </si>
  <si>
    <t xml:space="preserve">  Cinnamon</t>
  </si>
  <si>
    <t xml:space="preserve">  Strawberry</t>
  </si>
  <si>
    <t>Turkey Sausage Link</t>
  </si>
  <si>
    <t xml:space="preserve"> 22655 30676</t>
  </si>
  <si>
    <t>Fully cooked. CN labeled frozen sausage link</t>
  </si>
  <si>
    <t>Butterball 2 links = 1 M/MA</t>
  </si>
  <si>
    <t>804IW</t>
  </si>
  <si>
    <t>Bar, Cinnamon, Iced IW, WG</t>
  </si>
  <si>
    <t>Frozen, individually wrapped . Must contain 330 calories and no more than 300 mg of sodium.</t>
  </si>
  <si>
    <t>1 serving provides 2.OEG</t>
  </si>
  <si>
    <t xml:space="preserve">Sandwich, Pancake Chicken Sausage, WG,  IW                                           </t>
  </si>
  <si>
    <t>Each portion (cooked) will provide 1 M/MA and 1 OEG</t>
  </si>
  <si>
    <t>100/3.15 oz</t>
  </si>
  <si>
    <t>Must be whole grain rich and fully cooked. Portion to provide at least 160 calories with not more</t>
  </si>
  <si>
    <t>4 grams of fat. Must be less than 430 mg sodium.</t>
  </si>
  <si>
    <t>Possible Allergen: Milk, Eggs, Wheat, Soybeans</t>
  </si>
  <si>
    <t>60/3.0 oz</t>
  </si>
  <si>
    <t>859 IW</t>
  </si>
  <si>
    <t xml:space="preserve">Sandwich, Breakfast Pocket Spicy Cheddar &amp; Chorizo , WG,  IW                                           </t>
  </si>
  <si>
    <t>Frozen, must contain 170 calories and no more than 5 gms of fat and 300 mg sodium</t>
  </si>
  <si>
    <t>837 IW</t>
  </si>
  <si>
    <t>1 serving provides 1 M/MA and 1.5 OEG</t>
  </si>
  <si>
    <t xml:space="preserve">Sandwich, Breakfast Pocket Spicy Cheddar &amp; Egg , WG,  IW                                           </t>
  </si>
  <si>
    <t>Frozen, must contain 210 calories and no more than 8 gms of fat and 370 mg sodium</t>
  </si>
  <si>
    <t>Smoothie, Fruit</t>
  </si>
  <si>
    <t>My Mochi</t>
  </si>
  <si>
    <t>24/1.25 oz</t>
  </si>
  <si>
    <t>Frozen. Contains 70 calories 1 gm fat and no more than 15 mg sodium.</t>
  </si>
  <si>
    <t>Quaker (Pepsico)</t>
  </si>
  <si>
    <t>125/1.41 oz</t>
  </si>
  <si>
    <t>Bar, Chocolate Chunk WG</t>
  </si>
  <si>
    <t>Provides 1 OEG. Serving is no more than 160 calories and 135 mg of sodium</t>
  </si>
  <si>
    <t>Baked Salt &amp; Vinegar</t>
  </si>
  <si>
    <t>TBD</t>
  </si>
  <si>
    <t>Cheetos Fantastic Ranch</t>
  </si>
  <si>
    <t>Ramen Noodles, WG</t>
  </si>
  <si>
    <t>810037811933</t>
  </si>
  <si>
    <t>Woodles/Palmetto Gourmet Foods</t>
  </si>
  <si>
    <t xml:space="preserve">Whole Grain, 1/3 noodle cake ( 28g) = 1 OEG. No more than 150 calories and </t>
  </si>
  <si>
    <t>8/2 lbs</t>
  </si>
  <si>
    <t>8/1 Lb</t>
  </si>
  <si>
    <r>
      <t>3. Instructions for Submitting Bid Pricing (</t>
    </r>
    <r>
      <rPr>
        <b/>
        <sz val="10"/>
        <color theme="1"/>
        <rFont val="Arial"/>
        <family val="2"/>
      </rPr>
      <t>See Example on the right)</t>
    </r>
    <r>
      <rPr>
        <sz val="10"/>
        <color theme="1"/>
        <rFont val="Arial"/>
        <family val="2"/>
      </rPr>
      <t xml:space="preserve"> Pricing is to be submitted in a separate email. Subject line is to read "</t>
    </r>
    <r>
      <rPr>
        <b/>
        <sz val="10"/>
        <color theme="1"/>
        <rFont val="Arial"/>
        <family val="2"/>
      </rPr>
      <t>Bid # B00002425 Pricing</t>
    </r>
    <r>
      <rPr>
        <sz val="10"/>
        <color theme="1"/>
        <rFont val="Arial"/>
        <family val="2"/>
      </rPr>
      <t xml:space="preserve">". </t>
    </r>
    <r>
      <rPr>
        <b/>
        <sz val="10"/>
        <color theme="1"/>
        <rFont val="Arial"/>
        <family val="2"/>
      </rPr>
      <t>File name should be "Company's Name 2425 SCPA DTM Bid"</t>
    </r>
  </si>
  <si>
    <t>The South Carolina School Food Service Purchasing Alliance, Inc. (hereafter SCSFSPA) is requesting guaranteed fixed delivered pricing for items listed in the eighteen (19) categories from August 1, 2024 -July 31, 2025.  Prices received shall be delivered pricing to all distributors specified.</t>
  </si>
  <si>
    <t>The SCSFSPA does not guarantee the accuracy of estimates or continued use of products by SCSFSPA member districts. Pricing secured on this bid will be guaranteed to all SCSFSPA distributors for use on SCSFSPA bids only during the 2024-2025 school year.  Quantities entered are estimates of annual usage figures based on all distributor usage reports and commodity usage reports from tracking agencies.</t>
  </si>
  <si>
    <t>1.  In order to submit Manufactured Direct Commodity Processing pricing for Solicitation B00002425, each manufacturer submitting pricing must follow the process described herein.  Failure to complete as specified may result in rejection of pricing.</t>
  </si>
  <si>
    <t xml:space="preserve">   c.  Include Bid # B00002425</t>
  </si>
  <si>
    <t xml:space="preserve">   f.   Include "Delivery Period and Price Guarantee:  08/01/24 - 07/31/25"</t>
  </si>
  <si>
    <r>
      <rPr>
        <sz val="10"/>
        <color theme="1"/>
        <rFont val="Arial"/>
        <family val="2"/>
      </rPr>
      <t xml:space="preserve">5. </t>
    </r>
    <r>
      <rPr>
        <b/>
        <sz val="10"/>
        <color theme="1"/>
        <rFont val="Arial"/>
        <family val="2"/>
      </rPr>
      <t xml:space="preserve"> COMMODITY VALUES</t>
    </r>
    <r>
      <rPr>
        <sz val="10"/>
        <color theme="1"/>
        <rFont val="Arial"/>
        <family val="2"/>
      </rPr>
      <t xml:space="preserve"> came from the SY25 Summary End Product Data Schedule (NPA SEPDS A).</t>
    </r>
  </si>
  <si>
    <t>7.  Complete pricing for each item and email to Donnie Chavis at director@scpurchasingalliance.org no later than 11:59 pm (EST) Tuesday, February 1, 2024</t>
  </si>
  <si>
    <t>2024-2025</t>
  </si>
  <si>
    <t>Cherrymoji</t>
  </si>
  <si>
    <t>CHI0458</t>
  </si>
  <si>
    <t>144/2.7 oz</t>
  </si>
  <si>
    <t>1375IW</t>
  </si>
  <si>
    <t>8 oz provides 2 servings of fruit.</t>
  </si>
  <si>
    <t>No Bid</t>
  </si>
  <si>
    <t xml:space="preserve">Azteca Round </t>
  </si>
  <si>
    <t>25 lb</t>
  </si>
  <si>
    <t>46025-85017</t>
  </si>
  <si>
    <t>46025-54211</t>
  </si>
  <si>
    <t>144/2.1 oz</t>
  </si>
  <si>
    <t>46025-85137</t>
  </si>
  <si>
    <t>46025-85018</t>
  </si>
  <si>
    <t>Hershey Salty</t>
  </si>
  <si>
    <t>72/0.75 oz</t>
  </si>
  <si>
    <t>8/12.16 z</t>
  </si>
  <si>
    <t xml:space="preserve">DISCONTINUED Blueberry </t>
  </si>
  <si>
    <t>Not Awarded</t>
  </si>
  <si>
    <t>77387-12699</t>
  </si>
  <si>
    <t>208/2.60 oz</t>
  </si>
  <si>
    <t>8/4 lb</t>
  </si>
  <si>
    <t>200/1.2 oz.</t>
  </si>
  <si>
    <t>200/1.2z</t>
  </si>
  <si>
    <t>Nature Valley / General Mills</t>
  </si>
  <si>
    <t>C52000B</t>
  </si>
  <si>
    <t>240/2.0 oz</t>
  </si>
  <si>
    <t>Integrated Processing Only</t>
  </si>
  <si>
    <t>Peppered DISCONTINUED</t>
  </si>
  <si>
    <t>Kellanova</t>
  </si>
  <si>
    <t>Keebler Emoji shape Chatsnax</t>
  </si>
  <si>
    <t>Rice Krispie Treat -Chocolate Chip</t>
  </si>
  <si>
    <t>Rice Krispie Treat -Confetti</t>
  </si>
  <si>
    <t>Rice Krispie Treat</t>
  </si>
  <si>
    <t>Cinnamon Scoobydoo Bone</t>
  </si>
  <si>
    <t>Morning Star Farms (Kellanova)</t>
  </si>
  <si>
    <t>Cheez Its (Kellanova)</t>
  </si>
  <si>
    <t>NutriGrain (Kellanova)</t>
  </si>
  <si>
    <t>Eggo Grahams (Kellanova)</t>
  </si>
  <si>
    <t>Eggo (Kellanova)</t>
  </si>
  <si>
    <t xml:space="preserve">Pop Tarts (Kellanova) </t>
  </si>
  <si>
    <t>Eggoji 4 inch Regular Flavor</t>
  </si>
  <si>
    <t>MAD Heinz</t>
  </si>
  <si>
    <t>Ketchup, Tomato Dunk Cups</t>
  </si>
  <si>
    <t>Ben's Original (MARS)</t>
  </si>
  <si>
    <t>Cattleman's (McCORMICK)</t>
  </si>
  <si>
    <t xml:space="preserve">McCORMICK </t>
  </si>
  <si>
    <t xml:space="preserve">McCORMICK 932408 </t>
  </si>
  <si>
    <t>McCORMICK  900223208</t>
  </si>
  <si>
    <t>McCORMICK    932411</t>
  </si>
  <si>
    <t>McCORMICK   900223190</t>
  </si>
  <si>
    <t>McCORMICK    900023555</t>
  </si>
  <si>
    <t>McCORMICK   900023548</t>
  </si>
  <si>
    <t>McCORMICK     930619</t>
  </si>
  <si>
    <t>McCORMICK</t>
  </si>
  <si>
    <t>McCORMICK    900223191</t>
  </si>
  <si>
    <t>McCORMICK     932466</t>
  </si>
  <si>
    <t>McCORMICK      900210218</t>
  </si>
  <si>
    <t>McCORMICK    932478</t>
  </si>
  <si>
    <t>McCORMICK       932456</t>
  </si>
  <si>
    <t>McCORMICK 2150080350</t>
  </si>
  <si>
    <t>McCORMICK    900223212</t>
  </si>
  <si>
    <t>McCORMICK       900223224</t>
  </si>
  <si>
    <t>McCORMICK     932373</t>
  </si>
  <si>
    <t>McCORMICK       932437</t>
  </si>
  <si>
    <t>McCORMICK      900210227</t>
  </si>
  <si>
    <t>McCORMICK      932440</t>
  </si>
  <si>
    <t>McCORMICK      900018589</t>
  </si>
  <si>
    <t>3/22 oz</t>
  </si>
  <si>
    <t>Ounces</t>
  </si>
  <si>
    <t>6/18z</t>
  </si>
  <si>
    <t>1 QT</t>
  </si>
  <si>
    <t>12.5 oz</t>
  </si>
  <si>
    <t>Spatini, Lawry's</t>
  </si>
  <si>
    <t>6/15 z</t>
  </si>
  <si>
    <t>less than 100mg sodium</t>
  </si>
  <si>
    <t>48/84 g</t>
  </si>
  <si>
    <t>101/4.75 oz</t>
  </si>
  <si>
    <t>59/4.8 oz</t>
  </si>
  <si>
    <t>72/4.4 oz</t>
  </si>
  <si>
    <t>80/3.2 oz</t>
  </si>
  <si>
    <t>80/4.0 oz</t>
  </si>
  <si>
    <t>80/3.5 oz</t>
  </si>
  <si>
    <t>106/4.5 oz</t>
  </si>
  <si>
    <t>92/5.2 oz</t>
  </si>
  <si>
    <t>23365</t>
  </si>
  <si>
    <t xml:space="preserve">Frozen, whole grain rich, 150-250 calories with no more than 5 g sat </t>
  </si>
  <si>
    <t>fat per serving. CN labeled for one serving to provide min. 1 M/MA, 1.25 OEG.</t>
  </si>
  <si>
    <t>Possible Allergens:  Wheat, Milk, Soy, Egg</t>
  </si>
  <si>
    <t>96/2.83 oz</t>
  </si>
  <si>
    <t>9310nI/100</t>
  </si>
  <si>
    <t>Smithfield</t>
  </si>
  <si>
    <t>Catch Weight</t>
  </si>
  <si>
    <t>JIF (Smuckers)</t>
  </si>
  <si>
    <t>183/1.82 oz</t>
  </si>
  <si>
    <t>48/4.58 oz</t>
  </si>
  <si>
    <t>00801WG</t>
  </si>
  <si>
    <t>80/2.03oz</t>
  </si>
  <si>
    <t>80</t>
  </si>
  <si>
    <t>240/2.03 oz</t>
  </si>
  <si>
    <t>64 / 2.5 oz.</t>
  </si>
  <si>
    <t>142/2.80z</t>
  </si>
  <si>
    <t>142/2.8z</t>
  </si>
  <si>
    <t>132 / 2.6 oz.</t>
  </si>
  <si>
    <t>122 / 3.95 oz.</t>
  </si>
  <si>
    <t>50 / 4.5 oz.</t>
  </si>
  <si>
    <t>96 / 5.11 oz.</t>
  </si>
  <si>
    <t>Bryan DISCONTINUED</t>
  </si>
  <si>
    <t>Bosco (Tyson)</t>
  </si>
  <si>
    <t>Bryan (Tyson) DISCONTINUED</t>
  </si>
  <si>
    <t>384/.667 oz</t>
  </si>
  <si>
    <t>Ball Park (Tyson)</t>
  </si>
  <si>
    <t>State Fair (Tyson)</t>
  </si>
  <si>
    <t>AdvancePierre (Tyson)</t>
  </si>
  <si>
    <t xml:space="preserve">AdvancePierre (Tyson) </t>
  </si>
  <si>
    <t>2 links</t>
  </si>
  <si>
    <t>Jimmy Dean (Tyson) DISCONTINUED</t>
  </si>
  <si>
    <t>119/1.34 oz.</t>
  </si>
  <si>
    <t xml:space="preserve">Fully cooked, 1.34 ounce to yield 1 M/MA </t>
  </si>
  <si>
    <t>250/1.97 oz</t>
  </si>
  <si>
    <t>Hidden Valley  (Ventura Foods)</t>
  </si>
  <si>
    <t xml:space="preserve">Hidden Valley  (Ventura Foods) </t>
  </si>
  <si>
    <t>23987HVR</t>
  </si>
  <si>
    <t>85640HVR</t>
  </si>
  <si>
    <t>85637HVR</t>
  </si>
  <si>
    <t>85636HVR</t>
  </si>
  <si>
    <t>85625HVR</t>
  </si>
  <si>
    <t>85638HVR</t>
  </si>
  <si>
    <t>Naturally Fresh (Winland)</t>
  </si>
  <si>
    <t>Kellanova Gripz, Cookie, Mini</t>
  </si>
  <si>
    <t>Chortles and Kellanova products are SMART SNACK COMPLAINT</t>
  </si>
  <si>
    <t xml:space="preserve">   Super Bakery</t>
  </si>
  <si>
    <t>Superbakery DISCONTINUED</t>
  </si>
  <si>
    <t>Possible Allergens:  Sesame, Wheat, and Soy</t>
  </si>
  <si>
    <t xml:space="preserve">300-400 calories with no more than 8 g sat fat and 600 mg sodium per serving.  CN </t>
  </si>
  <si>
    <t>Frozen, whole grain rich. 100% mozz, Topped with ham, sausage, beef and pepperoni</t>
  </si>
  <si>
    <t xml:space="preserve">300-400 calories with no more than 8 g sat fat and 660 mg sodium per serving. CN labeled </t>
  </si>
  <si>
    <t>for one 1/8 pizza to provide min. 2 M/MA, 2 OEG, and 1/8 c Red/Orange Vegetable</t>
  </si>
  <si>
    <t>72/4 oz</t>
  </si>
  <si>
    <t>(18-19) Sunny Fresh/Cargill DISCONTINUED</t>
  </si>
  <si>
    <t>Apple and Eve DISCONTINUED</t>
  </si>
  <si>
    <t>SUSPENDED</t>
  </si>
  <si>
    <t>Tasty Brands DISCONTINUED</t>
  </si>
  <si>
    <t>AdvancePierre (Tyson) DISCONTINUED</t>
  </si>
  <si>
    <t>B0000002425</t>
  </si>
  <si>
    <t xml:space="preserve">Chicken Fillet, Breaded, chicken breast meat only.        </t>
  </si>
  <si>
    <t>Possible Allergens:  Crustacean Shellfish, Wheat,  Soy</t>
  </si>
  <si>
    <t>144/2.0 oz</t>
  </si>
  <si>
    <t>Lexington Richland School District Five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</si>
</sst>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0.00_);[Red]\(&quot;$&quot;#,##0.00\)"/>
    <numFmt numFmtId="44" formatCode="_(&quot;$&quot;* #,##0.00_);_(&quot;$&quot;* \(#,##0.00\);_(&quot;$&quot;* &quot;-&quot;??_);_(@_)"/>
    <numFmt numFmtId="43" formatCode="_(* #,##0.00_);_(* \(#,##0.00\);_(* &quot;-&quot;??_);_(@_)"/>
    <numFmt numFmtId="164" formatCode="0;\-0;;@"/>
    <numFmt numFmtId="165" formatCode="&quot;$&quot;#,##0.00"/>
    <numFmt numFmtId="166" formatCode="&quot;$&quot;#,##0.0000"/>
    <numFmt numFmtId="167" formatCode="_(&quot;$&quot;* #,##0.0000_);_(&quot;$&quot;* \(#,##0.0000\);_(&quot;$&quot;* &quot;-&quot;????_);_(@_)"/>
    <numFmt numFmtId="168" formatCode="0.0"/>
    <numFmt numFmtId="169" formatCode="_(\$* #,##0.00_);_(\$* \(#,##0.00\);_(\$* \-??_);_(@_)"/>
    <numFmt numFmtId="170" formatCode="0_);\(0\)"/>
    <numFmt numFmtId="171" formatCode="_(* #,##0.0000_);_(* \(#,##0.0000\);_(* &quot;-&quot;????_);_(@_)"/>
    <numFmt numFmtId="172" formatCode="#,##0.0000"/>
    <numFmt numFmtId="173" formatCode="_(&quot;$&quot;* #,##0.0000_);_(&quot;$&quot;* \(#,##0.0000\);_(&quot;$&quot;* &quot;-&quot;??_);_(@_)"/>
    <numFmt numFmtId="174" formatCode="_(&quot;$&quot;* #,##0_);_(&quot;$&quot;* \(#,##0\);_(&quot;$&quot;* &quot;-&quot;??_);_(@_)"/>
    <numFmt numFmtId="175" formatCode="_([$$-409]* #,##0.00_);_([$$-409]* \(#,##0.00\);_([$$-409]* &quot;-&quot;??_);_(@_)"/>
    <numFmt numFmtId="176" formatCode="_(* #,##0.0000_);_(* \(#,##0.0000\);_(* \-????_);_(@_)"/>
  </numFmts>
  <fonts count="108">
    <font>
      <sz val="11"/>
      <color theme="1"/>
      <name val="Calibri"/>
      <family val="2"/>
      <scheme val="minor"/>
    </font>
    <font>
      <sz val="11"/>
      <color theme="1"/>
      <name val="Calibri"/>
      <family val="2"/>
      <scheme val="minor"/>
    </font>
    <font>
      <b/>
      <sz val="10"/>
      <name val="Arial"/>
      <family val="2"/>
    </font>
    <font>
      <sz val="10"/>
      <name val="Arial"/>
      <family val="2"/>
    </font>
    <font>
      <b/>
      <u/>
      <sz val="10"/>
      <name val="Arial"/>
      <family val="2"/>
    </font>
    <font>
      <sz val="12"/>
      <name val="Arial"/>
      <family val="2"/>
    </font>
    <font>
      <b/>
      <sz val="12"/>
      <name val="Arial"/>
      <family val="2"/>
    </font>
    <font>
      <b/>
      <sz val="9"/>
      <name val="Arial Narrow"/>
      <family val="2"/>
    </font>
    <font>
      <b/>
      <sz val="8"/>
      <name val="Arial Narrow"/>
      <family val="2"/>
    </font>
    <font>
      <b/>
      <sz val="8"/>
      <color indexed="10"/>
      <name val="Arial Narrow"/>
      <family val="2"/>
    </font>
    <font>
      <sz val="8"/>
      <name val="Arial Narrow"/>
      <family val="2"/>
    </font>
    <font>
      <sz val="8"/>
      <color indexed="10"/>
      <name val="Arial Narrow"/>
      <family val="2"/>
    </font>
    <font>
      <sz val="10"/>
      <name val="Arial Narrow"/>
      <family val="2"/>
    </font>
    <font>
      <sz val="11"/>
      <color indexed="8"/>
      <name val="Calibri"/>
      <family val="2"/>
    </font>
    <font>
      <sz val="8"/>
      <name val="Arial"/>
      <family val="2"/>
    </font>
    <font>
      <sz val="8"/>
      <color rgb="FFFF0000"/>
      <name val="Arial Narrow"/>
      <family val="2"/>
    </font>
    <font>
      <sz val="10"/>
      <color indexed="10"/>
      <name val="Arial Narrow"/>
      <family val="2"/>
    </font>
    <font>
      <sz val="9"/>
      <name val="Arial Narrow"/>
      <family val="2"/>
    </font>
    <font>
      <b/>
      <sz val="10"/>
      <name val="Arial Narrow"/>
      <family val="2"/>
    </font>
    <font>
      <u/>
      <sz val="11"/>
      <color theme="10"/>
      <name val="Calibri"/>
      <family val="2"/>
      <scheme val="minor"/>
    </font>
    <font>
      <sz val="9"/>
      <color indexed="81"/>
      <name val="Tahoma"/>
      <family val="2"/>
    </font>
    <font>
      <sz val="12"/>
      <name val="Arial Narrow"/>
      <family val="2"/>
    </font>
    <font>
      <b/>
      <sz val="9"/>
      <name val="Arial"/>
      <family val="2"/>
    </font>
    <font>
      <sz val="9"/>
      <color theme="1"/>
      <name val="Arial Narrow"/>
      <family val="2"/>
    </font>
    <font>
      <sz val="11"/>
      <color rgb="FF006100"/>
      <name val="Calibri"/>
      <family val="2"/>
      <scheme val="minor"/>
    </font>
    <font>
      <b/>
      <sz val="11"/>
      <color rgb="FF006100"/>
      <name val="Calibri"/>
      <family val="2"/>
      <scheme val="minor"/>
    </font>
    <font>
      <b/>
      <sz val="11"/>
      <name val="Arial"/>
      <family val="2"/>
    </font>
    <font>
      <b/>
      <sz val="12"/>
      <color theme="1"/>
      <name val="Arial"/>
      <family val="2"/>
    </font>
    <font>
      <b/>
      <sz val="11"/>
      <color rgb="FF3F3F3F"/>
      <name val="Calibri"/>
      <family val="2"/>
      <scheme val="minor"/>
    </font>
    <font>
      <sz val="11"/>
      <color theme="1"/>
      <name val="Arial Narrow"/>
      <family val="2"/>
    </font>
    <font>
      <b/>
      <sz val="11"/>
      <color theme="1"/>
      <name val="Calibri"/>
      <family val="2"/>
      <scheme val="minor"/>
    </font>
    <font>
      <sz val="8"/>
      <color theme="1"/>
      <name val="Arial"/>
      <family val="2"/>
    </font>
    <font>
      <b/>
      <sz val="15"/>
      <color indexed="62"/>
      <name val="Calibri"/>
      <family val="2"/>
    </font>
    <font>
      <b/>
      <sz val="13"/>
      <color indexed="62"/>
      <name val="Calibri"/>
      <family val="2"/>
    </font>
    <font>
      <b/>
      <sz val="11"/>
      <color indexed="62"/>
      <name val="Calibri"/>
      <family val="2"/>
    </font>
    <font>
      <sz val="11"/>
      <color indexed="10"/>
      <name val="Calibri"/>
      <family val="2"/>
    </font>
    <font>
      <b/>
      <sz val="18"/>
      <color indexed="62"/>
      <name val="Cambria"/>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sz val="11"/>
      <color indexed="62"/>
      <name val="Calibri"/>
      <family val="2"/>
    </font>
    <font>
      <sz val="11"/>
      <color indexed="19"/>
      <name val="Calibri"/>
      <family val="2"/>
    </font>
    <font>
      <b/>
      <sz val="11"/>
      <color indexed="63"/>
      <name val="Calibri"/>
      <family val="2"/>
    </font>
    <font>
      <b/>
      <sz val="11"/>
      <color indexed="8"/>
      <name val="Calibri"/>
      <family val="2"/>
    </font>
    <font>
      <b/>
      <sz val="8"/>
      <name val="Arial"/>
      <family val="2"/>
    </font>
    <font>
      <sz val="9"/>
      <name val="Arial"/>
      <family val="2"/>
    </font>
    <font>
      <sz val="9"/>
      <color indexed="8"/>
      <name val="Arial"/>
      <family val="2"/>
    </font>
    <font>
      <b/>
      <sz val="11"/>
      <color rgb="FF3F3F3F"/>
      <name val="Arial"/>
      <family val="2"/>
    </font>
    <font>
      <sz val="8"/>
      <color rgb="FFFF0000"/>
      <name val="Arial"/>
      <family val="2"/>
    </font>
    <font>
      <sz val="8"/>
      <color indexed="10"/>
      <name val="Arial"/>
      <family val="2"/>
    </font>
    <font>
      <sz val="7"/>
      <name val="Arial"/>
      <family val="2"/>
    </font>
    <font>
      <b/>
      <sz val="8"/>
      <color rgb="FF3F3F3F"/>
      <name val="Arial"/>
      <family val="2"/>
    </font>
    <font>
      <sz val="8"/>
      <color indexed="8"/>
      <name val="Arial"/>
      <family val="2"/>
    </font>
    <font>
      <b/>
      <sz val="8"/>
      <color theme="1"/>
      <name val="Arial"/>
      <family val="2"/>
    </font>
    <font>
      <sz val="8"/>
      <color theme="0"/>
      <name val="Arial"/>
      <family val="2"/>
    </font>
    <font>
      <u/>
      <sz val="8"/>
      <color theme="10"/>
      <name val="Arial"/>
      <family val="2"/>
    </font>
    <font>
      <b/>
      <sz val="8"/>
      <color rgb="FF006100"/>
      <name val="Arial"/>
      <family val="2"/>
    </font>
    <font>
      <b/>
      <sz val="8"/>
      <color rgb="FFFF0000"/>
      <name val="Arial"/>
      <family val="2"/>
    </font>
    <font>
      <b/>
      <sz val="8"/>
      <color indexed="10"/>
      <name val="Arial"/>
      <family val="2"/>
    </font>
    <font>
      <i/>
      <sz val="8"/>
      <name val="Arial"/>
      <family val="2"/>
    </font>
    <font>
      <sz val="8"/>
      <color rgb="FF006100"/>
      <name val="Arial"/>
      <family val="2"/>
    </font>
    <font>
      <i/>
      <sz val="8"/>
      <color rgb="FFFF0000"/>
      <name val="Arial"/>
      <family val="2"/>
    </font>
    <font>
      <sz val="8"/>
      <color indexed="48"/>
      <name val="Arial"/>
      <family val="2"/>
    </font>
    <font>
      <b/>
      <sz val="8"/>
      <color indexed="40"/>
      <name val="Arial"/>
      <family val="2"/>
    </font>
    <font>
      <sz val="8"/>
      <color indexed="30"/>
      <name val="Arial"/>
      <family val="2"/>
    </font>
    <font>
      <b/>
      <u/>
      <sz val="8"/>
      <name val="Arial"/>
      <family val="2"/>
    </font>
    <font>
      <sz val="12"/>
      <color rgb="FF000000"/>
      <name val="Calibri"/>
      <family val="2"/>
      <scheme val="minor"/>
    </font>
    <font>
      <sz val="9"/>
      <color theme="1"/>
      <name val="Arial"/>
      <family val="2"/>
    </font>
    <font>
      <sz val="9"/>
      <color rgb="FF000000"/>
      <name val="Arial"/>
      <family val="2"/>
    </font>
    <font>
      <sz val="8"/>
      <color rgb="FF3F3F3F"/>
      <name val="Arial"/>
      <family val="2"/>
    </font>
    <font>
      <b/>
      <sz val="9"/>
      <color indexed="81"/>
      <name val="Tahoma"/>
      <family val="2"/>
    </font>
    <font>
      <sz val="8"/>
      <name val="Calibri Light"/>
      <family val="2"/>
    </font>
    <font>
      <sz val="9"/>
      <color indexed="10"/>
      <name val="Arial"/>
      <family val="2"/>
    </font>
    <font>
      <b/>
      <sz val="11"/>
      <name val="Arial Narrow"/>
      <family val="2"/>
    </font>
    <font>
      <b/>
      <sz val="10"/>
      <color theme="1"/>
      <name val="Arial"/>
      <family val="2"/>
    </font>
    <font>
      <sz val="10"/>
      <color theme="1"/>
      <name val="Arial"/>
      <family val="2"/>
    </font>
    <font>
      <i/>
      <sz val="10"/>
      <color theme="1"/>
      <name val="Arial"/>
      <family val="2"/>
    </font>
    <font>
      <sz val="10"/>
      <name val="AR BERKLEY"/>
    </font>
    <font>
      <strike/>
      <sz val="8"/>
      <name val="Arial"/>
      <family val="2"/>
    </font>
    <font>
      <b/>
      <sz val="9"/>
      <color rgb="FF3F3F3F"/>
      <name val="Arial"/>
      <family val="2"/>
    </font>
    <font>
      <strike/>
      <sz val="8"/>
      <name val="Calibri Light"/>
      <family val="2"/>
    </font>
    <font>
      <strike/>
      <sz val="9"/>
      <name val="Calibri Light"/>
      <family val="2"/>
    </font>
    <font>
      <strike/>
      <sz val="9"/>
      <name val="Arial Narrow"/>
      <family val="2"/>
    </font>
    <font>
      <strike/>
      <sz val="10"/>
      <name val="Calibri Light"/>
      <family val="2"/>
    </font>
    <font>
      <sz val="8"/>
      <color rgb="FF3B3B3B"/>
      <name val="Arial"/>
      <family val="2"/>
    </font>
    <font>
      <strike/>
      <sz val="8"/>
      <color rgb="FF006100"/>
      <name val="Arial"/>
      <family val="2"/>
    </font>
    <font>
      <strike/>
      <sz val="10"/>
      <name val="Arial"/>
      <family val="2"/>
    </font>
    <font>
      <sz val="11"/>
      <name val="Arial Narrow"/>
      <family val="2"/>
    </font>
    <font>
      <sz val="10"/>
      <color rgb="FF000000"/>
      <name val="Arial"/>
      <family val="2"/>
    </font>
    <font>
      <sz val="8"/>
      <color rgb="FF006100"/>
      <name val="Calibri Light"/>
      <family val="2"/>
    </font>
    <font>
      <sz val="8"/>
      <color indexed="8"/>
      <name val="Calibri Light"/>
      <family val="2"/>
    </font>
    <font>
      <b/>
      <sz val="14"/>
      <color theme="1"/>
      <name val="Calibri"/>
      <family val="2"/>
      <scheme val="minor"/>
    </font>
    <font>
      <sz val="12"/>
      <color theme="1"/>
      <name val="Arial"/>
      <family val="2"/>
    </font>
    <font>
      <sz val="11"/>
      <color rgb="FF000000"/>
      <name val="Calibri"/>
      <family val="2"/>
    </font>
    <font>
      <sz val="8"/>
      <color rgb="FF000000"/>
      <name val="Arial"/>
      <family val="2"/>
    </font>
    <font>
      <sz val="8"/>
      <color rgb="FF000000"/>
      <name val="Arial Narrow"/>
      <family val="2"/>
    </font>
    <font>
      <strike/>
      <sz val="9"/>
      <name val="Arial"/>
      <family val="2"/>
    </font>
    <font>
      <strike/>
      <sz val="7"/>
      <name val="Calibri Light"/>
      <family val="2"/>
    </font>
    <font>
      <b/>
      <strike/>
      <sz val="8"/>
      <name val="Calibri Light"/>
      <family val="2"/>
    </font>
    <font>
      <sz val="9"/>
      <name val="Calibri Light"/>
      <family val="2"/>
    </font>
    <font>
      <sz val="8"/>
      <color rgb="FF65686B"/>
      <name val="Arial"/>
      <family val="2"/>
    </font>
    <font>
      <b/>
      <sz val="8"/>
      <name val="Arial"/>
      <family val="2"/>
      <charset val="1"/>
    </font>
    <font>
      <sz val="8"/>
      <name val="Arial"/>
      <family val="2"/>
      <charset val="1"/>
    </font>
    <font>
      <sz val="9"/>
      <color rgb="FF1F1F1F"/>
      <name val="Arial"/>
      <family val="2"/>
    </font>
    <font>
      <sz val="8"/>
      <color rgb="FFCCFFCC"/>
      <name val="Arial"/>
      <family val="2"/>
    </font>
  </fonts>
  <fills count="57">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2"/>
        <bgColor indexed="64"/>
      </patternFill>
    </fill>
    <fill>
      <patternFill patternType="solid">
        <fgColor theme="4" tint="0.79998168889431442"/>
        <bgColor indexed="64"/>
      </patternFill>
    </fill>
    <fill>
      <patternFill patternType="solid">
        <fgColor indexed="43"/>
      </patternFill>
    </fill>
    <fill>
      <patternFill patternType="solid">
        <fgColor indexed="26"/>
        <bgColor indexed="64"/>
      </patternFill>
    </fill>
    <fill>
      <patternFill patternType="solid">
        <fgColor rgb="FFCCFFCC"/>
        <bgColor indexed="64"/>
      </patternFill>
    </fill>
    <fill>
      <patternFill patternType="solid">
        <fgColor theme="0"/>
        <bgColor indexed="64"/>
      </patternFill>
    </fill>
    <fill>
      <patternFill patternType="solid">
        <fgColor rgb="FFFFFF99"/>
        <bgColor indexed="64"/>
      </patternFill>
    </fill>
    <fill>
      <patternFill patternType="solid">
        <fgColor theme="8" tint="0.79998168889431442"/>
        <bgColor indexed="64"/>
      </patternFill>
    </fill>
    <fill>
      <patternFill patternType="solid">
        <fgColor rgb="FFC6EFCE"/>
      </patternFill>
    </fill>
    <fill>
      <patternFill patternType="solid">
        <fgColor indexed="42"/>
        <bgColor indexed="42"/>
      </patternFill>
    </fill>
    <fill>
      <patternFill patternType="solid">
        <fgColor theme="0"/>
        <bgColor indexed="42"/>
      </patternFill>
    </fill>
    <fill>
      <patternFill patternType="solid">
        <fgColor rgb="FFF2F2F2"/>
      </patternFill>
    </fill>
    <fill>
      <patternFill patternType="solid">
        <fgColor theme="0"/>
      </patternFill>
    </fill>
    <fill>
      <patternFill patternType="solid">
        <fgColor rgb="FFCCFFCC"/>
        <bgColor indexed="42"/>
      </patternFill>
    </fill>
    <fill>
      <patternFill patternType="solid">
        <fgColor rgb="FF92D050"/>
        <bgColor indexed="64"/>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rgb="FFFFFF00"/>
        <bgColor indexed="64"/>
      </patternFill>
    </fill>
    <fill>
      <patternFill patternType="solid">
        <fgColor rgb="FFB889DB"/>
        <bgColor indexed="64"/>
      </patternFill>
    </fill>
    <fill>
      <patternFill patternType="solid">
        <fgColor theme="4" tint="0.79998168889431442"/>
        <bgColor indexed="65"/>
      </patternFill>
    </fill>
    <fill>
      <patternFill patternType="solid">
        <fgColor theme="4" tint="0.79998168889431442"/>
        <bgColor indexed="42"/>
      </patternFill>
    </fill>
    <fill>
      <patternFill patternType="solid">
        <fgColor rgb="FF28F850"/>
        <bgColor indexed="64"/>
      </patternFill>
    </fill>
    <fill>
      <patternFill patternType="solid">
        <fgColor rgb="FF00B0F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9"/>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rgb="FF00B050"/>
        <bgColor indexed="64"/>
      </patternFill>
    </fill>
    <fill>
      <patternFill patternType="solid">
        <fgColor theme="6" tint="0.39997558519241921"/>
        <bgColor indexed="64"/>
      </patternFill>
    </fill>
    <fill>
      <patternFill patternType="solid">
        <fgColor rgb="FFFFFF00"/>
        <bgColor rgb="FFFFCC00"/>
      </patternFill>
    </fill>
    <fill>
      <patternFill patternType="solid">
        <fgColor rgb="FFCCFFCC"/>
        <bgColor rgb="FFC6EFCE"/>
      </patternFill>
    </fill>
  </fills>
  <borders count="2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thin">
        <color indexed="8"/>
      </left>
      <right style="thin">
        <color indexed="8"/>
      </right>
      <top/>
      <bottom style="thin">
        <color indexed="8"/>
      </bottom>
      <diagonal/>
    </border>
    <border>
      <left style="thin">
        <color indexed="8"/>
      </left>
      <right/>
      <top/>
      <bottom/>
      <diagonal/>
    </border>
    <border>
      <left/>
      <right style="medium">
        <color indexed="64"/>
      </right>
      <top style="thin">
        <color indexed="64"/>
      </top>
      <bottom style="medium">
        <color indexed="64"/>
      </bottom>
      <diagonal/>
    </border>
    <border>
      <left style="thin">
        <color indexed="64"/>
      </left>
      <right style="thin">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medium">
        <color indexed="64"/>
      </top>
      <bottom style="medium">
        <color indexed="64"/>
      </bottom>
      <diagonal/>
    </border>
    <border>
      <left style="thin">
        <color indexed="12"/>
      </left>
      <right style="thin">
        <color indexed="64"/>
      </right>
      <top style="medium">
        <color indexed="64"/>
      </top>
      <bottom style="thin">
        <color indexed="64"/>
      </bottom>
      <diagonal/>
    </border>
    <border>
      <left/>
      <right/>
      <top style="medium">
        <color indexed="64"/>
      </top>
      <bottom style="double">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style="thin">
        <color indexed="64"/>
      </bottom>
      <diagonal/>
    </border>
    <border>
      <left style="thin">
        <color indexed="64"/>
      </left>
      <right/>
      <top style="thin">
        <color rgb="FF3F3F3F"/>
      </top>
      <bottom/>
      <diagonal/>
    </border>
    <border>
      <left style="thin">
        <color rgb="FF3F3F3F"/>
      </left>
      <right style="thin">
        <color rgb="FF3F3F3F"/>
      </right>
      <top style="thin">
        <color rgb="FF3F3F3F"/>
      </top>
      <bottom style="medium">
        <color indexed="64"/>
      </bottom>
      <diagonal/>
    </border>
    <border>
      <left style="thin">
        <color rgb="FF3F3F3F"/>
      </left>
      <right style="thin">
        <color rgb="FF3F3F3F"/>
      </right>
      <top style="medium">
        <color indexed="64"/>
      </top>
      <bottom style="thin">
        <color indexed="64"/>
      </bottom>
      <diagonal/>
    </border>
    <border>
      <left style="medium">
        <color indexed="64"/>
      </left>
      <right style="medium">
        <color indexed="64"/>
      </right>
      <top/>
      <bottom style="thin">
        <color indexed="64"/>
      </bottom>
      <diagonal/>
    </border>
    <border>
      <left style="thin">
        <color rgb="FF3F3F3F"/>
      </left>
      <right style="thin">
        <color rgb="FF3F3F3F"/>
      </right>
      <top/>
      <bottom style="medium">
        <color indexed="64"/>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indexed="64"/>
      </left>
      <right/>
      <top/>
      <bottom style="thin">
        <color indexed="64"/>
      </bottom>
      <diagonal/>
    </border>
    <border>
      <left/>
      <right style="thin">
        <color auto="1"/>
      </right>
      <top/>
      <bottom style="thin">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right/>
      <top/>
      <bottom style="thin">
        <color indexed="64"/>
      </bottom>
      <diagonal/>
    </border>
    <border>
      <left style="thin">
        <color rgb="FF3F3F3F"/>
      </left>
      <right style="thin">
        <color rgb="FF3F3F3F"/>
      </right>
      <top style="thin">
        <color indexed="64"/>
      </top>
      <bottom style="medium">
        <color indexed="64"/>
      </bottom>
      <diagonal/>
    </border>
    <border>
      <left style="thin">
        <color indexed="64"/>
      </left>
      <right/>
      <top style="medium">
        <color indexed="64"/>
      </top>
      <bottom style="medium">
        <color indexed="64"/>
      </bottom>
      <diagonal/>
    </border>
    <border>
      <left style="thin">
        <color rgb="FF3F3F3F"/>
      </left>
      <right style="thin">
        <color rgb="FF3F3F3F"/>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3F3F3F"/>
      </left>
      <right style="thin">
        <color rgb="FF3F3F3F"/>
      </right>
      <top/>
      <bottom/>
      <diagonal/>
    </border>
    <border>
      <left style="medium">
        <color indexed="64"/>
      </left>
      <right style="medium">
        <color indexed="64"/>
      </right>
      <top style="thin">
        <color indexed="64"/>
      </top>
      <bottom style="thin">
        <color indexed="64"/>
      </bottom>
      <diagonal/>
    </border>
    <border>
      <left style="thin">
        <color indexed="64"/>
      </left>
      <right style="thin">
        <color rgb="FF3F3F3F"/>
      </right>
      <top style="thin">
        <color rgb="FF3F3F3F"/>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style="thin">
        <color auto="1"/>
      </left>
      <right style="thin">
        <color auto="1"/>
      </right>
      <top/>
      <bottom/>
      <diagonal/>
    </border>
    <border>
      <left style="thin">
        <color indexed="64"/>
      </left>
      <right/>
      <top/>
      <bottom/>
      <diagonal/>
    </border>
    <border>
      <left style="thin">
        <color indexed="64"/>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rgb="FF3F3F3F"/>
      </left>
      <right style="thin">
        <color rgb="FF3F3F3F"/>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rgb="FF3F3F3F"/>
      </top>
      <bottom style="thin">
        <color indexed="64"/>
      </bottom>
      <diagonal/>
    </border>
    <border>
      <left style="thin">
        <color rgb="FF3F3F3F"/>
      </left>
      <right style="thin">
        <color rgb="FF3F3F3F"/>
      </right>
      <top style="thin">
        <color rgb="FF3F3F3F"/>
      </top>
      <bottom/>
      <diagonal/>
    </border>
    <border>
      <left/>
      <right/>
      <top style="thin">
        <color indexed="64"/>
      </top>
      <bottom style="thin">
        <color indexed="64"/>
      </bottom>
      <diagonal/>
    </border>
    <border>
      <left style="thin">
        <color auto="1"/>
      </left>
      <right style="medium">
        <color indexed="64"/>
      </right>
      <top style="medium">
        <color indexed="64"/>
      </top>
      <bottom style="thin">
        <color indexed="64"/>
      </bottom>
      <diagonal/>
    </border>
    <border>
      <left style="thin">
        <color rgb="FF3F3F3F"/>
      </left>
      <right style="thin">
        <color rgb="FF3F3F3F"/>
      </right>
      <top/>
      <bottom style="thin">
        <color indexed="64"/>
      </bottom>
      <diagonal/>
    </border>
    <border>
      <left style="thin">
        <color indexed="64"/>
      </left>
      <right style="medium">
        <color indexed="64"/>
      </right>
      <top style="thin">
        <color auto="1"/>
      </top>
      <bottom style="thin">
        <color indexed="64"/>
      </bottom>
      <diagonal/>
    </border>
    <border>
      <left style="medium">
        <color indexed="64"/>
      </left>
      <right style="thin">
        <color indexed="64"/>
      </right>
      <top style="thin">
        <color indexed="64"/>
      </top>
      <bottom/>
      <diagonal/>
    </border>
    <border>
      <left style="thin">
        <color indexed="0"/>
      </left>
      <right style="thin">
        <color indexed="0"/>
      </right>
      <top/>
      <bottom style="thin">
        <color indexed="0"/>
      </bottom>
      <diagonal/>
    </border>
    <border>
      <left style="thin">
        <color indexed="0"/>
      </left>
      <right style="thin">
        <color indexed="64"/>
      </right>
      <top/>
      <bottom style="thin">
        <color indexed="0"/>
      </bottom>
      <diagonal/>
    </border>
    <border>
      <left style="thin">
        <color auto="1"/>
      </left>
      <right style="thin">
        <color auto="1"/>
      </right>
      <top/>
      <bottom style="thin">
        <color auto="1"/>
      </bottom>
      <diagonal/>
    </border>
    <border>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style="thin">
        <color rgb="FF3F3F3F"/>
      </left>
      <right style="thin">
        <color indexed="64"/>
      </right>
      <top style="medium">
        <color indexed="64"/>
      </top>
      <bottom style="thin">
        <color indexed="64"/>
      </bottom>
      <diagonal/>
    </border>
    <border>
      <left style="thin">
        <color auto="1"/>
      </left>
      <right style="thin">
        <color auto="1"/>
      </right>
      <top/>
      <bottom style="thin">
        <color auto="1"/>
      </bottom>
      <diagonal/>
    </border>
    <border>
      <left style="thin">
        <color indexed="64"/>
      </left>
      <right/>
      <top/>
      <bottom style="thin">
        <color indexed="64"/>
      </bottom>
      <diagonal/>
    </border>
    <border>
      <left/>
      <right style="thin">
        <color rgb="FF3F3F3F"/>
      </right>
      <top style="thin">
        <color rgb="FF3F3F3F"/>
      </top>
      <bottom style="medium">
        <color indexed="64"/>
      </bottom>
      <diagonal/>
    </border>
    <border>
      <left style="thin">
        <color indexed="64"/>
      </left>
      <right style="thin">
        <color rgb="FF3F3F3F"/>
      </right>
      <top style="medium">
        <color indexed="64"/>
      </top>
      <bottom style="medium">
        <color indexed="64"/>
      </bottom>
      <diagonal/>
    </border>
    <border>
      <left/>
      <right style="thin">
        <color rgb="FF3F3F3F"/>
      </right>
      <top style="medium">
        <color indexed="64"/>
      </top>
      <bottom style="medium">
        <color indexed="64"/>
      </bottom>
      <diagonal/>
    </border>
    <border>
      <left style="thin">
        <color rgb="FF3F3F3F"/>
      </left>
      <right style="thin">
        <color auto="1"/>
      </right>
      <top style="medium">
        <color indexed="64"/>
      </top>
      <bottom style="medium">
        <color indexed="64"/>
      </bottom>
      <diagonal/>
    </border>
    <border>
      <left style="thin">
        <color rgb="FF3F3F3F"/>
      </left>
      <right style="thin">
        <color indexed="64"/>
      </right>
      <top style="thin">
        <color rgb="FF3F3F3F"/>
      </top>
      <bottom style="medium">
        <color indexed="64"/>
      </bottom>
      <diagonal/>
    </border>
    <border>
      <left/>
      <right style="medium">
        <color indexed="64"/>
      </right>
      <top style="medium">
        <color indexed="64"/>
      </top>
      <bottom style="thin">
        <color indexed="64"/>
      </bottom>
      <diagonal/>
    </border>
    <border>
      <left style="thin">
        <color rgb="FF3F3F3F"/>
      </left>
      <right style="thin">
        <color indexed="64"/>
      </right>
      <top style="medium">
        <color indexed="64"/>
      </top>
      <bottom style="thin">
        <color rgb="FF3F3F3F"/>
      </bottom>
      <diagonal/>
    </border>
    <border>
      <left style="medium">
        <color indexed="64"/>
      </left>
      <right/>
      <top style="medium">
        <color indexed="64"/>
      </top>
      <bottom/>
      <diagonal/>
    </border>
    <border>
      <left style="thin">
        <color rgb="FF3F3F3F"/>
      </left>
      <right style="thin">
        <color auto="1"/>
      </right>
      <top style="thin">
        <color rgb="FF3F3F3F"/>
      </top>
      <bottom style="thin">
        <color indexed="64"/>
      </bottom>
      <diagonal/>
    </border>
    <border>
      <left style="thin">
        <color rgb="FF3F3F3F"/>
      </left>
      <right/>
      <top/>
      <bottom style="thin">
        <color rgb="FF3F3F3F"/>
      </bottom>
      <diagonal/>
    </border>
    <border>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8"/>
      </right>
      <top/>
      <bottom style="thin">
        <color indexed="64"/>
      </bottom>
      <diagonal/>
    </border>
    <border>
      <left style="thin">
        <color rgb="FF3F3F3F"/>
      </left>
      <right style="thin">
        <color indexed="64"/>
      </right>
      <top/>
      <bottom/>
      <diagonal/>
    </border>
    <border>
      <left style="thin">
        <color rgb="FF3F3F3F"/>
      </left>
      <right style="thin">
        <color indexed="64"/>
      </right>
      <top style="thin">
        <color indexed="64"/>
      </top>
      <bottom style="thin">
        <color indexed="64"/>
      </bottom>
      <diagonal/>
    </border>
    <border>
      <left style="thin">
        <color rgb="FF3F3F3F"/>
      </left>
      <right style="thin">
        <color indexed="64"/>
      </right>
      <top/>
      <bottom style="thin">
        <color indexed="64"/>
      </bottom>
      <diagonal/>
    </border>
    <border>
      <left style="thin">
        <color indexed="64"/>
      </left>
      <right style="thin">
        <color indexed="64"/>
      </right>
      <top style="thin">
        <color indexed="64"/>
      </top>
      <bottom style="thin">
        <color rgb="FF3F3F3F"/>
      </bottom>
      <diagonal/>
    </border>
    <border>
      <left style="medium">
        <color indexed="64"/>
      </left>
      <right style="thin">
        <color indexed="64"/>
      </right>
      <top/>
      <bottom style="double">
        <color indexed="64"/>
      </bottom>
      <diagonal/>
    </border>
    <border>
      <left style="medium">
        <color indexed="64"/>
      </left>
      <right/>
      <top/>
      <bottom/>
      <diagonal/>
    </border>
    <border>
      <left style="medium">
        <color indexed="64"/>
      </left>
      <right style="thin">
        <color indexed="64"/>
      </right>
      <top style="double">
        <color indexed="64"/>
      </top>
      <bottom style="medium">
        <color indexed="64"/>
      </bottom>
      <diagonal/>
    </border>
    <border>
      <left style="thin">
        <color rgb="FF3F3F3F"/>
      </left>
      <right style="thin">
        <color indexed="64"/>
      </right>
      <top style="thin">
        <color rgb="FF3F3F3F"/>
      </top>
      <bottom style="thin">
        <color rgb="FF3F3F3F"/>
      </bottom>
      <diagonal/>
    </border>
    <border>
      <left/>
      <right style="thin">
        <color indexed="64"/>
      </right>
      <top style="thin">
        <color rgb="FF3F3F3F"/>
      </top>
      <bottom style="thin">
        <color indexed="64"/>
      </bottom>
      <diagonal/>
    </border>
    <border>
      <left style="thin">
        <color rgb="FF3F3F3F"/>
      </left>
      <right style="thin">
        <color indexed="64"/>
      </right>
      <top/>
      <bottom style="medium">
        <color indexed="64"/>
      </bottom>
      <diagonal/>
    </border>
    <border>
      <left/>
      <right style="thin">
        <color rgb="FF3F3F3F"/>
      </right>
      <top/>
      <bottom style="medium">
        <color indexed="64"/>
      </bottom>
      <diagonal/>
    </border>
    <border>
      <left/>
      <right style="thin">
        <color rgb="FF3F3F3F"/>
      </right>
      <top style="thin">
        <color rgb="FF3F3F3F"/>
      </top>
      <bottom/>
      <diagonal/>
    </border>
    <border>
      <left/>
      <right style="thin">
        <color rgb="FF3F3F3F"/>
      </right>
      <top/>
      <bottom style="thin">
        <color rgb="FF3F3F3F"/>
      </bottom>
      <diagonal/>
    </border>
    <border>
      <left style="thin">
        <color rgb="FF3F3F3F"/>
      </left>
      <right style="thin">
        <color indexed="64"/>
      </right>
      <top/>
      <bottom style="thin">
        <color rgb="FF3F3F3F"/>
      </bottom>
      <diagonal/>
    </border>
    <border>
      <left style="thin">
        <color rgb="FF3F3F3F"/>
      </left>
      <right style="thin">
        <color indexed="64"/>
      </right>
      <top style="thin">
        <color rgb="FF3F3F3F"/>
      </top>
      <bottom/>
      <diagonal/>
    </border>
    <border>
      <left style="thin">
        <color rgb="FF3F3F3F"/>
      </left>
      <right/>
      <top style="thin">
        <color rgb="FF3F3F3F"/>
      </top>
      <bottom style="thin">
        <color rgb="FF3F3F3F"/>
      </bottom>
      <diagonal/>
    </border>
    <border>
      <left style="thin">
        <color indexed="64"/>
      </left>
      <right/>
      <top style="thin">
        <color rgb="FF3F3F3F"/>
      </top>
      <bottom style="thin">
        <color indexed="64"/>
      </bottom>
      <diagonal/>
    </border>
    <border>
      <left style="thin">
        <color rgb="FF3F3F3F"/>
      </left>
      <right/>
      <top style="thin">
        <color rgb="FF3F3F3F"/>
      </top>
      <bottom style="thin">
        <color indexed="64"/>
      </bottom>
      <diagonal/>
    </border>
    <border>
      <left style="thin">
        <color rgb="FF3F3F3F"/>
      </left>
      <right/>
      <top/>
      <bottom style="thin">
        <color indexed="64"/>
      </bottom>
      <diagonal/>
    </border>
    <border>
      <left style="thin">
        <color rgb="FF3F3F3F"/>
      </left>
      <right/>
      <top/>
      <bottom style="medium">
        <color indexed="64"/>
      </bottom>
      <diagonal/>
    </border>
    <border>
      <left style="thin">
        <color rgb="FF3F3F3F"/>
      </left>
      <right/>
      <top style="thin">
        <color rgb="FF3F3F3F"/>
      </top>
      <bottom style="medium">
        <color indexed="64"/>
      </bottom>
      <diagonal/>
    </border>
    <border>
      <left/>
      <right style="medium">
        <color indexed="64"/>
      </right>
      <top/>
      <bottom style="thin">
        <color indexed="64"/>
      </bottom>
      <diagonal/>
    </border>
    <border>
      <left style="thin">
        <color indexed="64"/>
      </left>
      <right style="thin">
        <color rgb="FF3F3F3F"/>
      </right>
      <top/>
      <bottom style="thin">
        <color indexed="64"/>
      </bottom>
      <diagonal/>
    </border>
    <border>
      <left style="thin">
        <color indexed="64"/>
      </left>
      <right style="thin">
        <color rgb="FF3F3F3F"/>
      </right>
      <top style="thin">
        <color indexed="64"/>
      </top>
      <bottom style="thin">
        <color rgb="FF3F3F3F"/>
      </bottom>
      <diagonal/>
    </border>
    <border>
      <left/>
      <right style="thin">
        <color rgb="FF3F3F3F"/>
      </right>
      <top style="thin">
        <color indexed="64"/>
      </top>
      <bottom/>
      <diagonal/>
    </border>
    <border>
      <left/>
      <right style="thin">
        <color rgb="FF3F3F3F"/>
      </right>
      <top style="thin">
        <color rgb="FF3F3F3F"/>
      </top>
      <bottom style="thin">
        <color indexed="64"/>
      </bottom>
      <diagonal/>
    </border>
    <border>
      <left/>
      <right style="thin">
        <color rgb="FF3F3F3F"/>
      </right>
      <top style="thin">
        <color indexed="64"/>
      </top>
      <bottom style="thin">
        <color indexed="64"/>
      </bottom>
      <diagonal/>
    </border>
    <border>
      <left/>
      <right style="thin">
        <color rgb="FF3F3F3F"/>
      </right>
      <top/>
      <bottom/>
      <diagonal/>
    </border>
    <border>
      <left style="thin">
        <color auto="1"/>
      </left>
      <right style="thin">
        <color indexed="64"/>
      </right>
      <top style="medium">
        <color indexed="64"/>
      </top>
      <bottom style="thin">
        <color rgb="FF3F3F3F"/>
      </bottom>
      <diagonal/>
    </border>
    <border>
      <left style="thin">
        <color auto="1"/>
      </left>
      <right style="thin">
        <color indexed="64"/>
      </right>
      <top style="thin">
        <color rgb="FF3F3F3F"/>
      </top>
      <bottom style="thin">
        <color rgb="FF3F3F3F"/>
      </bottom>
      <diagonal/>
    </border>
    <border>
      <left style="thin">
        <color auto="1"/>
      </left>
      <right style="thin">
        <color indexed="64"/>
      </right>
      <top/>
      <bottom style="thin">
        <color rgb="FF3F3F3F"/>
      </bottom>
      <diagonal/>
    </border>
    <border>
      <left style="thin">
        <color indexed="64"/>
      </left>
      <right style="thin">
        <color rgb="FF3F3F3F"/>
      </right>
      <top style="thin">
        <color indexed="64"/>
      </top>
      <bottom style="thin">
        <color indexed="64"/>
      </bottom>
      <diagonal/>
    </border>
    <border>
      <left style="thin">
        <color auto="1"/>
      </left>
      <right style="thin">
        <color rgb="FF3F3F3F"/>
      </right>
      <top style="medium">
        <color indexed="64"/>
      </top>
      <bottom style="thin">
        <color indexed="64"/>
      </bottom>
      <diagonal/>
    </border>
    <border>
      <left style="thin">
        <color rgb="FF3F3F3F"/>
      </left>
      <right style="thin">
        <color rgb="FF3F3F3F"/>
      </right>
      <top style="thin">
        <color indexed="64"/>
      </top>
      <bottom style="thin">
        <color rgb="FF3F3F3F"/>
      </bottom>
      <diagonal/>
    </border>
    <border>
      <left style="thin">
        <color indexed="64"/>
      </left>
      <right style="thin">
        <color rgb="FF3F3F3F"/>
      </right>
      <top style="thin">
        <color indexed="64"/>
      </top>
      <bottom/>
      <diagonal/>
    </border>
    <border>
      <left style="thin">
        <color rgb="FF3F3F3F"/>
      </left>
      <right style="thin">
        <color indexed="64"/>
      </right>
      <top style="thin">
        <color indexed="64"/>
      </top>
      <bottom style="thin">
        <color rgb="FF3F3F3F"/>
      </bottom>
      <diagonal/>
    </border>
    <border>
      <left style="thin">
        <color auto="1"/>
      </left>
      <right style="medium">
        <color indexed="64"/>
      </right>
      <top style="medium">
        <color indexed="64"/>
      </top>
      <bottom style="thin">
        <color auto="1"/>
      </bottom>
      <diagonal/>
    </border>
    <border>
      <left style="thin">
        <color indexed="64"/>
      </left>
      <right style="thin">
        <color rgb="FF3F3F3F"/>
      </right>
      <top style="thin">
        <color indexed="64"/>
      </top>
      <bottom style="medium">
        <color indexed="64"/>
      </bottom>
      <diagonal/>
    </border>
    <border>
      <left style="thin">
        <color rgb="FF3F3F3F"/>
      </left>
      <right style="thin">
        <color indexed="64"/>
      </right>
      <top style="thin">
        <color indexed="64"/>
      </top>
      <bottom style="medium">
        <color indexed="64"/>
      </bottom>
      <diagonal/>
    </border>
    <border>
      <left style="thin">
        <color indexed="64"/>
      </left>
      <right/>
      <top style="thin">
        <color rgb="FF3F3F3F"/>
      </top>
      <bottom style="medium">
        <color indexed="64"/>
      </bottom>
      <diagonal/>
    </border>
    <border>
      <left/>
      <right style="thin">
        <color indexed="64"/>
      </right>
      <top style="thin">
        <color rgb="FF3F3F3F"/>
      </top>
      <bottom style="medium">
        <color indexed="64"/>
      </bottom>
      <diagonal/>
    </border>
    <border>
      <left style="thin">
        <color auto="1"/>
      </left>
      <right style="thin">
        <color auto="1"/>
      </right>
      <top/>
      <bottom style="thin">
        <color auto="1"/>
      </bottom>
      <diagonal/>
    </border>
    <border>
      <left style="medium">
        <color indexed="64"/>
      </left>
      <right style="double">
        <color indexed="64"/>
      </right>
      <top style="medium">
        <color indexed="64"/>
      </top>
      <bottom style="thin">
        <color auto="1"/>
      </bottom>
      <diagonal/>
    </border>
    <border>
      <left style="thin">
        <color indexed="64"/>
      </left>
      <right style="thin">
        <color auto="1"/>
      </right>
      <top style="thin">
        <color rgb="FF3F3F3F"/>
      </top>
      <bottom/>
      <diagonal/>
    </border>
    <border>
      <left style="thin">
        <color indexed="64"/>
      </left>
      <right style="thin">
        <color rgb="FF3F3F3F"/>
      </right>
      <top/>
      <bottom style="medium">
        <color indexed="64"/>
      </bottom>
      <diagonal/>
    </border>
    <border>
      <left style="thin">
        <color indexed="64"/>
      </left>
      <right style="thin">
        <color indexed="64"/>
      </right>
      <top style="thin">
        <color indexed="8"/>
      </top>
      <bottom style="medium">
        <color indexed="64"/>
      </bottom>
      <diagonal/>
    </border>
    <border>
      <left style="thin">
        <color indexed="64"/>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auto="1"/>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medium">
        <color indexed="64"/>
      </left>
      <right style="double">
        <color indexed="64"/>
      </right>
      <top/>
      <bottom style="thin">
        <color auto="1"/>
      </bottom>
      <diagonal/>
    </border>
    <border>
      <left/>
      <right style="thin">
        <color rgb="FF3F3F3F"/>
      </right>
      <top style="medium">
        <color indexed="64"/>
      </top>
      <bottom style="thin">
        <color indexed="64"/>
      </bottom>
      <diagonal/>
    </border>
    <border>
      <left style="thick">
        <color rgb="FF000000"/>
      </left>
      <right style="thin">
        <color indexed="64"/>
      </right>
      <top style="medium">
        <color indexed="64"/>
      </top>
      <bottom style="thin">
        <color indexed="64"/>
      </bottom>
      <diagonal/>
    </border>
    <border>
      <left style="thick">
        <color rgb="FF000000"/>
      </left>
      <right style="thin">
        <color indexed="64"/>
      </right>
      <top style="thin">
        <color indexed="64"/>
      </top>
      <bottom style="thin">
        <color indexed="64"/>
      </bottom>
      <diagonal/>
    </border>
  </borders>
  <cellStyleXfs count="53838">
    <xf numFmtId="0" fontId="0" fillId="0" borderId="0"/>
    <xf numFmtId="44" fontId="1" fillId="0" borderId="0" applyFont="0" applyFill="0" applyBorder="0" applyAlignment="0" applyProtection="0"/>
    <xf numFmtId="0" fontId="13" fillId="6" borderId="0" applyNumberFormat="0" applyBorder="0" applyAlignment="0" applyProtection="0"/>
    <xf numFmtId="0" fontId="1" fillId="0" borderId="0"/>
    <xf numFmtId="0" fontId="1" fillId="0" borderId="0"/>
    <xf numFmtId="0" fontId="19" fillId="0" borderId="0" applyNumberFormat="0" applyFill="0" applyBorder="0" applyAlignment="0" applyProtection="0"/>
    <xf numFmtId="0" fontId="3" fillId="0" borderId="0"/>
    <xf numFmtId="0" fontId="3" fillId="0" borderId="0"/>
    <xf numFmtId="0" fontId="3" fillId="0" borderId="0"/>
    <xf numFmtId="0" fontId="24" fillId="12" borderId="0" applyNumberFormat="0" applyBorder="0" applyAlignment="0" applyProtection="0"/>
    <xf numFmtId="0" fontId="28" fillId="15" borderId="87" applyNumberFormat="0" applyAlignment="0" applyProtection="0"/>
    <xf numFmtId="0" fontId="3" fillId="0" borderId="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6"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6" borderId="0" applyNumberFormat="0" applyBorder="0" applyAlignment="0" applyProtection="0"/>
    <xf numFmtId="0" fontId="37" fillId="26" borderId="0" applyNumberFormat="0" applyBorder="0" applyAlignment="0" applyProtection="0"/>
    <xf numFmtId="0" fontId="37" fillId="26"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0" borderId="0" applyNumberFormat="0" applyBorder="0" applyAlignment="0" applyProtection="0"/>
    <xf numFmtId="0" fontId="37" fillId="20" borderId="0" applyNumberFormat="0" applyBorder="0" applyAlignment="0" applyProtection="0"/>
    <xf numFmtId="0" fontId="37" fillId="20" borderId="0" applyNumberFormat="0" applyBorder="0" applyAlignment="0" applyProtection="0"/>
    <xf numFmtId="0" fontId="37" fillId="27" borderId="0" applyNumberFormat="0" applyBorder="0" applyAlignment="0" applyProtection="0"/>
    <xf numFmtId="0" fontId="37" fillId="27" borderId="0" applyNumberFormat="0" applyBorder="0" applyAlignment="0" applyProtection="0"/>
    <xf numFmtId="0" fontId="37" fillId="27"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6" borderId="0" applyNumberFormat="0" applyBorder="0" applyAlignment="0" applyProtection="0"/>
    <xf numFmtId="0" fontId="37" fillId="26" borderId="0" applyNumberFormat="0" applyBorder="0" applyAlignment="0" applyProtection="0"/>
    <xf numFmtId="0" fontId="37" fillId="26" borderId="0" applyNumberFormat="0" applyBorder="0" applyAlignment="0" applyProtection="0"/>
    <xf numFmtId="0" fontId="37" fillId="28" borderId="0" applyNumberFormat="0" applyBorder="0" applyAlignment="0" applyProtection="0"/>
    <xf numFmtId="0" fontId="37" fillId="28" borderId="0" applyNumberFormat="0" applyBorder="0" applyAlignment="0" applyProtection="0"/>
    <xf numFmtId="0" fontId="37" fillId="28" borderId="0" applyNumberFormat="0" applyBorder="0" applyAlignment="0" applyProtection="0"/>
    <xf numFmtId="0" fontId="37" fillId="29" borderId="0" applyNumberFormat="0" applyBorder="0" applyAlignment="0" applyProtection="0"/>
    <xf numFmtId="0" fontId="37" fillId="29" borderId="0" applyNumberFormat="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0" borderId="0" applyNumberFormat="0" applyBorder="0" applyAlignment="0" applyProtection="0"/>
    <xf numFmtId="0" fontId="37" fillId="30"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8" fillId="31" borderId="0" applyNumberFormat="0" applyBorder="0" applyAlignment="0" applyProtection="0"/>
    <xf numFmtId="0" fontId="39" fillId="32" borderId="112" applyNumberFormat="0" applyAlignment="0" applyProtection="0"/>
    <xf numFmtId="0" fontId="39" fillId="32" borderId="112" applyNumberFormat="0" applyAlignment="0" applyProtection="0"/>
    <xf numFmtId="0" fontId="39" fillId="32" borderId="112" applyNumberFormat="0" applyAlignment="0" applyProtection="0"/>
    <xf numFmtId="0" fontId="40" fillId="33" borderId="113" applyNumberFormat="0" applyAlignment="0" applyProtection="0"/>
    <xf numFmtId="0" fontId="40" fillId="33" borderId="113" applyNumberFormat="0" applyAlignment="0" applyProtection="0"/>
    <xf numFmtId="0" fontId="40" fillId="33" borderId="113" applyNumberFormat="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3" fillId="0" borderId="0" applyFont="0" applyFill="0" applyBorder="0" applyAlignment="0" applyProtection="0"/>
    <xf numFmtId="169" fontId="3" fillId="0" borderId="0"/>
    <xf numFmtId="169" fontId="3" fillId="0" borderId="0"/>
    <xf numFmtId="0" fontId="3" fillId="0" borderId="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32" fillId="0" borderId="114" applyNumberFormat="0" applyFill="0" applyAlignment="0" applyProtection="0"/>
    <xf numFmtId="0" fontId="32" fillId="0" borderId="114" applyNumberFormat="0" applyFill="0" applyAlignment="0" applyProtection="0"/>
    <xf numFmtId="0" fontId="32" fillId="0" borderId="114" applyNumberFormat="0" applyFill="0" applyAlignment="0" applyProtection="0"/>
    <xf numFmtId="0" fontId="33" fillId="0" borderId="115" applyNumberFormat="0" applyFill="0" applyAlignment="0" applyProtection="0"/>
    <xf numFmtId="0" fontId="33" fillId="0" borderId="115" applyNumberFormat="0" applyFill="0" applyAlignment="0" applyProtection="0"/>
    <xf numFmtId="0" fontId="33" fillId="0" borderId="115" applyNumberFormat="0" applyFill="0" applyAlignment="0" applyProtection="0"/>
    <xf numFmtId="0" fontId="34" fillId="0" borderId="116" applyNumberFormat="0" applyFill="0" applyAlignment="0" applyProtection="0"/>
    <xf numFmtId="0" fontId="34" fillId="0" borderId="116" applyNumberFormat="0" applyFill="0" applyAlignment="0" applyProtection="0"/>
    <xf numFmtId="0" fontId="34" fillId="0" borderId="116"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43" fillId="6" borderId="112" applyNumberFormat="0" applyAlignment="0" applyProtection="0"/>
    <xf numFmtId="0" fontId="43" fillId="6" borderId="112" applyNumberFormat="0" applyAlignment="0" applyProtection="0"/>
    <xf numFmtId="0" fontId="43" fillId="6" borderId="112" applyNumberFormat="0" applyAlignment="0" applyProtection="0"/>
    <xf numFmtId="0" fontId="35" fillId="0" borderId="117" applyNumberFormat="0" applyFill="0" applyAlignment="0" applyProtection="0"/>
    <xf numFmtId="0" fontId="35" fillId="0" borderId="117" applyNumberFormat="0" applyFill="0" applyAlignment="0" applyProtection="0"/>
    <xf numFmtId="0" fontId="35" fillId="0" borderId="117" applyNumberFormat="0" applyFill="0" applyAlignment="0" applyProtection="0"/>
    <xf numFmtId="0" fontId="44" fillId="6" borderId="0" applyNumberFormat="0" applyBorder="0" applyAlignment="0" applyProtection="0"/>
    <xf numFmtId="0" fontId="44" fillId="6" borderId="0" applyNumberFormat="0" applyBorder="0" applyAlignment="0" applyProtection="0"/>
    <xf numFmtId="0" fontId="44" fillId="6" borderId="0" applyNumberFormat="0" applyBorder="0" applyAlignment="0" applyProtection="0"/>
    <xf numFmtId="0" fontId="3" fillId="0" borderId="0"/>
    <xf numFmtId="0" fontId="13" fillId="0" borderId="0"/>
    <xf numFmtId="0" fontId="1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13" fillId="0" borderId="0"/>
    <xf numFmtId="0" fontId="1" fillId="0" borderId="0"/>
    <xf numFmtId="0" fontId="13" fillId="0" borderId="0"/>
    <xf numFmtId="0" fontId="1" fillId="0" borderId="0"/>
    <xf numFmtId="0" fontId="13" fillId="0" borderId="0"/>
    <xf numFmtId="0" fontId="13" fillId="0" borderId="0"/>
    <xf numFmtId="0" fontId="13" fillId="0" borderId="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13" fillId="0" borderId="0"/>
    <xf numFmtId="0" fontId="1" fillId="0" borderId="0"/>
    <xf numFmtId="0" fontId="13" fillId="0" borderId="0"/>
    <xf numFmtId="0" fontId="1" fillId="0" borderId="0"/>
    <xf numFmtId="0" fontId="13" fillId="0" borderId="0"/>
    <xf numFmtId="0" fontId="13" fillId="0" borderId="0"/>
    <xf numFmtId="0" fontId="13" fillId="0" borderId="0"/>
    <xf numFmtId="0" fontId="3" fillId="0" borderId="0" applyNumberFormat="0" applyFont="0" applyFill="0" applyBorder="0" applyAlignment="0" applyProtection="0"/>
    <xf numFmtId="0" fontId="13" fillId="0" borderId="0"/>
    <xf numFmtId="0" fontId="1" fillId="0" borderId="0"/>
    <xf numFmtId="0" fontId="13" fillId="0" borderId="0"/>
    <xf numFmtId="0" fontId="1" fillId="0" borderId="0"/>
    <xf numFmtId="0" fontId="13" fillId="0" borderId="0"/>
    <xf numFmtId="0" fontId="13" fillId="0" borderId="0"/>
    <xf numFmtId="0" fontId="13" fillId="0" borderId="0"/>
    <xf numFmtId="0" fontId="3" fillId="0" borderId="0" applyNumberFormat="0" applyFont="0" applyFill="0" applyBorder="0" applyAlignment="0" applyProtection="0"/>
    <xf numFmtId="0" fontId="13" fillId="0" borderId="0"/>
    <xf numFmtId="0" fontId="1" fillId="0" borderId="0"/>
    <xf numFmtId="0" fontId="13" fillId="0" borderId="0"/>
    <xf numFmtId="0" fontId="1" fillId="0" borderId="0"/>
    <xf numFmtId="0" fontId="13" fillId="0" borderId="0"/>
    <xf numFmtId="0" fontId="13" fillId="0" borderId="0"/>
    <xf numFmtId="0" fontId="13" fillId="0" borderId="0"/>
    <xf numFmtId="0" fontId="3" fillId="0" borderId="0" applyNumberFormat="0" applyFont="0" applyFill="0" applyBorder="0" applyAlignment="0" applyProtection="0"/>
    <xf numFmtId="0" fontId="13" fillId="0" borderId="0"/>
    <xf numFmtId="0" fontId="1" fillId="0" borderId="0"/>
    <xf numFmtId="0" fontId="13" fillId="0" borderId="0"/>
    <xf numFmtId="0" fontId="1" fillId="0" borderId="0"/>
    <xf numFmtId="0" fontId="13" fillId="0" borderId="0"/>
    <xf numFmtId="0" fontId="13" fillId="0" borderId="0"/>
    <xf numFmtId="0" fontId="13" fillId="0" borderId="0"/>
    <xf numFmtId="0" fontId="3" fillId="0" borderId="0" applyNumberFormat="0" applyFont="0" applyFill="0" applyBorder="0" applyAlignment="0" applyProtection="0"/>
    <xf numFmtId="0" fontId="13" fillId="0" borderId="0"/>
    <xf numFmtId="0" fontId="1" fillId="0" borderId="0"/>
    <xf numFmtId="0" fontId="13" fillId="0" borderId="0"/>
    <xf numFmtId="0" fontId="1" fillId="0" borderId="0"/>
    <xf numFmtId="0" fontId="13" fillId="0" borderId="0"/>
    <xf numFmtId="0" fontId="13" fillId="0" borderId="0"/>
    <xf numFmtId="0" fontId="3" fillId="0" borderId="0"/>
    <xf numFmtId="0" fontId="3" fillId="0" borderId="0"/>
    <xf numFmtId="0" fontId="3" fillId="0" borderId="0"/>
    <xf numFmtId="0" fontId="3" fillId="0" borderId="0" applyNumberFormat="0" applyFont="0" applyFill="0" applyBorder="0" applyAlignment="0" applyProtection="0"/>
    <xf numFmtId="0" fontId="3" fillId="0" borderId="0"/>
    <xf numFmtId="0" fontId="3" fillId="0" borderId="0"/>
    <xf numFmtId="0" fontId="3" fillId="0" borderId="0"/>
    <xf numFmtId="0" fontId="3" fillId="0" borderId="0" applyNumberFormat="0" applyFont="0" applyFill="0" applyBorder="0" applyAlignment="0" applyProtection="0"/>
    <xf numFmtId="0" fontId="3" fillId="0" borderId="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applyNumberFormat="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1" fillId="0" borderId="0"/>
    <xf numFmtId="0" fontId="13"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13" fillId="0" borderId="0"/>
    <xf numFmtId="0" fontId="1" fillId="0" borderId="0"/>
    <xf numFmtId="0" fontId="13" fillId="0" borderId="0"/>
    <xf numFmtId="0" fontId="3" fillId="21" borderId="118" applyNumberFormat="0" applyFont="0" applyAlignment="0" applyProtection="0"/>
    <xf numFmtId="0" fontId="3" fillId="21" borderId="118" applyNumberFormat="0" applyFont="0" applyAlignment="0" applyProtection="0"/>
    <xf numFmtId="0" fontId="3" fillId="21" borderId="118" applyNumberFormat="0" applyFont="0" applyAlignment="0" applyProtection="0"/>
    <xf numFmtId="0" fontId="45" fillId="32" borderId="119" applyNumberFormat="0" applyAlignment="0" applyProtection="0"/>
    <xf numFmtId="0" fontId="45" fillId="32" borderId="119" applyNumberFormat="0" applyAlignment="0" applyProtection="0"/>
    <xf numFmtId="0" fontId="45" fillId="32" borderId="119" applyNumberFormat="0" applyAlignment="0" applyProtection="0"/>
    <xf numFmtId="9" fontId="3" fillId="0" borderId="0" applyFon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46" fillId="0" borderId="120" applyNumberFormat="0" applyFill="0" applyAlignment="0" applyProtection="0"/>
    <xf numFmtId="0" fontId="46" fillId="0" borderId="120" applyNumberFormat="0" applyFill="0" applyAlignment="0" applyProtection="0"/>
    <xf numFmtId="0" fontId="46" fillId="0" borderId="120"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3" fillId="0" borderId="0"/>
    <xf numFmtId="0" fontId="1" fillId="0" borderId="0"/>
    <xf numFmtId="0" fontId="13" fillId="0" borderId="0"/>
    <xf numFmtId="0" fontId="1" fillId="0" borderId="0"/>
    <xf numFmtId="0" fontId="13" fillId="0" borderId="0"/>
    <xf numFmtId="0" fontId="1" fillId="0" borderId="0"/>
    <xf numFmtId="0" fontId="13" fillId="0" borderId="0"/>
    <xf numFmtId="0" fontId="1" fillId="0" borderId="0"/>
    <xf numFmtId="0" fontId="13" fillId="0" borderId="0"/>
    <xf numFmtId="0" fontId="1" fillId="0" borderId="0"/>
    <xf numFmtId="0" fontId="13" fillId="0" borderId="0"/>
    <xf numFmtId="0" fontId="1" fillId="0" borderId="0"/>
    <xf numFmtId="0" fontId="13" fillId="0" borderId="0"/>
    <xf numFmtId="0" fontId="1" fillId="0" borderId="0"/>
    <xf numFmtId="0" fontId="13" fillId="0" borderId="0"/>
    <xf numFmtId="0" fontId="13" fillId="0" borderId="0"/>
    <xf numFmtId="0" fontId="1" fillId="0" borderId="0"/>
    <xf numFmtId="0" fontId="1" fillId="0" borderId="0"/>
    <xf numFmtId="0" fontId="13" fillId="0" borderId="0"/>
    <xf numFmtId="0" fontId="13" fillId="0" borderId="0"/>
    <xf numFmtId="0" fontId="1" fillId="0" borderId="0"/>
    <xf numFmtId="0" fontId="1" fillId="0" borderId="0"/>
    <xf numFmtId="0" fontId="13" fillId="0" borderId="0"/>
    <xf numFmtId="0" fontId="13" fillId="0" borderId="0"/>
    <xf numFmtId="0" fontId="1" fillId="0" borderId="0"/>
    <xf numFmtId="0" fontId="1" fillId="0" borderId="0"/>
    <xf numFmtId="0" fontId="13" fillId="0" borderId="0"/>
    <xf numFmtId="0" fontId="13" fillId="0" borderId="0"/>
    <xf numFmtId="0" fontId="1" fillId="0" borderId="0"/>
    <xf numFmtId="0" fontId="1" fillId="0" borderId="0"/>
    <xf numFmtId="0" fontId="13" fillId="0" borderId="0"/>
    <xf numFmtId="0" fontId="13" fillId="0" borderId="0"/>
    <xf numFmtId="0" fontId="1" fillId="0" borderId="0"/>
    <xf numFmtId="0" fontId="1" fillId="0" borderId="0"/>
    <xf numFmtId="0" fontId="13" fillId="0" borderId="0"/>
    <xf numFmtId="0" fontId="13"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44" fontId="3" fillId="0" borderId="0" applyFon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44" fontId="1" fillId="0" borderId="0" applyFont="0" applyFill="0" applyBorder="0" applyAlignment="0" applyProtection="0"/>
    <xf numFmtId="0" fontId="1" fillId="0" borderId="0"/>
    <xf numFmtId="0" fontId="1" fillId="0" borderId="0"/>
    <xf numFmtId="0" fontId="24" fillId="12" borderId="0" applyNumberFormat="0" applyBorder="0" applyAlignment="0" applyProtection="0"/>
    <xf numFmtId="0" fontId="28" fillId="15" borderId="87" applyNumberFormat="0" applyAlignment="0" applyProtection="0"/>
    <xf numFmtId="0" fontId="1" fillId="0" borderId="0"/>
    <xf numFmtId="44" fontId="1" fillId="0" borderId="0" applyFont="0" applyFill="0" applyBorder="0" applyAlignment="0" applyProtection="0"/>
    <xf numFmtId="0" fontId="1" fillId="0" borderId="0"/>
    <xf numFmtId="0" fontId="1" fillId="0" borderId="0"/>
    <xf numFmtId="0" fontId="3" fillId="0" borderId="0"/>
    <xf numFmtId="0" fontId="3" fillId="0" borderId="0"/>
    <xf numFmtId="0" fontId="3" fillId="0" borderId="0"/>
  </cellStyleXfs>
  <cellXfs count="5875">
    <xf numFmtId="0" fontId="0" fillId="0" borderId="0" xfId="0"/>
    <xf numFmtId="44" fontId="5" fillId="0" borderId="3" xfId="0" applyNumberFormat="1" applyFont="1" applyBorder="1" applyProtection="1"/>
    <xf numFmtId="0" fontId="0" fillId="0" borderId="0" xfId="0" applyProtection="1"/>
    <xf numFmtId="0" fontId="5" fillId="0" borderId="0" xfId="0" applyFont="1" applyFill="1" applyBorder="1" applyProtection="1"/>
    <xf numFmtId="44" fontId="0" fillId="0" borderId="0" xfId="0" applyNumberFormat="1" applyFill="1" applyBorder="1" applyProtection="1"/>
    <xf numFmtId="0" fontId="9" fillId="0" borderId="0" xfId="0" applyFont="1" applyProtection="1"/>
    <xf numFmtId="0" fontId="8" fillId="0" borderId="0" xfId="0" applyFont="1" applyProtection="1"/>
    <xf numFmtId="0" fontId="11" fillId="0" borderId="0" xfId="0" applyFont="1" applyProtection="1"/>
    <xf numFmtId="0" fontId="10" fillId="0" borderId="3" xfId="0" applyFont="1" applyBorder="1" applyAlignment="1" applyProtection="1">
      <alignment horizontal="center"/>
    </xf>
    <xf numFmtId="0" fontId="10" fillId="0" borderId="25" xfId="0" applyFont="1" applyBorder="1" applyProtection="1"/>
    <xf numFmtId="0" fontId="12" fillId="5" borderId="14" xfId="0" applyFont="1" applyFill="1" applyBorder="1" applyProtection="1"/>
    <xf numFmtId="44" fontId="12" fillId="5" borderId="14" xfId="1" applyFont="1" applyFill="1" applyBorder="1" applyProtection="1"/>
    <xf numFmtId="0" fontId="12" fillId="5" borderId="14" xfId="0" applyNumberFormat="1" applyFont="1" applyFill="1" applyBorder="1" applyProtection="1"/>
    <xf numFmtId="44" fontId="12" fillId="5" borderId="15" xfId="0" applyNumberFormat="1" applyFont="1" applyFill="1" applyBorder="1" applyProtection="1"/>
    <xf numFmtId="0" fontId="11" fillId="0" borderId="0" xfId="0" applyFont="1" applyBorder="1" applyProtection="1"/>
    <xf numFmtId="0" fontId="10" fillId="0" borderId="0" xfId="0" applyFont="1" applyBorder="1" applyProtection="1"/>
    <xf numFmtId="0" fontId="10" fillId="0" borderId="3" xfId="0" applyFont="1" applyBorder="1" applyProtection="1"/>
    <xf numFmtId="0" fontId="10" fillId="0" borderId="27" xfId="0" applyFont="1" applyBorder="1" applyProtection="1"/>
    <xf numFmtId="0" fontId="10" fillId="0" borderId="35" xfId="0" applyNumberFormat="1" applyFont="1" applyBorder="1" applyProtection="1"/>
    <xf numFmtId="44" fontId="10" fillId="0" borderId="27" xfId="1" applyFont="1" applyBorder="1" applyAlignment="1" applyProtection="1">
      <alignment shrinkToFit="1"/>
    </xf>
    <xf numFmtId="0" fontId="10" fillId="0" borderId="37" xfId="0" applyNumberFormat="1" applyFont="1" applyBorder="1" applyProtection="1"/>
    <xf numFmtId="0" fontId="10" fillId="0" borderId="35" xfId="0" applyFont="1" applyBorder="1" applyProtection="1"/>
    <xf numFmtId="0" fontId="11" fillId="0" borderId="0" xfId="0" applyFont="1" applyFill="1" applyProtection="1"/>
    <xf numFmtId="44" fontId="10" fillId="0" borderId="44" xfId="0" applyNumberFormat="1" applyFont="1" applyBorder="1" applyProtection="1"/>
    <xf numFmtId="0" fontId="10" fillId="0" borderId="25" xfId="0" applyNumberFormat="1" applyFont="1" applyBorder="1" applyProtection="1"/>
    <xf numFmtId="44" fontId="10" fillId="0" borderId="27" xfId="1" applyFont="1" applyFill="1" applyBorder="1" applyProtection="1">
      <protection locked="0"/>
    </xf>
    <xf numFmtId="0" fontId="10" fillId="0" borderId="0" xfId="0" applyFont="1" applyFill="1" applyBorder="1" applyProtection="1"/>
    <xf numFmtId="0" fontId="10" fillId="0" borderId="0" xfId="0" applyFont="1" applyFill="1" applyProtection="1"/>
    <xf numFmtId="0" fontId="16" fillId="0" borderId="0" xfId="0" applyFont="1" applyProtection="1"/>
    <xf numFmtId="0" fontId="12" fillId="0" borderId="0" xfId="0" applyFont="1" applyProtection="1"/>
    <xf numFmtId="44" fontId="10" fillId="0" borderId="0" xfId="1" applyFont="1" applyProtection="1"/>
    <xf numFmtId="0" fontId="10" fillId="0" borderId="27" xfId="0" applyFont="1" applyBorder="1" applyAlignment="1" applyProtection="1">
      <alignment horizontal="right"/>
    </xf>
    <xf numFmtId="0" fontId="17" fillId="0" borderId="0" xfId="0" applyFont="1" applyProtection="1"/>
    <xf numFmtId="0" fontId="8" fillId="0" borderId="3" xfId="0" applyFont="1" applyBorder="1" applyProtection="1"/>
    <xf numFmtId="0" fontId="10" fillId="5" borderId="14" xfId="0" applyFont="1" applyFill="1" applyBorder="1" applyProtection="1"/>
    <xf numFmtId="44" fontId="10" fillId="5" borderId="14" xfId="1" applyFont="1" applyFill="1" applyBorder="1" applyAlignment="1" applyProtection="1">
      <alignment shrinkToFit="1"/>
    </xf>
    <xf numFmtId="44" fontId="10" fillId="0" borderId="27" xfId="1" applyFont="1" applyFill="1" applyBorder="1" applyProtection="1"/>
    <xf numFmtId="0" fontId="10" fillId="0" borderId="0" xfId="0" applyNumberFormat="1" applyFont="1" applyProtection="1"/>
    <xf numFmtId="44" fontId="10" fillId="0" borderId="0" xfId="1" applyFont="1" applyAlignment="1" applyProtection="1">
      <alignment shrinkToFit="1"/>
    </xf>
    <xf numFmtId="44" fontId="10" fillId="0" borderId="0" xfId="0" applyNumberFormat="1" applyFont="1" applyProtection="1"/>
    <xf numFmtId="0" fontId="2" fillId="0" borderId="0" xfId="0" applyFont="1" applyBorder="1" applyProtection="1"/>
    <xf numFmtId="44" fontId="0" fillId="0" borderId="0" xfId="0" applyNumberFormat="1" applyBorder="1" applyProtection="1"/>
    <xf numFmtId="0" fontId="5" fillId="0" borderId="0" xfId="0" applyFont="1" applyBorder="1" applyProtection="1"/>
    <xf numFmtId="44" fontId="5" fillId="0" borderId="0" xfId="0" applyNumberFormat="1" applyFont="1" applyBorder="1" applyProtection="1"/>
    <xf numFmtId="0" fontId="0" fillId="0" borderId="0" xfId="0" applyBorder="1" applyProtection="1"/>
    <xf numFmtId="0" fontId="5" fillId="0" borderId="0" xfId="0" applyFont="1" applyFill="1" applyBorder="1" applyAlignment="1" applyProtection="1">
      <alignment wrapText="1"/>
    </xf>
    <xf numFmtId="37" fontId="0" fillId="0" borderId="0" xfId="0" applyNumberFormat="1" applyBorder="1" applyProtection="1"/>
    <xf numFmtId="44" fontId="7" fillId="0" borderId="0" xfId="1" applyFont="1" applyBorder="1" applyAlignment="1" applyProtection="1">
      <alignment horizontal="left"/>
    </xf>
    <xf numFmtId="0" fontId="10" fillId="0" borderId="0" xfId="0" applyNumberFormat="1" applyFont="1" applyBorder="1" applyProtection="1"/>
    <xf numFmtId="44" fontId="10" fillId="0" borderId="0" xfId="1" applyFont="1" applyBorder="1" applyProtection="1"/>
    <xf numFmtId="0" fontId="10" fillId="5" borderId="14" xfId="0" applyNumberFormat="1" applyFont="1" applyFill="1" applyBorder="1" applyAlignment="1" applyProtection="1"/>
    <xf numFmtId="0" fontId="10" fillId="5" borderId="14" xfId="0" applyFont="1" applyFill="1" applyBorder="1" applyAlignment="1" applyProtection="1"/>
    <xf numFmtId="44" fontId="10" fillId="5" borderId="14" xfId="1" applyFont="1" applyFill="1" applyBorder="1" applyAlignment="1" applyProtection="1"/>
    <xf numFmtId="44" fontId="10" fillId="5" borderId="15" xfId="0" applyNumberFormat="1" applyFont="1" applyFill="1" applyBorder="1" applyAlignment="1" applyProtection="1"/>
    <xf numFmtId="0" fontId="10" fillId="0" borderId="52" xfId="0" applyNumberFormat="1" applyFont="1" applyBorder="1" applyProtection="1"/>
    <xf numFmtId="0" fontId="10" fillId="0" borderId="0" xfId="0" applyFont="1" applyProtection="1"/>
    <xf numFmtId="0" fontId="14" fillId="0" borderId="0" xfId="0" applyFont="1" applyAlignment="1" applyProtection="1">
      <alignment horizontal="center"/>
    </xf>
    <xf numFmtId="49" fontId="10" fillId="0" borderId="27" xfId="0" applyNumberFormat="1" applyFont="1" applyBorder="1" applyProtection="1"/>
    <xf numFmtId="164" fontId="10" fillId="7" borderId="27" xfId="1" applyNumberFormat="1" applyFont="1" applyFill="1" applyBorder="1" applyProtection="1">
      <protection locked="0"/>
    </xf>
    <xf numFmtId="0" fontId="2" fillId="0" borderId="0" xfId="0" applyFont="1" applyBorder="1" applyAlignment="1" applyProtection="1">
      <alignment horizontal="left"/>
    </xf>
    <xf numFmtId="49" fontId="14" fillId="0" borderId="40" xfId="0" applyNumberFormat="1" applyFont="1" applyBorder="1" applyAlignment="1" applyProtection="1">
      <alignment horizontal="center"/>
    </xf>
    <xf numFmtId="49" fontId="10" fillId="5" borderId="14" xfId="0" applyNumberFormat="1" applyFont="1" applyFill="1" applyBorder="1" applyAlignment="1" applyProtection="1"/>
    <xf numFmtId="0" fontId="10" fillId="5" borderId="14" xfId="0" applyFont="1" applyFill="1" applyBorder="1" applyAlignment="1" applyProtection="1">
      <alignment horizontal="right"/>
    </xf>
    <xf numFmtId="49" fontId="10" fillId="0" borderId="0" xfId="0" applyNumberFormat="1" applyFont="1" applyProtection="1"/>
    <xf numFmtId="0" fontId="10" fillId="0" borderId="0" xfId="0" applyFont="1" applyAlignment="1" applyProtection="1">
      <alignment horizontal="right"/>
    </xf>
    <xf numFmtId="37" fontId="10" fillId="0" borderId="0" xfId="1" applyNumberFormat="1" applyFont="1" applyProtection="1"/>
    <xf numFmtId="49" fontId="12" fillId="5" borderId="14" xfId="0" applyNumberFormat="1" applyFont="1" applyFill="1" applyBorder="1" applyProtection="1"/>
    <xf numFmtId="0" fontId="12" fillId="5" borderId="14" xfId="0" applyFont="1" applyFill="1" applyBorder="1" applyAlignment="1" applyProtection="1">
      <alignment horizontal="right"/>
    </xf>
    <xf numFmtId="49" fontId="0" fillId="0" borderId="0" xfId="0" applyNumberFormat="1" applyProtection="1"/>
    <xf numFmtId="0" fontId="4" fillId="0" borderId="0" xfId="0" applyFont="1" applyFill="1" applyAlignment="1" applyProtection="1">
      <alignment horizontal="right"/>
    </xf>
    <xf numFmtId="0" fontId="15" fillId="0" borderId="0" xfId="0" applyFont="1" applyProtection="1"/>
    <xf numFmtId="0" fontId="10" fillId="0" borderId="0" xfId="0" applyFont="1" applyAlignment="1" applyProtection="1"/>
    <xf numFmtId="0" fontId="10" fillId="0" borderId="27" xfId="0" applyNumberFormat="1" applyFont="1" applyBorder="1" applyProtection="1"/>
    <xf numFmtId="44" fontId="10" fillId="0" borderId="0" xfId="0" applyNumberFormat="1" applyFont="1" applyBorder="1" applyProtection="1"/>
    <xf numFmtId="37" fontId="10" fillId="0" borderId="0" xfId="1" applyNumberFormat="1" applyFont="1" applyProtection="1">
      <protection locked="0"/>
    </xf>
    <xf numFmtId="44" fontId="12" fillId="5" borderId="14" xfId="1" applyFont="1" applyFill="1" applyBorder="1" applyProtection="1">
      <protection locked="0"/>
    </xf>
    <xf numFmtId="44" fontId="10" fillId="0" borderId="0" xfId="1" applyFont="1" applyProtection="1">
      <protection locked="0"/>
    </xf>
    <xf numFmtId="49" fontId="14" fillId="0" borderId="40" xfId="0" applyNumberFormat="1" applyFont="1" applyBorder="1" applyAlignment="1" applyProtection="1">
      <alignment horizontal="center"/>
      <protection locked="0"/>
    </xf>
    <xf numFmtId="37" fontId="12" fillId="5" borderId="14" xfId="1" applyNumberFormat="1" applyFont="1" applyFill="1" applyBorder="1" applyProtection="1">
      <protection locked="0"/>
    </xf>
    <xf numFmtId="0" fontId="10" fillId="5" borderId="14" xfId="0" applyNumberFormat="1" applyFont="1" applyFill="1" applyBorder="1" applyAlignment="1" applyProtection="1">
      <protection locked="0"/>
    </xf>
    <xf numFmtId="44" fontId="10" fillId="5" borderId="14" xfId="1" applyFont="1" applyFill="1" applyBorder="1" applyAlignment="1" applyProtection="1">
      <protection locked="0"/>
    </xf>
    <xf numFmtId="0" fontId="0" fillId="0" borderId="0" xfId="0" applyBorder="1" applyAlignment="1" applyProtection="1">
      <alignment horizontal="center"/>
    </xf>
    <xf numFmtId="44" fontId="10" fillId="0" borderId="34" xfId="1" applyFont="1" applyBorder="1" applyAlignment="1" applyProtection="1"/>
    <xf numFmtId="0" fontId="18" fillId="5" borderId="14" xfId="0" applyFont="1" applyFill="1" applyBorder="1" applyProtection="1"/>
    <xf numFmtId="0" fontId="21" fillId="0" borderId="0" xfId="0" applyFont="1" applyAlignment="1" applyProtection="1">
      <alignment horizontal="center"/>
    </xf>
    <xf numFmtId="0" fontId="10" fillId="0" borderId="0" xfId="0" applyFont="1" applyAlignment="1" applyProtection="1">
      <alignment horizontal="left"/>
    </xf>
    <xf numFmtId="0" fontId="10" fillId="5" borderId="14" xfId="0" applyNumberFormat="1" applyFont="1" applyFill="1" applyBorder="1" applyProtection="1"/>
    <xf numFmtId="49" fontId="10" fillId="0" borderId="40" xfId="0" applyNumberFormat="1" applyFont="1" applyBorder="1" applyAlignment="1" applyProtection="1">
      <alignment horizontal="center"/>
    </xf>
    <xf numFmtId="37" fontId="12" fillId="0" borderId="0" xfId="1" applyNumberFormat="1" applyFont="1" applyProtection="1">
      <protection locked="0"/>
    </xf>
    <xf numFmtId="49" fontId="10" fillId="0" borderId="35" xfId="0" applyNumberFormat="1" applyFont="1" applyBorder="1" applyAlignment="1" applyProtection="1">
      <alignment horizontal="center"/>
    </xf>
    <xf numFmtId="0" fontId="12" fillId="5" borderId="10" xfId="0" applyFont="1" applyFill="1" applyBorder="1" applyProtection="1"/>
    <xf numFmtId="0" fontId="12" fillId="5" borderId="10" xfId="0" applyFont="1" applyFill="1" applyBorder="1" applyAlignment="1" applyProtection="1">
      <alignment horizontal="right"/>
    </xf>
    <xf numFmtId="44" fontId="12" fillId="5" borderId="10" xfId="1" applyFont="1" applyFill="1" applyBorder="1" applyProtection="1"/>
    <xf numFmtId="44" fontId="12" fillId="5" borderId="10" xfId="1" applyFont="1" applyFill="1" applyBorder="1" applyProtection="1">
      <protection locked="0"/>
    </xf>
    <xf numFmtId="44" fontId="12" fillId="5" borderId="65" xfId="1" applyFont="1" applyFill="1" applyBorder="1" applyProtection="1"/>
    <xf numFmtId="0" fontId="18" fillId="5" borderId="10" xfId="0" applyFont="1" applyFill="1" applyBorder="1" applyAlignment="1" applyProtection="1">
      <alignment horizontal="left"/>
    </xf>
    <xf numFmtId="0" fontId="18" fillId="0" borderId="24" xfId="0" applyFont="1" applyBorder="1" applyProtection="1"/>
    <xf numFmtId="0" fontId="10" fillId="0" borderId="27" xfId="0" applyFont="1" applyBorder="1" applyAlignment="1" applyProtection="1">
      <alignment horizontal="center"/>
    </xf>
    <xf numFmtId="49" fontId="14" fillId="0" borderId="35" xfId="0" applyNumberFormat="1" applyFont="1" applyBorder="1" applyAlignment="1" applyProtection="1">
      <alignment horizontal="center"/>
    </xf>
    <xf numFmtId="49" fontId="14" fillId="0" borderId="35" xfId="0" applyNumberFormat="1" applyFont="1" applyBorder="1" applyAlignment="1" applyProtection="1">
      <alignment horizontal="center"/>
      <protection locked="0"/>
    </xf>
    <xf numFmtId="49" fontId="14" fillId="0" borderId="42" xfId="0" applyNumberFormat="1" applyFont="1" applyBorder="1" applyAlignment="1" applyProtection="1">
      <alignment horizontal="center"/>
    </xf>
    <xf numFmtId="0" fontId="10" fillId="0" borderId="29" xfId="0" applyFont="1" applyBorder="1" applyAlignment="1" applyProtection="1">
      <protection locked="0"/>
    </xf>
    <xf numFmtId="164" fontId="17" fillId="7" borderId="27" xfId="1" applyNumberFormat="1" applyFont="1" applyFill="1" applyBorder="1" applyProtection="1">
      <protection locked="0"/>
    </xf>
    <xf numFmtId="37" fontId="17" fillId="0" borderId="0" xfId="1" applyNumberFormat="1" applyFont="1" applyAlignment="1" applyProtection="1">
      <protection locked="0"/>
    </xf>
    <xf numFmtId="0" fontId="23" fillId="0" borderId="0" xfId="0" applyFont="1"/>
    <xf numFmtId="49" fontId="14" fillId="0" borderId="0" xfId="0" applyNumberFormat="1" applyFont="1" applyBorder="1" applyAlignment="1" applyProtection="1">
      <alignment horizontal="center"/>
    </xf>
    <xf numFmtId="49" fontId="14" fillId="0" borderId="22" xfId="0" applyNumberFormat="1" applyFont="1" applyBorder="1" applyAlignment="1" applyProtection="1">
      <alignment horizontal="center"/>
    </xf>
    <xf numFmtId="37" fontId="17" fillId="0" borderId="0" xfId="1" applyNumberFormat="1" applyFont="1" applyAlignment="1" applyProtection="1"/>
    <xf numFmtId="0" fontId="11" fillId="0" borderId="0" xfId="0" applyFont="1" applyFill="1" applyBorder="1" applyProtection="1"/>
    <xf numFmtId="0" fontId="2" fillId="9" borderId="0" xfId="0" applyNumberFormat="1" applyFont="1" applyFill="1" applyBorder="1" applyAlignment="1" applyProtection="1">
      <alignment horizontal="center"/>
    </xf>
    <xf numFmtId="0" fontId="22" fillId="0" borderId="5" xfId="0" applyFont="1" applyBorder="1" applyAlignment="1" applyProtection="1">
      <alignment horizontal="center"/>
    </xf>
    <xf numFmtId="49" fontId="14" fillId="0" borderId="83" xfId="0" applyNumberFormat="1" applyFont="1" applyBorder="1" applyAlignment="1" applyProtection="1">
      <alignment horizontal="center"/>
    </xf>
    <xf numFmtId="0" fontId="18" fillId="9" borderId="19" xfId="0" applyNumberFormat="1" applyFont="1" applyFill="1" applyBorder="1" applyAlignment="1" applyProtection="1">
      <alignment horizontal="left"/>
    </xf>
    <xf numFmtId="44" fontId="10" fillId="0" borderId="60" xfId="0" applyNumberFormat="1" applyFont="1" applyFill="1" applyBorder="1" applyProtection="1"/>
    <xf numFmtId="0" fontId="12" fillId="13" borderId="3" xfId="1" applyNumberFormat="1" applyFont="1" applyFill="1" applyBorder="1" applyProtection="1">
      <protection locked="0"/>
    </xf>
    <xf numFmtId="44" fontId="18" fillId="0" borderId="0" xfId="1" applyFont="1" applyBorder="1" applyAlignment="1" applyProtection="1">
      <alignment horizontal="left"/>
    </xf>
    <xf numFmtId="37" fontId="2" fillId="9" borderId="15" xfId="0" applyNumberFormat="1" applyFont="1" applyFill="1" applyBorder="1" applyAlignment="1" applyProtection="1">
      <alignment horizontal="left"/>
    </xf>
    <xf numFmtId="0" fontId="2" fillId="9" borderId="15" xfId="0" applyNumberFormat="1" applyFont="1" applyFill="1" applyBorder="1" applyAlignment="1" applyProtection="1">
      <alignment horizontal="center"/>
    </xf>
    <xf numFmtId="165" fontId="25" fillId="9" borderId="20" xfId="9" applyNumberFormat="1" applyFont="1" applyFill="1" applyBorder="1" applyProtection="1"/>
    <xf numFmtId="37" fontId="12" fillId="0" borderId="0" xfId="1" applyNumberFormat="1" applyFont="1" applyBorder="1" applyProtection="1"/>
    <xf numFmtId="49" fontId="14" fillId="0" borderId="29" xfId="0" applyNumberFormat="1" applyFont="1" applyBorder="1" applyAlignment="1" applyProtection="1">
      <alignment horizontal="center"/>
    </xf>
    <xf numFmtId="0" fontId="18" fillId="0" borderId="0" xfId="0" applyFont="1" applyBorder="1" applyAlignment="1" applyProtection="1">
      <alignment horizontal="center"/>
    </xf>
    <xf numFmtId="0" fontId="0" fillId="0" borderId="14" xfId="0" applyBorder="1" applyAlignment="1" applyProtection="1">
      <alignment horizontal="center"/>
    </xf>
    <xf numFmtId="0" fontId="0" fillId="0" borderId="15" xfId="0" applyBorder="1" applyAlignment="1" applyProtection="1">
      <alignment horizontal="center"/>
    </xf>
    <xf numFmtId="0" fontId="12" fillId="14" borderId="3" xfId="1" applyNumberFormat="1" applyFont="1" applyFill="1" applyBorder="1" applyProtection="1">
      <protection locked="0"/>
    </xf>
    <xf numFmtId="44" fontId="5" fillId="0" borderId="18" xfId="0" applyNumberFormat="1" applyFont="1" applyBorder="1" applyProtection="1"/>
    <xf numFmtId="49" fontId="12" fillId="5" borderId="35" xfId="0" applyNumberFormat="1" applyFont="1" applyFill="1" applyBorder="1" applyProtection="1"/>
    <xf numFmtId="44" fontId="10" fillId="9" borderId="3" xfId="1" applyFont="1" applyFill="1" applyBorder="1" applyProtection="1">
      <protection locked="0"/>
    </xf>
    <xf numFmtId="0" fontId="19" fillId="0" borderId="1" xfId="5" applyNumberFormat="1" applyBorder="1" applyAlignment="1" applyProtection="1">
      <alignment horizontal="center"/>
      <protection locked="0"/>
    </xf>
    <xf numFmtId="0" fontId="10" fillId="0" borderId="3" xfId="0" applyNumberFormat="1" applyFont="1" applyBorder="1" applyAlignment="1" applyProtection="1">
      <alignment horizontal="center"/>
    </xf>
    <xf numFmtId="0" fontId="15" fillId="0" borderId="27" xfId="0" applyNumberFormat="1" applyFont="1" applyBorder="1" applyProtection="1"/>
    <xf numFmtId="0" fontId="19" fillId="0" borderId="13" xfId="5" applyNumberFormat="1" applyBorder="1" applyAlignment="1" applyProtection="1">
      <alignment horizontal="center"/>
      <protection locked="0"/>
    </xf>
    <xf numFmtId="0" fontId="19" fillId="0" borderId="0" xfId="5" applyNumberFormat="1" applyBorder="1" applyAlignment="1" applyProtection="1">
      <alignment horizontal="center"/>
      <protection locked="0"/>
    </xf>
    <xf numFmtId="0" fontId="10" fillId="0" borderId="21" xfId="0" applyNumberFormat="1" applyFont="1" applyBorder="1" applyAlignment="1" applyProtection="1">
      <alignment horizontal="center"/>
    </xf>
    <xf numFmtId="0" fontId="10" fillId="0" borderId="27" xfId="0" applyNumberFormat="1" applyFont="1" applyBorder="1" applyAlignment="1" applyProtection="1">
      <alignment horizontal="center"/>
    </xf>
    <xf numFmtId="0" fontId="12" fillId="5" borderId="14" xfId="0" applyNumberFormat="1" applyFont="1" applyFill="1" applyBorder="1" applyAlignment="1" applyProtection="1">
      <alignment horizontal="left"/>
    </xf>
    <xf numFmtId="0" fontId="10" fillId="0" borderId="0" xfId="0" applyNumberFormat="1" applyFont="1" applyAlignment="1" applyProtection="1">
      <alignment horizontal="left"/>
    </xf>
    <xf numFmtId="0" fontId="12" fillId="5" borderId="10" xfId="0" applyNumberFormat="1" applyFont="1" applyFill="1" applyBorder="1" applyProtection="1"/>
    <xf numFmtId="0" fontId="19" fillId="0" borderId="13" xfId="5" applyNumberFormat="1" applyBorder="1" applyAlignment="1" applyProtection="1">
      <alignment horizontal="center"/>
    </xf>
    <xf numFmtId="0" fontId="19" fillId="0" borderId="0" xfId="5" applyNumberFormat="1" applyBorder="1" applyAlignment="1" applyProtection="1">
      <alignment horizontal="center"/>
    </xf>
    <xf numFmtId="0" fontId="10" fillId="0" borderId="40" xfId="0" applyNumberFormat="1" applyFont="1" applyBorder="1" applyAlignment="1" applyProtection="1">
      <alignment horizontal="center"/>
    </xf>
    <xf numFmtId="0" fontId="10" fillId="0" borderId="35" xfId="0" applyNumberFormat="1" applyFont="1" applyBorder="1" applyAlignment="1" applyProtection="1">
      <alignment horizontal="center"/>
    </xf>
    <xf numFmtId="0" fontId="14" fillId="0" borderId="40" xfId="0" applyNumberFormat="1" applyFont="1" applyBorder="1" applyAlignment="1" applyProtection="1">
      <alignment horizontal="center"/>
    </xf>
    <xf numFmtId="0" fontId="14" fillId="0" borderId="35" xfId="0" applyNumberFormat="1" applyFont="1" applyBorder="1" applyAlignment="1" applyProtection="1">
      <alignment horizontal="center"/>
    </xf>
    <xf numFmtId="0" fontId="10" fillId="0" borderId="0" xfId="0" applyNumberFormat="1" applyFont="1" applyAlignment="1" applyProtection="1">
      <alignment horizontal="right"/>
    </xf>
    <xf numFmtId="0" fontId="0" fillId="0" borderId="14" xfId="0" applyNumberFormat="1" applyBorder="1" applyAlignment="1" applyProtection="1">
      <alignment horizontal="center"/>
    </xf>
    <xf numFmtId="0" fontId="14" fillId="0" borderId="31" xfId="0" applyNumberFormat="1" applyFont="1" applyBorder="1" applyAlignment="1" applyProtection="1">
      <alignment horizontal="center"/>
    </xf>
    <xf numFmtId="0" fontId="21" fillId="0" borderId="0" xfId="0" applyNumberFormat="1" applyFont="1" applyAlignment="1" applyProtection="1">
      <alignment horizontal="center"/>
    </xf>
    <xf numFmtId="44" fontId="10" fillId="9" borderId="4" xfId="1" applyFont="1" applyFill="1" applyBorder="1" applyProtection="1"/>
    <xf numFmtId="0" fontId="8" fillId="0" borderId="47" xfId="0" applyFont="1" applyBorder="1" applyProtection="1"/>
    <xf numFmtId="0" fontId="0" fillId="0" borderId="0" xfId="0" applyBorder="1" applyAlignment="1" applyProtection="1"/>
    <xf numFmtId="0" fontId="19" fillId="0" borderId="4" xfId="5" applyBorder="1" applyAlignment="1" applyProtection="1">
      <alignment horizontal="center"/>
      <protection locked="0"/>
    </xf>
    <xf numFmtId="0" fontId="19" fillId="0" borderId="4" xfId="5" quotePrefix="1" applyBorder="1" applyAlignment="1" applyProtection="1">
      <alignment horizontal="center"/>
      <protection locked="0"/>
    </xf>
    <xf numFmtId="0" fontId="15" fillId="0" borderId="27" xfId="0" applyNumberFormat="1" applyFont="1" applyBorder="1" applyProtection="1">
      <protection locked="0"/>
    </xf>
    <xf numFmtId="0" fontId="29" fillId="0" borderId="0" xfId="0" applyFont="1"/>
    <xf numFmtId="0" fontId="29" fillId="9" borderId="0" xfId="0" applyFont="1" applyFill="1"/>
    <xf numFmtId="0" fontId="29" fillId="0" borderId="0" xfId="0" applyFont="1" applyBorder="1"/>
    <xf numFmtId="0" fontId="29" fillId="0" borderId="0" xfId="0" applyFont="1" applyAlignment="1"/>
    <xf numFmtId="0" fontId="29" fillId="0" borderId="0" xfId="0" applyFont="1" applyAlignment="1">
      <alignment horizontal="right"/>
    </xf>
    <xf numFmtId="0" fontId="6" fillId="0" borderId="9" xfId="0" applyFont="1" applyBorder="1" applyProtection="1"/>
    <xf numFmtId="0" fontId="19" fillId="0" borderId="3" xfId="5" applyBorder="1" applyAlignment="1" applyProtection="1">
      <alignment horizontal="center"/>
      <protection locked="0"/>
    </xf>
    <xf numFmtId="44" fontId="27" fillId="0" borderId="9" xfId="0" applyNumberFormat="1" applyFont="1" applyBorder="1" applyProtection="1"/>
    <xf numFmtId="49" fontId="14" fillId="0" borderId="18" xfId="0" applyNumberFormat="1" applyFont="1" applyBorder="1" applyAlignment="1" applyProtection="1">
      <alignment horizontal="center"/>
    </xf>
    <xf numFmtId="49" fontId="14" fillId="0" borderId="27" xfId="0" applyNumberFormat="1" applyFont="1" applyBorder="1" applyAlignment="1" applyProtection="1">
      <alignment horizontal="center"/>
    </xf>
    <xf numFmtId="0" fontId="18" fillId="5" borderId="14" xfId="0" applyFont="1" applyFill="1" applyBorder="1" applyAlignment="1" applyProtection="1">
      <alignment horizontal="left"/>
    </xf>
    <xf numFmtId="0" fontId="10" fillId="9" borderId="3" xfId="0" applyFont="1" applyFill="1" applyBorder="1" applyProtection="1"/>
    <xf numFmtId="165" fontId="28" fillId="16" borderId="87" xfId="10" applyNumberFormat="1" applyFill="1" applyAlignment="1" applyProtection="1"/>
    <xf numFmtId="49" fontId="18" fillId="5" borderId="14" xfId="0" applyNumberFormat="1" applyFont="1" applyFill="1" applyBorder="1" applyProtection="1"/>
    <xf numFmtId="0" fontId="10" fillId="9" borderId="3" xfId="0" applyFont="1" applyFill="1" applyBorder="1" applyAlignment="1" applyProtection="1">
      <alignment horizontal="right"/>
    </xf>
    <xf numFmtId="0" fontId="18" fillId="5" borderId="14" xfId="0" applyNumberFormat="1" applyFont="1" applyFill="1" applyBorder="1" applyProtection="1"/>
    <xf numFmtId="0" fontId="10" fillId="9" borderId="0" xfId="0" applyNumberFormat="1" applyFont="1" applyFill="1" applyProtection="1"/>
    <xf numFmtId="0" fontId="18" fillId="9" borderId="14" xfId="0" applyNumberFormat="1" applyFont="1" applyFill="1" applyBorder="1" applyAlignment="1" applyProtection="1">
      <alignment horizontal="center"/>
    </xf>
    <xf numFmtId="44" fontId="10" fillId="0" borderId="0" xfId="0" applyNumberFormat="1" applyFont="1" applyFill="1" applyBorder="1" applyProtection="1"/>
    <xf numFmtId="44" fontId="12" fillId="5" borderId="14" xfId="0" applyNumberFormat="1" applyFont="1" applyFill="1" applyBorder="1" applyProtection="1"/>
    <xf numFmtId="44" fontId="18" fillId="9" borderId="0" xfId="1" applyFont="1" applyFill="1" applyBorder="1" applyAlignment="1" applyProtection="1">
      <alignment horizontal="left"/>
    </xf>
    <xf numFmtId="0" fontId="10" fillId="9" borderId="0" xfId="0" applyFont="1" applyFill="1" applyProtection="1"/>
    <xf numFmtId="49" fontId="19" fillId="9" borderId="1" xfId="5" applyNumberFormat="1" applyFill="1" applyBorder="1" applyAlignment="1" applyProtection="1">
      <alignment horizontal="center"/>
      <protection locked="0"/>
    </xf>
    <xf numFmtId="49" fontId="19" fillId="9" borderId="13" xfId="5" applyNumberFormat="1" applyFill="1" applyBorder="1" applyAlignment="1" applyProtection="1">
      <alignment horizontal="center"/>
      <protection locked="0"/>
    </xf>
    <xf numFmtId="0" fontId="22" fillId="9" borderId="5" xfId="0" applyFont="1" applyFill="1" applyBorder="1" applyAlignment="1" applyProtection="1">
      <alignment horizontal="center"/>
    </xf>
    <xf numFmtId="0" fontId="10" fillId="9" borderId="3" xfId="0" applyFont="1" applyFill="1" applyBorder="1" applyAlignment="1" applyProtection="1">
      <alignment horizontal="center"/>
    </xf>
    <xf numFmtId="49" fontId="19" fillId="9" borderId="0" xfId="5" applyNumberFormat="1" applyFill="1" applyBorder="1" applyAlignment="1" applyProtection="1">
      <alignment horizontal="center"/>
      <protection locked="0"/>
    </xf>
    <xf numFmtId="44" fontId="10" fillId="9" borderId="60" xfId="0" applyNumberFormat="1" applyFont="1" applyFill="1" applyBorder="1" applyProtection="1"/>
    <xf numFmtId="0" fontId="10" fillId="9" borderId="21" xfId="0" applyFont="1" applyFill="1" applyBorder="1" applyAlignment="1" applyProtection="1">
      <alignment horizontal="center"/>
    </xf>
    <xf numFmtId="49" fontId="10" fillId="9" borderId="40" xfId="0" applyNumberFormat="1" applyFont="1" applyFill="1" applyBorder="1" applyAlignment="1" applyProtection="1">
      <alignment horizontal="center"/>
    </xf>
    <xf numFmtId="49" fontId="14" fillId="9" borderId="40" xfId="0" applyNumberFormat="1" applyFont="1" applyFill="1" applyBorder="1" applyAlignment="1" applyProtection="1">
      <alignment horizontal="center"/>
    </xf>
    <xf numFmtId="49" fontId="14" fillId="9" borderId="40" xfId="0" applyNumberFormat="1" applyFont="1" applyFill="1" applyBorder="1" applyAlignment="1" applyProtection="1">
      <alignment horizontal="center"/>
      <protection locked="0"/>
    </xf>
    <xf numFmtId="49" fontId="14" fillId="9" borderId="22" xfId="0" applyNumberFormat="1" applyFont="1" applyFill="1" applyBorder="1" applyAlignment="1" applyProtection="1">
      <alignment horizontal="center"/>
    </xf>
    <xf numFmtId="49" fontId="14" fillId="9" borderId="83" xfId="0" applyNumberFormat="1" applyFont="1" applyFill="1" applyBorder="1" applyAlignment="1" applyProtection="1">
      <alignment horizontal="center"/>
    </xf>
    <xf numFmtId="44" fontId="12" fillId="5" borderId="15" xfId="1" applyFont="1" applyFill="1" applyBorder="1" applyProtection="1"/>
    <xf numFmtId="0" fontId="29" fillId="0" borderId="20" xfId="0" applyFont="1" applyBorder="1"/>
    <xf numFmtId="164" fontId="17" fillId="9" borderId="31" xfId="1" applyNumberFormat="1" applyFont="1" applyFill="1" applyBorder="1" applyProtection="1">
      <protection locked="0"/>
    </xf>
    <xf numFmtId="37" fontId="17" fillId="0" borderId="0" xfId="1" applyNumberFormat="1" applyFont="1" applyProtection="1"/>
    <xf numFmtId="0" fontId="10" fillId="0" borderId="98" xfId="0" applyNumberFormat="1" applyFont="1" applyBorder="1" applyProtection="1"/>
    <xf numFmtId="0" fontId="10" fillId="0" borderId="99" xfId="0" applyNumberFormat="1" applyFont="1" applyBorder="1" applyProtection="1"/>
    <xf numFmtId="49" fontId="15" fillId="0" borderId="27" xfId="0" applyNumberFormat="1" applyFont="1" applyBorder="1" applyProtection="1"/>
    <xf numFmtId="0" fontId="15" fillId="0" borderId="27" xfId="0" applyFont="1" applyFill="1" applyBorder="1" applyAlignment="1" applyProtection="1">
      <alignment horizontal="right"/>
    </xf>
    <xf numFmtId="0" fontId="15" fillId="0" borderId="27" xfId="0" applyFont="1" applyFill="1" applyBorder="1" applyAlignment="1" applyProtection="1"/>
    <xf numFmtId="0" fontId="10" fillId="0" borderId="27" xfId="0" applyFont="1" applyFill="1" applyBorder="1" applyAlignment="1" applyProtection="1">
      <alignment vertical="top"/>
      <protection locked="0"/>
    </xf>
    <xf numFmtId="0" fontId="10" fillId="0" borderId="34" xfId="0" applyFont="1" applyBorder="1" applyAlignment="1" applyProtection="1">
      <alignment vertical="top"/>
    </xf>
    <xf numFmtId="44" fontId="10" fillId="9" borderId="99" xfId="0" applyNumberFormat="1" applyFont="1" applyFill="1" applyBorder="1" applyProtection="1"/>
    <xf numFmtId="44" fontId="18" fillId="5" borderId="14" xfId="1" applyFont="1" applyFill="1" applyBorder="1" applyProtection="1"/>
    <xf numFmtId="0" fontId="31" fillId="0" borderId="31" xfId="0" applyFont="1" applyBorder="1" applyAlignment="1" applyProtection="1">
      <alignment horizontal="center"/>
    </xf>
    <xf numFmtId="0" fontId="14" fillId="0" borderId="3" xfId="0" applyNumberFormat="1" applyFont="1" applyFill="1" applyBorder="1" applyProtection="1"/>
    <xf numFmtId="49" fontId="14" fillId="0" borderId="31" xfId="0" applyNumberFormat="1" applyFont="1" applyBorder="1" applyAlignment="1" applyProtection="1">
      <alignment horizontal="center"/>
    </xf>
    <xf numFmtId="0" fontId="31" fillId="0" borderId="43" xfId="0" applyFont="1" applyBorder="1" applyAlignment="1" applyProtection="1">
      <alignment horizontal="center"/>
    </xf>
    <xf numFmtId="0" fontId="31" fillId="0" borderId="40" xfId="0" applyFont="1" applyBorder="1" applyAlignment="1" applyProtection="1">
      <alignment horizontal="center"/>
    </xf>
    <xf numFmtId="0" fontId="10" fillId="9" borderId="101" xfId="0" applyNumberFormat="1" applyFont="1" applyFill="1" applyBorder="1" applyProtection="1"/>
    <xf numFmtId="0" fontId="0" fillId="0" borderId="108" xfId="0" applyBorder="1" applyAlignment="1" applyProtection="1">
      <alignment horizontal="center"/>
    </xf>
    <xf numFmtId="44" fontId="10" fillId="9" borderId="100" xfId="1" applyFont="1" applyFill="1" applyBorder="1" applyProtection="1"/>
    <xf numFmtId="44" fontId="5" fillId="0" borderId="5" xfId="0" applyNumberFormat="1" applyFont="1" applyBorder="1" applyProtection="1"/>
    <xf numFmtId="0" fontId="19" fillId="0" borderId="3" xfId="5" applyBorder="1" applyAlignment="1">
      <alignment horizontal="center"/>
    </xf>
    <xf numFmtId="44" fontId="5" fillId="0" borderId="101" xfId="0" applyNumberFormat="1" applyFont="1" applyBorder="1" applyProtection="1"/>
    <xf numFmtId="0" fontId="19" fillId="0" borderId="100" xfId="5" applyBorder="1" applyAlignment="1" applyProtection="1">
      <alignment horizontal="center"/>
      <protection locked="0"/>
    </xf>
    <xf numFmtId="0" fontId="6" fillId="0" borderId="0" xfId="0" applyFont="1" applyBorder="1" applyAlignment="1" applyProtection="1">
      <alignment horizontal="center"/>
    </xf>
    <xf numFmtId="0" fontId="14" fillId="0" borderId="99" xfId="324" applyFont="1" applyFill="1" applyBorder="1" applyProtection="1"/>
    <xf numFmtId="0" fontId="14" fillId="0" borderId="0" xfId="0" applyFont="1" applyBorder="1" applyProtection="1"/>
    <xf numFmtId="0" fontId="14" fillId="0" borderId="22" xfId="0" applyFont="1" applyBorder="1" applyProtection="1"/>
    <xf numFmtId="0" fontId="14" fillId="0" borderId="3" xfId="0" applyFont="1" applyBorder="1" applyProtection="1"/>
    <xf numFmtId="0" fontId="47" fillId="0" borderId="25" xfId="0" applyFont="1" applyBorder="1" applyProtection="1"/>
    <xf numFmtId="0" fontId="14" fillId="0" borderId="123" xfId="0" applyFont="1" applyBorder="1" applyProtection="1"/>
    <xf numFmtId="49" fontId="10" fillId="9" borderId="99" xfId="0" applyNumberFormat="1" applyFont="1" applyFill="1" applyBorder="1" applyProtection="1"/>
    <xf numFmtId="0" fontId="47" fillId="34" borderId="98" xfId="0" applyFont="1" applyFill="1" applyBorder="1" applyProtection="1"/>
    <xf numFmtId="0" fontId="47" fillId="0" borderId="31" xfId="0" applyFont="1" applyBorder="1" applyProtection="1"/>
    <xf numFmtId="0" fontId="14" fillId="0" borderId="18" xfId="0" applyNumberFormat="1" applyFont="1" applyBorder="1" applyAlignment="1" applyProtection="1"/>
    <xf numFmtId="0" fontId="3" fillId="13" borderId="3" xfId="1" applyNumberFormat="1" applyFont="1" applyFill="1" applyBorder="1" applyProtection="1">
      <protection locked="0"/>
    </xf>
    <xf numFmtId="0" fontId="14" fillId="0" borderId="3" xfId="0" applyFont="1" applyBorder="1" applyAlignment="1" applyProtection="1"/>
    <xf numFmtId="0" fontId="14" fillId="0" borderId="3" xfId="0" applyFont="1" applyBorder="1" applyAlignment="1" applyProtection="1">
      <alignment horizontal="right"/>
    </xf>
    <xf numFmtId="0" fontId="48" fillId="0" borderId="31" xfId="0" applyFont="1" applyBorder="1" applyAlignment="1" applyProtection="1">
      <protection locked="0"/>
    </xf>
    <xf numFmtId="0" fontId="14" fillId="0" borderId="26" xfId="0" applyFont="1" applyBorder="1" applyAlignment="1" applyProtection="1"/>
    <xf numFmtId="0" fontId="14" fillId="0" borderId="18" xfId="0" applyFont="1" applyBorder="1" applyAlignment="1" applyProtection="1"/>
    <xf numFmtId="44" fontId="14" fillId="9" borderId="18" xfId="1" applyFont="1" applyFill="1" applyBorder="1" applyProtection="1">
      <protection locked="0"/>
    </xf>
    <xf numFmtId="44" fontId="14" fillId="9" borderId="4" xfId="1" applyFont="1" applyFill="1" applyBorder="1" applyProtection="1"/>
    <xf numFmtId="44" fontId="14" fillId="9" borderId="32" xfId="0" applyNumberFormat="1" applyFont="1" applyFill="1" applyBorder="1" applyProtection="1"/>
    <xf numFmtId="44" fontId="14" fillId="0" borderId="19" xfId="0" applyNumberFormat="1" applyFont="1" applyBorder="1" applyProtection="1"/>
    <xf numFmtId="44" fontId="14" fillId="0" borderId="18" xfId="0" applyNumberFormat="1" applyFont="1" applyBorder="1" applyProtection="1"/>
    <xf numFmtId="0" fontId="14" fillId="0" borderId="3" xfId="0" applyNumberFormat="1" applyFont="1" applyBorder="1" applyAlignment="1" applyProtection="1"/>
    <xf numFmtId="0" fontId="51" fillId="0" borderId="3" xfId="0" applyNumberFormat="1" applyFont="1" applyFill="1" applyBorder="1" applyAlignment="1" applyProtection="1">
      <protection locked="0"/>
    </xf>
    <xf numFmtId="0" fontId="14" fillId="0" borderId="22" xfId="0" applyFont="1" applyBorder="1" applyAlignment="1" applyProtection="1"/>
    <xf numFmtId="0" fontId="14" fillId="0" borderId="22" xfId="0" applyFont="1" applyBorder="1" applyAlignment="1" applyProtection="1">
      <alignment horizontal="right"/>
    </xf>
    <xf numFmtId="0" fontId="14" fillId="0" borderId="22" xfId="0" applyNumberFormat="1" applyFont="1" applyBorder="1" applyAlignment="1" applyProtection="1"/>
    <xf numFmtId="0" fontId="51" fillId="0" borderId="22" xfId="0" applyNumberFormat="1" applyFont="1" applyFill="1" applyBorder="1" applyAlignment="1" applyProtection="1">
      <protection locked="0"/>
    </xf>
    <xf numFmtId="44" fontId="14" fillId="4" borderId="18" xfId="1" applyFont="1" applyFill="1" applyBorder="1" applyProtection="1">
      <protection locked="0"/>
    </xf>
    <xf numFmtId="44" fontId="14" fillId="0" borderId="100" xfId="1" applyFont="1" applyFill="1" applyBorder="1" applyProtection="1"/>
    <xf numFmtId="44" fontId="14" fillId="0" borderId="28" xfId="0" applyNumberFormat="1" applyFont="1" applyBorder="1" applyProtection="1"/>
    <xf numFmtId="0" fontId="47" fillId="0" borderId="22" xfId="0" applyFont="1" applyBorder="1" applyAlignment="1" applyProtection="1"/>
    <xf numFmtId="0" fontId="51" fillId="0" borderId="25" xfId="0" applyNumberFormat="1" applyFont="1" applyFill="1" applyBorder="1" applyAlignment="1" applyProtection="1">
      <protection locked="0"/>
    </xf>
    <xf numFmtId="0" fontId="52" fillId="0" borderId="27" xfId="0" applyFont="1" applyBorder="1" applyAlignment="1" applyProtection="1">
      <alignment vertical="top"/>
      <protection locked="0"/>
    </xf>
    <xf numFmtId="44" fontId="14" fillId="0" borderId="39" xfId="1" applyFont="1" applyFill="1" applyBorder="1" applyProtection="1"/>
    <xf numFmtId="44" fontId="14" fillId="0" borderId="31" xfId="1" applyFont="1" applyFill="1" applyBorder="1" applyProtection="1"/>
    <xf numFmtId="44" fontId="14" fillId="0" borderId="0" xfId="0" applyNumberFormat="1" applyFont="1" applyBorder="1" applyProtection="1"/>
    <xf numFmtId="0" fontId="52" fillId="0" borderId="25" xfId="0" applyFont="1" applyBorder="1" applyAlignment="1" applyProtection="1"/>
    <xf numFmtId="0" fontId="14" fillId="0" borderId="99" xfId="0" applyFont="1" applyFill="1" applyBorder="1" applyAlignment="1" applyProtection="1"/>
    <xf numFmtId="44" fontId="14" fillId="0" borderId="99" xfId="1" applyFont="1" applyFill="1" applyBorder="1" applyProtection="1"/>
    <xf numFmtId="44" fontId="14" fillId="0" borderId="99" xfId="1" applyFont="1" applyBorder="1" applyAlignment="1" applyProtection="1">
      <alignment shrinkToFit="1"/>
    </xf>
    <xf numFmtId="44" fontId="14" fillId="0" borderId="99" xfId="0" applyNumberFormat="1" applyFont="1" applyBorder="1" applyProtection="1"/>
    <xf numFmtId="0" fontId="47" fillId="34" borderId="18" xfId="0" applyFont="1" applyFill="1" applyBorder="1" applyAlignment="1" applyProtection="1"/>
    <xf numFmtId="0" fontId="14" fillId="0" borderId="99" xfId="0" applyNumberFormat="1" applyFont="1" applyBorder="1" applyAlignment="1" applyProtection="1"/>
    <xf numFmtId="0" fontId="14" fillId="0" borderId="99" xfId="0" applyFont="1" applyBorder="1" applyAlignment="1" applyProtection="1"/>
    <xf numFmtId="0" fontId="14" fillId="0" borderId="99" xfId="0" applyFont="1" applyBorder="1" applyAlignment="1" applyProtection="1">
      <alignment horizontal="right"/>
    </xf>
    <xf numFmtId="0" fontId="48" fillId="0" borderId="98" xfId="0" applyFont="1" applyBorder="1" applyAlignment="1" applyProtection="1">
      <protection locked="0"/>
    </xf>
    <xf numFmtId="0" fontId="14" fillId="0" borderId="98" xfId="0" applyFont="1" applyFill="1" applyBorder="1" applyAlignment="1" applyProtection="1">
      <alignment horizontal="right"/>
    </xf>
    <xf numFmtId="0" fontId="48" fillId="6" borderId="1" xfId="2" applyFont="1" applyBorder="1" applyAlignment="1" applyProtection="1">
      <alignment vertical="top"/>
      <protection locked="0"/>
    </xf>
    <xf numFmtId="0" fontId="14" fillId="0" borderId="52" xfId="0" applyNumberFormat="1" applyFont="1" applyBorder="1" applyProtection="1"/>
    <xf numFmtId="0" fontId="14" fillId="0" borderId="98" xfId="0" applyFont="1" applyFill="1" applyBorder="1" applyProtection="1"/>
    <xf numFmtId="44" fontId="14" fillId="4" borderId="3" xfId="1" applyFont="1" applyFill="1" applyBorder="1" applyProtection="1">
      <protection locked="0"/>
    </xf>
    <xf numFmtId="44" fontId="14" fillId="0" borderId="4" xfId="1" applyFont="1" applyFill="1" applyBorder="1" applyProtection="1"/>
    <xf numFmtId="44" fontId="14" fillId="0" borderId="32" xfId="0" applyNumberFormat="1" applyFont="1" applyBorder="1" applyProtection="1"/>
    <xf numFmtId="49" fontId="14" fillId="0" borderId="99" xfId="0" applyNumberFormat="1" applyFont="1" applyBorder="1" applyProtection="1"/>
    <xf numFmtId="0" fontId="14" fillId="0" borderId="3" xfId="0" applyFont="1" applyFill="1" applyBorder="1" applyAlignment="1" applyProtection="1">
      <alignment horizontal="right"/>
    </xf>
    <xf numFmtId="164" fontId="48" fillId="7" borderId="31" xfId="1" applyNumberFormat="1" applyFont="1" applyFill="1" applyBorder="1" applyProtection="1">
      <protection locked="0"/>
    </xf>
    <xf numFmtId="0" fontId="14" fillId="0" borderId="101" xfId="0" applyNumberFormat="1" applyFont="1" applyBorder="1" applyProtection="1"/>
    <xf numFmtId="0" fontId="14" fillId="0" borderId="3" xfId="0" applyFont="1" applyFill="1" applyBorder="1" applyProtection="1"/>
    <xf numFmtId="44" fontId="14" fillId="0" borderId="100" xfId="1" applyFont="1" applyBorder="1" applyProtection="1"/>
    <xf numFmtId="0" fontId="14" fillId="0" borderId="98" xfId="0" applyNumberFormat="1" applyFont="1" applyBorder="1" applyProtection="1"/>
    <xf numFmtId="0" fontId="14" fillId="0" borderId="3" xfId="0" applyNumberFormat="1" applyFont="1" applyBorder="1" applyProtection="1"/>
    <xf numFmtId="0" fontId="14" fillId="0" borderId="99" xfId="0" applyFont="1" applyFill="1" applyBorder="1" applyProtection="1"/>
    <xf numFmtId="0" fontId="47" fillId="34" borderId="99" xfId="0" applyFont="1" applyFill="1" applyBorder="1" applyAlignment="1" applyProtection="1"/>
    <xf numFmtId="0" fontId="3" fillId="13" borderId="99" xfId="1" applyNumberFormat="1" applyFont="1" applyFill="1" applyBorder="1" applyProtection="1">
      <protection locked="0"/>
    </xf>
    <xf numFmtId="0" fontId="14" fillId="0" borderId="99" xfId="0" applyNumberFormat="1" applyFont="1" applyBorder="1" applyProtection="1"/>
    <xf numFmtId="44" fontId="14" fillId="4" borderId="99" xfId="1" applyFont="1" applyFill="1" applyBorder="1" applyProtection="1">
      <protection locked="0"/>
    </xf>
    <xf numFmtId="44" fontId="14" fillId="0" borderId="100" xfId="0" applyNumberFormat="1" applyFont="1" applyBorder="1" applyProtection="1"/>
    <xf numFmtId="0" fontId="14" fillId="0" borderId="38" xfId="0" applyNumberFormat="1" applyFont="1" applyBorder="1" applyAlignment="1" applyProtection="1"/>
    <xf numFmtId="0" fontId="14" fillId="0" borderId="38" xfId="0" applyFont="1" applyBorder="1" applyAlignment="1" applyProtection="1"/>
    <xf numFmtId="0" fontId="14" fillId="0" borderId="12" xfId="0" applyFont="1" applyBorder="1" applyAlignment="1" applyProtection="1">
      <alignment horizontal="right"/>
    </xf>
    <xf numFmtId="0" fontId="48" fillId="10" borderId="1" xfId="0" applyFont="1" applyFill="1" applyBorder="1" applyAlignment="1" applyProtection="1">
      <protection locked="0"/>
    </xf>
    <xf numFmtId="44" fontId="14" fillId="4" borderId="43" xfId="1" applyFont="1" applyFill="1" applyBorder="1" applyProtection="1">
      <protection locked="0"/>
    </xf>
    <xf numFmtId="44" fontId="14" fillId="9" borderId="3" xfId="1" applyFont="1" applyFill="1" applyBorder="1" applyProtection="1">
      <protection locked="0"/>
    </xf>
    <xf numFmtId="0" fontId="47" fillId="0" borderId="27" xfId="0" applyFont="1" applyBorder="1" applyAlignment="1" applyProtection="1"/>
    <xf numFmtId="0" fontId="14" fillId="0" borderId="27" xfId="0" applyNumberFormat="1" applyFont="1" applyBorder="1" applyAlignment="1" applyProtection="1"/>
    <xf numFmtId="0" fontId="47" fillId="34" borderId="38" xfId="0" applyFont="1" applyFill="1" applyBorder="1" applyAlignment="1" applyProtection="1"/>
    <xf numFmtId="0" fontId="47" fillId="0" borderId="100" xfId="0" applyFont="1" applyBorder="1" applyProtection="1"/>
    <xf numFmtId="165" fontId="54" fillId="15" borderId="91" xfId="10" applyNumberFormat="1" applyFont="1" applyBorder="1" applyAlignment="1" applyProtection="1"/>
    <xf numFmtId="165" fontId="54" fillId="15" borderId="87" xfId="10" applyNumberFormat="1" applyFont="1" applyAlignment="1" applyProtection="1"/>
    <xf numFmtId="165" fontId="54" fillId="9" borderId="87" xfId="10" applyNumberFormat="1" applyFont="1" applyFill="1" applyAlignment="1" applyProtection="1"/>
    <xf numFmtId="0" fontId="3" fillId="14" borderId="3" xfId="1" applyNumberFormat="1" applyFont="1" applyFill="1" applyBorder="1" applyProtection="1">
      <protection locked="0"/>
    </xf>
    <xf numFmtId="0" fontId="14" fillId="9" borderId="3" xfId="0" applyFont="1" applyFill="1" applyBorder="1" applyAlignment="1" applyProtection="1"/>
    <xf numFmtId="0" fontId="14" fillId="9" borderId="3" xfId="0" applyFont="1" applyFill="1" applyBorder="1" applyAlignment="1" applyProtection="1">
      <alignment horizontal="right"/>
    </xf>
    <xf numFmtId="44" fontId="14" fillId="9" borderId="19" xfId="0" applyNumberFormat="1" applyFont="1" applyFill="1" applyBorder="1" applyProtection="1"/>
    <xf numFmtId="0" fontId="14" fillId="9" borderId="3" xfId="0" applyNumberFormat="1" applyFont="1" applyFill="1" applyBorder="1" applyProtection="1"/>
    <xf numFmtId="44" fontId="14" fillId="9" borderId="3" xfId="1" applyFont="1" applyFill="1" applyBorder="1" applyProtection="1"/>
    <xf numFmtId="44" fontId="14" fillId="9" borderId="3" xfId="1" applyFont="1" applyFill="1" applyBorder="1" applyAlignment="1" applyProtection="1">
      <alignment shrinkToFit="1"/>
    </xf>
    <xf numFmtId="0" fontId="14" fillId="14" borderId="99" xfId="1" applyNumberFormat="1" applyFont="1" applyFill="1" applyBorder="1" applyProtection="1">
      <protection locked="0"/>
    </xf>
    <xf numFmtId="166" fontId="55" fillId="9" borderId="19" xfId="2" applyNumberFormat="1" applyFont="1" applyFill="1" applyBorder="1" applyAlignment="1" applyProtection="1"/>
    <xf numFmtId="44" fontId="14" fillId="9" borderId="31" xfId="1" applyFont="1" applyFill="1" applyBorder="1" applyProtection="1">
      <protection locked="0"/>
    </xf>
    <xf numFmtId="44" fontId="14" fillId="9" borderId="100" xfId="1" applyFont="1" applyFill="1" applyBorder="1" applyProtection="1"/>
    <xf numFmtId="44" fontId="14" fillId="9" borderId="99" xfId="1" applyFont="1" applyFill="1" applyBorder="1" applyAlignment="1" applyProtection="1">
      <alignment shrinkToFit="1"/>
    </xf>
    <xf numFmtId="44" fontId="14" fillId="9" borderId="43" xfId="1" applyFont="1" applyFill="1" applyBorder="1" applyProtection="1">
      <protection locked="0"/>
    </xf>
    <xf numFmtId="44" fontId="14" fillId="0" borderId="17" xfId="0" applyNumberFormat="1" applyFont="1" applyBorder="1" applyProtection="1"/>
    <xf numFmtId="0" fontId="3" fillId="13" borderId="22" xfId="1" applyNumberFormat="1" applyFont="1" applyFill="1" applyBorder="1" applyProtection="1">
      <protection locked="0"/>
    </xf>
    <xf numFmtId="0" fontId="48" fillId="0" borderId="3" xfId="0" applyFont="1" applyBorder="1" applyAlignment="1" applyProtection="1">
      <protection locked="0"/>
    </xf>
    <xf numFmtId="44" fontId="14" fillId="0" borderId="3" xfId="1" applyFont="1" applyFill="1" applyBorder="1" applyProtection="1"/>
    <xf numFmtId="44" fontId="14" fillId="0" borderId="55" xfId="0" applyNumberFormat="1" applyFont="1" applyBorder="1" applyProtection="1"/>
    <xf numFmtId="0" fontId="14" fillId="0" borderId="31" xfId="0" applyFont="1" applyFill="1" applyBorder="1" applyAlignment="1" applyProtection="1">
      <alignment horizontal="left"/>
    </xf>
    <xf numFmtId="0" fontId="14" fillId="0" borderId="21" xfId="0" applyFont="1" applyBorder="1" applyAlignment="1" applyProtection="1"/>
    <xf numFmtId="0" fontId="3" fillId="14" borderId="22" xfId="1" applyNumberFormat="1" applyFont="1" applyFill="1" applyBorder="1" applyProtection="1">
      <protection locked="0"/>
    </xf>
    <xf numFmtId="44" fontId="14" fillId="0" borderId="45" xfId="1" applyFont="1" applyFill="1" applyBorder="1" applyProtection="1"/>
    <xf numFmtId="44" fontId="14" fillId="0" borderId="31" xfId="0" applyNumberFormat="1" applyFont="1" applyBorder="1" applyProtection="1"/>
    <xf numFmtId="0" fontId="47" fillId="0" borderId="25" xfId="0" applyFont="1" applyBorder="1" applyAlignment="1" applyProtection="1"/>
    <xf numFmtId="0" fontId="14" fillId="0" borderId="25" xfId="0" applyNumberFormat="1" applyFont="1" applyBorder="1" applyAlignment="1" applyProtection="1"/>
    <xf numFmtId="0" fontId="14" fillId="0" borderId="25" xfId="0" applyFont="1" applyBorder="1" applyAlignment="1" applyProtection="1"/>
    <xf numFmtId="0" fontId="14" fillId="0" borderId="25" xfId="0" applyFont="1" applyBorder="1" applyAlignment="1" applyProtection="1">
      <alignment horizontal="right"/>
    </xf>
    <xf numFmtId="0" fontId="48" fillId="0" borderId="25" xfId="0" applyFont="1" applyBorder="1" applyAlignment="1" applyProtection="1">
      <protection locked="0"/>
    </xf>
    <xf numFmtId="44" fontId="14" fillId="9" borderId="25" xfId="1" applyFont="1" applyFill="1" applyBorder="1" applyProtection="1">
      <protection locked="0"/>
    </xf>
    <xf numFmtId="44" fontId="14" fillId="0" borderId="25" xfId="1" applyFont="1" applyFill="1" applyBorder="1" applyProtection="1"/>
    <xf numFmtId="44" fontId="14" fillId="0" borderId="51" xfId="0" applyNumberFormat="1" applyFont="1" applyBorder="1" applyProtection="1"/>
    <xf numFmtId="44" fontId="14" fillId="0" borderId="25" xfId="0" applyNumberFormat="1" applyFont="1" applyBorder="1" applyProtection="1"/>
    <xf numFmtId="44" fontId="14" fillId="9" borderId="61" xfId="0" applyNumberFormat="1" applyFont="1" applyFill="1" applyBorder="1" applyProtection="1"/>
    <xf numFmtId="165" fontId="54" fillId="16" borderId="87" xfId="10" applyNumberFormat="1" applyFont="1" applyFill="1" applyAlignment="1" applyProtection="1"/>
    <xf numFmtId="44" fontId="14" fillId="9" borderId="99" xfId="0" applyNumberFormat="1" applyFont="1" applyFill="1" applyBorder="1" applyProtection="1"/>
    <xf numFmtId="164" fontId="48" fillId="7" borderId="31" xfId="1" applyNumberFormat="1" applyFont="1" applyFill="1" applyBorder="1" applyAlignment="1" applyProtection="1">
      <protection locked="0"/>
    </xf>
    <xf numFmtId="0" fontId="14" fillId="0" borderId="3" xfId="0" applyFont="1" applyFill="1" applyBorder="1" applyAlignment="1" applyProtection="1"/>
    <xf numFmtId="0" fontId="51" fillId="0" borderId="3" xfId="0" applyNumberFormat="1" applyFont="1" applyBorder="1" applyProtection="1"/>
    <xf numFmtId="49" fontId="51" fillId="0" borderId="3" xfId="0" applyNumberFormat="1" applyFont="1" applyBorder="1" applyProtection="1"/>
    <xf numFmtId="0" fontId="14" fillId="0" borderId="4" xfId="0" applyFont="1" applyBorder="1" applyAlignment="1" applyProtection="1">
      <alignment vertical="top"/>
    </xf>
    <xf numFmtId="44" fontId="14" fillId="0" borderId="3" xfId="1" applyFont="1" applyFill="1" applyBorder="1" applyProtection="1">
      <protection locked="0"/>
    </xf>
    <xf numFmtId="44" fontId="14" fillId="0" borderId="3" xfId="1" applyFont="1" applyBorder="1" applyAlignment="1" applyProtection="1">
      <alignment shrinkToFit="1"/>
    </xf>
    <xf numFmtId="0" fontId="51" fillId="0" borderId="27" xfId="0" applyNumberFormat="1" applyFont="1" applyBorder="1" applyProtection="1"/>
    <xf numFmtId="0" fontId="51" fillId="0" borderId="27" xfId="0" applyNumberFormat="1" applyFont="1" applyBorder="1" applyProtection="1">
      <protection locked="0"/>
    </xf>
    <xf numFmtId="49" fontId="51" fillId="0" borderId="27" xfId="0" applyNumberFormat="1" applyFont="1" applyBorder="1" applyProtection="1"/>
    <xf numFmtId="0" fontId="51" fillId="0" borderId="27" xfId="0" applyFont="1" applyFill="1" applyBorder="1" applyAlignment="1" applyProtection="1">
      <alignment horizontal="right"/>
    </xf>
    <xf numFmtId="164" fontId="48" fillId="7" borderId="27" xfId="1" applyNumberFormat="1" applyFont="1" applyFill="1" applyBorder="1" applyProtection="1">
      <protection locked="0"/>
    </xf>
    <xf numFmtId="0" fontId="14" fillId="0" borderId="35" xfId="0" applyNumberFormat="1" applyFont="1" applyBorder="1" applyProtection="1"/>
    <xf numFmtId="0" fontId="51" fillId="0" borderId="27" xfId="0" applyFont="1" applyFill="1" applyBorder="1" applyAlignment="1" applyProtection="1"/>
    <xf numFmtId="0" fontId="14" fillId="0" borderId="27" xfId="0" applyFont="1" applyFill="1" applyBorder="1" applyAlignment="1" applyProtection="1">
      <alignment vertical="top"/>
      <protection locked="0"/>
    </xf>
    <xf numFmtId="0" fontId="14" fillId="0" borderId="34" xfId="0" applyFont="1" applyBorder="1" applyAlignment="1" applyProtection="1">
      <alignment vertical="top"/>
    </xf>
    <xf numFmtId="0" fontId="14" fillId="0" borderId="99" xfId="0" applyNumberFormat="1" applyFont="1" applyFill="1" applyBorder="1" applyProtection="1"/>
    <xf numFmtId="44" fontId="14" fillId="0" borderId="99" xfId="1" applyFont="1" applyFill="1" applyBorder="1" applyProtection="1">
      <protection locked="0"/>
    </xf>
    <xf numFmtId="0" fontId="14" fillId="0" borderId="101" xfId="0" applyNumberFormat="1" applyFont="1" applyFill="1" applyBorder="1" applyProtection="1">
      <protection locked="0"/>
    </xf>
    <xf numFmtId="0" fontId="14" fillId="0" borderId="100" xfId="0" applyFont="1" applyBorder="1" applyAlignment="1" applyProtection="1">
      <alignment horizontal="right"/>
    </xf>
    <xf numFmtId="44" fontId="14" fillId="9" borderId="99" xfId="1" applyFont="1" applyFill="1" applyBorder="1" applyProtection="1">
      <protection locked="0"/>
    </xf>
    <xf numFmtId="0" fontId="3" fillId="13" borderId="3" xfId="1" applyNumberFormat="1" applyFont="1" applyFill="1" applyBorder="1" applyAlignment="1" applyProtection="1">
      <alignment horizontal="center"/>
      <protection locked="0"/>
    </xf>
    <xf numFmtId="0" fontId="48" fillId="0" borderId="31" xfId="0" applyFont="1" applyFill="1" applyBorder="1" applyAlignment="1" applyProtection="1">
      <alignment vertical="top"/>
      <protection locked="0"/>
    </xf>
    <xf numFmtId="0" fontId="14" fillId="0" borderId="22" xfId="0" applyFont="1" applyFill="1" applyBorder="1" applyAlignment="1" applyProtection="1"/>
    <xf numFmtId="44" fontId="14" fillId="13" borderId="3" xfId="1" applyFont="1" applyFill="1" applyBorder="1" applyProtection="1">
      <protection locked="0"/>
    </xf>
    <xf numFmtId="44" fontId="14" fillId="0" borderId="32" xfId="0" applyNumberFormat="1" applyFont="1" applyFill="1" applyBorder="1" applyProtection="1"/>
    <xf numFmtId="0" fontId="3" fillId="14" borderId="3" xfId="1" applyNumberFormat="1" applyFont="1" applyFill="1" applyBorder="1" applyAlignment="1" applyProtection="1">
      <alignment horizontal="center"/>
      <protection locked="0"/>
    </xf>
    <xf numFmtId="0" fontId="14" fillId="9" borderId="40" xfId="0" applyNumberFormat="1" applyFont="1" applyFill="1" applyBorder="1" applyProtection="1"/>
    <xf numFmtId="0" fontId="14" fillId="9" borderId="22" xfId="0" applyFont="1" applyFill="1" applyBorder="1" applyAlignment="1" applyProtection="1"/>
    <xf numFmtId="44" fontId="14" fillId="9" borderId="45" xfId="1" applyFont="1" applyFill="1" applyBorder="1" applyProtection="1"/>
    <xf numFmtId="44" fontId="14" fillId="9" borderId="39" xfId="1" applyFont="1" applyFill="1" applyBorder="1" applyProtection="1"/>
    <xf numFmtId="44" fontId="14" fillId="0" borderId="41" xfId="0" applyNumberFormat="1" applyFont="1" applyFill="1" applyBorder="1" applyProtection="1"/>
    <xf numFmtId="0" fontId="14" fillId="0" borderId="25" xfId="0" applyNumberFormat="1" applyFont="1" applyFill="1" applyBorder="1" applyProtection="1"/>
    <xf numFmtId="0" fontId="14" fillId="0" borderId="25" xfId="0" applyFont="1" applyFill="1" applyBorder="1" applyAlignment="1" applyProtection="1"/>
    <xf numFmtId="44" fontId="14" fillId="0" borderId="25" xfId="1" applyFont="1" applyFill="1" applyBorder="1" applyProtection="1">
      <protection locked="0"/>
    </xf>
    <xf numFmtId="44" fontId="14" fillId="0" borderId="25" xfId="1" applyFont="1" applyBorder="1" applyAlignment="1" applyProtection="1">
      <alignment shrinkToFit="1"/>
    </xf>
    <xf numFmtId="44" fontId="14" fillId="0" borderId="27" xfId="0" applyNumberFormat="1" applyFont="1" applyBorder="1" applyProtection="1"/>
    <xf numFmtId="0" fontId="14" fillId="0" borderId="43" xfId="0" applyNumberFormat="1" applyFont="1" applyFill="1" applyBorder="1" applyProtection="1"/>
    <xf numFmtId="0" fontId="14" fillId="0" borderId="38" xfId="0" applyFont="1" applyBorder="1" applyAlignment="1" applyProtection="1">
      <alignment horizontal="right"/>
    </xf>
    <xf numFmtId="44" fontId="14" fillId="4" borderId="38" xfId="1" applyFont="1" applyFill="1" applyBorder="1" applyProtection="1">
      <protection locked="0"/>
    </xf>
    <xf numFmtId="44" fontId="14" fillId="0" borderId="12" xfId="1" applyFont="1" applyFill="1" applyBorder="1" applyProtection="1"/>
    <xf numFmtId="44" fontId="14" fillId="0" borderId="61" xfId="0" applyNumberFormat="1" applyFont="1" applyBorder="1" applyProtection="1"/>
    <xf numFmtId="0" fontId="14" fillId="14" borderId="18" xfId="1" applyNumberFormat="1" applyFont="1" applyFill="1" applyBorder="1" applyProtection="1">
      <protection locked="0"/>
    </xf>
    <xf numFmtId="0" fontId="52" fillId="0" borderId="3" xfId="0" applyNumberFormat="1" applyFont="1" applyBorder="1" applyProtection="1">
      <protection locked="0"/>
    </xf>
    <xf numFmtId="0" fontId="52" fillId="0" borderId="3" xfId="0" applyFont="1" applyBorder="1" applyAlignment="1" applyProtection="1">
      <alignment vertical="top"/>
    </xf>
    <xf numFmtId="0" fontId="52" fillId="0" borderId="3" xfId="0" applyFont="1" applyBorder="1" applyAlignment="1" applyProtection="1">
      <alignment horizontal="right" vertical="top"/>
    </xf>
    <xf numFmtId="0" fontId="48" fillId="0" borderId="31" xfId="0" applyFont="1" applyBorder="1" applyAlignment="1" applyProtection="1">
      <alignment vertical="top"/>
      <protection locked="0"/>
    </xf>
    <xf numFmtId="0" fontId="52" fillId="0" borderId="5" xfId="0" applyFont="1" applyBorder="1" applyAlignment="1" applyProtection="1">
      <alignment vertical="top"/>
    </xf>
    <xf numFmtId="0" fontId="14" fillId="0" borderId="3" xfId="0" applyFont="1" applyBorder="1" applyAlignment="1" applyProtection="1">
      <alignment vertical="top"/>
    </xf>
    <xf numFmtId="0" fontId="52" fillId="0" borderId="3" xfId="0" applyFont="1" applyFill="1" applyBorder="1" applyAlignment="1" applyProtection="1">
      <alignment vertical="top"/>
      <protection locked="0"/>
    </xf>
    <xf numFmtId="0" fontId="52" fillId="0" borderId="4" xfId="0" applyFont="1" applyBorder="1" applyAlignment="1" applyProtection="1">
      <alignment vertical="top"/>
    </xf>
    <xf numFmtId="0" fontId="52" fillId="0" borderId="22" xfId="0" applyNumberFormat="1" applyFont="1" applyBorder="1" applyProtection="1"/>
    <xf numFmtId="0" fontId="52" fillId="0" borderId="22" xfId="0" applyNumberFormat="1" applyFont="1" applyBorder="1" applyProtection="1">
      <protection locked="0"/>
    </xf>
    <xf numFmtId="0" fontId="52" fillId="0" borderId="22" xfId="0" applyFont="1" applyBorder="1" applyAlignment="1" applyProtection="1">
      <alignment vertical="top"/>
    </xf>
    <xf numFmtId="0" fontId="52" fillId="0" borderId="22" xfId="0" applyFont="1" applyBorder="1" applyAlignment="1" applyProtection="1">
      <alignment horizontal="right" vertical="top"/>
    </xf>
    <xf numFmtId="0" fontId="52" fillId="0" borderId="21" xfId="0" applyFont="1" applyBorder="1" applyAlignment="1" applyProtection="1">
      <alignment vertical="top"/>
    </xf>
    <xf numFmtId="0" fontId="14" fillId="0" borderId="22" xfId="0" applyFont="1" applyBorder="1" applyAlignment="1" applyProtection="1">
      <alignment vertical="top"/>
    </xf>
    <xf numFmtId="0" fontId="52" fillId="0" borderId="22" xfId="0" applyFont="1" applyFill="1" applyBorder="1" applyAlignment="1" applyProtection="1">
      <alignment vertical="top"/>
      <protection locked="0"/>
    </xf>
    <xf numFmtId="0" fontId="52" fillId="0" borderId="45" xfId="0" applyFont="1" applyBorder="1" applyAlignment="1" applyProtection="1">
      <alignment vertical="top"/>
    </xf>
    <xf numFmtId="0" fontId="47" fillId="0" borderId="27" xfId="0" applyFont="1" applyBorder="1" applyProtection="1"/>
    <xf numFmtId="0" fontId="14" fillId="0" borderId="25" xfId="0" applyNumberFormat="1" applyFont="1" applyFill="1" applyBorder="1" applyProtection="1">
      <protection locked="0"/>
    </xf>
    <xf numFmtId="0" fontId="52" fillId="0" borderId="25" xfId="0" applyFont="1" applyBorder="1" applyAlignment="1" applyProtection="1">
      <alignment vertical="top"/>
    </xf>
    <xf numFmtId="0" fontId="52" fillId="0" borderId="25" xfId="0" applyFont="1" applyBorder="1" applyAlignment="1" applyProtection="1">
      <alignment horizontal="right" vertical="top"/>
    </xf>
    <xf numFmtId="0" fontId="48" fillId="0" borderId="27" xfId="0" applyFont="1" applyBorder="1" applyAlignment="1" applyProtection="1">
      <alignment vertical="top"/>
      <protection locked="0"/>
    </xf>
    <xf numFmtId="0" fontId="52" fillId="0" borderId="37" xfId="0" applyFont="1" applyBorder="1" applyAlignment="1" applyProtection="1">
      <alignment vertical="top"/>
    </xf>
    <xf numFmtId="0" fontId="14" fillId="0" borderId="25" xfId="0" applyFont="1" applyBorder="1" applyAlignment="1" applyProtection="1">
      <alignment vertical="top"/>
    </xf>
    <xf numFmtId="0" fontId="52" fillId="0" borderId="25" xfId="0" applyFont="1" applyFill="1" applyBorder="1" applyAlignment="1" applyProtection="1">
      <alignment vertical="top"/>
      <protection locked="0"/>
    </xf>
    <xf numFmtId="0" fontId="52" fillId="0" borderId="24" xfId="0" applyFont="1" applyBorder="1" applyAlignment="1" applyProtection="1">
      <alignment vertical="top"/>
    </xf>
    <xf numFmtId="0" fontId="14" fillId="0" borderId="26" xfId="0" applyNumberFormat="1" applyFont="1" applyBorder="1" applyProtection="1"/>
    <xf numFmtId="0" fontId="14" fillId="0" borderId="26" xfId="0" applyNumberFormat="1" applyFont="1" applyFill="1" applyBorder="1" applyProtection="1">
      <protection locked="0"/>
    </xf>
    <xf numFmtId="49" fontId="14" fillId="0" borderId="18" xfId="0" applyNumberFormat="1" applyFont="1" applyBorder="1" applyProtection="1"/>
    <xf numFmtId="0" fontId="14" fillId="0" borderId="18" xfId="0" applyFont="1" applyBorder="1" applyAlignment="1" applyProtection="1">
      <alignment horizontal="right"/>
    </xf>
    <xf numFmtId="0" fontId="14" fillId="0" borderId="18" xfId="0" applyFont="1" applyBorder="1" applyProtection="1"/>
    <xf numFmtId="44" fontId="14" fillId="0" borderId="19" xfId="1" applyFont="1" applyFill="1" applyBorder="1" applyProtection="1"/>
    <xf numFmtId="164" fontId="48" fillId="0" borderId="31" xfId="1" applyNumberFormat="1" applyFont="1" applyFill="1" applyBorder="1" applyProtection="1">
      <protection locked="0"/>
    </xf>
    <xf numFmtId="0" fontId="14" fillId="0" borderId="5" xfId="0" applyNumberFormat="1" applyFont="1" applyFill="1" applyBorder="1" applyAlignment="1" applyProtection="1"/>
    <xf numFmtId="44" fontId="14" fillId="0" borderId="28" xfId="0" applyNumberFormat="1" applyFont="1" applyFill="1" applyBorder="1" applyProtection="1"/>
    <xf numFmtId="44" fontId="14" fillId="0" borderId="19" xfId="0" applyNumberFormat="1" applyFont="1" applyFill="1" applyBorder="1" applyProtection="1"/>
    <xf numFmtId="0" fontId="14" fillId="2" borderId="18" xfId="0" applyNumberFormat="1" applyFont="1" applyFill="1" applyBorder="1" applyProtection="1"/>
    <xf numFmtId="49" fontId="14" fillId="0" borderId="26" xfId="0" applyNumberFormat="1" applyFont="1" applyFill="1" applyBorder="1" applyProtection="1"/>
    <xf numFmtId="0" fontId="14" fillId="0" borderId="18" xfId="0" applyFont="1" applyFill="1" applyBorder="1" applyAlignment="1" applyProtection="1">
      <alignment horizontal="right"/>
    </xf>
    <xf numFmtId="44" fontId="14" fillId="0" borderId="18" xfId="1" applyFont="1" applyFill="1" applyBorder="1" applyProtection="1">
      <protection locked="0"/>
    </xf>
    <xf numFmtId="0" fontId="14" fillId="2" borderId="27" xfId="0" applyNumberFormat="1" applyFont="1" applyFill="1" applyBorder="1" applyProtection="1"/>
    <xf numFmtId="0" fontId="14" fillId="0" borderId="35" xfId="0" applyNumberFormat="1" applyFont="1" applyFill="1" applyBorder="1" applyProtection="1">
      <protection locked="0"/>
    </xf>
    <xf numFmtId="49" fontId="14" fillId="0" borderId="35" xfId="0" applyNumberFormat="1" applyFont="1" applyFill="1" applyBorder="1" applyProtection="1"/>
    <xf numFmtId="0" fontId="14" fillId="0" borderId="27" xfId="0" applyFont="1" applyFill="1" applyBorder="1" applyAlignment="1" applyProtection="1">
      <alignment horizontal="right"/>
    </xf>
    <xf numFmtId="0" fontId="14" fillId="0" borderId="37" xfId="0" applyNumberFormat="1" applyFont="1" applyFill="1" applyBorder="1" applyAlignment="1" applyProtection="1"/>
    <xf numFmtId="0" fontId="14" fillId="0" borderId="25" xfId="0" applyFont="1" applyFill="1" applyBorder="1" applyProtection="1"/>
    <xf numFmtId="44" fontId="14" fillId="0" borderId="24" xfId="1" applyFont="1" applyFill="1" applyBorder="1" applyProtection="1"/>
    <xf numFmtId="44" fontId="14" fillId="0" borderId="36" xfId="0" applyNumberFormat="1" applyFont="1" applyFill="1" applyBorder="1" applyProtection="1"/>
    <xf numFmtId="44" fontId="14" fillId="0" borderId="24" xfId="0" applyNumberFormat="1" applyFont="1" applyFill="1" applyBorder="1" applyProtection="1"/>
    <xf numFmtId="0" fontId="14" fillId="0" borderId="38" xfId="0" applyNumberFormat="1" applyFont="1" applyBorder="1" applyProtection="1"/>
    <xf numFmtId="0" fontId="14" fillId="0" borderId="18" xfId="0" applyNumberFormat="1" applyFont="1" applyBorder="1" applyProtection="1"/>
    <xf numFmtId="0" fontId="14" fillId="0" borderId="18" xfId="0" applyNumberFormat="1" applyFont="1" applyBorder="1" applyProtection="1">
      <protection locked="0"/>
    </xf>
    <xf numFmtId="0" fontId="14" fillId="0" borderId="5" xfId="0" applyFont="1" applyBorder="1" applyAlignment="1" applyProtection="1">
      <alignment vertical="top"/>
    </xf>
    <xf numFmtId="0" fontId="14" fillId="0" borderId="3" xfId="0" applyFont="1" applyBorder="1" applyAlignment="1" applyProtection="1">
      <alignment vertical="top"/>
      <protection locked="0"/>
    </xf>
    <xf numFmtId="0" fontId="14" fillId="0" borderId="27" xfId="0" applyNumberFormat="1" applyFont="1" applyBorder="1" applyProtection="1"/>
    <xf numFmtId="0" fontId="14" fillId="0" borderId="27" xfId="0" applyNumberFormat="1" applyFont="1" applyBorder="1" applyProtection="1">
      <protection locked="0"/>
    </xf>
    <xf numFmtId="0" fontId="14" fillId="0" borderId="37" xfId="0" applyFont="1" applyBorder="1" applyAlignment="1" applyProtection="1">
      <alignment vertical="top"/>
    </xf>
    <xf numFmtId="0" fontId="14" fillId="0" borderId="25" xfId="0" applyFont="1" applyBorder="1" applyAlignment="1" applyProtection="1">
      <alignment vertical="top"/>
      <protection locked="0"/>
    </xf>
    <xf numFmtId="0" fontId="14" fillId="0" borderId="24" xfId="0" applyFont="1" applyBorder="1" applyAlignment="1" applyProtection="1">
      <alignment vertical="top"/>
    </xf>
    <xf numFmtId="0" fontId="14" fillId="0" borderId="82" xfId="0" applyFont="1" applyBorder="1" applyAlignment="1" applyProtection="1">
      <alignment vertical="top"/>
    </xf>
    <xf numFmtId="0" fontId="51" fillId="0" borderId="3" xfId="0" applyNumberFormat="1" applyFont="1" applyFill="1" applyBorder="1" applyProtection="1">
      <protection locked="0"/>
    </xf>
    <xf numFmtId="49" fontId="51" fillId="0" borderId="3" xfId="0" applyNumberFormat="1" applyFont="1" applyFill="1" applyBorder="1" applyAlignment="1" applyProtection="1"/>
    <xf numFmtId="0" fontId="51" fillId="0" borderId="19" xfId="0" applyFont="1" applyBorder="1" applyAlignment="1" applyProtection="1">
      <alignment horizontal="right"/>
    </xf>
    <xf numFmtId="0" fontId="14" fillId="0" borderId="5" xfId="0" applyNumberFormat="1" applyFont="1" applyBorder="1" applyAlignment="1" applyProtection="1"/>
    <xf numFmtId="0" fontId="51" fillId="0" borderId="18" xfId="0" applyFont="1" applyBorder="1" applyAlignment="1" applyProtection="1"/>
    <xf numFmtId="44" fontId="14" fillId="0" borderId="18" xfId="1" applyFont="1" applyFill="1" applyBorder="1" applyProtection="1"/>
    <xf numFmtId="44" fontId="14" fillId="0" borderId="20" xfId="0" applyNumberFormat="1" applyFont="1" applyBorder="1" applyProtection="1"/>
    <xf numFmtId="0" fontId="14" fillId="0" borderId="99" xfId="0" applyFont="1" applyBorder="1" applyProtection="1"/>
    <xf numFmtId="0" fontId="51" fillId="0" borderId="99" xfId="0" applyNumberFormat="1" applyFont="1" applyFill="1" applyBorder="1" applyProtection="1"/>
    <xf numFmtId="0" fontId="51" fillId="0" borderId="99" xfId="0" applyNumberFormat="1" applyFont="1" applyFill="1" applyBorder="1" applyProtection="1">
      <protection locked="0"/>
    </xf>
    <xf numFmtId="49" fontId="51" fillId="0" borderId="99" xfId="0" applyNumberFormat="1" applyFont="1" applyFill="1" applyBorder="1" applyAlignment="1" applyProtection="1"/>
    <xf numFmtId="0" fontId="51" fillId="0" borderId="100" xfId="0" applyFont="1" applyBorder="1" applyAlignment="1" applyProtection="1">
      <alignment horizontal="right"/>
    </xf>
    <xf numFmtId="0" fontId="48" fillId="0" borderId="99" xfId="0" applyFont="1" applyBorder="1" applyAlignment="1" applyProtection="1">
      <alignment vertical="top"/>
      <protection locked="0"/>
    </xf>
    <xf numFmtId="0" fontId="14" fillId="0" borderId="101" xfId="0" applyNumberFormat="1" applyFont="1" applyBorder="1" applyAlignment="1" applyProtection="1"/>
    <xf numFmtId="0" fontId="51" fillId="0" borderId="99" xfId="0" applyFont="1" applyBorder="1" applyAlignment="1" applyProtection="1"/>
    <xf numFmtId="0" fontId="14" fillId="0" borderId="22" xfId="0" applyNumberFormat="1" applyFont="1" applyFill="1" applyBorder="1" applyProtection="1"/>
    <xf numFmtId="44" fontId="14" fillId="0" borderId="22" xfId="1" applyFont="1" applyFill="1" applyBorder="1" applyProtection="1">
      <protection locked="0"/>
    </xf>
    <xf numFmtId="44" fontId="14" fillId="0" borderId="22" xfId="1" applyFont="1" applyFill="1" applyBorder="1" applyProtection="1"/>
    <xf numFmtId="44" fontId="14" fillId="0" borderId="22" xfId="1" applyFont="1" applyBorder="1" applyAlignment="1" applyProtection="1">
      <alignment shrinkToFit="1"/>
    </xf>
    <xf numFmtId="0" fontId="51" fillId="0" borderId="27" xfId="0" applyFont="1" applyBorder="1" applyAlignment="1" applyProtection="1"/>
    <xf numFmtId="0" fontId="51" fillId="0" borderId="27" xfId="0" applyFont="1" applyBorder="1" applyAlignment="1" applyProtection="1">
      <alignment horizontal="right"/>
    </xf>
    <xf numFmtId="0" fontId="51" fillId="0" borderId="35" xfId="0" applyFont="1" applyBorder="1" applyAlignment="1" applyProtection="1">
      <alignment vertical="top"/>
    </xf>
    <xf numFmtId="0" fontId="52" fillId="0" borderId="34" xfId="0" applyFont="1" applyBorder="1" applyAlignment="1" applyProtection="1">
      <alignment vertical="top"/>
    </xf>
    <xf numFmtId="0" fontId="48" fillId="10" borderId="9" xfId="0" applyFont="1" applyFill="1" applyBorder="1" applyAlignment="1" applyProtection="1">
      <protection locked="0"/>
    </xf>
    <xf numFmtId="0" fontId="14" fillId="0" borderId="24" xfId="0" applyFont="1" applyBorder="1" applyAlignment="1" applyProtection="1">
      <alignment horizontal="right"/>
    </xf>
    <xf numFmtId="0" fontId="48" fillId="0" borderId="27" xfId="0" applyFont="1" applyBorder="1" applyAlignment="1" applyProtection="1">
      <protection locked="0"/>
    </xf>
    <xf numFmtId="44" fontId="14" fillId="0" borderId="36" xfId="0" applyNumberFormat="1" applyFont="1" applyBorder="1" applyProtection="1"/>
    <xf numFmtId="44" fontId="14" fillId="0" borderId="24" xfId="0" applyNumberFormat="1" applyFont="1" applyBorder="1" applyProtection="1"/>
    <xf numFmtId="0" fontId="14" fillId="0" borderId="19" xfId="0" applyFont="1" applyBorder="1" applyAlignment="1" applyProtection="1">
      <alignment horizontal="right"/>
    </xf>
    <xf numFmtId="44" fontId="14" fillId="0" borderId="5" xfId="0" applyNumberFormat="1" applyFont="1" applyBorder="1" applyProtection="1"/>
    <xf numFmtId="0" fontId="14" fillId="0" borderId="45" xfId="0" applyFont="1" applyBorder="1" applyAlignment="1" applyProtection="1">
      <alignment horizontal="right"/>
    </xf>
    <xf numFmtId="0" fontId="14" fillId="0" borderId="4" xfId="0" applyFont="1" applyBorder="1" applyAlignment="1" applyProtection="1">
      <alignment horizontal="right"/>
    </xf>
    <xf numFmtId="0" fontId="14" fillId="0" borderId="5" xfId="0" applyNumberFormat="1" applyFont="1" applyBorder="1" applyProtection="1"/>
    <xf numFmtId="44" fontId="51" fillId="0" borderId="3" xfId="1" applyFont="1" applyBorder="1" applyAlignment="1" applyProtection="1">
      <alignment shrinkToFit="1"/>
    </xf>
    <xf numFmtId="0" fontId="14" fillId="0" borderId="27" xfId="0" applyFont="1" applyBorder="1" applyAlignment="1" applyProtection="1">
      <alignment horizontal="right"/>
    </xf>
    <xf numFmtId="0" fontId="14" fillId="0" borderId="27" xfId="0" applyFont="1" applyBorder="1" applyProtection="1"/>
    <xf numFmtId="0" fontId="14" fillId="0" borderId="27" xfId="0" applyFont="1" applyBorder="1" applyAlignment="1" applyProtection="1"/>
    <xf numFmtId="0" fontId="14" fillId="0" borderId="34" xfId="0" applyFont="1" applyBorder="1" applyAlignment="1" applyProtection="1">
      <alignment horizontal="right"/>
    </xf>
    <xf numFmtId="0" fontId="14" fillId="0" borderId="35" xfId="0" applyFont="1" applyBorder="1" applyAlignment="1" applyProtection="1"/>
    <xf numFmtId="44" fontId="14" fillId="9" borderId="27" xfId="1" applyFont="1" applyFill="1" applyBorder="1" applyProtection="1">
      <protection locked="0"/>
    </xf>
    <xf numFmtId="44" fontId="14" fillId="0" borderId="34" xfId="1" applyFont="1" applyFill="1" applyBorder="1" applyProtection="1"/>
    <xf numFmtId="44" fontId="14" fillId="0" borderId="44" xfId="0" applyNumberFormat="1" applyFont="1" applyBorder="1" applyProtection="1"/>
    <xf numFmtId="0" fontId="14" fillId="9" borderId="18" xfId="0" applyFont="1" applyFill="1" applyBorder="1" applyAlignment="1" applyProtection="1"/>
    <xf numFmtId="0" fontId="14" fillId="0" borderId="31" xfId="0" applyNumberFormat="1" applyFont="1" applyBorder="1" applyAlignment="1" applyProtection="1"/>
    <xf numFmtId="0" fontId="14" fillId="0" borderId="31" xfId="0" applyFont="1" applyBorder="1" applyAlignment="1" applyProtection="1"/>
    <xf numFmtId="0" fontId="14" fillId="0" borderId="31" xfId="0" applyFont="1" applyBorder="1" applyAlignment="1" applyProtection="1">
      <alignment horizontal="right"/>
    </xf>
    <xf numFmtId="44" fontId="14" fillId="0" borderId="122" xfId="1" applyFont="1" applyFill="1" applyBorder="1" applyProtection="1"/>
    <xf numFmtId="0" fontId="47" fillId="34" borderId="38" xfId="0" applyFont="1" applyFill="1" applyBorder="1" applyProtection="1"/>
    <xf numFmtId="0" fontId="14" fillId="0" borderId="22" xfId="0" applyNumberFormat="1" applyFont="1" applyBorder="1" applyProtection="1"/>
    <xf numFmtId="0" fontId="47" fillId="34" borderId="99" xfId="0" applyFont="1" applyFill="1" applyBorder="1" applyProtection="1"/>
    <xf numFmtId="0" fontId="47" fillId="34" borderId="18" xfId="0" applyFont="1" applyFill="1" applyBorder="1" applyProtection="1"/>
    <xf numFmtId="0" fontId="14" fillId="0" borderId="31" xfId="0" applyNumberFormat="1" applyFont="1" applyBorder="1" applyProtection="1"/>
    <xf numFmtId="0" fontId="14" fillId="0" borderId="21" xfId="0" applyFont="1" applyBorder="1" applyAlignment="1" applyProtection="1">
      <alignment vertical="top"/>
    </xf>
    <xf numFmtId="0" fontId="14" fillId="0" borderId="22" xfId="0" applyFont="1" applyBorder="1" applyAlignment="1" applyProtection="1">
      <alignment vertical="top"/>
      <protection locked="0"/>
    </xf>
    <xf numFmtId="0" fontId="14" fillId="0" borderId="45" xfId="0" applyFont="1" applyBorder="1" applyAlignment="1" applyProtection="1">
      <alignment vertical="top"/>
    </xf>
    <xf numFmtId="0" fontId="14" fillId="0" borderId="31" xfId="0" applyFont="1" applyFill="1" applyBorder="1" applyAlignment="1" applyProtection="1">
      <alignment horizontal="right"/>
    </xf>
    <xf numFmtId="164" fontId="48" fillId="0" borderId="0" xfId="1" applyNumberFormat="1" applyFont="1" applyFill="1" applyBorder="1" applyProtection="1">
      <protection locked="0"/>
    </xf>
    <xf numFmtId="44" fontId="14" fillId="0" borderId="31" xfId="1" applyFont="1" applyFill="1" applyBorder="1" applyProtection="1">
      <protection locked="0"/>
    </xf>
    <xf numFmtId="0" fontId="14" fillId="9" borderId="25" xfId="0" applyNumberFormat="1" applyFont="1" applyFill="1" applyBorder="1" applyAlignment="1" applyProtection="1"/>
    <xf numFmtId="0" fontId="3" fillId="14" borderId="25" xfId="1" applyNumberFormat="1" applyFont="1" applyFill="1" applyBorder="1" applyProtection="1">
      <protection locked="0"/>
    </xf>
    <xf numFmtId="0" fontId="14" fillId="9" borderId="27" xfId="0" applyFont="1" applyFill="1" applyBorder="1" applyAlignment="1" applyProtection="1"/>
    <xf numFmtId="44" fontId="14" fillId="9" borderId="34" xfId="1" applyFont="1" applyFill="1" applyBorder="1" applyProtection="1"/>
    <xf numFmtId="44" fontId="14" fillId="9" borderId="44" xfId="0" applyNumberFormat="1" applyFont="1" applyFill="1" applyBorder="1" applyProtection="1"/>
    <xf numFmtId="44" fontId="14" fillId="9" borderId="34" xfId="0" applyNumberFormat="1" applyFont="1" applyFill="1" applyBorder="1" applyProtection="1"/>
    <xf numFmtId="0" fontId="14" fillId="9" borderId="25" xfId="0" applyNumberFormat="1" applyFont="1" applyFill="1" applyBorder="1" applyProtection="1"/>
    <xf numFmtId="0" fontId="14" fillId="9" borderId="25" xfId="0" applyFont="1" applyFill="1" applyBorder="1" applyAlignment="1" applyProtection="1"/>
    <xf numFmtId="44" fontId="14" fillId="9" borderId="25" xfId="1" applyFont="1" applyFill="1" applyBorder="1" applyProtection="1"/>
    <xf numFmtId="44" fontId="14" fillId="9" borderId="25" xfId="1" applyFont="1" applyFill="1" applyBorder="1" applyAlignment="1" applyProtection="1">
      <alignment shrinkToFit="1"/>
    </xf>
    <xf numFmtId="44" fontId="14" fillId="9" borderId="31" xfId="1" applyFont="1" applyFill="1" applyBorder="1" applyAlignment="1" applyProtection="1">
      <alignment shrinkToFit="1"/>
    </xf>
    <xf numFmtId="0" fontId="14" fillId="0" borderId="3" xfId="0" applyNumberFormat="1" applyFont="1" applyBorder="1" applyProtection="1">
      <protection locked="0"/>
    </xf>
    <xf numFmtId="165" fontId="54" fillId="9" borderId="91" xfId="10" applyNumberFormat="1" applyFont="1" applyFill="1" applyBorder="1" applyAlignment="1" applyProtection="1"/>
    <xf numFmtId="165" fontId="54" fillId="9" borderId="92" xfId="10" applyNumberFormat="1" applyFont="1" applyFill="1" applyBorder="1" applyAlignment="1" applyProtection="1"/>
    <xf numFmtId="44" fontId="14" fillId="0" borderId="2" xfId="0" applyNumberFormat="1" applyFont="1" applyBorder="1" applyProtection="1"/>
    <xf numFmtId="165" fontId="54" fillId="9" borderId="125" xfId="10" applyNumberFormat="1" applyFont="1" applyFill="1" applyBorder="1" applyAlignment="1" applyProtection="1"/>
    <xf numFmtId="44" fontId="14" fillId="0" borderId="3" xfId="0" applyNumberFormat="1" applyFont="1" applyBorder="1" applyProtection="1"/>
    <xf numFmtId="49" fontId="53" fillId="0" borderId="38" xfId="0" applyNumberFormat="1" applyFont="1" applyBorder="1" applyAlignment="1" applyProtection="1"/>
    <xf numFmtId="165" fontId="54" fillId="16" borderId="92" xfId="10" applyNumberFormat="1" applyFont="1" applyFill="1" applyBorder="1" applyAlignment="1" applyProtection="1"/>
    <xf numFmtId="165" fontId="54" fillId="16" borderId="91" xfId="10" applyNumberFormat="1" applyFont="1" applyFill="1" applyBorder="1" applyAlignment="1" applyProtection="1"/>
    <xf numFmtId="44" fontId="14" fillId="9" borderId="31" xfId="0" applyNumberFormat="1" applyFont="1" applyFill="1" applyBorder="1" applyProtection="1"/>
    <xf numFmtId="0" fontId="14" fillId="0" borderId="31" xfId="0" applyFont="1" applyFill="1" applyBorder="1" applyAlignment="1" applyProtection="1"/>
    <xf numFmtId="44" fontId="14" fillId="0" borderId="31" xfId="1" applyFont="1" applyBorder="1" applyAlignment="1" applyProtection="1">
      <alignment shrinkToFit="1"/>
    </xf>
    <xf numFmtId="0" fontId="3" fillId="13" borderId="18" xfId="1" applyNumberFormat="1" applyFont="1" applyFill="1" applyBorder="1" applyProtection="1">
      <protection locked="0"/>
    </xf>
    <xf numFmtId="0" fontId="49" fillId="10" borderId="1" xfId="2" applyFont="1" applyFill="1" applyBorder="1" applyAlignment="1" applyProtection="1">
      <protection locked="0"/>
    </xf>
    <xf numFmtId="44" fontId="14" fillId="0" borderId="38" xfId="1" applyFont="1" applyBorder="1" applyProtection="1"/>
    <xf numFmtId="44" fontId="14" fillId="0" borderId="38" xfId="1" applyFont="1" applyBorder="1" applyAlignment="1" applyProtection="1">
      <alignment shrinkToFit="1"/>
    </xf>
    <xf numFmtId="44" fontId="14" fillId="0" borderId="19" xfId="1" applyNumberFormat="1" applyFont="1" applyBorder="1" applyProtection="1"/>
    <xf numFmtId="0" fontId="14" fillId="0" borderId="19" xfId="0" applyFont="1" applyBorder="1" applyProtection="1"/>
    <xf numFmtId="0" fontId="14" fillId="0" borderId="3" xfId="0" applyNumberFormat="1" applyFont="1" applyFill="1" applyBorder="1" applyAlignment="1" applyProtection="1">
      <alignment horizontal="left"/>
      <protection locked="0"/>
    </xf>
    <xf numFmtId="0" fontId="14" fillId="0" borderId="3" xfId="0" applyNumberFormat="1" applyFont="1" applyFill="1" applyBorder="1" applyAlignment="1" applyProtection="1"/>
    <xf numFmtId="164" fontId="48" fillId="0" borderId="0" xfId="1" applyNumberFormat="1" applyFont="1" applyFill="1" applyBorder="1" applyAlignment="1" applyProtection="1">
      <protection locked="0"/>
    </xf>
    <xf numFmtId="44" fontId="14" fillId="0" borderId="4" xfId="1" applyNumberFormat="1" applyFont="1" applyBorder="1" applyProtection="1"/>
    <xf numFmtId="0" fontId="14" fillId="0" borderId="4" xfId="0" applyFont="1" applyBorder="1" applyProtection="1"/>
    <xf numFmtId="0" fontId="14" fillId="0" borderId="22" xfId="0" applyNumberFormat="1" applyFont="1" applyFill="1" applyBorder="1" applyAlignment="1" applyProtection="1">
      <alignment horizontal="left"/>
      <protection locked="0"/>
    </xf>
    <xf numFmtId="44" fontId="14" fillId="0" borderId="46" xfId="1" applyNumberFormat="1" applyFont="1" applyBorder="1" applyProtection="1"/>
    <xf numFmtId="0" fontId="47" fillId="0" borderId="4" xfId="0" applyFont="1" applyBorder="1" applyProtection="1"/>
    <xf numFmtId="0" fontId="14" fillId="0" borderId="25" xfId="0" applyNumberFormat="1" applyFont="1" applyFill="1" applyBorder="1" applyAlignment="1" applyProtection="1">
      <alignment horizontal="left"/>
      <protection locked="0"/>
    </xf>
    <xf numFmtId="0" fontId="14" fillId="0" borderId="43" xfId="0" applyNumberFormat="1" applyFont="1" applyBorder="1" applyProtection="1"/>
    <xf numFmtId="0" fontId="14" fillId="0" borderId="43" xfId="0" applyNumberFormat="1" applyFont="1" applyBorder="1" applyAlignment="1" applyProtection="1"/>
    <xf numFmtId="0" fontId="14" fillId="0" borderId="54" xfId="0" applyFont="1" applyBorder="1" applyAlignment="1" applyProtection="1">
      <alignment horizontal="right"/>
    </xf>
    <xf numFmtId="0" fontId="31" fillId="0" borderId="4" xfId="0" applyFont="1" applyBorder="1"/>
    <xf numFmtId="164" fontId="48" fillId="7" borderId="0" xfId="1" applyNumberFormat="1" applyFont="1" applyFill="1" applyBorder="1" applyAlignment="1" applyProtection="1">
      <protection locked="0"/>
    </xf>
    <xf numFmtId="44" fontId="14" fillId="0" borderId="3" xfId="1" applyFont="1" applyBorder="1" applyProtection="1"/>
    <xf numFmtId="0" fontId="31" fillId="0" borderId="19" xfId="0" applyFont="1" applyBorder="1"/>
    <xf numFmtId="44" fontId="14" fillId="0" borderId="99" xfId="1" applyFont="1" applyBorder="1" applyProtection="1"/>
    <xf numFmtId="0" fontId="56" fillId="0" borderId="19" xfId="0" applyFont="1" applyBorder="1"/>
    <xf numFmtId="0" fontId="14" fillId="0" borderId="25" xfId="0" applyNumberFormat="1" applyFont="1" applyBorder="1" applyProtection="1"/>
    <xf numFmtId="44" fontId="14" fillId="0" borderId="18" xfId="1" applyFont="1" applyBorder="1" applyProtection="1"/>
    <xf numFmtId="44" fontId="14" fillId="0" borderId="18" xfId="1" applyFont="1" applyBorder="1" applyAlignment="1" applyProtection="1">
      <alignment shrinkToFit="1"/>
    </xf>
    <xf numFmtId="0" fontId="14" fillId="0" borderId="31" xfId="0" applyNumberFormat="1" applyFont="1" applyFill="1" applyBorder="1" applyAlignment="1" applyProtection="1">
      <alignment horizontal="left"/>
      <protection locked="0"/>
    </xf>
    <xf numFmtId="0" fontId="14" fillId="0" borderId="99" xfId="0" applyNumberFormat="1" applyFont="1" applyFill="1" applyBorder="1" applyAlignment="1" applyProtection="1"/>
    <xf numFmtId="0" fontId="14" fillId="0" borderId="22" xfId="0" applyFont="1" applyFill="1" applyBorder="1" applyAlignment="1" applyProtection="1">
      <alignment horizontal="right"/>
    </xf>
    <xf numFmtId="0" fontId="14" fillId="0" borderId="27" xfId="0" applyNumberFormat="1" applyFont="1" applyFill="1" applyBorder="1" applyAlignment="1" applyProtection="1">
      <alignment horizontal="left"/>
      <protection locked="0"/>
    </xf>
    <xf numFmtId="0" fontId="14" fillId="0" borderId="18" xfId="0" applyNumberFormat="1" applyFont="1" applyFill="1" applyBorder="1" applyAlignment="1" applyProtection="1"/>
    <xf numFmtId="0" fontId="31" fillId="0" borderId="0" xfId="0" applyFont="1" applyBorder="1"/>
    <xf numFmtId="0" fontId="14" fillId="0" borderId="6" xfId="0" applyFont="1" applyBorder="1" applyProtection="1"/>
    <xf numFmtId="0" fontId="14" fillId="0" borderId="31" xfId="0" applyNumberFormat="1" applyFont="1" applyFill="1" applyBorder="1" applyAlignment="1" applyProtection="1"/>
    <xf numFmtId="0" fontId="14" fillId="0" borderId="31" xfId="0" applyNumberFormat="1" applyFont="1" applyFill="1" applyBorder="1" applyProtection="1"/>
    <xf numFmtId="44" fontId="14" fillId="0" borderId="31" xfId="1" applyFont="1" applyBorder="1" applyProtection="1"/>
    <xf numFmtId="0" fontId="47" fillId="0" borderId="29" xfId="0" applyFont="1" applyBorder="1" applyProtection="1"/>
    <xf numFmtId="0" fontId="14" fillId="0" borderId="27" xfId="0" applyNumberFormat="1" applyFont="1" applyFill="1" applyBorder="1" applyProtection="1"/>
    <xf numFmtId="0" fontId="14" fillId="0" borderId="27" xfId="0" applyFont="1" applyFill="1" applyBorder="1" applyAlignment="1" applyProtection="1"/>
    <xf numFmtId="44" fontId="14" fillId="0" borderId="27" xfId="1" applyFont="1" applyFill="1" applyBorder="1" applyProtection="1">
      <protection locked="0"/>
    </xf>
    <xf numFmtId="44" fontId="14" fillId="0" borderId="27" xfId="1" applyFont="1" applyBorder="1" applyProtection="1"/>
    <xf numFmtId="44" fontId="14" fillId="0" borderId="27" xfId="1" applyFont="1" applyBorder="1" applyAlignment="1" applyProtection="1">
      <alignment shrinkToFit="1"/>
    </xf>
    <xf numFmtId="0" fontId="14" fillId="0" borderId="98" xfId="0" applyFont="1" applyBorder="1" applyAlignment="1" applyProtection="1">
      <alignment horizontal="right"/>
    </xf>
    <xf numFmtId="0" fontId="14" fillId="0" borderId="52" xfId="0" applyNumberFormat="1" applyFont="1" applyBorder="1" applyAlignment="1" applyProtection="1"/>
    <xf numFmtId="44" fontId="14" fillId="4" borderId="38" xfId="1" applyFont="1" applyFill="1" applyBorder="1" applyAlignment="1" applyProtection="1">
      <protection locked="0"/>
    </xf>
    <xf numFmtId="44" fontId="14" fillId="0" borderId="38" xfId="1" applyFont="1" applyBorder="1" applyAlignment="1" applyProtection="1"/>
    <xf numFmtId="0" fontId="14" fillId="0" borderId="4" xfId="0" applyFont="1" applyBorder="1" applyAlignment="1" applyProtection="1"/>
    <xf numFmtId="0" fontId="14" fillId="0" borderId="3" xfId="1" applyNumberFormat="1" applyFont="1" applyBorder="1" applyAlignment="1" applyProtection="1">
      <protection locked="0"/>
    </xf>
    <xf numFmtId="44" fontId="14" fillId="0" borderId="3" xfId="1" applyFont="1" applyBorder="1" applyAlignment="1" applyProtection="1">
      <protection locked="0"/>
    </xf>
    <xf numFmtId="44" fontId="14" fillId="0" borderId="3" xfId="1" applyFont="1" applyBorder="1" applyAlignment="1" applyProtection="1"/>
    <xf numFmtId="44" fontId="14" fillId="0" borderId="4" xfId="1" applyNumberFormat="1" applyFont="1" applyBorder="1" applyAlignment="1" applyProtection="1"/>
    <xf numFmtId="44" fontId="14" fillId="0" borderId="3" xfId="1" applyFont="1" applyFill="1" applyBorder="1" applyAlignment="1" applyProtection="1">
      <protection locked="0"/>
    </xf>
    <xf numFmtId="0" fontId="14" fillId="0" borderId="35" xfId="0" applyNumberFormat="1" applyFont="1" applyFill="1" applyBorder="1" applyProtection="1"/>
    <xf numFmtId="0" fontId="14" fillId="0" borderId="34" xfId="0" applyNumberFormat="1" applyFont="1" applyFill="1" applyBorder="1" applyProtection="1"/>
    <xf numFmtId="44" fontId="14" fillId="0" borderId="29" xfId="1" applyFont="1" applyFill="1" applyBorder="1" applyProtection="1">
      <protection locked="0"/>
    </xf>
    <xf numFmtId="44" fontId="14" fillId="0" borderId="27" xfId="1" applyFont="1" applyFill="1" applyBorder="1" applyProtection="1"/>
    <xf numFmtId="0" fontId="14" fillId="0" borderId="40" xfId="0" applyFont="1" applyFill="1" applyBorder="1" applyAlignment="1" applyProtection="1">
      <alignment horizontal="left"/>
    </xf>
    <xf numFmtId="0" fontId="2" fillId="5" borderId="14" xfId="0" applyFont="1" applyFill="1" applyBorder="1" applyProtection="1"/>
    <xf numFmtId="0" fontId="3" fillId="5" borderId="10" xfId="0" applyNumberFormat="1" applyFont="1" applyFill="1" applyBorder="1" applyProtection="1"/>
    <xf numFmtId="0" fontId="3" fillId="5" borderId="14" xfId="0" applyNumberFormat="1" applyFont="1" applyFill="1" applyBorder="1" applyAlignment="1" applyProtection="1">
      <alignment horizontal="left"/>
    </xf>
    <xf numFmtId="0" fontId="3" fillId="5" borderId="10" xfId="0" applyFont="1" applyFill="1" applyBorder="1" applyAlignment="1" applyProtection="1">
      <alignment horizontal="right"/>
    </xf>
    <xf numFmtId="44" fontId="3" fillId="5" borderId="10" xfId="1" applyFont="1" applyFill="1" applyBorder="1" applyProtection="1">
      <protection locked="0"/>
    </xf>
    <xf numFmtId="44" fontId="3" fillId="5" borderId="10" xfId="1" applyFont="1" applyFill="1" applyBorder="1" applyProtection="1"/>
    <xf numFmtId="0" fontId="3" fillId="5" borderId="10" xfId="0" applyFont="1" applyFill="1" applyBorder="1" applyProtection="1"/>
    <xf numFmtId="0" fontId="49" fillId="6" borderId="1" xfId="2" applyFont="1" applyBorder="1" applyAlignment="1" applyProtection="1">
      <protection locked="0"/>
    </xf>
    <xf numFmtId="44" fontId="14" fillId="0" borderId="19" xfId="1" applyNumberFormat="1" applyFont="1" applyBorder="1" applyAlignment="1" applyProtection="1"/>
    <xf numFmtId="0" fontId="14" fillId="0" borderId="22" xfId="0" applyNumberFormat="1" applyFont="1" applyFill="1" applyBorder="1" applyAlignment="1" applyProtection="1"/>
    <xf numFmtId="44" fontId="14" fillId="0" borderId="22" xfId="1" applyFont="1" applyFill="1" applyBorder="1" applyAlignment="1" applyProtection="1">
      <protection locked="0"/>
    </xf>
    <xf numFmtId="44" fontId="14" fillId="0" borderId="22" xfId="1" applyFont="1" applyBorder="1" applyAlignment="1" applyProtection="1"/>
    <xf numFmtId="44" fontId="14" fillId="0" borderId="3" xfId="1" applyNumberFormat="1" applyFont="1" applyBorder="1" applyProtection="1"/>
    <xf numFmtId="0" fontId="14" fillId="0" borderId="39" xfId="0" applyFont="1" applyBorder="1" applyAlignment="1" applyProtection="1"/>
    <xf numFmtId="0" fontId="14" fillId="0" borderId="25" xfId="0" applyFont="1" applyFill="1" applyBorder="1" applyAlignment="1" applyProtection="1">
      <alignment horizontal="right"/>
    </xf>
    <xf numFmtId="164" fontId="48" fillId="0" borderId="29" xfId="1" applyNumberFormat="1" applyFont="1" applyFill="1" applyBorder="1" applyAlignment="1" applyProtection="1">
      <protection locked="0"/>
    </xf>
    <xf numFmtId="0" fontId="14" fillId="0" borderId="25" xfId="0" applyNumberFormat="1" applyFont="1" applyFill="1" applyBorder="1" applyAlignment="1" applyProtection="1"/>
    <xf numFmtId="44" fontId="14" fillId="0" borderId="31" xfId="1" applyFont="1" applyBorder="1" applyAlignment="1" applyProtection="1"/>
    <xf numFmtId="44" fontId="14" fillId="0" borderId="25" xfId="1" applyNumberFormat="1" applyFont="1" applyBorder="1" applyProtection="1"/>
    <xf numFmtId="0" fontId="14" fillId="0" borderId="24" xfId="0" applyFont="1" applyBorder="1" applyAlignment="1" applyProtection="1"/>
    <xf numFmtId="44" fontId="14" fillId="0" borderId="25" xfId="1" applyFont="1" applyFill="1" applyBorder="1" applyAlignment="1" applyProtection="1">
      <protection locked="0"/>
    </xf>
    <xf numFmtId="44" fontId="14" fillId="0" borderId="25" xfId="1" applyFont="1" applyBorder="1" applyAlignment="1" applyProtection="1"/>
    <xf numFmtId="44" fontId="14" fillId="0" borderId="25" xfId="1" applyNumberFormat="1" applyFont="1" applyBorder="1" applyAlignment="1" applyProtection="1"/>
    <xf numFmtId="0" fontId="14" fillId="0" borderId="19" xfId="0" applyFont="1" applyBorder="1" applyAlignment="1" applyProtection="1"/>
    <xf numFmtId="44" fontId="14" fillId="4" borderId="18" xfId="1" applyFont="1" applyFill="1" applyBorder="1" applyAlignment="1" applyProtection="1">
      <protection locked="0"/>
    </xf>
    <xf numFmtId="44" fontId="14" fillId="9" borderId="18" xfId="1" applyFont="1" applyFill="1" applyBorder="1" applyAlignment="1" applyProtection="1">
      <protection locked="0"/>
    </xf>
    <xf numFmtId="0" fontId="14" fillId="0" borderId="45" xfId="0" applyFont="1" applyBorder="1" applyAlignment="1" applyProtection="1"/>
    <xf numFmtId="44" fontId="14" fillId="0" borderId="45" xfId="1" applyNumberFormat="1" applyFont="1" applyBorder="1" applyAlignment="1" applyProtection="1"/>
    <xf numFmtId="44" fontId="14" fillId="0" borderId="3" xfId="1" applyNumberFormat="1" applyFont="1" applyBorder="1" applyAlignment="1" applyProtection="1"/>
    <xf numFmtId="44" fontId="14" fillId="0" borderId="3" xfId="1" applyFont="1" applyFill="1" applyBorder="1" applyAlignment="1" applyProtection="1"/>
    <xf numFmtId="0" fontId="14" fillId="9" borderId="3" xfId="0" applyNumberFormat="1" applyFont="1" applyFill="1" applyBorder="1" applyAlignment="1" applyProtection="1"/>
    <xf numFmtId="164" fontId="48" fillId="9" borderId="0" xfId="1" applyNumberFormat="1" applyFont="1" applyFill="1" applyBorder="1" applyAlignment="1" applyProtection="1">
      <protection locked="0"/>
    </xf>
    <xf numFmtId="0" fontId="14" fillId="9" borderId="22" xfId="0" applyNumberFormat="1" applyFont="1" applyFill="1" applyBorder="1" applyAlignment="1" applyProtection="1"/>
    <xf numFmtId="0" fontId="14" fillId="9" borderId="22" xfId="0" applyNumberFormat="1" applyFont="1" applyFill="1" applyBorder="1" applyAlignment="1" applyProtection="1">
      <alignment horizontal="left"/>
      <protection locked="0"/>
    </xf>
    <xf numFmtId="0" fontId="14" fillId="9" borderId="22" xfId="0" applyFont="1" applyFill="1" applyBorder="1" applyAlignment="1" applyProtection="1">
      <alignment horizontal="right"/>
    </xf>
    <xf numFmtId="44" fontId="14" fillId="9" borderId="22" xfId="1" applyFont="1" applyFill="1" applyBorder="1" applyAlignment="1" applyProtection="1">
      <protection locked="0"/>
    </xf>
    <xf numFmtId="44" fontId="14" fillId="0" borderId="22" xfId="1" applyFont="1" applyFill="1" applyBorder="1" applyAlignment="1" applyProtection="1"/>
    <xf numFmtId="44" fontId="14" fillId="0" borderId="22" xfId="1" applyFont="1" applyFill="1" applyBorder="1" applyAlignment="1" applyProtection="1">
      <alignment shrinkToFit="1"/>
    </xf>
    <xf numFmtId="0" fontId="14" fillId="9" borderId="25" xfId="0" applyNumberFormat="1" applyFont="1" applyFill="1" applyBorder="1" applyAlignment="1" applyProtection="1">
      <alignment horizontal="left"/>
      <protection locked="0"/>
    </xf>
    <xf numFmtId="0" fontId="14" fillId="9" borderId="12" xfId="0" applyFont="1" applyFill="1" applyBorder="1" applyAlignment="1" applyProtection="1">
      <alignment horizontal="right"/>
    </xf>
    <xf numFmtId="0" fontId="14" fillId="9" borderId="52" xfId="0" applyNumberFormat="1" applyFont="1" applyFill="1" applyBorder="1" applyAlignment="1" applyProtection="1"/>
    <xf numFmtId="0" fontId="14" fillId="9" borderId="38" xfId="0" applyFont="1" applyFill="1" applyBorder="1" applyAlignment="1" applyProtection="1"/>
    <xf numFmtId="44" fontId="48" fillId="0" borderId="38" xfId="1" applyFont="1" applyBorder="1" applyAlignment="1" applyProtection="1"/>
    <xf numFmtId="44" fontId="48" fillId="0" borderId="38" xfId="1" applyFont="1" applyBorder="1" applyAlignment="1" applyProtection="1">
      <alignment shrinkToFit="1"/>
    </xf>
    <xf numFmtId="44" fontId="48" fillId="0" borderId="3" xfId="1" applyFont="1" applyBorder="1" applyAlignment="1" applyProtection="1"/>
    <xf numFmtId="44" fontId="48" fillId="0" borderId="3" xfId="1" applyFont="1" applyBorder="1" applyAlignment="1" applyProtection="1">
      <alignment shrinkToFit="1"/>
    </xf>
    <xf numFmtId="0" fontId="48" fillId="9" borderId="3" xfId="0" applyNumberFormat="1" applyFont="1" applyFill="1" applyBorder="1" applyAlignment="1" applyProtection="1">
      <alignment horizontal="left"/>
      <protection locked="0"/>
    </xf>
    <xf numFmtId="0" fontId="48" fillId="9" borderId="3" xfId="0" applyNumberFormat="1" applyFont="1" applyFill="1" applyBorder="1" applyAlignment="1" applyProtection="1"/>
    <xf numFmtId="0" fontId="48" fillId="9" borderId="3" xfId="0" applyFont="1" applyFill="1" applyBorder="1" applyAlignment="1" applyProtection="1">
      <alignment horizontal="right"/>
    </xf>
    <xf numFmtId="0" fontId="48" fillId="9" borderId="3" xfId="0" applyFont="1" applyFill="1" applyBorder="1" applyAlignment="1" applyProtection="1"/>
    <xf numFmtId="44" fontId="48" fillId="9" borderId="3" xfId="1" applyFont="1" applyFill="1" applyBorder="1" applyAlignment="1" applyProtection="1">
      <protection locked="0"/>
    </xf>
    <xf numFmtId="44" fontId="48" fillId="0" borderId="3" xfId="1" applyFont="1" applyFill="1" applyBorder="1" applyAlignment="1" applyProtection="1"/>
    <xf numFmtId="44" fontId="48" fillId="0" borderId="3" xfId="1" applyFont="1" applyFill="1" applyBorder="1" applyAlignment="1" applyProtection="1">
      <alignment shrinkToFit="1"/>
    </xf>
    <xf numFmtId="0" fontId="14" fillId="0" borderId="4" xfId="0" applyFont="1" applyFill="1" applyBorder="1" applyAlignment="1" applyProtection="1"/>
    <xf numFmtId="0" fontId="14" fillId="0" borderId="3" xfId="0" applyFont="1" applyBorder="1" applyAlignment="1" applyProtection="1">
      <alignment horizontal="left"/>
    </xf>
    <xf numFmtId="0" fontId="14" fillId="9" borderId="3" xfId="0" applyNumberFormat="1" applyFont="1" applyFill="1" applyBorder="1" applyAlignment="1" applyProtection="1">
      <alignment horizontal="left"/>
      <protection locked="0"/>
    </xf>
    <xf numFmtId="44" fontId="14" fillId="9" borderId="3" xfId="1" applyFont="1" applyFill="1" applyBorder="1" applyAlignment="1" applyProtection="1">
      <protection locked="0"/>
    </xf>
    <xf numFmtId="44" fontId="14" fillId="0" borderId="3" xfId="1" applyFont="1" applyFill="1" applyBorder="1" applyAlignment="1" applyProtection="1">
      <alignment shrinkToFit="1"/>
    </xf>
    <xf numFmtId="44" fontId="14" fillId="9" borderId="25" xfId="1" applyFont="1" applyFill="1" applyBorder="1" applyAlignment="1" applyProtection="1">
      <protection locked="0"/>
    </xf>
    <xf numFmtId="44" fontId="14" fillId="0" borderId="25" xfId="1" applyFont="1" applyFill="1" applyBorder="1" applyAlignment="1" applyProtection="1"/>
    <xf numFmtId="44" fontId="14" fillId="0" borderId="25" xfId="1" applyFont="1" applyFill="1" applyBorder="1" applyAlignment="1" applyProtection="1">
      <alignment shrinkToFit="1"/>
    </xf>
    <xf numFmtId="44" fontId="14" fillId="0" borderId="24" xfId="1" applyNumberFormat="1" applyFont="1" applyBorder="1" applyAlignment="1" applyProtection="1"/>
    <xf numFmtId="44" fontId="14" fillId="0" borderId="99" xfId="1" applyFont="1" applyBorder="1" applyAlignment="1" applyProtection="1"/>
    <xf numFmtId="44" fontId="14" fillId="0" borderId="100" xfId="1" applyNumberFormat="1" applyFont="1" applyBorder="1" applyAlignment="1" applyProtection="1"/>
    <xf numFmtId="44" fontId="14" fillId="9" borderId="18" xfId="0" applyNumberFormat="1" applyFont="1" applyFill="1" applyBorder="1" applyProtection="1"/>
    <xf numFmtId="0" fontId="51" fillId="0" borderId="3" xfId="0" applyNumberFormat="1" applyFont="1" applyFill="1" applyBorder="1" applyAlignment="1" applyProtection="1"/>
    <xf numFmtId="164" fontId="48" fillId="0" borderId="27" xfId="1" applyNumberFormat="1" applyFont="1" applyFill="1" applyBorder="1" applyAlignment="1" applyProtection="1">
      <protection locked="0"/>
    </xf>
    <xf numFmtId="0" fontId="14" fillId="0" borderId="98" xfId="0" applyNumberFormat="1" applyFont="1" applyBorder="1" applyAlignment="1" applyProtection="1"/>
    <xf numFmtId="0" fontId="14" fillId="0" borderId="102" xfId="0" applyFont="1" applyBorder="1" applyAlignment="1" applyProtection="1">
      <alignment horizontal="right"/>
    </xf>
    <xf numFmtId="0" fontId="14" fillId="0" borderId="98" xfId="0" applyFont="1" applyBorder="1" applyAlignment="1" applyProtection="1"/>
    <xf numFmtId="44" fontId="14" fillId="0" borderId="98" xfId="1" applyFont="1" applyBorder="1" applyAlignment="1" applyProtection="1"/>
    <xf numFmtId="44" fontId="14" fillId="0" borderId="98" xfId="1" applyFont="1" applyBorder="1" applyAlignment="1" applyProtection="1">
      <alignment shrinkToFit="1"/>
    </xf>
    <xf numFmtId="44" fontId="14" fillId="4" borderId="99" xfId="1" applyFont="1" applyFill="1" applyBorder="1" applyAlignment="1" applyProtection="1">
      <protection locked="0"/>
    </xf>
    <xf numFmtId="44" fontId="14" fillId="0" borderId="0" xfId="1" applyNumberFormat="1" applyFont="1" applyBorder="1" applyAlignment="1" applyProtection="1"/>
    <xf numFmtId="44" fontId="14" fillId="9" borderId="98" xfId="1" applyFont="1" applyFill="1" applyBorder="1" applyAlignment="1" applyProtection="1"/>
    <xf numFmtId="44" fontId="14" fillId="9" borderId="98" xfId="1" applyFont="1" applyFill="1" applyBorder="1" applyAlignment="1" applyProtection="1">
      <alignment shrinkToFit="1"/>
    </xf>
    <xf numFmtId="164" fontId="48" fillId="0" borderId="31" xfId="1" applyNumberFormat="1" applyFont="1" applyFill="1" applyBorder="1" applyAlignment="1" applyProtection="1">
      <protection locked="0"/>
    </xf>
    <xf numFmtId="44" fontId="14" fillId="9" borderId="3" xfId="1" applyFont="1" applyFill="1" applyBorder="1" applyAlignment="1" applyProtection="1"/>
    <xf numFmtId="44" fontId="14" fillId="9" borderId="99" xfId="1" applyFont="1" applyFill="1" applyBorder="1" applyAlignment="1" applyProtection="1">
      <protection locked="0"/>
    </xf>
    <xf numFmtId="0" fontId="14" fillId="0" borderId="99" xfId="0" applyNumberFormat="1" applyFont="1" applyBorder="1" applyAlignment="1" applyProtection="1">
      <alignment horizontal="left"/>
    </xf>
    <xf numFmtId="0" fontId="3" fillId="5" borderId="14" xfId="0" applyNumberFormat="1" applyFont="1" applyFill="1" applyBorder="1" applyProtection="1"/>
    <xf numFmtId="0" fontId="3" fillId="5" borderId="14" xfId="0" applyFont="1" applyFill="1" applyBorder="1" applyAlignment="1" applyProtection="1">
      <alignment horizontal="right"/>
    </xf>
    <xf numFmtId="44" fontId="3" fillId="5" borderId="14" xfId="1" applyFont="1" applyFill="1" applyBorder="1" applyProtection="1">
      <protection locked="0"/>
    </xf>
    <xf numFmtId="44" fontId="3" fillId="5" borderId="14" xfId="1" applyFont="1" applyFill="1" applyBorder="1" applyProtection="1"/>
    <xf numFmtId="0" fontId="3" fillId="5" borderId="14" xfId="0" applyFont="1" applyFill="1" applyBorder="1" applyProtection="1"/>
    <xf numFmtId="0" fontId="49" fillId="6" borderId="9" xfId="2" applyFont="1" applyBorder="1" applyAlignment="1" applyProtection="1">
      <protection locked="0"/>
    </xf>
    <xf numFmtId="44" fontId="14" fillId="0" borderId="100" xfId="1" applyFont="1" applyBorder="1" applyAlignment="1" applyProtection="1"/>
    <xf numFmtId="44" fontId="14" fillId="0" borderId="28" xfId="0" applyNumberFormat="1" applyFont="1" applyBorder="1" applyAlignment="1" applyProtection="1"/>
    <xf numFmtId="44" fontId="14" fillId="0" borderId="4" xfId="1" applyFont="1" applyFill="1" applyBorder="1" applyAlignment="1" applyProtection="1"/>
    <xf numFmtId="44" fontId="14" fillId="0" borderId="24" xfId="1" applyFont="1" applyFill="1" applyBorder="1" applyAlignment="1" applyProtection="1"/>
    <xf numFmtId="0" fontId="14" fillId="0" borderId="26" xfId="0" applyNumberFormat="1" applyFont="1" applyBorder="1" applyAlignment="1" applyProtection="1"/>
    <xf numFmtId="44" fontId="14" fillId="0" borderId="19" xfId="1" applyFont="1" applyBorder="1" applyAlignment="1" applyProtection="1"/>
    <xf numFmtId="44" fontId="14" fillId="0" borderId="19" xfId="0" applyNumberFormat="1" applyFont="1" applyBorder="1" applyAlignment="1" applyProtection="1"/>
    <xf numFmtId="0" fontId="3" fillId="17" borderId="3" xfId="1" applyNumberFormat="1" applyFont="1" applyFill="1" applyBorder="1" applyProtection="1">
      <protection locked="0"/>
    </xf>
    <xf numFmtId="0" fontId="14" fillId="14" borderId="3" xfId="1" applyNumberFormat="1" applyFont="1" applyFill="1" applyBorder="1" applyProtection="1">
      <protection locked="0"/>
    </xf>
    <xf numFmtId="0" fontId="51" fillId="14" borderId="3" xfId="1" applyNumberFormat="1" applyFont="1" applyFill="1" applyBorder="1" applyAlignment="1" applyProtection="1">
      <alignment horizontal="center"/>
      <protection locked="0"/>
    </xf>
    <xf numFmtId="164" fontId="48" fillId="9" borderId="31" xfId="1" applyNumberFormat="1" applyFont="1" applyFill="1" applyBorder="1" applyAlignment="1" applyProtection="1">
      <protection locked="0"/>
    </xf>
    <xf numFmtId="0" fontId="14" fillId="9" borderId="26" xfId="0" applyNumberFormat="1" applyFont="1" applyFill="1" applyBorder="1" applyAlignment="1" applyProtection="1"/>
    <xf numFmtId="44" fontId="14" fillId="9" borderId="18" xfId="1" applyFont="1" applyFill="1" applyBorder="1" applyAlignment="1" applyProtection="1">
      <alignment shrinkToFit="1"/>
    </xf>
    <xf numFmtId="0" fontId="14" fillId="9" borderId="40" xfId="0" applyNumberFormat="1" applyFont="1" applyFill="1" applyBorder="1" applyAlignment="1" applyProtection="1"/>
    <xf numFmtId="0" fontId="14" fillId="0" borderId="27" xfId="0" applyNumberFormat="1" applyFont="1" applyBorder="1" applyAlignment="1" applyProtection="1">
      <alignment horizontal="left"/>
      <protection locked="0"/>
    </xf>
    <xf numFmtId="0" fontId="14" fillId="0" borderId="37" xfId="0" applyNumberFormat="1" applyFont="1" applyBorder="1" applyAlignment="1" applyProtection="1"/>
    <xf numFmtId="44" fontId="14" fillId="0" borderId="27" xfId="1" applyFont="1" applyBorder="1" applyAlignment="1" applyProtection="1">
      <protection locked="0"/>
    </xf>
    <xf numFmtId="44" fontId="14" fillId="0" borderId="24" xfId="1" applyFont="1" applyBorder="1" applyAlignment="1" applyProtection="1"/>
    <xf numFmtId="44" fontId="14" fillId="0" borderId="36" xfId="0" applyNumberFormat="1" applyFont="1" applyBorder="1" applyAlignment="1" applyProtection="1"/>
    <xf numFmtId="164" fontId="48" fillId="7" borderId="27" xfId="1" applyNumberFormat="1" applyFont="1" applyFill="1" applyBorder="1" applyAlignment="1" applyProtection="1">
      <protection locked="0"/>
    </xf>
    <xf numFmtId="0" fontId="14" fillId="0" borderId="35" xfId="0" applyNumberFormat="1" applyFont="1" applyBorder="1" applyAlignment="1" applyProtection="1"/>
    <xf numFmtId="44" fontId="14" fillId="0" borderId="34" xfId="1" applyFont="1" applyBorder="1" applyAlignment="1" applyProtection="1"/>
    <xf numFmtId="0" fontId="14" fillId="0" borderId="18" xfId="0" applyNumberFormat="1" applyFont="1" applyFill="1" applyBorder="1" applyAlignment="1" applyProtection="1">
      <alignment horizontal="left"/>
      <protection locked="0"/>
    </xf>
    <xf numFmtId="0" fontId="14" fillId="0" borderId="18" xfId="0" applyFont="1" applyFill="1" applyBorder="1" applyAlignment="1" applyProtection="1"/>
    <xf numFmtId="44" fontId="14" fillId="0" borderId="18" xfId="1" applyFont="1" applyFill="1" applyBorder="1" applyAlignment="1" applyProtection="1">
      <protection locked="0"/>
    </xf>
    <xf numFmtId="44" fontId="14" fillId="0" borderId="19" xfId="1" applyNumberFormat="1" applyFont="1" applyFill="1" applyBorder="1" applyAlignment="1" applyProtection="1"/>
    <xf numFmtId="0" fontId="14" fillId="0" borderId="18" xfId="0" applyNumberFormat="1" applyFont="1" applyBorder="1" applyAlignment="1" applyProtection="1">
      <alignment horizontal="left"/>
      <protection locked="0"/>
    </xf>
    <xf numFmtId="44" fontId="14" fillId="0" borderId="18" xfId="1" applyFont="1" applyBorder="1" applyAlignment="1" applyProtection="1">
      <protection locked="0"/>
    </xf>
    <xf numFmtId="44" fontId="14" fillId="0" borderId="4" xfId="1" applyFont="1" applyBorder="1" applyAlignment="1" applyProtection="1"/>
    <xf numFmtId="0" fontId="14" fillId="0" borderId="31" xfId="0" applyNumberFormat="1" applyFont="1" applyBorder="1" applyAlignment="1" applyProtection="1">
      <alignment horizontal="left"/>
      <protection locked="0"/>
    </xf>
    <xf numFmtId="0" fontId="14" fillId="0" borderId="21" xfId="0" applyNumberFormat="1" applyFont="1" applyBorder="1" applyAlignment="1" applyProtection="1"/>
    <xf numFmtId="44" fontId="14" fillId="0" borderId="31" xfId="1" applyFont="1" applyBorder="1" applyAlignment="1" applyProtection="1">
      <protection locked="0"/>
    </xf>
    <xf numFmtId="44" fontId="14" fillId="0" borderId="45" xfId="1" applyFont="1" applyBorder="1" applyAlignment="1" applyProtection="1"/>
    <xf numFmtId="0" fontId="14" fillId="0" borderId="25" xfId="0" applyNumberFormat="1" applyFont="1" applyBorder="1" applyAlignment="1" applyProtection="1">
      <alignment horizontal="left"/>
      <protection locked="0"/>
    </xf>
    <xf numFmtId="44" fontId="14" fillId="0" borderId="25" xfId="1" applyFont="1" applyBorder="1" applyAlignment="1" applyProtection="1">
      <protection locked="0"/>
    </xf>
    <xf numFmtId="0" fontId="14" fillId="0" borderId="12" xfId="0" applyNumberFormat="1" applyFont="1" applyBorder="1" applyAlignment="1" applyProtection="1"/>
    <xf numFmtId="0" fontId="51" fillId="0" borderId="3" xfId="0" applyNumberFormat="1" applyFont="1" applyBorder="1" applyAlignment="1" applyProtection="1"/>
    <xf numFmtId="0" fontId="14" fillId="0" borderId="3" xfId="0" applyNumberFormat="1" applyFont="1" applyBorder="1" applyAlignment="1" applyProtection="1">
      <alignment horizontal="left"/>
      <protection locked="0"/>
    </xf>
    <xf numFmtId="0" fontId="51" fillId="0" borderId="25" xfId="0" applyNumberFormat="1" applyFont="1" applyBorder="1" applyAlignment="1" applyProtection="1"/>
    <xf numFmtId="0" fontId="14" fillId="0" borderId="61" xfId="0" applyFont="1" applyBorder="1" applyAlignment="1" applyProtection="1">
      <alignment horizontal="right"/>
    </xf>
    <xf numFmtId="44" fontId="14" fillId="0" borderId="100" xfId="0" applyNumberFormat="1" applyFont="1" applyBorder="1" applyAlignment="1" applyProtection="1"/>
    <xf numFmtId="0" fontId="14" fillId="0" borderId="18" xfId="0" applyNumberFormat="1" applyFont="1" applyFill="1" applyBorder="1" applyAlignment="1" applyProtection="1">
      <alignment horizontal="left"/>
    </xf>
    <xf numFmtId="0" fontId="49" fillId="10" borderId="9" xfId="2" applyFont="1" applyFill="1" applyBorder="1" applyAlignment="1" applyProtection="1">
      <protection locked="0"/>
    </xf>
    <xf numFmtId="44" fontId="14" fillId="9" borderId="19" xfId="1" applyFont="1" applyFill="1" applyBorder="1" applyAlignment="1" applyProtection="1"/>
    <xf numFmtId="44" fontId="14" fillId="9" borderId="19" xfId="0" applyNumberFormat="1" applyFont="1" applyFill="1" applyBorder="1" applyAlignment="1" applyProtection="1"/>
    <xf numFmtId="0" fontId="51" fillId="0" borderId="27" xfId="0" applyNumberFormat="1" applyFont="1" applyBorder="1" applyAlignment="1" applyProtection="1">
      <alignment horizontal="left"/>
      <protection locked="0"/>
    </xf>
    <xf numFmtId="0" fontId="51" fillId="0" borderId="27" xfId="0" applyNumberFormat="1" applyFont="1" applyBorder="1" applyAlignment="1" applyProtection="1">
      <alignment horizontal="left"/>
    </xf>
    <xf numFmtId="0" fontId="14" fillId="0" borderId="43" xfId="0" applyNumberFormat="1" applyFont="1" applyBorder="1" applyAlignment="1" applyProtection="1">
      <alignment horizontal="left"/>
    </xf>
    <xf numFmtId="0" fontId="14" fillId="0" borderId="43" xfId="0" applyFont="1" applyBorder="1" applyAlignment="1" applyProtection="1">
      <alignment horizontal="right"/>
    </xf>
    <xf numFmtId="0" fontId="14" fillId="2" borderId="43" xfId="0" applyFont="1" applyFill="1" applyBorder="1" applyAlignment="1" applyProtection="1"/>
    <xf numFmtId="44" fontId="14" fillId="0" borderId="12" xfId="1" applyFont="1" applyBorder="1" applyAlignment="1" applyProtection="1"/>
    <xf numFmtId="0" fontId="14" fillId="0" borderId="0" xfId="0" applyNumberFormat="1" applyFont="1" applyBorder="1" applyAlignment="1" applyProtection="1"/>
    <xf numFmtId="0" fontId="14" fillId="2" borderId="3" xfId="0" applyFont="1" applyFill="1" applyBorder="1" applyAlignment="1" applyProtection="1"/>
    <xf numFmtId="0" fontId="51" fillId="0" borderId="22" xfId="0" applyNumberFormat="1" applyFont="1" applyBorder="1" applyAlignment="1" applyProtection="1">
      <alignment horizontal="left"/>
      <protection locked="0"/>
    </xf>
    <xf numFmtId="0" fontId="51" fillId="0" borderId="22" xfId="0" applyNumberFormat="1" applyFont="1" applyBorder="1" applyAlignment="1" applyProtection="1">
      <alignment horizontal="left"/>
    </xf>
    <xf numFmtId="0" fontId="51" fillId="0" borderId="22" xfId="0" applyFont="1" applyBorder="1" applyAlignment="1" applyProtection="1">
      <alignment horizontal="right"/>
    </xf>
    <xf numFmtId="0" fontId="14" fillId="0" borderId="40" xfId="0" applyNumberFormat="1" applyFont="1" applyBorder="1" applyAlignment="1" applyProtection="1"/>
    <xf numFmtId="44" fontId="14" fillId="0" borderId="39" xfId="1" applyFont="1" applyBorder="1" applyAlignment="1" applyProtection="1">
      <protection locked="0"/>
    </xf>
    <xf numFmtId="44" fontId="14" fillId="0" borderId="39" xfId="1" applyFont="1" applyBorder="1" applyAlignment="1" applyProtection="1"/>
    <xf numFmtId="44" fontId="14" fillId="0" borderId="39" xfId="0" applyNumberFormat="1" applyFont="1" applyBorder="1" applyAlignment="1" applyProtection="1"/>
    <xf numFmtId="0" fontId="14" fillId="0" borderId="25" xfId="0" applyNumberFormat="1" applyFont="1" applyBorder="1" applyAlignment="1" applyProtection="1">
      <alignment horizontal="left"/>
    </xf>
    <xf numFmtId="1" fontId="14" fillId="0" borderId="37" xfId="0" applyNumberFormat="1" applyFont="1" applyBorder="1" applyAlignment="1" applyProtection="1"/>
    <xf numFmtId="0" fontId="14" fillId="2" borderId="25" xfId="0" applyFont="1" applyFill="1" applyBorder="1" applyAlignment="1" applyProtection="1"/>
    <xf numFmtId="44" fontId="14" fillId="2" borderId="25" xfId="1" applyFont="1" applyFill="1" applyBorder="1" applyAlignment="1" applyProtection="1">
      <protection locked="0"/>
    </xf>
    <xf numFmtId="0" fontId="48" fillId="6" borderId="1" xfId="2" applyFont="1" applyBorder="1" applyAlignment="1" applyProtection="1">
      <protection locked="0"/>
    </xf>
    <xf numFmtId="0" fontId="14" fillId="0" borderId="43" xfId="0" applyFont="1" applyBorder="1" applyAlignment="1" applyProtection="1"/>
    <xf numFmtId="44" fontId="14" fillId="0" borderId="43" xfId="1" applyFont="1" applyBorder="1" applyAlignment="1" applyProtection="1"/>
    <xf numFmtId="44" fontId="14" fillId="0" borderId="43" xfId="1" applyFont="1" applyBorder="1" applyAlignment="1" applyProtection="1">
      <alignment shrinkToFit="1"/>
    </xf>
    <xf numFmtId="44" fontId="51" fillId="2" borderId="3" xfId="1" applyFont="1" applyFill="1" applyBorder="1" applyAlignment="1" applyProtection="1">
      <protection locked="0"/>
    </xf>
    <xf numFmtId="44" fontId="51" fillId="0" borderId="3" xfId="1" applyFont="1" applyBorder="1" applyAlignment="1" applyProtection="1"/>
    <xf numFmtId="0" fontId="14" fillId="0" borderId="3" xfId="0" applyNumberFormat="1" applyFont="1" applyBorder="1" applyAlignment="1" applyProtection="1">
      <protection locked="0"/>
    </xf>
    <xf numFmtId="0" fontId="14" fillId="0" borderId="27" xfId="0" applyNumberFormat="1" applyFont="1" applyBorder="1" applyAlignment="1" applyProtection="1">
      <alignment horizontal="left"/>
    </xf>
    <xf numFmtId="164" fontId="14" fillId="7" borderId="27" xfId="1" applyNumberFormat="1" applyFont="1" applyFill="1" applyBorder="1" applyProtection="1">
      <protection locked="0"/>
    </xf>
    <xf numFmtId="0" fontId="14" fillId="0" borderId="34" xfId="0" applyFont="1" applyBorder="1" applyProtection="1"/>
    <xf numFmtId="44" fontId="14" fillId="0" borderId="25" xfId="0" applyNumberFormat="1" applyFont="1" applyBorder="1" applyAlignment="1" applyProtection="1"/>
    <xf numFmtId="44" fontId="51" fillId="0" borderId="19" xfId="0" applyNumberFormat="1" applyFont="1" applyBorder="1" applyAlignment="1" applyProtection="1"/>
    <xf numFmtId="44" fontId="51" fillId="2" borderId="22" xfId="1" applyFont="1" applyFill="1" applyBorder="1" applyAlignment="1" applyProtection="1">
      <protection locked="0"/>
    </xf>
    <xf numFmtId="44" fontId="51" fillId="0" borderId="22" xfId="1" applyFont="1" applyBorder="1" applyAlignment="1" applyProtection="1"/>
    <xf numFmtId="44" fontId="51" fillId="0" borderId="22" xfId="1" applyFont="1" applyBorder="1" applyAlignment="1" applyProtection="1">
      <alignment shrinkToFit="1"/>
    </xf>
    <xf numFmtId="0" fontId="14" fillId="0" borderId="25" xfId="0" applyNumberFormat="1" applyFont="1" applyBorder="1" applyAlignment="1" applyProtection="1">
      <protection locked="0"/>
    </xf>
    <xf numFmtId="44" fontId="51" fillId="2" borderId="25" xfId="1" applyFont="1" applyFill="1" applyBorder="1" applyAlignment="1" applyProtection="1">
      <protection locked="0"/>
    </xf>
    <xf numFmtId="44" fontId="51" fillId="0" borderId="25" xfId="1" applyFont="1" applyBorder="1" applyAlignment="1" applyProtection="1"/>
    <xf numFmtId="44" fontId="51" fillId="0" borderId="25" xfId="1" applyFont="1" applyBorder="1" applyAlignment="1" applyProtection="1">
      <alignment shrinkToFit="1"/>
    </xf>
    <xf numFmtId="44" fontId="14" fillId="9" borderId="25" xfId="0" applyNumberFormat="1" applyFont="1" applyFill="1" applyBorder="1" applyProtection="1"/>
    <xf numFmtId="44" fontId="14" fillId="9" borderId="27" xfId="0" applyNumberFormat="1" applyFont="1" applyFill="1" applyBorder="1" applyProtection="1"/>
    <xf numFmtId="0" fontId="14" fillId="0" borderId="3" xfId="0" applyNumberFormat="1" applyFont="1" applyBorder="1" applyAlignment="1" applyProtection="1">
      <alignment horizontal="left"/>
    </xf>
    <xf numFmtId="44" fontId="14" fillId="0" borderId="39" xfId="0" applyNumberFormat="1" applyFont="1" applyBorder="1" applyProtection="1"/>
    <xf numFmtId="44" fontId="14" fillId="0" borderId="47" xfId="0" applyNumberFormat="1" applyFont="1" applyBorder="1" applyAlignment="1" applyProtection="1"/>
    <xf numFmtId="44" fontId="51" fillId="0" borderId="31" xfId="1" applyFont="1" applyBorder="1" applyAlignment="1" applyProtection="1">
      <alignment shrinkToFit="1"/>
    </xf>
    <xf numFmtId="0" fontId="47" fillId="0" borderId="63" xfId="0" applyFont="1" applyBorder="1" applyProtection="1"/>
    <xf numFmtId="0" fontId="14" fillId="0" borderId="63" xfId="0" applyNumberFormat="1" applyFont="1" applyBorder="1" applyProtection="1"/>
    <xf numFmtId="0" fontId="14" fillId="0" borderId="63" xfId="0" applyNumberFormat="1" applyFont="1" applyBorder="1" applyAlignment="1" applyProtection="1">
      <alignment horizontal="left"/>
    </xf>
    <xf numFmtId="0" fontId="14" fillId="0" borderId="63" xfId="0" applyFont="1" applyBorder="1" applyAlignment="1" applyProtection="1">
      <alignment horizontal="right"/>
    </xf>
    <xf numFmtId="164" fontId="14" fillId="7" borderId="63" xfId="1" applyNumberFormat="1" applyFont="1" applyFill="1" applyBorder="1" applyProtection="1">
      <protection locked="0"/>
    </xf>
    <xf numFmtId="0" fontId="14" fillId="0" borderId="67" xfId="0" applyNumberFormat="1" applyFont="1" applyBorder="1" applyProtection="1"/>
    <xf numFmtId="0" fontId="14" fillId="0" borderId="68" xfId="0" applyFont="1" applyBorder="1" applyProtection="1"/>
    <xf numFmtId="44" fontId="14" fillId="0" borderId="63" xfId="1" applyFont="1" applyFill="1" applyBorder="1" applyProtection="1">
      <protection locked="0"/>
    </xf>
    <xf numFmtId="44" fontId="14" fillId="0" borderId="63" xfId="1" applyFont="1" applyBorder="1" applyProtection="1"/>
    <xf numFmtId="44" fontId="14" fillId="0" borderId="63" xfId="1" applyFont="1" applyBorder="1" applyAlignment="1" applyProtection="1">
      <alignment shrinkToFit="1"/>
    </xf>
    <xf numFmtId="44" fontId="14" fillId="0" borderId="69" xfId="0" applyNumberFormat="1" applyFont="1" applyBorder="1" applyProtection="1"/>
    <xf numFmtId="0" fontId="3" fillId="0" borderId="29" xfId="0" applyFont="1" applyBorder="1" applyAlignment="1" applyProtection="1">
      <protection locked="0"/>
    </xf>
    <xf numFmtId="0" fontId="3" fillId="0" borderId="29" xfId="0" applyFont="1" applyBorder="1" applyAlignment="1" applyProtection="1"/>
    <xf numFmtId="0" fontId="52" fillId="0" borderId="0" xfId="0" applyFont="1" applyProtection="1"/>
    <xf numFmtId="0" fontId="14" fillId="0" borderId="0" xfId="0" applyFont="1" applyProtection="1"/>
    <xf numFmtId="0" fontId="14" fillId="0" borderId="100" xfId="0" applyFont="1" applyBorder="1" applyProtection="1"/>
    <xf numFmtId="49" fontId="14" fillId="5" borderId="14" xfId="0" applyNumberFormat="1" applyFont="1" applyFill="1" applyBorder="1" applyProtection="1"/>
    <xf numFmtId="49" fontId="14" fillId="5" borderId="35" xfId="0" applyNumberFormat="1" applyFont="1" applyFill="1" applyBorder="1" applyProtection="1"/>
    <xf numFmtId="0" fontId="14" fillId="13" borderId="18" xfId="1" applyNumberFormat="1" applyFont="1" applyFill="1" applyBorder="1" applyProtection="1">
      <protection locked="0"/>
    </xf>
    <xf numFmtId="0" fontId="14" fillId="13" borderId="99" xfId="1" applyNumberFormat="1" applyFont="1" applyFill="1" applyBorder="1" applyProtection="1">
      <protection locked="0"/>
    </xf>
    <xf numFmtId="0" fontId="14" fillId="14" borderId="31" xfId="1" applyNumberFormat="1" applyFont="1" applyFill="1" applyBorder="1" applyProtection="1">
      <protection locked="0"/>
    </xf>
    <xf numFmtId="49" fontId="14" fillId="5" borderId="78" xfId="0" applyNumberFormat="1" applyFont="1" applyFill="1" applyBorder="1" applyProtection="1"/>
    <xf numFmtId="0" fontId="14" fillId="17" borderId="18" xfId="1" applyNumberFormat="1" applyFont="1" applyFill="1" applyBorder="1" applyProtection="1">
      <protection locked="0"/>
    </xf>
    <xf numFmtId="166" fontId="55" fillId="9" borderId="34" xfId="2" applyNumberFormat="1" applyFont="1" applyFill="1" applyBorder="1" applyAlignment="1" applyProtection="1"/>
    <xf numFmtId="0" fontId="14" fillId="14" borderId="27" xfId="1" applyNumberFormat="1" applyFont="1" applyFill="1" applyBorder="1" applyProtection="1">
      <protection locked="0"/>
    </xf>
    <xf numFmtId="165" fontId="54" fillId="16" borderId="94" xfId="10" applyNumberFormat="1" applyFont="1" applyFill="1" applyBorder="1" applyAlignment="1" applyProtection="1"/>
    <xf numFmtId="0" fontId="47" fillId="34" borderId="12" xfId="0" applyFont="1" applyFill="1" applyBorder="1" applyProtection="1"/>
    <xf numFmtId="0" fontId="47" fillId="34" borderId="12" xfId="0" applyFont="1" applyFill="1" applyBorder="1" applyAlignment="1" applyProtection="1"/>
    <xf numFmtId="0" fontId="47" fillId="34" borderId="100" xfId="0" applyFont="1" applyFill="1" applyBorder="1" applyProtection="1"/>
    <xf numFmtId="0" fontId="14" fillId="34" borderId="12" xfId="0" applyFont="1" applyFill="1" applyBorder="1" applyAlignment="1" applyProtection="1"/>
    <xf numFmtId="0" fontId="47" fillId="34" borderId="54" xfId="0" applyFont="1" applyFill="1" applyBorder="1" applyAlignment="1" applyProtection="1"/>
    <xf numFmtId="0" fontId="14" fillId="0" borderId="34" xfId="0" applyFont="1" applyFill="1" applyBorder="1" applyAlignment="1" applyProtection="1"/>
    <xf numFmtId="0" fontId="14" fillId="0" borderId="126" xfId="0" applyFont="1" applyFill="1" applyBorder="1" applyAlignment="1" applyProtection="1"/>
    <xf numFmtId="0" fontId="14" fillId="0" borderId="121" xfId="0" applyNumberFormat="1" applyFont="1" applyFill="1" applyBorder="1" applyAlignment="1" applyProtection="1"/>
    <xf numFmtId="0" fontId="14" fillId="0" borderId="126" xfId="0" applyNumberFormat="1" applyFont="1" applyFill="1" applyBorder="1" applyAlignment="1" applyProtection="1">
      <alignment horizontal="left"/>
      <protection locked="0"/>
    </xf>
    <xf numFmtId="0" fontId="14" fillId="0" borderId="121" xfId="0" applyFont="1" applyFill="1" applyBorder="1" applyAlignment="1" applyProtection="1">
      <alignment horizontal="right"/>
    </xf>
    <xf numFmtId="0" fontId="14" fillId="0" borderId="121" xfId="0" applyFont="1" applyFill="1" applyBorder="1" applyAlignment="1" applyProtection="1"/>
    <xf numFmtId="44" fontId="14" fillId="0" borderId="121" xfId="1" applyFont="1" applyBorder="1" applyAlignment="1" applyProtection="1">
      <alignment shrinkToFit="1"/>
    </xf>
    <xf numFmtId="44" fontId="14" fillId="0" borderId="121" xfId="0" applyNumberFormat="1" applyFont="1" applyBorder="1" applyProtection="1"/>
    <xf numFmtId="0" fontId="14" fillId="0" borderId="126" xfId="0" applyNumberFormat="1" applyFont="1" applyFill="1" applyBorder="1" applyAlignment="1" applyProtection="1"/>
    <xf numFmtId="0" fontId="14" fillId="0" borderId="126" xfId="0" applyFont="1" applyFill="1" applyBorder="1" applyAlignment="1" applyProtection="1">
      <alignment horizontal="right"/>
    </xf>
    <xf numFmtId="164" fontId="48" fillId="0" borderId="121" xfId="1" applyNumberFormat="1" applyFont="1" applyFill="1" applyBorder="1" applyAlignment="1" applyProtection="1">
      <protection locked="0"/>
    </xf>
    <xf numFmtId="0" fontId="14" fillId="0" borderId="127" xfId="0" applyNumberFormat="1" applyFont="1" applyFill="1" applyBorder="1" applyAlignment="1" applyProtection="1"/>
    <xf numFmtId="44" fontId="14" fillId="0" borderId="126" xfId="1" applyFont="1" applyFill="1" applyBorder="1" applyAlignment="1" applyProtection="1">
      <protection locked="0"/>
    </xf>
    <xf numFmtId="44" fontId="14" fillId="0" borderId="128" xfId="1" applyFont="1" applyFill="1" applyBorder="1" applyAlignment="1" applyProtection="1"/>
    <xf numFmtId="0" fontId="14" fillId="0" borderId="130" xfId="0" applyNumberFormat="1" applyFont="1" applyFill="1" applyBorder="1" applyAlignment="1" applyProtection="1"/>
    <xf numFmtId="0" fontId="14" fillId="0" borderId="126" xfId="0" applyNumberFormat="1" applyFont="1" applyFill="1" applyBorder="1" applyProtection="1"/>
    <xf numFmtId="44" fontId="14" fillId="0" borderId="126" xfId="1" applyFont="1" applyFill="1" applyBorder="1" applyProtection="1">
      <protection locked="0"/>
    </xf>
    <xf numFmtId="44" fontId="14" fillId="0" borderId="126" xfId="1" applyFont="1" applyFill="1" applyBorder="1" applyProtection="1"/>
    <xf numFmtId="44" fontId="14" fillId="0" borderId="126" xfId="1" applyFont="1" applyBorder="1" applyAlignment="1" applyProtection="1">
      <alignment shrinkToFit="1"/>
    </xf>
    <xf numFmtId="0" fontId="14" fillId="0" borderId="121" xfId="0" applyNumberFormat="1" applyFont="1" applyBorder="1" applyAlignment="1" applyProtection="1"/>
    <xf numFmtId="44" fontId="14" fillId="0" borderId="122" xfId="1" applyFont="1" applyBorder="1" applyAlignment="1" applyProtection="1"/>
    <xf numFmtId="0" fontId="47" fillId="34" borderId="3" xfId="0" applyFont="1" applyFill="1" applyBorder="1" applyAlignment="1" applyProtection="1"/>
    <xf numFmtId="0" fontId="49" fillId="6" borderId="0" xfId="2" applyFont="1" applyBorder="1" applyAlignment="1" applyProtection="1">
      <protection locked="0"/>
    </xf>
    <xf numFmtId="0" fontId="14" fillId="0" borderId="99" xfId="0" applyFont="1" applyFill="1" applyBorder="1" applyAlignment="1" applyProtection="1">
      <alignment horizontal="right"/>
    </xf>
    <xf numFmtId="0" fontId="14" fillId="0" borderId="38" xfId="0" applyNumberFormat="1" applyFont="1" applyFill="1" applyBorder="1" applyAlignment="1" applyProtection="1"/>
    <xf numFmtId="0" fontId="3" fillId="13" borderId="38" xfId="1" applyNumberFormat="1" applyFont="1" applyFill="1" applyBorder="1" applyProtection="1">
      <protection locked="0"/>
    </xf>
    <xf numFmtId="0" fontId="14" fillId="0" borderId="61" xfId="0" applyFont="1" applyFill="1" applyBorder="1" applyAlignment="1" applyProtection="1">
      <alignment horizontal="right"/>
    </xf>
    <xf numFmtId="0" fontId="14" fillId="9" borderId="99" xfId="0" applyFont="1" applyFill="1" applyBorder="1" applyAlignment="1" applyProtection="1"/>
    <xf numFmtId="0" fontId="14" fillId="0" borderId="126" xfId="0" applyFont="1" applyBorder="1" applyAlignment="1" applyProtection="1"/>
    <xf numFmtId="0" fontId="51" fillId="14" borderId="123" xfId="1" applyNumberFormat="1" applyFont="1" applyFill="1" applyBorder="1" applyAlignment="1" applyProtection="1">
      <alignment horizontal="center"/>
      <protection locked="0"/>
    </xf>
    <xf numFmtId="0" fontId="3" fillId="14" borderId="123" xfId="1" applyNumberFormat="1" applyFont="1" applyFill="1" applyBorder="1" applyProtection="1">
      <protection locked="0"/>
    </xf>
    <xf numFmtId="0" fontId="14" fillId="14" borderId="123" xfId="1" applyNumberFormat="1" applyFont="1" applyFill="1" applyBorder="1" applyProtection="1">
      <protection locked="0"/>
    </xf>
    <xf numFmtId="164" fontId="48" fillId="9" borderId="121" xfId="1" applyNumberFormat="1" applyFont="1" applyFill="1" applyBorder="1" applyAlignment="1" applyProtection="1">
      <protection locked="0"/>
    </xf>
    <xf numFmtId="44" fontId="14" fillId="9" borderId="128" xfId="1" applyFont="1" applyFill="1" applyBorder="1" applyProtection="1"/>
    <xf numFmtId="0" fontId="47" fillId="34" borderId="43" xfId="0" applyFont="1" applyFill="1" applyBorder="1" applyAlignment="1" applyProtection="1"/>
    <xf numFmtId="0" fontId="47" fillId="9" borderId="25" xfId="0" applyFont="1" applyFill="1" applyBorder="1" applyAlignment="1" applyProtection="1"/>
    <xf numFmtId="0" fontId="14" fillId="9" borderId="126" xfId="0" applyFont="1" applyFill="1" applyBorder="1" applyAlignment="1" applyProtection="1"/>
    <xf numFmtId="0" fontId="14" fillId="0" borderId="123" xfId="0" applyFont="1" applyBorder="1" applyAlignment="1" applyProtection="1"/>
    <xf numFmtId="0" fontId="14" fillId="0" borderId="123" xfId="0" applyNumberFormat="1" applyFont="1" applyBorder="1" applyAlignment="1" applyProtection="1"/>
    <xf numFmtId="0" fontId="14" fillId="0" borderId="123" xfId="0" applyFont="1" applyBorder="1" applyAlignment="1" applyProtection="1">
      <alignment horizontal="right"/>
    </xf>
    <xf numFmtId="164" fontId="48" fillId="7" borderId="121" xfId="1" applyNumberFormat="1" applyFont="1" applyFill="1" applyBorder="1" applyAlignment="1" applyProtection="1">
      <protection locked="0"/>
    </xf>
    <xf numFmtId="44" fontId="51" fillId="2" borderId="123" xfId="1" applyFont="1" applyFill="1" applyBorder="1" applyAlignment="1" applyProtection="1">
      <protection locked="0"/>
    </xf>
    <xf numFmtId="44" fontId="51" fillId="0" borderId="123" xfId="1" applyFont="1" applyBorder="1" applyAlignment="1" applyProtection="1"/>
    <xf numFmtId="44" fontId="51" fillId="0" borderId="123" xfId="1" applyFont="1" applyBorder="1" applyAlignment="1" applyProtection="1">
      <alignment shrinkToFit="1"/>
    </xf>
    <xf numFmtId="44" fontId="14" fillId="9" borderId="31" xfId="1" applyFont="1" applyFill="1" applyBorder="1" applyAlignment="1" applyProtection="1">
      <protection locked="0"/>
    </xf>
    <xf numFmtId="44" fontId="14" fillId="0" borderId="24" xfId="0" applyNumberFormat="1" applyFont="1" applyBorder="1" applyAlignment="1" applyProtection="1"/>
    <xf numFmtId="44" fontId="14" fillId="0" borderId="37" xfId="0" applyNumberFormat="1" applyFont="1" applyBorder="1" applyAlignment="1" applyProtection="1"/>
    <xf numFmtId="44" fontId="14" fillId="0" borderId="44" xfId="0" applyNumberFormat="1" applyFont="1" applyBorder="1" applyAlignment="1" applyProtection="1"/>
    <xf numFmtId="44" fontId="14" fillId="0" borderId="100" xfId="1" applyFont="1" applyBorder="1" applyAlignment="1" applyProtection="1">
      <protection locked="0"/>
    </xf>
    <xf numFmtId="44" fontId="14" fillId="0" borderId="3" xfId="0" applyNumberFormat="1" applyFont="1" applyBorder="1" applyAlignment="1" applyProtection="1"/>
    <xf numFmtId="0" fontId="14" fillId="2" borderId="31" xfId="0" applyFont="1" applyFill="1" applyBorder="1" applyAlignment="1" applyProtection="1"/>
    <xf numFmtId="44" fontId="14" fillId="0" borderId="31" xfId="0" applyNumberFormat="1" applyFont="1" applyBorder="1" applyAlignment="1" applyProtection="1"/>
    <xf numFmtId="44" fontId="14" fillId="0" borderId="34" xfId="0" applyNumberFormat="1" applyFont="1" applyBorder="1" applyAlignment="1" applyProtection="1"/>
    <xf numFmtId="44" fontId="14" fillId="9" borderId="100" xfId="1" applyFont="1" applyFill="1" applyBorder="1" applyAlignment="1" applyProtection="1"/>
    <xf numFmtId="0" fontId="14" fillId="0" borderId="0" xfId="0" applyFont="1" applyBorder="1" applyAlignment="1" applyProtection="1"/>
    <xf numFmtId="0" fontId="14" fillId="9" borderId="18" xfId="0" applyNumberFormat="1" applyFont="1" applyFill="1" applyBorder="1" applyAlignment="1" applyProtection="1"/>
    <xf numFmtId="0" fontId="14" fillId="9" borderId="18" xfId="0" applyFont="1" applyFill="1" applyBorder="1" applyAlignment="1" applyProtection="1">
      <alignment horizontal="right"/>
    </xf>
    <xf numFmtId="44" fontId="14" fillId="9" borderId="4" xfId="1" applyFont="1" applyFill="1" applyBorder="1" applyAlignment="1" applyProtection="1"/>
    <xf numFmtId="44" fontId="14" fillId="0" borderId="4" xfId="0" applyNumberFormat="1" applyFont="1" applyBorder="1" applyAlignment="1" applyProtection="1"/>
    <xf numFmtId="0" fontId="56" fillId="9" borderId="21" xfId="0" applyFont="1" applyFill="1" applyBorder="1" applyAlignment="1" applyProtection="1"/>
    <xf numFmtId="0" fontId="51" fillId="0" borderId="27" xfId="0" applyNumberFormat="1" applyFont="1" applyBorder="1" applyAlignment="1" applyProtection="1"/>
    <xf numFmtId="0" fontId="51" fillId="0" borderId="27" xfId="0" applyNumberFormat="1" applyFont="1" applyFill="1" applyBorder="1" applyAlignment="1" applyProtection="1"/>
    <xf numFmtId="0" fontId="14" fillId="0" borderId="27" xfId="0" applyFont="1" applyBorder="1" applyAlignment="1" applyProtection="1">
      <protection locked="0"/>
    </xf>
    <xf numFmtId="44" fontId="14" fillId="0" borderId="98" xfId="0" applyNumberFormat="1" applyFont="1" applyBorder="1" applyProtection="1"/>
    <xf numFmtId="0" fontId="14" fillId="0" borderId="3" xfId="0" applyFont="1" applyBorder="1" applyAlignment="1" applyProtection="1">
      <protection locked="0"/>
    </xf>
    <xf numFmtId="44" fontId="14" fillId="0" borderId="45" xfId="0" applyNumberFormat="1" applyFont="1" applyBorder="1" applyAlignment="1" applyProtection="1"/>
    <xf numFmtId="44" fontId="14" fillId="0" borderId="93" xfId="0" applyNumberFormat="1" applyFont="1" applyBorder="1" applyAlignment="1" applyProtection="1"/>
    <xf numFmtId="0" fontId="14" fillId="0" borderId="22" xfId="0" applyNumberFormat="1" applyFont="1" applyBorder="1" applyAlignment="1" applyProtection="1">
      <alignment horizontal="left"/>
      <protection locked="0"/>
    </xf>
    <xf numFmtId="0" fontId="14" fillId="0" borderId="22" xfId="0" applyFont="1" applyBorder="1" applyAlignment="1" applyProtection="1">
      <protection locked="0"/>
    </xf>
    <xf numFmtId="0" fontId="14" fillId="0" borderId="25" xfId="0" applyFont="1" applyBorder="1" applyAlignment="1" applyProtection="1">
      <protection locked="0"/>
    </xf>
    <xf numFmtId="0" fontId="14" fillId="0" borderId="36" xfId="0" applyFont="1" applyBorder="1" applyAlignment="1" applyProtection="1"/>
    <xf numFmtId="0" fontId="14" fillId="0" borderId="5" xfId="0" applyFont="1" applyBorder="1" applyAlignment="1" applyProtection="1"/>
    <xf numFmtId="44" fontId="51" fillId="0" borderId="99" xfId="0" applyNumberFormat="1" applyFont="1" applyBorder="1" applyAlignment="1" applyProtection="1"/>
    <xf numFmtId="44" fontId="14" fillId="0" borderId="34" xfId="0" applyNumberFormat="1" applyFont="1" applyBorder="1" applyProtection="1"/>
    <xf numFmtId="164" fontId="48" fillId="7" borderId="104" xfId="1" applyNumberFormat="1" applyFont="1" applyFill="1" applyBorder="1" applyAlignment="1" applyProtection="1">
      <protection locked="0"/>
    </xf>
    <xf numFmtId="44" fontId="14" fillId="0" borderId="122" xfId="0" applyNumberFormat="1" applyFont="1" applyBorder="1" applyAlignment="1" applyProtection="1"/>
    <xf numFmtId="0" fontId="51" fillId="0" borderId="123" xfId="0" applyNumberFormat="1" applyFont="1" applyBorder="1" applyAlignment="1" applyProtection="1">
      <alignment horizontal="left"/>
      <protection locked="0"/>
    </xf>
    <xf numFmtId="0" fontId="51" fillId="0" borderId="123" xfId="0" applyNumberFormat="1" applyFont="1" applyBorder="1" applyAlignment="1" applyProtection="1">
      <alignment horizontal="left"/>
    </xf>
    <xf numFmtId="0" fontId="51" fillId="0" borderId="123" xfId="0" applyFont="1" applyBorder="1" applyAlignment="1" applyProtection="1">
      <alignment horizontal="right"/>
    </xf>
    <xf numFmtId="0" fontId="14" fillId="0" borderId="99" xfId="0" applyNumberFormat="1" applyFont="1" applyFill="1" applyBorder="1" applyAlignment="1" applyProtection="1">
      <alignment horizontal="left"/>
    </xf>
    <xf numFmtId="44" fontId="14" fillId="0" borderId="27" xfId="1" applyFont="1" applyFill="1" applyBorder="1" applyAlignment="1" applyProtection="1">
      <protection locked="0"/>
    </xf>
    <xf numFmtId="44" fontId="14" fillId="0" borderId="34" xfId="1" applyFont="1" applyFill="1" applyBorder="1" applyAlignment="1" applyProtection="1"/>
    <xf numFmtId="44" fontId="14" fillId="0" borderId="27" xfId="0" applyNumberFormat="1" applyFont="1" applyBorder="1" applyAlignment="1" applyProtection="1"/>
    <xf numFmtId="44" fontId="14" fillId="0" borderId="35" xfId="0" applyNumberFormat="1" applyFont="1" applyBorder="1" applyAlignment="1" applyProtection="1"/>
    <xf numFmtId="164" fontId="48" fillId="7" borderId="43" xfId="1" applyNumberFormat="1" applyFont="1" applyFill="1" applyBorder="1" applyAlignment="1" applyProtection="1">
      <protection locked="0"/>
    </xf>
    <xf numFmtId="0" fontId="14" fillId="0" borderId="123" xfId="0" applyFont="1" applyFill="1" applyBorder="1" applyAlignment="1" applyProtection="1"/>
    <xf numFmtId="44" fontId="14" fillId="0" borderId="123" xfId="1" applyFont="1" applyFill="1" applyBorder="1" applyAlignment="1" applyProtection="1">
      <protection locked="0"/>
    </xf>
    <xf numFmtId="44" fontId="14" fillId="0" borderId="124" xfId="1" applyFont="1" applyFill="1" applyBorder="1" applyAlignment="1" applyProtection="1"/>
    <xf numFmtId="44" fontId="14" fillId="0" borderId="123" xfId="1" applyFont="1" applyBorder="1" applyAlignment="1" applyProtection="1">
      <alignment shrinkToFit="1"/>
    </xf>
    <xf numFmtId="44" fontId="14" fillId="0" borderId="124" xfId="0" applyNumberFormat="1" applyFont="1" applyBorder="1" applyAlignment="1" applyProtection="1"/>
    <xf numFmtId="44" fontId="14" fillId="0" borderId="123" xfId="0" applyNumberFormat="1" applyFont="1" applyBorder="1" applyAlignment="1" applyProtection="1"/>
    <xf numFmtId="44" fontId="14" fillId="0" borderId="131" xfId="0" applyNumberFormat="1" applyFont="1" applyBorder="1" applyAlignment="1" applyProtection="1"/>
    <xf numFmtId="0" fontId="14" fillId="9" borderId="123" xfId="0" applyFont="1" applyFill="1" applyBorder="1" applyAlignment="1" applyProtection="1"/>
    <xf numFmtId="0" fontId="14" fillId="14" borderId="39" xfId="1" applyNumberFormat="1" applyFont="1" applyFill="1" applyBorder="1" applyProtection="1">
      <protection locked="0"/>
    </xf>
    <xf numFmtId="0" fontId="14" fillId="0" borderId="38" xfId="0" applyNumberFormat="1" applyFont="1" applyBorder="1" applyAlignment="1" applyProtection="1">
      <alignment horizontal="left"/>
    </xf>
    <xf numFmtId="0" fontId="14" fillId="9" borderId="123" xfId="0" applyNumberFormat="1" applyFont="1" applyFill="1" applyBorder="1" applyAlignment="1" applyProtection="1"/>
    <xf numFmtId="0" fontId="14" fillId="9" borderId="123" xfId="0" applyFont="1" applyFill="1" applyBorder="1" applyAlignment="1" applyProtection="1">
      <alignment horizontal="right"/>
    </xf>
    <xf numFmtId="0" fontId="14" fillId="9" borderId="101" xfId="0" applyNumberFormat="1" applyFont="1" applyFill="1" applyBorder="1" applyAlignment="1" applyProtection="1"/>
    <xf numFmtId="44" fontId="14" fillId="9" borderId="100" xfId="0" applyNumberFormat="1" applyFont="1" applyFill="1" applyBorder="1" applyAlignment="1" applyProtection="1"/>
    <xf numFmtId="0" fontId="3" fillId="14" borderId="126" xfId="1" applyNumberFormat="1" applyFont="1" applyFill="1" applyBorder="1" applyProtection="1">
      <protection locked="0"/>
    </xf>
    <xf numFmtId="0" fontId="14" fillId="0" borderId="126" xfId="0" applyNumberFormat="1" applyFont="1" applyBorder="1" applyAlignment="1" applyProtection="1">
      <alignment horizontal="left"/>
    </xf>
    <xf numFmtId="0" fontId="14" fillId="0" borderId="126" xfId="0" applyFont="1" applyBorder="1" applyAlignment="1" applyProtection="1">
      <alignment horizontal="right"/>
    </xf>
    <xf numFmtId="44" fontId="14" fillId="0" borderId="122" xfId="0" applyNumberFormat="1" applyFont="1" applyBorder="1" applyProtection="1"/>
    <xf numFmtId="0" fontId="14" fillId="2" borderId="121" xfId="0" applyFont="1" applyFill="1" applyBorder="1" applyAlignment="1" applyProtection="1"/>
    <xf numFmtId="44" fontId="14" fillId="0" borderId="122" xfId="1" applyFont="1" applyBorder="1" applyAlignment="1" applyProtection="1">
      <protection locked="0"/>
    </xf>
    <xf numFmtId="0" fontId="14" fillId="2" borderId="123" xfId="0" applyFont="1" applyFill="1" applyBorder="1" applyAlignment="1" applyProtection="1"/>
    <xf numFmtId="44" fontId="14" fillId="9" borderId="100" xfId="1" applyFont="1" applyFill="1" applyBorder="1" applyAlignment="1" applyProtection="1">
      <protection locked="0"/>
    </xf>
    <xf numFmtId="0" fontId="14" fillId="9" borderId="99" xfId="0" applyNumberFormat="1" applyFont="1" applyFill="1" applyBorder="1" applyAlignment="1" applyProtection="1"/>
    <xf numFmtId="0" fontId="14" fillId="9" borderId="99" xfId="0" applyFont="1" applyFill="1" applyBorder="1" applyAlignment="1" applyProtection="1">
      <alignment horizontal="right"/>
    </xf>
    <xf numFmtId="0" fontId="14" fillId="0" borderId="126" xfId="0" applyNumberFormat="1" applyFont="1" applyBorder="1" applyAlignment="1" applyProtection="1"/>
    <xf numFmtId="0" fontId="14" fillId="0" borderId="126" xfId="0" applyNumberFormat="1" applyFont="1" applyBorder="1" applyAlignment="1" applyProtection="1">
      <alignment horizontal="left"/>
      <protection locked="0"/>
    </xf>
    <xf numFmtId="0" fontId="48" fillId="0" borderId="121" xfId="0" applyFont="1" applyBorder="1" applyAlignment="1" applyProtection="1">
      <protection locked="0"/>
    </xf>
    <xf numFmtId="0" fontId="14" fillId="0" borderId="126" xfId="0" applyFont="1" applyBorder="1" applyAlignment="1" applyProtection="1">
      <protection locked="0"/>
    </xf>
    <xf numFmtId="44" fontId="14" fillId="0" borderId="128" xfId="0" applyNumberFormat="1" applyFont="1" applyBorder="1" applyAlignment="1" applyProtection="1"/>
    <xf numFmtId="44" fontId="14" fillId="0" borderId="129" xfId="0" applyNumberFormat="1" applyFont="1" applyBorder="1" applyAlignment="1" applyProtection="1"/>
    <xf numFmtId="44" fontId="14" fillId="0" borderId="132" xfId="0" applyNumberFormat="1" applyFont="1" applyBorder="1" applyAlignment="1" applyProtection="1"/>
    <xf numFmtId="0" fontId="14" fillId="0" borderId="124" xfId="0" applyFont="1" applyBorder="1" applyAlignment="1" applyProtection="1">
      <alignment horizontal="right"/>
    </xf>
    <xf numFmtId="0" fontId="14" fillId="0" borderId="131" xfId="0" applyNumberFormat="1" applyFont="1" applyBorder="1" applyAlignment="1" applyProtection="1"/>
    <xf numFmtId="44" fontId="51" fillId="0" borderId="100" xfId="0" applyNumberFormat="1" applyFont="1" applyBorder="1" applyAlignment="1" applyProtection="1"/>
    <xf numFmtId="44" fontId="14" fillId="0" borderId="41" xfId="0" applyNumberFormat="1" applyFont="1" applyBorder="1" applyProtection="1"/>
    <xf numFmtId="0" fontId="14" fillId="0" borderId="10" xfId="0" applyFont="1" applyBorder="1" applyProtection="1"/>
    <xf numFmtId="0" fontId="14" fillId="0" borderId="3" xfId="0" applyFont="1" applyBorder="1" applyAlignment="1" applyProtection="1">
      <alignment horizontal="center"/>
    </xf>
    <xf numFmtId="44" fontId="14" fillId="0" borderId="103" xfId="0" applyNumberFormat="1" applyFont="1" applyFill="1" applyBorder="1" applyProtection="1"/>
    <xf numFmtId="44" fontId="14" fillId="0" borderId="0" xfId="0" applyNumberFormat="1" applyFont="1" applyFill="1" applyBorder="1" applyProtection="1"/>
    <xf numFmtId="0" fontId="14" fillId="0" borderId="21" xfId="0" applyNumberFormat="1" applyFont="1" applyBorder="1" applyAlignment="1" applyProtection="1">
      <alignment horizontal="center"/>
    </xf>
    <xf numFmtId="0" fontId="14" fillId="0" borderId="25" xfId="0" applyFont="1" applyBorder="1" applyProtection="1"/>
    <xf numFmtId="0" fontId="14" fillId="0" borderId="27" xfId="0" applyNumberFormat="1" applyFont="1" applyBorder="1" applyAlignment="1" applyProtection="1">
      <alignment horizontal="center"/>
    </xf>
    <xf numFmtId="0" fontId="14" fillId="5" borderId="14" xfId="0" applyFont="1" applyFill="1" applyBorder="1" applyProtection="1"/>
    <xf numFmtId="0" fontId="14" fillId="5" borderId="14" xfId="0" applyNumberFormat="1" applyFont="1" applyFill="1" applyBorder="1" applyProtection="1"/>
    <xf numFmtId="49" fontId="14" fillId="5" borderId="14" xfId="0" applyNumberFormat="1" applyFont="1" applyFill="1" applyBorder="1" applyAlignment="1" applyProtection="1"/>
    <xf numFmtId="0" fontId="14" fillId="5" borderId="14" xfId="0" applyFont="1" applyFill="1" applyBorder="1" applyAlignment="1" applyProtection="1">
      <alignment horizontal="right"/>
    </xf>
    <xf numFmtId="0" fontId="14" fillId="5" borderId="14" xfId="0" applyNumberFormat="1" applyFont="1" applyFill="1" applyBorder="1" applyAlignment="1" applyProtection="1">
      <protection locked="0"/>
    </xf>
    <xf numFmtId="0" fontId="14" fillId="5" borderId="14" xfId="0" applyNumberFormat="1" applyFont="1" applyFill="1" applyBorder="1" applyAlignment="1" applyProtection="1"/>
    <xf numFmtId="0" fontId="14" fillId="5" borderId="14" xfId="0" applyFont="1" applyFill="1" applyBorder="1" applyAlignment="1" applyProtection="1"/>
    <xf numFmtId="44" fontId="14" fillId="5" borderId="14" xfId="1" applyFont="1" applyFill="1" applyBorder="1" applyAlignment="1" applyProtection="1">
      <protection locked="0"/>
    </xf>
    <xf numFmtId="44" fontId="14" fillId="5" borderId="14" xfId="1" applyFont="1" applyFill="1" applyBorder="1" applyAlignment="1" applyProtection="1"/>
    <xf numFmtId="44" fontId="14" fillId="5" borderId="14" xfId="1" applyFont="1" applyFill="1" applyBorder="1" applyAlignment="1" applyProtection="1">
      <alignment shrinkToFit="1"/>
    </xf>
    <xf numFmtId="44" fontId="14" fillId="5" borderId="15" xfId="0" applyNumberFormat="1" applyFont="1" applyFill="1" applyBorder="1" applyAlignment="1" applyProtection="1"/>
    <xf numFmtId="0" fontId="14" fillId="0" borderId="31" xfId="0" applyFont="1" applyFill="1" applyBorder="1" applyProtection="1"/>
    <xf numFmtId="0" fontId="14" fillId="0" borderId="31" xfId="0" applyFont="1" applyBorder="1" applyAlignment="1" applyProtection="1">
      <alignment vertical="top"/>
      <protection locked="0"/>
    </xf>
    <xf numFmtId="0" fontId="14" fillId="9" borderId="27" xfId="0" applyFont="1" applyFill="1" applyBorder="1" applyAlignment="1" applyProtection="1">
      <alignment horizontal="right"/>
    </xf>
    <xf numFmtId="0" fontId="14" fillId="9" borderId="31" xfId="0" applyFont="1" applyFill="1" applyBorder="1" applyAlignment="1" applyProtection="1">
      <alignment vertical="top"/>
      <protection locked="0"/>
    </xf>
    <xf numFmtId="44" fontId="14" fillId="9" borderId="27" xfId="1" applyFont="1" applyFill="1" applyBorder="1" applyProtection="1"/>
    <xf numFmtId="44" fontId="14" fillId="9" borderId="27" xfId="1" applyFont="1" applyFill="1" applyBorder="1" applyAlignment="1" applyProtection="1">
      <alignment shrinkToFit="1"/>
    </xf>
    <xf numFmtId="0" fontId="14" fillId="0" borderId="98" xfId="0" applyFont="1" applyBorder="1" applyProtection="1"/>
    <xf numFmtId="49" fontId="14" fillId="0" borderId="99" xfId="0" applyNumberFormat="1" applyFont="1" applyBorder="1" applyAlignment="1" applyProtection="1"/>
    <xf numFmtId="44" fontId="14" fillId="4" borderId="31" xfId="1" applyFont="1" applyFill="1" applyBorder="1" applyProtection="1">
      <protection locked="0"/>
    </xf>
    <xf numFmtId="0" fontId="14" fillId="0" borderId="101" xfId="0" applyFont="1" applyBorder="1" applyProtection="1"/>
    <xf numFmtId="0" fontId="14" fillId="9" borderId="31" xfId="0" applyFont="1" applyFill="1" applyBorder="1" applyProtection="1"/>
    <xf numFmtId="164" fontId="14" fillId="9" borderId="31" xfId="1" applyNumberFormat="1" applyFont="1" applyFill="1" applyBorder="1" applyProtection="1">
      <protection locked="0"/>
    </xf>
    <xf numFmtId="0" fontId="14" fillId="9" borderId="101" xfId="0" applyNumberFormat="1" applyFont="1" applyFill="1" applyBorder="1" applyProtection="1"/>
    <xf numFmtId="44" fontId="14" fillId="9" borderId="28" xfId="0" applyNumberFormat="1" applyFont="1" applyFill="1" applyBorder="1" applyProtection="1"/>
    <xf numFmtId="0" fontId="14" fillId="9" borderId="22" xfId="0" applyFont="1" applyFill="1" applyBorder="1" applyProtection="1"/>
    <xf numFmtId="49" fontId="14" fillId="9" borderId="22" xfId="0" applyNumberFormat="1" applyFont="1" applyFill="1" applyBorder="1" applyAlignment="1" applyProtection="1"/>
    <xf numFmtId="44" fontId="14" fillId="9" borderId="22" xfId="1" applyFont="1" applyFill="1" applyBorder="1" applyProtection="1">
      <protection locked="0"/>
    </xf>
    <xf numFmtId="44" fontId="14" fillId="9" borderId="100" xfId="0" applyNumberFormat="1" applyFont="1" applyFill="1" applyBorder="1" applyProtection="1"/>
    <xf numFmtId="0" fontId="14" fillId="2" borderId="25" xfId="0" applyFont="1" applyFill="1" applyBorder="1" applyProtection="1"/>
    <xf numFmtId="49" fontId="14" fillId="9" borderId="25" xfId="0" applyNumberFormat="1" applyFont="1" applyFill="1" applyBorder="1" applyAlignment="1" applyProtection="1"/>
    <xf numFmtId="0" fontId="14" fillId="9" borderId="25" xfId="0" applyFont="1" applyFill="1" applyBorder="1" applyAlignment="1" applyProtection="1">
      <alignment horizontal="right"/>
    </xf>
    <xf numFmtId="44" fontId="14" fillId="0" borderId="24" xfId="1" applyFont="1" applyBorder="1" applyProtection="1"/>
    <xf numFmtId="0" fontId="47" fillId="0" borderId="25" xfId="0" applyFont="1" applyFill="1" applyBorder="1" applyProtection="1"/>
    <xf numFmtId="0" fontId="14" fillId="0" borderId="37" xfId="0" applyFont="1" applyFill="1" applyBorder="1" applyProtection="1"/>
    <xf numFmtId="0" fontId="14" fillId="0" borderId="37" xfId="0" applyNumberFormat="1" applyFont="1" applyFill="1" applyBorder="1" applyProtection="1">
      <protection locked="0"/>
    </xf>
    <xf numFmtId="49" fontId="14" fillId="0" borderId="25" xfId="0" applyNumberFormat="1" applyFont="1" applyBorder="1" applyAlignment="1" applyProtection="1"/>
    <xf numFmtId="164" fontId="14" fillId="7" borderId="31" xfId="1" applyNumberFormat="1" applyFont="1" applyFill="1" applyBorder="1" applyProtection="1">
      <protection locked="0"/>
    </xf>
    <xf numFmtId="1" fontId="14" fillId="0" borderId="37" xfId="0" applyNumberFormat="1" applyFont="1" applyBorder="1" applyProtection="1"/>
    <xf numFmtId="49" fontId="14" fillId="0" borderId="31" xfId="0" applyNumberFormat="1" applyFont="1" applyBorder="1" applyAlignment="1" applyProtection="1"/>
    <xf numFmtId="0" fontId="14" fillId="0" borderId="5" xfId="0" applyFont="1" applyFill="1" applyBorder="1" applyProtection="1"/>
    <xf numFmtId="0" fontId="14" fillId="0" borderId="22" xfId="0" applyFont="1" applyFill="1" applyBorder="1" applyProtection="1"/>
    <xf numFmtId="0" fontId="14" fillId="0" borderId="21" xfId="0" applyFont="1" applyFill="1" applyBorder="1" applyProtection="1"/>
    <xf numFmtId="44" fontId="14" fillId="0" borderId="100" xfId="0" applyNumberFormat="1" applyFont="1" applyFill="1" applyBorder="1" applyProtection="1"/>
    <xf numFmtId="0" fontId="14" fillId="0" borderId="43" xfId="0" applyFont="1" applyBorder="1" applyProtection="1"/>
    <xf numFmtId="0" fontId="14" fillId="2" borderId="3" xfId="0" applyFont="1" applyFill="1" applyBorder="1" applyProtection="1"/>
    <xf numFmtId="0" fontId="14" fillId="2" borderId="3" xfId="0" applyNumberFormat="1" applyFont="1" applyFill="1" applyBorder="1" applyProtection="1">
      <protection locked="0"/>
    </xf>
    <xf numFmtId="1" fontId="14" fillId="2" borderId="5" xfId="0" applyNumberFormat="1" applyFont="1" applyFill="1" applyBorder="1" applyProtection="1"/>
    <xf numFmtId="0" fontId="14" fillId="2" borderId="99" xfId="0" applyFont="1" applyFill="1" applyBorder="1" applyProtection="1"/>
    <xf numFmtId="44" fontId="14" fillId="2" borderId="99" xfId="1" applyFont="1" applyFill="1" applyBorder="1" applyProtection="1">
      <protection locked="0"/>
    </xf>
    <xf numFmtId="44" fontId="14" fillId="2" borderId="5" xfId="1" applyFont="1" applyFill="1" applyBorder="1" applyAlignment="1" applyProtection="1">
      <alignment shrinkToFit="1"/>
    </xf>
    <xf numFmtId="0" fontId="14" fillId="0" borderId="37" xfId="0" applyNumberFormat="1" applyFont="1" applyBorder="1" applyProtection="1"/>
    <xf numFmtId="44" fontId="14" fillId="0" borderId="27" xfId="1" applyFont="1" applyBorder="1" applyProtection="1">
      <protection locked="0"/>
    </xf>
    <xf numFmtId="44" fontId="14" fillId="0" borderId="35" xfId="1" applyFont="1" applyBorder="1" applyAlignment="1" applyProtection="1">
      <alignment shrinkToFit="1"/>
    </xf>
    <xf numFmtId="49" fontId="14" fillId="0" borderId="98" xfId="0" applyNumberFormat="1" applyFont="1" applyBorder="1" applyAlignment="1" applyProtection="1"/>
    <xf numFmtId="44" fontId="14" fillId="4" borderId="98" xfId="1" applyFont="1" applyFill="1" applyBorder="1" applyProtection="1">
      <protection locked="0"/>
    </xf>
    <xf numFmtId="0" fontId="14" fillId="0" borderId="31" xfId="0" applyFont="1" applyBorder="1" applyProtection="1"/>
    <xf numFmtId="44" fontId="14" fillId="0" borderId="39" xfId="1" applyFont="1" applyBorder="1" applyProtection="1"/>
    <xf numFmtId="44" fontId="14" fillId="0" borderId="40" xfId="1" applyFont="1" applyBorder="1" applyAlignment="1" applyProtection="1">
      <alignment shrinkToFit="1"/>
    </xf>
    <xf numFmtId="44" fontId="14" fillId="4" borderId="25" xfId="1" applyFont="1" applyFill="1" applyBorder="1" applyProtection="1">
      <protection locked="0"/>
    </xf>
    <xf numFmtId="44" fontId="14" fillId="0" borderId="37" xfId="1" applyFont="1" applyBorder="1" applyAlignment="1" applyProtection="1">
      <alignment shrinkToFit="1"/>
    </xf>
    <xf numFmtId="1" fontId="14" fillId="0" borderId="5" xfId="0" applyNumberFormat="1" applyFont="1" applyBorder="1" applyProtection="1"/>
    <xf numFmtId="44" fontId="14" fillId="0" borderId="4" xfId="1" applyFont="1" applyBorder="1" applyProtection="1"/>
    <xf numFmtId="44" fontId="14" fillId="0" borderId="5" xfId="1" applyFont="1" applyBorder="1" applyAlignment="1" applyProtection="1">
      <alignment shrinkToFit="1"/>
    </xf>
    <xf numFmtId="1" fontId="14" fillId="0" borderId="3" xfId="0" applyNumberFormat="1" applyFont="1" applyBorder="1" applyProtection="1"/>
    <xf numFmtId="0" fontId="14" fillId="2" borderId="31" xfId="0" applyFont="1" applyFill="1" applyBorder="1" applyProtection="1"/>
    <xf numFmtId="49" fontId="14" fillId="0" borderId="3" xfId="0" applyNumberFormat="1" applyFont="1" applyBorder="1" applyAlignment="1" applyProtection="1"/>
    <xf numFmtId="1" fontId="14" fillId="0" borderId="27" xfId="0" applyNumberFormat="1" applyFont="1" applyBorder="1" applyProtection="1"/>
    <xf numFmtId="44" fontId="14" fillId="0" borderId="52" xfId="1" applyFont="1" applyBorder="1" applyAlignment="1" applyProtection="1">
      <alignment shrinkToFit="1"/>
    </xf>
    <xf numFmtId="0" fontId="14" fillId="0" borderId="100" xfId="0" applyFont="1" applyBorder="1" applyAlignment="1" applyProtection="1"/>
    <xf numFmtId="44" fontId="14" fillId="0" borderId="101" xfId="1" applyFont="1" applyBorder="1" applyAlignment="1" applyProtection="1">
      <alignment shrinkToFit="1"/>
    </xf>
    <xf numFmtId="0" fontId="14" fillId="0" borderId="104" xfId="0" applyFont="1" applyBorder="1" applyProtection="1"/>
    <xf numFmtId="49" fontId="14" fillId="0" borderId="27" xfId="0" applyNumberFormat="1" applyFont="1" applyBorder="1" applyProtection="1"/>
    <xf numFmtId="44" fontId="14" fillId="0" borderId="29" xfId="0" applyNumberFormat="1" applyFont="1" applyBorder="1" applyProtection="1"/>
    <xf numFmtId="0" fontId="14" fillId="0" borderId="29" xfId="0" applyFont="1" applyBorder="1" applyProtection="1"/>
    <xf numFmtId="164" fontId="14" fillId="7" borderId="25" xfId="1" applyNumberFormat="1" applyFont="1" applyFill="1" applyBorder="1" applyProtection="1">
      <protection locked="0"/>
    </xf>
    <xf numFmtId="1" fontId="14" fillId="0" borderId="25" xfId="0" applyNumberFormat="1" applyFont="1" applyBorder="1" applyProtection="1"/>
    <xf numFmtId="0" fontId="14" fillId="0" borderId="56" xfId="0" applyFont="1" applyBorder="1" applyProtection="1"/>
    <xf numFmtId="0" fontId="14" fillId="0" borderId="56" xfId="0" applyNumberFormat="1" applyFont="1" applyBorder="1" applyProtection="1"/>
    <xf numFmtId="49" fontId="14" fillId="0" borderId="56" xfId="0" applyNumberFormat="1" applyFont="1" applyBorder="1" applyProtection="1"/>
    <xf numFmtId="0" fontId="14" fillId="0" borderId="56" xfId="0" applyFont="1" applyBorder="1" applyAlignment="1" applyProtection="1">
      <alignment horizontal="right"/>
    </xf>
    <xf numFmtId="0" fontId="14" fillId="0" borderId="58" xfId="0" applyNumberFormat="1" applyFont="1" applyBorder="1" applyProtection="1"/>
    <xf numFmtId="0" fontId="14" fillId="0" borderId="57" xfId="0" applyFont="1" applyBorder="1" applyProtection="1"/>
    <xf numFmtId="44" fontId="14" fillId="0" borderId="56" xfId="1" applyFont="1" applyFill="1" applyBorder="1" applyProtection="1">
      <protection locked="0"/>
    </xf>
    <xf numFmtId="44" fontId="14" fillId="0" borderId="56" xfId="1" applyFont="1" applyBorder="1" applyProtection="1"/>
    <xf numFmtId="44" fontId="14" fillId="0" borderId="56" xfId="1" applyFont="1" applyBorder="1" applyAlignment="1" applyProtection="1">
      <alignment shrinkToFit="1"/>
    </xf>
    <xf numFmtId="44" fontId="14" fillId="0" borderId="59" xfId="0" applyNumberFormat="1" applyFont="1" applyBorder="1" applyProtection="1"/>
    <xf numFmtId="44" fontId="47" fillId="0" borderId="10" xfId="1" applyFont="1" applyBorder="1" applyAlignment="1" applyProtection="1">
      <alignment horizontal="left"/>
    </xf>
    <xf numFmtId="37" fontId="47" fillId="9" borderId="15" xfId="0" applyNumberFormat="1" applyFont="1" applyFill="1" applyBorder="1" applyAlignment="1" applyProtection="1">
      <alignment horizontal="left"/>
    </xf>
    <xf numFmtId="49" fontId="58" fillId="0" borderId="1" xfId="5" applyNumberFormat="1" applyFont="1" applyBorder="1" applyAlignment="1" applyProtection="1">
      <alignment horizontal="center"/>
      <protection locked="0"/>
    </xf>
    <xf numFmtId="0" fontId="58" fillId="0" borderId="13" xfId="5" applyNumberFormat="1" applyFont="1" applyBorder="1" applyAlignment="1" applyProtection="1">
      <alignment horizontal="center"/>
      <protection locked="0"/>
    </xf>
    <xf numFmtId="0" fontId="47" fillId="9" borderId="14" xfId="0" applyNumberFormat="1" applyFont="1" applyFill="1" applyBorder="1" applyAlignment="1" applyProtection="1">
      <alignment horizontal="center"/>
    </xf>
    <xf numFmtId="0" fontId="31" fillId="0" borderId="14" xfId="0" applyNumberFormat="1" applyFont="1" applyBorder="1" applyAlignment="1" applyProtection="1">
      <alignment horizontal="center"/>
    </xf>
    <xf numFmtId="0" fontId="31" fillId="0" borderId="14" xfId="0" applyFont="1" applyBorder="1" applyAlignment="1" applyProtection="1">
      <alignment horizontal="center"/>
    </xf>
    <xf numFmtId="0" fontId="31" fillId="0" borderId="15" xfId="0" applyFont="1" applyBorder="1" applyAlignment="1" applyProtection="1">
      <alignment horizontal="center"/>
    </xf>
    <xf numFmtId="0" fontId="47" fillId="0" borderId="5" xfId="0" applyFont="1" applyBorder="1" applyAlignment="1" applyProtection="1">
      <alignment horizontal="center"/>
    </xf>
    <xf numFmtId="0" fontId="58" fillId="0" borderId="0" xfId="5" applyNumberFormat="1" applyFont="1" applyBorder="1" applyAlignment="1" applyProtection="1">
      <alignment horizontal="center"/>
      <protection locked="0"/>
    </xf>
    <xf numFmtId="0" fontId="47" fillId="9" borderId="100" xfId="0" applyNumberFormat="1" applyFont="1" applyFill="1" applyBorder="1" applyAlignment="1" applyProtection="1">
      <alignment horizontal="left"/>
    </xf>
    <xf numFmtId="165" fontId="59" fillId="9" borderId="104" xfId="9" applyNumberFormat="1" applyFont="1" applyFill="1" applyBorder="1" applyProtection="1"/>
    <xf numFmtId="0" fontId="47" fillId="9" borderId="0" xfId="0" applyNumberFormat="1" applyFont="1" applyFill="1" applyBorder="1" applyAlignment="1" applyProtection="1">
      <alignment horizontal="center"/>
    </xf>
    <xf numFmtId="0" fontId="47" fillId="0" borderId="24" xfId="0" applyFont="1" applyBorder="1" applyProtection="1"/>
    <xf numFmtId="0" fontId="47" fillId="5" borderId="14" xfId="0" applyFont="1" applyFill="1" applyBorder="1" applyProtection="1"/>
    <xf numFmtId="0" fontId="47" fillId="5" borderId="14" xfId="0" applyNumberFormat="1" applyFont="1" applyFill="1" applyBorder="1" applyProtection="1"/>
    <xf numFmtId="49" fontId="14" fillId="5" borderId="42" xfId="0" applyNumberFormat="1" applyFont="1" applyFill="1" applyBorder="1" applyProtection="1"/>
    <xf numFmtId="0" fontId="55" fillId="6" borderId="9" xfId="2" applyFont="1" applyBorder="1" applyAlignment="1" applyProtection="1">
      <alignment vertical="top"/>
      <protection locked="0"/>
    </xf>
    <xf numFmtId="0" fontId="55" fillId="0" borderId="0" xfId="2" applyFont="1" applyFill="1" applyBorder="1" applyAlignment="1" applyProtection="1">
      <alignment vertical="top"/>
      <protection locked="0"/>
    </xf>
    <xf numFmtId="0" fontId="14" fillId="13" borderId="3" xfId="1" applyNumberFormat="1" applyFont="1" applyFill="1" applyBorder="1" applyProtection="1">
      <protection locked="0"/>
    </xf>
    <xf numFmtId="0" fontId="55" fillId="6" borderId="1" xfId="2" applyFont="1" applyBorder="1" applyAlignment="1" applyProtection="1">
      <alignment vertical="top"/>
      <protection locked="0"/>
    </xf>
    <xf numFmtId="0" fontId="14" fillId="6" borderId="1" xfId="2" applyFont="1" applyBorder="1" applyAlignment="1" applyProtection="1">
      <alignment vertical="top"/>
      <protection locked="0"/>
    </xf>
    <xf numFmtId="0" fontId="14" fillId="13" borderId="3" xfId="1" applyNumberFormat="1" applyFont="1" applyFill="1" applyBorder="1" applyAlignment="1" applyProtection="1">
      <alignment horizontal="center"/>
      <protection locked="0"/>
    </xf>
    <xf numFmtId="164" fontId="14" fillId="0" borderId="31" xfId="1" applyNumberFormat="1" applyFont="1" applyFill="1" applyBorder="1" applyProtection="1">
      <protection locked="0"/>
    </xf>
    <xf numFmtId="0" fontId="55" fillId="9" borderId="0" xfId="2" applyFont="1" applyFill="1" applyBorder="1" applyAlignment="1" applyProtection="1">
      <alignment vertical="top"/>
      <protection locked="0"/>
    </xf>
    <xf numFmtId="0" fontId="14" fillId="0" borderId="29" xfId="0" applyFont="1" applyBorder="1" applyAlignment="1" applyProtection="1">
      <protection locked="0"/>
    </xf>
    <xf numFmtId="0" fontId="14" fillId="0" borderId="29" xfId="0" applyFont="1" applyBorder="1" applyAlignment="1" applyProtection="1"/>
    <xf numFmtId="0" fontId="47" fillId="34" borderId="0" xfId="0" applyFont="1" applyFill="1" applyBorder="1" applyProtection="1"/>
    <xf numFmtId="44" fontId="14" fillId="9" borderId="123" xfId="0" applyNumberFormat="1" applyFont="1" applyFill="1" applyBorder="1" applyProtection="1"/>
    <xf numFmtId="49" fontId="14" fillId="9" borderId="99" xfId="0" applyNumberFormat="1" applyFont="1" applyFill="1" applyBorder="1" applyAlignment="1" applyProtection="1"/>
    <xf numFmtId="164" fontId="14" fillId="9" borderId="121" xfId="1" applyNumberFormat="1" applyFont="1" applyFill="1" applyBorder="1" applyProtection="1">
      <protection locked="0"/>
    </xf>
    <xf numFmtId="1" fontId="14" fillId="9" borderId="101" xfId="0" applyNumberFormat="1" applyFont="1" applyFill="1" applyBorder="1" applyProtection="1"/>
    <xf numFmtId="0" fontId="14" fillId="9" borderId="100" xfId="0" applyFont="1" applyFill="1" applyBorder="1" applyAlignment="1" applyProtection="1"/>
    <xf numFmtId="1" fontId="14" fillId="9" borderId="99" xfId="0" applyNumberFormat="1" applyFont="1" applyFill="1" applyBorder="1" applyProtection="1"/>
    <xf numFmtId="44" fontId="14" fillId="0" borderId="123" xfId="1" applyFont="1" applyBorder="1" applyProtection="1"/>
    <xf numFmtId="44" fontId="14" fillId="0" borderId="33" xfId="0" applyNumberFormat="1" applyFont="1" applyBorder="1" applyProtection="1"/>
    <xf numFmtId="164" fontId="14" fillId="7" borderId="99" xfId="1" applyNumberFormat="1" applyFont="1" applyFill="1" applyBorder="1" applyProtection="1">
      <protection locked="0"/>
    </xf>
    <xf numFmtId="0" fontId="14" fillId="13" borderId="123" xfId="1" applyNumberFormat="1" applyFont="1" applyFill="1" applyBorder="1" applyProtection="1">
      <protection locked="0"/>
    </xf>
    <xf numFmtId="49" fontId="14" fillId="0" borderId="123" xfId="0" applyNumberFormat="1" applyFont="1" applyBorder="1" applyAlignment="1" applyProtection="1"/>
    <xf numFmtId="49" fontId="14" fillId="0" borderId="38" xfId="0" applyNumberFormat="1" applyFont="1" applyBorder="1" applyAlignment="1" applyProtection="1"/>
    <xf numFmtId="0" fontId="47" fillId="34" borderId="102" xfId="0" applyFont="1" applyFill="1" applyBorder="1" applyProtection="1"/>
    <xf numFmtId="0" fontId="14" fillId="13" borderId="27" xfId="1" applyNumberFormat="1" applyFont="1" applyFill="1" applyBorder="1" applyProtection="1">
      <protection locked="0"/>
    </xf>
    <xf numFmtId="49" fontId="14" fillId="0" borderId="27" xfId="0" applyNumberFormat="1" applyFont="1" applyFill="1" applyBorder="1" applyAlignment="1" applyProtection="1"/>
    <xf numFmtId="0" fontId="14" fillId="0" borderId="18" xfId="0" applyFont="1" applyFill="1" applyBorder="1" applyProtection="1"/>
    <xf numFmtId="49" fontId="14" fillId="0" borderId="18" xfId="0" applyNumberFormat="1" applyFont="1" applyFill="1" applyBorder="1" applyProtection="1"/>
    <xf numFmtId="49" fontId="14" fillId="0" borderId="3" xfId="0" applyNumberFormat="1" applyFont="1" applyFill="1" applyBorder="1" applyProtection="1"/>
    <xf numFmtId="49" fontId="14" fillId="0" borderId="26" xfId="0" applyNumberFormat="1" applyFont="1" applyBorder="1" applyProtection="1"/>
    <xf numFmtId="44" fontId="14" fillId="0" borderId="19" xfId="1" applyFont="1" applyBorder="1" applyProtection="1"/>
    <xf numFmtId="0" fontId="52" fillId="0" borderId="3" xfId="0" applyNumberFormat="1" applyFont="1" applyFill="1" applyBorder="1" applyProtection="1">
      <protection locked="0"/>
    </xf>
    <xf numFmtId="0" fontId="52" fillId="0" borderId="22" xfId="0" applyFont="1" applyFill="1" applyBorder="1" applyProtection="1"/>
    <xf numFmtId="0" fontId="52" fillId="0" borderId="22" xfId="0" applyNumberFormat="1" applyFont="1" applyFill="1" applyBorder="1" applyProtection="1">
      <protection locked="0"/>
    </xf>
    <xf numFmtId="49" fontId="14" fillId="0" borderId="22" xfId="0" applyNumberFormat="1" applyFont="1" applyFill="1" applyBorder="1" applyProtection="1"/>
    <xf numFmtId="0" fontId="14" fillId="0" borderId="21" xfId="0" applyNumberFormat="1" applyFont="1" applyBorder="1" applyProtection="1"/>
    <xf numFmtId="44" fontId="14" fillId="0" borderId="45" xfId="1" applyFont="1" applyBorder="1" applyProtection="1"/>
    <xf numFmtId="44" fontId="14" fillId="0" borderId="23" xfId="0" applyNumberFormat="1" applyFont="1" applyBorder="1" applyProtection="1"/>
    <xf numFmtId="44" fontId="14" fillId="9" borderId="39" xfId="0" applyNumberFormat="1" applyFont="1" applyFill="1" applyBorder="1" applyProtection="1"/>
    <xf numFmtId="0" fontId="52" fillId="0" borderId="25" xfId="0" applyFont="1" applyFill="1" applyBorder="1" applyProtection="1"/>
    <xf numFmtId="0" fontId="52" fillId="0" borderId="25" xfId="0" applyNumberFormat="1" applyFont="1" applyFill="1" applyBorder="1" applyProtection="1">
      <protection locked="0"/>
    </xf>
    <xf numFmtId="49" fontId="14" fillId="0" borderId="25" xfId="0" applyNumberFormat="1" applyFont="1" applyBorder="1" applyProtection="1"/>
    <xf numFmtId="0" fontId="52" fillId="0" borderId="3" xfId="0" applyFont="1" applyFill="1" applyBorder="1" applyProtection="1"/>
    <xf numFmtId="1" fontId="14" fillId="9" borderId="5" xfId="0" applyNumberFormat="1" applyFont="1" applyFill="1" applyBorder="1" applyProtection="1"/>
    <xf numFmtId="0" fontId="14" fillId="9" borderId="3" xfId="0" applyFont="1" applyFill="1" applyBorder="1" applyProtection="1"/>
    <xf numFmtId="0" fontId="14" fillId="0" borderId="21" xfId="0" applyFont="1" applyBorder="1" applyProtection="1"/>
    <xf numFmtId="0" fontId="47" fillId="0" borderId="37" xfId="0" applyFont="1" applyBorder="1" applyProtection="1"/>
    <xf numFmtId="0" fontId="14" fillId="0" borderId="25" xfId="0" applyNumberFormat="1" applyFont="1" applyBorder="1" applyProtection="1">
      <protection locked="0"/>
    </xf>
    <xf numFmtId="44" fontId="14" fillId="0" borderId="34" xfId="1" applyFont="1" applyBorder="1" applyProtection="1"/>
    <xf numFmtId="1" fontId="14" fillId="0" borderId="21" xfId="0" applyNumberFormat="1" applyFont="1" applyBorder="1" applyProtection="1"/>
    <xf numFmtId="44" fontId="14" fillId="0" borderId="4" xfId="0" applyNumberFormat="1" applyFont="1" applyBorder="1" applyProtection="1"/>
    <xf numFmtId="44" fontId="14" fillId="0" borderId="45" xfId="0" applyNumberFormat="1" applyFont="1" applyBorder="1" applyProtection="1"/>
    <xf numFmtId="44" fontId="14" fillId="9" borderId="19" xfId="1" applyFont="1" applyFill="1" applyBorder="1" applyProtection="1"/>
    <xf numFmtId="0" fontId="14" fillId="0" borderId="37" xfId="0" applyFont="1" applyBorder="1" applyProtection="1"/>
    <xf numFmtId="0" fontId="14" fillId="2" borderId="18" xfId="0" applyFont="1" applyFill="1" applyBorder="1" applyProtection="1"/>
    <xf numFmtId="49" fontId="14" fillId="0" borderId="3" xfId="0" applyNumberFormat="1" applyFont="1" applyBorder="1" applyProtection="1"/>
    <xf numFmtId="164" fontId="14" fillId="7" borderId="104" xfId="1" applyNumberFormat="1" applyFont="1" applyFill="1" applyBorder="1" applyProtection="1">
      <protection locked="0"/>
    </xf>
    <xf numFmtId="44" fontId="14" fillId="0" borderId="3" xfId="1" applyFont="1" applyBorder="1" applyProtection="1">
      <protection locked="0"/>
    </xf>
    <xf numFmtId="0" fontId="14" fillId="0" borderId="63" xfId="0" applyFont="1" applyBorder="1" applyProtection="1"/>
    <xf numFmtId="49" fontId="14" fillId="0" borderId="63" xfId="0" applyNumberFormat="1" applyFont="1" applyBorder="1" applyProtection="1"/>
    <xf numFmtId="0" fontId="14" fillId="14" borderId="25" xfId="1" applyNumberFormat="1" applyFont="1" applyFill="1" applyBorder="1" applyProtection="1">
      <protection locked="0"/>
    </xf>
    <xf numFmtId="0" fontId="14" fillId="14" borderId="100" xfId="1" applyNumberFormat="1" applyFont="1" applyFill="1" applyBorder="1" applyProtection="1">
      <protection locked="0"/>
    </xf>
    <xf numFmtId="0" fontId="14" fillId="34" borderId="18" xfId="0" applyFont="1" applyFill="1" applyBorder="1" applyProtection="1"/>
    <xf numFmtId="0" fontId="47" fillId="34" borderId="26" xfId="0" applyFont="1" applyFill="1" applyBorder="1" applyProtection="1"/>
    <xf numFmtId="0" fontId="47" fillId="9" borderId="14" xfId="0" applyNumberFormat="1" applyFont="1" applyFill="1" applyBorder="1" applyAlignment="1" applyProtection="1">
      <alignment horizontal="center"/>
    </xf>
    <xf numFmtId="0" fontId="14" fillId="0" borderId="0" xfId="0" applyNumberFormat="1" applyFont="1" applyProtection="1"/>
    <xf numFmtId="44" fontId="14" fillId="0" borderId="20" xfId="0" applyNumberFormat="1" applyFont="1" applyFill="1" applyBorder="1" applyProtection="1"/>
    <xf numFmtId="44" fontId="14" fillId="0" borderId="43" xfId="0" applyNumberFormat="1" applyFont="1" applyFill="1" applyBorder="1" applyProtection="1"/>
    <xf numFmtId="0" fontId="14" fillId="0" borderId="99" xfId="0" applyNumberFormat="1" applyFont="1" applyBorder="1" applyAlignment="1" applyProtection="1">
      <alignment horizontal="right"/>
    </xf>
    <xf numFmtId="0" fontId="14" fillId="9" borderId="3" xfId="0" applyNumberFormat="1" applyFont="1" applyFill="1" applyBorder="1" applyAlignment="1" applyProtection="1">
      <alignment horizontal="right"/>
    </xf>
    <xf numFmtId="0" fontId="14" fillId="9" borderId="5" xfId="0" applyNumberFormat="1" applyFont="1" applyFill="1" applyBorder="1" applyProtection="1"/>
    <xf numFmtId="44" fontId="14" fillId="9" borderId="5" xfId="1" applyFont="1" applyFill="1" applyBorder="1" applyAlignment="1" applyProtection="1">
      <alignment shrinkToFit="1"/>
    </xf>
    <xf numFmtId="44" fontId="14" fillId="9" borderId="3" xfId="0" applyNumberFormat="1" applyFont="1" applyFill="1" applyBorder="1" applyProtection="1"/>
    <xf numFmtId="44" fontId="14" fillId="9" borderId="4" xfId="0" applyNumberFormat="1" applyFont="1" applyFill="1" applyBorder="1" applyProtection="1"/>
    <xf numFmtId="0" fontId="14" fillId="9" borderId="99" xfId="0" applyFont="1" applyFill="1" applyBorder="1" applyProtection="1"/>
    <xf numFmtId="0" fontId="47" fillId="0" borderId="39" xfId="0" applyFont="1" applyBorder="1" applyProtection="1"/>
    <xf numFmtId="0" fontId="14" fillId="0" borderId="27" xfId="0" applyNumberFormat="1" applyFont="1" applyFill="1" applyBorder="1" applyProtection="1">
      <protection locked="0"/>
    </xf>
    <xf numFmtId="0" fontId="14" fillId="0" borderId="27" xfId="0" applyNumberFormat="1" applyFont="1" applyFill="1" applyBorder="1" applyAlignment="1" applyProtection="1">
      <alignment horizontal="right"/>
    </xf>
    <xf numFmtId="1" fontId="14" fillId="0" borderId="37" xfId="0" applyNumberFormat="1" applyFont="1" applyFill="1" applyBorder="1" applyProtection="1"/>
    <xf numFmtId="0" fontId="14" fillId="0" borderId="27" xfId="0" applyFont="1" applyFill="1" applyBorder="1" applyProtection="1"/>
    <xf numFmtId="44" fontId="14" fillId="0" borderId="37" xfId="1" applyFont="1" applyFill="1" applyBorder="1" applyAlignment="1" applyProtection="1">
      <alignment shrinkToFit="1"/>
    </xf>
    <xf numFmtId="44" fontId="14" fillId="0" borderId="25" xfId="0" applyNumberFormat="1" applyFont="1" applyFill="1" applyBorder="1" applyProtection="1"/>
    <xf numFmtId="0" fontId="14" fillId="0" borderId="31" xfId="0" applyNumberFormat="1" applyFont="1" applyBorder="1" applyAlignment="1" applyProtection="1">
      <alignment horizontal="right"/>
    </xf>
    <xf numFmtId="0" fontId="14" fillId="0" borderId="3" xfId="0" applyNumberFormat="1" applyFont="1" applyBorder="1" applyAlignment="1" applyProtection="1">
      <alignment horizontal="right"/>
    </xf>
    <xf numFmtId="0" fontId="14" fillId="0" borderId="22" xfId="0" applyNumberFormat="1" applyFont="1" applyBorder="1" applyAlignment="1" applyProtection="1">
      <alignment horizontal="right"/>
    </xf>
    <xf numFmtId="0" fontId="14" fillId="0" borderId="40" xfId="0" applyNumberFormat="1" applyFont="1" applyBorder="1" applyProtection="1"/>
    <xf numFmtId="44" fontId="14" fillId="0" borderId="22" xfId="0" applyNumberFormat="1" applyFont="1" applyBorder="1" applyProtection="1"/>
    <xf numFmtId="0" fontId="14" fillId="0" borderId="25" xfId="0" applyNumberFormat="1" applyFont="1" applyBorder="1" applyAlignment="1" applyProtection="1">
      <alignment horizontal="right"/>
    </xf>
    <xf numFmtId="0" fontId="14" fillId="0" borderId="25" xfId="0" applyFont="1" applyBorder="1" applyProtection="1">
      <protection locked="0"/>
    </xf>
    <xf numFmtId="0" fontId="14" fillId="0" borderId="37" xfId="0" applyFont="1" applyBorder="1" applyAlignment="1" applyProtection="1">
      <alignment shrinkToFit="1"/>
    </xf>
    <xf numFmtId="44" fontId="14" fillId="9" borderId="99" xfId="1" applyFont="1" applyFill="1" applyBorder="1" applyProtection="1"/>
    <xf numFmtId="44" fontId="14" fillId="9" borderId="101" xfId="1" applyFont="1" applyFill="1" applyBorder="1" applyAlignment="1" applyProtection="1">
      <alignment shrinkToFit="1"/>
    </xf>
    <xf numFmtId="0" fontId="14" fillId="0" borderId="45" xfId="0" applyFont="1" applyBorder="1" applyProtection="1"/>
    <xf numFmtId="44" fontId="14" fillId="9" borderId="31" xfId="1" applyFont="1" applyFill="1" applyBorder="1" applyProtection="1"/>
    <xf numFmtId="44" fontId="14" fillId="9" borderId="40" xfId="1" applyFont="1" applyFill="1" applyBorder="1" applyAlignment="1" applyProtection="1">
      <alignment shrinkToFit="1"/>
    </xf>
    <xf numFmtId="0" fontId="14" fillId="0" borderId="25" xfId="0" applyNumberFormat="1" applyFont="1" applyFill="1" applyBorder="1" applyAlignment="1" applyProtection="1">
      <alignment horizontal="right"/>
    </xf>
    <xf numFmtId="0" fontId="14" fillId="0" borderId="37" xfId="0" applyNumberFormat="1" applyFont="1" applyFill="1" applyBorder="1" applyProtection="1"/>
    <xf numFmtId="44" fontId="14" fillId="0" borderId="21" xfId="1" applyFont="1" applyBorder="1" applyAlignment="1" applyProtection="1">
      <alignment shrinkToFit="1"/>
    </xf>
    <xf numFmtId="0" fontId="14" fillId="9" borderId="99" xfId="0" applyNumberFormat="1" applyFont="1" applyFill="1" applyBorder="1" applyProtection="1"/>
    <xf numFmtId="0" fontId="14" fillId="9" borderId="99" xfId="0" applyNumberFormat="1" applyFont="1" applyFill="1" applyBorder="1" applyAlignment="1" applyProtection="1">
      <alignment horizontal="right"/>
    </xf>
    <xf numFmtId="44" fontId="14" fillId="9" borderId="21" xfId="1" applyFont="1" applyFill="1" applyBorder="1" applyAlignment="1" applyProtection="1">
      <alignment shrinkToFit="1"/>
    </xf>
    <xf numFmtId="0" fontId="14" fillId="9" borderId="31" xfId="0" applyNumberFormat="1" applyFont="1" applyFill="1" applyBorder="1" applyProtection="1">
      <protection locked="0"/>
    </xf>
    <xf numFmtId="0" fontId="14" fillId="9" borderId="31" xfId="0" applyNumberFormat="1" applyFont="1" applyFill="1" applyBorder="1" applyProtection="1"/>
    <xf numFmtId="0" fontId="14" fillId="9" borderId="31" xfId="0" applyNumberFormat="1" applyFont="1" applyFill="1" applyBorder="1" applyAlignment="1" applyProtection="1">
      <alignment horizontal="right"/>
    </xf>
    <xf numFmtId="0" fontId="14" fillId="0" borderId="99" xfId="0" applyNumberFormat="1" applyFont="1" applyFill="1" applyBorder="1" applyProtection="1">
      <protection locked="0"/>
    </xf>
    <xf numFmtId="0" fontId="14" fillId="0" borderId="99" xfId="0" applyNumberFormat="1" applyFont="1" applyFill="1" applyBorder="1" applyAlignment="1" applyProtection="1">
      <alignment horizontal="right"/>
    </xf>
    <xf numFmtId="0" fontId="14" fillId="0" borderId="101" xfId="0" applyNumberFormat="1" applyFont="1" applyFill="1" applyBorder="1" applyProtection="1"/>
    <xf numFmtId="44" fontId="14" fillId="0" borderId="101" xfId="1" applyFont="1" applyFill="1" applyBorder="1" applyAlignment="1" applyProtection="1">
      <alignment shrinkToFit="1"/>
    </xf>
    <xf numFmtId="44" fontId="14" fillId="0" borderId="99" xfId="0" applyNumberFormat="1" applyFont="1" applyFill="1" applyBorder="1" applyProtection="1"/>
    <xf numFmtId="44" fontId="14" fillId="0" borderId="4" xfId="0" applyNumberFormat="1" applyFont="1" applyFill="1" applyBorder="1" applyProtection="1"/>
    <xf numFmtId="0" fontId="14" fillId="0" borderId="31" xfId="0" applyNumberFormat="1" applyFont="1" applyFill="1" applyBorder="1" applyProtection="1">
      <protection locked="0"/>
    </xf>
    <xf numFmtId="0" fontId="14" fillId="0" borderId="31" xfId="0" applyNumberFormat="1" applyFont="1" applyFill="1" applyBorder="1" applyAlignment="1" applyProtection="1">
      <alignment horizontal="right"/>
    </xf>
    <xf numFmtId="0" fontId="14" fillId="0" borderId="40" xfId="0" applyNumberFormat="1" applyFont="1" applyFill="1" applyBorder="1" applyProtection="1"/>
    <xf numFmtId="44" fontId="14" fillId="0" borderId="40" xfId="1" applyFont="1" applyFill="1" applyBorder="1" applyAlignment="1" applyProtection="1">
      <alignment shrinkToFit="1"/>
    </xf>
    <xf numFmtId="44" fontId="14" fillId="0" borderId="39" xfId="0" applyNumberFormat="1" applyFont="1" applyFill="1" applyBorder="1" applyProtection="1"/>
    <xf numFmtId="44" fontId="14" fillId="0" borderId="25" xfId="1" applyFont="1" applyBorder="1" applyProtection="1"/>
    <xf numFmtId="0" fontId="14" fillId="0" borderId="43" xfId="0" applyNumberFormat="1" applyFont="1" applyBorder="1" applyAlignment="1" applyProtection="1">
      <alignment horizontal="right"/>
    </xf>
    <xf numFmtId="44" fontId="14" fillId="0" borderId="43" xfId="1" applyFont="1" applyBorder="1" applyProtection="1"/>
    <xf numFmtId="0" fontId="14" fillId="0" borderId="3" xfId="0" applyNumberFormat="1" applyFont="1" applyFill="1" applyBorder="1" applyProtection="1">
      <protection locked="0"/>
    </xf>
    <xf numFmtId="0" fontId="14" fillId="0" borderId="3" xfId="0" applyNumberFormat="1" applyFont="1" applyFill="1" applyBorder="1" applyAlignment="1" applyProtection="1">
      <alignment horizontal="right"/>
    </xf>
    <xf numFmtId="0" fontId="14" fillId="0" borderId="39" xfId="0" applyFont="1" applyBorder="1" applyProtection="1"/>
    <xf numFmtId="44" fontId="14" fillId="9" borderId="24" xfId="0" applyNumberFormat="1" applyFont="1" applyFill="1" applyBorder="1" applyProtection="1"/>
    <xf numFmtId="0" fontId="14" fillId="0" borderId="25" xfId="0" applyNumberFormat="1" applyFont="1" applyBorder="1" applyAlignment="1" applyProtection="1">
      <alignment horizontal="center"/>
    </xf>
    <xf numFmtId="0" fontId="14" fillId="0" borderId="61" xfId="0" applyNumberFormat="1" applyFont="1" applyBorder="1" applyAlignment="1" applyProtection="1">
      <alignment horizontal="right"/>
    </xf>
    <xf numFmtId="0" fontId="14" fillId="0" borderId="66" xfId="0" applyNumberFormat="1" applyFont="1" applyBorder="1" applyProtection="1"/>
    <xf numFmtId="44" fontId="14" fillId="0" borderId="98" xfId="1" applyFont="1" applyBorder="1" applyProtection="1"/>
    <xf numFmtId="0" fontId="60" fillId="0" borderId="3" xfId="0" applyNumberFormat="1" applyFont="1" applyFill="1" applyBorder="1" applyProtection="1"/>
    <xf numFmtId="44" fontId="14" fillId="5" borderId="27" xfId="0" applyNumberFormat="1" applyFont="1" applyFill="1" applyBorder="1" applyProtection="1"/>
    <xf numFmtId="44" fontId="14" fillId="0" borderId="5" xfId="1" applyFont="1" applyFill="1" applyBorder="1" applyAlignment="1" applyProtection="1">
      <alignment shrinkToFit="1"/>
    </xf>
    <xf numFmtId="0" fontId="14" fillId="0" borderId="22" xfId="0" applyNumberFormat="1" applyFont="1" applyFill="1" applyBorder="1" applyProtection="1">
      <protection locked="0"/>
    </xf>
    <xf numFmtId="44" fontId="14" fillId="0" borderId="22" xfId="1" applyFont="1" applyBorder="1" applyProtection="1">
      <protection locked="0"/>
    </xf>
    <xf numFmtId="44" fontId="14" fillId="0" borderId="22" xfId="1" applyFont="1" applyBorder="1" applyProtection="1"/>
    <xf numFmtId="44" fontId="14" fillId="0" borderId="45" xfId="0" applyNumberFormat="1" applyFont="1" applyFill="1" applyBorder="1" applyProtection="1"/>
    <xf numFmtId="44" fontId="14" fillId="0" borderId="25" xfId="1" applyFont="1" applyBorder="1" applyProtection="1">
      <protection locked="0"/>
    </xf>
    <xf numFmtId="0" fontId="14" fillId="0" borderId="22" xfId="0" applyNumberFormat="1" applyFont="1" applyFill="1" applyBorder="1" applyAlignment="1" applyProtection="1">
      <alignment horizontal="right"/>
    </xf>
    <xf numFmtId="0" fontId="14" fillId="0" borderId="21" xfId="0" applyNumberFormat="1" applyFont="1" applyFill="1" applyBorder="1" applyProtection="1"/>
    <xf numFmtId="44" fontId="14" fillId="0" borderId="21" xfId="1" applyFont="1" applyFill="1" applyBorder="1" applyAlignment="1" applyProtection="1">
      <alignment shrinkToFit="1"/>
    </xf>
    <xf numFmtId="44" fontId="14" fillId="5" borderId="106" xfId="0" applyNumberFormat="1" applyFont="1" applyFill="1" applyBorder="1" applyProtection="1"/>
    <xf numFmtId="44" fontId="14" fillId="5" borderId="14" xfId="0" applyNumberFormat="1" applyFont="1" applyFill="1" applyBorder="1" applyProtection="1"/>
    <xf numFmtId="0" fontId="14" fillId="0" borderId="98" xfId="0" applyNumberFormat="1" applyFont="1" applyFill="1" applyBorder="1" applyProtection="1"/>
    <xf numFmtId="0" fontId="14" fillId="9" borderId="3" xfId="0" applyNumberFormat="1" applyFont="1" applyFill="1" applyBorder="1" applyProtection="1">
      <protection locked="0"/>
    </xf>
    <xf numFmtId="44" fontId="14" fillId="2" borderId="25" xfId="1" applyFont="1" applyFill="1" applyBorder="1" applyProtection="1">
      <protection locked="0"/>
    </xf>
    <xf numFmtId="0" fontId="14" fillId="0" borderId="5" xfId="0" applyNumberFormat="1" applyFont="1" applyFill="1" applyBorder="1" applyProtection="1"/>
    <xf numFmtId="0" fontId="14" fillId="0" borderId="24" xfId="0" applyNumberFormat="1" applyFont="1" applyFill="1" applyBorder="1" applyProtection="1">
      <protection locked="0"/>
    </xf>
    <xf numFmtId="44" fontId="14" fillId="0" borderId="3" xfId="0" applyNumberFormat="1" applyFont="1" applyFill="1" applyBorder="1" applyProtection="1"/>
    <xf numFmtId="0" fontId="14" fillId="0" borderId="80" xfId="0" applyFont="1" applyFill="1" applyBorder="1" applyProtection="1"/>
    <xf numFmtId="0" fontId="14" fillId="0" borderId="56" xfId="0" applyNumberFormat="1" applyFont="1" applyBorder="1" applyAlignment="1" applyProtection="1">
      <alignment horizontal="right"/>
    </xf>
    <xf numFmtId="44" fontId="14" fillId="0" borderId="56" xfId="0" applyNumberFormat="1" applyFont="1" applyBorder="1" applyProtection="1"/>
    <xf numFmtId="0" fontId="14" fillId="0" borderId="76" xfId="0" applyFont="1" applyFill="1" applyBorder="1" applyProtection="1"/>
    <xf numFmtId="0" fontId="14" fillId="0" borderId="27" xfId="0" applyNumberFormat="1" applyFont="1" applyBorder="1" applyAlignment="1" applyProtection="1">
      <alignment horizontal="right"/>
    </xf>
    <xf numFmtId="44" fontId="47" fillId="0" borderId="0" xfId="1" applyFont="1" applyBorder="1" applyAlignment="1" applyProtection="1">
      <alignment horizontal="left"/>
    </xf>
    <xf numFmtId="44" fontId="47" fillId="0" borderId="29" xfId="1" applyFont="1" applyBorder="1" applyAlignment="1" applyProtection="1">
      <alignment horizontal="left"/>
    </xf>
    <xf numFmtId="0" fontId="58" fillId="0" borderId="1" xfId="5" applyNumberFormat="1" applyFont="1" applyBorder="1" applyAlignment="1" applyProtection="1">
      <alignment horizontal="center"/>
      <protection locked="0"/>
    </xf>
    <xf numFmtId="0" fontId="58" fillId="0" borderId="0" xfId="5" applyNumberFormat="1" applyFont="1" applyBorder="1" applyAlignment="1" applyProtection="1">
      <alignment horizontal="center"/>
    </xf>
    <xf numFmtId="0" fontId="47" fillId="9" borderId="19" xfId="0" applyNumberFormat="1" applyFont="1" applyFill="1" applyBorder="1" applyAlignment="1" applyProtection="1">
      <alignment horizontal="left"/>
    </xf>
    <xf numFmtId="165" fontId="59" fillId="9" borderId="20" xfId="9" applyNumberFormat="1" applyFont="1" applyFill="1" applyBorder="1" applyProtection="1"/>
    <xf numFmtId="0" fontId="14" fillId="5" borderId="14" xfId="0" applyNumberFormat="1" applyFont="1" applyFill="1" applyBorder="1" applyAlignment="1" applyProtection="1">
      <alignment horizontal="right"/>
    </xf>
    <xf numFmtId="49" fontId="14" fillId="5" borderId="14" xfId="0" applyNumberFormat="1" applyFont="1" applyFill="1" applyBorder="1" applyAlignment="1" applyProtection="1">
      <protection locked="0"/>
    </xf>
    <xf numFmtId="44" fontId="14" fillId="5" borderId="14" xfId="1" applyFont="1" applyFill="1" applyBorder="1" applyProtection="1">
      <protection locked="0"/>
    </xf>
    <xf numFmtId="44" fontId="14" fillId="5" borderId="78" xfId="0" applyNumberFormat="1" applyFont="1" applyFill="1" applyBorder="1" applyProtection="1"/>
    <xf numFmtId="0" fontId="55" fillId="6" borderId="9" xfId="2" applyFont="1" applyBorder="1" applyAlignment="1" applyProtection="1">
      <protection locked="0"/>
    </xf>
    <xf numFmtId="164" fontId="14" fillId="9" borderId="31" xfId="1" applyNumberFormat="1" applyFont="1" applyFill="1" applyBorder="1" applyAlignment="1" applyProtection="1">
      <protection locked="0"/>
    </xf>
    <xf numFmtId="164" fontId="14" fillId="0" borderId="31" xfId="1" applyNumberFormat="1" applyFont="1" applyFill="1" applyBorder="1" applyAlignment="1" applyProtection="1">
      <protection locked="0"/>
    </xf>
    <xf numFmtId="164" fontId="14" fillId="0" borderId="24" xfId="1" applyNumberFormat="1" applyFont="1" applyFill="1" applyBorder="1" applyAlignment="1" applyProtection="1"/>
    <xf numFmtId="0" fontId="55" fillId="6" borderId="1" xfId="2" applyFont="1" applyBorder="1" applyAlignment="1" applyProtection="1">
      <protection locked="0"/>
    </xf>
    <xf numFmtId="164" fontId="51" fillId="7" borderId="31" xfId="1" applyNumberFormat="1" applyFont="1" applyFill="1" applyBorder="1" applyAlignment="1" applyProtection="1">
      <protection locked="0"/>
    </xf>
    <xf numFmtId="0" fontId="14" fillId="14" borderId="22" xfId="1" applyNumberFormat="1" applyFont="1" applyFill="1" applyBorder="1" applyProtection="1">
      <protection locked="0"/>
    </xf>
    <xf numFmtId="164" fontId="14" fillId="7" borderId="31" xfId="1" applyNumberFormat="1" applyFont="1" applyFill="1" applyBorder="1" applyAlignment="1" applyProtection="1">
      <protection locked="0"/>
    </xf>
    <xf numFmtId="164" fontId="14" fillId="7" borderId="25" xfId="1" applyNumberFormat="1" applyFont="1" applyFill="1" applyBorder="1" applyAlignment="1" applyProtection="1"/>
    <xf numFmtId="164" fontId="14" fillId="7" borderId="47" xfId="1" applyNumberFormat="1" applyFont="1" applyFill="1" applyBorder="1" applyAlignment="1" applyProtection="1"/>
    <xf numFmtId="164" fontId="14" fillId="0" borderId="99" xfId="1" applyNumberFormat="1" applyFont="1" applyFill="1" applyBorder="1" applyAlignment="1" applyProtection="1">
      <protection locked="0"/>
    </xf>
    <xf numFmtId="0" fontId="55" fillId="0" borderId="0" xfId="2" applyFont="1" applyFill="1" applyBorder="1" applyAlignment="1" applyProtection="1">
      <protection locked="0"/>
    </xf>
    <xf numFmtId="164" fontId="14" fillId="7" borderId="40" xfId="1" applyNumberFormat="1" applyFont="1" applyFill="1" applyBorder="1" applyAlignment="1" applyProtection="1">
      <protection locked="0"/>
    </xf>
    <xf numFmtId="164" fontId="14" fillId="7" borderId="35" xfId="1" applyNumberFormat="1" applyFont="1" applyFill="1" applyBorder="1" applyAlignment="1" applyProtection="1">
      <protection locked="0"/>
    </xf>
    <xf numFmtId="0" fontId="14" fillId="13" borderId="98" xfId="1" applyNumberFormat="1" applyFont="1" applyFill="1" applyBorder="1" applyProtection="1">
      <protection locked="0"/>
    </xf>
    <xf numFmtId="165" fontId="54" fillId="15" borderId="95" xfId="10" applyNumberFormat="1" applyFont="1" applyBorder="1" applyAlignment="1" applyProtection="1"/>
    <xf numFmtId="0" fontId="55" fillId="9" borderId="0" xfId="2" applyFont="1" applyFill="1" applyBorder="1" applyAlignment="1" applyProtection="1">
      <protection locked="0"/>
    </xf>
    <xf numFmtId="164" fontId="14" fillId="9" borderId="40" xfId="1" applyNumberFormat="1" applyFont="1" applyFill="1" applyBorder="1" applyAlignment="1" applyProtection="1">
      <protection locked="0"/>
    </xf>
    <xf numFmtId="165" fontId="54" fillId="9" borderId="94" xfId="10" applyNumberFormat="1" applyFont="1" applyFill="1" applyBorder="1" applyAlignment="1" applyProtection="1"/>
    <xf numFmtId="0" fontId="55" fillId="16" borderId="0" xfId="2" applyFont="1" applyFill="1" applyBorder="1" applyAlignment="1" applyProtection="1">
      <protection locked="0"/>
    </xf>
    <xf numFmtId="164" fontId="14" fillId="0" borderId="27" xfId="1" applyNumberFormat="1" applyFont="1" applyFill="1" applyBorder="1" applyAlignment="1" applyProtection="1">
      <protection locked="0"/>
    </xf>
    <xf numFmtId="164" fontId="14" fillId="9" borderId="0" xfId="1" applyNumberFormat="1" applyFont="1" applyFill="1" applyBorder="1" applyAlignment="1" applyProtection="1">
      <protection locked="0"/>
    </xf>
    <xf numFmtId="37" fontId="14" fillId="9" borderId="0" xfId="1" applyNumberFormat="1" applyFont="1" applyFill="1" applyBorder="1" applyAlignment="1" applyProtection="1">
      <protection locked="0"/>
    </xf>
    <xf numFmtId="164" fontId="14" fillId="7" borderId="34" xfId="1" applyNumberFormat="1" applyFont="1" applyFill="1" applyBorder="1" applyAlignment="1" applyProtection="1">
      <protection locked="0"/>
    </xf>
    <xf numFmtId="164" fontId="14" fillId="7" borderId="56" xfId="1" applyNumberFormat="1" applyFont="1" applyFill="1" applyBorder="1" applyAlignment="1" applyProtection="1">
      <protection locked="0"/>
    </xf>
    <xf numFmtId="164" fontId="14" fillId="7" borderId="27" xfId="1" applyNumberFormat="1" applyFont="1" applyFill="1" applyBorder="1" applyAlignment="1" applyProtection="1">
      <protection locked="0"/>
    </xf>
    <xf numFmtId="0" fontId="14" fillId="0" borderId="122" xfId="0" applyFont="1" applyBorder="1" applyProtection="1"/>
    <xf numFmtId="0" fontId="14" fillId="0" borderId="123" xfId="0" applyNumberFormat="1" applyFont="1" applyFill="1" applyBorder="1" applyProtection="1"/>
    <xf numFmtId="0" fontId="14" fillId="0" borderId="123" xfId="0" applyNumberFormat="1" applyFont="1" applyFill="1" applyBorder="1" applyProtection="1">
      <protection locked="0"/>
    </xf>
    <xf numFmtId="0" fontId="14" fillId="0" borderId="123" xfId="0" applyNumberFormat="1" applyFont="1" applyFill="1" applyBorder="1" applyAlignment="1" applyProtection="1">
      <alignment horizontal="right"/>
    </xf>
    <xf numFmtId="0" fontId="14" fillId="0" borderId="123" xfId="0" applyFont="1" applyFill="1" applyBorder="1" applyProtection="1"/>
    <xf numFmtId="44" fontId="14" fillId="0" borderId="123" xfId="1" applyFont="1" applyFill="1" applyBorder="1" applyProtection="1">
      <protection locked="0"/>
    </xf>
    <xf numFmtId="44" fontId="14" fillId="0" borderId="123" xfId="1" applyFont="1" applyFill="1" applyBorder="1" applyProtection="1"/>
    <xf numFmtId="44" fontId="14" fillId="0" borderId="131" xfId="1" applyFont="1" applyFill="1" applyBorder="1" applyAlignment="1" applyProtection="1">
      <alignment shrinkToFit="1"/>
    </xf>
    <xf numFmtId="44" fontId="14" fillId="0" borderId="124" xfId="0" applyNumberFormat="1" applyFont="1" applyFill="1" applyBorder="1" applyProtection="1"/>
    <xf numFmtId="44" fontId="14" fillId="0" borderId="123" xfId="0" applyNumberFormat="1" applyFont="1" applyBorder="1" applyProtection="1"/>
    <xf numFmtId="0" fontId="14" fillId="14" borderId="98" xfId="1" applyNumberFormat="1" applyFont="1" applyFill="1" applyBorder="1" applyProtection="1">
      <protection locked="0"/>
    </xf>
    <xf numFmtId="165" fontId="54" fillId="16" borderId="95" xfId="10" applyNumberFormat="1" applyFont="1" applyFill="1" applyBorder="1" applyAlignment="1" applyProtection="1"/>
    <xf numFmtId="0" fontId="53" fillId="0" borderId="99" xfId="0" applyNumberFormat="1" applyFont="1" applyBorder="1" applyProtection="1"/>
    <xf numFmtId="0" fontId="47" fillId="9" borderId="14" xfId="0" applyNumberFormat="1" applyFont="1" applyFill="1" applyBorder="1" applyAlignment="1" applyProtection="1">
      <alignment horizontal="center"/>
    </xf>
    <xf numFmtId="0" fontId="47" fillId="9" borderId="15" xfId="0" applyNumberFormat="1" applyFont="1" applyFill="1" applyBorder="1" applyAlignment="1" applyProtection="1">
      <alignment horizontal="center"/>
    </xf>
    <xf numFmtId="0" fontId="14" fillId="0" borderId="18" xfId="0" applyNumberFormat="1" applyFont="1" applyFill="1" applyBorder="1" applyProtection="1"/>
    <xf numFmtId="0" fontId="14" fillId="0" borderId="18" xfId="0" applyNumberFormat="1" applyFont="1" applyBorder="1" applyAlignment="1" applyProtection="1">
      <alignment horizontal="right"/>
    </xf>
    <xf numFmtId="44" fontId="14" fillId="0" borderId="26" xfId="1" applyFont="1" applyBorder="1" applyAlignment="1" applyProtection="1">
      <alignment shrinkToFit="1"/>
    </xf>
    <xf numFmtId="0" fontId="14" fillId="9" borderId="4" xfId="0" applyFont="1" applyFill="1" applyBorder="1" applyProtection="1"/>
    <xf numFmtId="0" fontId="14" fillId="9" borderId="18" xfId="0" applyFont="1" applyFill="1" applyBorder="1" applyProtection="1"/>
    <xf numFmtId="0" fontId="14" fillId="0" borderId="38" xfId="0" applyFont="1" applyBorder="1" applyProtection="1"/>
    <xf numFmtId="0" fontId="14" fillId="0" borderId="24" xfId="0" applyFont="1" applyBorder="1" applyProtection="1"/>
    <xf numFmtId="44" fontId="14" fillId="9" borderId="18" xfId="1" applyFont="1" applyFill="1" applyBorder="1" applyProtection="1"/>
    <xf numFmtId="44" fontId="14" fillId="9" borderId="26" xfId="1" applyFont="1" applyFill="1" applyBorder="1" applyAlignment="1" applyProtection="1">
      <alignment shrinkToFit="1"/>
    </xf>
    <xf numFmtId="0" fontId="14" fillId="0" borderId="100" xfId="0" applyNumberFormat="1" applyFont="1" applyBorder="1" applyAlignment="1" applyProtection="1">
      <alignment horizontal="right"/>
    </xf>
    <xf numFmtId="0" fontId="14" fillId="9" borderId="18" xfId="0" applyNumberFormat="1" applyFont="1" applyFill="1" applyBorder="1" applyProtection="1"/>
    <xf numFmtId="0" fontId="14" fillId="9" borderId="100" xfId="0" applyNumberFormat="1" applyFont="1" applyFill="1" applyBorder="1" applyAlignment="1" applyProtection="1">
      <alignment horizontal="right"/>
    </xf>
    <xf numFmtId="44" fontId="14" fillId="9" borderId="52" xfId="1" applyFont="1" applyFill="1" applyBorder="1" applyAlignment="1" applyProtection="1">
      <alignment shrinkToFit="1"/>
    </xf>
    <xf numFmtId="44" fontId="14" fillId="0" borderId="34" xfId="0" applyNumberFormat="1" applyFont="1" applyFill="1" applyBorder="1" applyProtection="1"/>
    <xf numFmtId="44" fontId="14" fillId="0" borderId="29" xfId="0" applyNumberFormat="1" applyFont="1" applyFill="1" applyBorder="1" applyProtection="1"/>
    <xf numFmtId="0" fontId="14" fillId="8" borderId="3" xfId="0" applyNumberFormat="1" applyFont="1" applyFill="1" applyBorder="1" applyProtection="1">
      <protection locked="0"/>
    </xf>
    <xf numFmtId="0" fontId="14" fillId="9" borderId="99" xfId="0" applyNumberFormat="1" applyFont="1" applyFill="1" applyBorder="1" applyProtection="1">
      <protection locked="0"/>
    </xf>
    <xf numFmtId="0" fontId="14" fillId="9" borderId="25" xfId="0" applyNumberFormat="1" applyFont="1" applyFill="1" applyBorder="1" applyProtection="1">
      <protection locked="0"/>
    </xf>
    <xf numFmtId="0" fontId="14" fillId="9" borderId="25" xfId="0" applyNumberFormat="1" applyFont="1" applyFill="1" applyBorder="1" applyAlignment="1" applyProtection="1">
      <alignment horizontal="right"/>
    </xf>
    <xf numFmtId="0" fontId="14" fillId="9" borderId="43" xfId="0" applyNumberFormat="1" applyFont="1" applyFill="1" applyBorder="1" applyProtection="1"/>
    <xf numFmtId="0" fontId="14" fillId="9" borderId="43" xfId="0" applyNumberFormat="1" applyFont="1" applyFill="1" applyBorder="1" applyAlignment="1" applyProtection="1">
      <alignment horizontal="right"/>
    </xf>
    <xf numFmtId="0" fontId="14" fillId="9" borderId="66" xfId="0" applyNumberFormat="1" applyFont="1" applyFill="1" applyBorder="1" applyProtection="1"/>
    <xf numFmtId="0" fontId="14" fillId="9" borderId="38" xfId="0" applyFont="1" applyFill="1" applyBorder="1" applyProtection="1"/>
    <xf numFmtId="44" fontId="14" fillId="8" borderId="38" xfId="1" applyFont="1" applyFill="1" applyBorder="1" applyProtection="1">
      <protection locked="0"/>
    </xf>
    <xf numFmtId="44" fontId="14" fillId="9" borderId="38" xfId="1" applyFont="1" applyFill="1" applyBorder="1" applyProtection="1"/>
    <xf numFmtId="0" fontId="51" fillId="0" borderId="25" xfId="0" applyNumberFormat="1" applyFont="1" applyFill="1" applyBorder="1" applyProtection="1"/>
    <xf numFmtId="0" fontId="14" fillId="9" borderId="25" xfId="0" applyFont="1" applyFill="1" applyBorder="1" applyProtection="1"/>
    <xf numFmtId="0" fontId="14" fillId="9" borderId="27" xfId="0" applyFont="1" applyFill="1" applyBorder="1" applyProtection="1"/>
    <xf numFmtId="44" fontId="14" fillId="9" borderId="38" xfId="1" applyFont="1" applyFill="1" applyBorder="1" applyProtection="1">
      <protection locked="0"/>
    </xf>
    <xf numFmtId="164" fontId="14" fillId="7" borderId="56" xfId="1" applyNumberFormat="1" applyFont="1" applyFill="1" applyBorder="1" applyProtection="1">
      <protection locked="0"/>
    </xf>
    <xf numFmtId="164" fontId="14" fillId="7" borderId="18" xfId="1" applyNumberFormat="1" applyFont="1" applyFill="1" applyBorder="1" applyProtection="1">
      <protection locked="0"/>
    </xf>
    <xf numFmtId="165" fontId="54" fillId="15" borderId="97" xfId="10" applyNumberFormat="1" applyFont="1" applyBorder="1" applyAlignment="1" applyProtection="1"/>
    <xf numFmtId="165" fontId="54" fillId="15" borderId="92" xfId="10" applyNumberFormat="1" applyFont="1" applyBorder="1" applyAlignment="1" applyProtection="1"/>
    <xf numFmtId="165" fontId="54" fillId="15" borderId="105" xfId="10" applyNumberFormat="1" applyFont="1" applyBorder="1" applyAlignment="1" applyProtection="1"/>
    <xf numFmtId="165" fontId="54" fillId="16" borderId="97" xfId="10" applyNumberFormat="1" applyFont="1" applyFill="1" applyBorder="1" applyAlignment="1" applyProtection="1"/>
    <xf numFmtId="165" fontId="54" fillId="15" borderId="111" xfId="10" applyNumberFormat="1" applyFont="1" applyBorder="1" applyAlignment="1" applyProtection="1"/>
    <xf numFmtId="165" fontId="54" fillId="15" borderId="94" xfId="10" applyNumberFormat="1" applyFont="1" applyBorder="1" applyAlignment="1" applyProtection="1"/>
    <xf numFmtId="0" fontId="14" fillId="13" borderId="38" xfId="1" applyNumberFormat="1" applyFont="1" applyFill="1" applyBorder="1" applyProtection="1">
      <protection locked="0"/>
    </xf>
    <xf numFmtId="164" fontId="14" fillId="7" borderId="29" xfId="1" applyNumberFormat="1" applyFont="1" applyFill="1" applyBorder="1" applyAlignment="1" applyProtection="1">
      <protection locked="0"/>
    </xf>
    <xf numFmtId="0" fontId="14" fillId="17" borderId="3" xfId="1" applyNumberFormat="1" applyFont="1" applyFill="1" applyBorder="1" applyProtection="1">
      <protection locked="0"/>
    </xf>
    <xf numFmtId="164" fontId="14" fillId="0" borderId="0" xfId="1" applyNumberFormat="1" applyFont="1" applyFill="1" applyBorder="1" applyAlignment="1" applyProtection="1">
      <protection locked="0"/>
    </xf>
    <xf numFmtId="164" fontId="14" fillId="9" borderId="34" xfId="1" applyNumberFormat="1" applyFont="1" applyFill="1" applyBorder="1" applyAlignment="1" applyProtection="1">
      <protection locked="0"/>
    </xf>
    <xf numFmtId="37" fontId="14" fillId="0" borderId="0" xfId="1" applyNumberFormat="1" applyFont="1" applyFill="1" applyBorder="1" applyAlignment="1" applyProtection="1">
      <protection locked="0"/>
    </xf>
    <xf numFmtId="0" fontId="55" fillId="6" borderId="0" xfId="2" applyFont="1" applyBorder="1" applyAlignment="1" applyProtection="1">
      <protection locked="0"/>
    </xf>
    <xf numFmtId="0" fontId="14" fillId="0" borderId="20" xfId="0" applyFont="1" applyBorder="1" applyAlignment="1" applyProtection="1">
      <protection locked="0"/>
    </xf>
    <xf numFmtId="0" fontId="14" fillId="0" borderId="20" xfId="0" applyFont="1" applyBorder="1" applyAlignment="1" applyProtection="1"/>
    <xf numFmtId="0" fontId="47" fillId="34" borderId="19" xfId="0" applyFont="1" applyFill="1" applyBorder="1" applyProtection="1"/>
    <xf numFmtId="0" fontId="14" fillId="0" borderId="124" xfId="0" applyFont="1" applyBorder="1" applyProtection="1"/>
    <xf numFmtId="0" fontId="14" fillId="14" borderId="121" xfId="1" applyNumberFormat="1" applyFont="1" applyFill="1" applyBorder="1" applyProtection="1">
      <protection locked="0"/>
    </xf>
    <xf numFmtId="0" fontId="14" fillId="0" borderId="126" xfId="0" applyNumberFormat="1" applyFont="1" applyBorder="1" applyProtection="1"/>
    <xf numFmtId="0" fontId="14" fillId="0" borderId="126" xfId="0" applyNumberFormat="1" applyFont="1" applyBorder="1" applyAlignment="1" applyProtection="1">
      <alignment horizontal="right"/>
    </xf>
    <xf numFmtId="164" fontId="51" fillId="7" borderId="121" xfId="1" applyNumberFormat="1" applyFont="1" applyFill="1" applyBorder="1" applyAlignment="1" applyProtection="1">
      <protection locked="0"/>
    </xf>
    <xf numFmtId="0" fontId="14" fillId="0" borderId="121" xfId="0" applyFont="1" applyBorder="1" applyProtection="1"/>
    <xf numFmtId="44" fontId="14" fillId="9" borderId="121" xfId="1" applyFont="1" applyFill="1" applyBorder="1" applyProtection="1">
      <protection locked="0"/>
    </xf>
    <xf numFmtId="44" fontId="14" fillId="0" borderId="121" xfId="1" applyFont="1" applyBorder="1" applyProtection="1"/>
    <xf numFmtId="44" fontId="14" fillId="9" borderId="121" xfId="0" applyNumberFormat="1" applyFont="1" applyFill="1" applyBorder="1" applyProtection="1"/>
    <xf numFmtId="0" fontId="53" fillId="0" borderId="3" xfId="0" applyNumberFormat="1" applyFont="1" applyBorder="1" applyProtection="1"/>
    <xf numFmtId="0" fontId="14" fillId="0" borderId="123" xfId="0" applyNumberFormat="1" applyFont="1" applyBorder="1" applyProtection="1"/>
    <xf numFmtId="164" fontId="14" fillId="0" borderId="121" xfId="1" applyNumberFormat="1" applyFont="1" applyFill="1" applyBorder="1" applyAlignment="1" applyProtection="1">
      <protection locked="0"/>
    </xf>
    <xf numFmtId="44" fontId="14" fillId="9" borderId="127" xfId="1" applyFont="1" applyFill="1" applyBorder="1" applyAlignment="1" applyProtection="1">
      <alignment shrinkToFit="1"/>
    </xf>
    <xf numFmtId="0" fontId="51" fillId="14" borderId="99" xfId="1" applyNumberFormat="1" applyFont="1" applyFill="1" applyBorder="1" applyProtection="1">
      <protection locked="0"/>
    </xf>
    <xf numFmtId="0" fontId="53" fillId="0" borderId="18" xfId="0" applyNumberFormat="1" applyFont="1" applyBorder="1" applyProtection="1"/>
    <xf numFmtId="0" fontId="53" fillId="0" borderId="27" xfId="0" applyNumberFormat="1" applyFont="1" applyBorder="1" applyProtection="1"/>
    <xf numFmtId="165" fontId="54" fillId="15" borderId="109" xfId="10" applyNumberFormat="1" applyFont="1" applyBorder="1" applyAlignment="1" applyProtection="1"/>
    <xf numFmtId="0" fontId="47" fillId="34" borderId="54" xfId="0" applyFont="1" applyFill="1" applyBorder="1" applyProtection="1"/>
    <xf numFmtId="0" fontId="53" fillId="9" borderId="3" xfId="0" applyNumberFormat="1" applyFont="1" applyFill="1" applyBorder="1" applyProtection="1"/>
    <xf numFmtId="0" fontId="14" fillId="9" borderId="123" xfId="0" applyNumberFormat="1" applyFont="1" applyFill="1" applyBorder="1" applyProtection="1"/>
    <xf numFmtId="0" fontId="14" fillId="9" borderId="123" xfId="0" applyNumberFormat="1" applyFont="1" applyFill="1" applyBorder="1" applyAlignment="1" applyProtection="1">
      <alignment horizontal="right"/>
    </xf>
    <xf numFmtId="0" fontId="14" fillId="9" borderId="121" xfId="0" applyFont="1" applyFill="1" applyBorder="1" applyProtection="1"/>
    <xf numFmtId="44" fontId="14" fillId="9" borderId="121" xfId="1" applyFont="1" applyFill="1" applyBorder="1" applyProtection="1"/>
    <xf numFmtId="44" fontId="14" fillId="9" borderId="122" xfId="0" applyNumberFormat="1" applyFont="1" applyFill="1" applyBorder="1" applyProtection="1"/>
    <xf numFmtId="0" fontId="14" fillId="9" borderId="123" xfId="0" applyFont="1" applyFill="1" applyBorder="1" applyProtection="1"/>
    <xf numFmtId="44" fontId="14" fillId="9" borderId="123" xfId="1" applyFont="1" applyFill="1" applyBorder="1" applyProtection="1">
      <protection locked="0"/>
    </xf>
    <xf numFmtId="44" fontId="14" fillId="9" borderId="123" xfId="1" applyFont="1" applyFill="1" applyBorder="1" applyProtection="1"/>
    <xf numFmtId="44" fontId="14" fillId="9" borderId="131" xfId="1" applyFont="1" applyFill="1" applyBorder="1" applyAlignment="1" applyProtection="1">
      <alignment shrinkToFit="1"/>
    </xf>
    <xf numFmtId="0" fontId="14" fillId="14" borderId="38" xfId="1" applyNumberFormat="1" applyFont="1" applyFill="1" applyBorder="1" applyProtection="1">
      <protection locked="0"/>
    </xf>
    <xf numFmtId="0" fontId="14" fillId="9" borderId="121" xfId="0" applyNumberFormat="1" applyFont="1" applyFill="1" applyBorder="1" applyProtection="1"/>
    <xf numFmtId="0" fontId="47" fillId="0" borderId="128" xfId="0" applyFont="1" applyBorder="1" applyProtection="1"/>
    <xf numFmtId="165" fontId="54" fillId="16" borderId="133" xfId="10" applyNumberFormat="1" applyFont="1" applyFill="1" applyBorder="1" applyAlignment="1" applyProtection="1"/>
    <xf numFmtId="0" fontId="14" fillId="5" borderId="50" xfId="0" applyNumberFormat="1" applyFont="1" applyFill="1" applyBorder="1" applyProtection="1"/>
    <xf numFmtId="44" fontId="14" fillId="0" borderId="60" xfId="0" applyNumberFormat="1" applyFont="1" applyFill="1" applyBorder="1" applyProtection="1"/>
    <xf numFmtId="0" fontId="14" fillId="0" borderId="38" xfId="0" applyFont="1" applyFill="1" applyBorder="1" applyProtection="1"/>
    <xf numFmtId="49" fontId="14" fillId="0" borderId="38" xfId="0" applyNumberFormat="1" applyFont="1" applyBorder="1" applyProtection="1"/>
    <xf numFmtId="49" fontId="14" fillId="9" borderId="18" xfId="0" applyNumberFormat="1" applyFont="1" applyFill="1" applyBorder="1" applyProtection="1"/>
    <xf numFmtId="0" fontId="14" fillId="0" borderId="3" xfId="0" applyFont="1" applyBorder="1" applyAlignment="1" applyProtection="1">
      <alignment horizontal="right" vertical="top"/>
    </xf>
    <xf numFmtId="0" fontId="14" fillId="0" borderId="25" xfId="0" applyFont="1" applyBorder="1" applyAlignment="1" applyProtection="1">
      <alignment horizontal="right" vertical="top"/>
    </xf>
    <xf numFmtId="49" fontId="14" fillId="0" borderId="18" xfId="0" applyNumberFormat="1" applyFont="1" applyFill="1" applyBorder="1" applyAlignment="1" applyProtection="1"/>
    <xf numFmtId="0" fontId="47" fillId="0" borderId="22" xfId="0" applyFont="1" applyBorder="1" applyProtection="1"/>
    <xf numFmtId="49" fontId="14" fillId="0" borderId="18" xfId="0" applyNumberFormat="1" applyFont="1" applyBorder="1" applyAlignment="1" applyProtection="1"/>
    <xf numFmtId="0" fontId="14" fillId="2" borderId="25" xfId="0" applyNumberFormat="1" applyFont="1" applyFill="1" applyBorder="1" applyProtection="1">
      <protection locked="0"/>
    </xf>
    <xf numFmtId="0" fontId="14" fillId="0" borderId="16" xfId="0" applyFont="1" applyBorder="1" applyProtection="1"/>
    <xf numFmtId="44" fontId="14" fillId="0" borderId="12" xfId="1" applyFont="1" applyBorder="1" applyProtection="1"/>
    <xf numFmtId="49" fontId="14" fillId="0" borderId="31" xfId="0" applyNumberFormat="1" applyFont="1" applyBorder="1" applyProtection="1"/>
    <xf numFmtId="1" fontId="14" fillId="0" borderId="40" xfId="0" applyNumberFormat="1" applyFont="1" applyBorder="1" applyProtection="1"/>
    <xf numFmtId="0" fontId="14" fillId="0" borderId="0" xfId="0" applyFont="1" applyFill="1" applyBorder="1" applyProtection="1"/>
    <xf numFmtId="0" fontId="52" fillId="0" borderId="3" xfId="0" applyFont="1" applyBorder="1" applyProtection="1"/>
    <xf numFmtId="0" fontId="52" fillId="0" borderId="22" xfId="0" applyFont="1" applyBorder="1" applyProtection="1"/>
    <xf numFmtId="49" fontId="14" fillId="0" borderId="22" xfId="0" applyNumberFormat="1" applyFont="1" applyBorder="1" applyProtection="1"/>
    <xf numFmtId="49" fontId="14" fillId="0" borderId="3" xfId="0" applyNumberFormat="1" applyFont="1" applyFill="1" applyBorder="1" applyAlignment="1" applyProtection="1"/>
    <xf numFmtId="49" fontId="14" fillId="0" borderId="22" xfId="0" applyNumberFormat="1" applyFont="1" applyFill="1" applyBorder="1" applyAlignment="1" applyProtection="1"/>
    <xf numFmtId="49" fontId="14" fillId="0" borderId="25" xfId="0" applyNumberFormat="1" applyFont="1" applyFill="1" applyBorder="1" applyAlignment="1" applyProtection="1"/>
    <xf numFmtId="44" fontId="14" fillId="0" borderId="31" xfId="1" applyFont="1" applyBorder="1" applyProtection="1">
      <protection locked="0"/>
    </xf>
    <xf numFmtId="0" fontId="14" fillId="0" borderId="12" xfId="0" applyFont="1" applyFill="1" applyBorder="1" applyProtection="1"/>
    <xf numFmtId="49" fontId="14" fillId="0" borderId="38" xfId="0" applyNumberFormat="1" applyFont="1" applyFill="1" applyBorder="1" applyAlignment="1" applyProtection="1"/>
    <xf numFmtId="0" fontId="14" fillId="0" borderId="4" xfId="0" applyFont="1" applyFill="1" applyBorder="1" applyProtection="1"/>
    <xf numFmtId="0" fontId="14" fillId="0" borderId="19" xfId="0" applyFont="1" applyFill="1" applyBorder="1" applyProtection="1"/>
    <xf numFmtId="0" fontId="14" fillId="0" borderId="39" xfId="0" applyFont="1" applyFill="1" applyBorder="1" applyProtection="1"/>
    <xf numFmtId="49" fontId="14" fillId="0" borderId="22" xfId="0" applyNumberFormat="1" applyFont="1" applyBorder="1" applyAlignment="1" applyProtection="1"/>
    <xf numFmtId="44" fontId="14" fillId="9" borderId="41" xfId="0" applyNumberFormat="1" applyFont="1" applyFill="1" applyBorder="1" applyProtection="1"/>
    <xf numFmtId="0" fontId="47" fillId="0" borderId="29" xfId="0" applyFont="1" applyFill="1" applyBorder="1" applyProtection="1"/>
    <xf numFmtId="0" fontId="14" fillId="0" borderId="24" xfId="0" applyNumberFormat="1" applyFont="1" applyBorder="1" applyProtection="1">
      <protection locked="0"/>
    </xf>
    <xf numFmtId="0" fontId="58" fillId="9" borderId="1" xfId="5" applyNumberFormat="1" applyFont="1" applyFill="1" applyBorder="1" applyAlignment="1" applyProtection="1">
      <alignment horizontal="center"/>
      <protection locked="0"/>
    </xf>
    <xf numFmtId="0" fontId="47" fillId="5" borderId="14" xfId="0" applyFont="1" applyFill="1" applyBorder="1" applyAlignment="1" applyProtection="1">
      <alignment horizontal="left"/>
    </xf>
    <xf numFmtId="37" fontId="14" fillId="5" borderId="14" xfId="1" applyNumberFormat="1" applyFont="1" applyFill="1" applyBorder="1" applyAlignment="1" applyProtection="1">
      <protection locked="0"/>
    </xf>
    <xf numFmtId="44" fontId="14" fillId="5" borderId="14" xfId="1" applyFont="1" applyFill="1" applyBorder="1" applyProtection="1"/>
    <xf numFmtId="44" fontId="14" fillId="5" borderId="15" xfId="0" applyNumberFormat="1" applyFont="1" applyFill="1" applyBorder="1" applyProtection="1"/>
    <xf numFmtId="0" fontId="55" fillId="6" borderId="88" xfId="2" applyFont="1" applyBorder="1" applyAlignment="1" applyProtection="1">
      <protection locked="0"/>
    </xf>
    <xf numFmtId="37" fontId="14" fillId="0" borderId="0" xfId="1" applyNumberFormat="1" applyFont="1" applyBorder="1" applyAlignment="1" applyProtection="1">
      <protection locked="0"/>
    </xf>
    <xf numFmtId="0" fontId="14" fillId="0" borderId="0" xfId="0" applyFont="1" applyBorder="1" applyAlignment="1" applyProtection="1">
      <protection locked="0"/>
    </xf>
    <xf numFmtId="0" fontId="14" fillId="0" borderId="39" xfId="0" applyFont="1" applyBorder="1" applyAlignment="1" applyProtection="1">
      <protection locked="0"/>
    </xf>
    <xf numFmtId="0" fontId="14" fillId="0" borderId="31" xfId="0" applyFont="1" applyBorder="1" applyAlignment="1" applyProtection="1">
      <protection locked="0"/>
    </xf>
    <xf numFmtId="0" fontId="14" fillId="9" borderId="27" xfId="0" applyFont="1" applyFill="1" applyBorder="1" applyAlignment="1" applyProtection="1">
      <protection locked="0"/>
    </xf>
    <xf numFmtId="0" fontId="14" fillId="9" borderId="31" xfId="0" applyFont="1" applyFill="1" applyBorder="1" applyAlignment="1" applyProtection="1">
      <protection locked="0"/>
    </xf>
    <xf numFmtId="37" fontId="14" fillId="0" borderId="31" xfId="1" applyNumberFormat="1" applyFont="1" applyBorder="1" applyAlignment="1" applyProtection="1">
      <protection locked="0"/>
    </xf>
    <xf numFmtId="37" fontId="14" fillId="0" borderId="27" xfId="1" applyNumberFormat="1" applyFont="1" applyBorder="1" applyAlignment="1" applyProtection="1">
      <protection locked="0"/>
    </xf>
    <xf numFmtId="0" fontId="14" fillId="14" borderId="4" xfId="1" applyNumberFormat="1" applyFont="1" applyFill="1" applyBorder="1" applyProtection="1">
      <protection locked="0"/>
    </xf>
    <xf numFmtId="0" fontId="14" fillId="0" borderId="126" xfId="0" applyFont="1" applyBorder="1" applyProtection="1"/>
    <xf numFmtId="0" fontId="14" fillId="0" borderId="126" xfId="0" applyFont="1" applyFill="1" applyBorder="1" applyProtection="1"/>
    <xf numFmtId="44" fontId="14" fillId="0" borderId="124" xfId="1" applyFont="1" applyBorder="1" applyProtection="1"/>
    <xf numFmtId="44" fontId="14" fillId="9" borderId="124" xfId="1" applyFont="1" applyFill="1" applyBorder="1" applyProtection="1"/>
    <xf numFmtId="49" fontId="14" fillId="0" borderId="126" xfId="0" applyNumberFormat="1" applyFont="1" applyFill="1" applyBorder="1" applyAlignment="1" applyProtection="1"/>
    <xf numFmtId="37" fontId="14" fillId="0" borderId="121" xfId="1" applyNumberFormat="1" applyFont="1" applyBorder="1" applyAlignment="1" applyProtection="1">
      <protection locked="0"/>
    </xf>
    <xf numFmtId="164" fontId="14" fillId="7" borderId="121" xfId="1" applyNumberFormat="1" applyFont="1" applyFill="1" applyBorder="1" applyAlignment="1" applyProtection="1">
      <protection locked="0"/>
    </xf>
    <xf numFmtId="0" fontId="14" fillId="0" borderId="131" xfId="0" applyNumberFormat="1" applyFont="1" applyBorder="1" applyProtection="1"/>
    <xf numFmtId="0" fontId="14" fillId="34" borderId="12" xfId="0" applyFont="1" applyFill="1" applyBorder="1" applyProtection="1"/>
    <xf numFmtId="0" fontId="47" fillId="9" borderId="14" xfId="0" applyNumberFormat="1" applyFont="1" applyFill="1" applyBorder="1" applyAlignment="1" applyProtection="1">
      <alignment horizontal="center"/>
    </xf>
    <xf numFmtId="44" fontId="47" fillId="0" borderId="29" xfId="1" applyFont="1" applyBorder="1" applyAlignment="1" applyProtection="1">
      <alignment horizontal="left"/>
    </xf>
    <xf numFmtId="0" fontId="14" fillId="9" borderId="0" xfId="0" applyNumberFormat="1" applyFont="1" applyFill="1" applyProtection="1"/>
    <xf numFmtId="0" fontId="14" fillId="0" borderId="47" xfId="0" applyFont="1" applyBorder="1" applyProtection="1"/>
    <xf numFmtId="0" fontId="47" fillId="0" borderId="18" xfId="0" applyFont="1" applyBorder="1" applyProtection="1"/>
    <xf numFmtId="165" fontId="14" fillId="0" borderId="99" xfId="0" applyNumberFormat="1" applyFont="1" applyBorder="1" applyProtection="1"/>
    <xf numFmtId="0" fontId="14" fillId="0" borderId="5" xfId="0" applyFont="1" applyBorder="1" applyProtection="1"/>
    <xf numFmtId="0" fontId="14" fillId="14" borderId="3" xfId="1" applyNumberFormat="1" applyFont="1" applyFill="1" applyBorder="1" applyAlignment="1" applyProtection="1">
      <alignment horizontal="left"/>
      <protection locked="0"/>
    </xf>
    <xf numFmtId="0" fontId="14" fillId="9" borderId="35" xfId="0" applyNumberFormat="1" applyFont="1" applyFill="1" applyBorder="1" applyProtection="1"/>
    <xf numFmtId="44" fontId="14" fillId="14" borderId="27" xfId="1" applyFont="1" applyFill="1" applyBorder="1" applyProtection="1">
      <protection locked="0"/>
    </xf>
    <xf numFmtId="44" fontId="47" fillId="9" borderId="25" xfId="0" applyNumberFormat="1" applyFont="1" applyFill="1" applyBorder="1" applyProtection="1"/>
    <xf numFmtId="0" fontId="14" fillId="9" borderId="26" xfId="0" applyNumberFormat="1" applyFont="1" applyFill="1" applyBorder="1" applyProtection="1"/>
    <xf numFmtId="0" fontId="47" fillId="0" borderId="99" xfId="0" applyFont="1" applyBorder="1" applyProtection="1"/>
    <xf numFmtId="44" fontId="14" fillId="0" borderId="82" xfId="0" applyNumberFormat="1" applyFont="1" applyBorder="1" applyProtection="1"/>
    <xf numFmtId="0" fontId="14" fillId="14" borderId="27" xfId="1" applyNumberFormat="1" applyFont="1" applyFill="1" applyBorder="1" applyAlignment="1" applyProtection="1">
      <alignment horizontal="left"/>
      <protection locked="0"/>
    </xf>
    <xf numFmtId="165" fontId="14" fillId="0" borderId="27" xfId="0" applyNumberFormat="1" applyFont="1" applyBorder="1" applyProtection="1"/>
    <xf numFmtId="165" fontId="14" fillId="9" borderId="99" xfId="0" applyNumberFormat="1" applyFont="1" applyFill="1" applyBorder="1" applyProtection="1"/>
    <xf numFmtId="0" fontId="14" fillId="14" borderId="25" xfId="1" applyNumberFormat="1" applyFont="1" applyFill="1" applyBorder="1" applyAlignment="1" applyProtection="1">
      <alignment horizontal="left"/>
      <protection locked="0"/>
    </xf>
    <xf numFmtId="0" fontId="14" fillId="9" borderId="18" xfId="0" applyNumberFormat="1" applyFont="1" applyFill="1" applyBorder="1" applyAlignment="1" applyProtection="1">
      <alignment horizontal="right"/>
    </xf>
    <xf numFmtId="44" fontId="14" fillId="13" borderId="25" xfId="1" applyFont="1" applyFill="1" applyBorder="1" applyProtection="1">
      <protection locked="0"/>
    </xf>
    <xf numFmtId="44" fontId="14" fillId="0" borderId="44" xfId="0" applyNumberFormat="1" applyFont="1" applyFill="1" applyBorder="1" applyProtection="1"/>
    <xf numFmtId="0" fontId="14" fillId="9" borderId="38" xfId="0" applyNumberFormat="1" applyFont="1" applyFill="1" applyBorder="1" applyProtection="1">
      <protection locked="0"/>
    </xf>
    <xf numFmtId="0" fontId="14" fillId="0" borderId="38" xfId="0" applyNumberFormat="1" applyFont="1" applyBorder="1" applyAlignment="1" applyProtection="1">
      <alignment horizontal="right"/>
    </xf>
    <xf numFmtId="0" fontId="47" fillId="9" borderId="38" xfId="0" applyNumberFormat="1" applyFont="1" applyFill="1" applyBorder="1" applyProtection="1"/>
    <xf numFmtId="0" fontId="47" fillId="0" borderId="38" xfId="0" applyNumberFormat="1" applyFont="1" applyBorder="1" applyProtection="1">
      <protection locked="0"/>
    </xf>
    <xf numFmtId="44" fontId="14" fillId="0" borderId="18" xfId="1" applyFont="1" applyBorder="1" applyProtection="1">
      <protection locked="0"/>
    </xf>
    <xf numFmtId="49" fontId="14" fillId="0" borderId="5" xfId="0" applyNumberFormat="1" applyFont="1" applyBorder="1" applyProtection="1"/>
    <xf numFmtId="49" fontId="14" fillId="0" borderId="3" xfId="0" applyNumberFormat="1" applyFont="1" applyBorder="1" applyProtection="1">
      <protection locked="0"/>
    </xf>
    <xf numFmtId="49" fontId="14" fillId="0" borderId="4" xfId="0" applyNumberFormat="1" applyFont="1" applyBorder="1" applyProtection="1"/>
    <xf numFmtId="0" fontId="47" fillId="9" borderId="18" xfId="0" applyNumberFormat="1" applyFont="1" applyFill="1" applyBorder="1" applyProtection="1"/>
    <xf numFmtId="0" fontId="47" fillId="0" borderId="18" xfId="0" applyNumberFormat="1" applyFont="1" applyBorder="1" applyProtection="1">
      <protection locked="0"/>
    </xf>
    <xf numFmtId="0" fontId="14" fillId="2" borderId="5" xfId="0" applyNumberFormat="1" applyFont="1" applyFill="1" applyBorder="1" applyProtection="1"/>
    <xf numFmtId="44" fontId="14" fillId="2" borderId="3" xfId="1" applyFont="1" applyFill="1" applyBorder="1" applyProtection="1">
      <protection locked="0"/>
    </xf>
    <xf numFmtId="44" fontId="14" fillId="2" borderId="3" xfId="1" applyFont="1" applyFill="1" applyBorder="1" applyProtection="1"/>
    <xf numFmtId="44" fontId="14" fillId="2" borderId="4" xfId="0" applyNumberFormat="1" applyFont="1" applyFill="1" applyBorder="1" applyProtection="1"/>
    <xf numFmtId="49" fontId="14" fillId="0" borderId="37" xfId="0" applyNumberFormat="1" applyFont="1" applyBorder="1" applyProtection="1"/>
    <xf numFmtId="0" fontId="14" fillId="2" borderId="27" xfId="0" applyFont="1" applyFill="1" applyBorder="1" applyProtection="1"/>
    <xf numFmtId="44" fontId="14" fillId="4" borderId="27" xfId="1" applyFont="1" applyFill="1" applyBorder="1" applyProtection="1">
      <protection locked="0"/>
    </xf>
    <xf numFmtId="0" fontId="47" fillId="8" borderId="18" xfId="0" applyNumberFormat="1" applyFont="1" applyFill="1" applyBorder="1" applyProtection="1">
      <protection locked="0"/>
    </xf>
    <xf numFmtId="0" fontId="14" fillId="2" borderId="37" xfId="0" applyNumberFormat="1" applyFont="1" applyFill="1" applyBorder="1" applyProtection="1"/>
    <xf numFmtId="44" fontId="14" fillId="2" borderId="25" xfId="1" applyFont="1" applyFill="1" applyBorder="1" applyProtection="1"/>
    <xf numFmtId="44" fontId="14" fillId="2" borderId="37" xfId="1" applyFont="1" applyFill="1" applyBorder="1" applyAlignment="1" applyProtection="1">
      <alignment shrinkToFit="1"/>
    </xf>
    <xf numFmtId="44" fontId="14" fillId="2" borderId="24" xfId="0" applyNumberFormat="1" applyFont="1" applyFill="1" applyBorder="1" applyProtection="1"/>
    <xf numFmtId="0" fontId="47" fillId="9" borderId="99" xfId="0" applyNumberFormat="1" applyFont="1" applyFill="1" applyBorder="1" applyProtection="1"/>
    <xf numFmtId="0" fontId="47" fillId="0" borderId="99" xfId="0" applyNumberFormat="1" applyFont="1" applyBorder="1" applyProtection="1">
      <protection locked="0"/>
    </xf>
    <xf numFmtId="49" fontId="14" fillId="0" borderId="25" xfId="0" applyNumberFormat="1" applyFont="1" applyBorder="1" applyProtection="1">
      <protection locked="0"/>
    </xf>
    <xf numFmtId="0" fontId="14" fillId="9" borderId="98" xfId="0" applyNumberFormat="1" applyFont="1" applyFill="1" applyBorder="1" applyProtection="1"/>
    <xf numFmtId="0" fontId="52" fillId="9" borderId="3" xfId="0" applyNumberFormat="1" applyFont="1" applyFill="1" applyBorder="1" applyProtection="1"/>
    <xf numFmtId="0" fontId="52" fillId="9" borderId="25" xfId="0" applyNumberFormat="1" applyFont="1" applyFill="1" applyBorder="1" applyProtection="1"/>
    <xf numFmtId="0" fontId="52" fillId="0" borderId="25" xfId="0" applyNumberFormat="1" applyFont="1" applyBorder="1" applyProtection="1">
      <protection locked="0"/>
    </xf>
    <xf numFmtId="49" fontId="14" fillId="0" borderId="35" xfId="0" applyNumberFormat="1" applyFont="1" applyBorder="1" applyProtection="1"/>
    <xf numFmtId="0" fontId="14" fillId="9" borderId="22" xfId="0" applyNumberFormat="1" applyFont="1" applyFill="1" applyBorder="1" applyProtection="1"/>
    <xf numFmtId="44" fontId="14" fillId="0" borderId="35" xfId="1" applyFont="1" applyFill="1" applyBorder="1" applyAlignment="1" applyProtection="1">
      <alignment shrinkToFit="1"/>
    </xf>
    <xf numFmtId="44" fontId="14" fillId="0" borderId="4" xfId="1" applyFont="1" applyBorder="1" applyProtection="1">
      <protection locked="0"/>
    </xf>
    <xf numFmtId="0" fontId="14" fillId="9" borderId="38" xfId="0" applyNumberFormat="1" applyFont="1" applyFill="1" applyBorder="1" applyProtection="1"/>
    <xf numFmtId="0" fontId="14" fillId="0" borderId="12" xfId="0" applyNumberFormat="1" applyFont="1" applyBorder="1" applyAlignment="1" applyProtection="1">
      <alignment horizontal="right"/>
    </xf>
    <xf numFmtId="44" fontId="51" fillId="2" borderId="18" xfId="1" applyFont="1" applyFill="1" applyBorder="1" applyProtection="1">
      <protection locked="0"/>
    </xf>
    <xf numFmtId="44" fontId="51" fillId="0" borderId="18" xfId="1" applyFont="1" applyBorder="1" applyProtection="1"/>
    <xf numFmtId="44" fontId="51" fillId="0" borderId="18" xfId="1" applyFont="1" applyBorder="1" applyAlignment="1" applyProtection="1">
      <alignment shrinkToFit="1"/>
    </xf>
    <xf numFmtId="44" fontId="51" fillId="0" borderId="100" xfId="0" applyNumberFormat="1" applyFont="1" applyBorder="1" applyProtection="1"/>
    <xf numFmtId="0" fontId="51" fillId="9" borderId="3" xfId="0" applyNumberFormat="1" applyFont="1" applyFill="1" applyBorder="1" applyProtection="1"/>
    <xf numFmtId="44" fontId="51" fillId="2" borderId="3" xfId="1" applyFont="1" applyFill="1" applyBorder="1" applyProtection="1">
      <protection locked="0"/>
    </xf>
    <xf numFmtId="44" fontId="51" fillId="0" borderId="3" xfId="1" applyFont="1" applyBorder="1" applyProtection="1"/>
    <xf numFmtId="44" fontId="51" fillId="0" borderId="4" xfId="0" applyNumberFormat="1" applyFont="1" applyBorder="1" applyProtection="1"/>
    <xf numFmtId="0" fontId="47" fillId="9" borderId="25" xfId="0" applyFont="1" applyFill="1" applyBorder="1" applyProtection="1"/>
    <xf numFmtId="0" fontId="51" fillId="9" borderId="25" xfId="0" applyNumberFormat="1" applyFont="1" applyFill="1" applyBorder="1" applyProtection="1"/>
    <xf numFmtId="44" fontId="51" fillId="2" borderId="25" xfId="1" applyFont="1" applyFill="1" applyBorder="1" applyProtection="1">
      <protection locked="0"/>
    </xf>
    <xf numFmtId="44" fontId="51" fillId="0" borderId="25" xfId="1" applyFont="1" applyBorder="1" applyProtection="1"/>
    <xf numFmtId="44" fontId="51" fillId="0" borderId="24" xfId="0" applyNumberFormat="1" applyFont="1" applyBorder="1" applyProtection="1"/>
    <xf numFmtId="44" fontId="14" fillId="0" borderId="38" xfId="1" applyFont="1" applyFill="1" applyBorder="1" applyProtection="1">
      <protection locked="0"/>
    </xf>
    <xf numFmtId="44" fontId="47" fillId="9" borderId="0" xfId="1" applyFont="1" applyFill="1" applyBorder="1" applyAlignment="1" applyProtection="1">
      <alignment horizontal="left"/>
    </xf>
    <xf numFmtId="0" fontId="47" fillId="9" borderId="5" xfId="0" applyFont="1" applyFill="1" applyBorder="1" applyAlignment="1" applyProtection="1">
      <alignment horizontal="center"/>
    </xf>
    <xf numFmtId="0" fontId="14" fillId="5" borderId="14" xfId="0" applyFont="1" applyFill="1" applyBorder="1" applyProtection="1">
      <protection locked="0"/>
    </xf>
    <xf numFmtId="49" fontId="14" fillId="5" borderId="29" xfId="0" applyNumberFormat="1" applyFont="1" applyFill="1" applyBorder="1" applyProtection="1"/>
    <xf numFmtId="0" fontId="14" fillId="0" borderId="31" xfId="0" applyFont="1" applyBorder="1" applyAlignment="1" applyProtection="1">
      <alignment horizontal="left"/>
    </xf>
    <xf numFmtId="0" fontId="55" fillId="9" borderId="96" xfId="2" applyFont="1" applyFill="1" applyBorder="1" applyAlignment="1" applyProtection="1">
      <alignment vertical="top"/>
      <protection locked="0"/>
    </xf>
    <xf numFmtId="0" fontId="14" fillId="14" borderId="27" xfId="1" applyNumberFormat="1" applyFont="1" applyFill="1" applyBorder="1" applyAlignment="1" applyProtection="1">
      <alignment horizontal="center"/>
      <protection locked="0"/>
    </xf>
    <xf numFmtId="0" fontId="14" fillId="9" borderId="27" xfId="0" applyFont="1" applyFill="1" applyBorder="1" applyAlignment="1" applyProtection="1">
      <alignment vertical="top"/>
      <protection locked="0"/>
    </xf>
    <xf numFmtId="165" fontId="54" fillId="16" borderId="105" xfId="10" applyNumberFormat="1" applyFont="1" applyFill="1" applyBorder="1" applyAlignment="1" applyProtection="1"/>
    <xf numFmtId="164" fontId="14" fillId="9" borderId="27" xfId="1" applyNumberFormat="1" applyFont="1" applyFill="1" applyBorder="1" applyProtection="1">
      <protection locked="0"/>
    </xf>
    <xf numFmtId="0" fontId="14" fillId="17" borderId="25" xfId="1" applyNumberFormat="1" applyFont="1" applyFill="1" applyBorder="1" applyAlignment="1" applyProtection="1">
      <alignment horizontal="center"/>
      <protection locked="0"/>
    </xf>
    <xf numFmtId="0" fontId="14" fillId="13" borderId="25" xfId="1" applyNumberFormat="1" applyFont="1" applyFill="1" applyBorder="1" applyProtection="1">
      <protection locked="0"/>
    </xf>
    <xf numFmtId="0" fontId="14" fillId="17" borderId="3" xfId="1" applyNumberFormat="1" applyFont="1" applyFill="1" applyBorder="1" applyAlignment="1" applyProtection="1">
      <alignment horizontal="center"/>
      <protection locked="0"/>
    </xf>
    <xf numFmtId="0" fontId="55" fillId="9" borderId="43" xfId="2" applyFont="1" applyFill="1" applyBorder="1" applyAlignment="1" applyProtection="1">
      <alignment vertical="top"/>
      <protection locked="0"/>
    </xf>
    <xf numFmtId="0" fontId="55" fillId="9" borderId="31" xfId="2" applyFont="1" applyFill="1" applyBorder="1" applyAlignment="1" applyProtection="1">
      <alignment vertical="top"/>
      <protection locked="0"/>
    </xf>
    <xf numFmtId="0" fontId="55" fillId="6" borderId="0" xfId="2" applyFont="1" applyBorder="1" applyAlignment="1" applyProtection="1">
      <alignment vertical="top"/>
      <protection locked="0"/>
    </xf>
    <xf numFmtId="164" fontId="14" fillId="0" borderId="27" xfId="1" applyNumberFormat="1" applyFont="1" applyFill="1" applyBorder="1" applyProtection="1">
      <protection locked="0"/>
    </xf>
    <xf numFmtId="164" fontId="14" fillId="7" borderId="43" xfId="1" applyNumberFormat="1" applyFont="1" applyFill="1" applyBorder="1" applyProtection="1">
      <protection locked="0"/>
    </xf>
    <xf numFmtId="0" fontId="14" fillId="0" borderId="47" xfId="0" applyFont="1" applyBorder="1" applyAlignment="1" applyProtection="1">
      <protection locked="0"/>
    </xf>
    <xf numFmtId="0" fontId="14" fillId="0" borderId="47" xfId="0" applyFont="1" applyBorder="1" applyAlignment="1" applyProtection="1"/>
    <xf numFmtId="0" fontId="47" fillId="18" borderId="18" xfId="0" applyFont="1" applyFill="1" applyBorder="1" applyProtection="1"/>
    <xf numFmtId="0" fontId="47" fillId="18" borderId="99" xfId="0" applyFont="1" applyFill="1" applyBorder="1" applyProtection="1"/>
    <xf numFmtId="164" fontId="14" fillId="7" borderId="121" xfId="1" applyNumberFormat="1" applyFont="1" applyFill="1" applyBorder="1" applyProtection="1">
      <protection locked="0"/>
    </xf>
    <xf numFmtId="44" fontId="51" fillId="2" borderId="99" xfId="1" applyFont="1" applyFill="1" applyBorder="1" applyProtection="1">
      <protection locked="0"/>
    </xf>
    <xf numFmtId="44" fontId="51" fillId="0" borderId="99" xfId="1" applyFont="1" applyBorder="1" applyProtection="1"/>
    <xf numFmtId="44" fontId="51" fillId="0" borderId="99" xfId="1" applyFont="1" applyBorder="1" applyAlignment="1" applyProtection="1">
      <alignment shrinkToFit="1"/>
    </xf>
    <xf numFmtId="0" fontId="14" fillId="9" borderId="3" xfId="0" applyFont="1" applyFill="1" applyBorder="1" applyAlignment="1" applyProtection="1">
      <alignment horizontal="left"/>
    </xf>
    <xf numFmtId="0" fontId="53" fillId="0" borderId="38" xfId="0" applyNumberFormat="1" applyFont="1" applyBorder="1" applyProtection="1"/>
    <xf numFmtId="0" fontId="14" fillId="9" borderId="45" xfId="0" applyFont="1" applyFill="1" applyBorder="1" applyProtection="1"/>
    <xf numFmtId="0" fontId="14" fillId="0" borderId="28" xfId="0" applyNumberFormat="1" applyFont="1" applyBorder="1" applyAlignment="1" applyProtection="1">
      <alignment horizontal="right"/>
    </xf>
    <xf numFmtId="0" fontId="14" fillId="0" borderId="55" xfId="0" applyNumberFormat="1" applyFont="1" applyBorder="1" applyProtection="1"/>
    <xf numFmtId="0" fontId="47" fillId="0" borderId="34" xfId="0" applyFont="1" applyBorder="1" applyProtection="1"/>
    <xf numFmtId="0" fontId="14" fillId="5" borderId="14" xfId="0" applyNumberFormat="1" applyFont="1" applyFill="1" applyBorder="1" applyProtection="1">
      <protection locked="0"/>
    </xf>
    <xf numFmtId="0" fontId="55" fillId="10" borderId="1" xfId="2" applyFont="1" applyFill="1" applyBorder="1" applyAlignment="1" applyProtection="1">
      <protection locked="0"/>
    </xf>
    <xf numFmtId="0" fontId="14" fillId="0" borderId="121" xfId="0" applyNumberFormat="1" applyFont="1" applyFill="1" applyBorder="1" applyProtection="1"/>
    <xf numFmtId="0" fontId="14" fillId="0" borderId="121" xfId="0" applyNumberFormat="1" applyFont="1" applyFill="1" applyBorder="1" applyProtection="1">
      <protection locked="0"/>
    </xf>
    <xf numFmtId="0" fontId="14" fillId="0" borderId="121" xfId="0" applyFont="1" applyFill="1" applyBorder="1" applyProtection="1"/>
    <xf numFmtId="44" fontId="14" fillId="0" borderId="121" xfId="1" applyFont="1" applyFill="1" applyBorder="1" applyProtection="1">
      <protection locked="0"/>
    </xf>
    <xf numFmtId="44" fontId="14" fillId="0" borderId="121" xfId="1" applyFont="1" applyFill="1" applyBorder="1" applyProtection="1"/>
    <xf numFmtId="44" fontId="14" fillId="0" borderId="122" xfId="0" applyNumberFormat="1" applyFont="1" applyFill="1" applyBorder="1" applyProtection="1"/>
    <xf numFmtId="44" fontId="14" fillId="0" borderId="126" xfId="0" applyNumberFormat="1" applyFont="1" applyBorder="1" applyProtection="1"/>
    <xf numFmtId="44" fontId="14" fillId="0" borderId="128" xfId="0" applyNumberFormat="1" applyFont="1" applyFill="1" applyBorder="1" applyProtection="1"/>
    <xf numFmtId="0" fontId="47" fillId="9" borderId="34" xfId="0" applyFont="1" applyFill="1" applyBorder="1" applyProtection="1"/>
    <xf numFmtId="0" fontId="47" fillId="18" borderId="102" xfId="0" applyFont="1" applyFill="1" applyBorder="1" applyProtection="1"/>
    <xf numFmtId="0" fontId="47" fillId="34" borderId="10" xfId="0" applyFont="1" applyFill="1" applyBorder="1" applyProtection="1"/>
    <xf numFmtId="0" fontId="52" fillId="0" borderId="82" xfId="0" applyFont="1" applyBorder="1" applyAlignment="1" applyProtection="1">
      <alignment vertical="top"/>
    </xf>
    <xf numFmtId="0" fontId="47" fillId="18" borderId="38" xfId="0" applyFont="1" applyFill="1" applyBorder="1" applyProtection="1"/>
    <xf numFmtId="0" fontId="3" fillId="14" borderId="99" xfId="1" applyNumberFormat="1" applyFont="1" applyFill="1" applyBorder="1" applyProtection="1">
      <protection locked="0"/>
    </xf>
    <xf numFmtId="0" fontId="14" fillId="9" borderId="121" xfId="0" applyNumberFormat="1" applyFont="1" applyFill="1" applyBorder="1" applyAlignment="1" applyProtection="1"/>
    <xf numFmtId="0" fontId="14" fillId="0" borderId="98" xfId="0" applyFont="1" applyFill="1" applyBorder="1" applyAlignment="1" applyProtection="1"/>
    <xf numFmtId="44" fontId="14" fillId="0" borderId="131" xfId="1" applyNumberFormat="1" applyFont="1" applyBorder="1" applyAlignment="1" applyProtection="1"/>
    <xf numFmtId="0" fontId="47" fillId="18" borderId="12" xfId="0" applyFont="1" applyFill="1" applyBorder="1" applyProtection="1"/>
    <xf numFmtId="0" fontId="47" fillId="9" borderId="14" xfId="0" applyNumberFormat="1" applyFont="1" applyFill="1" applyBorder="1" applyAlignment="1" applyProtection="1">
      <alignment horizontal="center"/>
    </xf>
    <xf numFmtId="0" fontId="47" fillId="9" borderId="15" xfId="0" applyNumberFormat="1" applyFont="1" applyFill="1" applyBorder="1" applyAlignment="1" applyProtection="1">
      <alignment horizontal="center"/>
    </xf>
    <xf numFmtId="44" fontId="47" fillId="0" borderId="29" xfId="1" applyFont="1" applyBorder="1" applyAlignment="1" applyProtection="1">
      <alignment horizontal="left"/>
    </xf>
    <xf numFmtId="0" fontId="31" fillId="0" borderId="29" xfId="0" applyFont="1" applyBorder="1" applyAlignment="1" applyProtection="1">
      <alignment horizontal="center"/>
    </xf>
    <xf numFmtId="0" fontId="47" fillId="9" borderId="14" xfId="0" applyNumberFormat="1" applyFont="1" applyFill="1" applyBorder="1" applyAlignment="1" applyProtection="1">
      <alignment horizontal="center"/>
    </xf>
    <xf numFmtId="0" fontId="47" fillId="9" borderId="15" xfId="0" applyNumberFormat="1" applyFont="1" applyFill="1" applyBorder="1" applyAlignment="1" applyProtection="1">
      <alignment horizontal="center"/>
    </xf>
    <xf numFmtId="44" fontId="47" fillId="0" borderId="29" xfId="1" applyFont="1" applyBorder="1" applyAlignment="1" applyProtection="1">
      <alignment horizontal="left"/>
    </xf>
    <xf numFmtId="0" fontId="31" fillId="0" borderId="29" xfId="0" applyFont="1" applyBorder="1" applyAlignment="1" applyProtection="1">
      <alignment horizontal="center"/>
    </xf>
    <xf numFmtId="0" fontId="14" fillId="2" borderId="31" xfId="0" applyNumberFormat="1" applyFont="1" applyFill="1" applyBorder="1" applyProtection="1"/>
    <xf numFmtId="0" fontId="14" fillId="8" borderId="31" xfId="0" applyNumberFormat="1" applyFont="1" applyFill="1" applyBorder="1" applyProtection="1">
      <protection locked="0"/>
    </xf>
    <xf numFmtId="0" fontId="14" fillId="2" borderId="25" xfId="0" applyNumberFormat="1" applyFont="1" applyFill="1" applyBorder="1" applyProtection="1"/>
    <xf numFmtId="0" fontId="14" fillId="8" borderId="37" xfId="0" applyNumberFormat="1" applyFont="1" applyFill="1" applyBorder="1" applyProtection="1">
      <protection locked="0"/>
    </xf>
    <xf numFmtId="44" fontId="14" fillId="9" borderId="24" xfId="1" applyFont="1" applyFill="1" applyBorder="1" applyProtection="1"/>
    <xf numFmtId="0" fontId="14" fillId="8" borderId="79" xfId="0" applyNumberFormat="1" applyFont="1" applyFill="1" applyBorder="1" applyProtection="1">
      <protection locked="0"/>
    </xf>
    <xf numFmtId="0" fontId="14" fillId="0" borderId="52" xfId="0" applyNumberFormat="1" applyFont="1" applyFill="1" applyBorder="1" applyProtection="1"/>
    <xf numFmtId="0" fontId="14" fillId="0" borderId="38" xfId="0" applyNumberFormat="1" applyFont="1" applyFill="1" applyBorder="1" applyAlignment="1" applyProtection="1">
      <alignment horizontal="right"/>
    </xf>
    <xf numFmtId="44" fontId="14" fillId="9" borderId="12" xfId="1" applyFont="1" applyFill="1" applyBorder="1" applyProtection="1"/>
    <xf numFmtId="44" fontId="14" fillId="9" borderId="38" xfId="1" applyFont="1" applyFill="1" applyBorder="1" applyAlignment="1" applyProtection="1">
      <alignment shrinkToFit="1"/>
    </xf>
    <xf numFmtId="1" fontId="14" fillId="0" borderId="101" xfId="0" applyNumberFormat="1" applyFont="1" applyBorder="1" applyProtection="1"/>
    <xf numFmtId="0" fontId="14" fillId="8" borderId="25" xfId="0" applyNumberFormat="1" applyFont="1" applyFill="1" applyBorder="1" applyProtection="1">
      <protection locked="0"/>
    </xf>
    <xf numFmtId="1" fontId="14" fillId="0" borderId="35" xfId="0" applyNumberFormat="1" applyFont="1" applyBorder="1" applyProtection="1"/>
    <xf numFmtId="0" fontId="14" fillId="8" borderId="43" xfId="0" applyNumberFormat="1" applyFont="1" applyFill="1" applyBorder="1" applyProtection="1">
      <protection locked="0"/>
    </xf>
    <xf numFmtId="0" fontId="14" fillId="8" borderId="99" xfId="0" applyNumberFormat="1" applyFont="1" applyFill="1" applyBorder="1" applyProtection="1">
      <protection locked="0"/>
    </xf>
    <xf numFmtId="0" fontId="14" fillId="0" borderId="38" xfId="0" applyNumberFormat="1" applyFont="1" applyFill="1" applyBorder="1" applyProtection="1"/>
    <xf numFmtId="0" fontId="14" fillId="0" borderId="12" xfId="0" applyNumberFormat="1" applyFont="1" applyFill="1" applyBorder="1" applyAlignment="1" applyProtection="1">
      <alignment horizontal="right"/>
    </xf>
    <xf numFmtId="0" fontId="47" fillId="0" borderId="99" xfId="0" applyFont="1" applyFill="1" applyBorder="1" applyProtection="1"/>
    <xf numFmtId="0" fontId="14" fillId="0" borderId="100" xfId="0" applyNumberFormat="1" applyFont="1" applyFill="1" applyBorder="1" applyAlignment="1" applyProtection="1">
      <alignment horizontal="right"/>
    </xf>
    <xf numFmtId="0" fontId="14" fillId="8" borderId="27" xfId="0" applyNumberFormat="1" applyFont="1" applyFill="1" applyBorder="1" applyProtection="1">
      <protection locked="0"/>
    </xf>
    <xf numFmtId="0" fontId="52" fillId="0" borderId="3" xfId="0" applyNumberFormat="1" applyFont="1" applyFill="1" applyBorder="1" applyProtection="1"/>
    <xf numFmtId="0" fontId="52" fillId="8" borderId="3" xfId="0" applyNumberFormat="1" applyFont="1" applyFill="1" applyBorder="1" applyProtection="1">
      <protection locked="0"/>
    </xf>
    <xf numFmtId="0" fontId="14" fillId="8" borderId="22" xfId="0" applyNumberFormat="1" applyFont="1" applyFill="1" applyBorder="1" applyProtection="1">
      <protection locked="0"/>
    </xf>
    <xf numFmtId="1" fontId="14" fillId="0" borderId="99" xfId="0" applyNumberFormat="1" applyFont="1" applyBorder="1" applyProtection="1"/>
    <xf numFmtId="0" fontId="14" fillId="8" borderId="99" xfId="0" applyNumberFormat="1" applyFont="1" applyFill="1" applyBorder="1" applyAlignment="1" applyProtection="1">
      <alignment horizontal="left"/>
      <protection locked="0"/>
    </xf>
    <xf numFmtId="0" fontId="14" fillId="0" borderId="99" xfId="0" applyNumberFormat="1" applyFont="1" applyBorder="1" applyProtection="1">
      <protection locked="0"/>
    </xf>
    <xf numFmtId="44" fontId="14" fillId="14" borderId="25" xfId="1" applyFont="1" applyFill="1" applyBorder="1" applyProtection="1">
      <protection locked="0"/>
    </xf>
    <xf numFmtId="0" fontId="14" fillId="0" borderId="10" xfId="0" applyNumberFormat="1" applyFont="1" applyBorder="1" applyProtection="1">
      <protection locked="0"/>
    </xf>
    <xf numFmtId="44" fontId="51" fillId="2" borderId="31" xfId="1" applyFont="1" applyFill="1" applyBorder="1" applyProtection="1">
      <protection locked="0"/>
    </xf>
    <xf numFmtId="44" fontId="51" fillId="0" borderId="31" xfId="1" applyFont="1" applyBorder="1" applyProtection="1"/>
    <xf numFmtId="44" fontId="51" fillId="0" borderId="100" xfId="1" applyFont="1" applyBorder="1" applyProtection="1"/>
    <xf numFmtId="0" fontId="14" fillId="0" borderId="4" xfId="0" applyNumberFormat="1" applyFont="1" applyBorder="1" applyAlignment="1" applyProtection="1">
      <alignment horizontal="right"/>
    </xf>
    <xf numFmtId="44" fontId="51" fillId="0" borderId="4" xfId="1" applyFont="1" applyBorder="1" applyProtection="1"/>
    <xf numFmtId="0" fontId="14" fillId="9" borderId="27" xfId="0" applyNumberFormat="1" applyFont="1" applyFill="1" applyBorder="1" applyProtection="1"/>
    <xf numFmtId="0" fontId="14" fillId="9" borderId="27" xfId="0" applyNumberFormat="1" applyFont="1" applyFill="1" applyBorder="1" applyProtection="1">
      <protection locked="0"/>
    </xf>
    <xf numFmtId="44" fontId="51" fillId="2" borderId="27" xfId="1" applyFont="1" applyFill="1" applyBorder="1" applyProtection="1">
      <protection locked="0"/>
    </xf>
    <xf numFmtId="44" fontId="51" fillId="0" borderId="34" xfId="1" applyFont="1" applyBorder="1" applyProtection="1"/>
    <xf numFmtId="44" fontId="51" fillId="0" borderId="27" xfId="1" applyFont="1" applyBorder="1" applyAlignment="1" applyProtection="1">
      <alignment shrinkToFit="1"/>
    </xf>
    <xf numFmtId="0" fontId="14" fillId="0" borderId="39" xfId="0" applyNumberFormat="1" applyFont="1" applyBorder="1" applyAlignment="1" applyProtection="1">
      <alignment horizontal="right"/>
    </xf>
    <xf numFmtId="0" fontId="14" fillId="0" borderId="63" xfId="0" applyNumberFormat="1" applyFont="1" applyBorder="1" applyAlignment="1" applyProtection="1">
      <alignment horizontal="right"/>
    </xf>
    <xf numFmtId="0" fontId="14" fillId="5" borderId="15" xfId="0" applyFont="1" applyFill="1" applyBorder="1" applyProtection="1"/>
    <xf numFmtId="0" fontId="55" fillId="10" borderId="1" xfId="2" applyFont="1" applyFill="1" applyBorder="1" applyAlignment="1" applyProtection="1">
      <alignment vertical="top"/>
      <protection locked="0"/>
    </xf>
    <xf numFmtId="164" fontId="14" fillId="0" borderId="0" xfId="1" applyNumberFormat="1" applyFont="1" applyFill="1" applyBorder="1" applyProtection="1">
      <protection locked="0"/>
    </xf>
    <xf numFmtId="164" fontId="14" fillId="0" borderId="29" xfId="1" applyNumberFormat="1" applyFont="1" applyFill="1" applyBorder="1" applyProtection="1">
      <protection locked="0"/>
    </xf>
    <xf numFmtId="0" fontId="55" fillId="10" borderId="9" xfId="2" applyFont="1" applyFill="1" applyBorder="1" applyAlignment="1" applyProtection="1">
      <alignment vertical="top"/>
      <protection locked="0"/>
    </xf>
    <xf numFmtId="164" fontId="14" fillId="0" borderId="34" xfId="1" applyNumberFormat="1" applyFont="1" applyFill="1" applyBorder="1" applyProtection="1">
      <protection locked="0"/>
    </xf>
    <xf numFmtId="0" fontId="14" fillId="14" borderId="25" xfId="1" applyNumberFormat="1" applyFont="1" applyFill="1" applyBorder="1" applyAlignment="1" applyProtection="1">
      <alignment horizontal="center"/>
      <protection locked="0"/>
    </xf>
    <xf numFmtId="0" fontId="14" fillId="13" borderId="25" xfId="1" applyNumberFormat="1" applyFont="1" applyFill="1" applyBorder="1" applyAlignment="1" applyProtection="1">
      <alignment horizontal="center"/>
      <protection locked="0"/>
    </xf>
    <xf numFmtId="0" fontId="14" fillId="0" borderId="31" xfId="0" applyFont="1" applyFill="1" applyBorder="1" applyAlignment="1" applyProtection="1">
      <alignment vertical="top"/>
      <protection locked="0"/>
    </xf>
    <xf numFmtId="164" fontId="14" fillId="10" borderId="43" xfId="1" applyNumberFormat="1" applyFont="1" applyFill="1" applyBorder="1" applyProtection="1">
      <protection locked="0"/>
    </xf>
    <xf numFmtId="164" fontId="14" fillId="7" borderId="29" xfId="1" applyNumberFormat="1" applyFont="1" applyFill="1" applyBorder="1" applyProtection="1">
      <protection locked="0"/>
    </xf>
    <xf numFmtId="0" fontId="14" fillId="6" borderId="9" xfId="2" applyFont="1" applyBorder="1" applyAlignment="1" applyProtection="1">
      <alignment vertical="top"/>
      <protection locked="0"/>
    </xf>
    <xf numFmtId="44" fontId="14" fillId="4" borderId="123" xfId="1" applyFont="1" applyFill="1" applyBorder="1" applyProtection="1">
      <protection locked="0"/>
    </xf>
    <xf numFmtId="0" fontId="14" fillId="0" borderId="50" xfId="0" applyFont="1" applyBorder="1" applyProtection="1"/>
    <xf numFmtId="0" fontId="55" fillId="6" borderId="81" xfId="2" applyFont="1" applyBorder="1" applyAlignment="1" applyProtection="1">
      <alignment vertical="top"/>
      <protection locked="0"/>
    </xf>
    <xf numFmtId="0" fontId="14" fillId="0" borderId="48" xfId="0" applyNumberFormat="1" applyFont="1" applyBorder="1" applyProtection="1"/>
    <xf numFmtId="44" fontId="14" fillId="0" borderId="129" xfId="0" applyNumberFormat="1" applyFont="1" applyBorder="1" applyProtection="1"/>
    <xf numFmtId="0" fontId="14" fillId="8" borderId="123" xfId="0" applyNumberFormat="1" applyFont="1" applyFill="1" applyBorder="1" applyProtection="1">
      <protection locked="0"/>
    </xf>
    <xf numFmtId="0" fontId="14" fillId="0" borderId="123" xfId="0" applyNumberFormat="1" applyFont="1" applyBorder="1" applyAlignment="1" applyProtection="1">
      <alignment horizontal="right"/>
    </xf>
    <xf numFmtId="164" fontId="14" fillId="7" borderId="126" xfId="1" applyNumberFormat="1" applyFont="1" applyFill="1" applyBorder="1" applyProtection="1">
      <protection locked="0"/>
    </xf>
    <xf numFmtId="0" fontId="14" fillId="0" borderId="135" xfId="0" applyNumberFormat="1" applyFont="1" applyBorder="1" applyAlignment="1" applyProtection="1">
      <alignment horizontal="right"/>
    </xf>
    <xf numFmtId="0" fontId="47" fillId="34" borderId="43" xfId="0" applyFont="1" applyFill="1" applyBorder="1" applyProtection="1"/>
    <xf numFmtId="0" fontId="47" fillId="34" borderId="4" xfId="0" applyFont="1" applyFill="1" applyBorder="1" applyProtection="1"/>
    <xf numFmtId="0" fontId="47" fillId="34" borderId="100" xfId="0" applyFont="1" applyFill="1" applyBorder="1" applyAlignment="1" applyProtection="1"/>
    <xf numFmtId="0" fontId="47" fillId="34" borderId="31" xfId="0" applyFont="1" applyFill="1" applyBorder="1" applyProtection="1"/>
    <xf numFmtId="44" fontId="51" fillId="2" borderId="123" xfId="1" applyFont="1" applyFill="1" applyBorder="1" applyProtection="1">
      <protection locked="0"/>
    </xf>
    <xf numFmtId="44" fontId="51" fillId="0" borderId="123" xfId="1" applyFont="1" applyBorder="1" applyProtection="1"/>
    <xf numFmtId="0" fontId="47" fillId="0" borderId="3" xfId="0" applyFont="1" applyBorder="1" applyProtection="1"/>
    <xf numFmtId="0" fontId="47" fillId="0" borderId="3" xfId="0" applyNumberFormat="1" applyFont="1" applyBorder="1" applyProtection="1"/>
    <xf numFmtId="0" fontId="47" fillId="0" borderId="3" xfId="0" applyFont="1" applyFill="1" applyBorder="1" applyProtection="1"/>
    <xf numFmtId="0" fontId="14" fillId="0" borderId="4" xfId="0" applyNumberFormat="1" applyFont="1" applyFill="1" applyBorder="1" applyAlignment="1" applyProtection="1">
      <alignment horizontal="right"/>
    </xf>
    <xf numFmtId="44" fontId="14" fillId="0" borderId="47" xfId="0" applyNumberFormat="1" applyFont="1" applyBorder="1" applyProtection="1"/>
    <xf numFmtId="44" fontId="14" fillId="9" borderId="66" xfId="0" applyNumberFormat="1" applyFont="1" applyFill="1" applyBorder="1" applyProtection="1"/>
    <xf numFmtId="44" fontId="14" fillId="0" borderId="99" xfId="1" applyFont="1" applyBorder="1" applyProtection="1">
      <protection locked="0"/>
    </xf>
    <xf numFmtId="44" fontId="14" fillId="9" borderId="55" xfId="0" applyNumberFormat="1" applyFont="1" applyFill="1" applyBorder="1" applyProtection="1"/>
    <xf numFmtId="0" fontId="14" fillId="0" borderId="54" xfId="0" applyNumberFormat="1" applyFont="1" applyBorder="1" applyAlignment="1" applyProtection="1">
      <alignment horizontal="right"/>
    </xf>
    <xf numFmtId="0" fontId="47" fillId="5" borderId="27" xfId="0" applyFont="1" applyFill="1" applyBorder="1" applyProtection="1"/>
    <xf numFmtId="0" fontId="14" fillId="5" borderId="27" xfId="0" applyNumberFormat="1" applyFont="1" applyFill="1" applyBorder="1" applyProtection="1"/>
    <xf numFmtId="0" fontId="14" fillId="5" borderId="27" xfId="0" applyNumberFormat="1" applyFont="1" applyFill="1" applyBorder="1" applyAlignment="1" applyProtection="1">
      <alignment horizontal="right"/>
    </xf>
    <xf numFmtId="0" fontId="14" fillId="5" borderId="35" xfId="0" applyNumberFormat="1" applyFont="1" applyFill="1" applyBorder="1" applyProtection="1"/>
    <xf numFmtId="0" fontId="14" fillId="5" borderId="27" xfId="0" applyFont="1" applyFill="1" applyBorder="1" applyProtection="1"/>
    <xf numFmtId="0" fontId="14" fillId="0" borderId="38" xfId="0" applyNumberFormat="1" applyFont="1" applyBorder="1" applyProtection="1">
      <protection locked="0"/>
    </xf>
    <xf numFmtId="44" fontId="51" fillId="0" borderId="27" xfId="1" applyFont="1" applyBorder="1" applyProtection="1"/>
    <xf numFmtId="0" fontId="14" fillId="0" borderId="18" xfId="0" applyNumberFormat="1" applyFont="1" applyBorder="1" applyAlignment="1" applyProtection="1">
      <alignment horizontal="left"/>
    </xf>
    <xf numFmtId="44" fontId="14" fillId="4" borderId="22" xfId="1" applyFont="1" applyFill="1" applyBorder="1" applyProtection="1">
      <protection locked="0"/>
    </xf>
    <xf numFmtId="0" fontId="14" fillId="0" borderId="53" xfId="0" applyNumberFormat="1" applyFont="1" applyFill="1" applyBorder="1" applyProtection="1"/>
    <xf numFmtId="0" fontId="14" fillId="0" borderId="43" xfId="0" applyNumberFormat="1" applyFont="1" applyFill="1" applyBorder="1" applyAlignment="1" applyProtection="1">
      <alignment horizontal="right"/>
    </xf>
    <xf numFmtId="0" fontId="14" fillId="0" borderId="53" xfId="0" applyNumberFormat="1" applyFont="1" applyBorder="1" applyProtection="1"/>
    <xf numFmtId="44" fontId="14" fillId="9" borderId="54" xfId="1" applyFont="1" applyFill="1" applyBorder="1" applyProtection="1"/>
    <xf numFmtId="0" fontId="14" fillId="0" borderId="54" xfId="0" applyNumberFormat="1" applyFont="1" applyFill="1" applyBorder="1" applyAlignment="1" applyProtection="1">
      <alignment horizontal="right"/>
    </xf>
    <xf numFmtId="0" fontId="14" fillId="0" borderId="98" xfId="0" applyNumberFormat="1" applyFont="1" applyFill="1" applyBorder="1" applyAlignment="1" applyProtection="1">
      <alignment horizontal="right"/>
    </xf>
    <xf numFmtId="9" fontId="14" fillId="0" borderId="27" xfId="0" applyNumberFormat="1" applyFont="1" applyFill="1" applyBorder="1" applyAlignment="1" applyProtection="1">
      <alignment horizontal="left"/>
    </xf>
    <xf numFmtId="0" fontId="47" fillId="11" borderId="14" xfId="0" applyFont="1" applyFill="1" applyBorder="1" applyProtection="1"/>
    <xf numFmtId="0" fontId="14" fillId="5" borderId="14" xfId="0" applyFont="1" applyFill="1" applyBorder="1" applyAlignment="1" applyProtection="1">
      <protection locked="0"/>
    </xf>
    <xf numFmtId="0" fontId="14" fillId="14" borderId="3" xfId="1" applyNumberFormat="1" applyFont="1" applyFill="1" applyBorder="1" applyAlignment="1" applyProtection="1">
      <alignment horizontal="center"/>
      <protection locked="0"/>
    </xf>
    <xf numFmtId="164" fontId="14" fillId="7" borderId="3" xfId="1" applyNumberFormat="1" applyFont="1" applyFill="1" applyBorder="1" applyAlignment="1" applyProtection="1">
      <protection locked="0"/>
    </xf>
    <xf numFmtId="0" fontId="14" fillId="14" borderId="18" xfId="1" applyNumberFormat="1" applyFont="1" applyFill="1" applyBorder="1" applyAlignment="1" applyProtection="1">
      <alignment horizontal="center"/>
      <protection locked="0"/>
    </xf>
    <xf numFmtId="164" fontId="14" fillId="7" borderId="18" xfId="1" applyNumberFormat="1" applyFont="1" applyFill="1" applyBorder="1" applyAlignment="1" applyProtection="1">
      <protection locked="0"/>
    </xf>
    <xf numFmtId="164" fontId="14" fillId="7" borderId="50" xfId="1" applyNumberFormat="1" applyFont="1" applyFill="1" applyBorder="1" applyAlignment="1" applyProtection="1">
      <protection locked="0"/>
    </xf>
    <xf numFmtId="164" fontId="14" fillId="9" borderId="27" xfId="1" applyNumberFormat="1" applyFont="1" applyFill="1" applyBorder="1" applyAlignment="1" applyProtection="1">
      <protection locked="0"/>
    </xf>
    <xf numFmtId="0" fontId="14" fillId="13" borderId="99" xfId="1" applyNumberFormat="1" applyFont="1" applyFill="1" applyBorder="1" applyAlignment="1" applyProtection="1">
      <alignment horizontal="center"/>
      <protection locked="0"/>
    </xf>
    <xf numFmtId="0" fontId="14" fillId="6" borderId="1" xfId="2" applyFont="1" applyBorder="1" applyAlignment="1" applyProtection="1">
      <protection locked="0"/>
    </xf>
    <xf numFmtId="164" fontId="14" fillId="7" borderId="25" xfId="1" applyNumberFormat="1" applyFont="1" applyFill="1" applyBorder="1" applyAlignment="1" applyProtection="1">
      <protection locked="0"/>
    </xf>
    <xf numFmtId="0" fontId="14" fillId="13" borderId="18" xfId="1" applyNumberFormat="1" applyFont="1" applyFill="1" applyBorder="1" applyAlignment="1" applyProtection="1">
      <alignment horizontal="center"/>
      <protection locked="0"/>
    </xf>
    <xf numFmtId="164" fontId="14" fillId="7" borderId="0" xfId="1" applyNumberFormat="1" applyFont="1" applyFill="1" applyBorder="1" applyAlignment="1" applyProtection="1">
      <protection locked="0"/>
    </xf>
    <xf numFmtId="0" fontId="14" fillId="13" borderId="27" xfId="1" applyNumberFormat="1" applyFont="1" applyFill="1" applyBorder="1" applyAlignment="1" applyProtection="1">
      <alignment horizontal="center"/>
      <protection locked="0"/>
    </xf>
    <xf numFmtId="0" fontId="14" fillId="14" borderId="99" xfId="1" applyNumberFormat="1" applyFont="1" applyFill="1" applyBorder="1" applyAlignment="1" applyProtection="1">
      <alignment horizontal="center"/>
      <protection locked="0"/>
    </xf>
    <xf numFmtId="0" fontId="47" fillId="34" borderId="3" xfId="0" applyFont="1" applyFill="1" applyBorder="1" applyProtection="1"/>
    <xf numFmtId="0" fontId="14" fillId="13" borderId="123" xfId="1" applyNumberFormat="1" applyFont="1" applyFill="1" applyBorder="1" applyAlignment="1" applyProtection="1">
      <alignment horizontal="center"/>
      <protection locked="0"/>
    </xf>
    <xf numFmtId="0" fontId="14" fillId="0" borderId="24" xfId="0" applyNumberFormat="1" applyFont="1" applyFill="1" applyBorder="1" applyAlignment="1" applyProtection="1">
      <alignment horizontal="right"/>
    </xf>
    <xf numFmtId="0" fontId="14" fillId="0" borderId="78" xfId="0" applyNumberFormat="1" applyFont="1" applyBorder="1" applyProtection="1"/>
    <xf numFmtId="44" fontId="14" fillId="9" borderId="50" xfId="1" applyFont="1" applyFill="1" applyBorder="1" applyProtection="1">
      <protection locked="0"/>
    </xf>
    <xf numFmtId="44" fontId="14" fillId="9" borderId="106" xfId="1" applyFont="1" applyFill="1" applyBorder="1" applyProtection="1"/>
    <xf numFmtId="44" fontId="14" fillId="9" borderId="50" xfId="1" applyFont="1" applyFill="1" applyBorder="1" applyAlignment="1" applyProtection="1">
      <alignment shrinkToFit="1"/>
    </xf>
    <xf numFmtId="44" fontId="14" fillId="9" borderId="108" xfId="0" applyNumberFormat="1" applyFont="1" applyFill="1" applyBorder="1" applyProtection="1"/>
    <xf numFmtId="0" fontId="14" fillId="0" borderId="122" xfId="0" applyNumberFormat="1" applyFont="1" applyBorder="1" applyAlignment="1" applyProtection="1">
      <alignment horizontal="right"/>
    </xf>
    <xf numFmtId="44" fontId="14" fillId="0" borderId="121" xfId="1" applyFont="1" applyBorder="1" applyProtection="1">
      <protection locked="0"/>
    </xf>
    <xf numFmtId="44" fontId="14" fillId="0" borderId="122" xfId="1" applyFont="1" applyBorder="1" applyProtection="1"/>
    <xf numFmtId="0" fontId="14" fillId="0" borderId="17" xfId="0" applyNumberFormat="1" applyFont="1" applyBorder="1" applyProtection="1"/>
    <xf numFmtId="0" fontId="14" fillId="14" borderId="126" xfId="1" applyNumberFormat="1" applyFont="1" applyFill="1" applyBorder="1" applyAlignment="1" applyProtection="1">
      <alignment horizontal="center"/>
      <protection locked="0"/>
    </xf>
    <xf numFmtId="44" fontId="14" fillId="9" borderId="30" xfId="0" applyNumberFormat="1" applyFont="1" applyFill="1" applyBorder="1" applyProtection="1"/>
    <xf numFmtId="0" fontId="14" fillId="2" borderId="123" xfId="0" applyFont="1" applyFill="1" applyBorder="1" applyProtection="1"/>
    <xf numFmtId="0" fontId="14" fillId="0" borderId="19" xfId="0" applyNumberFormat="1" applyFont="1" applyBorder="1" applyAlignment="1" applyProtection="1">
      <alignment horizontal="right"/>
    </xf>
    <xf numFmtId="0" fontId="14" fillId="0" borderId="52" xfId="0" applyFont="1" applyBorder="1" applyProtection="1"/>
    <xf numFmtId="0" fontId="14" fillId="0" borderId="34" xfId="0" applyNumberFormat="1" applyFont="1" applyFill="1" applyBorder="1" applyAlignment="1" applyProtection="1">
      <alignment horizontal="right"/>
    </xf>
    <xf numFmtId="0" fontId="14" fillId="0" borderId="35" xfId="0" applyFont="1" applyFill="1" applyBorder="1" applyProtection="1"/>
    <xf numFmtId="0" fontId="14" fillId="0" borderId="24" xfId="0" applyNumberFormat="1" applyFont="1" applyBorder="1" applyAlignment="1" applyProtection="1">
      <alignment horizontal="right"/>
    </xf>
    <xf numFmtId="0" fontId="14" fillId="2" borderId="35" xfId="0" applyFont="1" applyFill="1" applyBorder="1" applyProtection="1"/>
    <xf numFmtId="0" fontId="14" fillId="0" borderId="26" xfId="0" applyFont="1" applyFill="1" applyBorder="1" applyProtection="1"/>
    <xf numFmtId="0" fontId="14" fillId="0" borderId="52" xfId="0" applyFont="1" applyFill="1" applyBorder="1" applyProtection="1"/>
    <xf numFmtId="0" fontId="61" fillId="0" borderId="18" xfId="0" applyNumberFormat="1" applyFont="1" applyFill="1" applyBorder="1" applyProtection="1"/>
    <xf numFmtId="0" fontId="61" fillId="0" borderId="18" xfId="0" applyNumberFormat="1" applyFont="1" applyFill="1" applyBorder="1" applyProtection="1">
      <protection locked="0"/>
    </xf>
    <xf numFmtId="0" fontId="14" fillId="0" borderId="19" xfId="0" applyNumberFormat="1" applyFont="1" applyFill="1" applyBorder="1" applyAlignment="1" applyProtection="1">
      <alignment horizontal="right"/>
    </xf>
    <xf numFmtId="44" fontId="14" fillId="0" borderId="18" xfId="1" applyFont="1" applyFill="1" applyBorder="1" applyAlignment="1" applyProtection="1">
      <alignment shrinkToFit="1"/>
    </xf>
    <xf numFmtId="0" fontId="14" fillId="0" borderId="26" xfId="0" applyFont="1" applyBorder="1" applyProtection="1"/>
    <xf numFmtId="0" fontId="14" fillId="0" borderId="40" xfId="0" applyFont="1" applyBorder="1" applyProtection="1"/>
    <xf numFmtId="0" fontId="14" fillId="0" borderId="18" xfId="0" applyNumberFormat="1" applyFont="1" applyFill="1" applyBorder="1" applyProtection="1">
      <protection locked="0"/>
    </xf>
    <xf numFmtId="0" fontId="31" fillId="10" borderId="1" xfId="0" applyFont="1" applyFill="1" applyBorder="1" applyProtection="1">
      <protection locked="0"/>
    </xf>
    <xf numFmtId="0" fontId="31" fillId="0" borderId="27" xfId="0" applyFont="1" applyBorder="1" applyProtection="1">
      <protection locked="0"/>
    </xf>
    <xf numFmtId="0" fontId="31" fillId="0" borderId="25" xfId="0" applyFont="1" applyBorder="1" applyProtection="1">
      <protection locked="0"/>
    </xf>
    <xf numFmtId="0" fontId="31" fillId="0" borderId="3" xfId="0" applyFont="1" applyBorder="1" applyProtection="1">
      <protection locked="0"/>
    </xf>
    <xf numFmtId="0" fontId="31" fillId="0" borderId="18" xfId="0" applyFont="1" applyBorder="1" applyProtection="1">
      <protection locked="0"/>
    </xf>
    <xf numFmtId="0" fontId="31" fillId="10" borderId="38" xfId="0" applyFont="1" applyFill="1" applyBorder="1" applyProtection="1">
      <protection locked="0"/>
    </xf>
    <xf numFmtId="0" fontId="31" fillId="10" borderId="99" xfId="0" applyFont="1" applyFill="1" applyBorder="1" applyProtection="1">
      <protection locked="0"/>
    </xf>
    <xf numFmtId="0" fontId="31" fillId="10" borderId="18" xfId="0" applyFont="1" applyFill="1" applyBorder="1" applyProtection="1">
      <protection locked="0"/>
    </xf>
    <xf numFmtId="0" fontId="14" fillId="14" borderId="38" xfId="1" applyNumberFormat="1" applyFont="1" applyFill="1" applyBorder="1" applyAlignment="1" applyProtection="1">
      <alignment horizontal="center"/>
      <protection locked="0"/>
    </xf>
    <xf numFmtId="0" fontId="51" fillId="0" borderId="99" xfId="0" applyNumberFormat="1" applyFont="1" applyFill="1" applyBorder="1" applyAlignment="1" applyProtection="1">
      <alignment horizontal="center"/>
    </xf>
    <xf numFmtId="0" fontId="31" fillId="0" borderId="99" xfId="0" applyFont="1" applyBorder="1" applyProtection="1">
      <protection locked="0"/>
    </xf>
    <xf numFmtId="0" fontId="31" fillId="0" borderId="63" xfId="0" applyFont="1" applyBorder="1"/>
    <xf numFmtId="0" fontId="31" fillId="0" borderId="86" xfId="0" applyFont="1" applyBorder="1"/>
    <xf numFmtId="0" fontId="47" fillId="34" borderId="52" xfId="0" applyFont="1" applyFill="1" applyBorder="1" applyProtection="1"/>
    <xf numFmtId="0" fontId="14" fillId="5" borderId="14" xfId="0" applyNumberFormat="1" applyFont="1" applyFill="1" applyBorder="1" applyAlignment="1" applyProtection="1">
      <alignment horizontal="left"/>
    </xf>
    <xf numFmtId="0" fontId="14" fillId="0" borderId="3" xfId="3" applyNumberFormat="1" applyFont="1" applyBorder="1" applyProtection="1"/>
    <xf numFmtId="0" fontId="14" fillId="0" borderId="3" xfId="3" applyNumberFormat="1" applyFont="1" applyBorder="1" applyAlignment="1" applyProtection="1">
      <alignment horizontal="left"/>
    </xf>
    <xf numFmtId="0" fontId="14" fillId="0" borderId="3" xfId="3" applyNumberFormat="1" applyFont="1" applyBorder="1" applyAlignment="1" applyProtection="1">
      <alignment horizontal="right"/>
    </xf>
    <xf numFmtId="0" fontId="14" fillId="0" borderId="3" xfId="3" applyFont="1" applyBorder="1" applyAlignment="1" applyProtection="1">
      <alignment horizontal="left"/>
    </xf>
    <xf numFmtId="0" fontId="14" fillId="0" borderId="22" xfId="3" applyNumberFormat="1" applyFont="1" applyBorder="1" applyProtection="1"/>
    <xf numFmtId="0" fontId="14" fillId="0" borderId="22" xfId="3" applyNumberFormat="1" applyFont="1" applyBorder="1" applyAlignment="1" applyProtection="1">
      <alignment horizontal="left"/>
    </xf>
    <xf numFmtId="0" fontId="14" fillId="0" borderId="22" xfId="3" applyNumberFormat="1" applyFont="1" applyBorder="1" applyAlignment="1" applyProtection="1">
      <alignment horizontal="right"/>
    </xf>
    <xf numFmtId="0" fontId="14" fillId="0" borderId="22" xfId="3" applyFont="1" applyBorder="1" applyAlignment="1" applyProtection="1">
      <alignment horizontal="left"/>
    </xf>
    <xf numFmtId="0" fontId="14" fillId="0" borderId="25" xfId="3" applyNumberFormat="1" applyFont="1" applyBorder="1" applyProtection="1"/>
    <xf numFmtId="0" fontId="14" fillId="0" borderId="25" xfId="3" applyNumberFormat="1" applyFont="1" applyBorder="1" applyAlignment="1" applyProtection="1">
      <alignment horizontal="left"/>
    </xf>
    <xf numFmtId="0" fontId="14" fillId="0" borderId="25" xfId="3" applyNumberFormat="1" applyFont="1" applyBorder="1" applyAlignment="1" applyProtection="1">
      <alignment horizontal="right"/>
    </xf>
    <xf numFmtId="0" fontId="14" fillId="0" borderId="25" xfId="3" applyFont="1" applyBorder="1" applyAlignment="1" applyProtection="1">
      <alignment horizontal="left"/>
    </xf>
    <xf numFmtId="0" fontId="14" fillId="0" borderId="18" xfId="0" applyNumberFormat="1" applyFont="1" applyFill="1" applyBorder="1" applyAlignment="1" applyProtection="1">
      <alignment horizontal="right"/>
    </xf>
    <xf numFmtId="0" fontId="14" fillId="0" borderId="18" xfId="3" applyFont="1" applyBorder="1" applyAlignment="1" applyProtection="1">
      <alignment horizontal="left"/>
    </xf>
    <xf numFmtId="0" fontId="14" fillId="0" borderId="3" xfId="0" applyFont="1" applyFill="1" applyBorder="1" applyAlignment="1" applyProtection="1">
      <alignment horizontal="left"/>
    </xf>
    <xf numFmtId="0" fontId="14" fillId="0" borderId="25" xfId="0" applyFont="1" applyFill="1" applyBorder="1" applyAlignment="1" applyProtection="1">
      <alignment horizontal="left"/>
    </xf>
    <xf numFmtId="0" fontId="14" fillId="0" borderId="19" xfId="0" applyNumberFormat="1" applyFont="1" applyBorder="1" applyAlignment="1" applyProtection="1">
      <alignment horizontal="left"/>
    </xf>
    <xf numFmtId="0" fontId="14" fillId="0" borderId="18" xfId="0" applyFont="1" applyBorder="1" applyAlignment="1" applyProtection="1">
      <alignment horizontal="left"/>
    </xf>
    <xf numFmtId="0" fontId="14" fillId="0" borderId="4" xfId="0" applyNumberFormat="1" applyFont="1" applyBorder="1" applyProtection="1"/>
    <xf numFmtId="0" fontId="14" fillId="0" borderId="34" xfId="0" applyNumberFormat="1" applyFont="1" applyBorder="1" applyProtection="1"/>
    <xf numFmtId="0" fontId="14" fillId="9" borderId="27" xfId="0" applyNumberFormat="1" applyFont="1" applyFill="1" applyBorder="1" applyAlignment="1" applyProtection="1">
      <alignment horizontal="left"/>
    </xf>
    <xf numFmtId="0" fontId="14" fillId="9" borderId="27" xfId="0" applyNumberFormat="1" applyFont="1" applyFill="1" applyBorder="1" applyAlignment="1" applyProtection="1">
      <alignment horizontal="right"/>
    </xf>
    <xf numFmtId="0" fontId="14" fillId="9" borderId="27" xfId="0" applyFont="1" applyFill="1" applyBorder="1" applyAlignment="1" applyProtection="1">
      <alignment horizontal="left"/>
    </xf>
    <xf numFmtId="0" fontId="14" fillId="0" borderId="100" xfId="0" applyNumberFormat="1" applyFont="1" applyBorder="1" applyAlignment="1" applyProtection="1">
      <alignment horizontal="left"/>
    </xf>
    <xf numFmtId="0" fontId="51" fillId="0" borderId="0" xfId="0" applyNumberFormat="1" applyFont="1" applyProtection="1"/>
    <xf numFmtId="0" fontId="14" fillId="9" borderId="3" xfId="0" applyNumberFormat="1" applyFont="1" applyFill="1" applyBorder="1" applyAlignment="1" applyProtection="1">
      <alignment horizontal="left"/>
    </xf>
    <xf numFmtId="0" fontId="14" fillId="9" borderId="0" xfId="0" applyNumberFormat="1" applyFont="1" applyFill="1" applyAlignment="1" applyProtection="1">
      <alignment horizontal="right"/>
    </xf>
    <xf numFmtId="0" fontId="14" fillId="0" borderId="24" xfId="0" applyNumberFormat="1" applyFont="1" applyBorder="1" applyProtection="1"/>
    <xf numFmtId="0" fontId="14" fillId="9" borderId="25" xfId="0" applyNumberFormat="1" applyFont="1" applyFill="1" applyBorder="1" applyAlignment="1" applyProtection="1">
      <alignment horizontal="left"/>
    </xf>
    <xf numFmtId="0" fontId="14" fillId="0" borderId="25" xfId="0" applyFont="1" applyBorder="1" applyAlignment="1" applyProtection="1">
      <alignment horizontal="left"/>
    </xf>
    <xf numFmtId="0" fontId="14" fillId="0" borderId="3" xfId="0" applyNumberFormat="1" applyFont="1" applyFill="1" applyBorder="1" applyAlignment="1" applyProtection="1">
      <alignment horizontal="left"/>
    </xf>
    <xf numFmtId="44" fontId="14" fillId="0" borderId="66" xfId="0" applyNumberFormat="1" applyFont="1" applyBorder="1" applyProtection="1"/>
    <xf numFmtId="44" fontId="14" fillId="0" borderId="8" xfId="0" applyNumberFormat="1" applyFont="1" applyBorder="1" applyProtection="1"/>
    <xf numFmtId="0" fontId="14" fillId="0" borderId="22" xfId="0" applyNumberFormat="1" applyFont="1" applyBorder="1" applyAlignment="1" applyProtection="1">
      <alignment horizontal="left"/>
    </xf>
    <xf numFmtId="0" fontId="47" fillId="0" borderId="22" xfId="0" applyNumberFormat="1" applyFont="1" applyFill="1" applyBorder="1" applyProtection="1"/>
    <xf numFmtId="0" fontId="14" fillId="0" borderId="27" xfId="0" applyFont="1" applyBorder="1" applyAlignment="1" applyProtection="1">
      <alignment horizontal="left"/>
    </xf>
    <xf numFmtId="44" fontId="14" fillId="2" borderId="27" xfId="1" applyFont="1" applyFill="1" applyBorder="1" applyProtection="1">
      <protection locked="0"/>
    </xf>
    <xf numFmtId="0" fontId="14" fillId="0" borderId="26" xfId="0" applyNumberFormat="1" applyFont="1" applyFill="1" applyBorder="1" applyProtection="1"/>
    <xf numFmtId="0" fontId="14" fillId="0" borderId="18" xfId="0" applyFont="1" applyFill="1" applyBorder="1" applyAlignment="1" applyProtection="1">
      <alignment horizontal="left"/>
    </xf>
    <xf numFmtId="0" fontId="14" fillId="0" borderId="25" xfId="0" applyNumberFormat="1" applyFont="1" applyFill="1" applyBorder="1" applyAlignment="1" applyProtection="1">
      <alignment horizontal="left"/>
    </xf>
    <xf numFmtId="0" fontId="14" fillId="0" borderId="38" xfId="0" applyNumberFormat="1" applyFont="1" applyFill="1" applyBorder="1" applyProtection="1">
      <protection locked="0"/>
    </xf>
    <xf numFmtId="0" fontId="14" fillId="0" borderId="38" xfId="0" applyFont="1" applyBorder="1" applyAlignment="1" applyProtection="1">
      <alignment horizontal="left"/>
    </xf>
    <xf numFmtId="0" fontId="62" fillId="0" borderId="22" xfId="0" applyFont="1" applyFill="1" applyBorder="1" applyProtection="1"/>
    <xf numFmtId="0" fontId="14" fillId="0" borderId="22" xfId="0" applyFont="1" applyBorder="1" applyAlignment="1" applyProtection="1">
      <alignment horizontal="left"/>
    </xf>
    <xf numFmtId="0" fontId="62" fillId="0" borderId="3" xfId="0" applyFont="1" applyFill="1" applyBorder="1" applyProtection="1"/>
    <xf numFmtId="0" fontId="51" fillId="0" borderId="3" xfId="0" applyFont="1" applyFill="1" applyBorder="1" applyProtection="1"/>
    <xf numFmtId="0" fontId="64" fillId="0" borderId="3" xfId="0" applyFont="1" applyFill="1" applyBorder="1" applyProtection="1"/>
    <xf numFmtId="0" fontId="14" fillId="0" borderId="3" xfId="0" applyNumberFormat="1" applyFont="1" applyBorder="1"/>
    <xf numFmtId="44" fontId="14" fillId="9" borderId="17" xfId="0" applyNumberFormat="1" applyFont="1" applyFill="1" applyBorder="1" applyProtection="1"/>
    <xf numFmtId="0" fontId="60" fillId="0" borderId="3" xfId="0" applyFont="1" applyFill="1" applyBorder="1" applyProtection="1"/>
    <xf numFmtId="0" fontId="14" fillId="0" borderId="53" xfId="0" applyNumberFormat="1" applyFont="1" applyFill="1" applyBorder="1" applyProtection="1">
      <protection locked="0"/>
    </xf>
    <xf numFmtId="0" fontId="14" fillId="0" borderId="43" xfId="0" applyFont="1" applyBorder="1" applyAlignment="1" applyProtection="1">
      <alignment horizontal="left"/>
    </xf>
    <xf numFmtId="44" fontId="14" fillId="0" borderId="54" xfId="1" applyFont="1" applyBorder="1" applyProtection="1"/>
    <xf numFmtId="0" fontId="47" fillId="0" borderId="3" xfId="0" applyNumberFormat="1" applyFont="1" applyBorder="1" applyAlignment="1" applyProtection="1">
      <alignment horizontal="left"/>
    </xf>
    <xf numFmtId="0" fontId="47" fillId="0" borderId="3" xfId="0" applyNumberFormat="1" applyFont="1" applyBorder="1" applyAlignment="1" applyProtection="1">
      <alignment horizontal="right"/>
    </xf>
    <xf numFmtId="0" fontId="14" fillId="0" borderId="48" xfId="0" applyNumberFormat="1" applyFont="1" applyFill="1" applyBorder="1" applyProtection="1"/>
    <xf numFmtId="0" fontId="14" fillId="0" borderId="31" xfId="0" applyNumberFormat="1" applyFont="1" applyBorder="1" applyAlignment="1" applyProtection="1">
      <alignment horizontal="left"/>
    </xf>
    <xf numFmtId="0" fontId="14" fillId="0" borderId="0" xfId="0" applyNumberFormat="1" applyFont="1" applyBorder="1" applyProtection="1"/>
    <xf numFmtId="164" fontId="51" fillId="0" borderId="31" xfId="1" applyNumberFormat="1" applyFont="1" applyFill="1" applyBorder="1" applyProtection="1">
      <protection locked="0"/>
    </xf>
    <xf numFmtId="0" fontId="51" fillId="0" borderId="3" xfId="0" applyFont="1" applyBorder="1" applyProtection="1"/>
    <xf numFmtId="164" fontId="51" fillId="0" borderId="27" xfId="1" applyNumberFormat="1" applyFont="1" applyFill="1" applyBorder="1" applyProtection="1">
      <protection locked="0"/>
    </xf>
    <xf numFmtId="0" fontId="51" fillId="0" borderId="25" xfId="0" applyNumberFormat="1" applyFont="1" applyBorder="1" applyProtection="1"/>
    <xf numFmtId="0" fontId="51" fillId="0" borderId="25" xfId="0" applyFont="1" applyBorder="1" applyProtection="1"/>
    <xf numFmtId="0" fontId="14" fillId="0" borderId="38" xfId="0" applyNumberFormat="1" applyFont="1" applyFill="1" applyBorder="1" applyAlignment="1" applyProtection="1">
      <alignment horizontal="left"/>
    </xf>
    <xf numFmtId="0" fontId="47" fillId="2" borderId="3" xfId="0" applyFont="1" applyFill="1" applyBorder="1" applyProtection="1"/>
    <xf numFmtId="0" fontId="14" fillId="0" borderId="22" xfId="0" applyFont="1" applyFill="1" applyBorder="1" applyAlignment="1" applyProtection="1">
      <alignment horizontal="left"/>
    </xf>
    <xf numFmtId="0" fontId="14" fillId="0" borderId="22" xfId="0" applyNumberFormat="1" applyFont="1" applyFill="1" applyBorder="1" applyAlignment="1" applyProtection="1">
      <alignment horizontal="left"/>
    </xf>
    <xf numFmtId="0" fontId="14" fillId="2" borderId="3" xfId="0" applyNumberFormat="1" applyFont="1" applyFill="1" applyBorder="1" applyProtection="1"/>
    <xf numFmtId="44" fontId="14" fillId="2" borderId="18" xfId="1" applyFont="1" applyFill="1" applyBorder="1" applyProtection="1">
      <protection locked="0"/>
    </xf>
    <xf numFmtId="0" fontId="14" fillId="0" borderId="43" xfId="0" applyNumberFormat="1" applyFont="1" applyFill="1" applyBorder="1" applyAlignment="1" applyProtection="1">
      <alignment horizontal="left"/>
    </xf>
    <xf numFmtId="0" fontId="14" fillId="0" borderId="27" xfId="0" applyNumberFormat="1" applyFont="1" applyFill="1" applyBorder="1" applyAlignment="1" applyProtection="1">
      <alignment horizontal="left"/>
    </xf>
    <xf numFmtId="0" fontId="14" fillId="0" borderId="40" xfId="0" applyNumberFormat="1" applyFont="1" applyFill="1" applyBorder="1" applyProtection="1">
      <protection locked="0"/>
    </xf>
    <xf numFmtId="0" fontId="14" fillId="0" borderId="35" xfId="0" applyNumberFormat="1" applyFont="1" applyBorder="1" applyAlignment="1" applyProtection="1">
      <alignment horizontal="left"/>
    </xf>
    <xf numFmtId="0" fontId="14" fillId="0" borderId="18" xfId="4" applyNumberFormat="1" applyFont="1" applyFill="1" applyBorder="1" applyProtection="1"/>
    <xf numFmtId="0" fontId="14" fillId="0" borderId="31" xfId="0" applyNumberFormat="1" applyFont="1" applyFill="1" applyBorder="1" applyAlignment="1" applyProtection="1">
      <alignment horizontal="left"/>
    </xf>
    <xf numFmtId="0" fontId="14" fillId="0" borderId="4" xfId="4" applyFont="1" applyFill="1" applyBorder="1" applyProtection="1"/>
    <xf numFmtId="0" fontId="14" fillId="0" borderId="18" xfId="4" applyNumberFormat="1" applyFont="1" applyFill="1" applyBorder="1" applyProtection="1">
      <protection locked="0"/>
    </xf>
    <xf numFmtId="0" fontId="14" fillId="0" borderId="46" xfId="4" applyFont="1" applyFill="1" applyBorder="1" applyProtection="1"/>
    <xf numFmtId="0" fontId="14" fillId="0" borderId="31" xfId="4" applyNumberFormat="1" applyFont="1" applyFill="1" applyBorder="1" applyProtection="1"/>
    <xf numFmtId="0" fontId="14" fillId="0" borderId="31" xfId="4" applyNumberFormat="1" applyFont="1" applyFill="1" applyBorder="1" applyProtection="1">
      <protection locked="0"/>
    </xf>
    <xf numFmtId="0" fontId="14" fillId="0" borderId="45" xfId="0" applyNumberFormat="1" applyFont="1" applyFill="1" applyBorder="1" applyAlignment="1" applyProtection="1">
      <alignment horizontal="right"/>
    </xf>
    <xf numFmtId="0" fontId="14" fillId="0" borderId="24" xfId="4" applyFont="1" applyFill="1" applyBorder="1" applyProtection="1"/>
    <xf numFmtId="0" fontId="14" fillId="0" borderId="25" xfId="4" applyNumberFormat="1" applyFont="1" applyFill="1" applyBorder="1" applyProtection="1"/>
    <xf numFmtId="0" fontId="14" fillId="0" borderId="25" xfId="4" applyNumberFormat="1" applyFont="1" applyFill="1" applyBorder="1" applyProtection="1">
      <protection locked="0"/>
    </xf>
    <xf numFmtId="0" fontId="14" fillId="0" borderId="32" xfId="0" applyNumberFormat="1" applyFont="1" applyBorder="1" applyAlignment="1" applyProtection="1">
      <alignment horizontal="right"/>
    </xf>
    <xf numFmtId="0" fontId="14" fillId="0" borderId="0" xfId="0" applyNumberFormat="1" applyFont="1" applyAlignment="1" applyProtection="1">
      <alignment horizontal="left"/>
    </xf>
    <xf numFmtId="0" fontId="14" fillId="0" borderId="5" xfId="0" applyNumberFormat="1" applyFont="1" applyBorder="1" applyAlignment="1" applyProtection="1">
      <alignment horizontal="left"/>
    </xf>
    <xf numFmtId="0" fontId="14" fillId="0" borderId="29" xfId="0" applyNumberFormat="1" applyFont="1" applyBorder="1" applyProtection="1"/>
    <xf numFmtId="0" fontId="14" fillId="0" borderId="44" xfId="0" applyNumberFormat="1" applyFont="1" applyBorder="1" applyAlignment="1" applyProtection="1">
      <alignment horizontal="right"/>
    </xf>
    <xf numFmtId="0" fontId="14" fillId="0" borderId="33" xfId="0" applyNumberFormat="1" applyFont="1" applyBorder="1" applyProtection="1"/>
    <xf numFmtId="0" fontId="14" fillId="0" borderId="99" xfId="0" applyFont="1" applyBorder="1" applyAlignment="1" applyProtection="1">
      <alignment horizontal="left"/>
    </xf>
    <xf numFmtId="0" fontId="14" fillId="9" borderId="18" xfId="0" applyFont="1" applyFill="1" applyBorder="1" applyAlignment="1" applyProtection="1">
      <alignment horizontal="left"/>
    </xf>
    <xf numFmtId="0" fontId="51" fillId="0" borderId="3" xfId="0" applyFont="1" applyBorder="1" applyAlignment="1" applyProtection="1">
      <alignment horizontal="left"/>
    </xf>
    <xf numFmtId="0" fontId="14" fillId="2" borderId="35" xfId="0" applyNumberFormat="1" applyFont="1" applyFill="1" applyBorder="1" applyProtection="1">
      <protection locked="0"/>
    </xf>
    <xf numFmtId="49" fontId="14" fillId="0" borderId="35" xfId="0" applyNumberFormat="1" applyFont="1" applyBorder="1" applyAlignment="1" applyProtection="1">
      <alignment horizontal="right"/>
    </xf>
    <xf numFmtId="49" fontId="14" fillId="0" borderId="35" xfId="0" applyNumberFormat="1" applyFont="1" applyBorder="1" applyAlignment="1" applyProtection="1">
      <alignment horizontal="left"/>
    </xf>
    <xf numFmtId="49" fontId="14" fillId="0" borderId="35" xfId="0" applyNumberFormat="1" applyFont="1" applyBorder="1" applyAlignment="1" applyProtection="1">
      <alignment horizontal="right"/>
      <protection locked="0"/>
    </xf>
    <xf numFmtId="49" fontId="14" fillId="0" borderId="27" xfId="0" applyNumberFormat="1" applyFont="1" applyBorder="1" applyAlignment="1" applyProtection="1">
      <alignment horizontal="right"/>
    </xf>
    <xf numFmtId="0" fontId="14" fillId="0" borderId="43" xfId="0" applyNumberFormat="1" applyFont="1" applyFill="1" applyBorder="1" applyProtection="1">
      <protection locked="0"/>
    </xf>
    <xf numFmtId="0" fontId="51" fillId="0" borderId="25" xfId="0" applyFont="1" applyBorder="1" applyAlignment="1" applyProtection="1">
      <alignment horizontal="left"/>
    </xf>
    <xf numFmtId="0" fontId="14" fillId="2" borderId="3" xfId="1" applyNumberFormat="1" applyFont="1" applyFill="1" applyBorder="1" applyProtection="1"/>
    <xf numFmtId="44" fontId="14" fillId="2" borderId="3" xfId="1" applyFont="1" applyFill="1" applyBorder="1" applyAlignment="1" applyProtection="1">
      <alignment horizontal="left"/>
    </xf>
    <xf numFmtId="44" fontId="14" fillId="0" borderId="3" xfId="1" applyFont="1" applyBorder="1" applyAlignment="1" applyProtection="1">
      <alignment shrinkToFit="1"/>
      <protection locked="0"/>
    </xf>
    <xf numFmtId="0" fontId="14" fillId="2" borderId="3" xfId="1" applyNumberFormat="1" applyFont="1" applyFill="1" applyBorder="1" applyProtection="1">
      <protection locked="0"/>
    </xf>
    <xf numFmtId="0" fontId="14" fillId="2" borderId="3" xfId="1" applyNumberFormat="1" applyFont="1" applyFill="1" applyBorder="1" applyAlignment="1" applyProtection="1">
      <alignment horizontal="left"/>
    </xf>
    <xf numFmtId="0" fontId="14" fillId="0" borderId="3" xfId="1" applyNumberFormat="1" applyFont="1" applyBorder="1" applyAlignment="1" applyProtection="1">
      <alignment horizontal="right"/>
    </xf>
    <xf numFmtId="44" fontId="14" fillId="2" borderId="3" xfId="1" applyFont="1" applyFill="1" applyBorder="1" applyAlignment="1" applyProtection="1">
      <alignment shrinkToFit="1"/>
    </xf>
    <xf numFmtId="0" fontId="14" fillId="2" borderId="25" xfId="1" applyNumberFormat="1" applyFont="1" applyFill="1" applyBorder="1" applyProtection="1"/>
    <xf numFmtId="0" fontId="14" fillId="2" borderId="27" xfId="1" applyNumberFormat="1" applyFont="1" applyFill="1" applyBorder="1" applyAlignment="1" applyProtection="1">
      <alignment horizontal="left"/>
    </xf>
    <xf numFmtId="0" fontId="14" fillId="0" borderId="27" xfId="1" applyNumberFormat="1" applyFont="1" applyBorder="1" applyAlignment="1" applyProtection="1">
      <alignment horizontal="right"/>
    </xf>
    <xf numFmtId="44" fontId="14" fillId="2" borderId="25" xfId="1" applyFont="1" applyFill="1" applyBorder="1" applyAlignment="1" applyProtection="1">
      <alignment horizontal="left"/>
    </xf>
    <xf numFmtId="44" fontId="14" fillId="2" borderId="25" xfId="1" applyFont="1" applyFill="1" applyBorder="1" applyAlignment="1" applyProtection="1">
      <alignment shrinkToFit="1"/>
    </xf>
    <xf numFmtId="0" fontId="14" fillId="2" borderId="18" xfId="0" applyFont="1" applyFill="1" applyBorder="1" applyAlignment="1" applyProtection="1">
      <alignment horizontal="left"/>
    </xf>
    <xf numFmtId="0" fontId="14" fillId="2" borderId="3" xfId="0" applyFont="1" applyFill="1" applyBorder="1" applyAlignment="1" applyProtection="1">
      <alignment horizontal="left"/>
    </xf>
    <xf numFmtId="0" fontId="14" fillId="2" borderId="25" xfId="0" applyFont="1" applyFill="1" applyBorder="1" applyAlignment="1" applyProtection="1">
      <alignment horizontal="left"/>
    </xf>
    <xf numFmtId="0" fontId="14" fillId="2" borderId="99" xfId="0" applyFont="1" applyFill="1" applyBorder="1" applyAlignment="1" applyProtection="1">
      <alignment horizontal="left"/>
    </xf>
    <xf numFmtId="0" fontId="14" fillId="2" borderId="22" xfId="0" applyFont="1" applyFill="1" applyBorder="1" applyAlignment="1" applyProtection="1">
      <alignment horizontal="left"/>
    </xf>
    <xf numFmtId="44" fontId="14" fillId="0" borderId="45" xfId="1" applyFont="1" applyBorder="1" applyProtection="1">
      <protection locked="0"/>
    </xf>
    <xf numFmtId="0" fontId="51" fillId="2" borderId="25" xfId="0" applyFont="1" applyFill="1" applyBorder="1" applyAlignment="1" applyProtection="1">
      <alignment horizontal="left"/>
    </xf>
    <xf numFmtId="44" fontId="14" fillId="0" borderId="24" xfId="1" applyFont="1" applyBorder="1" applyProtection="1">
      <protection locked="0"/>
    </xf>
    <xf numFmtId="0" fontId="14" fillId="2" borderId="31" xfId="0" applyFont="1" applyFill="1" applyBorder="1" applyAlignment="1" applyProtection="1">
      <alignment horizontal="left"/>
    </xf>
    <xf numFmtId="0" fontId="47" fillId="0" borderId="27" xfId="0" applyFont="1" applyFill="1" applyBorder="1" applyProtection="1"/>
    <xf numFmtId="0" fontId="53" fillId="0" borderId="38" xfId="0" applyNumberFormat="1" applyFont="1" applyFill="1" applyBorder="1" applyAlignment="1" applyProtection="1">
      <alignment horizontal="left"/>
    </xf>
    <xf numFmtId="0" fontId="14" fillId="9" borderId="31" xfId="0" applyNumberFormat="1" applyFont="1" applyFill="1" applyBorder="1" applyAlignment="1" applyProtection="1">
      <alignment horizontal="left"/>
    </xf>
    <xf numFmtId="0" fontId="14" fillId="9" borderId="39" xfId="0" applyNumberFormat="1" applyFont="1" applyFill="1" applyBorder="1" applyAlignment="1" applyProtection="1">
      <alignment horizontal="right"/>
    </xf>
    <xf numFmtId="44" fontId="14" fillId="9" borderId="98" xfId="0" applyNumberFormat="1" applyFont="1" applyFill="1" applyBorder="1" applyProtection="1"/>
    <xf numFmtId="0" fontId="14" fillId="0" borderId="73" xfId="0" applyFont="1" applyBorder="1" applyProtection="1"/>
    <xf numFmtId="0" fontId="14" fillId="0" borderId="73" xfId="0" applyNumberFormat="1" applyFont="1" applyBorder="1" applyProtection="1"/>
    <xf numFmtId="0" fontId="14" fillId="0" borderId="73" xfId="0" applyNumberFormat="1" applyFont="1" applyBorder="1" applyAlignment="1" applyProtection="1">
      <alignment horizontal="left"/>
    </xf>
    <xf numFmtId="0" fontId="14" fillId="0" borderId="73" xfId="0" applyNumberFormat="1" applyFont="1" applyBorder="1" applyAlignment="1" applyProtection="1">
      <alignment horizontal="right"/>
    </xf>
    <xf numFmtId="0" fontId="14" fillId="0" borderId="74" xfId="0" applyNumberFormat="1" applyFont="1" applyBorder="1" applyProtection="1"/>
    <xf numFmtId="44" fontId="14" fillId="0" borderId="75" xfId="1" applyFont="1" applyBorder="1" applyAlignment="1" applyProtection="1">
      <alignment horizontal="left"/>
    </xf>
    <xf numFmtId="44" fontId="14" fillId="0" borderId="73" xfId="1" applyFont="1" applyBorder="1" applyAlignment="1" applyProtection="1">
      <alignment shrinkToFit="1"/>
    </xf>
    <xf numFmtId="44" fontId="14" fillId="0" borderId="77" xfId="0" applyNumberFormat="1" applyFont="1" applyBorder="1" applyProtection="1"/>
    <xf numFmtId="0" fontId="56" fillId="0" borderId="29" xfId="0" applyFont="1" applyBorder="1" applyAlignment="1" applyProtection="1">
      <alignment horizontal="center"/>
    </xf>
    <xf numFmtId="0" fontId="14" fillId="5" borderId="14" xfId="0" applyFont="1" applyFill="1" applyBorder="1" applyAlignment="1" applyProtection="1">
      <alignment horizontal="left"/>
    </xf>
    <xf numFmtId="164" fontId="14" fillId="7" borderId="22" xfId="1" applyNumberFormat="1" applyFont="1" applyFill="1" applyBorder="1" applyAlignment="1" applyProtection="1">
      <protection locked="0"/>
    </xf>
    <xf numFmtId="0" fontId="14" fillId="6" borderId="9" xfId="2" applyFont="1" applyBorder="1" applyAlignment="1" applyProtection="1">
      <protection locked="0"/>
    </xf>
    <xf numFmtId="164" fontId="14" fillId="7" borderId="99" xfId="1" applyNumberFormat="1" applyFont="1" applyFill="1" applyBorder="1" applyAlignment="1" applyProtection="1">
      <protection locked="0"/>
    </xf>
    <xf numFmtId="0" fontId="47" fillId="14" borderId="27" xfId="1" applyNumberFormat="1" applyFont="1" applyFill="1" applyBorder="1" applyProtection="1">
      <protection locked="0"/>
    </xf>
    <xf numFmtId="0" fontId="63" fillId="12" borderId="3" xfId="9" applyNumberFormat="1" applyFont="1" applyBorder="1" applyProtection="1">
      <protection locked="0"/>
    </xf>
    <xf numFmtId="0" fontId="63" fillId="9" borderId="25" xfId="9" applyNumberFormat="1" applyFont="1" applyFill="1" applyBorder="1" applyProtection="1">
      <protection locked="0"/>
    </xf>
    <xf numFmtId="164" fontId="51" fillId="0" borderId="27" xfId="1" applyNumberFormat="1" applyFont="1" applyFill="1" applyBorder="1" applyAlignment="1" applyProtection="1">
      <protection locked="0"/>
    </xf>
    <xf numFmtId="0" fontId="55" fillId="6" borderId="29" xfId="2" applyFont="1" applyBorder="1" applyAlignment="1" applyProtection="1">
      <protection locked="0"/>
    </xf>
    <xf numFmtId="164" fontId="14" fillId="7" borderId="10" xfId="1" applyNumberFormat="1" applyFont="1" applyFill="1" applyBorder="1" applyAlignment="1" applyProtection="1">
      <protection locked="0"/>
    </xf>
    <xf numFmtId="164" fontId="51" fillId="9" borderId="31" xfId="1" applyNumberFormat="1" applyFont="1" applyFill="1" applyBorder="1" applyAlignment="1" applyProtection="1">
      <protection locked="0"/>
    </xf>
    <xf numFmtId="37" fontId="51" fillId="0" borderId="3" xfId="1" applyNumberFormat="1" applyFont="1" applyBorder="1" applyAlignment="1" applyProtection="1">
      <protection locked="0"/>
    </xf>
    <xf numFmtId="164" fontId="51" fillId="7" borderId="0" xfId="1" applyNumberFormat="1" applyFont="1" applyFill="1" applyBorder="1" applyAlignment="1" applyProtection="1">
      <protection locked="0"/>
    </xf>
    <xf numFmtId="37" fontId="14" fillId="0" borderId="43" xfId="1" applyNumberFormat="1" applyFont="1" applyBorder="1" applyAlignment="1" applyProtection="1">
      <protection locked="0"/>
    </xf>
    <xf numFmtId="164" fontId="51" fillId="7" borderId="29" xfId="1" applyNumberFormat="1" applyFont="1" applyFill="1" applyBorder="1" applyAlignment="1" applyProtection="1">
      <protection locked="0"/>
    </xf>
    <xf numFmtId="37" fontId="14" fillId="0" borderId="3" xfId="1" applyNumberFormat="1" applyFont="1" applyBorder="1" applyAlignment="1" applyProtection="1">
      <protection locked="0"/>
    </xf>
    <xf numFmtId="0" fontId="55" fillId="0" borderId="31" xfId="2" applyFont="1" applyFill="1" applyBorder="1" applyAlignment="1" applyProtection="1">
      <protection locked="0"/>
    </xf>
    <xf numFmtId="0" fontId="14" fillId="13" borderId="22" xfId="1" applyNumberFormat="1" applyFont="1" applyFill="1" applyBorder="1" applyAlignment="1" applyProtection="1">
      <alignment horizontal="center"/>
      <protection locked="0"/>
    </xf>
    <xf numFmtId="37" fontId="14" fillId="10" borderId="1" xfId="1" applyNumberFormat="1" applyFont="1" applyFill="1" applyBorder="1" applyAlignment="1" applyProtection="1">
      <protection locked="0"/>
    </xf>
    <xf numFmtId="0" fontId="55" fillId="9" borderId="38" xfId="2" applyFont="1" applyFill="1" applyBorder="1" applyAlignment="1" applyProtection="1">
      <protection locked="0"/>
    </xf>
    <xf numFmtId="37" fontId="51" fillId="9" borderId="31" xfId="1" applyNumberFormat="1" applyFont="1" applyFill="1" applyBorder="1" applyAlignment="1" applyProtection="1">
      <protection locked="0"/>
    </xf>
    <xf numFmtId="164" fontId="14" fillId="7" borderId="73" xfId="1" applyNumberFormat="1" applyFont="1" applyFill="1" applyBorder="1" applyAlignment="1" applyProtection="1">
      <protection locked="0"/>
    </xf>
    <xf numFmtId="0" fontId="14" fillId="0" borderId="76" xfId="0" applyFont="1" applyBorder="1" applyAlignment="1" applyProtection="1">
      <protection locked="0"/>
    </xf>
    <xf numFmtId="0" fontId="14" fillId="0" borderId="76" xfId="0" applyFont="1" applyBorder="1" applyAlignment="1" applyProtection="1"/>
    <xf numFmtId="0" fontId="53" fillId="0" borderId="18" xfId="0" applyNumberFormat="1" applyFont="1" applyBorder="1" applyAlignment="1" applyProtection="1">
      <alignment horizontal="left"/>
    </xf>
    <xf numFmtId="0" fontId="53" fillId="0" borderId="99" xfId="0" applyNumberFormat="1" applyFont="1" applyFill="1" applyBorder="1" applyAlignment="1" applyProtection="1">
      <alignment horizontal="left"/>
    </xf>
    <xf numFmtId="0" fontId="53" fillId="0" borderId="18" xfId="0" applyNumberFormat="1" applyFont="1" applyFill="1" applyBorder="1" applyAlignment="1" applyProtection="1">
      <alignment horizontal="left"/>
    </xf>
    <xf numFmtId="0" fontId="14" fillId="9" borderId="4" xfId="0" applyNumberFormat="1" applyFont="1" applyFill="1" applyBorder="1" applyAlignment="1" applyProtection="1">
      <alignment horizontal="right"/>
    </xf>
    <xf numFmtId="0" fontId="14" fillId="9" borderId="37" xfId="0" applyNumberFormat="1" applyFont="1" applyFill="1" applyBorder="1" applyProtection="1"/>
    <xf numFmtId="0" fontId="14" fillId="9" borderId="25" xfId="0" applyFont="1" applyFill="1" applyBorder="1" applyAlignment="1" applyProtection="1">
      <alignment horizontal="left"/>
    </xf>
    <xf numFmtId="0" fontId="53" fillId="0" borderId="3" xfId="0" applyNumberFormat="1" applyFont="1" applyFill="1" applyBorder="1" applyAlignment="1" applyProtection="1">
      <alignment horizontal="left"/>
    </xf>
    <xf numFmtId="0" fontId="53" fillId="0" borderId="25" xfId="0" applyNumberFormat="1" applyFont="1" applyBorder="1" applyAlignment="1" applyProtection="1">
      <alignment horizontal="left"/>
    </xf>
    <xf numFmtId="44" fontId="14" fillId="4" borderId="121" xfId="1" applyFont="1" applyFill="1" applyBorder="1" applyProtection="1">
      <protection locked="0"/>
    </xf>
    <xf numFmtId="0" fontId="14" fillId="0" borderId="27" xfId="324" applyFont="1" applyFill="1" applyBorder="1" applyProtection="1"/>
    <xf numFmtId="0" fontId="53" fillId="0" borderId="126" xfId="0" applyNumberFormat="1" applyFont="1" applyBorder="1" applyAlignment="1" applyProtection="1">
      <alignment horizontal="left"/>
    </xf>
    <xf numFmtId="0" fontId="14" fillId="0" borderId="128" xfId="0" applyNumberFormat="1" applyFont="1" applyBorder="1" applyAlignment="1" applyProtection="1">
      <alignment horizontal="right"/>
    </xf>
    <xf numFmtId="0" fontId="14" fillId="0" borderId="121" xfId="0" applyNumberFormat="1" applyFont="1" applyBorder="1" applyAlignment="1" applyProtection="1">
      <alignment horizontal="left"/>
    </xf>
    <xf numFmtId="0" fontId="53" fillId="0" borderId="123" xfId="0" applyNumberFormat="1" applyFont="1" applyBorder="1" applyAlignment="1" applyProtection="1">
      <alignment horizontal="left"/>
    </xf>
    <xf numFmtId="165" fontId="54" fillId="16" borderId="136" xfId="10" applyNumberFormat="1" applyFont="1" applyFill="1" applyBorder="1" applyAlignment="1" applyProtection="1"/>
    <xf numFmtId="0" fontId="14" fillId="13" borderId="98" xfId="1" applyNumberFormat="1" applyFont="1" applyFill="1" applyBorder="1" applyAlignment="1" applyProtection="1">
      <alignment horizontal="center"/>
      <protection locked="0"/>
    </xf>
    <xf numFmtId="0" fontId="53" fillId="0" borderId="98" xfId="0" applyNumberFormat="1" applyFont="1" applyBorder="1" applyAlignment="1" applyProtection="1">
      <alignment horizontal="left"/>
    </xf>
    <xf numFmtId="0" fontId="14" fillId="0" borderId="102" xfId="0" applyNumberFormat="1" applyFont="1" applyBorder="1" applyAlignment="1" applyProtection="1">
      <alignment horizontal="right"/>
    </xf>
    <xf numFmtId="0" fontId="14" fillId="0" borderId="98" xfId="0" applyFont="1" applyBorder="1" applyAlignment="1" applyProtection="1">
      <alignment horizontal="left"/>
    </xf>
    <xf numFmtId="44" fontId="14" fillId="0" borderId="16" xfId="0" applyNumberFormat="1" applyFont="1" applyBorder="1" applyProtection="1"/>
    <xf numFmtId="0" fontId="14" fillId="0" borderId="123" xfId="0" applyFont="1" applyBorder="1" applyAlignment="1" applyProtection="1">
      <alignment horizontal="left"/>
    </xf>
    <xf numFmtId="44" fontId="14" fillId="0" borderId="134" xfId="0" applyNumberFormat="1" applyFont="1" applyBorder="1" applyProtection="1"/>
    <xf numFmtId="165" fontId="54" fillId="16" borderId="125" xfId="10" applyNumberFormat="1" applyFont="1" applyFill="1" applyBorder="1" applyAlignment="1" applyProtection="1"/>
    <xf numFmtId="0" fontId="47" fillId="34" borderId="121" xfId="0" applyFont="1" applyFill="1" applyBorder="1" applyProtection="1"/>
    <xf numFmtId="0" fontId="14" fillId="0" borderId="99" xfId="0" applyFont="1" applyFill="1" applyBorder="1" applyAlignment="1" applyProtection="1">
      <alignment horizontal="left"/>
    </xf>
    <xf numFmtId="0" fontId="53" fillId="0" borderId="38" xfId="0" applyNumberFormat="1" applyFont="1" applyBorder="1" applyAlignment="1" applyProtection="1">
      <alignment horizontal="left"/>
    </xf>
    <xf numFmtId="0" fontId="47" fillId="34" borderId="65" xfId="0" applyFont="1" applyFill="1" applyBorder="1" applyProtection="1"/>
    <xf numFmtId="164" fontId="47" fillId="7" borderId="31" xfId="1" applyNumberFormat="1" applyFont="1" applyFill="1" applyBorder="1" applyAlignment="1" applyProtection="1">
      <protection locked="0"/>
    </xf>
    <xf numFmtId="0" fontId="47" fillId="0" borderId="5" xfId="0" applyNumberFormat="1" applyFont="1" applyBorder="1" applyProtection="1"/>
    <xf numFmtId="0" fontId="14" fillId="0" borderId="121" xfId="0" applyNumberFormat="1" applyFont="1" applyFill="1" applyBorder="1" applyAlignment="1" applyProtection="1">
      <alignment horizontal="left"/>
    </xf>
    <xf numFmtId="0" fontId="14" fillId="2" borderId="123" xfId="0" applyNumberFormat="1" applyFont="1" applyFill="1" applyBorder="1" applyProtection="1"/>
    <xf numFmtId="0" fontId="14" fillId="2" borderId="123" xfId="0" applyNumberFormat="1" applyFont="1" applyFill="1" applyBorder="1" applyProtection="1">
      <protection locked="0"/>
    </xf>
    <xf numFmtId="0" fontId="14" fillId="0" borderId="123" xfId="0" applyNumberFormat="1" applyFont="1" applyBorder="1" applyAlignment="1" applyProtection="1">
      <alignment horizontal="left"/>
    </xf>
    <xf numFmtId="1" fontId="14" fillId="0" borderId="131" xfId="0" applyNumberFormat="1" applyFont="1" applyBorder="1" applyProtection="1"/>
    <xf numFmtId="164" fontId="51" fillId="0" borderId="99" xfId="1" applyNumberFormat="1" applyFont="1" applyFill="1" applyBorder="1" applyAlignment="1" applyProtection="1">
      <protection locked="0"/>
    </xf>
    <xf numFmtId="0" fontId="14" fillId="9" borderId="35" xfId="0" applyNumberFormat="1" applyFont="1" applyFill="1" applyBorder="1" applyAlignment="1" applyProtection="1">
      <alignment horizontal="left"/>
    </xf>
    <xf numFmtId="1" fontId="14" fillId="9" borderId="35" xfId="0" applyNumberFormat="1" applyFont="1" applyFill="1" applyBorder="1" applyProtection="1"/>
    <xf numFmtId="0" fontId="53" fillId="0" borderId="40" xfId="0" applyNumberFormat="1" applyFont="1" applyBorder="1" applyAlignment="1" applyProtection="1">
      <alignment horizontal="left"/>
    </xf>
    <xf numFmtId="0" fontId="14" fillId="9" borderId="121" xfId="0" applyNumberFormat="1" applyFont="1" applyFill="1" applyBorder="1" applyAlignment="1" applyProtection="1">
      <alignment horizontal="right"/>
    </xf>
    <xf numFmtId="0" fontId="14" fillId="9" borderId="121" xfId="0" applyFont="1" applyFill="1" applyBorder="1" applyAlignment="1" applyProtection="1">
      <alignment horizontal="left"/>
    </xf>
    <xf numFmtId="0" fontId="53" fillId="0" borderId="31" xfId="0" applyNumberFormat="1" applyFont="1" applyFill="1" applyBorder="1" applyAlignment="1" applyProtection="1">
      <alignment horizontal="left"/>
    </xf>
    <xf numFmtId="0" fontId="47" fillId="34" borderId="19" xfId="4" applyFont="1" applyFill="1" applyBorder="1" applyProtection="1"/>
    <xf numFmtId="0" fontId="14" fillId="9" borderId="101" xfId="0" applyFont="1" applyFill="1" applyBorder="1" applyProtection="1"/>
    <xf numFmtId="0" fontId="14" fillId="0" borderId="61" xfId="0" applyNumberFormat="1" applyFont="1" applyFill="1" applyBorder="1" applyAlignment="1" applyProtection="1">
      <alignment horizontal="right"/>
    </xf>
    <xf numFmtId="0" fontId="14" fillId="14" borderId="123" xfId="1" applyNumberFormat="1" applyFont="1" applyFill="1" applyBorder="1" applyAlignment="1" applyProtection="1">
      <alignment horizontal="center"/>
      <protection locked="0"/>
    </xf>
    <xf numFmtId="0" fontId="14" fillId="9" borderId="121" xfId="0" applyNumberFormat="1" applyFont="1" applyFill="1" applyBorder="1" applyAlignment="1" applyProtection="1">
      <alignment horizontal="left"/>
    </xf>
    <xf numFmtId="0" fontId="47" fillId="34" borderId="40" xfId="0" applyFont="1" applyFill="1" applyBorder="1" applyProtection="1"/>
    <xf numFmtId="0" fontId="14" fillId="2" borderId="123" xfId="1" applyNumberFormat="1" applyFont="1" applyFill="1" applyBorder="1" applyAlignment="1" applyProtection="1">
      <alignment horizontal="left"/>
    </xf>
    <xf numFmtId="0" fontId="14" fillId="0" borderId="123" xfId="1" applyNumberFormat="1" applyFont="1" applyBorder="1" applyAlignment="1" applyProtection="1">
      <alignment horizontal="right"/>
    </xf>
    <xf numFmtId="44" fontId="14" fillId="2" borderId="123" xfId="1" applyFont="1" applyFill="1" applyBorder="1" applyAlignment="1" applyProtection="1">
      <alignment horizontal="left"/>
    </xf>
    <xf numFmtId="44" fontId="14" fillId="2" borderId="123" xfId="1" applyFont="1" applyFill="1" applyBorder="1" applyProtection="1">
      <protection locked="0"/>
    </xf>
    <xf numFmtId="44" fontId="14" fillId="2" borderId="123" xfId="1" applyFont="1" applyFill="1" applyBorder="1" applyAlignment="1" applyProtection="1">
      <alignment shrinkToFit="1"/>
    </xf>
    <xf numFmtId="0" fontId="47" fillId="0" borderId="123" xfId="1" applyNumberFormat="1" applyFont="1" applyBorder="1" applyAlignment="1" applyProtection="1">
      <alignment horizontal="right"/>
    </xf>
    <xf numFmtId="0" fontId="53" fillId="2" borderId="123" xfId="1" applyNumberFormat="1" applyFont="1" applyFill="1" applyBorder="1" applyAlignment="1" applyProtection="1">
      <alignment horizontal="left"/>
    </xf>
    <xf numFmtId="0" fontId="47" fillId="9" borderId="15" xfId="0" applyNumberFormat="1" applyFont="1" applyFill="1" applyBorder="1" applyAlignment="1" applyProtection="1">
      <alignment horizontal="center"/>
    </xf>
    <xf numFmtId="44" fontId="14" fillId="9" borderId="43" xfId="1" applyFont="1" applyFill="1" applyBorder="1" applyAlignment="1" applyProtection="1">
      <alignment shrinkToFit="1"/>
    </xf>
    <xf numFmtId="0" fontId="47" fillId="18" borderId="43" xfId="0" applyFont="1" applyFill="1" applyBorder="1" applyProtection="1"/>
    <xf numFmtId="0" fontId="14" fillId="0" borderId="64" xfId="0" applyNumberFormat="1" applyFont="1" applyBorder="1" applyAlignment="1" applyProtection="1">
      <alignment horizontal="right"/>
    </xf>
    <xf numFmtId="0" fontId="14" fillId="9" borderId="36" xfId="0" applyNumberFormat="1" applyFont="1" applyFill="1" applyBorder="1" applyAlignment="1" applyProtection="1">
      <alignment horizontal="right"/>
    </xf>
    <xf numFmtId="0" fontId="14" fillId="9" borderId="51" xfId="0" applyNumberFormat="1" applyFont="1" applyFill="1" applyBorder="1" applyProtection="1"/>
    <xf numFmtId="44" fontId="14" fillId="9" borderId="36" xfId="0" applyNumberFormat="1" applyFont="1" applyFill="1" applyBorder="1" applyProtection="1"/>
    <xf numFmtId="0" fontId="14" fillId="9" borderId="34" xfId="0" applyNumberFormat="1" applyFont="1" applyFill="1" applyBorder="1" applyAlignment="1" applyProtection="1">
      <alignment horizontal="right"/>
    </xf>
    <xf numFmtId="0" fontId="14" fillId="0" borderId="98" xfId="0" applyNumberFormat="1" applyFont="1" applyBorder="1" applyAlignment="1" applyProtection="1">
      <alignment horizontal="right"/>
    </xf>
    <xf numFmtId="0" fontId="55" fillId="6" borderId="14" xfId="2" applyFont="1" applyBorder="1" applyAlignment="1" applyProtection="1">
      <alignment vertical="top"/>
      <protection locked="0"/>
    </xf>
    <xf numFmtId="164" fontId="14" fillId="7" borderId="0" xfId="1" applyNumberFormat="1" applyFont="1" applyFill="1" applyBorder="1" applyProtection="1">
      <protection locked="0"/>
    </xf>
    <xf numFmtId="0" fontId="14" fillId="0" borderId="121" xfId="0" applyNumberFormat="1" applyFont="1" applyBorder="1" applyProtection="1"/>
    <xf numFmtId="0" fontId="14" fillId="14" borderId="121" xfId="1" applyNumberFormat="1" applyFont="1" applyFill="1" applyBorder="1" applyAlignment="1" applyProtection="1">
      <alignment horizontal="center"/>
      <protection locked="0"/>
    </xf>
    <xf numFmtId="44" fontId="14" fillId="9" borderId="121" xfId="1" applyFont="1" applyFill="1" applyBorder="1" applyAlignment="1" applyProtection="1">
      <alignment shrinkToFit="1"/>
    </xf>
    <xf numFmtId="0" fontId="14" fillId="14" borderId="50" xfId="1" applyNumberFormat="1" applyFont="1" applyFill="1" applyBorder="1" applyProtection="1">
      <protection locked="0"/>
    </xf>
    <xf numFmtId="165" fontId="54" fillId="16" borderId="107" xfId="10" applyNumberFormat="1" applyFont="1" applyFill="1" applyBorder="1" applyAlignment="1" applyProtection="1"/>
    <xf numFmtId="44" fontId="14" fillId="9" borderId="50" xfId="0" applyNumberFormat="1" applyFont="1" applyFill="1" applyBorder="1" applyProtection="1"/>
    <xf numFmtId="44" fontId="14" fillId="0" borderId="50" xfId="0" applyNumberFormat="1" applyFont="1" applyBorder="1" applyProtection="1"/>
    <xf numFmtId="44" fontId="14" fillId="0" borderId="82" xfId="0" applyNumberFormat="1" applyFont="1" applyFill="1" applyBorder="1" applyProtection="1"/>
    <xf numFmtId="44" fontId="14" fillId="9" borderId="122" xfId="1" applyFont="1" applyFill="1" applyBorder="1" applyProtection="1"/>
    <xf numFmtId="0" fontId="55" fillId="16" borderId="43" xfId="2" applyFont="1" applyFill="1" applyBorder="1" applyAlignment="1" applyProtection="1">
      <alignment vertical="top"/>
      <protection locked="0"/>
    </xf>
    <xf numFmtId="0" fontId="55" fillId="9" borderId="121" xfId="2" applyFont="1" applyFill="1" applyBorder="1" applyAlignment="1" applyProtection="1">
      <alignment vertical="top"/>
      <protection locked="0"/>
    </xf>
    <xf numFmtId="0" fontId="55" fillId="16" borderId="121" xfId="2" applyFont="1" applyFill="1" applyBorder="1" applyAlignment="1" applyProtection="1">
      <alignment vertical="top"/>
      <protection locked="0"/>
    </xf>
    <xf numFmtId="0" fontId="55" fillId="6" borderId="29" xfId="2" applyFont="1" applyBorder="1" applyAlignment="1" applyProtection="1">
      <alignment vertical="top"/>
      <protection locked="0"/>
    </xf>
    <xf numFmtId="164" fontId="14" fillId="9" borderId="29" xfId="1" applyNumberFormat="1" applyFont="1" applyFill="1" applyBorder="1" applyProtection="1">
      <protection locked="0"/>
    </xf>
    <xf numFmtId="0" fontId="14" fillId="0" borderId="89" xfId="0" applyNumberFormat="1" applyFont="1" applyBorder="1" applyProtection="1"/>
    <xf numFmtId="0" fontId="14" fillId="0" borderId="29" xfId="0" applyNumberFormat="1" applyFont="1" applyFill="1" applyBorder="1" applyProtection="1"/>
    <xf numFmtId="44" fontId="14" fillId="0" borderId="27" xfId="1" applyFont="1" applyFill="1" applyBorder="1" applyAlignment="1" applyProtection="1">
      <alignment shrinkToFit="1"/>
    </xf>
    <xf numFmtId="164" fontId="14" fillId="7" borderId="122" xfId="1" applyNumberFormat="1" applyFont="1" applyFill="1" applyBorder="1" applyProtection="1">
      <protection locked="0"/>
    </xf>
    <xf numFmtId="0" fontId="14" fillId="6" borderId="0" xfId="2" applyFont="1" applyBorder="1" applyAlignment="1" applyProtection="1">
      <alignment vertical="top"/>
      <protection locked="0"/>
    </xf>
    <xf numFmtId="0" fontId="14" fillId="16" borderId="0" xfId="2" applyFont="1" applyFill="1" applyBorder="1" applyAlignment="1" applyProtection="1">
      <alignment vertical="top"/>
      <protection locked="0"/>
    </xf>
    <xf numFmtId="0" fontId="14" fillId="13" borderId="50" xfId="1" applyNumberFormat="1" applyFont="1" applyFill="1" applyBorder="1" applyProtection="1">
      <protection locked="0"/>
    </xf>
    <xf numFmtId="0" fontId="14" fillId="2" borderId="22" xfId="0" applyNumberFormat="1" applyFont="1" applyFill="1" applyBorder="1" applyProtection="1"/>
    <xf numFmtId="1" fontId="14" fillId="0" borderId="26" xfId="0" applyNumberFormat="1" applyFont="1" applyBorder="1" applyProtection="1"/>
    <xf numFmtId="44" fontId="51" fillId="0" borderId="25" xfId="1" applyFont="1" applyBorder="1" applyProtection="1">
      <protection locked="0"/>
    </xf>
    <xf numFmtId="0" fontId="14" fillId="0" borderId="31" xfId="0" applyNumberFormat="1" applyFont="1" applyBorder="1" applyProtection="1">
      <protection locked="0"/>
    </xf>
    <xf numFmtId="49" fontId="51" fillId="0" borderId="3" xfId="0" applyNumberFormat="1" applyFont="1" applyBorder="1" applyProtection="1">
      <protection locked="0"/>
    </xf>
    <xf numFmtId="0" fontId="14" fillId="0" borderId="54" xfId="0" applyFont="1" applyBorder="1" applyProtection="1"/>
    <xf numFmtId="44" fontId="14" fillId="0" borderId="56" xfId="1" applyFont="1" applyFill="1" applyBorder="1" applyProtection="1"/>
    <xf numFmtId="44" fontId="14" fillId="0" borderId="75" xfId="1" applyFont="1" applyBorder="1" applyAlignment="1" applyProtection="1"/>
    <xf numFmtId="0" fontId="63" fillId="12" borderId="0" xfId="9" applyNumberFormat="1" applyFont="1" applyProtection="1">
      <protection locked="0"/>
    </xf>
    <xf numFmtId="0" fontId="63" fillId="12" borderId="25" xfId="9" applyNumberFormat="1" applyFont="1" applyBorder="1" applyProtection="1">
      <protection locked="0"/>
    </xf>
    <xf numFmtId="0" fontId="63" fillId="9" borderId="18" xfId="9" applyNumberFormat="1" applyFont="1" applyFill="1" applyBorder="1" applyProtection="1">
      <protection locked="0"/>
    </xf>
    <xf numFmtId="0" fontId="14" fillId="12" borderId="3" xfId="9" applyNumberFormat="1" applyFont="1" applyBorder="1" applyAlignment="1" applyProtection="1">
      <alignment horizontal="center"/>
      <protection locked="0"/>
    </xf>
    <xf numFmtId="164" fontId="14" fillId="7" borderId="38" xfId="1" applyNumberFormat="1" applyFont="1" applyFill="1" applyBorder="1" applyAlignment="1" applyProtection="1">
      <protection locked="0"/>
    </xf>
    <xf numFmtId="165" fontId="63" fillId="12" borderId="3" xfId="9" applyNumberFormat="1" applyFont="1" applyBorder="1" applyProtection="1">
      <protection locked="0"/>
    </xf>
    <xf numFmtId="0" fontId="63" fillId="9" borderId="43" xfId="9" applyNumberFormat="1" applyFont="1" applyFill="1" applyBorder="1" applyProtection="1">
      <protection locked="0"/>
    </xf>
    <xf numFmtId="39" fontId="63" fillId="9" borderId="43" xfId="9" applyNumberFormat="1" applyFont="1" applyFill="1" applyBorder="1" applyProtection="1">
      <protection locked="0"/>
    </xf>
    <xf numFmtId="0" fontId="63" fillId="12" borderId="27" xfId="9" applyNumberFormat="1" applyFont="1" applyBorder="1" applyProtection="1">
      <protection locked="0"/>
    </xf>
    <xf numFmtId="164" fontId="14" fillId="7" borderId="21" xfId="1" applyNumberFormat="1" applyFont="1" applyFill="1" applyBorder="1" applyProtection="1">
      <protection locked="0"/>
    </xf>
    <xf numFmtId="0" fontId="63" fillId="12" borderId="18" xfId="9" applyNumberFormat="1" applyFont="1" applyBorder="1" applyProtection="1">
      <protection locked="0"/>
    </xf>
    <xf numFmtId="164" fontId="14" fillId="7" borderId="73" xfId="1" applyNumberFormat="1" applyFont="1" applyFill="1" applyBorder="1" applyProtection="1"/>
    <xf numFmtId="0" fontId="47" fillId="9" borderId="15" xfId="0" applyNumberFormat="1" applyFont="1" applyFill="1" applyBorder="1" applyAlignment="1" applyProtection="1">
      <alignment horizontal="center"/>
    </xf>
    <xf numFmtId="0" fontId="14" fillId="0" borderId="22" xfId="0" applyNumberFormat="1" applyFont="1" applyBorder="1" applyProtection="1">
      <protection locked="0"/>
    </xf>
    <xf numFmtId="49" fontId="14" fillId="0" borderId="22" xfId="0" applyNumberFormat="1" applyFont="1" applyBorder="1" applyProtection="1">
      <protection locked="0"/>
    </xf>
    <xf numFmtId="0" fontId="14" fillId="2" borderId="38" xfId="0" applyNumberFormat="1" applyFont="1" applyFill="1" applyBorder="1" applyProtection="1"/>
    <xf numFmtId="1" fontId="14" fillId="9" borderId="40" xfId="0" applyNumberFormat="1" applyFont="1" applyFill="1" applyBorder="1" applyProtection="1"/>
    <xf numFmtId="0" fontId="14" fillId="0" borderId="35" xfId="0" applyFont="1" applyBorder="1" applyProtection="1"/>
    <xf numFmtId="0" fontId="14" fillId="0" borderId="56" xfId="0" applyNumberFormat="1" applyFont="1" applyBorder="1" applyProtection="1">
      <protection locked="0"/>
    </xf>
    <xf numFmtId="164" fontId="14" fillId="7" borderId="18" xfId="1" applyNumberFormat="1" applyFont="1" applyFill="1" applyBorder="1" applyAlignment="1" applyProtection="1"/>
    <xf numFmtId="164" fontId="14" fillId="7" borderId="3" xfId="1" applyNumberFormat="1" applyFont="1" applyFill="1" applyBorder="1" applyAlignment="1" applyProtection="1"/>
    <xf numFmtId="164" fontId="14" fillId="7" borderId="22" xfId="1" applyNumberFormat="1" applyFont="1" applyFill="1" applyBorder="1" applyAlignment="1" applyProtection="1"/>
    <xf numFmtId="0" fontId="63" fillId="12" borderId="31" xfId="9" applyNumberFormat="1" applyFont="1" applyBorder="1" applyProtection="1">
      <protection locked="0"/>
    </xf>
    <xf numFmtId="0" fontId="63" fillId="12" borderId="22" xfId="9" applyNumberFormat="1" applyFont="1" applyBorder="1" applyProtection="1">
      <protection locked="0"/>
    </xf>
    <xf numFmtId="0" fontId="63" fillId="12" borderId="38" xfId="9" applyNumberFormat="1" applyFont="1" applyBorder="1" applyProtection="1">
      <protection locked="0"/>
    </xf>
    <xf numFmtId="0" fontId="55" fillId="0" borderId="29" xfId="2" applyFont="1" applyFill="1" applyBorder="1" applyAlignment="1" applyProtection="1">
      <protection locked="0"/>
    </xf>
    <xf numFmtId="0" fontId="63" fillId="9" borderId="27" xfId="9" applyNumberFormat="1" applyFont="1" applyFill="1" applyBorder="1" applyProtection="1">
      <protection locked="0"/>
    </xf>
    <xf numFmtId="0" fontId="63" fillId="12" borderId="43" xfId="9" applyNumberFormat="1" applyFont="1" applyBorder="1" applyProtection="1">
      <protection locked="0"/>
    </xf>
    <xf numFmtId="0" fontId="63" fillId="9" borderId="3" xfId="9" applyNumberFormat="1" applyFont="1" applyFill="1" applyBorder="1" applyProtection="1">
      <protection locked="0"/>
    </xf>
    <xf numFmtId="0" fontId="14" fillId="12" borderId="25" xfId="9" applyNumberFormat="1" applyFont="1" applyBorder="1" applyAlignment="1" applyProtection="1">
      <alignment horizontal="center"/>
    </xf>
    <xf numFmtId="0" fontId="63" fillId="9" borderId="22" xfId="9" applyNumberFormat="1" applyFont="1" applyFill="1" applyBorder="1" applyProtection="1">
      <protection locked="0"/>
    </xf>
    <xf numFmtId="0" fontId="63" fillId="9" borderId="31" xfId="9" applyNumberFormat="1" applyFont="1" applyFill="1" applyBorder="1" applyProtection="1">
      <protection locked="0"/>
    </xf>
    <xf numFmtId="164" fontId="14" fillId="7" borderId="73" xfId="1" applyNumberFormat="1" applyFont="1" applyFill="1" applyBorder="1" applyAlignment="1" applyProtection="1"/>
    <xf numFmtId="44" fontId="14" fillId="2" borderId="4" xfId="1" applyFont="1" applyFill="1" applyBorder="1" applyProtection="1"/>
    <xf numFmtId="0" fontId="47" fillId="0" borderId="3" xfId="0" applyFont="1" applyFill="1" applyBorder="1" applyAlignment="1" applyProtection="1">
      <alignment horizontal="left"/>
    </xf>
    <xf numFmtId="44" fontId="14" fillId="2" borderId="22" xfId="1" applyFont="1" applyFill="1" applyBorder="1" applyProtection="1">
      <protection locked="0"/>
    </xf>
    <xf numFmtId="44" fontId="14" fillId="2" borderId="45" xfId="1" applyFont="1" applyFill="1" applyBorder="1" applyProtection="1"/>
    <xf numFmtId="44" fontId="14" fillId="2" borderId="24" xfId="1" applyFont="1" applyFill="1" applyBorder="1" applyProtection="1"/>
    <xf numFmtId="0" fontId="47" fillId="0" borderId="3" xfId="0" applyNumberFormat="1" applyFont="1" applyFill="1" applyBorder="1" applyAlignment="1" applyProtection="1">
      <alignment horizontal="left"/>
    </xf>
    <xf numFmtId="0" fontId="47" fillId="0" borderId="3" xfId="0" applyFont="1" applyFill="1" applyBorder="1" applyAlignment="1" applyProtection="1">
      <alignment horizontal="left"/>
      <protection locked="0"/>
    </xf>
    <xf numFmtId="0" fontId="47" fillId="0" borderId="27" xfId="0" applyFont="1" applyFill="1" applyBorder="1" applyAlignment="1" applyProtection="1">
      <alignment horizontal="left"/>
    </xf>
    <xf numFmtId="0" fontId="47" fillId="0" borderId="25" xfId="0" applyFont="1" applyFill="1" applyBorder="1" applyAlignment="1" applyProtection="1">
      <alignment horizontal="left"/>
    </xf>
    <xf numFmtId="0" fontId="14" fillId="0" borderId="0" xfId="0" applyNumberFormat="1" applyFont="1" applyBorder="1" applyAlignment="1" applyProtection="1">
      <alignment horizontal="right"/>
    </xf>
    <xf numFmtId="0" fontId="14" fillId="0" borderId="34" xfId="0" applyNumberFormat="1" applyFont="1" applyBorder="1" applyProtection="1">
      <protection locked="0"/>
    </xf>
    <xf numFmtId="44" fontId="52" fillId="2" borderId="25" xfId="1" applyFont="1" applyFill="1" applyBorder="1" applyProtection="1">
      <protection locked="0"/>
    </xf>
    <xf numFmtId="0" fontId="47" fillId="0" borderId="22" xfId="0" applyFont="1" applyFill="1" applyBorder="1" applyProtection="1"/>
    <xf numFmtId="0" fontId="47" fillId="0" borderId="5" xfId="0" applyFont="1" applyBorder="1" applyProtection="1"/>
    <xf numFmtId="0" fontId="14" fillId="0" borderId="70" xfId="7" applyFont="1" applyFill="1" applyBorder="1" applyProtection="1">
      <protection locked="0"/>
    </xf>
    <xf numFmtId="0" fontId="14" fillId="0" borderId="71" xfId="7" applyFont="1" applyFill="1" applyBorder="1" applyProtection="1">
      <protection locked="0"/>
    </xf>
    <xf numFmtId="0" fontId="14" fillId="0" borderId="43" xfId="0" applyNumberFormat="1" applyFont="1" applyBorder="1" applyProtection="1">
      <protection locked="0"/>
    </xf>
    <xf numFmtId="44" fontId="14" fillId="8" borderId="18" xfId="1" applyFont="1" applyFill="1" applyBorder="1" applyProtection="1">
      <protection locked="0"/>
    </xf>
    <xf numFmtId="0" fontId="63" fillId="12" borderId="99" xfId="9" applyNumberFormat="1" applyFont="1" applyBorder="1" applyProtection="1">
      <protection locked="0"/>
    </xf>
    <xf numFmtId="0" fontId="63" fillId="12" borderId="35" xfId="9" applyNumberFormat="1" applyFont="1" applyBorder="1" applyProtection="1">
      <protection locked="0"/>
    </xf>
    <xf numFmtId="37" fontId="14" fillId="0" borderId="0" xfId="1" applyNumberFormat="1" applyFont="1" applyBorder="1" applyProtection="1">
      <protection locked="0"/>
    </xf>
    <xf numFmtId="37" fontId="14" fillId="0" borderId="29" xfId="1" applyNumberFormat="1" applyFont="1" applyBorder="1" applyProtection="1">
      <protection locked="0"/>
    </xf>
    <xf numFmtId="0" fontId="47" fillId="34" borderId="18" xfId="0" applyFont="1" applyFill="1" applyBorder="1" applyAlignment="1" applyProtection="1">
      <alignment horizontal="left"/>
    </xf>
    <xf numFmtId="0" fontId="47" fillId="34" borderId="40" xfId="0" applyFont="1" applyFill="1" applyBorder="1" applyAlignment="1" applyProtection="1">
      <alignment horizontal="left"/>
    </xf>
    <xf numFmtId="0" fontId="47" fillId="34" borderId="43" xfId="0" applyFont="1" applyFill="1" applyBorder="1" applyAlignment="1" applyProtection="1">
      <alignment horizontal="left"/>
    </xf>
    <xf numFmtId="0" fontId="47" fillId="18" borderId="98" xfId="0" applyFont="1" applyFill="1" applyBorder="1" applyProtection="1"/>
    <xf numFmtId="44" fontId="47" fillId="34" borderId="18" xfId="1" applyFont="1" applyFill="1" applyBorder="1" applyProtection="1"/>
    <xf numFmtId="0" fontId="47" fillId="34" borderId="70" xfId="7" applyFont="1" applyFill="1" applyBorder="1" applyProtection="1">
      <protection locked="0"/>
    </xf>
    <xf numFmtId="44" fontId="14" fillId="14" borderId="31" xfId="1" applyFont="1" applyFill="1" applyBorder="1" applyAlignment="1" applyProtection="1">
      <alignment horizontal="left"/>
      <protection locked="0"/>
    </xf>
    <xf numFmtId="167" fontId="14" fillId="0" borderId="18" xfId="0" applyNumberFormat="1" applyFont="1" applyBorder="1" applyAlignment="1" applyProtection="1">
      <alignment shrinkToFit="1"/>
    </xf>
    <xf numFmtId="167" fontId="14" fillId="0" borderId="27" xfId="0" applyNumberFormat="1" applyFont="1" applyFill="1" applyBorder="1" applyAlignment="1" applyProtection="1">
      <alignment shrinkToFit="1"/>
    </xf>
    <xf numFmtId="167" fontId="14" fillId="9" borderId="27" xfId="0" applyNumberFormat="1" applyFont="1" applyFill="1" applyBorder="1" applyAlignment="1" applyProtection="1">
      <alignment shrinkToFit="1"/>
    </xf>
    <xf numFmtId="49" fontId="14" fillId="0" borderId="18" xfId="0" applyNumberFormat="1" applyFont="1" applyBorder="1" applyAlignment="1" applyProtection="1">
      <alignment horizontal="right"/>
    </xf>
    <xf numFmtId="37" fontId="14" fillId="9" borderId="31" xfId="1" applyNumberFormat="1" applyFont="1" applyFill="1" applyBorder="1" applyProtection="1">
      <protection locked="0"/>
    </xf>
    <xf numFmtId="49" fontId="14" fillId="9" borderId="27" xfId="0" applyNumberFormat="1" applyFont="1" applyFill="1" applyBorder="1" applyAlignment="1" applyProtection="1">
      <alignment horizontal="right"/>
    </xf>
    <xf numFmtId="167" fontId="14" fillId="0" borderId="27" xfId="0" applyNumberFormat="1" applyFont="1" applyBorder="1" applyAlignment="1" applyProtection="1">
      <alignment shrinkToFit="1"/>
    </xf>
    <xf numFmtId="49" fontId="14" fillId="0" borderId="31" xfId="0" applyNumberFormat="1" applyFont="1" applyBorder="1" applyAlignment="1" applyProtection="1">
      <alignment horizontal="right"/>
    </xf>
    <xf numFmtId="0" fontId="51" fillId="0" borderId="27" xfId="0" applyFont="1" applyBorder="1" applyProtection="1"/>
    <xf numFmtId="49" fontId="14" fillId="0" borderId="25" xfId="0" applyNumberFormat="1" applyFont="1" applyBorder="1" applyAlignment="1" applyProtection="1">
      <alignment horizontal="right"/>
    </xf>
    <xf numFmtId="37" fontId="14" fillId="0" borderId="27" xfId="1" applyNumberFormat="1" applyFont="1" applyFill="1" applyBorder="1" applyProtection="1">
      <protection locked="0"/>
    </xf>
    <xf numFmtId="0" fontId="14" fillId="0" borderId="62" xfId="0" applyFont="1" applyBorder="1" applyProtection="1"/>
    <xf numFmtId="49" fontId="14" fillId="0" borderId="63" xfId="0" applyNumberFormat="1" applyFont="1" applyBorder="1" applyAlignment="1" applyProtection="1">
      <alignment horizontal="right"/>
      <protection locked="0"/>
    </xf>
    <xf numFmtId="0" fontId="14" fillId="0" borderId="63" xfId="0" applyFont="1" applyBorder="1" applyProtection="1">
      <protection locked="0"/>
    </xf>
    <xf numFmtId="37" fontId="14" fillId="0" borderId="63" xfId="1" applyNumberFormat="1" applyFont="1" applyBorder="1" applyProtection="1">
      <protection locked="0"/>
    </xf>
    <xf numFmtId="44" fontId="14" fillId="0" borderId="63" xfId="0" applyNumberFormat="1" applyFont="1" applyBorder="1" applyProtection="1"/>
    <xf numFmtId="44" fontId="14" fillId="0" borderId="0" xfId="1" applyFont="1" applyBorder="1" applyAlignment="1" applyProtection="1">
      <alignment horizontal="left"/>
    </xf>
    <xf numFmtId="37" fontId="14" fillId="5" borderId="14" xfId="1" applyNumberFormat="1" applyFont="1" applyFill="1" applyBorder="1" applyProtection="1"/>
    <xf numFmtId="44" fontId="14" fillId="14" borderId="25" xfId="1" applyFont="1" applyFill="1" applyBorder="1" applyAlignment="1" applyProtection="1">
      <alignment horizontal="center"/>
      <protection locked="0"/>
    </xf>
    <xf numFmtId="44" fontId="14" fillId="14" borderId="27" xfId="1" applyFont="1" applyFill="1" applyBorder="1" applyAlignment="1" applyProtection="1">
      <alignment horizontal="center"/>
      <protection locked="0"/>
    </xf>
    <xf numFmtId="0" fontId="31" fillId="0" borderId="62" xfId="0" applyFont="1" applyBorder="1"/>
    <xf numFmtId="167" fontId="14" fillId="9" borderId="18" xfId="0" applyNumberFormat="1" applyFont="1" applyFill="1" applyBorder="1" applyAlignment="1" applyProtection="1">
      <alignment shrinkToFit="1"/>
    </xf>
    <xf numFmtId="49" fontId="14" fillId="0" borderId="3" xfId="0" applyNumberFormat="1" applyFont="1" applyBorder="1" applyAlignment="1" applyProtection="1">
      <alignment horizontal="right"/>
    </xf>
    <xf numFmtId="167" fontId="14" fillId="0" borderId="3" xfId="0" applyNumberFormat="1" applyFont="1" applyBorder="1" applyAlignment="1" applyProtection="1">
      <alignment shrinkToFit="1"/>
    </xf>
    <xf numFmtId="0" fontId="14" fillId="0" borderId="27" xfId="0" applyFont="1" applyBorder="1" applyProtection="1">
      <protection locked="0"/>
    </xf>
    <xf numFmtId="49" fontId="14" fillId="0" borderId="38" xfId="0" applyNumberFormat="1" applyFont="1" applyBorder="1" applyAlignment="1" applyProtection="1">
      <alignment horizontal="right"/>
    </xf>
    <xf numFmtId="167" fontId="14" fillId="0" borderId="38" xfId="0" applyNumberFormat="1" applyFont="1" applyBorder="1" applyAlignment="1" applyProtection="1">
      <alignment shrinkToFit="1"/>
    </xf>
    <xf numFmtId="0" fontId="14" fillId="9" borderId="22" xfId="0" applyNumberFormat="1" applyFont="1" applyFill="1" applyBorder="1" applyAlignment="1" applyProtection="1">
      <alignment horizontal="right"/>
    </xf>
    <xf numFmtId="0" fontId="14" fillId="9" borderId="19" xfId="0" applyFont="1" applyFill="1" applyBorder="1" applyAlignment="1" applyProtection="1">
      <alignment horizontal="right"/>
    </xf>
    <xf numFmtId="0" fontId="14" fillId="9" borderId="31" xfId="0" applyFont="1" applyFill="1" applyBorder="1" applyAlignment="1" applyProtection="1"/>
    <xf numFmtId="0" fontId="14" fillId="9" borderId="26" xfId="0" applyFont="1" applyFill="1" applyBorder="1" applyProtection="1"/>
    <xf numFmtId="0" fontId="14" fillId="9" borderId="0" xfId="0" applyFont="1" applyFill="1" applyProtection="1"/>
    <xf numFmtId="44" fontId="14" fillId="9" borderId="31" xfId="1" applyFont="1" applyFill="1" applyBorder="1" applyAlignment="1" applyProtection="1"/>
    <xf numFmtId="37" fontId="14" fillId="9" borderId="27" xfId="1" applyNumberFormat="1" applyFont="1" applyFill="1" applyBorder="1" applyProtection="1">
      <protection locked="0"/>
    </xf>
    <xf numFmtId="37" fontId="14" fillId="10" borderId="9" xfId="1" applyNumberFormat="1" applyFont="1" applyFill="1" applyBorder="1" applyProtection="1">
      <protection locked="0"/>
    </xf>
    <xf numFmtId="37" fontId="14" fillId="0" borderId="31" xfId="1" applyNumberFormat="1" applyFont="1" applyFill="1" applyBorder="1" applyProtection="1">
      <protection locked="0"/>
    </xf>
    <xf numFmtId="37" fontId="14" fillId="0" borderId="29" xfId="1" applyNumberFormat="1" applyFont="1" applyFill="1" applyBorder="1" applyProtection="1">
      <protection locked="0"/>
    </xf>
    <xf numFmtId="37" fontId="14" fillId="0" borderId="38" xfId="1" applyNumberFormat="1" applyFont="1" applyFill="1" applyBorder="1" applyProtection="1">
      <protection locked="0"/>
    </xf>
    <xf numFmtId="37" fontId="14" fillId="10" borderId="1" xfId="1" applyNumberFormat="1" applyFont="1" applyFill="1" applyBorder="1" applyProtection="1">
      <protection locked="0"/>
    </xf>
    <xf numFmtId="0" fontId="14" fillId="10" borderId="29" xfId="0" applyFont="1" applyFill="1" applyBorder="1" applyAlignment="1" applyProtection="1">
      <alignment vertical="top"/>
      <protection locked="0"/>
    </xf>
    <xf numFmtId="37" fontId="14" fillId="0" borderId="43" xfId="1" applyNumberFormat="1" applyFont="1" applyFill="1" applyBorder="1" applyProtection="1">
      <protection locked="0"/>
    </xf>
    <xf numFmtId="37" fontId="14" fillId="10" borderId="88" xfId="1" applyNumberFormat="1" applyFont="1" applyFill="1" applyBorder="1" applyProtection="1">
      <protection locked="0"/>
    </xf>
    <xf numFmtId="37" fontId="14" fillId="10" borderId="96" xfId="1" applyNumberFormat="1" applyFont="1" applyFill="1" applyBorder="1" applyProtection="1">
      <protection locked="0"/>
    </xf>
    <xf numFmtId="37" fontId="14" fillId="9" borderId="38" xfId="1" applyNumberFormat="1" applyFont="1" applyFill="1" applyBorder="1" applyProtection="1">
      <protection locked="0"/>
    </xf>
    <xf numFmtId="49" fontId="14" fillId="0" borderId="98" xfId="0" applyNumberFormat="1" applyFont="1" applyBorder="1" applyAlignment="1" applyProtection="1">
      <alignment horizontal="right"/>
    </xf>
    <xf numFmtId="0" fontId="14" fillId="2" borderId="27" xfId="0" applyNumberFormat="1" applyFont="1" applyFill="1" applyBorder="1" applyProtection="1">
      <protection locked="0"/>
    </xf>
    <xf numFmtId="0" fontId="52" fillId="0" borderId="25" xfId="0" applyNumberFormat="1" applyFont="1" applyFill="1" applyBorder="1" applyProtection="1"/>
    <xf numFmtId="0" fontId="52" fillId="0" borderId="25" xfId="0" applyNumberFormat="1" applyFont="1" applyFill="1" applyBorder="1" applyAlignment="1" applyProtection="1">
      <alignment horizontal="right"/>
    </xf>
    <xf numFmtId="0" fontId="14" fillId="0" borderId="6" xfId="0" applyNumberFormat="1" applyFont="1" applyBorder="1" applyProtection="1"/>
    <xf numFmtId="44" fontId="14" fillId="0" borderId="31" xfId="1" applyFont="1" applyFill="1" applyBorder="1" applyAlignment="1" applyProtection="1">
      <alignment shrinkToFit="1"/>
    </xf>
    <xf numFmtId="0" fontId="14" fillId="0" borderId="26" xfId="0" applyNumberFormat="1" applyFont="1" applyBorder="1" applyAlignment="1" applyProtection="1">
      <alignment horizontal="left"/>
    </xf>
    <xf numFmtId="0" fontId="14" fillId="9" borderId="40" xfId="0" applyFont="1" applyFill="1" applyBorder="1" applyProtection="1"/>
    <xf numFmtId="0" fontId="14" fillId="0" borderId="40" xfId="0" applyNumberFormat="1" applyFont="1" applyBorder="1" applyAlignment="1" applyProtection="1">
      <alignment horizontal="left"/>
    </xf>
    <xf numFmtId="0" fontId="14" fillId="9" borderId="5" xfId="0" applyFont="1" applyFill="1" applyBorder="1" applyProtection="1"/>
    <xf numFmtId="0" fontId="14" fillId="9" borderId="37" xfId="0" applyFont="1" applyFill="1" applyBorder="1" applyProtection="1"/>
    <xf numFmtId="1" fontId="14" fillId="0" borderId="27" xfId="0" applyNumberFormat="1" applyFont="1" applyFill="1" applyBorder="1" applyProtection="1"/>
    <xf numFmtId="0" fontId="14" fillId="2" borderId="27" xfId="0" applyNumberFormat="1" applyFont="1" applyFill="1" applyBorder="1" applyAlignment="1" applyProtection="1">
      <alignment horizontal="right"/>
    </xf>
    <xf numFmtId="0" fontId="14" fillId="2" borderId="35" xfId="0" applyNumberFormat="1" applyFont="1" applyFill="1" applyBorder="1" applyProtection="1"/>
    <xf numFmtId="44" fontId="14" fillId="2" borderId="34" xfId="1" applyFont="1" applyFill="1" applyBorder="1" applyProtection="1"/>
    <xf numFmtId="44" fontId="14" fillId="2" borderId="27" xfId="1" applyFont="1" applyFill="1" applyBorder="1" applyAlignment="1" applyProtection="1">
      <alignment shrinkToFit="1"/>
    </xf>
    <xf numFmtId="44" fontId="14" fillId="2" borderId="44" xfId="0" applyNumberFormat="1" applyFont="1" applyFill="1" applyBorder="1" applyProtection="1"/>
    <xf numFmtId="0" fontId="67" fillId="0" borderId="22" xfId="0" applyFont="1" applyBorder="1" applyProtection="1"/>
    <xf numFmtId="0" fontId="14" fillId="9" borderId="52" xfId="0" applyNumberFormat="1" applyFont="1" applyFill="1" applyBorder="1" applyProtection="1"/>
    <xf numFmtId="0" fontId="14" fillId="0" borderId="36" xfId="0" applyFont="1" applyBorder="1" applyProtection="1"/>
    <xf numFmtId="0" fontId="14" fillId="2" borderId="52" xfId="0" applyNumberFormat="1" applyFont="1" applyFill="1" applyBorder="1" applyProtection="1"/>
    <xf numFmtId="164" fontId="14" fillId="0" borderId="25" xfId="1" applyNumberFormat="1" applyFont="1" applyFill="1" applyBorder="1" applyAlignment="1" applyProtection="1">
      <protection locked="0"/>
    </xf>
    <xf numFmtId="0" fontId="55" fillId="9" borderId="43" xfId="2" applyFont="1" applyFill="1" applyBorder="1" applyAlignment="1" applyProtection="1">
      <protection locked="0"/>
    </xf>
    <xf numFmtId="0" fontId="14" fillId="14" borderId="31" xfId="1" applyNumberFormat="1" applyFont="1" applyFill="1" applyBorder="1" applyAlignment="1" applyProtection="1">
      <alignment horizontal="center"/>
      <protection locked="0"/>
    </xf>
    <xf numFmtId="0" fontId="55" fillId="9" borderId="31" xfId="2" applyFont="1" applyFill="1" applyBorder="1" applyAlignment="1" applyProtection="1">
      <protection locked="0"/>
    </xf>
    <xf numFmtId="164" fontId="14" fillId="7" borderId="43" xfId="1" applyNumberFormat="1" applyFont="1" applyFill="1" applyBorder="1" applyAlignment="1" applyProtection="1">
      <protection locked="0"/>
    </xf>
    <xf numFmtId="0" fontId="55" fillId="16" borderId="31" xfId="2" applyFont="1" applyFill="1" applyBorder="1" applyAlignment="1" applyProtection="1">
      <protection locked="0"/>
    </xf>
    <xf numFmtId="0" fontId="47" fillId="34" borderId="53" xfId="0" applyFont="1" applyFill="1" applyBorder="1" applyProtection="1"/>
    <xf numFmtId="0" fontId="47" fillId="34" borderId="22" xfId="0" applyFont="1" applyFill="1" applyBorder="1" applyProtection="1"/>
    <xf numFmtId="167" fontId="14" fillId="0" borderId="38" xfId="0" applyNumberFormat="1" applyFont="1" applyFill="1" applyBorder="1" applyAlignment="1" applyProtection="1">
      <alignment shrinkToFit="1"/>
    </xf>
    <xf numFmtId="167" fontId="14" fillId="0" borderId="18" xfId="0" applyNumberFormat="1" applyFont="1" applyFill="1" applyBorder="1" applyAlignment="1" applyProtection="1">
      <alignment shrinkToFit="1"/>
    </xf>
    <xf numFmtId="167" fontId="14" fillId="0" borderId="3" xfId="0" applyNumberFormat="1" applyFont="1" applyFill="1" applyBorder="1" applyAlignment="1" applyProtection="1">
      <alignment shrinkToFit="1"/>
    </xf>
    <xf numFmtId="49" fontId="14" fillId="0" borderId="22" xfId="0" applyNumberFormat="1" applyFont="1" applyBorder="1" applyAlignment="1" applyProtection="1">
      <alignment horizontal="right"/>
    </xf>
    <xf numFmtId="0" fontId="14" fillId="0" borderId="40" xfId="0" applyFont="1" applyFill="1" applyBorder="1" applyProtection="1"/>
    <xf numFmtId="1" fontId="14" fillId="0" borderId="18" xfId="0" applyNumberFormat="1" applyFont="1" applyBorder="1" applyProtection="1"/>
    <xf numFmtId="0" fontId="51" fillId="0" borderId="25" xfId="0" applyFont="1" applyBorder="1" applyAlignment="1" applyProtection="1"/>
    <xf numFmtId="168" fontId="14" fillId="0" borderId="38" xfId="0" applyNumberFormat="1" applyFont="1" applyBorder="1" applyProtection="1"/>
    <xf numFmtId="0" fontId="51" fillId="0" borderId="25" xfId="0" applyFont="1" applyFill="1" applyBorder="1" applyAlignment="1" applyProtection="1"/>
    <xf numFmtId="0" fontId="14" fillId="0" borderId="61" xfId="0" applyFont="1" applyBorder="1" applyProtection="1"/>
    <xf numFmtId="44" fontId="14" fillId="13" borderId="27" xfId="1" applyFont="1" applyFill="1" applyBorder="1" applyProtection="1">
      <protection locked="0"/>
    </xf>
    <xf numFmtId="168" fontId="14" fillId="0" borderId="18" xfId="0" applyNumberFormat="1" applyFont="1" applyBorder="1" applyAlignment="1" applyProtection="1">
      <alignment horizontal="right"/>
    </xf>
    <xf numFmtId="168" fontId="14" fillId="0" borderId="31" xfId="0" applyNumberFormat="1" applyFont="1" applyBorder="1" applyAlignment="1" applyProtection="1">
      <alignment horizontal="right"/>
    </xf>
    <xf numFmtId="0" fontId="14" fillId="0" borderId="28" xfId="0" applyFont="1" applyBorder="1" applyProtection="1"/>
    <xf numFmtId="0" fontId="14" fillId="0" borderId="20" xfId="0" applyFont="1" applyBorder="1" applyProtection="1"/>
    <xf numFmtId="167" fontId="14" fillId="0" borderId="25" xfId="0" applyNumberFormat="1" applyFont="1" applyFill="1" applyBorder="1" applyAlignment="1" applyProtection="1">
      <alignment shrinkToFit="1"/>
    </xf>
    <xf numFmtId="0" fontId="14" fillId="0" borderId="17" xfId="0" applyNumberFormat="1" applyFont="1" applyFill="1" applyBorder="1" applyProtection="1"/>
    <xf numFmtId="0" fontId="14" fillId="2" borderId="50" xfId="0" applyFont="1" applyFill="1" applyBorder="1" applyProtection="1"/>
    <xf numFmtId="0" fontId="14" fillId="0" borderId="50" xfId="0" applyNumberFormat="1" applyFont="1" applyBorder="1" applyAlignment="1" applyProtection="1">
      <alignment horizontal="right"/>
    </xf>
    <xf numFmtId="44" fontId="14" fillId="4" borderId="50" xfId="1" applyFont="1" applyFill="1" applyBorder="1" applyProtection="1">
      <protection locked="0"/>
    </xf>
    <xf numFmtId="44" fontId="14" fillId="0" borderId="50" xfId="1" applyFont="1" applyBorder="1" applyProtection="1"/>
    <xf numFmtId="44" fontId="14" fillId="0" borderId="50" xfId="1" applyFont="1" applyBorder="1" applyAlignment="1" applyProtection="1">
      <alignment shrinkToFit="1"/>
    </xf>
    <xf numFmtId="167" fontId="14" fillId="0" borderId="50" xfId="0" applyNumberFormat="1" applyFont="1" applyBorder="1" applyAlignment="1" applyProtection="1">
      <alignment shrinkToFit="1"/>
    </xf>
    <xf numFmtId="0" fontId="14" fillId="2" borderId="38" xfId="0" applyFont="1" applyFill="1" applyBorder="1" applyProtection="1"/>
    <xf numFmtId="0" fontId="14" fillId="2" borderId="25" xfId="0" applyNumberFormat="1" applyFont="1" applyFill="1" applyBorder="1" applyAlignment="1" applyProtection="1">
      <alignment horizontal="right"/>
    </xf>
    <xf numFmtId="167" fontId="14" fillId="0" borderId="31" xfId="0" applyNumberFormat="1" applyFont="1" applyBorder="1" applyAlignment="1" applyProtection="1">
      <alignment shrinkToFit="1"/>
    </xf>
    <xf numFmtId="167" fontId="14" fillId="0" borderId="25" xfId="0" applyNumberFormat="1" applyFont="1" applyBorder="1" applyAlignment="1" applyProtection="1">
      <alignment shrinkToFit="1"/>
    </xf>
    <xf numFmtId="44" fontId="14" fillId="13" borderId="3" xfId="1" applyFont="1" applyFill="1" applyBorder="1" applyAlignment="1" applyProtection="1">
      <alignment horizontal="center"/>
      <protection locked="0"/>
    </xf>
    <xf numFmtId="44" fontId="14" fillId="13" borderId="25" xfId="1" applyFont="1" applyFill="1" applyBorder="1" applyAlignment="1" applyProtection="1">
      <alignment horizontal="center"/>
      <protection locked="0"/>
    </xf>
    <xf numFmtId="37" fontId="14" fillId="0" borderId="25" xfId="1" applyNumberFormat="1" applyFont="1" applyFill="1" applyBorder="1" applyProtection="1">
      <protection locked="0"/>
    </xf>
    <xf numFmtId="37" fontId="14" fillId="0" borderId="50" xfId="1" applyNumberFormat="1" applyFont="1" applyFill="1" applyBorder="1" applyProtection="1">
      <protection locked="0"/>
    </xf>
    <xf numFmtId="44" fontId="14" fillId="13" borderId="27" xfId="1" applyFont="1" applyFill="1" applyBorder="1" applyAlignment="1" applyProtection="1">
      <alignment horizontal="center"/>
      <protection locked="0"/>
    </xf>
    <xf numFmtId="37" fontId="14" fillId="9" borderId="9" xfId="1" applyNumberFormat="1" applyFont="1" applyFill="1" applyBorder="1" applyProtection="1">
      <protection locked="0"/>
    </xf>
    <xf numFmtId="37" fontId="14" fillId="0" borderId="99" xfId="1" applyNumberFormat="1" applyFont="1" applyFill="1" applyBorder="1" applyProtection="1">
      <protection locked="0"/>
    </xf>
    <xf numFmtId="0" fontId="14" fillId="0" borderId="22" xfId="0" applyFont="1" applyBorder="1" applyProtection="1">
      <protection locked="0"/>
    </xf>
    <xf numFmtId="0" fontId="14" fillId="0" borderId="43" xfId="0" applyFont="1" applyBorder="1" applyProtection="1">
      <protection locked="0"/>
    </xf>
    <xf numFmtId="0" fontId="14" fillId="0" borderId="31" xfId="0" applyFont="1" applyBorder="1" applyProtection="1">
      <protection locked="0"/>
    </xf>
    <xf numFmtId="0" fontId="31" fillId="0" borderId="35" xfId="0" applyFont="1" applyBorder="1"/>
    <xf numFmtId="0" fontId="47" fillId="34" borderId="27" xfId="0" applyFont="1" applyFill="1" applyBorder="1" applyProtection="1"/>
    <xf numFmtId="167" fontId="14" fillId="0" borderId="99" xfId="0" applyNumberFormat="1" applyFont="1" applyBorder="1" applyAlignment="1" applyProtection="1">
      <alignment shrinkToFit="1"/>
    </xf>
    <xf numFmtId="0" fontId="47" fillId="0" borderId="123" xfId="0" applyFont="1" applyBorder="1" applyProtection="1"/>
    <xf numFmtId="0" fontId="47" fillId="34" borderId="50" xfId="0" applyFont="1" applyFill="1" applyBorder="1" applyProtection="1"/>
    <xf numFmtId="0" fontId="14" fillId="0" borderId="100" xfId="0" applyNumberFormat="1" applyFont="1" applyBorder="1" applyProtection="1"/>
    <xf numFmtId="0" fontId="14" fillId="0" borderId="102" xfId="0" applyNumberFormat="1" applyFont="1" applyBorder="1" applyProtection="1"/>
    <xf numFmtId="1" fontId="14" fillId="0" borderId="25" xfId="0" applyNumberFormat="1" applyFont="1" applyFill="1" applyBorder="1" applyProtection="1"/>
    <xf numFmtId="164" fontId="14" fillId="7" borderId="27" xfId="1" applyNumberFormat="1" applyFont="1" applyFill="1" applyBorder="1" applyProtection="1"/>
    <xf numFmtId="37" fontId="14" fillId="0" borderId="18" xfId="1" applyNumberFormat="1" applyFont="1" applyFill="1" applyBorder="1" applyProtection="1">
      <protection locked="0"/>
    </xf>
    <xf numFmtId="44" fontId="14" fillId="0" borderId="102" xfId="1" applyFont="1" applyBorder="1" applyProtection="1"/>
    <xf numFmtId="0" fontId="14" fillId="2" borderId="3" xfId="0" applyNumberFormat="1" applyFont="1" applyFill="1" applyBorder="1" applyAlignment="1" applyProtection="1">
      <alignment horizontal="right"/>
    </xf>
    <xf numFmtId="0" fontId="14" fillId="2" borderId="29" xfId="0" applyNumberFormat="1" applyFont="1" applyFill="1" applyBorder="1" applyAlignment="1" applyProtection="1">
      <alignment horizontal="right"/>
    </xf>
    <xf numFmtId="1" fontId="14" fillId="0" borderId="31" xfId="0" applyNumberFormat="1" applyFont="1" applyBorder="1" applyProtection="1"/>
    <xf numFmtId="0" fontId="14" fillId="2" borderId="43" xfId="0" applyNumberFormat="1" applyFont="1" applyFill="1" applyBorder="1" applyProtection="1"/>
    <xf numFmtId="0" fontId="14" fillId="0" borderId="50" xfId="0" applyNumberFormat="1" applyFont="1" applyBorder="1" applyProtection="1"/>
    <xf numFmtId="44" fontId="14" fillId="8" borderId="25" xfId="1" applyFont="1" applyFill="1" applyBorder="1" applyProtection="1">
      <protection locked="0"/>
    </xf>
    <xf numFmtId="44" fontId="14" fillId="0" borderId="38" xfId="1" applyFont="1" applyFill="1" applyBorder="1" applyProtection="1"/>
    <xf numFmtId="44" fontId="14" fillId="8" borderId="3" xfId="1" applyFont="1" applyFill="1" applyBorder="1" applyProtection="1">
      <protection locked="0"/>
    </xf>
    <xf numFmtId="0" fontId="63" fillId="12" borderId="98" xfId="9" applyNumberFormat="1" applyFont="1" applyBorder="1" applyProtection="1">
      <protection locked="0"/>
    </xf>
    <xf numFmtId="164" fontId="14" fillId="7" borderId="40" xfId="1" applyNumberFormat="1" applyFont="1" applyFill="1" applyBorder="1" applyProtection="1">
      <protection locked="0"/>
    </xf>
    <xf numFmtId="164" fontId="51" fillId="7" borderId="29" xfId="1" applyNumberFormat="1" applyFont="1" applyFill="1" applyBorder="1" applyProtection="1">
      <protection locked="0"/>
    </xf>
    <xf numFmtId="0" fontId="63" fillId="12" borderId="5" xfId="9" applyNumberFormat="1" applyFont="1" applyBorder="1" applyProtection="1">
      <protection locked="0"/>
    </xf>
    <xf numFmtId="0" fontId="63" fillId="12" borderId="29" xfId="9" applyNumberFormat="1" applyFont="1" applyBorder="1" applyProtection="1">
      <protection locked="0"/>
    </xf>
    <xf numFmtId="164" fontId="51" fillId="7" borderId="27" xfId="1" applyNumberFormat="1" applyFont="1" applyFill="1" applyBorder="1" applyProtection="1">
      <protection locked="0"/>
    </xf>
    <xf numFmtId="164" fontId="51" fillId="0" borderId="0" xfId="1" applyNumberFormat="1" applyFont="1" applyFill="1" applyBorder="1" applyProtection="1">
      <protection locked="0"/>
    </xf>
    <xf numFmtId="164" fontId="14" fillId="7" borderId="50" xfId="1" applyNumberFormat="1" applyFont="1" applyFill="1" applyBorder="1" applyProtection="1">
      <protection locked="0"/>
    </xf>
    <xf numFmtId="0" fontId="63" fillId="12" borderId="52" xfId="9" applyNumberFormat="1" applyFont="1" applyBorder="1" applyProtection="1">
      <protection locked="0"/>
    </xf>
    <xf numFmtId="164" fontId="14" fillId="9" borderId="0" xfId="1" applyNumberFormat="1" applyFont="1" applyFill="1" applyBorder="1" applyProtection="1">
      <protection locked="0"/>
    </xf>
    <xf numFmtId="0" fontId="47" fillId="18" borderId="52" xfId="0" applyFont="1" applyFill="1" applyBorder="1" applyProtection="1"/>
    <xf numFmtId="0" fontId="47" fillId="9" borderId="14" xfId="0" applyNumberFormat="1" applyFont="1" applyFill="1" applyBorder="1" applyAlignment="1" applyProtection="1">
      <alignment horizontal="center"/>
    </xf>
    <xf numFmtId="0" fontId="47" fillId="9" borderId="15" xfId="0" applyNumberFormat="1" applyFont="1" applyFill="1" applyBorder="1" applyAlignment="1" applyProtection="1">
      <alignment horizontal="center"/>
    </xf>
    <xf numFmtId="0" fontId="14" fillId="2" borderId="131" xfId="0" applyNumberFormat="1" applyFont="1" applyFill="1" applyBorder="1" applyProtection="1"/>
    <xf numFmtId="44" fontId="14" fillId="2" borderId="123" xfId="1" applyFont="1" applyFill="1" applyBorder="1" applyProtection="1"/>
    <xf numFmtId="44" fontId="14" fillId="2" borderId="131" xfId="1" applyFont="1" applyFill="1" applyBorder="1" applyAlignment="1" applyProtection="1">
      <alignment shrinkToFit="1"/>
    </xf>
    <xf numFmtId="44" fontId="14" fillId="2" borderId="124" xfId="0" applyNumberFormat="1" applyFont="1" applyFill="1" applyBorder="1" applyProtection="1"/>
    <xf numFmtId="0" fontId="55" fillId="9" borderId="9" xfId="2" applyFont="1" applyFill="1" applyBorder="1" applyAlignment="1" applyProtection="1">
      <alignment vertical="top"/>
      <protection locked="0"/>
    </xf>
    <xf numFmtId="1" fontId="14" fillId="0" borderId="123" xfId="0" applyNumberFormat="1" applyFont="1" applyBorder="1" applyProtection="1"/>
    <xf numFmtId="0" fontId="57" fillId="9" borderId="25" xfId="9" applyNumberFormat="1" applyFont="1" applyFill="1" applyBorder="1" applyProtection="1">
      <protection locked="0"/>
    </xf>
    <xf numFmtId="0" fontId="63" fillId="9" borderId="40" xfId="9" applyNumberFormat="1" applyFont="1" applyFill="1" applyBorder="1" applyProtection="1">
      <protection locked="0"/>
    </xf>
    <xf numFmtId="0" fontId="14" fillId="9" borderId="0" xfId="2" applyFont="1" applyFill="1" applyBorder="1" applyAlignment="1" applyProtection="1">
      <alignment vertical="top"/>
      <protection locked="0"/>
    </xf>
    <xf numFmtId="0" fontId="14" fillId="9" borderId="21" xfId="0" applyNumberFormat="1" applyFont="1" applyFill="1" applyBorder="1" applyProtection="1"/>
    <xf numFmtId="44" fontId="14" fillId="9" borderId="22" xfId="1" applyFont="1" applyFill="1" applyBorder="1" applyAlignment="1" applyProtection="1">
      <alignment shrinkToFit="1"/>
    </xf>
    <xf numFmtId="44" fontId="14" fillId="9" borderId="123" xfId="1" applyFont="1" applyFill="1" applyBorder="1" applyAlignment="1" applyProtection="1">
      <alignment shrinkToFit="1"/>
    </xf>
    <xf numFmtId="44" fontId="14" fillId="0" borderId="137" xfId="0" applyNumberFormat="1" applyFont="1" applyBorder="1" applyProtection="1"/>
    <xf numFmtId="44" fontId="14" fillId="9" borderId="35" xfId="1" applyFont="1" applyFill="1" applyBorder="1" applyAlignment="1" applyProtection="1">
      <alignment shrinkToFit="1"/>
    </xf>
    <xf numFmtId="44" fontId="14" fillId="9" borderId="98" xfId="1" applyFont="1" applyFill="1" applyBorder="1" applyProtection="1"/>
    <xf numFmtId="164" fontId="14" fillId="9" borderId="50" xfId="1" applyNumberFormat="1" applyFont="1" applyFill="1" applyBorder="1" applyAlignment="1" applyProtection="1">
      <protection locked="0"/>
    </xf>
    <xf numFmtId="164" fontId="62" fillId="7" borderId="50" xfId="1" applyNumberFormat="1" applyFont="1" applyFill="1" applyBorder="1" applyAlignment="1" applyProtection="1">
      <protection locked="0"/>
    </xf>
    <xf numFmtId="0" fontId="31" fillId="9" borderId="123" xfId="0" applyFont="1" applyFill="1" applyBorder="1"/>
    <xf numFmtId="37" fontId="14" fillId="9" borderId="121" xfId="1" applyNumberFormat="1" applyFont="1" applyFill="1" applyBorder="1" applyProtection="1">
      <protection locked="0"/>
    </xf>
    <xf numFmtId="49" fontId="14" fillId="9" borderId="123" xfId="0" applyNumberFormat="1" applyFont="1" applyFill="1" applyBorder="1" applyAlignment="1" applyProtection="1">
      <alignment horizontal="right"/>
    </xf>
    <xf numFmtId="49" fontId="14" fillId="9" borderId="121" xfId="0" applyNumberFormat="1" applyFont="1" applyFill="1" applyBorder="1" applyAlignment="1" applyProtection="1">
      <alignment horizontal="right"/>
    </xf>
    <xf numFmtId="0" fontId="14" fillId="9" borderId="122" xfId="0" applyFont="1" applyFill="1" applyBorder="1" applyProtection="1"/>
    <xf numFmtId="0" fontId="3" fillId="5" borderId="0" xfId="0" applyFont="1" applyFill="1" applyBorder="1" applyProtection="1"/>
    <xf numFmtId="164" fontId="48" fillId="7" borderId="29" xfId="1" applyNumberFormat="1" applyFont="1" applyFill="1" applyBorder="1" applyAlignment="1" applyProtection="1">
      <protection locked="0"/>
    </xf>
    <xf numFmtId="164" fontId="48" fillId="9" borderId="29" xfId="1" applyNumberFormat="1" applyFont="1" applyFill="1" applyBorder="1" applyAlignment="1" applyProtection="1">
      <protection locked="0"/>
    </xf>
    <xf numFmtId="0" fontId="47" fillId="0" borderId="27" xfId="0" applyFont="1" applyFill="1" applyBorder="1" applyAlignment="1" applyProtection="1"/>
    <xf numFmtId="0" fontId="48" fillId="6" borderId="9" xfId="2" applyFont="1" applyBorder="1" applyAlignment="1" applyProtection="1">
      <alignment vertical="top"/>
      <protection locked="0"/>
    </xf>
    <xf numFmtId="0" fontId="3" fillId="14" borderId="25" xfId="1" applyNumberFormat="1" applyFont="1" applyFill="1" applyBorder="1" applyAlignment="1" applyProtection="1">
      <alignment horizontal="center"/>
      <protection locked="0"/>
    </xf>
    <xf numFmtId="0" fontId="48" fillId="9" borderId="27" xfId="0" applyFont="1" applyFill="1" applyBorder="1" applyAlignment="1" applyProtection="1">
      <alignment vertical="top"/>
      <protection locked="0"/>
    </xf>
    <xf numFmtId="0" fontId="56" fillId="9" borderId="37" xfId="0" applyFont="1" applyFill="1" applyBorder="1" applyAlignment="1" applyProtection="1"/>
    <xf numFmtId="0" fontId="14" fillId="14" borderId="50" xfId="1" applyNumberFormat="1" applyFont="1" applyFill="1" applyBorder="1" applyAlignment="1" applyProtection="1">
      <alignment horizontal="center"/>
      <protection locked="0"/>
    </xf>
    <xf numFmtId="0" fontId="14" fillId="0" borderId="106" xfId="0" applyNumberFormat="1" applyFont="1" applyBorder="1" applyAlignment="1" applyProtection="1">
      <alignment horizontal="right"/>
    </xf>
    <xf numFmtId="0" fontId="31" fillId="10" borderId="50" xfId="0" applyFont="1" applyFill="1" applyBorder="1" applyProtection="1">
      <protection locked="0"/>
    </xf>
    <xf numFmtId="0" fontId="14" fillId="0" borderId="78" xfId="0" applyFont="1" applyBorder="1" applyProtection="1"/>
    <xf numFmtId="49" fontId="14" fillId="0" borderId="99" xfId="0" applyNumberFormat="1" applyFont="1" applyBorder="1" applyAlignment="1" applyProtection="1">
      <alignment horizontal="right"/>
    </xf>
    <xf numFmtId="0" fontId="47" fillId="18" borderId="99" xfId="0" applyFont="1" applyFill="1" applyBorder="1" applyAlignment="1" applyProtection="1"/>
    <xf numFmtId="0" fontId="14" fillId="0" borderId="99" xfId="0" applyFont="1" applyFill="1" applyBorder="1" applyAlignment="1" applyProtection="1">
      <alignment vertical="top"/>
      <protection locked="0"/>
    </xf>
    <xf numFmtId="44" fontId="14" fillId="13" borderId="123" xfId="1" applyFont="1" applyFill="1" applyBorder="1" applyProtection="1">
      <protection locked="0"/>
    </xf>
    <xf numFmtId="44" fontId="14" fillId="0" borderId="124" xfId="1" applyFont="1" applyFill="1" applyBorder="1" applyProtection="1"/>
    <xf numFmtId="167" fontId="14" fillId="0" borderId="99" xfId="0" applyNumberFormat="1" applyFont="1" applyFill="1" applyBorder="1" applyAlignment="1" applyProtection="1">
      <alignment shrinkToFit="1"/>
    </xf>
    <xf numFmtId="0" fontId="47" fillId="35" borderId="99" xfId="0" applyFont="1" applyFill="1" applyBorder="1" applyProtection="1"/>
    <xf numFmtId="0" fontId="47" fillId="35" borderId="18" xfId="0" applyFont="1" applyFill="1" applyBorder="1" applyProtection="1"/>
    <xf numFmtId="0" fontId="47" fillId="35" borderId="102" xfId="0" applyFont="1" applyFill="1" applyBorder="1" applyProtection="1"/>
    <xf numFmtId="0" fontId="47" fillId="35" borderId="38" xfId="0" applyFont="1" applyFill="1" applyBorder="1" applyProtection="1"/>
    <xf numFmtId="0" fontId="53" fillId="0" borderId="99" xfId="0" applyNumberFormat="1" applyFont="1" applyBorder="1" applyAlignment="1" applyProtection="1"/>
    <xf numFmtId="0" fontId="47" fillId="35" borderId="100" xfId="0" applyFont="1" applyFill="1" applyBorder="1" applyProtection="1"/>
    <xf numFmtId="0" fontId="14" fillId="2" borderId="98" xfId="0" applyFont="1" applyFill="1" applyBorder="1" applyProtection="1"/>
    <xf numFmtId="37" fontId="14" fillId="10" borderId="66" xfId="1" applyNumberFormat="1" applyFont="1" applyFill="1" applyBorder="1" applyProtection="1">
      <protection locked="0"/>
    </xf>
    <xf numFmtId="0" fontId="14" fillId="0" borderId="135" xfId="0" applyFont="1" applyBorder="1" applyProtection="1"/>
    <xf numFmtId="0" fontId="69" fillId="0" borderId="0" xfId="0" applyFont="1"/>
    <xf numFmtId="0" fontId="70" fillId="0" borderId="0" xfId="0" applyNumberFormat="1" applyFont="1" applyBorder="1" applyProtection="1"/>
    <xf numFmtId="0" fontId="71" fillId="0" borderId="0" xfId="0" applyFont="1"/>
    <xf numFmtId="0" fontId="70" fillId="0" borderId="0" xfId="0" applyFont="1" applyProtection="1"/>
    <xf numFmtId="0" fontId="6" fillId="0" borderId="0" xfId="0" applyFont="1" applyBorder="1" applyProtection="1"/>
    <xf numFmtId="0" fontId="26" fillId="0" borderId="3" xfId="0" applyFont="1" applyBorder="1" applyAlignment="1" applyProtection="1">
      <alignment horizontal="center"/>
    </xf>
    <xf numFmtId="0" fontId="26" fillId="0" borderId="5" xfId="0" applyFont="1" applyBorder="1" applyAlignment="1" applyProtection="1">
      <alignment horizontal="center"/>
    </xf>
    <xf numFmtId="0" fontId="52" fillId="5" borderId="27" xfId="0" applyNumberFormat="1" applyFont="1" applyFill="1" applyBorder="1" applyProtection="1"/>
    <xf numFmtId="0" fontId="52" fillId="5" borderId="27" xfId="0" applyNumberFormat="1" applyFont="1" applyFill="1" applyBorder="1" applyProtection="1">
      <protection locked="0"/>
    </xf>
    <xf numFmtId="49" fontId="14" fillId="5" borderId="27" xfId="0" applyNumberFormat="1" applyFont="1" applyFill="1" applyBorder="1" applyProtection="1">
      <protection locked="0"/>
    </xf>
    <xf numFmtId="49" fontId="14" fillId="5" borderId="27" xfId="0" applyNumberFormat="1" applyFont="1" applyFill="1" applyBorder="1" applyProtection="1"/>
    <xf numFmtId="49" fontId="14" fillId="5" borderId="44" xfId="0" applyNumberFormat="1" applyFont="1" applyFill="1" applyBorder="1" applyProtection="1"/>
    <xf numFmtId="0" fontId="14" fillId="37" borderId="27" xfId="1" applyNumberFormat="1" applyFont="1" applyFill="1" applyBorder="1" applyProtection="1">
      <protection locked="0"/>
    </xf>
    <xf numFmtId="0" fontId="19" fillId="0" borderId="27" xfId="5" applyBorder="1" applyProtection="1"/>
    <xf numFmtId="0" fontId="22" fillId="9" borderId="131" xfId="0" applyFont="1" applyFill="1" applyBorder="1" applyAlignment="1" applyProtection="1">
      <alignment horizontal="center"/>
    </xf>
    <xf numFmtId="44" fontId="14" fillId="9" borderId="137" xfId="0" applyNumberFormat="1" applyFont="1" applyFill="1" applyBorder="1" applyProtection="1"/>
    <xf numFmtId="0" fontId="14" fillId="0" borderId="127" xfId="0" applyFont="1" applyFill="1" applyBorder="1" applyAlignment="1" applyProtection="1"/>
    <xf numFmtId="0" fontId="14" fillId="0" borderId="100" xfId="0" applyFont="1" applyFill="1" applyBorder="1" applyProtection="1"/>
    <xf numFmtId="0" fontId="14" fillId="0" borderId="43" xfId="0" applyFont="1" applyFill="1" applyBorder="1" applyProtection="1"/>
    <xf numFmtId="0" fontId="14" fillId="0" borderId="101" xfId="0" applyFont="1" applyFill="1" applyBorder="1" applyProtection="1"/>
    <xf numFmtId="0" fontId="31" fillId="0" borderId="123" xfId="0" applyFont="1" applyBorder="1"/>
    <xf numFmtId="0" fontId="14" fillId="0" borderId="134" xfId="0" applyFont="1" applyBorder="1" applyProtection="1"/>
    <xf numFmtId="0" fontId="14" fillId="0" borderId="122" xfId="0" applyFont="1" applyBorder="1" applyAlignment="1" applyProtection="1"/>
    <xf numFmtId="0" fontId="14" fillId="0" borderId="124" xfId="0" applyFont="1" applyFill="1" applyBorder="1" applyAlignment="1" applyProtection="1"/>
    <xf numFmtId="0" fontId="14" fillId="0" borderId="128" xfId="0" applyFont="1" applyFill="1" applyBorder="1" applyAlignment="1" applyProtection="1"/>
    <xf numFmtId="0" fontId="14" fillId="0" borderId="121" xfId="0" applyFont="1" applyBorder="1" applyAlignment="1" applyProtection="1"/>
    <xf numFmtId="0" fontId="14" fillId="0" borderId="123" xfId="0" applyFont="1" applyFill="1" applyBorder="1" applyAlignment="1" applyProtection="1">
      <alignment horizontal="left"/>
    </xf>
    <xf numFmtId="0" fontId="47" fillId="0" borderId="123" xfId="0" applyFont="1" applyFill="1" applyBorder="1" applyProtection="1"/>
    <xf numFmtId="0" fontId="47" fillId="0" borderId="121" xfId="0" applyFont="1" applyFill="1" applyBorder="1" applyProtection="1"/>
    <xf numFmtId="0" fontId="14" fillId="0" borderId="131" xfId="0" applyFont="1" applyFill="1" applyBorder="1" applyProtection="1"/>
    <xf numFmtId="0" fontId="47" fillId="0" borderId="35" xfId="0" applyFont="1" applyFill="1" applyBorder="1" applyProtection="1"/>
    <xf numFmtId="0" fontId="47" fillId="0" borderId="40" xfId="0" applyFont="1" applyFill="1" applyBorder="1" applyProtection="1"/>
    <xf numFmtId="0" fontId="14" fillId="0" borderId="124" xfId="0" applyFont="1" applyFill="1" applyBorder="1" applyProtection="1"/>
    <xf numFmtId="0" fontId="14" fillId="0" borderId="121" xfId="324" applyFont="1" applyFill="1" applyBorder="1" applyProtection="1"/>
    <xf numFmtId="0" fontId="62" fillId="0" borderId="126" xfId="0" applyFont="1" applyFill="1" applyBorder="1" applyProtection="1"/>
    <xf numFmtId="0" fontId="62" fillId="0" borderId="123" xfId="0" applyFont="1" applyFill="1" applyBorder="1" applyProtection="1"/>
    <xf numFmtId="0" fontId="51" fillId="0" borderId="123" xfId="0" applyFont="1" applyFill="1" applyBorder="1" applyProtection="1"/>
    <xf numFmtId="0" fontId="64" fillId="0" borderId="123" xfId="0" applyFont="1" applyFill="1" applyBorder="1" applyProtection="1"/>
    <xf numFmtId="0" fontId="60" fillId="0" borderId="123" xfId="0" applyFont="1" applyFill="1" applyBorder="1" applyProtection="1"/>
    <xf numFmtId="0" fontId="52" fillId="0" borderId="123" xfId="0" applyFont="1" applyFill="1" applyBorder="1" applyProtection="1"/>
    <xf numFmtId="0" fontId="65" fillId="0" borderId="123" xfId="0" applyFont="1" applyFill="1" applyBorder="1" applyProtection="1"/>
    <xf numFmtId="0" fontId="14" fillId="0" borderId="100" xfId="4" applyFont="1" applyFill="1" applyBorder="1" applyProtection="1"/>
    <xf numFmtId="9" fontId="14" fillId="0" borderId="126" xfId="0" applyNumberFormat="1" applyFont="1" applyFill="1" applyBorder="1" applyAlignment="1" applyProtection="1">
      <alignment horizontal="left"/>
    </xf>
    <xf numFmtId="0" fontId="14" fillId="0" borderId="29" xfId="0" applyFont="1" applyFill="1" applyBorder="1" applyProtection="1"/>
    <xf numFmtId="0" fontId="14" fillId="0" borderId="122" xfId="0" applyFont="1" applyFill="1" applyBorder="1" applyProtection="1"/>
    <xf numFmtId="0" fontId="47" fillId="0" borderId="37" xfId="0" applyFont="1" applyFill="1" applyBorder="1" applyProtection="1"/>
    <xf numFmtId="0" fontId="14" fillId="0" borderId="127" xfId="0" applyFont="1" applyFill="1" applyBorder="1" applyProtection="1"/>
    <xf numFmtId="0" fontId="51" fillId="0" borderId="126" xfId="0" applyNumberFormat="1" applyFont="1" applyBorder="1" applyAlignment="1" applyProtection="1"/>
    <xf numFmtId="0" fontId="14" fillId="0" borderId="127" xfId="0" applyNumberFormat="1" applyFont="1" applyBorder="1" applyAlignment="1" applyProtection="1"/>
    <xf numFmtId="44" fontId="14" fillId="0" borderId="126" xfId="1" applyFont="1" applyBorder="1" applyAlignment="1" applyProtection="1">
      <protection locked="0"/>
    </xf>
    <xf numFmtId="44" fontId="14" fillId="0" borderId="126" xfId="1" applyFont="1" applyBorder="1" applyAlignment="1" applyProtection="1"/>
    <xf numFmtId="44" fontId="14" fillId="0" borderId="0" xfId="0" applyNumberFormat="1" applyFont="1" applyBorder="1" applyAlignment="1" applyProtection="1"/>
    <xf numFmtId="44" fontId="51" fillId="2" borderId="126" xfId="1" applyFont="1" applyFill="1" applyBorder="1" applyAlignment="1" applyProtection="1">
      <protection locked="0"/>
    </xf>
    <xf numFmtId="44" fontId="51" fillId="0" borderId="126" xfId="1" applyFont="1" applyBorder="1" applyAlignment="1" applyProtection="1"/>
    <xf numFmtId="44" fontId="51" fillId="0" borderId="126" xfId="1" applyFont="1" applyBorder="1" applyAlignment="1" applyProtection="1">
      <alignment shrinkToFit="1"/>
    </xf>
    <xf numFmtId="0" fontId="14" fillId="0" borderId="121" xfId="0" applyFont="1" applyBorder="1" applyAlignment="1" applyProtection="1">
      <alignment horizontal="right"/>
    </xf>
    <xf numFmtId="0" fontId="14" fillId="9" borderId="121" xfId="0" applyFont="1" applyFill="1" applyBorder="1" applyAlignment="1" applyProtection="1">
      <alignment horizontal="right"/>
    </xf>
    <xf numFmtId="44" fontId="14" fillId="9" borderId="121" xfId="1" applyFont="1" applyFill="1" applyBorder="1" applyAlignment="1" applyProtection="1">
      <protection locked="0"/>
    </xf>
    <xf numFmtId="44" fontId="14" fillId="9" borderId="122" xfId="1" applyFont="1" applyFill="1" applyBorder="1" applyAlignment="1" applyProtection="1"/>
    <xf numFmtId="44" fontId="14" fillId="9" borderId="0" xfId="0" applyNumberFormat="1" applyFont="1" applyFill="1" applyBorder="1" applyAlignment="1" applyProtection="1"/>
    <xf numFmtId="0" fontId="14" fillId="0" borderId="131" xfId="0" applyFont="1" applyFill="1" applyBorder="1" applyAlignment="1" applyProtection="1">
      <protection locked="0"/>
    </xf>
    <xf numFmtId="0" fontId="47" fillId="0" borderId="102" xfId="0" applyFont="1" applyFill="1" applyBorder="1" applyProtection="1"/>
    <xf numFmtId="0" fontId="47" fillId="0" borderId="124" xfId="0" applyFont="1" applyFill="1" applyBorder="1" applyProtection="1"/>
    <xf numFmtId="0" fontId="47" fillId="0" borderId="54" xfId="0" applyFont="1" applyFill="1" applyBorder="1" applyProtection="1"/>
    <xf numFmtId="0" fontId="31" fillId="0" borderId="124" xfId="0" applyFont="1" applyFill="1" applyBorder="1"/>
    <xf numFmtId="0" fontId="31" fillId="0" borderId="100" xfId="0" applyFont="1" applyFill="1" applyBorder="1"/>
    <xf numFmtId="0" fontId="14" fillId="0" borderId="24" xfId="0" applyFont="1" applyFill="1" applyBorder="1" applyAlignment="1" applyProtection="1"/>
    <xf numFmtId="0" fontId="14" fillId="0" borderId="100" xfId="0" applyFont="1" applyFill="1" applyBorder="1" applyAlignment="1" applyProtection="1"/>
    <xf numFmtId="0" fontId="14" fillId="0" borderId="29" xfId="0" applyFont="1" applyFill="1" applyBorder="1" applyAlignment="1" applyProtection="1"/>
    <xf numFmtId="0" fontId="47" fillId="0" borderId="101" xfId="0" applyFont="1" applyFill="1" applyBorder="1" applyAlignment="1" applyProtection="1"/>
    <xf numFmtId="0" fontId="47" fillId="0" borderId="25" xfId="0" applyFont="1" applyFill="1" applyBorder="1" applyAlignment="1" applyProtection="1"/>
    <xf numFmtId="44" fontId="18" fillId="0" borderId="0" xfId="1" applyFont="1" applyFill="1" applyBorder="1" applyAlignment="1" applyProtection="1">
      <alignment horizontal="left"/>
    </xf>
    <xf numFmtId="0" fontId="14" fillId="0" borderId="0" xfId="0" applyFont="1" applyFill="1" applyBorder="1" applyAlignment="1" applyProtection="1"/>
    <xf numFmtId="0" fontId="56" fillId="0" borderId="35" xfId="0" applyFont="1" applyFill="1" applyBorder="1" applyAlignment="1" applyProtection="1"/>
    <xf numFmtId="0" fontId="47" fillId="0" borderId="98" xfId="0" applyFont="1" applyFill="1" applyBorder="1" applyAlignment="1" applyProtection="1"/>
    <xf numFmtId="0" fontId="14" fillId="0" borderId="131" xfId="0" applyFont="1" applyFill="1" applyBorder="1" applyAlignment="1" applyProtection="1"/>
    <xf numFmtId="0" fontId="47" fillId="0" borderId="100" xfId="0" applyFont="1" applyFill="1" applyBorder="1" applyProtection="1"/>
    <xf numFmtId="0" fontId="47" fillId="0" borderId="100" xfId="0" applyFont="1" applyFill="1" applyBorder="1" applyAlignment="1" applyProtection="1"/>
    <xf numFmtId="0" fontId="14" fillId="0" borderId="102" xfId="0" applyFont="1" applyFill="1" applyBorder="1" applyProtection="1"/>
    <xf numFmtId="0" fontId="31" fillId="0" borderId="122" xfId="0" applyFont="1" applyFill="1" applyBorder="1"/>
    <xf numFmtId="0" fontId="14" fillId="0" borderId="101" xfId="0" applyFont="1" applyFill="1" applyBorder="1" applyAlignment="1" applyProtection="1"/>
    <xf numFmtId="0" fontId="47" fillId="0" borderId="0" xfId="0" applyFont="1" applyFill="1" applyBorder="1" applyProtection="1"/>
    <xf numFmtId="0" fontId="47" fillId="0" borderId="98" xfId="0" applyFont="1" applyFill="1" applyBorder="1" applyProtection="1"/>
    <xf numFmtId="0" fontId="14" fillId="0" borderId="56" xfId="0" applyFont="1" applyFill="1" applyBorder="1" applyProtection="1"/>
    <xf numFmtId="0" fontId="47" fillId="0" borderId="126" xfId="0" applyFont="1" applyFill="1" applyBorder="1" applyProtection="1"/>
    <xf numFmtId="0" fontId="14" fillId="0" borderId="47" xfId="0" applyFont="1" applyFill="1" applyBorder="1" applyProtection="1"/>
    <xf numFmtId="0" fontId="14" fillId="0" borderId="128" xfId="0" applyFont="1" applyFill="1" applyBorder="1" applyProtection="1"/>
    <xf numFmtId="0" fontId="47" fillId="0" borderId="101" xfId="0" applyFont="1" applyFill="1" applyBorder="1" applyProtection="1"/>
    <xf numFmtId="0" fontId="47" fillId="0" borderId="24" xfId="0" applyFont="1" applyFill="1" applyBorder="1" applyProtection="1"/>
    <xf numFmtId="0" fontId="47" fillId="0" borderId="122" xfId="0" applyFont="1" applyFill="1" applyBorder="1" applyProtection="1"/>
    <xf numFmtId="0" fontId="47" fillId="0" borderId="34" xfId="0" applyFont="1" applyFill="1" applyBorder="1" applyProtection="1"/>
    <xf numFmtId="0" fontId="47" fillId="0" borderId="128" xfId="0" applyFont="1" applyFill="1" applyBorder="1" applyProtection="1"/>
    <xf numFmtId="0" fontId="2" fillId="9" borderId="15" xfId="0" applyNumberFormat="1" applyFont="1" applyFill="1" applyBorder="1" applyAlignment="1" applyProtection="1">
      <alignment horizontal="center" shrinkToFit="1"/>
    </xf>
    <xf numFmtId="0" fontId="22" fillId="9" borderId="25" xfId="0" applyFont="1" applyFill="1" applyBorder="1" applyAlignment="1" applyProtection="1">
      <alignment horizontal="center"/>
    </xf>
    <xf numFmtId="0" fontId="22" fillId="9" borderId="123" xfId="0" applyFont="1" applyFill="1" applyBorder="1" applyAlignment="1" applyProtection="1">
      <alignment horizontal="center"/>
    </xf>
    <xf numFmtId="0" fontId="47" fillId="0" borderId="52" xfId="0" applyFont="1" applyFill="1" applyBorder="1" applyProtection="1"/>
    <xf numFmtId="0" fontId="47" fillId="0" borderId="43" xfId="0" applyFont="1" applyFill="1" applyBorder="1" applyProtection="1"/>
    <xf numFmtId="0" fontId="14" fillId="0" borderId="40" xfId="0" applyFont="1" applyFill="1" applyBorder="1" applyAlignment="1" applyProtection="1"/>
    <xf numFmtId="0" fontId="19" fillId="0" borderId="27" xfId="5" applyFill="1" applyBorder="1" applyProtection="1"/>
    <xf numFmtId="0" fontId="47" fillId="0" borderId="50" xfId="0" applyFont="1" applyFill="1" applyBorder="1" applyProtection="1"/>
    <xf numFmtId="0" fontId="31" fillId="0" borderId="35" xfId="0" applyFont="1" applyFill="1" applyBorder="1"/>
    <xf numFmtId="0" fontId="14" fillId="0" borderId="63" xfId="0" applyFont="1" applyFill="1" applyBorder="1" applyProtection="1"/>
    <xf numFmtId="0" fontId="29" fillId="0" borderId="0" xfId="0" applyFont="1" applyFill="1"/>
    <xf numFmtId="0" fontId="31" fillId="0" borderId="123" xfId="0" applyFont="1" applyFill="1" applyBorder="1"/>
    <xf numFmtId="0" fontId="14" fillId="0" borderId="0" xfId="0" applyFont="1" applyFill="1" applyProtection="1"/>
    <xf numFmtId="0" fontId="14" fillId="0" borderId="73" xfId="0" applyFont="1" applyFill="1" applyBorder="1" applyProtection="1"/>
    <xf numFmtId="0" fontId="47" fillId="0" borderId="10" xfId="0" applyFont="1" applyFill="1" applyBorder="1" applyProtection="1"/>
    <xf numFmtId="0" fontId="47" fillId="0" borderId="53" xfId="0" applyFont="1" applyFill="1" applyBorder="1" applyProtection="1"/>
    <xf numFmtId="0" fontId="67" fillId="0" borderId="126" xfId="0" applyFont="1" applyFill="1" applyBorder="1" applyProtection="1"/>
    <xf numFmtId="0" fontId="14" fillId="0" borderId="34" xfId="0" applyFont="1" applyFill="1" applyBorder="1" applyProtection="1"/>
    <xf numFmtId="0" fontId="14" fillId="0" borderId="24" xfId="0" applyFont="1" applyFill="1" applyBorder="1" applyProtection="1"/>
    <xf numFmtId="0" fontId="47" fillId="0" borderId="100" xfId="4" applyFont="1" applyFill="1" applyBorder="1" applyProtection="1"/>
    <xf numFmtId="0" fontId="47" fillId="0" borderId="78" xfId="0" applyFont="1" applyFill="1" applyBorder="1" applyProtection="1"/>
    <xf numFmtId="0" fontId="14" fillId="0" borderId="134" xfId="0" applyFont="1" applyFill="1" applyBorder="1" applyProtection="1"/>
    <xf numFmtId="0" fontId="14" fillId="13" borderId="126" xfId="1" applyNumberFormat="1" applyFont="1" applyFill="1" applyBorder="1" applyAlignment="1" applyProtection="1">
      <alignment horizontal="center"/>
      <protection locked="0"/>
    </xf>
    <xf numFmtId="0" fontId="14" fillId="0" borderId="121" xfId="0" applyNumberFormat="1" applyFont="1" applyFill="1" applyBorder="1" applyAlignment="1" applyProtection="1">
      <alignment horizontal="right"/>
    </xf>
    <xf numFmtId="0" fontId="55" fillId="16" borderId="121" xfId="2" applyFont="1" applyFill="1" applyBorder="1" applyAlignment="1" applyProtection="1">
      <protection locked="0"/>
    </xf>
    <xf numFmtId="0" fontId="55" fillId="6" borderId="98" xfId="2" applyFont="1" applyBorder="1" applyAlignment="1" applyProtection="1">
      <protection locked="0"/>
    </xf>
    <xf numFmtId="0" fontId="14" fillId="0" borderId="126" xfId="0" applyNumberFormat="1" applyFont="1" applyBorder="1" applyProtection="1">
      <protection locked="0"/>
    </xf>
    <xf numFmtId="0" fontId="14" fillId="0" borderId="121" xfId="0" applyNumberFormat="1" applyFont="1" applyBorder="1" applyAlignment="1" applyProtection="1">
      <alignment horizontal="right"/>
    </xf>
    <xf numFmtId="0" fontId="14" fillId="2" borderId="99" xfId="0" applyNumberFormat="1" applyFont="1" applyFill="1" applyBorder="1" applyProtection="1"/>
    <xf numFmtId="0" fontId="10" fillId="9" borderId="127" xfId="0" applyFont="1" applyFill="1" applyBorder="1" applyProtection="1"/>
    <xf numFmtId="0" fontId="52" fillId="0" borderId="126" xfId="0" applyNumberFormat="1" applyFont="1" applyBorder="1" applyProtection="1"/>
    <xf numFmtId="0" fontId="51" fillId="0" borderId="123" xfId="0" applyNumberFormat="1" applyFont="1" applyBorder="1" applyProtection="1"/>
    <xf numFmtId="0" fontId="14" fillId="2" borderId="101" xfId="0" applyNumberFormat="1" applyFont="1" applyFill="1" applyBorder="1" applyProtection="1"/>
    <xf numFmtId="0" fontId="10" fillId="9" borderId="98" xfId="0" applyFont="1" applyFill="1" applyBorder="1" applyAlignment="1" applyProtection="1">
      <alignment horizontal="center"/>
    </xf>
    <xf numFmtId="0" fontId="3" fillId="14" borderId="123" xfId="1" applyNumberFormat="1" applyFont="1" applyFill="1" applyBorder="1" applyAlignment="1" applyProtection="1">
      <alignment horizontal="center"/>
      <protection locked="0"/>
    </xf>
    <xf numFmtId="0" fontId="10" fillId="0" borderId="123" xfId="0" applyFont="1" applyBorder="1" applyProtection="1"/>
    <xf numFmtId="0" fontId="3" fillId="0" borderId="123" xfId="1" applyNumberFormat="1" applyFont="1" applyFill="1" applyBorder="1" applyAlignment="1" applyProtection="1">
      <alignment horizontal="center"/>
      <protection locked="0"/>
    </xf>
    <xf numFmtId="0" fontId="14" fillId="0" borderId="126" xfId="0" applyNumberFormat="1" applyFont="1" applyFill="1" applyBorder="1" applyProtection="1">
      <protection locked="0"/>
    </xf>
    <xf numFmtId="0" fontId="14" fillId="0" borderId="127" xfId="0" applyNumberFormat="1" applyFont="1" applyBorder="1" applyProtection="1"/>
    <xf numFmtId="44" fontId="14" fillId="0" borderId="126" xfId="1" applyFont="1" applyBorder="1" applyProtection="1"/>
    <xf numFmtId="44" fontId="14" fillId="0" borderId="127" xfId="1" applyFont="1" applyBorder="1" applyAlignment="1" applyProtection="1">
      <alignment shrinkToFit="1"/>
    </xf>
    <xf numFmtId="44" fontId="14" fillId="0" borderId="128" xfId="0" applyNumberFormat="1" applyFont="1" applyBorder="1" applyProtection="1"/>
    <xf numFmtId="44" fontId="14" fillId="9" borderId="128" xfId="0" applyNumberFormat="1" applyFont="1" applyFill="1" applyBorder="1" applyProtection="1"/>
    <xf numFmtId="0" fontId="3" fillId="13" borderId="123" xfId="1" applyNumberFormat="1" applyFont="1" applyFill="1" applyBorder="1" applyProtection="1">
      <protection locked="0"/>
    </xf>
    <xf numFmtId="0" fontId="10" fillId="0" borderId="99" xfId="0" applyNumberFormat="1" applyFont="1" applyBorder="1" applyAlignment="1" applyProtection="1">
      <alignment horizontal="left"/>
    </xf>
    <xf numFmtId="0" fontId="15" fillId="0" borderId="27" xfId="0" applyNumberFormat="1" applyFont="1" applyBorder="1" applyAlignment="1" applyProtection="1">
      <alignment horizontal="left"/>
    </xf>
    <xf numFmtId="0" fontId="52" fillId="0" borderId="126" xfId="0" applyNumberFormat="1" applyFont="1" applyBorder="1" applyAlignment="1" applyProtection="1">
      <alignment horizontal="left"/>
    </xf>
    <xf numFmtId="0" fontId="14" fillId="0" borderId="123" xfId="0" applyNumberFormat="1" applyFont="1" applyFill="1" applyBorder="1" applyAlignment="1" applyProtection="1">
      <alignment horizontal="left"/>
    </xf>
    <xf numFmtId="0" fontId="14" fillId="0" borderId="101" xfId="0" applyNumberFormat="1" applyFont="1" applyBorder="1" applyAlignment="1" applyProtection="1">
      <alignment horizontal="left"/>
    </xf>
    <xf numFmtId="0" fontId="3" fillId="13" borderId="123" xfId="1" applyNumberFormat="1" applyFont="1" applyFill="1" applyBorder="1" applyAlignment="1" applyProtection="1">
      <alignment horizontal="left"/>
      <protection locked="0"/>
    </xf>
    <xf numFmtId="0" fontId="3" fillId="14" borderId="25" xfId="1" applyNumberFormat="1" applyFont="1" applyFill="1" applyBorder="1" applyAlignment="1" applyProtection="1">
      <alignment horizontal="left"/>
      <protection locked="0"/>
    </xf>
    <xf numFmtId="0" fontId="14" fillId="2" borderId="101" xfId="0" applyNumberFormat="1" applyFont="1" applyFill="1" applyBorder="1" applyAlignment="1" applyProtection="1">
      <alignment horizontal="left"/>
    </xf>
    <xf numFmtId="0" fontId="14" fillId="2" borderId="35" xfId="0" applyNumberFormat="1" applyFont="1" applyFill="1" applyBorder="1" applyAlignment="1" applyProtection="1">
      <alignment horizontal="left"/>
    </xf>
    <xf numFmtId="0" fontId="51" fillId="0" borderId="99" xfId="0" applyNumberFormat="1" applyFont="1" applyFill="1" applyBorder="1" applyAlignment="1" applyProtection="1">
      <alignment horizontal="left"/>
    </xf>
    <xf numFmtId="164" fontId="48" fillId="7" borderId="121" xfId="1" applyNumberFormat="1" applyFont="1" applyFill="1" applyBorder="1" applyProtection="1">
      <protection locked="0"/>
    </xf>
    <xf numFmtId="44" fontId="14" fillId="0" borderId="124" xfId="0" applyNumberFormat="1" applyFont="1" applyBorder="1" applyProtection="1"/>
    <xf numFmtId="165" fontId="54" fillId="15" borderId="133" xfId="10" applyNumberFormat="1" applyFont="1" applyBorder="1" applyAlignment="1" applyProtection="1"/>
    <xf numFmtId="0" fontId="15" fillId="0" borderId="123" xfId="0" applyNumberFormat="1" applyFont="1" applyBorder="1" applyAlignment="1" applyProtection="1">
      <alignment horizontal="left"/>
    </xf>
    <xf numFmtId="0" fontId="3" fillId="0" borderId="123" xfId="1" applyNumberFormat="1" applyFont="1" applyFill="1" applyBorder="1" applyAlignment="1" applyProtection="1">
      <alignment horizontal="left"/>
      <protection locked="0"/>
    </xf>
    <xf numFmtId="0" fontId="3" fillId="14" borderId="123" xfId="1" applyNumberFormat="1" applyFont="1" applyFill="1" applyBorder="1" applyAlignment="1" applyProtection="1">
      <alignment horizontal="left"/>
      <protection locked="0"/>
    </xf>
    <xf numFmtId="0" fontId="14" fillId="2" borderId="123" xfId="0" applyNumberFormat="1" applyFont="1" applyFill="1" applyBorder="1" applyAlignment="1" applyProtection="1">
      <alignment horizontal="left"/>
    </xf>
    <xf numFmtId="0" fontId="10" fillId="0" borderId="123" xfId="0" applyFont="1" applyBorder="1" applyAlignment="1" applyProtection="1">
      <alignment horizontal="left"/>
    </xf>
    <xf numFmtId="0" fontId="52" fillId="0" borderId="121" xfId="0" applyNumberFormat="1" applyFont="1" applyBorder="1" applyProtection="1"/>
    <xf numFmtId="49" fontId="14" fillId="0" borderId="27" xfId="0" applyNumberFormat="1" applyFont="1" applyBorder="1" applyAlignment="1" applyProtection="1"/>
    <xf numFmtId="0" fontId="52" fillId="0" borderId="25" xfId="0" applyNumberFormat="1" applyFont="1" applyBorder="1" applyAlignment="1" applyProtection="1">
      <alignment horizontal="left"/>
    </xf>
    <xf numFmtId="0" fontId="51" fillId="0" borderId="99" xfId="0" applyNumberFormat="1" applyFont="1" applyBorder="1" applyAlignment="1" applyProtection="1">
      <alignment horizontal="left"/>
    </xf>
    <xf numFmtId="0" fontId="10" fillId="0" borderId="29" xfId="0" applyFont="1" applyBorder="1" applyAlignment="1" applyProtection="1">
      <alignment horizontal="left"/>
    </xf>
    <xf numFmtId="0" fontId="14" fillId="0" borderId="98" xfId="0" applyNumberFormat="1" applyFont="1" applyBorder="1" applyAlignment="1" applyProtection="1">
      <alignment horizontal="left"/>
    </xf>
    <xf numFmtId="0" fontId="51" fillId="0" borderId="25" xfId="0" applyNumberFormat="1" applyFont="1" applyBorder="1" applyAlignment="1" applyProtection="1">
      <alignment horizontal="left"/>
    </xf>
    <xf numFmtId="0" fontId="3" fillId="0" borderId="25" xfId="1" applyNumberFormat="1" applyFont="1" applyFill="1" applyBorder="1" applyAlignment="1" applyProtection="1">
      <alignment horizontal="left"/>
      <protection locked="0"/>
    </xf>
    <xf numFmtId="0" fontId="3" fillId="14" borderId="99" xfId="1" applyNumberFormat="1" applyFont="1" applyFill="1" applyBorder="1" applyAlignment="1" applyProtection="1">
      <alignment horizontal="center"/>
      <protection locked="0"/>
    </xf>
    <xf numFmtId="0" fontId="15" fillId="0" borderId="25" xfId="0" applyNumberFormat="1" applyFont="1" applyBorder="1" applyProtection="1"/>
    <xf numFmtId="0" fontId="3" fillId="0" borderId="25" xfId="1" applyNumberFormat="1" applyFont="1" applyFill="1" applyBorder="1" applyAlignment="1" applyProtection="1">
      <alignment horizontal="center"/>
      <protection locked="0"/>
    </xf>
    <xf numFmtId="0" fontId="3" fillId="0" borderId="99" xfId="1" applyNumberFormat="1" applyFont="1" applyFill="1" applyBorder="1" applyAlignment="1" applyProtection="1">
      <alignment horizontal="left"/>
      <protection locked="0"/>
    </xf>
    <xf numFmtId="0" fontId="10" fillId="0" borderId="99" xfId="0" applyFont="1" applyBorder="1" applyAlignment="1" applyProtection="1">
      <alignment horizontal="left"/>
    </xf>
    <xf numFmtId="0" fontId="10" fillId="0" borderId="27" xfId="0" applyFont="1" applyBorder="1" applyAlignment="1" applyProtection="1">
      <alignment horizontal="left"/>
    </xf>
    <xf numFmtId="0" fontId="10" fillId="0" borderId="25" xfId="0" applyFont="1" applyBorder="1" applyAlignment="1" applyProtection="1">
      <alignment horizontal="left"/>
    </xf>
    <xf numFmtId="0" fontId="10" fillId="0" borderId="98" xfId="0" applyFont="1" applyBorder="1" applyAlignment="1" applyProtection="1">
      <alignment horizontal="left"/>
    </xf>
    <xf numFmtId="0" fontId="14" fillId="0" borderId="24" xfId="0" applyFont="1" applyBorder="1" applyAlignment="1" applyProtection="1">
      <alignment horizontal="left"/>
    </xf>
    <xf numFmtId="0" fontId="10" fillId="0" borderId="27" xfId="0" applyNumberFormat="1" applyFont="1" applyBorder="1" applyAlignment="1" applyProtection="1">
      <alignment horizontal="left"/>
    </xf>
    <xf numFmtId="0" fontId="14" fillId="13" borderId="25" xfId="1" applyNumberFormat="1" applyFont="1" applyFill="1" applyBorder="1" applyAlignment="1" applyProtection="1">
      <alignment horizontal="left"/>
      <protection locked="0"/>
    </xf>
    <xf numFmtId="0" fontId="52" fillId="9" borderId="25" xfId="0" applyNumberFormat="1" applyFont="1" applyFill="1" applyBorder="1" applyAlignment="1" applyProtection="1">
      <alignment horizontal="left"/>
    </xf>
    <xf numFmtId="44" fontId="14" fillId="0" borderId="131" xfId="1" applyFont="1" applyBorder="1" applyAlignment="1" applyProtection="1">
      <alignment shrinkToFit="1"/>
    </xf>
    <xf numFmtId="0" fontId="14" fillId="13" borderId="3" xfId="1" applyNumberFormat="1" applyFont="1" applyFill="1" applyBorder="1" applyAlignment="1" applyProtection="1">
      <alignment horizontal="left"/>
      <protection locked="0"/>
    </xf>
    <xf numFmtId="0" fontId="14" fillId="2" borderId="27" xfId="0" applyNumberFormat="1" applyFont="1" applyFill="1" applyBorder="1" applyAlignment="1" applyProtection="1">
      <alignment horizontal="left"/>
    </xf>
    <xf numFmtId="0" fontId="14" fillId="9" borderId="123" xfId="0" applyNumberFormat="1" applyFont="1" applyFill="1" applyBorder="1" applyAlignment="1" applyProtection="1">
      <alignment horizontal="left"/>
    </xf>
    <xf numFmtId="2" fontId="10" fillId="0" borderId="0" xfId="0" applyNumberFormat="1" applyFont="1" applyProtection="1"/>
    <xf numFmtId="0" fontId="14" fillId="0" borderId="98" xfId="0" applyNumberFormat="1" applyFont="1" applyFill="1" applyBorder="1" applyAlignment="1" applyProtection="1">
      <alignment horizontal="left"/>
    </xf>
    <xf numFmtId="0" fontId="47" fillId="0" borderId="131" xfId="0" applyFont="1" applyBorder="1" applyProtection="1"/>
    <xf numFmtId="0" fontId="10" fillId="0" borderId="98" xfId="0" quotePrefix="1" applyFont="1" applyBorder="1" applyAlignment="1" applyProtection="1">
      <alignment horizontal="left"/>
    </xf>
    <xf numFmtId="165" fontId="54" fillId="16" borderId="109" xfId="10" applyNumberFormat="1" applyFont="1" applyFill="1" applyBorder="1" applyAlignment="1" applyProtection="1"/>
    <xf numFmtId="0" fontId="14" fillId="0" borderId="121" xfId="0" applyFont="1" applyBorder="1" applyAlignment="1" applyProtection="1">
      <alignment horizontal="left"/>
    </xf>
    <xf numFmtId="44" fontId="14" fillId="2" borderId="121" xfId="1" applyFont="1" applyFill="1" applyBorder="1" applyProtection="1">
      <protection locked="0"/>
    </xf>
    <xf numFmtId="0" fontId="47" fillId="18" borderId="101" xfId="0" applyFont="1" applyFill="1" applyBorder="1" applyProtection="1"/>
    <xf numFmtId="0" fontId="15" fillId="0" borderId="99" xfId="0" applyNumberFormat="1" applyFont="1" applyBorder="1" applyProtection="1"/>
    <xf numFmtId="0" fontId="10" fillId="0" borderId="99" xfId="0" applyFont="1" applyBorder="1" applyProtection="1"/>
    <xf numFmtId="164" fontId="14" fillId="7" borderId="98" xfId="1" applyNumberFormat="1" applyFont="1" applyFill="1" applyBorder="1" applyAlignment="1" applyProtection="1">
      <protection locked="0"/>
    </xf>
    <xf numFmtId="0" fontId="10" fillId="0" borderId="37" xfId="0" applyFont="1" applyBorder="1" applyProtection="1"/>
    <xf numFmtId="0" fontId="47" fillId="34" borderId="123" xfId="0" applyFont="1" applyFill="1" applyBorder="1" applyProtection="1"/>
    <xf numFmtId="1" fontId="14" fillId="0" borderId="25" xfId="0" applyNumberFormat="1" applyFont="1" applyBorder="1" applyAlignment="1" applyProtection="1"/>
    <xf numFmtId="0" fontId="51" fillId="0" borderId="99" xfId="0" applyNumberFormat="1" applyFont="1" applyBorder="1" applyProtection="1"/>
    <xf numFmtId="0" fontId="3" fillId="0" borderId="99" xfId="1" applyNumberFormat="1" applyFont="1" applyFill="1" applyBorder="1" applyAlignment="1" applyProtection="1">
      <alignment horizontal="center"/>
      <protection locked="0"/>
    </xf>
    <xf numFmtId="0" fontId="52" fillId="0" borderId="25" xfId="0" applyNumberFormat="1" applyFont="1" applyBorder="1" applyProtection="1"/>
    <xf numFmtId="0" fontId="14" fillId="0" borderId="124" xfId="0" applyNumberFormat="1" applyFont="1" applyBorder="1" applyProtection="1"/>
    <xf numFmtId="0" fontId="14" fillId="0" borderId="124" xfId="0" applyNumberFormat="1" applyFont="1" applyFill="1" applyBorder="1" applyProtection="1"/>
    <xf numFmtId="0" fontId="14" fillId="0" borderId="128" xfId="0" applyNumberFormat="1" applyFont="1" applyFill="1" applyBorder="1" applyProtection="1"/>
    <xf numFmtId="0" fontId="14" fillId="0" borderId="122" xfId="0" applyNumberFormat="1" applyFont="1" applyBorder="1" applyProtection="1"/>
    <xf numFmtId="0" fontId="14" fillId="0" borderId="122" xfId="0" applyNumberFormat="1" applyFont="1" applyFill="1" applyBorder="1" applyProtection="1"/>
    <xf numFmtId="0" fontId="51" fillId="0" borderId="124" xfId="0" applyNumberFormat="1" applyFont="1" applyFill="1" applyBorder="1" applyProtection="1"/>
    <xf numFmtId="0" fontId="14" fillId="0" borderId="128" xfId="0" applyNumberFormat="1" applyFont="1" applyBorder="1" applyProtection="1"/>
    <xf numFmtId="0" fontId="14" fillId="9" borderId="100" xfId="0" applyNumberFormat="1" applyFont="1" applyFill="1" applyBorder="1" applyProtection="1"/>
    <xf numFmtId="0" fontId="14" fillId="2" borderId="124" xfId="1" applyNumberFormat="1" applyFont="1" applyFill="1" applyBorder="1" applyProtection="1"/>
    <xf numFmtId="0" fontId="14" fillId="9" borderId="124" xfId="0" applyNumberFormat="1" applyFont="1" applyFill="1" applyBorder="1" applyProtection="1"/>
    <xf numFmtId="0" fontId="14" fillId="0" borderId="100" xfId="0" applyNumberFormat="1" applyFont="1" applyFill="1" applyBorder="1" applyProtection="1"/>
    <xf numFmtId="0" fontId="10" fillId="0" borderId="123" xfId="0" applyNumberFormat="1" applyFont="1" applyBorder="1" applyProtection="1"/>
    <xf numFmtId="1" fontId="14" fillId="0" borderId="0" xfId="0" applyNumberFormat="1" applyFont="1" applyProtection="1"/>
    <xf numFmtId="49" fontId="14" fillId="0" borderId="29" xfId="0" applyNumberFormat="1" applyFont="1" applyBorder="1" applyProtection="1"/>
    <xf numFmtId="0" fontId="14" fillId="0" borderId="0" xfId="0" applyNumberFormat="1" applyFont="1" applyFill="1" applyBorder="1" applyProtection="1"/>
    <xf numFmtId="0" fontId="52" fillId="0" borderId="0" xfId="0" applyNumberFormat="1" applyFont="1" applyBorder="1" applyProtection="1"/>
    <xf numFmtId="0" fontId="51" fillId="0" borderId="0" xfId="0" applyNumberFormat="1" applyFont="1" applyBorder="1" applyProtection="1"/>
    <xf numFmtId="0" fontId="3" fillId="0" borderId="0" xfId="1" applyNumberFormat="1" applyFont="1" applyFill="1" applyBorder="1" applyAlignment="1" applyProtection="1">
      <alignment horizontal="center"/>
      <protection locked="0"/>
    </xf>
    <xf numFmtId="0" fontId="3" fillId="14" borderId="0" xfId="1" applyNumberFormat="1" applyFont="1" applyFill="1" applyBorder="1" applyAlignment="1" applyProtection="1">
      <alignment horizontal="center"/>
      <protection locked="0"/>
    </xf>
    <xf numFmtId="0" fontId="14" fillId="2" borderId="0" xfId="0" applyNumberFormat="1" applyFont="1" applyFill="1" applyBorder="1" applyProtection="1"/>
    <xf numFmtId="0" fontId="51" fillId="0" borderId="0" xfId="0" applyNumberFormat="1" applyFont="1" applyFill="1" applyBorder="1" applyProtection="1"/>
    <xf numFmtId="166" fontId="12" fillId="5" borderId="35" xfId="0" applyNumberFormat="1" applyFont="1" applyFill="1" applyBorder="1" applyProtection="1"/>
    <xf numFmtId="0" fontId="10" fillId="0" borderId="10" xfId="0" applyNumberFormat="1" applyFont="1" applyBorder="1" applyProtection="1"/>
    <xf numFmtId="0" fontId="63" fillId="12" borderId="121" xfId="9" applyNumberFormat="1" applyFont="1" applyBorder="1" applyProtection="1">
      <protection locked="0"/>
    </xf>
    <xf numFmtId="0" fontId="31" fillId="0" borderId="99" xfId="0" applyFont="1" applyFill="1" applyBorder="1" applyProtection="1">
      <protection locked="0"/>
    </xf>
    <xf numFmtId="0" fontId="31" fillId="9" borderId="99" xfId="0" applyFont="1" applyFill="1" applyBorder="1" applyAlignment="1" applyProtection="1">
      <alignment horizontal="center"/>
      <protection locked="0"/>
    </xf>
    <xf numFmtId="0" fontId="14" fillId="0" borderId="99" xfId="0" applyFont="1" applyFill="1" applyBorder="1" applyProtection="1">
      <protection locked="0"/>
    </xf>
    <xf numFmtId="0" fontId="14" fillId="9" borderId="99" xfId="0" applyFont="1" applyFill="1" applyBorder="1" applyAlignment="1" applyProtection="1">
      <alignment horizontal="center"/>
      <protection locked="0"/>
    </xf>
    <xf numFmtId="0" fontId="47" fillId="38" borderId="99" xfId="0" applyFont="1" applyFill="1" applyBorder="1" applyProtection="1">
      <protection locked="0"/>
    </xf>
    <xf numFmtId="0" fontId="14" fillId="0" borderId="99" xfId="53835" applyFont="1" applyFill="1" applyBorder="1" applyProtection="1">
      <protection locked="0"/>
    </xf>
    <xf numFmtId="0" fontId="14" fillId="0" borderId="121" xfId="53835" applyFont="1" applyFill="1" applyBorder="1" applyProtection="1">
      <protection locked="0"/>
    </xf>
    <xf numFmtId="0" fontId="14" fillId="0" borderId="99" xfId="0" applyFont="1" applyFill="1" applyBorder="1" applyAlignment="1" applyProtection="1">
      <alignment horizontal="center"/>
      <protection locked="0"/>
    </xf>
    <xf numFmtId="0" fontId="18" fillId="9" borderId="14" xfId="0" applyNumberFormat="1" applyFont="1" applyFill="1" applyBorder="1" applyAlignment="1" applyProtection="1">
      <alignment horizontal="center"/>
    </xf>
    <xf numFmtId="44" fontId="18" fillId="9" borderId="0" xfId="1" applyFont="1" applyFill="1" applyBorder="1" applyAlignment="1" applyProtection="1">
      <alignment horizontal="center"/>
    </xf>
    <xf numFmtId="44" fontId="10" fillId="9" borderId="100" xfId="0" applyNumberFormat="1" applyFont="1" applyFill="1" applyBorder="1" applyProtection="1"/>
    <xf numFmtId="0" fontId="52" fillId="0" borderId="124" xfId="0" applyFont="1" applyBorder="1" applyAlignment="1" applyProtection="1">
      <alignment vertical="top"/>
    </xf>
    <xf numFmtId="0" fontId="52" fillId="0" borderId="128" xfId="0" applyFont="1" applyBorder="1" applyAlignment="1" applyProtection="1">
      <alignment vertical="top"/>
    </xf>
    <xf numFmtId="0" fontId="52" fillId="0" borderId="47" xfId="0" applyFont="1" applyBorder="1" applyAlignment="1" applyProtection="1">
      <alignment vertical="top"/>
    </xf>
    <xf numFmtId="0" fontId="14" fillId="0" borderId="124" xfId="0" applyFont="1" applyBorder="1" applyAlignment="1" applyProtection="1">
      <alignment vertical="top"/>
    </xf>
    <xf numFmtId="0" fontId="14" fillId="0" borderId="100" xfId="0" applyFont="1" applyBorder="1" applyAlignment="1" applyProtection="1">
      <alignment vertical="top"/>
    </xf>
    <xf numFmtId="0" fontId="14" fillId="0" borderId="0" xfId="0" applyFont="1" applyBorder="1" applyAlignment="1" applyProtection="1">
      <alignment vertical="top"/>
    </xf>
    <xf numFmtId="0" fontId="14" fillId="0" borderId="47" xfId="0" applyFont="1" applyBorder="1" applyAlignment="1" applyProtection="1">
      <alignment vertical="top"/>
    </xf>
    <xf numFmtId="44" fontId="10" fillId="0" borderId="53" xfId="0" applyNumberFormat="1" applyFont="1" applyFill="1" applyBorder="1" applyProtection="1"/>
    <xf numFmtId="0" fontId="18" fillId="9" borderId="78" xfId="0" applyNumberFormat="1" applyFont="1" applyFill="1" applyBorder="1" applyAlignment="1" applyProtection="1">
      <alignment horizontal="center"/>
    </xf>
    <xf numFmtId="44" fontId="10" fillId="9" borderId="48" xfId="0" applyNumberFormat="1" applyFont="1" applyFill="1" applyBorder="1" applyProtection="1"/>
    <xf numFmtId="44" fontId="10" fillId="9" borderId="30" xfId="0" applyNumberFormat="1" applyFont="1" applyFill="1" applyBorder="1" applyProtection="1"/>
    <xf numFmtId="44" fontId="10" fillId="9" borderId="33" xfId="0" applyNumberFormat="1" applyFont="1" applyFill="1" applyBorder="1" applyProtection="1"/>
    <xf numFmtId="0" fontId="14" fillId="9" borderId="17" xfId="0" applyFont="1" applyFill="1" applyBorder="1" applyAlignment="1" applyProtection="1">
      <alignment horizontal="center"/>
      <protection locked="0"/>
    </xf>
    <xf numFmtId="170" fontId="14" fillId="0" borderId="100" xfId="0" applyNumberFormat="1" applyFont="1" applyBorder="1" applyAlignment="1" applyProtection="1">
      <alignment shrinkToFit="1"/>
    </xf>
    <xf numFmtId="0" fontId="52" fillId="0" borderId="25" xfId="0" applyFont="1" applyBorder="1" applyAlignment="1" applyProtection="1">
      <alignment vertical="top"/>
      <protection locked="0"/>
    </xf>
    <xf numFmtId="0" fontId="47" fillId="0" borderId="99" xfId="0" applyNumberFormat="1" applyFont="1" applyBorder="1" applyAlignment="1" applyProtection="1"/>
    <xf numFmtId="0" fontId="14" fillId="0" borderId="17" xfId="0" applyNumberFormat="1" applyFont="1" applyBorder="1" applyAlignment="1" applyProtection="1">
      <alignment horizontal="left"/>
    </xf>
    <xf numFmtId="0" fontId="14" fillId="0" borderId="99" xfId="0" applyNumberFormat="1" applyFont="1" applyFill="1" applyBorder="1" applyAlignment="1" applyProtection="1">
      <alignment horizontal="center"/>
      <protection locked="0"/>
    </xf>
    <xf numFmtId="170" fontId="14" fillId="0" borderId="100" xfId="0" applyNumberFormat="1" applyFont="1" applyBorder="1" applyAlignment="1" applyProtection="1">
      <alignment horizontal="left" shrinkToFit="1"/>
    </xf>
    <xf numFmtId="0" fontId="30" fillId="0" borderId="14" xfId="0" applyNumberFormat="1" applyFont="1" applyBorder="1" applyAlignment="1" applyProtection="1">
      <alignment horizontal="left"/>
    </xf>
    <xf numFmtId="171" fontId="14" fillId="0" borderId="99" xfId="0" applyNumberFormat="1" applyFont="1" applyBorder="1" applyProtection="1"/>
    <xf numFmtId="171" fontId="14" fillId="0" borderId="18" xfId="0" applyNumberFormat="1" applyFont="1" applyBorder="1" applyProtection="1"/>
    <xf numFmtId="171" fontId="14" fillId="9" borderId="99" xfId="0" applyNumberFormat="1" applyFont="1" applyFill="1" applyBorder="1" applyProtection="1"/>
    <xf numFmtId="171" fontId="10" fillId="0" borderId="123" xfId="0" applyNumberFormat="1" applyFont="1" applyBorder="1" applyProtection="1"/>
    <xf numFmtId="0" fontId="14" fillId="9" borderId="55" xfId="0" applyFont="1" applyFill="1" applyBorder="1" applyAlignment="1" applyProtection="1">
      <alignment horizontal="center"/>
      <protection locked="0"/>
    </xf>
    <xf numFmtId="49" fontId="14" fillId="0" borderId="139" xfId="11" applyNumberFormat="1" applyFont="1" applyFill="1" applyBorder="1" applyAlignment="1" applyProtection="1">
      <alignment horizontal="center"/>
      <protection locked="0"/>
    </xf>
    <xf numFmtId="0" fontId="14" fillId="0" borderId="140" xfId="11" applyNumberFormat="1" applyFont="1" applyFill="1" applyBorder="1" applyAlignment="1" applyProtection="1">
      <alignment horizontal="center"/>
      <protection locked="0"/>
    </xf>
    <xf numFmtId="0" fontId="14" fillId="9" borderId="104" xfId="0" applyFont="1" applyFill="1" applyBorder="1" applyAlignment="1" applyProtection="1">
      <alignment horizontal="center"/>
      <protection locked="0"/>
    </xf>
    <xf numFmtId="0" fontId="14" fillId="0" borderId="104" xfId="0" applyNumberFormat="1" applyFont="1" applyBorder="1" applyAlignment="1" applyProtection="1">
      <alignment horizontal="left"/>
    </xf>
    <xf numFmtId="0" fontId="14" fillId="0" borderId="122" xfId="0" applyNumberFormat="1" applyFont="1" applyBorder="1" applyAlignment="1" applyProtection="1">
      <alignment horizontal="left"/>
    </xf>
    <xf numFmtId="49" fontId="14" fillId="0" borderId="123" xfId="11" applyNumberFormat="1" applyFont="1" applyFill="1" applyBorder="1" applyAlignment="1" applyProtection="1">
      <alignment horizontal="center"/>
      <protection locked="0"/>
    </xf>
    <xf numFmtId="0" fontId="14" fillId="0" borderId="123" xfId="0" applyFont="1" applyFill="1" applyBorder="1" applyAlignment="1" applyProtection="1">
      <alignment horizontal="center"/>
      <protection locked="0"/>
    </xf>
    <xf numFmtId="0" fontId="14" fillId="0" borderId="123" xfId="0" applyNumberFormat="1" applyFont="1" applyFill="1" applyBorder="1" applyAlignment="1" applyProtection="1">
      <alignment horizontal="center"/>
      <protection locked="0"/>
    </xf>
    <xf numFmtId="44" fontId="14" fillId="8" borderId="99" xfId="92" applyFont="1" applyFill="1" applyBorder="1" applyProtection="1">
      <protection locked="0"/>
    </xf>
    <xf numFmtId="166" fontId="12" fillId="5" borderId="14" xfId="0" applyNumberFormat="1" applyFont="1" applyFill="1" applyBorder="1" applyProtection="1"/>
    <xf numFmtId="172" fontId="14" fillId="0" borderId="18" xfId="0" applyNumberFormat="1" applyFont="1" applyBorder="1" applyProtection="1"/>
    <xf numFmtId="172" fontId="14" fillId="0" borderId="3" xfId="1" applyNumberFormat="1" applyFont="1" applyBorder="1" applyAlignment="1" applyProtection="1">
      <alignment shrinkToFit="1"/>
    </xf>
    <xf numFmtId="172" fontId="14" fillId="0" borderId="22" xfId="1" applyNumberFormat="1" applyFont="1" applyBorder="1" applyAlignment="1" applyProtection="1">
      <alignment shrinkToFit="1"/>
    </xf>
    <xf numFmtId="172" fontId="14" fillId="0" borderId="25" xfId="1" applyNumberFormat="1" applyFont="1" applyBorder="1" applyAlignment="1" applyProtection="1">
      <alignment shrinkToFit="1"/>
    </xf>
    <xf numFmtId="172" fontId="14" fillId="5" borderId="35" xfId="0" applyNumberFormat="1" applyFont="1" applyFill="1" applyBorder="1" applyProtection="1"/>
    <xf numFmtId="172" fontId="14" fillId="0" borderId="3" xfId="1" applyNumberFormat="1" applyFont="1" applyBorder="1" applyProtection="1"/>
    <xf numFmtId="172" fontId="14" fillId="0" borderId="25" xfId="1" applyNumberFormat="1" applyFont="1" applyBorder="1" applyProtection="1"/>
    <xf numFmtId="172" fontId="14" fillId="0" borderId="25" xfId="1" applyNumberFormat="1" applyFont="1" applyBorder="1" applyAlignment="1" applyProtection="1"/>
    <xf numFmtId="172" fontId="14" fillId="0" borderId="99" xfId="0" applyNumberFormat="1" applyFont="1" applyBorder="1" applyProtection="1"/>
    <xf numFmtId="172" fontId="14" fillId="9" borderId="18" xfId="0" applyNumberFormat="1" applyFont="1" applyFill="1" applyBorder="1" applyProtection="1"/>
    <xf numFmtId="172" fontId="14" fillId="9" borderId="99" xfId="0" applyNumberFormat="1" applyFont="1" applyFill="1" applyBorder="1" applyProtection="1"/>
    <xf numFmtId="172" fontId="14" fillId="9" borderId="31" xfId="0" applyNumberFormat="1" applyFont="1" applyFill="1" applyBorder="1" applyProtection="1"/>
    <xf numFmtId="172" fontId="14" fillId="5" borderId="78" xfId="0" applyNumberFormat="1" applyFont="1" applyFill="1" applyBorder="1" applyProtection="1"/>
    <xf numFmtId="172" fontId="14" fillId="0" borderId="126" xfId="1" applyNumberFormat="1" applyFont="1" applyBorder="1" applyAlignment="1" applyProtection="1">
      <alignment shrinkToFit="1"/>
    </xf>
    <xf numFmtId="172" fontId="14" fillId="9" borderId="121" xfId="0" applyNumberFormat="1" applyFont="1" applyFill="1" applyBorder="1" applyProtection="1"/>
    <xf numFmtId="172" fontId="14" fillId="9" borderId="25" xfId="0" applyNumberFormat="1" applyFont="1" applyFill="1" applyBorder="1" applyProtection="1"/>
    <xf numFmtId="0" fontId="14" fillId="9" borderId="17" xfId="0" applyNumberFormat="1" applyFont="1" applyFill="1" applyBorder="1" applyAlignment="1" applyProtection="1">
      <alignment horizontal="center"/>
      <protection locked="0"/>
    </xf>
    <xf numFmtId="0" fontId="10" fillId="9" borderId="100" xfId="0" applyNumberFormat="1" applyFont="1" applyFill="1" applyBorder="1" applyProtection="1"/>
    <xf numFmtId="0" fontId="10" fillId="0" borderId="34" xfId="0" applyNumberFormat="1" applyFont="1" applyBorder="1" applyAlignment="1" applyProtection="1">
      <alignment vertical="top"/>
    </xf>
    <xf numFmtId="0" fontId="14" fillId="0" borderId="100" xfId="0" applyNumberFormat="1" applyFont="1" applyBorder="1" applyAlignment="1" applyProtection="1">
      <alignment horizontal="left" shrinkToFit="1"/>
    </xf>
    <xf numFmtId="0" fontId="14" fillId="0" borderId="104" xfId="0" applyNumberFormat="1" applyFont="1" applyBorder="1" applyProtection="1"/>
    <xf numFmtId="0" fontId="14" fillId="0" borderId="134" xfId="0" applyNumberFormat="1" applyFont="1" applyBorder="1" applyProtection="1"/>
    <xf numFmtId="0" fontId="14" fillId="0" borderId="47" xfId="0" applyNumberFormat="1" applyFont="1" applyBorder="1" applyProtection="1"/>
    <xf numFmtId="0" fontId="52" fillId="0" borderId="124" xfId="0" applyNumberFormat="1" applyFont="1" applyBorder="1" applyAlignment="1" applyProtection="1">
      <alignment vertical="top"/>
    </xf>
    <xf numFmtId="0" fontId="52" fillId="0" borderId="128" xfId="0" applyNumberFormat="1" applyFont="1" applyBorder="1" applyAlignment="1" applyProtection="1">
      <alignment vertical="top"/>
    </xf>
    <xf numFmtId="0" fontId="52" fillId="0" borderId="47" xfId="0" applyNumberFormat="1" applyFont="1" applyBorder="1" applyAlignment="1" applyProtection="1">
      <alignment vertical="top"/>
    </xf>
    <xf numFmtId="0" fontId="14" fillId="9" borderId="55" xfId="0" applyNumberFormat="1" applyFont="1" applyFill="1" applyBorder="1" applyAlignment="1" applyProtection="1">
      <alignment horizontal="center"/>
      <protection locked="0"/>
    </xf>
    <xf numFmtId="0" fontId="14" fillId="0" borderId="124" xfId="0" applyNumberFormat="1" applyFont="1" applyBorder="1" applyAlignment="1" applyProtection="1">
      <alignment vertical="top"/>
    </xf>
    <xf numFmtId="0" fontId="14" fillId="0" borderId="122" xfId="0" applyNumberFormat="1" applyFont="1" applyBorder="1" applyAlignment="1" applyProtection="1">
      <alignment vertical="top"/>
    </xf>
    <xf numFmtId="0" fontId="52" fillId="0" borderId="24" xfId="0" applyNumberFormat="1" applyFont="1" applyBorder="1" applyAlignment="1" applyProtection="1">
      <alignment vertical="top"/>
    </xf>
    <xf numFmtId="0" fontId="14" fillId="0" borderId="24" xfId="0" applyNumberFormat="1" applyFont="1" applyFill="1" applyBorder="1" applyProtection="1"/>
    <xf numFmtId="0" fontId="14" fillId="0" borderId="100" xfId="0" applyNumberFormat="1" applyFont="1" applyBorder="1" applyAlignment="1" applyProtection="1">
      <alignment shrinkToFit="1"/>
    </xf>
    <xf numFmtId="0" fontId="14" fillId="0" borderId="100" xfId="0" applyNumberFormat="1" applyFont="1" applyBorder="1" applyAlignment="1" applyProtection="1">
      <alignment vertical="top"/>
    </xf>
    <xf numFmtId="0" fontId="14" fillId="0" borderId="0" xfId="0" applyNumberFormat="1" applyFont="1" applyBorder="1" applyAlignment="1" applyProtection="1">
      <alignment vertical="top"/>
    </xf>
    <xf numFmtId="0" fontId="14" fillId="0" borderId="47" xfId="0" applyNumberFormat="1" applyFont="1" applyBorder="1" applyAlignment="1" applyProtection="1">
      <alignment vertical="top"/>
    </xf>
    <xf numFmtId="167" fontId="14" fillId="0" borderId="18" xfId="0" applyNumberFormat="1" applyFont="1" applyBorder="1" applyProtection="1"/>
    <xf numFmtId="172" fontId="14" fillId="0" borderId="31" xfId="0" applyNumberFormat="1" applyFont="1" applyBorder="1" applyProtection="1"/>
    <xf numFmtId="172" fontId="14" fillId="0" borderId="3" xfId="0" applyNumberFormat="1" applyFont="1" applyBorder="1" applyProtection="1"/>
    <xf numFmtId="172" fontId="14" fillId="0" borderId="27" xfId="0" applyNumberFormat="1" applyFont="1" applyBorder="1" applyProtection="1"/>
    <xf numFmtId="172" fontId="14" fillId="0" borderId="25" xfId="0" applyNumberFormat="1" applyFont="1" applyBorder="1" applyProtection="1"/>
    <xf numFmtId="172" fontId="14" fillId="0" borderId="121" xfId="0" applyNumberFormat="1" applyFont="1" applyBorder="1" applyProtection="1"/>
    <xf numFmtId="0" fontId="14" fillId="0" borderId="142" xfId="0" applyNumberFormat="1" applyFont="1" applyBorder="1" applyProtection="1"/>
    <xf numFmtId="0" fontId="14" fillId="0" borderId="141" xfId="0" applyFont="1" applyBorder="1" applyAlignment="1" applyProtection="1"/>
    <xf numFmtId="44" fontId="14" fillId="4" borderId="141" xfId="1" applyFont="1" applyFill="1" applyBorder="1" applyProtection="1">
      <protection locked="0"/>
    </xf>
    <xf numFmtId="44" fontId="14" fillId="0" borderId="141" xfId="1" applyFont="1" applyBorder="1" applyProtection="1"/>
    <xf numFmtId="44" fontId="14" fillId="0" borderId="141" xfId="1" applyFont="1" applyBorder="1" applyAlignment="1" applyProtection="1">
      <alignment shrinkToFit="1"/>
    </xf>
    <xf numFmtId="0" fontId="14" fillId="0" borderId="141" xfId="0" applyNumberFormat="1" applyFont="1" applyBorder="1" applyAlignment="1" applyProtection="1"/>
    <xf numFmtId="0" fontId="52" fillId="0" borderId="123" xfId="0" applyFont="1" applyBorder="1" applyAlignment="1" applyProtection="1">
      <alignment vertical="top"/>
    </xf>
    <xf numFmtId="0" fontId="14" fillId="0" borderId="143" xfId="0" applyNumberFormat="1" applyFont="1" applyBorder="1" applyAlignment="1" applyProtection="1">
      <alignment horizontal="left"/>
    </xf>
    <xf numFmtId="0" fontId="14" fillId="0" borderId="8" xfId="0" applyNumberFormat="1" applyFont="1" applyBorder="1" applyAlignment="1" applyProtection="1">
      <alignment shrinkToFit="1"/>
    </xf>
    <xf numFmtId="170" fontId="14" fillId="0" borderId="34" xfId="0" applyNumberFormat="1" applyFont="1" applyBorder="1" applyAlignment="1" applyProtection="1">
      <alignment shrinkToFit="1"/>
    </xf>
    <xf numFmtId="0" fontId="14" fillId="0" borderId="141" xfId="0" applyNumberFormat="1" applyFont="1" applyBorder="1" applyAlignment="1" applyProtection="1">
      <alignment horizontal="left"/>
    </xf>
    <xf numFmtId="44" fontId="14" fillId="0" borderId="24" xfId="1" applyNumberFormat="1" applyFont="1" applyBorder="1" applyProtection="1"/>
    <xf numFmtId="0" fontId="14" fillId="9" borderId="98" xfId="0" applyFont="1" applyFill="1" applyBorder="1" applyAlignment="1" applyProtection="1">
      <alignment horizontal="center"/>
      <protection locked="0"/>
    </xf>
    <xf numFmtId="167" fontId="14" fillId="5" borderId="14" xfId="1" applyNumberFormat="1" applyFont="1" applyFill="1" applyBorder="1" applyProtection="1"/>
    <xf numFmtId="0" fontId="47" fillId="34" borderId="144" xfId="0" applyFont="1" applyFill="1" applyBorder="1" applyAlignment="1" applyProtection="1"/>
    <xf numFmtId="0" fontId="3" fillId="13" borderId="141" xfId="1" applyNumberFormat="1" applyFont="1" applyFill="1" applyBorder="1" applyProtection="1">
      <protection locked="0"/>
    </xf>
    <xf numFmtId="0" fontId="14" fillId="0" borderId="141" xfId="0" applyNumberFormat="1" applyFont="1" applyFill="1" applyBorder="1" applyAlignment="1" applyProtection="1"/>
    <xf numFmtId="0" fontId="14" fillId="0" borderId="141" xfId="0" applyFont="1" applyBorder="1" applyAlignment="1" applyProtection="1">
      <alignment horizontal="right"/>
    </xf>
    <xf numFmtId="0" fontId="14" fillId="0" borderId="142" xfId="0" applyNumberFormat="1" applyFont="1" applyBorder="1" applyAlignment="1" applyProtection="1"/>
    <xf numFmtId="44" fontId="14" fillId="8" borderId="141" xfId="1" applyFont="1" applyFill="1" applyBorder="1" applyAlignment="1" applyProtection="1">
      <protection locked="0"/>
    </xf>
    <xf numFmtId="44" fontId="14" fillId="9" borderId="143" xfId="1" applyFont="1" applyFill="1" applyBorder="1" applyAlignment="1" applyProtection="1"/>
    <xf numFmtId="44" fontId="14" fillId="9" borderId="141" xfId="1" applyFont="1" applyFill="1" applyBorder="1" applyAlignment="1" applyProtection="1">
      <alignment shrinkToFit="1"/>
    </xf>
    <xf numFmtId="1" fontId="14" fillId="0" borderId="35" xfId="0" applyNumberFormat="1" applyFont="1" applyBorder="1" applyAlignment="1" applyProtection="1"/>
    <xf numFmtId="0" fontId="14" fillId="2" borderId="27" xfId="0" applyFont="1" applyFill="1" applyBorder="1" applyAlignment="1" applyProtection="1"/>
    <xf numFmtId="44" fontId="14" fillId="2" borderId="27" xfId="1" applyFont="1" applyFill="1" applyBorder="1" applyAlignment="1" applyProtection="1">
      <protection locked="0"/>
    </xf>
    <xf numFmtId="0" fontId="47" fillId="0" borderId="121" xfId="0" applyFont="1" applyFill="1" applyBorder="1" applyAlignment="1" applyProtection="1"/>
    <xf numFmtId="0" fontId="47" fillId="0" borderId="123" xfId="0" applyFont="1" applyBorder="1" applyAlignment="1" applyProtection="1"/>
    <xf numFmtId="0" fontId="47" fillId="0" borderId="123" xfId="0" applyFont="1" applyFill="1" applyBorder="1" applyAlignment="1" applyProtection="1"/>
    <xf numFmtId="164" fontId="48" fillId="7" borderId="141" xfId="1" applyNumberFormat="1" applyFont="1" applyFill="1" applyBorder="1" applyAlignment="1" applyProtection="1">
      <protection locked="0"/>
    </xf>
    <xf numFmtId="1" fontId="14" fillId="0" borderId="131" xfId="0" applyNumberFormat="1" applyFont="1" applyBorder="1" applyAlignment="1" applyProtection="1"/>
    <xf numFmtId="44" fontId="14" fillId="2" borderId="123" xfId="1" applyFont="1" applyFill="1" applyBorder="1" applyAlignment="1" applyProtection="1">
      <protection locked="0"/>
    </xf>
    <xf numFmtId="44" fontId="14" fillId="0" borderId="124" xfId="1" applyFont="1" applyBorder="1" applyAlignment="1" applyProtection="1"/>
    <xf numFmtId="44" fontId="14" fillId="0" borderId="137" xfId="0" applyNumberFormat="1" applyFont="1" applyBorder="1" applyAlignment="1" applyProtection="1"/>
    <xf numFmtId="0" fontId="30" fillId="0" borderId="14" xfId="0" applyNumberFormat="1" applyFont="1" applyBorder="1" applyAlignment="1" applyProtection="1">
      <alignment vertical="center"/>
    </xf>
    <xf numFmtId="0" fontId="22" fillId="5" borderId="14" xfId="0" applyNumberFormat="1" applyFont="1" applyFill="1" applyBorder="1" applyProtection="1"/>
    <xf numFmtId="49" fontId="22" fillId="5" borderId="14" xfId="0" applyNumberFormat="1" applyFont="1" applyFill="1" applyBorder="1" applyProtection="1"/>
    <xf numFmtId="166" fontId="22" fillId="5" borderId="14" xfId="0" applyNumberFormat="1" applyFont="1" applyFill="1" applyBorder="1" applyProtection="1"/>
    <xf numFmtId="44" fontId="18" fillId="5" borderId="14" xfId="0" applyNumberFormat="1" applyFont="1" applyFill="1" applyBorder="1" applyProtection="1"/>
    <xf numFmtId="0" fontId="18" fillId="5" borderId="14" xfId="0" applyNumberFormat="1" applyFont="1" applyFill="1" applyBorder="1" applyAlignment="1" applyProtection="1">
      <alignment horizontal="center"/>
    </xf>
    <xf numFmtId="167" fontId="18" fillId="5" borderId="14" xfId="0" applyNumberFormat="1" applyFont="1" applyFill="1" applyBorder="1" applyProtection="1"/>
    <xf numFmtId="0" fontId="14" fillId="0" borderId="51" xfId="0" applyNumberFormat="1" applyFont="1" applyBorder="1" applyAlignment="1" applyProtection="1">
      <alignment horizontal="left"/>
    </xf>
    <xf numFmtId="0" fontId="14" fillId="0" borderId="24" xfId="0" applyNumberFormat="1" applyFont="1" applyBorder="1" applyAlignment="1" applyProtection="1">
      <alignment horizontal="left"/>
    </xf>
    <xf numFmtId="0" fontId="14" fillId="0" borderId="2" xfId="0" applyNumberFormat="1" applyFont="1" applyBorder="1" applyProtection="1"/>
    <xf numFmtId="0" fontId="14" fillId="0" borderId="121" xfId="1" applyNumberFormat="1" applyFont="1" applyFill="1" applyBorder="1" applyProtection="1"/>
    <xf numFmtId="0" fontId="10" fillId="0" borderId="2" xfId="0" applyNumberFormat="1" applyFont="1" applyBorder="1" applyAlignment="1" applyProtection="1">
      <alignment vertical="top"/>
    </xf>
    <xf numFmtId="0" fontId="14" fillId="0" borderId="51" xfId="0" applyNumberFormat="1" applyFont="1" applyBorder="1" applyProtection="1"/>
    <xf numFmtId="0" fontId="52" fillId="0" borderId="82" xfId="0" applyNumberFormat="1" applyFont="1" applyBorder="1" applyAlignment="1" applyProtection="1">
      <alignment vertical="top"/>
    </xf>
    <xf numFmtId="0" fontId="14" fillId="0" borderId="143" xfId="0" applyNumberFormat="1" applyFont="1" applyBorder="1" applyProtection="1"/>
    <xf numFmtId="44" fontId="14" fillId="0" borderId="37" xfId="0" applyNumberFormat="1" applyFont="1" applyBorder="1" applyProtection="1"/>
    <xf numFmtId="0" fontId="14" fillId="0" borderId="122" xfId="1" applyNumberFormat="1" applyFont="1" applyFill="1" applyBorder="1" applyProtection="1"/>
    <xf numFmtId="0" fontId="14" fillId="9" borderId="123" xfId="0" applyNumberFormat="1" applyFont="1" applyFill="1" applyBorder="1" applyAlignment="1" applyProtection="1">
      <alignment horizontal="center"/>
      <protection locked="0"/>
    </xf>
    <xf numFmtId="0" fontId="10" fillId="0" borderId="124" xfId="0" applyNumberFormat="1" applyFont="1" applyBorder="1" applyAlignment="1" applyProtection="1">
      <alignment vertical="top"/>
    </xf>
    <xf numFmtId="0" fontId="14" fillId="9" borderId="104" xfId="0" applyNumberFormat="1" applyFont="1" applyFill="1" applyBorder="1" applyAlignment="1" applyProtection="1">
      <alignment horizontal="center"/>
      <protection locked="0"/>
    </xf>
    <xf numFmtId="0" fontId="14" fillId="0" borderId="123" xfId="11" applyNumberFormat="1" applyFont="1" applyFill="1" applyBorder="1" applyAlignment="1" applyProtection="1">
      <alignment horizontal="center"/>
      <protection locked="0"/>
    </xf>
    <xf numFmtId="0" fontId="10" fillId="0" borderId="123" xfId="0" applyNumberFormat="1" applyFont="1" applyBorder="1" applyAlignment="1" applyProtection="1">
      <alignment vertical="top"/>
    </xf>
    <xf numFmtId="0" fontId="52" fillId="0" borderId="25" xfId="0" applyNumberFormat="1" applyFont="1" applyBorder="1" applyAlignment="1" applyProtection="1">
      <alignment vertical="top"/>
    </xf>
    <xf numFmtId="0" fontId="14" fillId="0" borderId="52" xfId="0" applyNumberFormat="1" applyFont="1" applyBorder="1" applyAlignment="1" applyProtection="1">
      <alignment vertical="top"/>
    </xf>
    <xf numFmtId="0" fontId="14" fillId="0" borderId="123" xfId="1" applyNumberFormat="1" applyFont="1" applyFill="1" applyBorder="1" applyProtection="1"/>
    <xf numFmtId="0" fontId="14" fillId="0" borderId="100" xfId="1" applyNumberFormat="1" applyFont="1" applyFill="1" applyBorder="1" applyProtection="1"/>
    <xf numFmtId="0" fontId="14" fillId="0" borderId="82" xfId="0" applyNumberFormat="1" applyFont="1" applyFill="1" applyBorder="1" applyProtection="1"/>
    <xf numFmtId="0" fontId="14" fillId="0" borderId="16" xfId="0" applyNumberFormat="1" applyFont="1" applyFill="1" applyBorder="1" applyProtection="1"/>
    <xf numFmtId="0" fontId="14" fillId="0" borderId="131" xfId="0" applyFont="1" applyBorder="1" applyAlignment="1" applyProtection="1"/>
    <xf numFmtId="0" fontId="52" fillId="0" borderId="123" xfId="0" applyNumberFormat="1" applyFont="1" applyBorder="1" applyAlignment="1" applyProtection="1">
      <alignment vertical="top"/>
    </xf>
    <xf numFmtId="165" fontId="54" fillId="15" borderId="0" xfId="10" applyNumberFormat="1" applyFont="1" applyBorder="1" applyAlignment="1" applyProtection="1"/>
    <xf numFmtId="165" fontId="54" fillId="16" borderId="0" xfId="10" applyNumberFormat="1" applyFont="1" applyFill="1" applyBorder="1" applyAlignment="1" applyProtection="1"/>
    <xf numFmtId="44" fontId="14" fillId="0" borderId="143" xfId="0" applyNumberFormat="1" applyFont="1" applyBorder="1" applyAlignment="1" applyProtection="1"/>
    <xf numFmtId="165" fontId="54" fillId="9" borderId="144" xfId="10" applyNumberFormat="1" applyFont="1" applyFill="1" applyBorder="1" applyAlignment="1" applyProtection="1"/>
    <xf numFmtId="49" fontId="14" fillId="0" borderId="40" xfId="0" applyNumberFormat="1" applyFont="1" applyBorder="1" applyAlignment="1" applyProtection="1">
      <alignment horizontal="center" shrinkToFit="1"/>
    </xf>
    <xf numFmtId="165" fontId="72" fillId="0" borderId="0" xfId="10" applyNumberFormat="1" applyFont="1" applyFill="1" applyBorder="1" applyAlignment="1" applyProtection="1">
      <alignment horizontal="center"/>
    </xf>
    <xf numFmtId="0" fontId="14" fillId="0" borderId="66" xfId="0" applyNumberFormat="1" applyFont="1" applyFill="1" applyBorder="1" applyProtection="1"/>
    <xf numFmtId="44" fontId="14" fillId="4" borderId="141" xfId="1" applyFont="1" applyFill="1" applyBorder="1" applyAlignment="1" applyProtection="1">
      <protection locked="0"/>
    </xf>
    <xf numFmtId="44" fontId="14" fillId="0" borderId="121" xfId="1" applyFont="1" applyBorder="1" applyAlignment="1" applyProtection="1"/>
    <xf numFmtId="44" fontId="14" fillId="0" borderId="141" xfId="0" applyNumberFormat="1" applyFont="1" applyBorder="1" applyProtection="1"/>
    <xf numFmtId="0" fontId="47" fillId="0" borderId="35" xfId="0" applyFont="1" applyBorder="1" applyProtection="1"/>
    <xf numFmtId="0" fontId="47" fillId="34" borderId="121" xfId="0" applyFont="1" applyFill="1" applyBorder="1" applyAlignment="1" applyProtection="1"/>
    <xf numFmtId="0" fontId="14" fillId="0" borderId="34" xfId="0" applyNumberFormat="1" applyFont="1" applyBorder="1" applyAlignment="1" applyProtection="1">
      <alignment vertical="top"/>
    </xf>
    <xf numFmtId="0" fontId="53" fillId="0" borderId="141" xfId="0" applyNumberFormat="1" applyFont="1" applyBorder="1" applyAlignment="1" applyProtection="1"/>
    <xf numFmtId="0" fontId="14" fillId="0" borderId="141" xfId="0" applyNumberFormat="1" applyFont="1" applyBorder="1" applyAlignment="1" applyProtection="1">
      <alignment horizontal="right"/>
    </xf>
    <xf numFmtId="0" fontId="14" fillId="0" borderId="131" xfId="0" applyNumberFormat="1" applyFont="1" applyBorder="1" applyAlignment="1" applyProtection="1">
      <alignment vertical="top"/>
    </xf>
    <xf numFmtId="0" fontId="14" fillId="0" borderId="134" xfId="0" applyNumberFormat="1" applyFont="1" applyBorder="1" applyAlignment="1" applyProtection="1">
      <alignment vertical="top"/>
    </xf>
    <xf numFmtId="0" fontId="14" fillId="0" borderId="124" xfId="0" applyNumberFormat="1" applyFont="1" applyBorder="1" applyAlignment="1" applyProtection="1">
      <alignment horizontal="left"/>
    </xf>
    <xf numFmtId="0" fontId="14" fillId="0" borderId="17" xfId="0" applyNumberFormat="1" applyFont="1" applyBorder="1" applyAlignment="1" applyProtection="1">
      <alignment vertical="top"/>
    </xf>
    <xf numFmtId="0" fontId="14" fillId="0" borderId="25" xfId="0" applyNumberFormat="1" applyFont="1" applyBorder="1" applyAlignment="1" applyProtection="1">
      <alignment vertical="top"/>
    </xf>
    <xf numFmtId="0" fontId="14" fillId="0" borderId="37" xfId="0" applyNumberFormat="1" applyFont="1" applyBorder="1" applyAlignment="1" applyProtection="1">
      <alignment vertical="top"/>
    </xf>
    <xf numFmtId="44" fontId="14" fillId="0" borderId="144" xfId="1" applyFont="1" applyFill="1" applyBorder="1" applyProtection="1">
      <protection locked="0"/>
    </xf>
    <xf numFmtId="0" fontId="14" fillId="0" borderId="141" xfId="1" applyNumberFormat="1" applyFont="1" applyFill="1" applyBorder="1" applyProtection="1"/>
    <xf numFmtId="0" fontId="14" fillId="0" borderId="143" xfId="1" applyNumberFormat="1" applyFont="1" applyFill="1" applyBorder="1" applyProtection="1"/>
    <xf numFmtId="44" fontId="14" fillId="0" borderId="141" xfId="1" applyFont="1" applyFill="1" applyBorder="1" applyProtection="1"/>
    <xf numFmtId="0" fontId="14" fillId="9" borderId="144" xfId="0" applyNumberFormat="1" applyFont="1" applyFill="1" applyBorder="1" applyAlignment="1" applyProtection="1">
      <alignment horizontal="center"/>
      <protection locked="0"/>
    </xf>
    <xf numFmtId="0" fontId="14" fillId="9" borderId="142" xfId="0" applyNumberFormat="1" applyFont="1" applyFill="1" applyBorder="1" applyAlignment="1" applyProtection="1">
      <alignment horizontal="center"/>
      <protection locked="0"/>
    </xf>
    <xf numFmtId="164" fontId="48" fillId="7" borderId="123" xfId="1" applyNumberFormat="1" applyFont="1" applyFill="1" applyBorder="1" applyAlignment="1" applyProtection="1">
      <protection locked="0"/>
    </xf>
    <xf numFmtId="166" fontId="18" fillId="5" borderId="14" xfId="0" applyNumberFormat="1" applyFont="1" applyFill="1" applyBorder="1" applyProtection="1"/>
    <xf numFmtId="165" fontId="54" fillId="16" borderId="144" xfId="10" applyNumberFormat="1" applyFont="1" applyFill="1" applyBorder="1" applyAlignment="1" applyProtection="1"/>
    <xf numFmtId="44" fontId="7" fillId="5" borderId="14" xfId="1" applyFont="1" applyFill="1" applyBorder="1" applyProtection="1"/>
    <xf numFmtId="49" fontId="7" fillId="5" borderId="14" xfId="0" applyNumberFormat="1" applyFont="1" applyFill="1" applyBorder="1" applyProtection="1"/>
    <xf numFmtId="0" fontId="14" fillId="0" borderId="100" xfId="0" applyNumberFormat="1" applyFont="1" applyBorder="1" applyAlignment="1" applyProtection="1">
      <alignment horizontal="center"/>
    </xf>
    <xf numFmtId="0" fontId="10" fillId="9" borderId="100" xfId="0" applyNumberFormat="1" applyFont="1" applyFill="1" applyBorder="1" applyAlignment="1" applyProtection="1">
      <alignment horizontal="center"/>
    </xf>
    <xf numFmtId="0" fontId="14" fillId="0" borderId="100" xfId="0" applyNumberFormat="1" applyFont="1" applyBorder="1" applyAlignment="1" applyProtection="1">
      <alignment horizontal="center" shrinkToFit="1"/>
    </xf>
    <xf numFmtId="0" fontId="14" fillId="0" borderId="104" xfId="0" applyNumberFormat="1" applyFont="1" applyBorder="1" applyAlignment="1" applyProtection="1">
      <alignment horizontal="center"/>
    </xf>
    <xf numFmtId="0" fontId="14" fillId="0" borderId="134" xfId="0" applyNumberFormat="1" applyFont="1" applyBorder="1" applyAlignment="1" applyProtection="1">
      <alignment horizontal="center"/>
    </xf>
    <xf numFmtId="0" fontId="52" fillId="0" borderId="124" xfId="0" applyNumberFormat="1" applyFont="1" applyBorder="1" applyAlignment="1" applyProtection="1">
      <alignment horizontal="center" vertical="top"/>
    </xf>
    <xf numFmtId="0" fontId="14" fillId="0" borderId="122" xfId="0" applyNumberFormat="1" applyFont="1" applyFill="1" applyBorder="1" applyAlignment="1" applyProtection="1">
      <alignment horizontal="center"/>
    </xf>
    <xf numFmtId="0" fontId="10" fillId="0" borderId="25" xfId="0" applyNumberFormat="1" applyFont="1" applyBorder="1" applyAlignment="1" applyProtection="1">
      <alignment horizontal="center"/>
    </xf>
    <xf numFmtId="49" fontId="19" fillId="0" borderId="1" xfId="5" applyNumberFormat="1" applyBorder="1" applyAlignment="1" applyProtection="1">
      <alignment horizontal="left"/>
      <protection locked="0"/>
    </xf>
    <xf numFmtId="44" fontId="2" fillId="5" borderId="14" xfId="0" applyNumberFormat="1" applyFont="1" applyFill="1" applyBorder="1" applyProtection="1"/>
    <xf numFmtId="0" fontId="2" fillId="5" borderId="14" xfId="0" applyNumberFormat="1" applyFont="1" applyFill="1" applyBorder="1" applyProtection="1"/>
    <xf numFmtId="44" fontId="7" fillId="5" borderId="14" xfId="0" applyNumberFormat="1" applyFont="1" applyFill="1" applyBorder="1" applyAlignment="1" applyProtection="1"/>
    <xf numFmtId="0" fontId="0" fillId="0" borderId="14" xfId="0" applyNumberFormat="1" applyFont="1" applyBorder="1" applyAlignment="1" applyProtection="1">
      <alignment horizontal="center"/>
    </xf>
    <xf numFmtId="166" fontId="14" fillId="5" borderId="14" xfId="1" applyNumberFormat="1" applyFont="1" applyFill="1" applyBorder="1" applyProtection="1"/>
    <xf numFmtId="165" fontId="54" fillId="16" borderId="29" xfId="10" applyNumberFormat="1" applyFont="1" applyFill="1" applyBorder="1" applyAlignment="1" applyProtection="1"/>
    <xf numFmtId="0" fontId="14" fillId="0" borderId="100" xfId="0" applyNumberFormat="1" applyFont="1" applyBorder="1" applyAlignment="1" applyProtection="1"/>
    <xf numFmtId="0" fontId="14" fillId="0" borderId="99" xfId="1" applyNumberFormat="1" applyFont="1" applyFill="1" applyBorder="1" applyProtection="1">
      <protection locked="0"/>
    </xf>
    <xf numFmtId="167" fontId="14" fillId="0" borderId="28" xfId="0" applyNumberFormat="1" applyFont="1" applyFill="1" applyBorder="1" applyProtection="1"/>
    <xf numFmtId="0" fontId="14" fillId="0" borderId="123" xfId="1" applyNumberFormat="1" applyFont="1" applyFill="1" applyBorder="1" applyProtection="1">
      <protection locked="0"/>
    </xf>
    <xf numFmtId="0" fontId="14" fillId="0" borderId="146" xfId="0" applyNumberFormat="1" applyFont="1" applyBorder="1" applyAlignment="1" applyProtection="1">
      <alignment horizontal="left"/>
    </xf>
    <xf numFmtId="0" fontId="14" fillId="0" borderId="147" xfId="0" applyNumberFormat="1" applyFont="1" applyBorder="1" applyAlignment="1" applyProtection="1">
      <alignment horizontal="left"/>
    </xf>
    <xf numFmtId="0" fontId="14" fillId="0" borderId="8" xfId="0" applyNumberFormat="1" applyFont="1" applyBorder="1" applyProtection="1"/>
    <xf numFmtId="0" fontId="52" fillId="0" borderId="122" xfId="0" applyNumberFormat="1" applyFont="1" applyBorder="1" applyAlignment="1" applyProtection="1">
      <alignment vertical="top"/>
    </xf>
    <xf numFmtId="0" fontId="52" fillId="0" borderId="122" xfId="0" applyFont="1" applyBorder="1" applyAlignment="1" applyProtection="1">
      <alignment vertical="top"/>
    </xf>
    <xf numFmtId="0" fontId="14" fillId="0" borderId="147" xfId="0" applyNumberFormat="1" applyFont="1" applyBorder="1" applyProtection="1"/>
    <xf numFmtId="44" fontId="14" fillId="0" borderId="147" xfId="0" applyNumberFormat="1" applyFont="1" applyBorder="1" applyProtection="1"/>
    <xf numFmtId="0" fontId="14" fillId="14" borderId="146" xfId="1" applyNumberFormat="1" applyFont="1" applyFill="1" applyBorder="1" applyProtection="1">
      <protection locked="0"/>
    </xf>
    <xf numFmtId="44" fontId="14" fillId="9" borderId="146" xfId="0" applyNumberFormat="1" applyFont="1" applyFill="1" applyBorder="1" applyProtection="1"/>
    <xf numFmtId="0" fontId="14" fillId="0" borderId="147" xfId="0" applyNumberFormat="1" applyFont="1" applyBorder="1" applyAlignment="1" applyProtection="1">
      <alignment shrinkToFit="1"/>
    </xf>
    <xf numFmtId="170" fontId="14" fillId="0" borderId="147" xfId="0" applyNumberFormat="1" applyFont="1" applyBorder="1" applyAlignment="1" applyProtection="1">
      <alignment shrinkToFit="1"/>
    </xf>
    <xf numFmtId="0" fontId="14" fillId="0" borderId="144" xfId="0" applyNumberFormat="1" applyFont="1" applyBorder="1" applyProtection="1"/>
    <xf numFmtId="0" fontId="14" fillId="0" borderId="146" xfId="0" applyNumberFormat="1" applyFont="1" applyFill="1" applyBorder="1" applyProtection="1"/>
    <xf numFmtId="0" fontId="14" fillId="0" borderId="147" xfId="0" applyNumberFormat="1" applyFont="1" applyBorder="1" applyAlignment="1" applyProtection="1"/>
    <xf numFmtId="44" fontId="14" fillId="0" borderId="147" xfId="0" applyNumberFormat="1" applyFont="1" applyFill="1" applyBorder="1" applyProtection="1"/>
    <xf numFmtId="0" fontId="14" fillId="0" borderId="82" xfId="0" applyNumberFormat="1" applyFont="1" applyBorder="1" applyAlignment="1" applyProtection="1">
      <alignment vertical="top"/>
    </xf>
    <xf numFmtId="0" fontId="14" fillId="0" borderId="24" xfId="0" applyNumberFormat="1" applyFont="1" applyBorder="1" applyAlignment="1" applyProtection="1">
      <alignment vertical="top"/>
    </xf>
    <xf numFmtId="0" fontId="14" fillId="0" borderId="8" xfId="0" applyNumberFormat="1" applyFont="1" applyFill="1" applyBorder="1" applyProtection="1"/>
    <xf numFmtId="0" fontId="14" fillId="0" borderId="29" xfId="0" applyNumberFormat="1" applyFont="1" applyBorder="1" applyAlignment="1" applyProtection="1">
      <alignment horizontal="left"/>
    </xf>
    <xf numFmtId="0" fontId="14" fillId="0" borderId="33" xfId="0" applyNumberFormat="1" applyFont="1" applyBorder="1" applyAlignment="1" applyProtection="1">
      <alignment horizontal="left"/>
    </xf>
    <xf numFmtId="0" fontId="14" fillId="0" borderId="34" xfId="0" applyNumberFormat="1" applyFont="1" applyBorder="1" applyAlignment="1" applyProtection="1">
      <alignment horizontal="left"/>
    </xf>
    <xf numFmtId="0" fontId="14" fillId="9" borderId="144" xfId="0" applyFont="1" applyFill="1" applyBorder="1" applyAlignment="1" applyProtection="1">
      <alignment horizontal="center"/>
      <protection locked="0"/>
    </xf>
    <xf numFmtId="0" fontId="52" fillId="0" borderId="134" xfId="0" applyNumberFormat="1" applyFont="1" applyBorder="1" applyAlignment="1" applyProtection="1">
      <alignment vertical="top"/>
    </xf>
    <xf numFmtId="0" fontId="52" fillId="0" borderId="134" xfId="0" applyFont="1" applyBorder="1" applyAlignment="1" applyProtection="1">
      <alignment vertical="top"/>
    </xf>
    <xf numFmtId="0" fontId="14" fillId="0" borderId="144" xfId="0" applyNumberFormat="1" applyFont="1" applyFill="1" applyBorder="1" applyProtection="1"/>
    <xf numFmtId="44" fontId="14" fillId="0" borderId="144" xfId="0" applyNumberFormat="1" applyFont="1" applyFill="1" applyBorder="1" applyProtection="1"/>
    <xf numFmtId="0" fontId="14" fillId="0" borderId="147" xfId="0" applyNumberFormat="1" applyFont="1" applyFill="1" applyBorder="1" applyProtection="1"/>
    <xf numFmtId="0" fontId="14" fillId="0" borderId="146" xfId="0" applyFont="1" applyBorder="1" applyAlignment="1" applyProtection="1"/>
    <xf numFmtId="44" fontId="14" fillId="9" borderId="146" xfId="1" applyFont="1" applyFill="1" applyBorder="1" applyProtection="1">
      <protection locked="0"/>
    </xf>
    <xf numFmtId="44" fontId="14" fillId="9" borderId="147" xfId="1" applyFont="1" applyFill="1" applyBorder="1" applyProtection="1"/>
    <xf numFmtId="44" fontId="14" fillId="9" borderId="146" xfId="1" applyFont="1" applyFill="1" applyBorder="1" applyAlignment="1" applyProtection="1">
      <alignment shrinkToFit="1"/>
    </xf>
    <xf numFmtId="44" fontId="10" fillId="0" borderId="123" xfId="1" applyFont="1" applyBorder="1" applyProtection="1">
      <protection locked="0"/>
    </xf>
    <xf numFmtId="44" fontId="10" fillId="0" borderId="123" xfId="1" applyFont="1" applyBorder="1" applyProtection="1"/>
    <xf numFmtId="44" fontId="10" fillId="0" borderId="123" xfId="1" applyFont="1" applyBorder="1" applyAlignment="1" applyProtection="1">
      <alignment shrinkToFit="1"/>
    </xf>
    <xf numFmtId="0" fontId="14" fillId="0" borderId="124" xfId="0" applyFont="1" applyBorder="1" applyAlignment="1" applyProtection="1"/>
    <xf numFmtId="0" fontId="14" fillId="0" borderId="124" xfId="0" applyNumberFormat="1" applyFont="1" applyBorder="1" applyAlignment="1" applyProtection="1"/>
    <xf numFmtId="0" fontId="14" fillId="0" borderId="27" xfId="1" applyNumberFormat="1" applyFont="1" applyFill="1" applyBorder="1" applyProtection="1">
      <protection locked="0"/>
    </xf>
    <xf numFmtId="0" fontId="14" fillId="0" borderId="147" xfId="0" applyFont="1" applyBorder="1" applyAlignment="1" applyProtection="1"/>
    <xf numFmtId="44" fontId="14" fillId="0" borderId="147" xfId="0" applyNumberFormat="1" applyFont="1" applyBorder="1" applyAlignment="1" applyProtection="1"/>
    <xf numFmtId="0" fontId="14" fillId="0" borderId="128" xfId="0" applyNumberFormat="1" applyFont="1" applyBorder="1" applyAlignment="1" applyProtection="1"/>
    <xf numFmtId="0" fontId="14" fillId="0" borderId="128" xfId="0" applyFont="1" applyBorder="1" applyAlignment="1" applyProtection="1"/>
    <xf numFmtId="0" fontId="14" fillId="13" borderId="146" xfId="1" applyNumberFormat="1" applyFont="1" applyFill="1" applyBorder="1" applyProtection="1">
      <protection locked="0"/>
    </xf>
    <xf numFmtId="0" fontId="14" fillId="0" borderId="146" xfId="0" applyFont="1" applyBorder="1" applyAlignment="1" applyProtection="1">
      <alignment horizontal="right"/>
    </xf>
    <xf numFmtId="1" fontId="14" fillId="0" borderId="146" xfId="0" applyNumberFormat="1" applyFont="1" applyBorder="1" applyProtection="1"/>
    <xf numFmtId="49" fontId="14" fillId="0" borderId="146" xfId="0" applyNumberFormat="1" applyFont="1" applyFill="1" applyBorder="1" applyAlignment="1" applyProtection="1"/>
    <xf numFmtId="166" fontId="55" fillId="0" borderId="34" xfId="2" applyNumberFormat="1" applyFont="1" applyFill="1" applyBorder="1" applyAlignment="1" applyProtection="1"/>
    <xf numFmtId="165" fontId="54" fillId="0" borderId="94" xfId="10" applyNumberFormat="1" applyFont="1" applyFill="1" applyBorder="1" applyAlignment="1" applyProtection="1"/>
    <xf numFmtId="165" fontId="54" fillId="0" borderId="29" xfId="10" applyNumberFormat="1" applyFont="1" applyFill="1" applyBorder="1" applyAlignment="1" applyProtection="1"/>
    <xf numFmtId="44" fontId="14" fillId="0" borderId="27" xfId="0" applyNumberFormat="1" applyFont="1" applyFill="1" applyBorder="1" applyProtection="1"/>
    <xf numFmtId="167" fontId="14" fillId="0" borderId="44" xfId="0" applyNumberFormat="1" applyFont="1" applyFill="1" applyBorder="1" applyProtection="1"/>
    <xf numFmtId="0" fontId="52" fillId="0" borderId="8" xfId="0" applyNumberFormat="1" applyFont="1" applyBorder="1" applyAlignment="1" applyProtection="1">
      <alignment vertical="top"/>
    </xf>
    <xf numFmtId="0" fontId="14" fillId="0" borderId="17" xfId="0" applyFont="1" applyFill="1" applyBorder="1" applyProtection="1"/>
    <xf numFmtId="0" fontId="14" fillId="0" borderId="146" xfId="1" applyNumberFormat="1" applyFont="1" applyFill="1" applyBorder="1" applyProtection="1">
      <protection locked="0"/>
    </xf>
    <xf numFmtId="165" fontId="54" fillId="0" borderId="136" xfId="10" applyNumberFormat="1" applyFont="1" applyFill="1" applyBorder="1" applyAlignment="1" applyProtection="1"/>
    <xf numFmtId="44" fontId="14" fillId="0" borderId="146" xfId="0" applyNumberFormat="1" applyFont="1" applyFill="1" applyBorder="1" applyProtection="1"/>
    <xf numFmtId="165" fontId="54" fillId="15" borderId="148" xfId="10" applyNumberFormat="1" applyFont="1" applyBorder="1" applyAlignment="1" applyProtection="1"/>
    <xf numFmtId="165" fontId="54" fillId="15" borderId="34" xfId="10" applyNumberFormat="1" applyFont="1" applyBorder="1" applyAlignment="1" applyProtection="1"/>
    <xf numFmtId="167" fontId="14" fillId="5" borderId="14" xfId="0" applyNumberFormat="1" applyFont="1" applyFill="1" applyBorder="1" applyProtection="1"/>
    <xf numFmtId="166" fontId="14" fillId="0" borderId="18" xfId="0" applyNumberFormat="1" applyFont="1" applyBorder="1" applyProtection="1"/>
    <xf numFmtId="166" fontId="14" fillId="9" borderId="3" xfId="0" applyNumberFormat="1" applyFont="1" applyFill="1" applyBorder="1" applyProtection="1"/>
    <xf numFmtId="166" fontId="14" fillId="0" borderId="25" xfId="0" applyNumberFormat="1" applyFont="1" applyBorder="1" applyProtection="1"/>
    <xf numFmtId="166" fontId="14" fillId="9" borderId="18" xfId="0" applyNumberFormat="1" applyFont="1" applyFill="1" applyBorder="1" applyProtection="1"/>
    <xf numFmtId="166" fontId="14" fillId="9" borderId="126" xfId="0" applyNumberFormat="1" applyFont="1" applyFill="1" applyBorder="1" applyProtection="1"/>
    <xf numFmtId="166" fontId="14" fillId="9" borderId="22" xfId="0" applyNumberFormat="1" applyFont="1" applyFill="1" applyBorder="1" applyProtection="1"/>
    <xf numFmtId="166" fontId="14" fillId="9" borderId="31" xfId="0" applyNumberFormat="1" applyFont="1" applyFill="1" applyBorder="1" applyProtection="1"/>
    <xf numFmtId="166" fontId="14" fillId="0" borderId="99" xfId="0" applyNumberFormat="1" applyFont="1" applyBorder="1" applyProtection="1"/>
    <xf numFmtId="166" fontId="14" fillId="0" borderId="31" xfId="0" applyNumberFormat="1" applyFont="1" applyBorder="1" applyProtection="1"/>
    <xf numFmtId="166" fontId="14" fillId="0" borderId="3" xfId="0" applyNumberFormat="1" applyFont="1" applyBorder="1" applyProtection="1"/>
    <xf numFmtId="166" fontId="14" fillId="0" borderId="27" xfId="0" applyNumberFormat="1" applyFont="1" applyBorder="1" applyProtection="1"/>
    <xf numFmtId="166" fontId="14" fillId="9" borderId="99" xfId="0" applyNumberFormat="1" applyFont="1" applyFill="1" applyBorder="1" applyProtection="1"/>
    <xf numFmtId="166" fontId="14" fillId="9" borderId="25" xfId="0" applyNumberFormat="1" applyFont="1" applyFill="1" applyBorder="1" applyProtection="1"/>
    <xf numFmtId="166" fontId="14" fillId="9" borderId="27" xfId="0" applyNumberFormat="1" applyFont="1" applyFill="1" applyBorder="1" applyProtection="1"/>
    <xf numFmtId="0" fontId="53" fillId="0" borderId="123" xfId="0" applyNumberFormat="1" applyFont="1" applyBorder="1" applyProtection="1"/>
    <xf numFmtId="0" fontId="14" fillId="0" borderId="123" xfId="0" applyNumberFormat="1" applyFont="1" applyBorder="1" applyAlignment="1" applyProtection="1">
      <alignment shrinkToFit="1"/>
    </xf>
    <xf numFmtId="0" fontId="14" fillId="0" borderId="123" xfId="0" applyNumberFormat="1" applyFont="1" applyBorder="1" applyAlignment="1" applyProtection="1">
      <alignment vertical="top"/>
    </xf>
    <xf numFmtId="0" fontId="14" fillId="9" borderId="131" xfId="0" applyNumberFormat="1" applyFont="1" applyFill="1" applyBorder="1" applyAlignment="1" applyProtection="1">
      <alignment horizontal="center"/>
      <protection locked="0"/>
    </xf>
    <xf numFmtId="0" fontId="10" fillId="9" borderId="144" xfId="0" applyNumberFormat="1" applyFont="1" applyFill="1" applyBorder="1" applyProtection="1"/>
    <xf numFmtId="0" fontId="10" fillId="0" borderId="29" xfId="0" applyNumberFormat="1" applyFont="1" applyBorder="1" applyAlignment="1" applyProtection="1">
      <alignment vertical="top"/>
    </xf>
    <xf numFmtId="0" fontId="14" fillId="0" borderId="142" xfId="0" applyNumberFormat="1" applyFont="1" applyBorder="1" applyAlignment="1" applyProtection="1">
      <alignment horizontal="left"/>
    </xf>
    <xf numFmtId="0" fontId="14" fillId="0" borderId="144" xfId="0" applyNumberFormat="1" applyFont="1" applyBorder="1" applyAlignment="1" applyProtection="1">
      <alignment horizontal="left" shrinkToFit="1"/>
    </xf>
    <xf numFmtId="0" fontId="14" fillId="0" borderId="131" xfId="0" applyNumberFormat="1" applyFont="1" applyBorder="1" applyAlignment="1" applyProtection="1">
      <alignment horizontal="left"/>
    </xf>
    <xf numFmtId="0" fontId="14" fillId="0" borderId="131" xfId="0" applyNumberFormat="1" applyFont="1" applyFill="1" applyBorder="1" applyProtection="1"/>
    <xf numFmtId="0" fontId="52" fillId="0" borderId="131" xfId="0" applyNumberFormat="1" applyFont="1" applyBorder="1" applyAlignment="1" applyProtection="1">
      <alignment vertical="top"/>
    </xf>
    <xf numFmtId="0" fontId="14" fillId="0" borderId="131" xfId="0" applyNumberFormat="1" applyFont="1" applyBorder="1" applyAlignment="1" applyProtection="1">
      <alignment shrinkToFit="1"/>
    </xf>
    <xf numFmtId="0" fontId="10" fillId="0" borderId="131" xfId="0" applyNumberFormat="1" applyFont="1" applyBorder="1" applyProtection="1"/>
    <xf numFmtId="0" fontId="10" fillId="0" borderId="142" xfId="0" applyNumberFormat="1" applyFont="1" applyBorder="1" applyProtection="1"/>
    <xf numFmtId="0" fontId="10" fillId="0" borderId="146" xfId="0" applyNumberFormat="1" applyFont="1" applyBorder="1" applyProtection="1"/>
    <xf numFmtId="0" fontId="14" fillId="0" borderId="146" xfId="0" applyNumberFormat="1" applyFont="1" applyBorder="1" applyProtection="1"/>
    <xf numFmtId="0" fontId="14" fillId="0" borderId="142" xfId="0" applyNumberFormat="1" applyFont="1" applyBorder="1" applyAlignment="1" applyProtection="1">
      <alignment vertical="top"/>
    </xf>
    <xf numFmtId="0" fontId="14" fillId="0" borderId="146" xfId="0" applyNumberFormat="1" applyFont="1" applyBorder="1" applyAlignment="1" applyProtection="1">
      <alignment vertical="top"/>
    </xf>
    <xf numFmtId="44" fontId="14" fillId="4" borderId="146" xfId="1" applyFont="1" applyFill="1" applyBorder="1" applyProtection="1">
      <protection locked="0"/>
    </xf>
    <xf numFmtId="44" fontId="14" fillId="0" borderId="146" xfId="1" applyFont="1" applyBorder="1" applyProtection="1"/>
    <xf numFmtId="44" fontId="14" fillId="0" borderId="142" xfId="1" applyFont="1" applyBorder="1" applyAlignment="1" applyProtection="1">
      <alignment shrinkToFit="1"/>
    </xf>
    <xf numFmtId="44" fontId="14" fillId="9" borderId="37" xfId="1" applyFont="1" applyFill="1" applyBorder="1" applyAlignment="1" applyProtection="1">
      <alignment shrinkToFit="1"/>
    </xf>
    <xf numFmtId="0" fontId="52" fillId="0" borderId="37" xfId="0" applyNumberFormat="1" applyFont="1" applyBorder="1" applyAlignment="1" applyProtection="1">
      <alignment vertical="top"/>
    </xf>
    <xf numFmtId="0" fontId="14" fillId="0" borderId="142" xfId="0" applyNumberFormat="1" applyFont="1" applyFill="1" applyBorder="1" applyProtection="1"/>
    <xf numFmtId="0" fontId="53" fillId="0" borderId="146" xfId="0" applyNumberFormat="1" applyFont="1" applyBorder="1" applyProtection="1"/>
    <xf numFmtId="0" fontId="14" fillId="0" borderId="18" xfId="1" applyNumberFormat="1" applyFont="1" applyFill="1" applyBorder="1" applyProtection="1">
      <protection locked="0"/>
    </xf>
    <xf numFmtId="165" fontId="54" fillId="15" borderId="150" xfId="10" applyNumberFormat="1" applyFont="1" applyBorder="1" applyAlignment="1" applyProtection="1"/>
    <xf numFmtId="165" fontId="54" fillId="15" borderId="151" xfId="10" applyNumberFormat="1" applyFont="1" applyBorder="1" applyAlignment="1" applyProtection="1"/>
    <xf numFmtId="0" fontId="14" fillId="8" borderId="146" xfId="0" applyNumberFormat="1" applyFont="1" applyFill="1" applyBorder="1" applyProtection="1">
      <protection locked="0"/>
    </xf>
    <xf numFmtId="0" fontId="14" fillId="0" borderId="25" xfId="1" applyNumberFormat="1" applyFont="1" applyFill="1" applyBorder="1" applyProtection="1">
      <protection locked="0"/>
    </xf>
    <xf numFmtId="0" fontId="14" fillId="0" borderId="146" xfId="0" applyFont="1" applyBorder="1" applyProtection="1"/>
    <xf numFmtId="0" fontId="14" fillId="0" borderId="146" xfId="0" applyNumberFormat="1" applyFont="1" applyFill="1" applyBorder="1" applyProtection="1">
      <protection locked="0"/>
    </xf>
    <xf numFmtId="44" fontId="14" fillId="0" borderId="146" xfId="1" applyFont="1" applyFill="1" applyBorder="1" applyProtection="1">
      <protection locked="0"/>
    </xf>
    <xf numFmtId="165" fontId="54" fillId="0" borderId="87" xfId="10" applyNumberFormat="1" applyFont="1" applyFill="1" applyAlignment="1" applyProtection="1"/>
    <xf numFmtId="166" fontId="14" fillId="0" borderId="18" xfId="0" applyNumberFormat="1" applyFont="1" applyFill="1" applyBorder="1" applyProtection="1"/>
    <xf numFmtId="165" fontId="54" fillId="0" borderId="91" xfId="10" applyNumberFormat="1" applyFont="1" applyFill="1" applyBorder="1" applyAlignment="1" applyProtection="1"/>
    <xf numFmtId="166" fontId="14" fillId="0" borderId="99" xfId="0" applyNumberFormat="1" applyFont="1" applyFill="1" applyBorder="1" applyProtection="1"/>
    <xf numFmtId="44" fontId="14" fillId="8" borderId="146" xfId="1" applyFont="1" applyFill="1" applyBorder="1" applyProtection="1">
      <protection locked="0"/>
    </xf>
    <xf numFmtId="44" fontId="14" fillId="9" borderId="146" xfId="1" applyFont="1" applyFill="1" applyBorder="1" applyProtection="1"/>
    <xf numFmtId="44" fontId="14" fillId="9" borderId="142" xfId="1" applyFont="1" applyFill="1" applyBorder="1" applyAlignment="1" applyProtection="1">
      <alignment shrinkToFit="1"/>
    </xf>
    <xf numFmtId="0" fontId="14" fillId="0" borderId="146" xfId="0" applyNumberFormat="1" applyFont="1" applyFill="1" applyBorder="1" applyAlignment="1" applyProtection="1">
      <alignment horizontal="right"/>
    </xf>
    <xf numFmtId="0" fontId="10" fillId="0" borderId="123" xfId="0" applyNumberFormat="1" applyFont="1" applyFill="1" applyBorder="1" applyProtection="1"/>
    <xf numFmtId="0" fontId="14" fillId="9" borderId="146" xfId="0" applyNumberFormat="1" applyFont="1" applyFill="1" applyBorder="1" applyAlignment="1" applyProtection="1">
      <alignment horizontal="right"/>
    </xf>
    <xf numFmtId="0" fontId="14" fillId="9" borderId="146" xfId="0" applyFont="1" applyFill="1" applyBorder="1" applyProtection="1"/>
    <xf numFmtId="44" fontId="14" fillId="9" borderId="147" xfId="0" applyNumberFormat="1" applyFont="1" applyFill="1" applyBorder="1" applyProtection="1"/>
    <xf numFmtId="166" fontId="14" fillId="9" borderId="146" xfId="0" applyNumberFormat="1" applyFont="1" applyFill="1" applyBorder="1" applyProtection="1"/>
    <xf numFmtId="166" fontId="14" fillId="0" borderId="98" xfId="0" applyNumberFormat="1" applyFont="1" applyBorder="1" applyProtection="1"/>
    <xf numFmtId="0" fontId="47" fillId="9" borderId="14" xfId="0" applyNumberFormat="1" applyFont="1" applyFill="1" applyBorder="1" applyAlignment="1" applyProtection="1">
      <alignment horizontal="center"/>
    </xf>
    <xf numFmtId="44" fontId="47" fillId="0" borderId="29" xfId="1" applyFont="1" applyBorder="1" applyAlignment="1" applyProtection="1">
      <alignment horizontal="left"/>
    </xf>
    <xf numFmtId="0" fontId="31" fillId="0" borderId="29" xfId="0" applyFont="1" applyBorder="1" applyAlignment="1" applyProtection="1">
      <alignment horizontal="center"/>
    </xf>
    <xf numFmtId="0" fontId="47" fillId="34" borderId="147" xfId="0" applyFont="1" applyFill="1" applyBorder="1" applyProtection="1"/>
    <xf numFmtId="0" fontId="47" fillId="0" borderId="146" xfId="0" applyFont="1" applyFill="1" applyBorder="1" applyProtection="1"/>
    <xf numFmtId="44" fontId="14" fillId="0" borderId="146" xfId="0" applyNumberFormat="1" applyFont="1" applyBorder="1" applyProtection="1"/>
    <xf numFmtId="165" fontId="54" fillId="5" borderId="14" xfId="10" applyNumberFormat="1" applyFont="1" applyFill="1" applyBorder="1" applyAlignment="1" applyProtection="1"/>
    <xf numFmtId="165" fontId="54" fillId="16" borderId="47" xfId="10" applyNumberFormat="1" applyFont="1" applyFill="1" applyBorder="1" applyAlignment="1" applyProtection="1"/>
    <xf numFmtId="165" fontId="54" fillId="15" borderId="29" xfId="10" applyNumberFormat="1" applyFont="1" applyBorder="1" applyAlignment="1" applyProtection="1"/>
    <xf numFmtId="165" fontId="54" fillId="36" borderId="29" xfId="10" applyNumberFormat="1" applyFont="1" applyFill="1" applyBorder="1" applyAlignment="1" applyProtection="1"/>
    <xf numFmtId="170" fontId="14" fillId="0" borderId="0" xfId="0" applyNumberFormat="1" applyFont="1" applyBorder="1" applyAlignment="1" applyProtection="1">
      <alignment shrinkToFit="1"/>
    </xf>
    <xf numFmtId="0" fontId="12" fillId="0" borderId="0" xfId="0" applyFont="1" applyFill="1" applyProtection="1"/>
    <xf numFmtId="44" fontId="14" fillId="0" borderId="124" xfId="1" applyFont="1" applyBorder="1" applyProtection="1">
      <protection locked="0"/>
    </xf>
    <xf numFmtId="44" fontId="14" fillId="0" borderId="147" xfId="1" applyFont="1" applyBorder="1" applyProtection="1">
      <protection locked="0"/>
    </xf>
    <xf numFmtId="44" fontId="14" fillId="0" borderId="122" xfId="1" applyFont="1" applyBorder="1" applyProtection="1">
      <protection locked="0"/>
    </xf>
    <xf numFmtId="44" fontId="14" fillId="0" borderId="40" xfId="0" applyNumberFormat="1" applyFont="1" applyBorder="1" applyProtection="1"/>
    <xf numFmtId="165" fontId="54" fillId="16" borderId="14" xfId="10" applyNumberFormat="1" applyFont="1" applyFill="1" applyBorder="1" applyAlignment="1" applyProtection="1"/>
    <xf numFmtId="44" fontId="14" fillId="0" borderId="144" xfId="0" applyNumberFormat="1" applyFont="1" applyBorder="1" applyProtection="1"/>
    <xf numFmtId="44" fontId="14" fillId="9" borderId="29" xfId="0" applyNumberFormat="1" applyFont="1" applyFill="1" applyBorder="1" applyProtection="1"/>
    <xf numFmtId="44" fontId="14" fillId="9" borderId="134" xfId="0" applyNumberFormat="1" applyFont="1" applyFill="1" applyBorder="1" applyProtection="1"/>
    <xf numFmtId="44" fontId="14" fillId="9" borderId="16" xfId="0" applyNumberFormat="1" applyFont="1" applyFill="1" applyBorder="1" applyProtection="1"/>
    <xf numFmtId="44" fontId="51" fillId="0" borderId="147" xfId="0" applyNumberFormat="1" applyFont="1" applyBorder="1" applyProtection="1"/>
    <xf numFmtId="44" fontId="51" fillId="0" borderId="122" xfId="0" applyNumberFormat="1" applyFont="1" applyBorder="1" applyProtection="1"/>
    <xf numFmtId="44" fontId="14" fillId="9" borderId="144" xfId="0" applyNumberFormat="1" applyFont="1" applyFill="1" applyBorder="1" applyProtection="1"/>
    <xf numFmtId="165" fontId="54" fillId="16" borderId="16" xfId="10" applyNumberFormat="1" applyFont="1" applyFill="1" applyBorder="1" applyAlignment="1" applyProtection="1"/>
    <xf numFmtId="165" fontId="54" fillId="16" borderId="134" xfId="10" applyNumberFormat="1" applyFont="1" applyFill="1" applyBorder="1" applyAlignment="1" applyProtection="1"/>
    <xf numFmtId="44" fontId="14" fillId="0" borderId="98" xfId="1" applyFont="1" applyFill="1" applyBorder="1" applyProtection="1">
      <protection locked="0"/>
    </xf>
    <xf numFmtId="0" fontId="14" fillId="0" borderId="47" xfId="0" applyNumberFormat="1" applyFont="1" applyBorder="1" applyAlignment="1" applyProtection="1">
      <alignment horizontal="left"/>
    </xf>
    <xf numFmtId="0" fontId="14" fillId="0" borderId="16" xfId="0" applyNumberFormat="1" applyFont="1" applyBorder="1" applyProtection="1"/>
    <xf numFmtId="0" fontId="14" fillId="0" borderId="146" xfId="0" applyNumberFormat="1" applyFont="1" applyFill="1" applyBorder="1" applyAlignment="1" applyProtection="1">
      <alignment horizontal="center"/>
      <protection locked="0"/>
    </xf>
    <xf numFmtId="0" fontId="52" fillId="0" borderId="147" xfId="0" applyNumberFormat="1" applyFont="1" applyBorder="1" applyAlignment="1" applyProtection="1">
      <alignment vertical="top"/>
    </xf>
    <xf numFmtId="0" fontId="52" fillId="0" borderId="146" xfId="0" applyNumberFormat="1" applyFont="1" applyBorder="1" applyAlignment="1" applyProtection="1">
      <alignment vertical="top"/>
    </xf>
    <xf numFmtId="167" fontId="3" fillId="5" borderId="14" xfId="0" applyNumberFormat="1" applyFont="1" applyFill="1" applyBorder="1" applyProtection="1"/>
    <xf numFmtId="167" fontId="14" fillId="0" borderId="146" xfId="0" applyNumberFormat="1" applyFont="1" applyBorder="1" applyProtection="1"/>
    <xf numFmtId="167" fontId="14" fillId="0" borderId="3" xfId="0" applyNumberFormat="1" applyFont="1" applyBorder="1" applyProtection="1"/>
    <xf numFmtId="167" fontId="22" fillId="5" borderId="14" xfId="0" applyNumberFormat="1" applyFont="1" applyFill="1" applyBorder="1" applyProtection="1"/>
    <xf numFmtId="44" fontId="22" fillId="5" borderId="14" xfId="0" applyNumberFormat="1" applyFont="1" applyFill="1" applyBorder="1" applyProtection="1"/>
    <xf numFmtId="173" fontId="47" fillId="5" borderId="14" xfId="0" applyNumberFormat="1" applyFont="1" applyFill="1" applyBorder="1" applyProtection="1"/>
    <xf numFmtId="0" fontId="53" fillId="0" borderId="146" xfId="0" applyNumberFormat="1" applyFont="1" applyBorder="1" applyAlignment="1" applyProtection="1"/>
    <xf numFmtId="0" fontId="14" fillId="0" borderId="146" xfId="0" applyNumberFormat="1" applyFont="1" applyBorder="1" applyAlignment="1" applyProtection="1">
      <alignment horizontal="right"/>
    </xf>
    <xf numFmtId="0" fontId="14" fillId="0" borderId="146" xfId="11" applyNumberFormat="1" applyFont="1" applyFill="1" applyBorder="1" applyAlignment="1" applyProtection="1">
      <alignment horizontal="center"/>
      <protection locked="0"/>
    </xf>
    <xf numFmtId="0" fontId="52" fillId="0" borderId="2" xfId="0" applyNumberFormat="1" applyFont="1" applyBorder="1" applyAlignment="1" applyProtection="1">
      <alignment vertical="top"/>
    </xf>
    <xf numFmtId="0" fontId="14" fillId="0" borderId="2" xfId="0" applyNumberFormat="1" applyFont="1" applyFill="1" applyBorder="1" applyProtection="1"/>
    <xf numFmtId="0" fontId="14" fillId="0" borderId="2" xfId="0" applyNumberFormat="1" applyFont="1" applyBorder="1" applyAlignment="1" applyProtection="1">
      <alignment vertical="top"/>
    </xf>
    <xf numFmtId="0" fontId="14" fillId="0" borderId="90" xfId="0" applyNumberFormat="1" applyFont="1" applyBorder="1" applyProtection="1"/>
    <xf numFmtId="0" fontId="10" fillId="0" borderId="90" xfId="0" applyNumberFormat="1" applyFont="1" applyBorder="1" applyAlignment="1" applyProtection="1">
      <alignment vertical="top"/>
    </xf>
    <xf numFmtId="0" fontId="10" fillId="0" borderId="147" xfId="0" applyNumberFormat="1" applyFont="1" applyBorder="1" applyAlignment="1" applyProtection="1">
      <alignment vertical="top"/>
    </xf>
    <xf numFmtId="0" fontId="10" fillId="0" borderId="146" xfId="0" applyNumberFormat="1" applyFont="1" applyBorder="1" applyAlignment="1" applyProtection="1">
      <alignment vertical="top"/>
    </xf>
    <xf numFmtId="0" fontId="14" fillId="0" borderId="55" xfId="0" applyNumberFormat="1" applyFont="1" applyBorder="1" applyAlignment="1" applyProtection="1">
      <alignment horizontal="left"/>
    </xf>
    <xf numFmtId="0" fontId="14" fillId="0" borderId="144" xfId="0" applyNumberFormat="1" applyFont="1" applyBorder="1" applyAlignment="1" applyProtection="1">
      <alignment horizontal="left"/>
    </xf>
    <xf numFmtId="0" fontId="52" fillId="0" borderId="90" xfId="0" applyNumberFormat="1" applyFont="1" applyBorder="1" applyAlignment="1" applyProtection="1">
      <alignment vertical="top"/>
    </xf>
    <xf numFmtId="0" fontId="47" fillId="9" borderId="146" xfId="0" applyNumberFormat="1" applyFont="1" applyFill="1" applyBorder="1" applyProtection="1"/>
    <xf numFmtId="0" fontId="47" fillId="0" borderId="146" xfId="0" applyNumberFormat="1" applyFont="1" applyBorder="1" applyProtection="1">
      <protection locked="0"/>
    </xf>
    <xf numFmtId="0" fontId="14" fillId="0" borderId="146" xfId="0" applyNumberFormat="1" applyFont="1" applyBorder="1" applyAlignment="1" applyProtection="1"/>
    <xf numFmtId="0" fontId="10" fillId="9" borderId="34" xfId="0" applyNumberFormat="1" applyFont="1" applyFill="1" applyBorder="1" applyProtection="1"/>
    <xf numFmtId="0" fontId="14" fillId="0" borderId="34" xfId="0" applyNumberFormat="1" applyFont="1" applyBorder="1" applyAlignment="1" applyProtection="1">
      <alignment horizontal="left" shrinkToFit="1"/>
    </xf>
    <xf numFmtId="0" fontId="10" fillId="0" borderId="29" xfId="0" applyNumberFormat="1" applyFont="1" applyBorder="1" applyProtection="1"/>
    <xf numFmtId="44" fontId="14" fillId="0" borderId="18" xfId="0" applyNumberFormat="1" applyFont="1" applyFill="1" applyBorder="1" applyProtection="1"/>
    <xf numFmtId="0" fontId="14" fillId="0" borderId="98" xfId="1" applyNumberFormat="1" applyFont="1" applyFill="1" applyBorder="1" applyProtection="1"/>
    <xf numFmtId="0" fontId="14" fillId="0" borderId="144" xfId="0" applyNumberFormat="1" applyFont="1" applyBorder="1" applyAlignment="1" applyProtection="1"/>
    <xf numFmtId="165" fontId="54" fillId="0" borderId="152" xfId="10" applyNumberFormat="1" applyFont="1" applyFill="1" applyBorder="1" applyAlignment="1" applyProtection="1"/>
    <xf numFmtId="0" fontId="14" fillId="0" borderId="147" xfId="0" applyNumberFormat="1" applyFont="1" applyBorder="1" applyAlignment="1" applyProtection="1">
      <alignment vertical="top"/>
    </xf>
    <xf numFmtId="0" fontId="14" fillId="0" borderId="128" xfId="0" applyNumberFormat="1" applyFont="1" applyBorder="1" applyAlignment="1" applyProtection="1">
      <alignment vertical="top"/>
    </xf>
    <xf numFmtId="0" fontId="14" fillId="0" borderId="144" xfId="0" applyNumberFormat="1" applyFont="1" applyBorder="1" applyAlignment="1" applyProtection="1">
      <alignment vertical="top"/>
    </xf>
    <xf numFmtId="0" fontId="14" fillId="0" borderId="90" xfId="0" applyNumberFormat="1" applyFont="1" applyBorder="1" applyAlignment="1" applyProtection="1"/>
    <xf numFmtId="0" fontId="14" fillId="0" borderId="66" xfId="0" applyNumberFormat="1" applyFont="1" applyBorder="1" applyAlignment="1" applyProtection="1"/>
    <xf numFmtId="44" fontId="47" fillId="9" borderId="47" xfId="0" applyNumberFormat="1" applyFont="1" applyFill="1" applyBorder="1" applyProtection="1"/>
    <xf numFmtId="44" fontId="14" fillId="0" borderId="35" xfId="0" applyNumberFormat="1" applyFont="1" applyFill="1" applyBorder="1" applyProtection="1"/>
    <xf numFmtId="166" fontId="14" fillId="0" borderId="25" xfId="0" applyNumberFormat="1" applyFont="1" applyFill="1" applyBorder="1" applyProtection="1"/>
    <xf numFmtId="0" fontId="14" fillId="0" borderId="90" xfId="0" applyNumberFormat="1" applyFont="1" applyFill="1" applyBorder="1" applyProtection="1"/>
    <xf numFmtId="44" fontId="14" fillId="0" borderId="147" xfId="1" applyFont="1" applyFill="1" applyBorder="1" applyProtection="1"/>
    <xf numFmtId="44" fontId="14" fillId="0" borderId="146" xfId="1" applyFont="1" applyBorder="1" applyAlignment="1" applyProtection="1">
      <alignment shrinkToFit="1"/>
    </xf>
    <xf numFmtId="44" fontId="14" fillId="0" borderId="54" xfId="1" applyFont="1" applyFill="1" applyBorder="1" applyProtection="1"/>
    <xf numFmtId="44" fontId="14" fillId="0" borderId="128" xfId="1" applyFont="1" applyFill="1" applyBorder="1" applyProtection="1"/>
    <xf numFmtId="44" fontId="14" fillId="9" borderId="126" xfId="1" applyFont="1" applyFill="1" applyBorder="1" applyAlignment="1" applyProtection="1">
      <alignment shrinkToFit="1"/>
    </xf>
    <xf numFmtId="44" fontId="14" fillId="8" borderId="43" xfId="1" applyFont="1" applyFill="1" applyBorder="1" applyProtection="1">
      <protection locked="0"/>
    </xf>
    <xf numFmtId="44" fontId="14" fillId="0" borderId="142" xfId="0" applyNumberFormat="1" applyFont="1" applyBorder="1" applyProtection="1"/>
    <xf numFmtId="44" fontId="14" fillId="0" borderId="131" xfId="0" applyNumberFormat="1" applyFont="1" applyBorder="1" applyProtection="1"/>
    <xf numFmtId="0" fontId="52" fillId="0" borderId="131" xfId="0" applyFont="1" applyBorder="1" applyAlignment="1" applyProtection="1">
      <alignment vertical="top"/>
    </xf>
    <xf numFmtId="44" fontId="14" fillId="0" borderId="142" xfId="0" applyNumberFormat="1" applyFont="1" applyFill="1" applyBorder="1" applyProtection="1"/>
    <xf numFmtId="44" fontId="14" fillId="0" borderId="51" xfId="1" applyFont="1" applyFill="1" applyBorder="1" applyProtection="1"/>
    <xf numFmtId="0" fontId="14" fillId="9" borderId="51" xfId="0" applyFont="1" applyFill="1" applyBorder="1" applyAlignment="1" applyProtection="1">
      <alignment horizontal="center"/>
      <protection locked="0"/>
    </xf>
    <xf numFmtId="0" fontId="14" fillId="9" borderId="123" xfId="0" applyFont="1" applyFill="1" applyBorder="1" applyAlignment="1" applyProtection="1">
      <alignment horizontal="center"/>
      <protection locked="0"/>
    </xf>
    <xf numFmtId="167" fontId="54" fillId="36" borderId="97" xfId="10" applyNumberFormat="1" applyFont="1" applyFill="1" applyBorder="1" applyAlignment="1" applyProtection="1"/>
    <xf numFmtId="0" fontId="14" fillId="0" borderId="90" xfId="0" applyFont="1" applyBorder="1" applyAlignment="1" applyProtection="1"/>
    <xf numFmtId="0" fontId="14" fillId="0" borderId="123" xfId="0" applyFont="1" applyBorder="1" applyAlignment="1" applyProtection="1">
      <alignment vertical="top"/>
    </xf>
    <xf numFmtId="0" fontId="14" fillId="0" borderId="2" xfId="0" applyFont="1" applyBorder="1" applyAlignment="1" applyProtection="1"/>
    <xf numFmtId="167" fontId="22" fillId="5" borderId="14" xfId="1" applyNumberFormat="1" applyFont="1" applyFill="1" applyBorder="1" applyProtection="1"/>
    <xf numFmtId="0" fontId="14" fillId="9" borderId="146" xfId="0" applyFont="1" applyFill="1" applyBorder="1" applyAlignment="1" applyProtection="1">
      <alignment horizontal="center"/>
      <protection locked="0"/>
    </xf>
    <xf numFmtId="44" fontId="10" fillId="9" borderId="146" xfId="0" applyNumberFormat="1" applyFont="1" applyFill="1" applyBorder="1" applyProtection="1"/>
    <xf numFmtId="44" fontId="10" fillId="0" borderId="29" xfId="0" applyNumberFormat="1" applyFont="1" applyBorder="1" applyProtection="1"/>
    <xf numFmtId="0" fontId="14" fillId="0" borderId="27" xfId="0" applyNumberFormat="1" applyFont="1" applyFill="1" applyBorder="1" applyAlignment="1" applyProtection="1">
      <alignment horizontal="center"/>
      <protection locked="0"/>
    </xf>
    <xf numFmtId="0" fontId="14" fillId="0" borderId="27" xfId="0" applyFont="1" applyFill="1" applyBorder="1" applyAlignment="1" applyProtection="1">
      <alignment horizontal="center"/>
      <protection locked="0"/>
    </xf>
    <xf numFmtId="0" fontId="14" fillId="0" borderId="146" xfId="0" applyFont="1" applyFill="1" applyBorder="1" applyAlignment="1" applyProtection="1">
      <alignment horizontal="center"/>
      <protection locked="0"/>
    </xf>
    <xf numFmtId="49" fontId="14" fillId="0" borderId="146" xfId="11" applyNumberFormat="1" applyFont="1" applyFill="1" applyBorder="1" applyAlignment="1" applyProtection="1">
      <alignment horizontal="center"/>
      <protection locked="0"/>
    </xf>
    <xf numFmtId="0" fontId="52" fillId="0" borderId="147" xfId="0" applyFont="1" applyBorder="1" applyAlignment="1" applyProtection="1">
      <alignment vertical="top"/>
    </xf>
    <xf numFmtId="0" fontId="10" fillId="0" borderId="147" xfId="0" applyFont="1" applyBorder="1" applyAlignment="1" applyProtection="1">
      <alignment vertical="top"/>
    </xf>
    <xf numFmtId="0" fontId="14" fillId="9" borderId="131" xfId="0" applyFont="1" applyFill="1" applyBorder="1" applyAlignment="1" applyProtection="1">
      <alignment horizontal="center"/>
      <protection locked="0"/>
    </xf>
    <xf numFmtId="0" fontId="10" fillId="0" borderId="144" xfId="0" applyFont="1" applyBorder="1" applyAlignment="1" applyProtection="1">
      <alignment vertical="top"/>
    </xf>
    <xf numFmtId="44" fontId="14" fillId="0" borderId="35" xfId="1" applyFont="1" applyFill="1" applyBorder="1" applyProtection="1"/>
    <xf numFmtId="44" fontId="14" fillId="0" borderId="37" xfId="1" applyFont="1" applyFill="1" applyBorder="1" applyProtection="1"/>
    <xf numFmtId="0" fontId="52" fillId="0" borderId="130" xfId="0" applyFont="1" applyBorder="1" applyAlignment="1" applyProtection="1">
      <alignment vertical="top"/>
    </xf>
    <xf numFmtId="0" fontId="14" fillId="9" borderId="142" xfId="0" applyFont="1" applyFill="1" applyBorder="1" applyAlignment="1" applyProtection="1">
      <alignment horizontal="center"/>
      <protection locked="0"/>
    </xf>
    <xf numFmtId="170" fontId="14" fillId="0" borderId="144" xfId="0" applyNumberFormat="1" applyFont="1" applyBorder="1" applyAlignment="1" applyProtection="1">
      <alignment shrinkToFit="1"/>
    </xf>
    <xf numFmtId="0" fontId="14" fillId="0" borderId="37" xfId="0" applyNumberFormat="1" applyFont="1" applyBorder="1" applyAlignment="1" applyProtection="1">
      <alignment horizontal="left"/>
    </xf>
    <xf numFmtId="0" fontId="14" fillId="0" borderId="144" xfId="0" applyFont="1" applyBorder="1" applyAlignment="1" applyProtection="1">
      <alignment vertical="top"/>
    </xf>
    <xf numFmtId="0" fontId="14" fillId="0" borderId="29" xfId="0" applyFont="1" applyBorder="1" applyAlignment="1" applyProtection="1">
      <alignment vertical="top"/>
    </xf>
    <xf numFmtId="0" fontId="52" fillId="0" borderId="144" xfId="0" applyFont="1" applyBorder="1" applyAlignment="1" applyProtection="1">
      <alignment vertical="top"/>
    </xf>
    <xf numFmtId="170" fontId="14" fillId="0" borderId="29" xfId="0" applyNumberFormat="1" applyFont="1" applyBorder="1" applyAlignment="1" applyProtection="1">
      <alignment shrinkToFit="1"/>
    </xf>
    <xf numFmtId="44" fontId="14" fillId="0" borderId="58" xfId="1" applyFont="1" applyBorder="1" applyAlignment="1" applyProtection="1">
      <alignment shrinkToFit="1"/>
    </xf>
    <xf numFmtId="44" fontId="14" fillId="0" borderId="137" xfId="0" applyNumberFormat="1" applyFont="1" applyFill="1" applyBorder="1" applyProtection="1"/>
    <xf numFmtId="44" fontId="14" fillId="0" borderId="129" xfId="0" applyNumberFormat="1" applyFont="1" applyFill="1" applyBorder="1" applyProtection="1"/>
    <xf numFmtId="49" fontId="3" fillId="5" borderId="14" xfId="0" applyNumberFormat="1" applyFont="1" applyFill="1" applyBorder="1" applyProtection="1"/>
    <xf numFmtId="0" fontId="14" fillId="0" borderId="134" xfId="0" applyNumberFormat="1" applyFont="1" applyBorder="1" applyAlignment="1" applyProtection="1"/>
    <xf numFmtId="0" fontId="52" fillId="0" borderId="17" xfId="0" applyFont="1" applyBorder="1" applyAlignment="1" applyProtection="1">
      <alignment vertical="top"/>
    </xf>
    <xf numFmtId="0" fontId="14" fillId="0" borderId="134" xfId="0" applyNumberFormat="1" applyFont="1" applyFill="1" applyBorder="1" applyProtection="1"/>
    <xf numFmtId="44" fontId="14" fillId="0" borderId="52" xfId="0" applyNumberFormat="1" applyFont="1" applyBorder="1" applyProtection="1"/>
    <xf numFmtId="44" fontId="14" fillId="0" borderId="35" xfId="0" applyNumberFormat="1" applyFont="1" applyBorder="1" applyProtection="1"/>
    <xf numFmtId="44" fontId="10" fillId="0" borderId="40" xfId="0" applyNumberFormat="1" applyFont="1" applyBorder="1" applyProtection="1"/>
    <xf numFmtId="44" fontId="10" fillId="0" borderId="35" xfId="0" applyNumberFormat="1" applyFont="1" applyBorder="1" applyProtection="1"/>
    <xf numFmtId="0" fontId="14" fillId="0" borderId="131" xfId="0" applyFont="1" applyBorder="1" applyAlignment="1" applyProtection="1">
      <alignment vertical="top"/>
    </xf>
    <xf numFmtId="0" fontId="14" fillId="0" borderId="40" xfId="0" applyFont="1" applyBorder="1" applyAlignment="1" applyProtection="1"/>
    <xf numFmtId="0" fontId="14" fillId="0" borderId="40" xfId="0" applyFont="1" applyBorder="1" applyAlignment="1" applyProtection="1">
      <alignment vertical="top"/>
    </xf>
    <xf numFmtId="44" fontId="14" fillId="0" borderId="29" xfId="1" applyFont="1" applyFill="1" applyBorder="1" applyProtection="1"/>
    <xf numFmtId="44" fontId="14" fillId="0" borderId="37" xfId="0" applyNumberFormat="1" applyFont="1" applyFill="1" applyBorder="1" applyProtection="1"/>
    <xf numFmtId="0" fontId="14" fillId="0" borderId="142" xfId="0" applyFont="1" applyBorder="1" applyAlignment="1" applyProtection="1">
      <alignment vertical="top"/>
    </xf>
    <xf numFmtId="44" fontId="10" fillId="0" borderId="142" xfId="0" applyNumberFormat="1" applyFont="1" applyBorder="1" applyProtection="1"/>
    <xf numFmtId="167" fontId="14" fillId="0" borderId="3" xfId="1" applyNumberFormat="1" applyFont="1" applyBorder="1" applyAlignment="1" applyProtection="1">
      <alignment shrinkToFit="1"/>
    </xf>
    <xf numFmtId="167" fontId="14" fillId="0" borderId="99" xfId="0" applyNumberFormat="1" applyFont="1" applyBorder="1" applyProtection="1"/>
    <xf numFmtId="167" fontId="14" fillId="0" borderId="25" xfId="1" applyNumberFormat="1" applyFont="1" applyBorder="1" applyAlignment="1" applyProtection="1">
      <alignment shrinkToFit="1"/>
    </xf>
    <xf numFmtId="167" fontId="14" fillId="0" borderId="99" xfId="1" applyNumberFormat="1" applyFont="1" applyBorder="1" applyAlignment="1" applyProtection="1">
      <alignment shrinkToFit="1"/>
    </xf>
    <xf numFmtId="167" fontId="14" fillId="0" borderId="121" xfId="1" applyNumberFormat="1" applyFont="1" applyBorder="1" applyAlignment="1" applyProtection="1">
      <alignment shrinkToFit="1"/>
    </xf>
    <xf numFmtId="167" fontId="14" fillId="0" borderId="123" xfId="1" applyNumberFormat="1" applyFont="1" applyBorder="1" applyAlignment="1" applyProtection="1">
      <alignment shrinkToFit="1"/>
    </xf>
    <xf numFmtId="44" fontId="14" fillId="0" borderId="147" xfId="1" applyFont="1" applyBorder="1" applyProtection="1"/>
    <xf numFmtId="0" fontId="14" fillId="0" borderId="29" xfId="0" applyNumberFormat="1" applyFont="1" applyBorder="1" applyAlignment="1" applyProtection="1">
      <alignment vertical="top"/>
    </xf>
    <xf numFmtId="44" fontId="10" fillId="9" borderId="8" xfId="0" applyNumberFormat="1" applyFont="1" applyFill="1" applyBorder="1" applyProtection="1"/>
    <xf numFmtId="44" fontId="10" fillId="9" borderId="34" xfId="0" applyNumberFormat="1" applyFont="1" applyFill="1" applyBorder="1" applyProtection="1"/>
    <xf numFmtId="0" fontId="14" fillId="0" borderId="34" xfId="1" applyNumberFormat="1" applyFont="1" applyFill="1" applyBorder="1" applyProtection="1"/>
    <xf numFmtId="0" fontId="14" fillId="0" borderId="8" xfId="0" applyFont="1" applyBorder="1" applyAlignment="1" applyProtection="1">
      <alignment vertical="top"/>
    </xf>
    <xf numFmtId="44" fontId="10" fillId="0" borderId="8" xfId="0" applyNumberFormat="1" applyFont="1" applyBorder="1" applyProtection="1"/>
    <xf numFmtId="0" fontId="10" fillId="0" borderId="90" xfId="0" applyFont="1" applyBorder="1" applyAlignment="1" applyProtection="1">
      <alignment vertical="top"/>
    </xf>
    <xf numFmtId="44" fontId="14" fillId="0" borderId="2" xfId="0" applyNumberFormat="1" applyFont="1" applyFill="1" applyBorder="1" applyProtection="1"/>
    <xf numFmtId="0" fontId="52" fillId="0" borderId="90" xfId="0" applyFont="1" applyBorder="1" applyAlignment="1" applyProtection="1">
      <alignment vertical="top"/>
    </xf>
    <xf numFmtId="44" fontId="10" fillId="0" borderId="123" xfId="0" applyNumberFormat="1" applyFont="1" applyBorder="1" applyProtection="1"/>
    <xf numFmtId="0" fontId="10" fillId="0" borderId="144" xfId="0" applyNumberFormat="1" applyFont="1" applyBorder="1" applyProtection="1"/>
    <xf numFmtId="44" fontId="10" fillId="0" borderId="144" xfId="0" applyNumberFormat="1" applyFont="1" applyBorder="1" applyProtection="1"/>
    <xf numFmtId="0" fontId="10" fillId="9" borderId="27" xfId="0" applyNumberFormat="1" applyFont="1" applyFill="1" applyBorder="1" applyProtection="1"/>
    <xf numFmtId="0" fontId="14" fillId="0" borderId="33" xfId="0" applyFont="1" applyBorder="1" applyAlignment="1" applyProtection="1">
      <alignment vertical="top"/>
    </xf>
    <xf numFmtId="0" fontId="14" fillId="0" borderId="35" xfId="0" applyFont="1" applyBorder="1" applyAlignment="1" applyProtection="1">
      <alignment vertical="top"/>
    </xf>
    <xf numFmtId="0" fontId="14" fillId="0" borderId="55" xfId="0" applyFont="1" applyBorder="1" applyAlignment="1" applyProtection="1">
      <alignment vertical="top"/>
    </xf>
    <xf numFmtId="0" fontId="14" fillId="0" borderId="17" xfId="0" applyFont="1" applyBorder="1" applyAlignment="1" applyProtection="1">
      <alignment vertical="top"/>
    </xf>
    <xf numFmtId="0" fontId="52" fillId="0" borderId="36" xfId="0" applyNumberFormat="1" applyFont="1" applyBorder="1" applyAlignment="1" applyProtection="1">
      <alignment vertical="top"/>
    </xf>
    <xf numFmtId="0" fontId="52" fillId="0" borderId="102" xfId="0" applyFont="1" applyBorder="1" applyAlignment="1" applyProtection="1">
      <alignment vertical="top"/>
    </xf>
    <xf numFmtId="0" fontId="52" fillId="0" borderId="135" xfId="0" applyNumberFormat="1" applyFont="1" applyBorder="1" applyAlignment="1" applyProtection="1">
      <alignment vertical="top"/>
    </xf>
    <xf numFmtId="44" fontId="14" fillId="0" borderId="146" xfId="1" applyFont="1" applyFill="1" applyBorder="1" applyProtection="1"/>
    <xf numFmtId="167" fontId="14" fillId="0" borderId="3" xfId="0" applyNumberFormat="1" applyFont="1" applyFill="1" applyBorder="1" applyProtection="1"/>
    <xf numFmtId="167" fontId="14" fillId="0" borderId="99" xfId="0" applyNumberFormat="1" applyFont="1" applyFill="1" applyBorder="1" applyProtection="1"/>
    <xf numFmtId="165" fontId="54" fillId="0" borderId="0" xfId="10" applyNumberFormat="1" applyFont="1" applyFill="1" applyBorder="1" applyAlignment="1" applyProtection="1"/>
    <xf numFmtId="167" fontId="14" fillId="0" borderId="146" xfId="0" applyNumberFormat="1" applyFont="1" applyFill="1" applyBorder="1" applyProtection="1"/>
    <xf numFmtId="44" fontId="14" fillId="0" borderId="24" xfId="1" applyFont="1" applyFill="1" applyBorder="1" applyProtection="1">
      <protection locked="0"/>
    </xf>
    <xf numFmtId="167" fontId="14" fillId="0" borderId="25" xfId="1" applyNumberFormat="1" applyFont="1" applyFill="1" applyBorder="1" applyAlignment="1" applyProtection="1">
      <alignment shrinkToFit="1"/>
    </xf>
    <xf numFmtId="0" fontId="14" fillId="0" borderId="55" xfId="0" applyNumberFormat="1" applyFont="1" applyBorder="1" applyAlignment="1" applyProtection="1"/>
    <xf numFmtId="0" fontId="14" fillId="0" borderId="102" xfId="0" applyFont="1" applyBorder="1" applyAlignment="1" applyProtection="1"/>
    <xf numFmtId="166" fontId="2" fillId="5" borderId="14" xfId="0" applyNumberFormat="1" applyFont="1" applyFill="1" applyBorder="1" applyProtection="1"/>
    <xf numFmtId="49" fontId="53" fillId="0" borderId="146" xfId="0" applyNumberFormat="1" applyFont="1" applyBorder="1" applyAlignment="1" applyProtection="1"/>
    <xf numFmtId="170" fontId="14" fillId="0" borderId="8" xfId="0" applyNumberFormat="1" applyFont="1" applyBorder="1" applyAlignment="1" applyProtection="1">
      <alignment shrinkToFit="1"/>
    </xf>
    <xf numFmtId="0" fontId="10" fillId="0" borderId="144" xfId="0" applyFont="1" applyBorder="1" applyProtection="1"/>
    <xf numFmtId="44" fontId="14" fillId="0" borderId="2" xfId="0" applyNumberFormat="1" applyFont="1" applyBorder="1" applyAlignment="1" applyProtection="1"/>
    <xf numFmtId="0" fontId="14" fillId="0" borderId="121" xfId="1" applyNumberFormat="1" applyFont="1" applyFill="1" applyBorder="1" applyProtection="1">
      <protection locked="0"/>
    </xf>
    <xf numFmtId="165" fontId="72" fillId="0" borderId="109" xfId="10" applyNumberFormat="1" applyFont="1" applyFill="1" applyBorder="1" applyAlignment="1" applyProtection="1"/>
    <xf numFmtId="165" fontId="72" fillId="0" borderId="0" xfId="10" applyNumberFormat="1" applyFont="1" applyFill="1" applyBorder="1" applyAlignment="1" applyProtection="1"/>
    <xf numFmtId="165" fontId="72" fillId="0" borderId="94" xfId="10" applyNumberFormat="1" applyFont="1" applyFill="1" applyBorder="1" applyAlignment="1" applyProtection="1"/>
    <xf numFmtId="165" fontId="72" fillId="0" borderId="29" xfId="10" applyNumberFormat="1" applyFont="1" applyFill="1" applyBorder="1" applyAlignment="1" applyProtection="1"/>
    <xf numFmtId="0" fontId="14" fillId="0" borderId="25" xfId="1" applyNumberFormat="1" applyFont="1" applyFill="1" applyBorder="1" applyAlignment="1" applyProtection="1">
      <alignment horizontal="center"/>
      <protection locked="0"/>
    </xf>
    <xf numFmtId="0" fontId="10" fillId="0" borderId="123" xfId="0" applyNumberFormat="1" applyFont="1" applyBorder="1" applyAlignment="1" applyProtection="1">
      <alignment horizontal="right"/>
    </xf>
    <xf numFmtId="1" fontId="14" fillId="0" borderId="99" xfId="0" applyNumberFormat="1" applyFont="1" applyFill="1" applyBorder="1" applyProtection="1"/>
    <xf numFmtId="0" fontId="14" fillId="13" borderId="146" xfId="1" applyNumberFormat="1" applyFont="1" applyFill="1" applyBorder="1" applyAlignment="1" applyProtection="1">
      <alignment horizontal="center"/>
      <protection locked="0"/>
    </xf>
    <xf numFmtId="1" fontId="10" fillId="0" borderId="0" xfId="0" applyNumberFormat="1" applyFont="1" applyProtection="1"/>
    <xf numFmtId="1" fontId="14" fillId="0" borderId="25" xfId="0" applyNumberFormat="1" applyFont="1" applyFill="1" applyBorder="1" applyAlignment="1" applyProtection="1"/>
    <xf numFmtId="0" fontId="14" fillId="0" borderId="0" xfId="2" applyFont="1" applyFill="1" applyBorder="1" applyAlignment="1" applyProtection="1">
      <alignment vertical="top"/>
      <protection locked="0"/>
    </xf>
    <xf numFmtId="0" fontId="14" fillId="17" borderId="99" xfId="1" applyNumberFormat="1" applyFont="1" applyFill="1" applyBorder="1" applyProtection="1">
      <protection locked="0"/>
    </xf>
    <xf numFmtId="0" fontId="10" fillId="0" borderId="52" xfId="0" applyFont="1" applyBorder="1" applyProtection="1"/>
    <xf numFmtId="0" fontId="10" fillId="0" borderId="153" xfId="0" applyNumberFormat="1" applyFont="1" applyBorder="1" applyAlignment="1" applyProtection="1">
      <alignment horizontal="right"/>
    </xf>
    <xf numFmtId="44" fontId="14" fillId="0" borderId="123" xfId="0" applyNumberFormat="1" applyFont="1" applyFill="1" applyBorder="1" applyProtection="1"/>
    <xf numFmtId="0" fontId="10" fillId="0" borderId="40" xfId="0" applyNumberFormat="1" applyFont="1" applyBorder="1" applyAlignment="1" applyProtection="1">
      <alignment horizontal="right"/>
    </xf>
    <xf numFmtId="0" fontId="14" fillId="9" borderId="35" xfId="2" applyFont="1" applyFill="1" applyBorder="1" applyAlignment="1" applyProtection="1">
      <alignment vertical="top"/>
      <protection locked="0"/>
    </xf>
    <xf numFmtId="0" fontId="10" fillId="0" borderId="40" xfId="0" applyNumberFormat="1" applyFont="1" applyBorder="1" applyProtection="1"/>
    <xf numFmtId="0" fontId="10" fillId="0" borderId="40" xfId="0" applyFont="1" applyBorder="1" applyProtection="1"/>
    <xf numFmtId="44" fontId="10" fillId="0" borderId="40" xfId="1" applyFont="1" applyBorder="1" applyProtection="1">
      <protection locked="0"/>
    </xf>
    <xf numFmtId="44" fontId="10" fillId="0" borderId="40" xfId="1" applyFont="1" applyBorder="1" applyProtection="1"/>
    <xf numFmtId="44" fontId="10" fillId="0" borderId="40" xfId="1" applyFont="1" applyBorder="1" applyAlignment="1" applyProtection="1">
      <alignment shrinkToFit="1"/>
    </xf>
    <xf numFmtId="0" fontId="14" fillId="0" borderId="3" xfId="1" applyNumberFormat="1" applyFont="1" applyFill="1" applyBorder="1" applyAlignment="1" applyProtection="1">
      <alignment horizontal="center"/>
      <protection locked="0"/>
    </xf>
    <xf numFmtId="165" fontId="54" fillId="0" borderId="97" xfId="10" applyNumberFormat="1" applyFont="1" applyFill="1" applyBorder="1" applyAlignment="1" applyProtection="1"/>
    <xf numFmtId="166" fontId="55" fillId="0" borderId="134" xfId="2" applyNumberFormat="1" applyFont="1" applyFill="1" applyBorder="1" applyAlignment="1" applyProtection="1"/>
    <xf numFmtId="1" fontId="10" fillId="0" borderId="144" xfId="0" applyNumberFormat="1" applyFont="1" applyBorder="1" applyProtection="1"/>
    <xf numFmtId="1" fontId="10" fillId="0" borderId="142" xfId="0" applyNumberFormat="1" applyFont="1" applyBorder="1" applyProtection="1"/>
    <xf numFmtId="1" fontId="10" fillId="0" borderId="138" xfId="0" applyNumberFormat="1" applyFont="1" applyBorder="1" applyProtection="1"/>
    <xf numFmtId="44" fontId="10" fillId="0" borderId="33" xfId="0" applyNumberFormat="1" applyFont="1" applyBorder="1" applyProtection="1"/>
    <xf numFmtId="37" fontId="14" fillId="0" borderId="142" xfId="0" applyNumberFormat="1" applyFont="1" applyBorder="1" applyProtection="1"/>
    <xf numFmtId="174" fontId="14" fillId="0" borderId="142" xfId="0" applyNumberFormat="1" applyFont="1" applyBorder="1" applyProtection="1"/>
    <xf numFmtId="44" fontId="14" fillId="8" borderId="27" xfId="1" applyFont="1" applyFill="1" applyBorder="1" applyProtection="1">
      <protection locked="0"/>
    </xf>
    <xf numFmtId="167" fontId="14" fillId="9" borderId="3" xfId="0" applyNumberFormat="1" applyFont="1" applyFill="1" applyBorder="1" applyProtection="1"/>
    <xf numFmtId="167" fontId="14" fillId="9" borderId="25" xfId="0" applyNumberFormat="1" applyFont="1" applyFill="1" applyBorder="1" applyProtection="1"/>
    <xf numFmtId="167" fontId="14" fillId="9" borderId="99" xfId="0" applyNumberFormat="1" applyFont="1" applyFill="1" applyBorder="1" applyProtection="1"/>
    <xf numFmtId="167" fontId="14" fillId="9" borderId="123" xfId="0" applyNumberFormat="1" applyFont="1" applyFill="1" applyBorder="1" applyProtection="1"/>
    <xf numFmtId="167" fontId="14" fillId="9" borderId="27" xfId="0" applyNumberFormat="1" applyFont="1" applyFill="1" applyBorder="1" applyProtection="1"/>
    <xf numFmtId="167" fontId="14" fillId="5" borderId="35" xfId="0" applyNumberFormat="1" applyFont="1" applyFill="1" applyBorder="1" applyProtection="1"/>
    <xf numFmtId="167" fontId="14" fillId="0" borderId="121" xfId="0" applyNumberFormat="1" applyFont="1" applyBorder="1" applyProtection="1"/>
    <xf numFmtId="167" fontId="14" fillId="0" borderId="27" xfId="0" applyNumberFormat="1" applyFont="1" applyBorder="1" applyProtection="1"/>
    <xf numFmtId="167" fontId="14" fillId="0" borderId="123" xfId="0" applyNumberFormat="1" applyFont="1" applyBorder="1" applyProtection="1"/>
    <xf numFmtId="167" fontId="10" fillId="0" borderId="123" xfId="0" applyNumberFormat="1" applyFont="1" applyBorder="1" applyProtection="1"/>
    <xf numFmtId="167" fontId="14" fillId="0" borderId="27" xfId="0" applyNumberFormat="1" applyFont="1" applyFill="1" applyBorder="1" applyProtection="1"/>
    <xf numFmtId="167" fontId="14" fillId="0" borderId="18" xfId="0" applyNumberFormat="1" applyFont="1" applyFill="1" applyBorder="1" applyProtection="1"/>
    <xf numFmtId="0" fontId="14" fillId="9" borderId="25" xfId="0" applyFont="1" applyFill="1" applyBorder="1" applyAlignment="1">
      <alignment horizontal="center"/>
    </xf>
    <xf numFmtId="0" fontId="10" fillId="0" borderId="99" xfId="0" applyNumberFormat="1" applyFont="1" applyBorder="1" applyAlignment="1" applyProtection="1">
      <alignment horizontal="center"/>
    </xf>
    <xf numFmtId="0" fontId="10" fillId="0" borderId="123" xfId="0" applyNumberFormat="1" applyFont="1" applyBorder="1" applyAlignment="1" applyProtection="1">
      <alignment horizontal="center"/>
    </xf>
    <xf numFmtId="0" fontId="14" fillId="9" borderId="123" xfId="53836" quotePrefix="1" applyFont="1" applyFill="1" applyBorder="1" applyAlignment="1" applyProtection="1">
      <alignment horizontal="center"/>
      <protection locked="0"/>
    </xf>
    <xf numFmtId="0" fontId="14" fillId="9" borderId="35" xfId="0" applyFont="1" applyFill="1" applyBorder="1"/>
    <xf numFmtId="0" fontId="14" fillId="9" borderId="25" xfId="53836" quotePrefix="1" applyFont="1" applyFill="1" applyBorder="1" applyAlignment="1" applyProtection="1">
      <alignment horizontal="center"/>
      <protection locked="0"/>
    </xf>
    <xf numFmtId="0" fontId="14" fillId="9" borderId="142" xfId="53836" quotePrefix="1" applyFont="1" applyFill="1" applyBorder="1" applyAlignment="1" applyProtection="1">
      <alignment horizontal="center"/>
      <protection locked="0"/>
    </xf>
    <xf numFmtId="0" fontId="14" fillId="9" borderId="123" xfId="53836" applyFont="1" applyFill="1" applyBorder="1" applyAlignment="1" applyProtection="1">
      <alignment horizontal="center"/>
      <protection locked="0"/>
    </xf>
    <xf numFmtId="0" fontId="14" fillId="0" borderId="27" xfId="53836" applyFont="1" applyFill="1" applyBorder="1" applyAlignment="1" applyProtection="1">
      <alignment horizontal="center"/>
      <protection locked="0"/>
    </xf>
    <xf numFmtId="0" fontId="31" fillId="0" borderId="123" xfId="53836" applyFont="1" applyFill="1" applyBorder="1" applyAlignment="1" applyProtection="1">
      <alignment horizontal="center"/>
      <protection locked="0"/>
    </xf>
    <xf numFmtId="0" fontId="31" fillId="0" borderId="25" xfId="53836" applyFont="1" applyFill="1" applyBorder="1" applyAlignment="1" applyProtection="1">
      <alignment horizontal="center"/>
      <protection locked="0"/>
    </xf>
    <xf numFmtId="0" fontId="14" fillId="9" borderId="146" xfId="53836" applyFont="1" applyFill="1" applyBorder="1" applyAlignment="1" applyProtection="1">
      <alignment horizontal="center"/>
      <protection locked="0"/>
    </xf>
    <xf numFmtId="0" fontId="14" fillId="9" borderId="27" xfId="53836" applyFont="1" applyFill="1" applyBorder="1" applyAlignment="1" applyProtection="1">
      <alignment horizontal="center"/>
      <protection locked="0"/>
    </xf>
    <xf numFmtId="0" fontId="14" fillId="0" borderId="99" xfId="0" applyNumberFormat="1" applyFont="1" applyBorder="1" applyAlignment="1" applyProtection="1">
      <alignment horizontal="center"/>
    </xf>
    <xf numFmtId="0" fontId="14" fillId="0" borderId="123" xfId="0" applyNumberFormat="1" applyFont="1" applyBorder="1" applyAlignment="1" applyProtection="1">
      <alignment horizontal="center"/>
    </xf>
    <xf numFmtId="0" fontId="14" fillId="0" borderId="123" xfId="53836" applyFont="1" applyFill="1" applyBorder="1" applyProtection="1">
      <protection locked="0"/>
    </xf>
    <xf numFmtId="1" fontId="14" fillId="9" borderId="123" xfId="53836" applyNumberFormat="1" applyFont="1" applyFill="1" applyBorder="1" applyAlignment="1" applyProtection="1">
      <alignment horizontal="center"/>
      <protection locked="0"/>
    </xf>
    <xf numFmtId="0" fontId="14" fillId="0" borderId="146" xfId="53836" applyFont="1" applyFill="1" applyBorder="1" applyProtection="1">
      <protection locked="0"/>
    </xf>
    <xf numFmtId="0" fontId="14" fillId="0" borderId="146" xfId="53836" applyFont="1" applyFill="1" applyBorder="1" applyAlignment="1" applyProtection="1">
      <alignment horizontal="center"/>
      <protection locked="0"/>
    </xf>
    <xf numFmtId="0" fontId="14" fillId="0" borderId="142" xfId="53836" applyFont="1" applyFill="1" applyBorder="1" applyProtection="1">
      <protection locked="0"/>
    </xf>
    <xf numFmtId="0" fontId="14" fillId="9" borderId="142" xfId="53837" applyFont="1" applyFill="1" applyBorder="1" applyProtection="1">
      <protection locked="0"/>
    </xf>
    <xf numFmtId="49" fontId="14" fillId="9" borderId="146" xfId="53836" applyNumberFormat="1" applyFont="1" applyFill="1" applyBorder="1" applyAlignment="1" applyProtection="1">
      <alignment horizontal="center"/>
      <protection locked="0"/>
    </xf>
    <xf numFmtId="0" fontId="14" fillId="9" borderId="35" xfId="53837" applyFont="1" applyFill="1" applyBorder="1" applyProtection="1">
      <protection locked="0"/>
    </xf>
    <xf numFmtId="0" fontId="14" fillId="9" borderId="27" xfId="53837" applyNumberFormat="1" applyFont="1" applyFill="1" applyBorder="1" applyAlignment="1" applyProtection="1">
      <alignment horizontal="center"/>
      <protection locked="0"/>
    </xf>
    <xf numFmtId="0" fontId="14" fillId="9" borderId="142" xfId="53836" applyFont="1" applyFill="1" applyBorder="1" applyAlignment="1" applyProtection="1">
      <alignment horizontal="left"/>
      <protection locked="0"/>
    </xf>
    <xf numFmtId="0" fontId="14" fillId="9" borderId="142" xfId="53836" applyFont="1" applyFill="1" applyBorder="1" applyAlignment="1" applyProtection="1">
      <alignment horizontal="center"/>
      <protection locked="0"/>
    </xf>
    <xf numFmtId="0" fontId="14" fillId="9" borderId="35" xfId="53836" applyFont="1" applyFill="1" applyBorder="1" applyAlignment="1" applyProtection="1">
      <protection locked="0"/>
    </xf>
    <xf numFmtId="0" fontId="14" fillId="9" borderId="35" xfId="53836" applyFont="1" applyFill="1" applyBorder="1" applyAlignment="1" applyProtection="1">
      <alignment horizontal="center"/>
      <protection locked="0"/>
    </xf>
    <xf numFmtId="0" fontId="14" fillId="9" borderId="123" xfId="53836" applyFont="1" applyFill="1" applyBorder="1" applyAlignment="1" applyProtection="1">
      <alignment horizontal="left"/>
      <protection locked="0"/>
    </xf>
    <xf numFmtId="0" fontId="14" fillId="9" borderId="131" xfId="53836" applyFont="1" applyFill="1" applyBorder="1" applyAlignment="1" applyProtection="1">
      <alignment horizontal="center"/>
      <protection locked="0"/>
    </xf>
    <xf numFmtId="0" fontId="14" fillId="9" borderId="142" xfId="53836" applyFont="1" applyFill="1" applyBorder="1" applyProtection="1">
      <protection locked="0"/>
    </xf>
    <xf numFmtId="0" fontId="14" fillId="9" borderId="142" xfId="53836" applyFont="1" applyFill="1" applyBorder="1" applyAlignment="1" applyProtection="1">
      <protection locked="0"/>
    </xf>
    <xf numFmtId="0" fontId="14" fillId="9" borderId="142" xfId="53836" applyFont="1" applyFill="1" applyBorder="1" applyAlignment="1" applyProtection="1">
      <alignment horizontal="left" indent="1"/>
      <protection locked="0"/>
    </xf>
    <xf numFmtId="0" fontId="14" fillId="9" borderId="123" xfId="53836" applyFont="1" applyFill="1" applyBorder="1" applyAlignment="1" applyProtection="1">
      <alignment horizontal="left" indent="1"/>
      <protection locked="0"/>
    </xf>
    <xf numFmtId="0" fontId="14" fillId="0" borderId="142" xfId="0" applyFont="1" applyFill="1" applyBorder="1" applyProtection="1">
      <protection locked="0"/>
    </xf>
    <xf numFmtId="0" fontId="14" fillId="0" borderId="35" xfId="0" applyFont="1" applyFill="1" applyBorder="1" applyProtection="1">
      <protection locked="0"/>
    </xf>
    <xf numFmtId="0" fontId="14" fillId="9" borderId="35" xfId="0" applyFont="1" applyFill="1" applyBorder="1" applyAlignment="1" applyProtection="1">
      <alignment horizontal="center"/>
      <protection locked="0"/>
    </xf>
    <xf numFmtId="0" fontId="14" fillId="0" borderId="146" xfId="0" applyNumberFormat="1" applyFont="1" applyBorder="1" applyProtection="1">
      <protection locked="0"/>
    </xf>
    <xf numFmtId="0" fontId="14" fillId="9" borderId="25" xfId="0" applyFont="1" applyFill="1" applyBorder="1" applyAlignment="1" applyProtection="1">
      <alignment horizontal="center"/>
      <protection locked="0"/>
    </xf>
    <xf numFmtId="0" fontId="14" fillId="0" borderId="35" xfId="0" quotePrefix="1" applyFont="1" applyFill="1" applyBorder="1" applyAlignment="1" applyProtection="1">
      <alignment horizontal="center"/>
      <protection locked="0"/>
    </xf>
    <xf numFmtId="0" fontId="10" fillId="0" borderId="98" xfId="0" applyFont="1" applyBorder="1" applyProtection="1"/>
    <xf numFmtId="0" fontId="10" fillId="0" borderId="146" xfId="0" applyFont="1" applyBorder="1" applyProtection="1"/>
    <xf numFmtId="0" fontId="10" fillId="0" borderId="146" xfId="0" applyFont="1" applyBorder="1" applyAlignment="1" applyProtection="1">
      <alignment horizontal="center"/>
    </xf>
    <xf numFmtId="0" fontId="14" fillId="0" borderId="123" xfId="0" applyFont="1" applyFill="1" applyBorder="1" applyProtection="1">
      <protection locked="0"/>
    </xf>
    <xf numFmtId="44" fontId="14" fillId="0" borderId="53" xfId="0" applyNumberFormat="1" applyFont="1" applyFill="1" applyBorder="1" applyProtection="1"/>
    <xf numFmtId="1" fontId="17" fillId="0" borderId="99" xfId="0" applyNumberFormat="1" applyFont="1" applyFill="1" applyBorder="1" applyProtection="1"/>
    <xf numFmtId="0" fontId="14" fillId="0" borderId="146" xfId="0" applyFont="1" applyBorder="1" applyAlignment="1" applyProtection="1">
      <alignment horizontal="left"/>
    </xf>
    <xf numFmtId="0" fontId="64" fillId="0" borderId="25" xfId="0" applyFont="1" applyFill="1" applyBorder="1" applyProtection="1"/>
    <xf numFmtId="44" fontId="14" fillId="0" borderId="146" xfId="1" applyFont="1" applyBorder="1" applyProtection="1">
      <protection locked="0"/>
    </xf>
    <xf numFmtId="0" fontId="55" fillId="0" borderId="1" xfId="2" applyFont="1" applyFill="1" applyBorder="1" applyAlignment="1" applyProtection="1">
      <protection locked="0"/>
    </xf>
    <xf numFmtId="0" fontId="14" fillId="0" borderId="146" xfId="1" applyNumberFormat="1" applyFont="1" applyFill="1" applyBorder="1" applyAlignment="1" applyProtection="1">
      <alignment horizontal="center"/>
      <protection locked="0"/>
    </xf>
    <xf numFmtId="0" fontId="14" fillId="0" borderId="146" xfId="0" applyFont="1" applyFill="1" applyBorder="1" applyProtection="1"/>
    <xf numFmtId="0" fontId="47" fillId="34" borderId="98" xfId="324" applyFont="1" applyFill="1" applyBorder="1" applyProtection="1"/>
    <xf numFmtId="44" fontId="14" fillId="0" borderId="43" xfId="92" applyFont="1" applyFill="1" applyBorder="1" applyProtection="1"/>
    <xf numFmtId="44" fontId="14" fillId="0" borderId="54" xfId="92" applyFont="1" applyFill="1" applyBorder="1" applyProtection="1"/>
    <xf numFmtId="172" fontId="14" fillId="0" borderId="43" xfId="0" applyNumberFormat="1" applyFont="1" applyFill="1" applyBorder="1" applyProtection="1"/>
    <xf numFmtId="0" fontId="14" fillId="0" borderId="146" xfId="324" applyFont="1" applyFill="1" applyBorder="1" applyProtection="1"/>
    <xf numFmtId="49" fontId="14" fillId="9" borderId="142" xfId="0" applyNumberFormat="1" applyFont="1" applyFill="1" applyBorder="1" applyAlignment="1" applyProtection="1">
      <alignment horizontal="center"/>
    </xf>
    <xf numFmtId="0" fontId="14" fillId="9" borderId="131" xfId="324" applyFont="1" applyFill="1" applyBorder="1" applyAlignment="1" applyProtection="1">
      <alignment horizontal="center"/>
    </xf>
    <xf numFmtId="37" fontId="14" fillId="9" borderId="123" xfId="92" applyNumberFormat="1" applyFont="1" applyFill="1" applyBorder="1" applyAlignment="1" applyProtection="1">
      <alignment horizontal="center"/>
    </xf>
    <xf numFmtId="44" fontId="14" fillId="9" borderId="123" xfId="0" applyNumberFormat="1" applyFont="1" applyFill="1" applyBorder="1" applyProtection="1">
      <protection locked="0"/>
    </xf>
    <xf numFmtId="44" fontId="14" fillId="9" borderId="123" xfId="0" applyNumberFormat="1" applyFont="1" applyFill="1" applyBorder="1" applyAlignment="1" applyProtection="1">
      <alignment horizontal="center"/>
      <protection locked="0"/>
    </xf>
    <xf numFmtId="167" fontId="14" fillId="9" borderId="123" xfId="0" applyNumberFormat="1" applyFont="1" applyFill="1" applyBorder="1" applyProtection="1">
      <protection locked="0"/>
    </xf>
    <xf numFmtId="0" fontId="14" fillId="9" borderId="123" xfId="0" applyFont="1" applyFill="1" applyBorder="1" applyAlignment="1" applyProtection="1">
      <alignment horizontal="center"/>
    </xf>
    <xf numFmtId="44" fontId="14" fillId="9" borderId="123" xfId="92" applyFont="1" applyFill="1" applyBorder="1" applyProtection="1"/>
    <xf numFmtId="44" fontId="14" fillId="0" borderId="123" xfId="92" applyFont="1" applyFill="1" applyBorder="1" applyProtection="1"/>
    <xf numFmtId="44" fontId="14" fillId="0" borderId="147" xfId="92" applyFont="1" applyFill="1" applyBorder="1" applyProtection="1"/>
    <xf numFmtId="167" fontId="14" fillId="0" borderId="123" xfId="92" applyNumberFormat="1" applyFont="1" applyFill="1" applyBorder="1" applyProtection="1"/>
    <xf numFmtId="167" fontId="14" fillId="0" borderId="123" xfId="0" applyNumberFormat="1" applyFont="1" applyFill="1" applyBorder="1" applyProtection="1"/>
    <xf numFmtId="49" fontId="14" fillId="9" borderId="131" xfId="0" applyNumberFormat="1" applyFont="1" applyFill="1" applyBorder="1" applyAlignment="1" applyProtection="1">
      <alignment horizontal="center"/>
    </xf>
    <xf numFmtId="0" fontId="14" fillId="0" borderId="127" xfId="0" applyFont="1" applyFill="1" applyBorder="1" applyAlignment="1" applyProtection="1">
      <alignment horizontal="center"/>
    </xf>
    <xf numFmtId="0" fontId="14" fillId="0" borderId="126" xfId="0" applyNumberFormat="1" applyFont="1" applyFill="1" applyBorder="1" applyAlignment="1" applyProtection="1">
      <alignment horizontal="center"/>
    </xf>
    <xf numFmtId="49" fontId="14" fillId="0" borderId="126" xfId="0" applyNumberFormat="1" applyFont="1" applyFill="1" applyBorder="1" applyAlignment="1" applyProtection="1">
      <alignment horizontal="center"/>
    </xf>
    <xf numFmtId="0" fontId="14" fillId="0" borderId="126" xfId="0" applyFont="1" applyFill="1" applyBorder="1" applyAlignment="1" applyProtection="1">
      <alignment horizontal="center"/>
    </xf>
    <xf numFmtId="167" fontId="14" fillId="0" borderId="126" xfId="0" applyNumberFormat="1" applyFont="1" applyFill="1" applyBorder="1" applyAlignment="1" applyProtection="1">
      <alignment horizontal="center"/>
    </xf>
    <xf numFmtId="44" fontId="14" fillId="0" borderId="126" xfId="92" applyFont="1" applyFill="1" applyBorder="1" applyAlignment="1" applyProtection="1">
      <alignment horizontal="center"/>
    </xf>
    <xf numFmtId="0" fontId="14" fillId="0" borderId="27" xfId="131" applyFont="1" applyFill="1" applyBorder="1" applyProtection="1"/>
    <xf numFmtId="0" fontId="14" fillId="0" borderId="25" xfId="0" applyFont="1" applyFill="1" applyBorder="1" applyAlignment="1" applyProtection="1">
      <alignment horizontal="center"/>
    </xf>
    <xf numFmtId="0" fontId="14" fillId="0" borderId="37" xfId="0" applyFont="1" applyFill="1" applyBorder="1" applyAlignment="1" applyProtection="1">
      <alignment horizontal="center"/>
    </xf>
    <xf numFmtId="49" fontId="14" fillId="0" borderId="25" xfId="0" applyNumberFormat="1" applyFont="1" applyFill="1" applyBorder="1" applyAlignment="1" applyProtection="1">
      <alignment horizontal="center"/>
    </xf>
    <xf numFmtId="167" fontId="14" fillId="0" borderId="25" xfId="0" applyNumberFormat="1" applyFont="1" applyFill="1" applyBorder="1" applyAlignment="1" applyProtection="1">
      <alignment horizontal="center"/>
    </xf>
    <xf numFmtId="44" fontId="14" fillId="0" borderId="25" xfId="92" applyFont="1" applyFill="1" applyBorder="1" applyAlignment="1" applyProtection="1">
      <alignment horizontal="center"/>
    </xf>
    <xf numFmtId="0" fontId="14" fillId="9" borderId="65" xfId="0" applyNumberFormat="1" applyFont="1" applyFill="1" applyBorder="1" applyProtection="1">
      <protection locked="0"/>
    </xf>
    <xf numFmtId="49" fontId="14" fillId="9" borderId="52" xfId="0" applyNumberFormat="1" applyFont="1" applyFill="1" applyBorder="1" applyAlignment="1" applyProtection="1">
      <alignment horizontal="left"/>
    </xf>
    <xf numFmtId="49" fontId="14" fillId="9" borderId="142" xfId="0" applyNumberFormat="1" applyFont="1" applyFill="1" applyBorder="1" applyAlignment="1" applyProtection="1">
      <alignment horizontal="left"/>
    </xf>
    <xf numFmtId="0" fontId="14" fillId="0" borderId="127" xfId="0" applyFont="1" applyFill="1" applyBorder="1" applyAlignment="1" applyProtection="1">
      <alignment horizontal="left"/>
    </xf>
    <xf numFmtId="0" fontId="53" fillId="0" borderId="146" xfId="0" applyNumberFormat="1" applyFont="1" applyFill="1" applyBorder="1" applyAlignment="1" applyProtection="1">
      <alignment horizontal="left"/>
    </xf>
    <xf numFmtId="0" fontId="48" fillId="0" borderId="18" xfId="0" applyNumberFormat="1" applyFont="1" applyBorder="1" applyAlignment="1" applyProtection="1">
      <alignment horizontal="left"/>
    </xf>
    <xf numFmtId="44" fontId="14" fillId="0" borderId="43" xfId="1" applyFont="1" applyFill="1" applyBorder="1" applyProtection="1">
      <protection locked="0"/>
    </xf>
    <xf numFmtId="0" fontId="14" fillId="9" borderId="146" xfId="0" applyNumberFormat="1" applyFont="1" applyFill="1" applyBorder="1" applyAlignment="1" applyProtection="1">
      <alignment horizontal="center"/>
      <protection locked="0"/>
    </xf>
    <xf numFmtId="44" fontId="14" fillId="9" borderId="102" xfId="92" applyFont="1" applyFill="1" applyBorder="1" applyProtection="1"/>
    <xf numFmtId="172" fontId="14" fillId="0" borderId="122" xfId="0" applyNumberFormat="1" applyFont="1" applyFill="1" applyBorder="1" applyProtection="1"/>
    <xf numFmtId="0" fontId="14" fillId="0" borderId="147" xfId="0" applyFont="1" applyBorder="1" applyProtection="1"/>
    <xf numFmtId="1" fontId="10" fillId="0" borderId="123" xfId="0" applyNumberFormat="1" applyFont="1" applyBorder="1" applyProtection="1"/>
    <xf numFmtId="0" fontId="14" fillId="9" borderId="146" xfId="0" applyNumberFormat="1" applyFont="1" applyFill="1" applyBorder="1" applyAlignment="1" applyProtection="1">
      <alignment horizontal="center"/>
    </xf>
    <xf numFmtId="44" fontId="14" fillId="9" borderId="123" xfId="0" applyNumberFormat="1" applyFont="1" applyFill="1" applyBorder="1" applyAlignment="1" applyProtection="1">
      <alignment horizontal="center"/>
    </xf>
    <xf numFmtId="172" fontId="14" fillId="0" borderId="128" xfId="0" applyNumberFormat="1" applyFont="1" applyFill="1" applyBorder="1" applyProtection="1"/>
    <xf numFmtId="0" fontId="14" fillId="9" borderId="123" xfId="0" applyNumberFormat="1" applyFont="1" applyFill="1" applyBorder="1" applyAlignment="1" applyProtection="1">
      <alignment horizontal="center"/>
    </xf>
    <xf numFmtId="167" fontId="14" fillId="9" borderId="123" xfId="0" applyNumberFormat="1" applyFont="1" applyFill="1" applyBorder="1" applyAlignment="1" applyProtection="1">
      <alignment horizontal="center"/>
    </xf>
    <xf numFmtId="44" fontId="14" fillId="9" borderId="123" xfId="92" applyFont="1" applyFill="1" applyBorder="1" applyAlignment="1" applyProtection="1">
      <alignment horizontal="center"/>
    </xf>
    <xf numFmtId="44" fontId="14" fillId="0" borderId="123" xfId="92" applyFont="1" applyBorder="1" applyProtection="1">
      <protection locked="0"/>
    </xf>
    <xf numFmtId="44" fontId="14" fillId="0" borderId="126" xfId="92" applyFont="1" applyBorder="1" applyProtection="1"/>
    <xf numFmtId="44" fontId="14" fillId="0" borderId="127" xfId="92" applyFont="1" applyBorder="1" applyAlignment="1" applyProtection="1">
      <alignment shrinkToFit="1"/>
    </xf>
    <xf numFmtId="164" fontId="14" fillId="9" borderId="35" xfId="92" applyNumberFormat="1" applyFont="1" applyFill="1" applyBorder="1" applyAlignment="1" applyProtection="1">
      <protection locked="0"/>
    </xf>
    <xf numFmtId="44" fontId="14" fillId="0" borderId="27" xfId="92" applyFont="1" applyBorder="1" applyProtection="1">
      <protection locked="0"/>
    </xf>
    <xf numFmtId="44" fontId="14" fillId="0" borderId="25" xfId="92" applyFont="1" applyBorder="1" applyProtection="1"/>
    <xf numFmtId="44" fontId="14" fillId="0" borderId="37" xfId="92" applyFont="1" applyBorder="1" applyAlignment="1" applyProtection="1">
      <alignment shrinkToFit="1"/>
    </xf>
    <xf numFmtId="172" fontId="14" fillId="0" borderId="24" xfId="0" applyNumberFormat="1" applyFont="1" applyFill="1" applyBorder="1" applyProtection="1"/>
    <xf numFmtId="0" fontId="14" fillId="0" borderId="98" xfId="0" applyNumberFormat="1" applyFont="1" applyFill="1" applyBorder="1" applyProtection="1">
      <protection locked="0"/>
    </xf>
    <xf numFmtId="0" fontId="47" fillId="2" borderId="123" xfId="1" applyNumberFormat="1" applyFont="1" applyFill="1" applyBorder="1" applyAlignment="1" applyProtection="1">
      <alignment horizontal="left"/>
    </xf>
    <xf numFmtId="44" fontId="14" fillId="0" borderId="146" xfId="1" applyFont="1" applyBorder="1" applyAlignment="1" applyProtection="1">
      <alignment shrinkToFit="1"/>
      <protection locked="0"/>
    </xf>
    <xf numFmtId="44" fontId="14" fillId="2" borderId="146" xfId="1" applyFont="1" applyFill="1" applyBorder="1" applyProtection="1"/>
    <xf numFmtId="0" fontId="3" fillId="0" borderId="146" xfId="1" applyNumberFormat="1" applyFont="1" applyFill="1" applyBorder="1" applyAlignment="1" applyProtection="1">
      <alignment horizontal="center"/>
      <protection locked="0"/>
    </xf>
    <xf numFmtId="0" fontId="55" fillId="6" borderId="11" xfId="2" applyFont="1" applyBorder="1" applyAlignment="1" applyProtection="1">
      <alignment vertical="top"/>
      <protection locked="0"/>
    </xf>
    <xf numFmtId="0" fontId="10" fillId="0" borderId="147" xfId="0" applyFont="1" applyBorder="1" applyProtection="1"/>
    <xf numFmtId="0" fontId="63" fillId="0" borderId="25" xfId="9" applyNumberFormat="1" applyFont="1" applyFill="1" applyBorder="1" applyProtection="1">
      <protection locked="0"/>
    </xf>
    <xf numFmtId="1" fontId="14" fillId="0" borderId="121" xfId="0" applyNumberFormat="1" applyFont="1" applyBorder="1" applyProtection="1"/>
    <xf numFmtId="1" fontId="14" fillId="0" borderId="98" xfId="0" applyNumberFormat="1" applyFont="1" applyBorder="1" applyProtection="1"/>
    <xf numFmtId="0" fontId="14" fillId="14" borderId="146" xfId="1" applyNumberFormat="1" applyFont="1" applyFill="1" applyBorder="1" applyAlignment="1" applyProtection="1">
      <alignment horizontal="center"/>
      <protection locked="0"/>
    </xf>
    <xf numFmtId="1" fontId="14" fillId="0" borderId="123" xfId="0" applyNumberFormat="1" applyFont="1" applyFill="1" applyBorder="1" applyProtection="1"/>
    <xf numFmtId="1" fontId="14" fillId="0" borderId="126" xfId="0" applyNumberFormat="1" applyFont="1" applyBorder="1" applyProtection="1"/>
    <xf numFmtId="1" fontId="14" fillId="0" borderId="121" xfId="0" applyNumberFormat="1" applyFont="1" applyFill="1" applyBorder="1" applyProtection="1"/>
    <xf numFmtId="0" fontId="47" fillId="0" borderId="147" xfId="0" applyFont="1" applyFill="1" applyBorder="1" applyProtection="1"/>
    <xf numFmtId="0" fontId="63" fillId="9" borderId="146" xfId="9" applyNumberFormat="1" applyFont="1" applyFill="1" applyBorder="1" applyProtection="1">
      <protection locked="0"/>
    </xf>
    <xf numFmtId="0" fontId="14" fillId="0" borderId="27" xfId="53835" applyFont="1" applyFill="1" applyBorder="1" applyProtection="1">
      <protection locked="0"/>
    </xf>
    <xf numFmtId="0" fontId="14" fillId="0" borderId="27" xfId="0" applyFont="1" applyFill="1" applyBorder="1" applyProtection="1">
      <protection locked="0"/>
    </xf>
    <xf numFmtId="0" fontId="14" fillId="9" borderId="27" xfId="0" applyFont="1" applyFill="1" applyBorder="1" applyAlignment="1" applyProtection="1">
      <alignment horizontal="center"/>
      <protection locked="0"/>
    </xf>
    <xf numFmtId="0" fontId="3" fillId="14" borderId="146" xfId="1" applyNumberFormat="1" applyFont="1" applyFill="1" applyBorder="1" applyAlignment="1" applyProtection="1">
      <alignment horizontal="center"/>
      <protection locked="0"/>
    </xf>
    <xf numFmtId="0" fontId="14" fillId="2" borderId="142" xfId="0" applyNumberFormat="1" applyFont="1" applyFill="1" applyBorder="1" applyProtection="1"/>
    <xf numFmtId="0" fontId="10" fillId="0" borderId="121" xfId="0" applyFont="1" applyBorder="1" applyProtection="1"/>
    <xf numFmtId="37" fontId="14" fillId="10" borderId="146" xfId="1" applyNumberFormat="1" applyFont="1" applyFill="1" applyBorder="1" applyProtection="1">
      <protection locked="0"/>
    </xf>
    <xf numFmtId="0" fontId="14" fillId="0" borderId="126" xfId="1" applyNumberFormat="1" applyFont="1" applyFill="1" applyBorder="1" applyAlignment="1" applyProtection="1">
      <alignment horizontal="center"/>
      <protection locked="0"/>
    </xf>
    <xf numFmtId="0" fontId="15" fillId="0" borderId="146" xfId="0" applyNumberFormat="1" applyFont="1" applyBorder="1" applyProtection="1"/>
    <xf numFmtId="164" fontId="14" fillId="7" borderId="123" xfId="1" applyNumberFormat="1" applyFont="1" applyFill="1" applyBorder="1" applyAlignment="1" applyProtection="1">
      <protection locked="0"/>
    </xf>
    <xf numFmtId="0" fontId="14" fillId="2" borderId="146" xfId="0" applyNumberFormat="1" applyFont="1" applyFill="1" applyBorder="1" applyProtection="1"/>
    <xf numFmtId="37" fontId="14" fillId="9" borderId="123" xfId="1" applyNumberFormat="1" applyFont="1" applyFill="1" applyBorder="1" applyProtection="1">
      <protection locked="0"/>
    </xf>
    <xf numFmtId="44" fontId="14" fillId="13" borderId="123" xfId="1" applyFont="1" applyFill="1" applyBorder="1" applyAlignment="1" applyProtection="1">
      <alignment horizontal="center"/>
      <protection locked="0"/>
    </xf>
    <xf numFmtId="0" fontId="14" fillId="0" borderId="142" xfId="0" applyFont="1" applyBorder="1" applyProtection="1"/>
    <xf numFmtId="0" fontId="14" fillId="2" borderId="146" xfId="0" applyFont="1" applyFill="1" applyBorder="1" applyProtection="1"/>
    <xf numFmtId="37" fontId="14" fillId="9" borderId="110" xfId="1" applyNumberFormat="1" applyFont="1" applyFill="1" applyBorder="1" applyProtection="1">
      <protection locked="0"/>
    </xf>
    <xf numFmtId="0" fontId="14" fillId="0" borderId="144" xfId="0" applyFont="1" applyBorder="1" applyProtection="1"/>
    <xf numFmtId="0" fontId="14" fillId="8" borderId="123" xfId="0" applyNumberFormat="1" applyFont="1" applyFill="1" applyBorder="1" applyAlignment="1" applyProtection="1"/>
    <xf numFmtId="0" fontId="47" fillId="0" borderId="142" xfId="0" applyFont="1" applyFill="1" applyBorder="1" applyProtection="1"/>
    <xf numFmtId="0" fontId="14" fillId="13" borderId="0" xfId="1" applyNumberFormat="1" applyFont="1" applyFill="1" applyBorder="1" applyProtection="1">
      <protection locked="0"/>
    </xf>
    <xf numFmtId="49" fontId="14" fillId="0" borderId="121" xfId="0" applyNumberFormat="1" applyFont="1" applyBorder="1" applyAlignment="1" applyProtection="1">
      <alignment horizontal="right"/>
    </xf>
    <xf numFmtId="167" fontId="14" fillId="0" borderId="146" xfId="0" applyNumberFormat="1" applyFont="1" applyBorder="1" applyAlignment="1" applyProtection="1">
      <alignment shrinkToFit="1"/>
    </xf>
    <xf numFmtId="37" fontId="14" fillId="0" borderId="121" xfId="1" applyNumberFormat="1" applyFont="1" applyFill="1" applyBorder="1" applyProtection="1">
      <protection locked="0"/>
    </xf>
    <xf numFmtId="0" fontId="10" fillId="0" borderId="121" xfId="0" applyNumberFormat="1" applyFont="1" applyBorder="1" applyProtection="1"/>
    <xf numFmtId="0" fontId="55" fillId="10" borderId="121" xfId="2" applyFont="1" applyFill="1" applyBorder="1" applyAlignment="1" applyProtection="1">
      <alignment vertical="top"/>
      <protection locked="0"/>
    </xf>
    <xf numFmtId="0" fontId="10" fillId="0" borderId="124" xfId="0" applyFont="1" applyBorder="1" applyAlignment="1" applyProtection="1">
      <alignment vertical="top"/>
    </xf>
    <xf numFmtId="0" fontId="10" fillId="0" borderId="123" xfId="0" applyFont="1" applyBorder="1" applyAlignment="1" applyProtection="1">
      <alignment vertical="top"/>
    </xf>
    <xf numFmtId="44" fontId="14" fillId="0" borderId="131" xfId="1" applyNumberFormat="1" applyFont="1" applyBorder="1" applyProtection="1"/>
    <xf numFmtId="49" fontId="53" fillId="0" borderId="27" xfId="0" applyNumberFormat="1" applyFont="1" applyBorder="1" applyAlignment="1" applyProtection="1"/>
    <xf numFmtId="49" fontId="14" fillId="0" borderId="27" xfId="11" applyNumberFormat="1" applyFont="1" applyFill="1" applyBorder="1" applyAlignment="1" applyProtection="1">
      <alignment horizontal="center"/>
      <protection locked="0"/>
    </xf>
    <xf numFmtId="0" fontId="14" fillId="0" borderId="134" xfId="0" applyFont="1" applyBorder="1" applyAlignment="1" applyProtection="1">
      <alignment vertical="top"/>
    </xf>
    <xf numFmtId="0" fontId="14" fillId="0" borderId="146" xfId="0" applyFont="1" applyFill="1" applyBorder="1" applyAlignment="1" applyProtection="1">
      <alignment horizontal="right"/>
    </xf>
    <xf numFmtId="44" fontId="2" fillId="5" borderId="14" xfId="1" applyFont="1" applyFill="1" applyBorder="1" applyProtection="1"/>
    <xf numFmtId="0" fontId="14" fillId="0" borderId="27" xfId="1" applyNumberFormat="1" applyFont="1" applyFill="1" applyBorder="1" applyAlignment="1" applyProtection="1">
      <alignment horizontal="center"/>
    </xf>
    <xf numFmtId="0" fontId="52" fillId="0" borderId="25" xfId="0" applyNumberFormat="1" applyFont="1" applyBorder="1" applyAlignment="1" applyProtection="1">
      <alignment horizontal="center" vertical="top"/>
    </xf>
    <xf numFmtId="0" fontId="14" fillId="0" borderId="123" xfId="0" applyNumberFormat="1" applyFont="1" applyFill="1" applyBorder="1" applyAlignment="1" applyProtection="1">
      <alignment horizontal="center"/>
    </xf>
    <xf numFmtId="44" fontId="14" fillId="0" borderId="84" xfId="0" applyNumberFormat="1" applyFont="1" applyBorder="1" applyProtection="1"/>
    <xf numFmtId="44" fontId="14" fillId="0" borderId="73" xfId="0" applyNumberFormat="1" applyFont="1" applyBorder="1" applyProtection="1"/>
    <xf numFmtId="0" fontId="52" fillId="0" borderId="10" xfId="0" applyFont="1" applyBorder="1" applyAlignment="1" applyProtection="1">
      <alignment vertical="top"/>
    </xf>
    <xf numFmtId="0" fontId="52" fillId="0" borderId="130" xfId="0" applyNumberFormat="1" applyFont="1" applyBorder="1" applyAlignment="1" applyProtection="1">
      <alignment vertical="top"/>
    </xf>
    <xf numFmtId="0" fontId="14" fillId="0" borderId="123" xfId="0" applyNumberFormat="1" applyFont="1" applyBorder="1" applyAlignment="1" applyProtection="1">
      <alignment horizontal="center" vertical="top"/>
    </xf>
    <xf numFmtId="0" fontId="52" fillId="0" borderId="123" xfId="0" applyNumberFormat="1" applyFont="1" applyBorder="1" applyAlignment="1" applyProtection="1">
      <alignment horizontal="center" vertical="top"/>
    </xf>
    <xf numFmtId="0" fontId="14" fillId="0" borderId="27" xfId="1" applyNumberFormat="1" applyFont="1" applyFill="1" applyBorder="1" applyProtection="1"/>
    <xf numFmtId="0" fontId="10" fillId="0" borderId="123" xfId="0" applyNumberFormat="1" applyFont="1" applyBorder="1" applyAlignment="1" applyProtection="1">
      <alignment horizontal="center" vertical="top"/>
    </xf>
    <xf numFmtId="44" fontId="14" fillId="0" borderId="85" xfId="0" applyNumberFormat="1" applyFont="1" applyBorder="1" applyProtection="1"/>
    <xf numFmtId="0" fontId="14" fillId="0" borderId="144" xfId="0" applyNumberFormat="1" applyFont="1" applyBorder="1" applyAlignment="1" applyProtection="1">
      <alignment horizontal="center"/>
    </xf>
    <xf numFmtId="166" fontId="14" fillId="0" borderId="146" xfId="0" applyNumberFormat="1" applyFont="1" applyFill="1" applyBorder="1" applyProtection="1"/>
    <xf numFmtId="164" fontId="14" fillId="0" borderId="50" xfId="1" applyNumberFormat="1" applyFont="1" applyFill="1" applyBorder="1" applyAlignment="1" applyProtection="1">
      <protection locked="0"/>
    </xf>
    <xf numFmtId="0" fontId="14" fillId="10" borderId="146" xfId="0" applyFont="1" applyFill="1" applyBorder="1" applyAlignment="1" applyProtection="1">
      <protection locked="0"/>
    </xf>
    <xf numFmtId="3" fontId="14" fillId="10" borderId="146" xfId="0" applyNumberFormat="1" applyFont="1" applyFill="1" applyBorder="1" applyAlignment="1" applyProtection="1">
      <protection locked="0"/>
    </xf>
    <xf numFmtId="0" fontId="14" fillId="10" borderId="38" xfId="0" applyFont="1" applyFill="1" applyBorder="1" applyAlignment="1" applyProtection="1">
      <protection locked="0"/>
    </xf>
    <xf numFmtId="37" fontId="14" fillId="10" borderId="146" xfId="1" applyNumberFormat="1" applyFont="1" applyFill="1" applyBorder="1" applyAlignment="1" applyProtection="1">
      <protection locked="0"/>
    </xf>
    <xf numFmtId="37" fontId="14" fillId="9" borderId="31" xfId="1" applyNumberFormat="1" applyFont="1" applyFill="1" applyBorder="1" applyAlignment="1" applyProtection="1">
      <protection locked="0"/>
    </xf>
    <xf numFmtId="37" fontId="14" fillId="9" borderId="27" xfId="1" applyNumberFormat="1" applyFont="1" applyFill="1" applyBorder="1" applyAlignment="1" applyProtection="1">
      <protection locked="0"/>
    </xf>
    <xf numFmtId="37" fontId="14" fillId="0" borderId="27" xfId="1" applyNumberFormat="1" applyFont="1" applyFill="1" applyBorder="1" applyAlignment="1" applyProtection="1">
      <protection locked="0"/>
    </xf>
    <xf numFmtId="37" fontId="14" fillId="10" borderId="99" xfId="1" applyNumberFormat="1" applyFont="1" applyFill="1" applyBorder="1" applyAlignment="1" applyProtection="1">
      <protection locked="0"/>
    </xf>
    <xf numFmtId="37" fontId="14" fillId="10" borderId="3" xfId="1" applyNumberFormat="1" applyFont="1" applyFill="1" applyBorder="1" applyAlignment="1" applyProtection="1">
      <protection locked="0"/>
    </xf>
    <xf numFmtId="37" fontId="14" fillId="9" borderId="121" xfId="1" applyNumberFormat="1" applyFont="1" applyFill="1" applyBorder="1" applyAlignment="1" applyProtection="1">
      <protection locked="0"/>
    </xf>
    <xf numFmtId="172" fontId="14" fillId="0" borderId="18" xfId="0" applyNumberFormat="1" applyFont="1" applyFill="1" applyBorder="1" applyProtection="1"/>
    <xf numFmtId="0" fontId="3" fillId="0" borderId="99" xfId="1" applyNumberFormat="1" applyFont="1" applyFill="1" applyBorder="1" applyProtection="1">
      <protection locked="0"/>
    </xf>
    <xf numFmtId="166" fontId="55" fillId="0" borderId="19" xfId="2" applyNumberFormat="1" applyFont="1" applyFill="1" applyBorder="1" applyAlignment="1" applyProtection="1"/>
    <xf numFmtId="0" fontId="52" fillId="0" borderId="34" xfId="0" applyFont="1" applyFill="1" applyBorder="1" applyAlignment="1" applyProtection="1">
      <alignment vertical="top"/>
    </xf>
    <xf numFmtId="0" fontId="52" fillId="0" borderId="25" xfId="0" applyFont="1" applyFill="1" applyBorder="1" applyAlignment="1" applyProtection="1"/>
    <xf numFmtId="166" fontId="55" fillId="0" borderId="100" xfId="2" applyNumberFormat="1" applyFont="1" applyFill="1" applyBorder="1" applyAlignment="1" applyProtection="1"/>
    <xf numFmtId="0" fontId="14" fillId="0" borderId="146" xfId="0" applyFont="1" applyFill="1" applyBorder="1" applyAlignment="1" applyProtection="1"/>
    <xf numFmtId="44" fontId="14" fillId="0" borderId="146" xfId="1" applyFont="1" applyFill="1" applyBorder="1" applyAlignment="1" applyProtection="1">
      <alignment shrinkToFit="1"/>
    </xf>
    <xf numFmtId="0" fontId="14" fillId="0" borderId="142" xfId="0" applyFont="1" applyFill="1" applyBorder="1" applyProtection="1"/>
    <xf numFmtId="165" fontId="54" fillId="15" borderId="146" xfId="10" applyNumberFormat="1" applyFont="1" applyBorder="1" applyAlignment="1" applyProtection="1"/>
    <xf numFmtId="171" fontId="14" fillId="0" borderId="146" xfId="0" applyNumberFormat="1" applyFont="1" applyBorder="1" applyProtection="1"/>
    <xf numFmtId="0" fontId="14" fillId="0" borderId="127" xfId="0" applyFont="1" applyBorder="1" applyAlignment="1" applyProtection="1">
      <alignment vertical="top"/>
    </xf>
    <xf numFmtId="0" fontId="52" fillId="0" borderId="27" xfId="0" applyFont="1" applyBorder="1" applyAlignment="1" applyProtection="1">
      <alignment vertical="top"/>
    </xf>
    <xf numFmtId="44" fontId="14" fillId="0" borderId="66" xfId="1" applyFont="1" applyFill="1" applyBorder="1" applyProtection="1"/>
    <xf numFmtId="49" fontId="14" fillId="5" borderId="29" xfId="0" applyNumberFormat="1" applyFont="1" applyFill="1" applyBorder="1" applyAlignment="1" applyProtection="1">
      <protection locked="0"/>
    </xf>
    <xf numFmtId="0" fontId="47" fillId="5" borderId="29" xfId="0" applyFont="1" applyFill="1" applyBorder="1" applyProtection="1"/>
    <xf numFmtId="0" fontId="14" fillId="5" borderId="29" xfId="0" applyNumberFormat="1" applyFont="1" applyFill="1" applyBorder="1" applyProtection="1"/>
    <xf numFmtId="0" fontId="12" fillId="5" borderId="29" xfId="0" applyFont="1" applyFill="1" applyBorder="1" applyProtection="1"/>
    <xf numFmtId="0" fontId="14" fillId="5" borderId="29" xfId="0" applyNumberFormat="1" applyFont="1" applyFill="1" applyBorder="1" applyAlignment="1" applyProtection="1">
      <alignment horizontal="right"/>
    </xf>
    <xf numFmtId="0" fontId="14" fillId="5" borderId="29" xfId="0" applyFont="1" applyFill="1" applyBorder="1" applyProtection="1"/>
    <xf numFmtId="44" fontId="14" fillId="5" borderId="29" xfId="1" applyFont="1" applyFill="1" applyBorder="1" applyProtection="1">
      <protection locked="0"/>
    </xf>
    <xf numFmtId="44" fontId="14" fillId="5" borderId="42" xfId="0" applyNumberFormat="1" applyFont="1" applyFill="1" applyBorder="1" applyProtection="1"/>
    <xf numFmtId="44" fontId="2" fillId="5" borderId="29" xfId="0" applyNumberFormat="1" applyFont="1" applyFill="1" applyBorder="1" applyProtection="1"/>
    <xf numFmtId="0" fontId="2" fillId="5" borderId="29" xfId="0" applyNumberFormat="1" applyFont="1" applyFill="1" applyBorder="1" applyProtection="1"/>
    <xf numFmtId="0" fontId="47" fillId="5" borderId="16" xfId="0" applyFont="1" applyFill="1" applyBorder="1" applyProtection="1"/>
    <xf numFmtId="0" fontId="14" fillId="5" borderId="16" xfId="0" applyNumberFormat="1" applyFont="1" applyFill="1" applyBorder="1" applyProtection="1"/>
    <xf numFmtId="0" fontId="12" fillId="5" borderId="16" xfId="0" applyFont="1" applyFill="1" applyBorder="1" applyProtection="1"/>
    <xf numFmtId="0" fontId="14" fillId="5" borderId="16" xfId="0" applyNumberFormat="1" applyFont="1" applyFill="1" applyBorder="1" applyAlignment="1" applyProtection="1">
      <alignment horizontal="right"/>
    </xf>
    <xf numFmtId="49" fontId="14" fillId="5" borderId="16" xfId="0" applyNumberFormat="1" applyFont="1" applyFill="1" applyBorder="1" applyAlignment="1" applyProtection="1">
      <protection locked="0"/>
    </xf>
    <xf numFmtId="49" fontId="14" fillId="5" borderId="16" xfId="0" applyNumberFormat="1" applyFont="1" applyFill="1" applyBorder="1" applyProtection="1"/>
    <xf numFmtId="0" fontId="14" fillId="5" borderId="16" xfId="0" applyFont="1" applyFill="1" applyBorder="1" applyProtection="1"/>
    <xf numFmtId="44" fontId="14" fillId="5" borderId="16" xfId="1" applyFont="1" applyFill="1" applyBorder="1" applyProtection="1">
      <protection locked="0"/>
    </xf>
    <xf numFmtId="44" fontId="14" fillId="5" borderId="153" xfId="0" applyNumberFormat="1" applyFont="1" applyFill="1" applyBorder="1" applyProtection="1"/>
    <xf numFmtId="44" fontId="2" fillId="5" borderId="16" xfId="0" applyNumberFormat="1" applyFont="1" applyFill="1" applyBorder="1" applyProtection="1"/>
    <xf numFmtId="0" fontId="2" fillId="5" borderId="16" xfId="0" applyNumberFormat="1" applyFont="1" applyFill="1" applyBorder="1" applyProtection="1"/>
    <xf numFmtId="167" fontId="2" fillId="5" borderId="29" xfId="0" applyNumberFormat="1" applyFont="1" applyFill="1" applyBorder="1" applyProtection="1"/>
    <xf numFmtId="167" fontId="2" fillId="5" borderId="16" xfId="0" applyNumberFormat="1" applyFont="1" applyFill="1" applyBorder="1" applyProtection="1"/>
    <xf numFmtId="173" fontId="12" fillId="5" borderId="14" xfId="0" applyNumberFormat="1" applyFont="1" applyFill="1" applyBorder="1" applyProtection="1"/>
    <xf numFmtId="49" fontId="14" fillId="0" borderId="27" xfId="0" applyNumberFormat="1" applyFont="1" applyBorder="1" applyAlignment="1" applyProtection="1">
      <alignment horizontal="center" shrinkToFit="1"/>
    </xf>
    <xf numFmtId="0" fontId="31" fillId="0" borderId="127" xfId="0" applyFont="1" applyFill="1" applyBorder="1" applyAlignment="1" applyProtection="1"/>
    <xf numFmtId="0" fontId="14" fillId="13" borderId="123" xfId="1" applyNumberFormat="1" applyFont="1" applyFill="1" applyBorder="1" applyAlignment="1" applyProtection="1">
      <alignment horizontal="left"/>
      <protection locked="0"/>
    </xf>
    <xf numFmtId="44" fontId="14" fillId="0" borderId="104" xfId="0" applyNumberFormat="1" applyFont="1" applyFill="1" applyBorder="1" applyProtection="1"/>
    <xf numFmtId="165" fontId="47" fillId="0" borderId="91" xfId="10" applyNumberFormat="1" applyFont="1" applyFill="1" applyBorder="1" applyAlignment="1" applyProtection="1"/>
    <xf numFmtId="166" fontId="14" fillId="0" borderId="19" xfId="2" applyNumberFormat="1" applyFont="1" applyFill="1" applyBorder="1" applyAlignment="1" applyProtection="1"/>
    <xf numFmtId="44" fontId="31" fillId="0" borderId="19" xfId="1" applyNumberFormat="1" applyFont="1" applyFill="1" applyBorder="1" applyAlignment="1" applyProtection="1"/>
    <xf numFmtId="0" fontId="31" fillId="0" borderId="18" xfId="1" applyNumberFormat="1" applyFont="1" applyFill="1" applyBorder="1" applyProtection="1">
      <protection locked="0"/>
    </xf>
    <xf numFmtId="165" fontId="56" fillId="0" borderId="91" xfId="10" applyNumberFormat="1" applyFont="1" applyFill="1" applyBorder="1" applyAlignment="1" applyProtection="1"/>
    <xf numFmtId="44" fontId="31" fillId="0" borderId="18" xfId="0" applyNumberFormat="1" applyFont="1" applyFill="1" applyBorder="1" applyProtection="1"/>
    <xf numFmtId="172" fontId="31" fillId="0" borderId="18" xfId="0" applyNumberFormat="1" applyFont="1" applyFill="1" applyBorder="1" applyProtection="1"/>
    <xf numFmtId="44" fontId="14" fillId="0" borderId="100" xfId="1" applyNumberFormat="1" applyFont="1" applyFill="1" applyBorder="1" applyProtection="1"/>
    <xf numFmtId="0" fontId="3" fillId="0" borderId="3" xfId="1" applyNumberFormat="1" applyFont="1" applyFill="1" applyBorder="1" applyProtection="1">
      <protection locked="0"/>
    </xf>
    <xf numFmtId="172" fontId="14" fillId="0" borderId="3" xfId="1" applyNumberFormat="1" applyFont="1" applyFill="1" applyBorder="1" applyAlignment="1" applyProtection="1">
      <alignment shrinkToFit="1"/>
    </xf>
    <xf numFmtId="44" fontId="14" fillId="0" borderId="18" xfId="0" applyNumberFormat="1" applyFont="1" applyFill="1" applyBorder="1" applyAlignment="1" applyProtection="1">
      <alignment shrinkToFit="1"/>
    </xf>
    <xf numFmtId="172" fontId="14" fillId="0" borderId="99" xfId="1" applyNumberFormat="1" applyFont="1" applyFill="1" applyBorder="1" applyAlignment="1" applyProtection="1">
      <alignment shrinkToFit="1"/>
    </xf>
    <xf numFmtId="0" fontId="14" fillId="0" borderId="141" xfId="1" applyNumberFormat="1" applyFont="1" applyFill="1" applyBorder="1" applyProtection="1">
      <protection locked="0"/>
    </xf>
    <xf numFmtId="44" fontId="14" fillId="0" borderId="141" xfId="0" applyNumberFormat="1" applyFont="1" applyFill="1" applyBorder="1" applyProtection="1"/>
    <xf numFmtId="44" fontId="14" fillId="0" borderId="19" xfId="0" applyNumberFormat="1" applyFont="1" applyFill="1" applyBorder="1" applyAlignment="1" applyProtection="1">
      <alignment horizontal="center"/>
    </xf>
    <xf numFmtId="44" fontId="14" fillId="0" borderId="147" xfId="0" applyNumberFormat="1" applyFont="1" applyFill="1" applyBorder="1" applyAlignment="1" applyProtection="1">
      <alignment horizontal="center"/>
    </xf>
    <xf numFmtId="165" fontId="54" fillId="0" borderId="133" xfId="10" applyNumberFormat="1" applyFont="1" applyFill="1" applyBorder="1" applyAlignment="1" applyProtection="1"/>
    <xf numFmtId="44" fontId="14" fillId="0" borderId="121" xfId="0" applyNumberFormat="1" applyFont="1" applyFill="1" applyBorder="1" applyProtection="1"/>
    <xf numFmtId="44" fontId="14" fillId="0" borderId="34" xfId="1" applyFont="1" applyFill="1" applyBorder="1" applyAlignment="1" applyProtection="1">
      <alignment shrinkToFit="1"/>
    </xf>
    <xf numFmtId="0" fontId="14" fillId="0" borderId="104" xfId="1" applyNumberFormat="1" applyFont="1" applyFill="1" applyBorder="1" applyProtection="1">
      <protection locked="0"/>
    </xf>
    <xf numFmtId="167" fontId="14" fillId="0" borderId="103" xfId="0" applyNumberFormat="1" applyFont="1" applyFill="1" applyBorder="1" applyProtection="1"/>
    <xf numFmtId="0" fontId="14" fillId="0" borderId="104" xfId="0" applyFont="1" applyFill="1" applyBorder="1" applyProtection="1"/>
    <xf numFmtId="167" fontId="14" fillId="0" borderId="42" xfId="0" applyNumberFormat="1" applyFont="1" applyFill="1" applyBorder="1" applyProtection="1"/>
    <xf numFmtId="166" fontId="55" fillId="0" borderId="147" xfId="2" applyNumberFormat="1" applyFont="1" applyFill="1" applyBorder="1" applyAlignment="1" applyProtection="1"/>
    <xf numFmtId="0" fontId="10" fillId="0" borderId="142" xfId="0" applyFont="1" applyFill="1" applyBorder="1" applyProtection="1"/>
    <xf numFmtId="0" fontId="14" fillId="0" borderId="42" xfId="0" applyFont="1" applyFill="1" applyBorder="1" applyProtection="1"/>
    <xf numFmtId="165" fontId="54" fillId="15" borderId="47" xfId="10" applyNumberFormat="1" applyFont="1" applyBorder="1" applyAlignment="1" applyProtection="1"/>
    <xf numFmtId="165" fontId="54" fillId="15" borderId="99" xfId="10" applyNumberFormat="1" applyFont="1" applyBorder="1" applyAlignment="1" applyProtection="1"/>
    <xf numFmtId="44" fontId="10" fillId="0" borderId="100" xfId="1" applyFont="1" applyFill="1" applyBorder="1" applyProtection="1"/>
    <xf numFmtId="44" fontId="10" fillId="0" borderId="4" xfId="1" applyFont="1" applyFill="1" applyBorder="1" applyProtection="1"/>
    <xf numFmtId="44" fontId="10" fillId="0" borderId="25" xfId="1" applyFont="1" applyFill="1" applyBorder="1" applyProtection="1"/>
    <xf numFmtId="44" fontId="10" fillId="0" borderId="123" xfId="1" applyFont="1" applyFill="1" applyBorder="1" applyProtection="1"/>
    <xf numFmtId="44" fontId="10" fillId="0" borderId="99" xfId="1" applyFont="1" applyFill="1" applyBorder="1" applyProtection="1"/>
    <xf numFmtId="44" fontId="10" fillId="9" borderId="3" xfId="1" applyFont="1" applyFill="1" applyBorder="1" applyProtection="1"/>
    <xf numFmtId="44" fontId="10" fillId="0" borderId="3" xfId="1" applyFont="1" applyFill="1" applyBorder="1" applyProtection="1"/>
    <xf numFmtId="44" fontId="10" fillId="0" borderId="12" xfId="1" applyFont="1" applyFill="1" applyBorder="1" applyProtection="1"/>
    <xf numFmtId="0" fontId="11" fillId="0" borderId="4" xfId="0" applyFont="1" applyBorder="1" applyAlignment="1" applyProtection="1">
      <alignment vertical="top"/>
    </xf>
    <xf numFmtId="0" fontId="11" fillId="0" borderId="45" xfId="0" applyFont="1" applyBorder="1" applyAlignment="1" applyProtection="1">
      <alignment vertical="top"/>
    </xf>
    <xf numFmtId="0" fontId="11" fillId="0" borderId="24" xfId="0" applyFont="1" applyBorder="1" applyAlignment="1" applyProtection="1">
      <alignment vertical="top"/>
    </xf>
    <xf numFmtId="44" fontId="10" fillId="0" borderId="124" xfId="1" applyFont="1" applyFill="1" applyBorder="1" applyProtection="1"/>
    <xf numFmtId="0" fontId="10" fillId="0" borderId="4" xfId="0" applyFont="1" applyBorder="1" applyAlignment="1" applyProtection="1">
      <alignment vertical="top"/>
    </xf>
    <xf numFmtId="44" fontId="10" fillId="0" borderId="34" xfId="1" applyFont="1" applyFill="1" applyBorder="1" applyProtection="1"/>
    <xf numFmtId="0" fontId="10" fillId="0" borderId="45" xfId="0" applyFont="1" applyBorder="1" applyAlignment="1" applyProtection="1">
      <alignment vertical="top"/>
    </xf>
    <xf numFmtId="0" fontId="10" fillId="0" borderId="24" xfId="0" applyFont="1" applyBorder="1" applyAlignment="1" applyProtection="1">
      <alignment vertical="top"/>
    </xf>
    <xf numFmtId="44" fontId="10" fillId="0" borderId="18" xfId="1" applyFont="1" applyFill="1" applyBorder="1" applyProtection="1"/>
    <xf numFmtId="44" fontId="10" fillId="0" borderId="31" xfId="1" applyFont="1" applyFill="1" applyBorder="1" applyProtection="1"/>
    <xf numFmtId="0" fontId="11" fillId="0" borderId="34" xfId="0" applyFont="1" applyBorder="1" applyAlignment="1" applyProtection="1">
      <alignment vertical="top"/>
    </xf>
    <xf numFmtId="44" fontId="10" fillId="0" borderId="147" xfId="1" applyFont="1" applyFill="1" applyBorder="1" applyProtection="1"/>
    <xf numFmtId="44" fontId="10" fillId="9" borderId="34" xfId="1" applyFont="1" applyFill="1" applyBorder="1" applyProtection="1"/>
    <xf numFmtId="44" fontId="10" fillId="0" borderId="19" xfId="1" applyFont="1" applyFill="1" applyBorder="1" applyProtection="1"/>
    <xf numFmtId="44" fontId="10" fillId="0" borderId="24" xfId="1" applyFont="1" applyFill="1" applyBorder="1" applyProtection="1"/>
    <xf numFmtId="165" fontId="54" fillId="15" borderId="154" xfId="10" applyNumberFormat="1" applyFont="1" applyBorder="1" applyAlignment="1" applyProtection="1"/>
    <xf numFmtId="44" fontId="14" fillId="8" borderId="100" xfId="1" applyFont="1" applyFill="1" applyBorder="1" applyProtection="1"/>
    <xf numFmtId="44" fontId="14" fillId="8" borderId="100" xfId="0" applyNumberFormat="1" applyFont="1" applyFill="1" applyBorder="1" applyProtection="1"/>
    <xf numFmtId="44" fontId="14" fillId="8" borderId="19" xfId="0" applyNumberFormat="1" applyFont="1" applyFill="1" applyBorder="1" applyProtection="1"/>
    <xf numFmtId="44" fontId="14" fillId="8" borderId="147" xfId="0" applyNumberFormat="1" applyFont="1" applyFill="1" applyBorder="1" applyProtection="1"/>
    <xf numFmtId="44" fontId="14" fillId="8" borderId="146" xfId="0" applyNumberFormat="1" applyFont="1" applyFill="1" applyBorder="1" applyProtection="1"/>
    <xf numFmtId="44" fontId="10" fillId="8" borderId="12" xfId="1" applyFont="1" applyFill="1" applyBorder="1" applyProtection="1"/>
    <xf numFmtId="1" fontId="10" fillId="0" borderId="99" xfId="0" applyNumberFormat="1" applyFont="1" applyFill="1" applyBorder="1" applyProtection="1"/>
    <xf numFmtId="170" fontId="14" fillId="0" borderId="123" xfId="0" applyNumberFormat="1" applyFont="1" applyBorder="1" applyAlignment="1" applyProtection="1">
      <alignment horizontal="left" shrinkToFit="1"/>
    </xf>
    <xf numFmtId="44" fontId="14" fillId="0" borderId="47" xfId="1" applyNumberFormat="1" applyFont="1" applyBorder="1" applyProtection="1"/>
    <xf numFmtId="44" fontId="14" fillId="0" borderId="130" xfId="1" applyNumberFormat="1" applyFont="1" applyBorder="1" applyProtection="1"/>
    <xf numFmtId="44" fontId="14" fillId="0" borderId="134" xfId="1" applyNumberFormat="1" applyFont="1" applyBorder="1" applyAlignment="1" applyProtection="1"/>
    <xf numFmtId="44" fontId="14" fillId="0" borderId="130" xfId="1" applyNumberFormat="1" applyFont="1" applyBorder="1" applyAlignment="1" applyProtection="1"/>
    <xf numFmtId="0" fontId="14" fillId="0" borderId="40" xfId="0" applyNumberFormat="1" applyFont="1" applyBorder="1" applyAlignment="1" applyProtection="1">
      <alignment vertical="top"/>
    </xf>
    <xf numFmtId="166" fontId="55" fillId="0" borderId="144" xfId="2" applyNumberFormat="1" applyFont="1" applyFill="1" applyBorder="1" applyAlignment="1" applyProtection="1"/>
    <xf numFmtId="44" fontId="14" fillId="0" borderId="144" xfId="1" applyNumberFormat="1" applyFont="1" applyFill="1" applyBorder="1" applyAlignment="1" applyProtection="1"/>
    <xf numFmtId="44" fontId="14" fillId="0" borderId="144" xfId="1" applyNumberFormat="1" applyFont="1" applyBorder="1" applyAlignment="1" applyProtection="1"/>
    <xf numFmtId="44" fontId="10" fillId="0" borderId="123" xfId="0" applyNumberFormat="1" applyFont="1" applyFill="1" applyBorder="1" applyProtection="1"/>
    <xf numFmtId="0" fontId="14" fillId="0" borderId="134" xfId="0" applyNumberFormat="1" applyFont="1" applyFill="1" applyBorder="1" applyAlignment="1" applyProtection="1"/>
    <xf numFmtId="44" fontId="14" fillId="9" borderId="144" xfId="0" applyNumberFormat="1" applyFont="1" applyFill="1" applyBorder="1" applyAlignment="1" applyProtection="1"/>
    <xf numFmtId="44" fontId="14" fillId="0" borderId="144" xfId="0" applyNumberFormat="1" applyFont="1" applyBorder="1" applyAlignment="1" applyProtection="1"/>
    <xf numFmtId="44" fontId="51" fillId="0" borderId="144" xfId="0" applyNumberFormat="1" applyFont="1" applyBorder="1" applyAlignment="1" applyProtection="1"/>
    <xf numFmtId="44" fontId="51" fillId="0" borderId="131" xfId="0" applyNumberFormat="1" applyFont="1" applyBorder="1" applyAlignment="1" applyProtection="1"/>
    <xf numFmtId="0" fontId="14" fillId="0" borderId="147" xfId="0" applyFont="1" applyBorder="1" applyAlignment="1" applyProtection="1">
      <alignment vertical="top"/>
    </xf>
    <xf numFmtId="0" fontId="10" fillId="0" borderId="144" xfId="0" applyNumberFormat="1" applyFont="1" applyFill="1" applyBorder="1" applyProtection="1"/>
    <xf numFmtId="0" fontId="10" fillId="0" borderId="146" xfId="0" applyFont="1" applyBorder="1" applyAlignment="1" applyProtection="1">
      <alignment horizontal="left"/>
    </xf>
    <xf numFmtId="0" fontId="14" fillId="0" borderId="123" xfId="0" applyNumberFormat="1" applyFont="1" applyFill="1" applyBorder="1" applyAlignment="1" applyProtection="1"/>
    <xf numFmtId="0" fontId="14" fillId="0" borderId="123" xfId="0" applyFont="1" applyFill="1" applyBorder="1" applyAlignment="1" applyProtection="1">
      <alignment horizontal="right"/>
    </xf>
    <xf numFmtId="0" fontId="10" fillId="0" borderId="142" xfId="0" applyFont="1" applyBorder="1" applyAlignment="1" applyProtection="1">
      <alignment horizontal="left"/>
    </xf>
    <xf numFmtId="37" fontId="48" fillId="0" borderId="27" xfId="1" applyNumberFormat="1" applyFont="1" applyBorder="1" applyAlignment="1" applyProtection="1">
      <protection locked="0"/>
    </xf>
    <xf numFmtId="37" fontId="48" fillId="0" borderId="40" xfId="1" applyNumberFormat="1" applyFont="1" applyBorder="1" applyAlignment="1" applyProtection="1">
      <protection locked="0"/>
    </xf>
    <xf numFmtId="37" fontId="48" fillId="0" borderId="121" xfId="1" applyNumberFormat="1" applyFont="1" applyFill="1" applyBorder="1" applyAlignment="1" applyProtection="1">
      <protection locked="0"/>
    </xf>
    <xf numFmtId="37" fontId="48" fillId="0" borderId="121" xfId="1" applyNumberFormat="1" applyFont="1" applyBorder="1" applyAlignment="1" applyProtection="1">
      <protection locked="0"/>
    </xf>
    <xf numFmtId="44" fontId="14" fillId="0" borderId="67" xfId="1" applyFont="1" applyBorder="1" applyAlignment="1" applyProtection="1">
      <alignment shrinkToFit="1"/>
    </xf>
    <xf numFmtId="44" fontId="51" fillId="0" borderId="35" xfId="0" applyNumberFormat="1" applyFont="1" applyBorder="1" applyAlignment="1" applyProtection="1"/>
    <xf numFmtId="44" fontId="14" fillId="0" borderId="47" xfId="1" applyNumberFormat="1" applyFont="1" applyBorder="1" applyAlignment="1" applyProtection="1"/>
    <xf numFmtId="44" fontId="14" fillId="0" borderId="37" xfId="1" applyNumberFormat="1" applyFont="1" applyBorder="1" applyAlignment="1" applyProtection="1"/>
    <xf numFmtId="0" fontId="10" fillId="0" borderId="33" xfId="0" applyNumberFormat="1" applyFont="1" applyBorder="1" applyProtection="1"/>
    <xf numFmtId="170" fontId="14" fillId="0" borderId="27" xfId="0" applyNumberFormat="1" applyFont="1" applyBorder="1" applyAlignment="1" applyProtection="1">
      <alignment shrinkToFit="1"/>
    </xf>
    <xf numFmtId="0" fontId="10" fillId="0" borderId="40" xfId="0" applyFont="1" applyBorder="1" applyAlignment="1" applyProtection="1"/>
    <xf numFmtId="44" fontId="10" fillId="0" borderId="37" xfId="0" applyNumberFormat="1" applyFont="1" applyBorder="1" applyProtection="1"/>
    <xf numFmtId="44" fontId="51" fillId="0" borderId="146" xfId="0" applyNumberFormat="1" applyFont="1" applyBorder="1" applyAlignment="1" applyProtection="1"/>
    <xf numFmtId="172" fontId="14" fillId="9" borderId="146" xfId="0" applyNumberFormat="1" applyFont="1" applyFill="1" applyBorder="1" applyProtection="1"/>
    <xf numFmtId="172" fontId="14" fillId="9" borderId="27" xfId="0" applyNumberFormat="1" applyFont="1" applyFill="1" applyBorder="1" applyProtection="1"/>
    <xf numFmtId="172" fontId="14" fillId="0" borderId="146" xfId="0" applyNumberFormat="1" applyFont="1" applyBorder="1" applyProtection="1"/>
    <xf numFmtId="0" fontId="10" fillId="0" borderId="146" xfId="0" applyFont="1" applyBorder="1" applyAlignment="1" applyProtection="1"/>
    <xf numFmtId="0" fontId="10" fillId="0" borderId="17" xfId="0" applyNumberFormat="1" applyFont="1" applyBorder="1" applyProtection="1"/>
    <xf numFmtId="44" fontId="10" fillId="0" borderId="146" xfId="0" applyNumberFormat="1" applyFont="1" applyBorder="1" applyProtection="1"/>
    <xf numFmtId="44" fontId="10" fillId="0" borderId="25" xfId="0" applyNumberFormat="1" applyFont="1" applyBorder="1" applyProtection="1"/>
    <xf numFmtId="0" fontId="49" fillId="9" borderId="43" xfId="2" applyFont="1" applyFill="1" applyBorder="1" applyAlignment="1" applyProtection="1">
      <protection locked="0"/>
    </xf>
    <xf numFmtId="0" fontId="49" fillId="6" borderId="155" xfId="2" applyFont="1" applyBorder="1" applyAlignment="1" applyProtection="1">
      <protection locked="0"/>
    </xf>
    <xf numFmtId="0" fontId="10" fillId="0" borderId="123" xfId="0" applyFont="1" applyBorder="1" applyAlignment="1" applyProtection="1"/>
    <xf numFmtId="173" fontId="18" fillId="5" borderId="14" xfId="0" applyNumberFormat="1" applyFont="1" applyFill="1" applyBorder="1" applyProtection="1"/>
    <xf numFmtId="0" fontId="47" fillId="0" borderId="146" xfId="324" applyFont="1" applyFill="1" applyBorder="1" applyProtection="1"/>
    <xf numFmtId="165" fontId="54" fillId="16" borderId="145" xfId="10" applyNumberFormat="1" applyFont="1" applyFill="1" applyBorder="1" applyAlignment="1" applyProtection="1"/>
    <xf numFmtId="165" fontId="54" fillId="16" borderId="156" xfId="10" applyNumberFormat="1" applyFont="1" applyFill="1" applyBorder="1" applyAlignment="1" applyProtection="1"/>
    <xf numFmtId="165" fontId="54" fillId="16" borderId="142" xfId="10" applyNumberFormat="1" applyFont="1" applyFill="1" applyBorder="1" applyAlignment="1" applyProtection="1"/>
    <xf numFmtId="0" fontId="14" fillId="0" borderId="123" xfId="0" applyNumberFormat="1" applyFont="1" applyFill="1" applyBorder="1" applyAlignment="1" applyProtection="1">
      <alignment horizontal="left"/>
      <protection locked="0"/>
    </xf>
    <xf numFmtId="172" fontId="14" fillId="0" borderId="123" xfId="1" applyNumberFormat="1" applyFont="1" applyBorder="1" applyAlignment="1" applyProtection="1">
      <alignment shrinkToFit="1"/>
    </xf>
    <xf numFmtId="172" fontId="14" fillId="0" borderId="123" xfId="0" applyNumberFormat="1" applyFont="1" applyBorder="1" applyProtection="1"/>
    <xf numFmtId="164" fontId="48" fillId="0" borderId="121" xfId="1" applyNumberFormat="1" applyFont="1" applyFill="1" applyBorder="1" applyProtection="1">
      <protection locked="0"/>
    </xf>
    <xf numFmtId="0" fontId="17" fillId="0" borderId="99" xfId="0" applyNumberFormat="1" applyFont="1" applyBorder="1" applyProtection="1"/>
    <xf numFmtId="0" fontId="48" fillId="0" borderId="121" xfId="0" applyNumberFormat="1" applyFont="1" applyFill="1" applyBorder="1" applyProtection="1"/>
    <xf numFmtId="0" fontId="48" fillId="0" borderId="123" xfId="0" applyNumberFormat="1" applyFont="1" applyBorder="1" applyProtection="1"/>
    <xf numFmtId="0" fontId="48" fillId="0" borderId="25" xfId="0" applyNumberFormat="1" applyFont="1" applyBorder="1" applyProtection="1"/>
    <xf numFmtId="0" fontId="48" fillId="0" borderId="99" xfId="0" applyNumberFormat="1" applyFont="1" applyBorder="1" applyProtection="1"/>
    <xf numFmtId="0" fontId="48" fillId="0" borderId="27" xfId="0" applyNumberFormat="1" applyFont="1" applyBorder="1" applyAlignment="1" applyProtection="1"/>
    <xf numFmtId="0" fontId="48" fillId="0" borderId="99" xfId="0" applyNumberFormat="1" applyFont="1" applyBorder="1" applyAlignment="1" applyProtection="1"/>
    <xf numFmtId="0" fontId="48" fillId="0" borderId="25" xfId="0" applyNumberFormat="1" applyFont="1" applyBorder="1" applyAlignment="1" applyProtection="1"/>
    <xf numFmtId="0" fontId="48" fillId="0" borderId="123" xfId="0" applyNumberFormat="1" applyFont="1" applyBorder="1" applyAlignment="1" applyProtection="1"/>
    <xf numFmtId="0" fontId="48" fillId="0" borderId="126" xfId="0" applyNumberFormat="1" applyFont="1" applyBorder="1" applyProtection="1"/>
    <xf numFmtId="0" fontId="48" fillId="0" borderId="123" xfId="0" applyNumberFormat="1" applyFont="1" applyFill="1" applyBorder="1" applyProtection="1"/>
    <xf numFmtId="0" fontId="48" fillId="0" borderId="25" xfId="0" applyNumberFormat="1" applyFont="1" applyFill="1" applyBorder="1" applyProtection="1"/>
    <xf numFmtId="0" fontId="48" fillId="0" borderId="99" xfId="1" applyNumberFormat="1" applyFont="1" applyFill="1" applyBorder="1" applyAlignment="1" applyProtection="1">
      <alignment horizontal="center"/>
      <protection locked="0"/>
    </xf>
    <xf numFmtId="0" fontId="75" fillId="0" borderId="25" xfId="0" applyNumberFormat="1" applyFont="1" applyBorder="1" applyProtection="1"/>
    <xf numFmtId="0" fontId="17" fillId="0" borderId="25" xfId="0" applyNumberFormat="1" applyFont="1" applyBorder="1" applyProtection="1"/>
    <xf numFmtId="0" fontId="48" fillId="2" borderId="101" xfId="0" applyNumberFormat="1" applyFont="1" applyFill="1" applyBorder="1" applyProtection="1"/>
    <xf numFmtId="0" fontId="48" fillId="0" borderId="126" xfId="0" applyNumberFormat="1" applyFont="1" applyBorder="1" applyAlignment="1" applyProtection="1"/>
    <xf numFmtId="0" fontId="17" fillId="0" borderId="123" xfId="0" applyNumberFormat="1" applyFont="1" applyBorder="1" applyProtection="1"/>
    <xf numFmtId="49" fontId="48" fillId="0" borderId="52" xfId="324" applyNumberFormat="1" applyFont="1" applyFill="1" applyBorder="1" applyAlignment="1" applyProtection="1">
      <alignment horizontal="center" vertical="center"/>
    </xf>
    <xf numFmtId="0" fontId="48" fillId="9" borderId="142" xfId="0" applyNumberFormat="1" applyFont="1" applyFill="1" applyBorder="1" applyAlignment="1" applyProtection="1">
      <alignment horizontal="center" vertical="center"/>
    </xf>
    <xf numFmtId="0" fontId="48" fillId="0" borderId="142" xfId="0" applyNumberFormat="1" applyFont="1" applyFill="1" applyBorder="1" applyAlignment="1" applyProtection="1">
      <alignment horizontal="center" vertical="center"/>
    </xf>
    <xf numFmtId="0" fontId="48" fillId="0" borderId="127" xfId="0" applyFont="1" applyFill="1" applyBorder="1" applyAlignment="1" applyProtection="1">
      <alignment horizontal="center" vertical="center"/>
    </xf>
    <xf numFmtId="0" fontId="48" fillId="0" borderId="123" xfId="0" applyFont="1" applyFill="1" applyBorder="1" applyAlignment="1" applyProtection="1">
      <alignment horizontal="center" vertical="center"/>
    </xf>
    <xf numFmtId="0" fontId="48" fillId="0" borderId="25" xfId="0" applyNumberFormat="1" applyFont="1" applyBorder="1" applyAlignment="1" applyProtection="1">
      <alignment horizontal="center"/>
    </xf>
    <xf numFmtId="0" fontId="17" fillId="0" borderId="29" xfId="0" applyFont="1" applyBorder="1" applyProtection="1"/>
    <xf numFmtId="0" fontId="17" fillId="0" borderId="123" xfId="0" applyFont="1" applyBorder="1" applyProtection="1"/>
    <xf numFmtId="0" fontId="17" fillId="0" borderId="25" xfId="0" applyFont="1" applyBorder="1" applyProtection="1"/>
    <xf numFmtId="0" fontId="17" fillId="0" borderId="27" xfId="0" applyFont="1" applyBorder="1" applyProtection="1"/>
    <xf numFmtId="1" fontId="17" fillId="0" borderId="146" xfId="0" applyNumberFormat="1" applyFont="1" applyBorder="1" applyProtection="1"/>
    <xf numFmtId="1" fontId="17" fillId="0" borderId="123" xfId="0" applyNumberFormat="1" applyFont="1" applyBorder="1" applyProtection="1"/>
    <xf numFmtId="0" fontId="48" fillId="0" borderId="73" xfId="0" applyNumberFormat="1" applyFont="1" applyBorder="1" applyProtection="1"/>
    <xf numFmtId="0" fontId="17" fillId="0" borderId="0" xfId="0" applyFont="1" applyBorder="1" applyProtection="1"/>
    <xf numFmtId="0" fontId="14" fillId="8" borderId="121" xfId="1" applyNumberFormat="1" applyFont="1" applyFill="1" applyBorder="1" applyAlignment="1" applyProtection="1">
      <alignment horizontal="center"/>
      <protection locked="0"/>
    </xf>
    <xf numFmtId="0" fontId="55" fillId="6" borderId="81" xfId="2" applyFont="1" applyBorder="1" applyAlignment="1" applyProtection="1">
      <protection locked="0"/>
    </xf>
    <xf numFmtId="165" fontId="54" fillId="16" borderId="123" xfId="10" applyNumberFormat="1" applyFont="1" applyFill="1" applyBorder="1" applyAlignment="1" applyProtection="1"/>
    <xf numFmtId="164" fontId="14" fillId="7" borderId="126" xfId="1" applyNumberFormat="1" applyFont="1" applyFill="1" applyBorder="1" applyAlignment="1" applyProtection="1">
      <protection locked="0"/>
    </xf>
    <xf numFmtId="44" fontId="14" fillId="9" borderId="131" xfId="0" applyNumberFormat="1" applyFont="1" applyFill="1" applyBorder="1" applyProtection="1"/>
    <xf numFmtId="44" fontId="47" fillId="0" borderId="29" xfId="0" applyNumberFormat="1" applyFont="1" applyBorder="1" applyProtection="1"/>
    <xf numFmtId="44" fontId="14" fillId="9" borderId="142" xfId="0" applyNumberFormat="1" applyFont="1" applyFill="1" applyBorder="1" applyProtection="1"/>
    <xf numFmtId="44" fontId="14" fillId="0" borderId="131" xfId="0" applyNumberFormat="1" applyFont="1" applyFill="1" applyBorder="1" applyProtection="1"/>
    <xf numFmtId="44" fontId="14" fillId="9" borderId="35" xfId="0" applyNumberFormat="1" applyFont="1" applyFill="1" applyBorder="1" applyProtection="1"/>
    <xf numFmtId="44" fontId="51" fillId="0" borderId="131" xfId="0" applyNumberFormat="1" applyFont="1" applyBorder="1" applyProtection="1"/>
    <xf numFmtId="44" fontId="51" fillId="0" borderId="37" xfId="0" applyNumberFormat="1" applyFont="1" applyBorder="1" applyProtection="1"/>
    <xf numFmtId="172" fontId="14" fillId="0" borderId="25" xfId="0" applyNumberFormat="1" applyFont="1" applyFill="1" applyBorder="1" applyAlignment="1" applyProtection="1">
      <alignment horizontal="center"/>
    </xf>
    <xf numFmtId="44" fontId="14" fillId="0" borderId="127" xfId="0" applyNumberFormat="1" applyFont="1" applyBorder="1" applyProtection="1"/>
    <xf numFmtId="44" fontId="14" fillId="9" borderId="52" xfId="0" applyNumberFormat="1" applyFont="1" applyFill="1" applyBorder="1" applyProtection="1"/>
    <xf numFmtId="165" fontId="54" fillId="16" borderId="40" xfId="10" applyNumberFormat="1" applyFont="1" applyFill="1" applyBorder="1" applyAlignment="1" applyProtection="1"/>
    <xf numFmtId="44" fontId="14" fillId="0" borderId="40" xfId="0" applyNumberFormat="1" applyFont="1" applyFill="1" applyBorder="1" applyProtection="1"/>
    <xf numFmtId="44" fontId="14" fillId="0" borderId="127" xfId="0" applyNumberFormat="1" applyFont="1" applyFill="1" applyBorder="1" applyProtection="1"/>
    <xf numFmtId="44" fontId="14" fillId="0" borderId="40" xfId="1" applyFont="1" applyBorder="1" applyProtection="1"/>
    <xf numFmtId="44" fontId="14" fillId="9" borderId="131" xfId="1" applyFont="1" applyFill="1" applyBorder="1" applyProtection="1"/>
    <xf numFmtId="44" fontId="14" fillId="0" borderId="35" xfId="1" applyFont="1" applyBorder="1" applyProtection="1"/>
    <xf numFmtId="44" fontId="14" fillId="9" borderId="126" xfId="0" applyNumberFormat="1" applyFont="1" applyFill="1" applyBorder="1" applyProtection="1"/>
    <xf numFmtId="165" fontId="54" fillId="16" borderId="157" xfId="10" applyNumberFormat="1" applyFont="1" applyFill="1" applyBorder="1" applyAlignment="1" applyProtection="1"/>
    <xf numFmtId="165" fontId="54" fillId="16" borderId="131" xfId="10" applyNumberFormat="1" applyFont="1" applyFill="1" applyBorder="1" applyAlignment="1" applyProtection="1"/>
    <xf numFmtId="0" fontId="14" fillId="14" borderId="126" xfId="1" applyNumberFormat="1" applyFont="1" applyFill="1" applyBorder="1" applyProtection="1">
      <protection locked="0"/>
    </xf>
    <xf numFmtId="49" fontId="14" fillId="9" borderId="127" xfId="0" applyNumberFormat="1" applyFont="1" applyFill="1" applyBorder="1" applyAlignment="1" applyProtection="1">
      <alignment horizontal="center"/>
    </xf>
    <xf numFmtId="44" fontId="14" fillId="9" borderId="53" xfId="0" applyNumberFormat="1" applyFont="1" applyFill="1" applyBorder="1" applyProtection="1"/>
    <xf numFmtId="165" fontId="54" fillId="16" borderId="158" xfId="10" applyNumberFormat="1" applyFont="1" applyFill="1" applyBorder="1" applyAlignment="1" applyProtection="1"/>
    <xf numFmtId="44" fontId="14" fillId="0" borderId="89" xfId="0" applyNumberFormat="1" applyFont="1" applyBorder="1" applyProtection="1"/>
    <xf numFmtId="44" fontId="14" fillId="0" borderId="78" xfId="0" applyNumberFormat="1" applyFont="1" applyBorder="1" applyProtection="1"/>
    <xf numFmtId="165" fontId="54" fillId="16" borderId="146" xfId="10" applyNumberFormat="1" applyFont="1" applyFill="1" applyBorder="1" applyAlignment="1" applyProtection="1"/>
    <xf numFmtId="165" fontId="54" fillId="16" borderId="25" xfId="10" applyNumberFormat="1" applyFont="1" applyFill="1" applyBorder="1" applyAlignment="1" applyProtection="1"/>
    <xf numFmtId="0" fontId="10" fillId="0" borderId="47" xfId="0" applyFont="1" applyBorder="1" applyProtection="1"/>
    <xf numFmtId="0" fontId="31" fillId="0" borderId="122" xfId="0" applyFont="1" applyBorder="1"/>
    <xf numFmtId="44" fontId="14" fillId="0" borderId="128" xfId="1" applyNumberFormat="1" applyFont="1" applyBorder="1" applyProtection="1"/>
    <xf numFmtId="172" fontId="14" fillId="0" borderId="126" xfId="0" applyNumberFormat="1" applyFont="1" applyBorder="1" applyProtection="1"/>
    <xf numFmtId="164" fontId="48" fillId="0" borderId="123" xfId="1" applyNumberFormat="1" applyFont="1" applyFill="1" applyBorder="1" applyProtection="1">
      <protection locked="0"/>
    </xf>
    <xf numFmtId="44" fontId="14" fillId="0" borderId="123" xfId="1" applyNumberFormat="1" applyFont="1" applyBorder="1" applyProtection="1"/>
    <xf numFmtId="0" fontId="14" fillId="0" borderId="146" xfId="0" applyNumberFormat="1" applyFont="1" applyFill="1" applyBorder="1" applyAlignment="1" applyProtection="1"/>
    <xf numFmtId="44" fontId="14" fillId="0" borderId="146" xfId="1" applyNumberFormat="1" applyFont="1" applyBorder="1" applyProtection="1"/>
    <xf numFmtId="172" fontId="14" fillId="0" borderId="146" xfId="1" applyNumberFormat="1" applyFont="1" applyBorder="1" applyAlignment="1" applyProtection="1">
      <alignment shrinkToFit="1"/>
    </xf>
    <xf numFmtId="0" fontId="31" fillId="0" borderId="25" xfId="0" applyFont="1" applyFill="1" applyBorder="1"/>
    <xf numFmtId="0" fontId="56" fillId="0" borderId="25" xfId="0" applyFont="1" applyBorder="1"/>
    <xf numFmtId="164" fontId="48" fillId="0" borderId="25" xfId="1" applyNumberFormat="1" applyFont="1" applyFill="1" applyBorder="1" applyProtection="1">
      <protection locked="0"/>
    </xf>
    <xf numFmtId="0" fontId="14" fillId="8" borderId="146" xfId="0" applyNumberFormat="1" applyFont="1" applyFill="1" applyBorder="1" applyAlignment="1" applyProtection="1">
      <alignment horizontal="left"/>
      <protection locked="0"/>
    </xf>
    <xf numFmtId="0" fontId="14" fillId="0" borderId="18" xfId="1" applyNumberFormat="1" applyFont="1" applyFill="1" applyBorder="1" applyAlignment="1" applyProtection="1">
      <alignment horizontal="center"/>
      <protection locked="0"/>
    </xf>
    <xf numFmtId="0" fontId="10" fillId="8" borderId="142" xfId="0" applyNumberFormat="1" applyFont="1" applyFill="1" applyBorder="1" applyProtection="1"/>
    <xf numFmtId="0" fontId="14" fillId="8" borderId="99" xfId="0" applyNumberFormat="1" applyFont="1" applyFill="1" applyBorder="1" applyProtection="1"/>
    <xf numFmtId="0" fontId="14" fillId="8" borderId="123" xfId="0" applyNumberFormat="1" applyFont="1" applyFill="1" applyBorder="1" applyProtection="1"/>
    <xf numFmtId="0" fontId="14" fillId="8" borderId="25" xfId="0" applyNumberFormat="1" applyFont="1" applyFill="1" applyBorder="1" applyProtection="1"/>
    <xf numFmtId="0" fontId="14" fillId="8" borderId="146" xfId="0" applyFont="1" applyFill="1" applyBorder="1" applyProtection="1"/>
    <xf numFmtId="0" fontId="14" fillId="0" borderId="27" xfId="1" applyNumberFormat="1" applyFont="1" applyFill="1" applyBorder="1" applyAlignment="1" applyProtection="1">
      <alignment horizontal="center"/>
      <protection locked="0"/>
    </xf>
    <xf numFmtId="0" fontId="55" fillId="0" borderId="81" xfId="2" applyFont="1" applyFill="1" applyBorder="1" applyAlignment="1" applyProtection="1">
      <protection locked="0"/>
    </xf>
    <xf numFmtId="164" fontId="14" fillId="0" borderId="123" xfId="1" applyNumberFormat="1" applyFont="1" applyFill="1" applyBorder="1" applyAlignment="1" applyProtection="1"/>
    <xf numFmtId="0" fontId="14" fillId="0" borderId="159" xfId="0" applyFont="1" applyFill="1" applyBorder="1" applyProtection="1"/>
    <xf numFmtId="0" fontId="47" fillId="34" borderId="146" xfId="0" applyFont="1" applyFill="1" applyBorder="1" applyProtection="1"/>
    <xf numFmtId="0" fontId="3" fillId="0" borderId="25" xfId="1" applyNumberFormat="1" applyFont="1" applyFill="1" applyBorder="1" applyProtection="1">
      <protection locked="0"/>
    </xf>
    <xf numFmtId="0" fontId="51" fillId="8" borderId="3" xfId="0" applyNumberFormat="1" applyFont="1" applyFill="1" applyBorder="1" applyAlignment="1" applyProtection="1">
      <protection locked="0"/>
    </xf>
    <xf numFmtId="0" fontId="14" fillId="0" borderId="159" xfId="0" applyFont="1" applyBorder="1" applyAlignment="1" applyProtection="1">
      <alignment horizontal="center"/>
      <protection locked="0"/>
    </xf>
    <xf numFmtId="171" fontId="14" fillId="0" borderId="18" xfId="0" applyNumberFormat="1" applyFont="1" applyFill="1" applyBorder="1" applyProtection="1"/>
    <xf numFmtId="0" fontId="14" fillId="0" borderId="159" xfId="0" applyNumberFormat="1" applyFont="1" applyBorder="1" applyAlignment="1" applyProtection="1">
      <alignment horizontal="left"/>
    </xf>
    <xf numFmtId="44" fontId="14" fillId="8" borderId="142" xfId="0" applyNumberFormat="1" applyFont="1" applyFill="1" applyBorder="1" applyProtection="1"/>
    <xf numFmtId="44" fontId="14" fillId="8" borderId="144" xfId="0" applyNumberFormat="1" applyFont="1" applyFill="1" applyBorder="1" applyProtection="1"/>
    <xf numFmtId="0" fontId="10" fillId="0" borderId="123" xfId="0" applyFont="1" applyFill="1" applyBorder="1" applyProtection="1"/>
    <xf numFmtId="0" fontId="14" fillId="0" borderId="99" xfId="1" applyNumberFormat="1" applyFont="1" applyFill="1" applyBorder="1" applyAlignment="1" applyProtection="1">
      <alignment horizontal="center"/>
      <protection locked="0"/>
    </xf>
    <xf numFmtId="0" fontId="10" fillId="0" borderId="99" xfId="1" applyNumberFormat="1" applyFont="1" applyFill="1" applyBorder="1" applyAlignment="1" applyProtection="1">
      <alignment horizontal="center"/>
      <protection locked="0"/>
    </xf>
    <xf numFmtId="0" fontId="10" fillId="0" borderId="27" xfId="0" applyFont="1" applyFill="1" applyBorder="1" applyAlignment="1" applyProtection="1">
      <alignment horizontal="center"/>
    </xf>
    <xf numFmtId="2" fontId="14" fillId="0" borderId="99" xfId="1" applyNumberFormat="1" applyFont="1" applyFill="1" applyBorder="1" applyAlignment="1" applyProtection="1">
      <alignment horizontal="center"/>
      <protection locked="0"/>
    </xf>
    <xf numFmtId="2" fontId="14" fillId="0" borderId="18" xfId="1" applyNumberFormat="1" applyFont="1" applyFill="1" applyBorder="1" applyAlignment="1" applyProtection="1">
      <alignment horizontal="center"/>
      <protection locked="0"/>
    </xf>
    <xf numFmtId="0" fontId="52" fillId="0" borderId="25" xfId="0" applyFont="1" applyFill="1" applyBorder="1" applyAlignment="1" applyProtection="1">
      <alignment horizontal="center"/>
    </xf>
    <xf numFmtId="2" fontId="14" fillId="0" borderId="25" xfId="1" applyNumberFormat="1" applyFont="1" applyFill="1" applyBorder="1" applyAlignment="1" applyProtection="1">
      <alignment horizontal="center"/>
      <protection locked="0"/>
    </xf>
    <xf numFmtId="2" fontId="14" fillId="0" borderId="31" xfId="1" applyNumberFormat="1" applyFont="1" applyFill="1" applyBorder="1" applyAlignment="1" applyProtection="1">
      <alignment horizontal="center"/>
      <protection locked="0"/>
    </xf>
    <xf numFmtId="0" fontId="14" fillId="0" borderId="3" xfId="0" applyFont="1" applyFill="1" applyBorder="1" applyAlignment="1" applyProtection="1">
      <alignment horizontal="center"/>
    </xf>
    <xf numFmtId="2" fontId="14" fillId="0" borderId="146" xfId="1" applyNumberFormat="1" applyFont="1" applyFill="1" applyBorder="1" applyAlignment="1" applyProtection="1">
      <alignment horizontal="center"/>
      <protection locked="0"/>
    </xf>
    <xf numFmtId="2" fontId="14" fillId="0" borderId="123" xfId="1" applyNumberFormat="1" applyFont="1" applyFill="1" applyBorder="1" applyAlignment="1" applyProtection="1">
      <alignment horizontal="center"/>
      <protection locked="0"/>
    </xf>
    <xf numFmtId="2" fontId="14" fillId="0" borderId="121" xfId="1" applyNumberFormat="1" applyFont="1" applyFill="1" applyBorder="1" applyAlignment="1" applyProtection="1">
      <alignment horizontal="center"/>
      <protection locked="0"/>
    </xf>
    <xf numFmtId="0" fontId="10" fillId="0" borderId="123" xfId="0" applyFont="1" applyFill="1" applyBorder="1" applyAlignment="1" applyProtection="1">
      <alignment horizontal="center"/>
    </xf>
    <xf numFmtId="2" fontId="14" fillId="0" borderId="3" xfId="1" applyNumberFormat="1" applyFont="1" applyFill="1" applyBorder="1" applyAlignment="1" applyProtection="1">
      <alignment horizontal="center"/>
      <protection locked="0"/>
    </xf>
    <xf numFmtId="0" fontId="14" fillId="0" borderId="22" xfId="0" applyFont="1" applyFill="1" applyBorder="1" applyAlignment="1" applyProtection="1">
      <alignment horizontal="center"/>
    </xf>
    <xf numFmtId="0" fontId="52" fillId="0" borderId="25" xfId="0" applyFont="1" applyBorder="1" applyAlignment="1" applyProtection="1">
      <alignment horizontal="center"/>
    </xf>
    <xf numFmtId="44" fontId="14" fillId="0" borderId="100" xfId="0" applyNumberFormat="1" applyFont="1" applyBorder="1" applyAlignment="1" applyProtection="1">
      <alignment horizontal="center"/>
    </xf>
    <xf numFmtId="44" fontId="10" fillId="9" borderId="100" xfId="0" applyNumberFormat="1" applyFont="1" applyFill="1" applyBorder="1" applyAlignment="1" applyProtection="1">
      <alignment horizontal="center"/>
    </xf>
    <xf numFmtId="0" fontId="10" fillId="0" borderId="34" xfId="0" applyFont="1" applyBorder="1" applyAlignment="1" applyProtection="1">
      <alignment horizontal="center" vertical="top"/>
    </xf>
    <xf numFmtId="170" fontId="14" fillId="0" borderId="100" xfId="0" applyNumberFormat="1" applyFont="1" applyBorder="1" applyAlignment="1" applyProtection="1">
      <alignment horizontal="center" shrinkToFit="1"/>
    </xf>
    <xf numFmtId="44" fontId="14" fillId="0" borderId="37" xfId="0" applyNumberFormat="1" applyFont="1" applyBorder="1" applyAlignment="1" applyProtection="1">
      <alignment horizontal="center"/>
    </xf>
    <xf numFmtId="44" fontId="14" fillId="0" borderId="100" xfId="1" applyFont="1" applyFill="1" applyBorder="1" applyAlignment="1" applyProtection="1">
      <alignment horizontal="center"/>
    </xf>
    <xf numFmtId="44" fontId="14" fillId="0" borderId="47" xfId="0" applyNumberFormat="1" applyFont="1" applyBorder="1" applyAlignment="1" applyProtection="1">
      <alignment horizontal="center"/>
    </xf>
    <xf numFmtId="0" fontId="14" fillId="0" borderId="146" xfId="0" applyNumberFormat="1" applyFont="1" applyBorder="1" applyAlignment="1" applyProtection="1">
      <alignment horizontal="center"/>
    </xf>
    <xf numFmtId="44" fontId="14" fillId="0" borderId="146" xfId="0" applyNumberFormat="1" applyFont="1" applyFill="1" applyBorder="1" applyAlignment="1" applyProtection="1">
      <alignment horizontal="center"/>
    </xf>
    <xf numFmtId="44" fontId="14" fillId="0" borderId="159" xfId="0" applyNumberFormat="1" applyFont="1" applyBorder="1" applyAlignment="1" applyProtection="1">
      <alignment horizontal="center"/>
    </xf>
    <xf numFmtId="44" fontId="14" fillId="0" borderId="25" xfId="0" applyNumberFormat="1" applyFont="1" applyBorder="1" applyAlignment="1" applyProtection="1">
      <alignment horizontal="center"/>
    </xf>
    <xf numFmtId="0" fontId="52" fillId="0" borderId="124" xfId="0" applyFont="1" applyBorder="1" applyAlignment="1" applyProtection="1">
      <alignment horizontal="center" vertical="top"/>
    </xf>
    <xf numFmtId="0" fontId="52" fillId="0" borderId="128" xfId="0" applyFont="1" applyBorder="1" applyAlignment="1" applyProtection="1">
      <alignment horizontal="center" vertical="top"/>
    </xf>
    <xf numFmtId="0" fontId="52" fillId="0" borderId="25" xfId="0" applyFont="1" applyBorder="1" applyAlignment="1" applyProtection="1">
      <alignment horizontal="center" vertical="top"/>
    </xf>
    <xf numFmtId="0" fontId="14" fillId="0" borderId="124" xfId="0" applyFont="1" applyBorder="1" applyAlignment="1" applyProtection="1">
      <alignment horizontal="center" vertical="top"/>
    </xf>
    <xf numFmtId="0" fontId="14" fillId="0" borderId="24" xfId="0" applyFont="1" applyBorder="1" applyAlignment="1" applyProtection="1">
      <alignment horizontal="center" vertical="top"/>
    </xf>
    <xf numFmtId="0" fontId="14" fillId="0" borderId="147" xfId="0" applyNumberFormat="1" applyFont="1" applyBorder="1" applyAlignment="1" applyProtection="1">
      <alignment horizontal="center"/>
    </xf>
    <xf numFmtId="0" fontId="52" fillId="0" borderId="24" xfId="0" applyFont="1" applyBorder="1" applyAlignment="1" applyProtection="1">
      <alignment horizontal="center" vertical="top"/>
    </xf>
    <xf numFmtId="170" fontId="14" fillId="0" borderId="147" xfId="0" applyNumberFormat="1" applyFont="1" applyBorder="1" applyAlignment="1" applyProtection="1">
      <alignment horizontal="center" shrinkToFit="1"/>
    </xf>
    <xf numFmtId="44" fontId="14" fillId="0" borderId="122" xfId="0" applyNumberFormat="1" applyFont="1" applyBorder="1" applyAlignment="1" applyProtection="1">
      <alignment horizontal="center"/>
    </xf>
    <xf numFmtId="44" fontId="14" fillId="0" borderId="124" xfId="0" applyNumberFormat="1" applyFont="1" applyBorder="1" applyAlignment="1" applyProtection="1">
      <alignment horizontal="center"/>
    </xf>
    <xf numFmtId="44" fontId="14" fillId="0" borderId="34" xfId="0" applyNumberFormat="1" applyFont="1" applyBorder="1" applyAlignment="1" applyProtection="1">
      <alignment horizontal="center"/>
    </xf>
    <xf numFmtId="0" fontId="14" fillId="0" borderId="38" xfId="0" applyFont="1" applyBorder="1" applyAlignment="1" applyProtection="1">
      <alignment horizontal="center"/>
    </xf>
    <xf numFmtId="0" fontId="14" fillId="0" borderId="100" xfId="0" applyFont="1" applyBorder="1" applyAlignment="1" applyProtection="1">
      <alignment horizontal="center" vertical="top"/>
    </xf>
    <xf numFmtId="0" fontId="14" fillId="0" borderId="40" xfId="0" applyFont="1" applyBorder="1" applyAlignment="1" applyProtection="1">
      <alignment horizontal="center" vertical="top"/>
    </xf>
    <xf numFmtId="0" fontId="14" fillId="0" borderId="127" xfId="0" applyFont="1" applyBorder="1" applyAlignment="1" applyProtection="1">
      <alignment horizontal="center" vertical="top"/>
    </xf>
    <xf numFmtId="0" fontId="14" fillId="0" borderId="37" xfId="0" applyFont="1" applyBorder="1" applyAlignment="1" applyProtection="1">
      <alignment horizontal="center" vertical="top"/>
    </xf>
    <xf numFmtId="44" fontId="14" fillId="0" borderId="40" xfId="0" applyNumberFormat="1" applyFont="1" applyBorder="1" applyAlignment="1" applyProtection="1">
      <alignment horizontal="center"/>
    </xf>
    <xf numFmtId="44" fontId="14" fillId="0" borderId="24" xfId="0" applyNumberFormat="1" applyFont="1" applyBorder="1" applyAlignment="1" applyProtection="1">
      <alignment horizontal="center"/>
    </xf>
    <xf numFmtId="44" fontId="14" fillId="0" borderId="142" xfId="0" applyNumberFormat="1" applyFont="1" applyBorder="1" applyAlignment="1" applyProtection="1">
      <alignment horizontal="center"/>
    </xf>
    <xf numFmtId="0" fontId="52" fillId="0" borderId="34" xfId="0" applyFont="1" applyBorder="1" applyAlignment="1" applyProtection="1">
      <alignment horizontal="center" vertical="top"/>
    </xf>
    <xf numFmtId="165" fontId="54" fillId="15" borderId="161" xfId="10" applyNumberFormat="1" applyFont="1" applyBorder="1" applyAlignment="1" applyProtection="1"/>
    <xf numFmtId="165" fontId="54" fillId="9" borderId="163" xfId="10" applyNumberFormat="1" applyFont="1" applyFill="1" applyBorder="1" applyAlignment="1" applyProtection="1"/>
    <xf numFmtId="165" fontId="54" fillId="9" borderId="162" xfId="10" applyNumberFormat="1" applyFont="1" applyFill="1" applyBorder="1" applyAlignment="1" applyProtection="1"/>
    <xf numFmtId="165" fontId="54" fillId="9" borderId="161" xfId="10" applyNumberFormat="1" applyFont="1" applyFill="1" applyBorder="1" applyAlignment="1" applyProtection="1"/>
    <xf numFmtId="165" fontId="54" fillId="0" borderId="109" xfId="10" applyNumberFormat="1" applyFont="1" applyFill="1" applyBorder="1" applyAlignment="1" applyProtection="1"/>
    <xf numFmtId="165" fontId="54" fillId="0" borderId="161" xfId="10" applyNumberFormat="1" applyFont="1" applyFill="1" applyBorder="1" applyAlignment="1" applyProtection="1"/>
    <xf numFmtId="165" fontId="54" fillId="0" borderId="123" xfId="10" applyNumberFormat="1" applyFont="1" applyFill="1" applyBorder="1" applyAlignment="1" applyProtection="1"/>
    <xf numFmtId="44" fontId="14" fillId="0" borderId="131" xfId="0" applyNumberFormat="1" applyFont="1" applyBorder="1" applyAlignment="1" applyProtection="1">
      <alignment horizontal="center"/>
    </xf>
    <xf numFmtId="44" fontId="14" fillId="0" borderId="100" xfId="0" applyNumberFormat="1" applyFont="1" applyFill="1" applyBorder="1" applyAlignment="1" applyProtection="1">
      <alignment horizontal="center"/>
    </xf>
    <xf numFmtId="44" fontId="14" fillId="8" borderId="19" xfId="1" applyNumberFormat="1" applyFont="1" applyFill="1" applyBorder="1" applyProtection="1"/>
    <xf numFmtId="44" fontId="14" fillId="8" borderId="4" xfId="1" applyNumberFormat="1" applyFont="1" applyFill="1" applyBorder="1" applyProtection="1"/>
    <xf numFmtId="44" fontId="14" fillId="8" borderId="147" xfId="1" applyNumberFormat="1" applyFont="1" applyFill="1" applyBorder="1" applyProtection="1"/>
    <xf numFmtId="44" fontId="14" fillId="8" borderId="19" xfId="1" applyNumberFormat="1" applyFont="1" applyFill="1" applyBorder="1" applyAlignment="1" applyProtection="1"/>
    <xf numFmtId="44" fontId="14" fillId="8" borderId="147" xfId="1" applyNumberFormat="1" applyFont="1" applyFill="1" applyBorder="1" applyAlignment="1" applyProtection="1"/>
    <xf numFmtId="44" fontId="14" fillId="8" borderId="144" xfId="1" applyNumberFormat="1" applyFont="1" applyFill="1" applyBorder="1" applyAlignment="1" applyProtection="1"/>
    <xf numFmtId="44" fontId="14" fillId="4" borderId="146" xfId="1" applyFont="1" applyFill="1" applyBorder="1" applyAlignment="1" applyProtection="1">
      <protection locked="0"/>
    </xf>
    <xf numFmtId="0" fontId="14" fillId="0" borderId="146" xfId="0" applyFont="1" applyBorder="1" applyAlignment="1" applyProtection="1">
      <alignment horizontal="center"/>
    </xf>
    <xf numFmtId="0" fontId="14" fillId="0" borderId="159" xfId="0" applyNumberFormat="1" applyFont="1" applyBorder="1" applyProtection="1"/>
    <xf numFmtId="0" fontId="14" fillId="9" borderId="159" xfId="0" applyNumberFormat="1" applyFont="1" applyFill="1" applyBorder="1" applyProtection="1"/>
    <xf numFmtId="0" fontId="14" fillId="2" borderId="159" xfId="0" applyNumberFormat="1" applyFont="1" applyFill="1" applyBorder="1" applyProtection="1"/>
    <xf numFmtId="44" fontId="14" fillId="0" borderId="0" xfId="1" applyFont="1" applyBorder="1" applyProtection="1"/>
    <xf numFmtId="0" fontId="3" fillId="13" borderId="146" xfId="1" applyNumberFormat="1" applyFont="1" applyFill="1" applyBorder="1" applyProtection="1">
      <protection locked="0"/>
    </xf>
    <xf numFmtId="0" fontId="48" fillId="6" borderId="9" xfId="2" applyFont="1" applyBorder="1" applyAlignment="1" applyProtection="1">
      <protection locked="0"/>
    </xf>
    <xf numFmtId="0" fontId="47" fillId="0" borderId="122" xfId="0" applyFont="1" applyBorder="1" applyProtection="1"/>
    <xf numFmtId="0" fontId="14" fillId="9" borderId="121" xfId="0" applyNumberFormat="1" applyFont="1" applyFill="1" applyBorder="1" applyProtection="1">
      <protection locked="0"/>
    </xf>
    <xf numFmtId="164" fontId="14" fillId="9" borderId="122" xfId="1" applyNumberFormat="1" applyFont="1" applyFill="1" applyBorder="1" applyAlignment="1" applyProtection="1">
      <protection locked="0"/>
    </xf>
    <xf numFmtId="44" fontId="14" fillId="9" borderId="0" xfId="0" applyNumberFormat="1" applyFont="1" applyFill="1" applyBorder="1" applyProtection="1"/>
    <xf numFmtId="0" fontId="14" fillId="9" borderId="0" xfId="0" applyNumberFormat="1" applyFont="1" applyFill="1" applyBorder="1" applyProtection="1">
      <protection locked="0"/>
    </xf>
    <xf numFmtId="0" fontId="14" fillId="9" borderId="98" xfId="0" applyNumberFormat="1" applyFont="1" applyFill="1" applyBorder="1" applyAlignment="1" applyProtection="1">
      <alignment horizontal="right"/>
    </xf>
    <xf numFmtId="0" fontId="47" fillId="0" borderId="159" xfId="0" applyFont="1" applyBorder="1" applyProtection="1"/>
    <xf numFmtId="0" fontId="14" fillId="0" borderId="159" xfId="0" applyNumberFormat="1" applyFont="1" applyFill="1" applyBorder="1" applyProtection="1"/>
    <xf numFmtId="0" fontId="14" fillId="0" borderId="159" xfId="0" applyNumberFormat="1" applyFont="1" applyFill="1" applyBorder="1" applyAlignment="1" applyProtection="1">
      <alignment horizontal="left"/>
    </xf>
    <xf numFmtId="0" fontId="14" fillId="9" borderId="159" xfId="0" applyNumberFormat="1" applyFont="1" applyFill="1" applyBorder="1" applyProtection="1">
      <protection locked="0"/>
    </xf>
    <xf numFmtId="0" fontId="14" fillId="9" borderId="159" xfId="0" applyNumberFormat="1" applyFont="1" applyFill="1" applyBorder="1" applyAlignment="1" applyProtection="1">
      <alignment horizontal="right"/>
    </xf>
    <xf numFmtId="0" fontId="14" fillId="9" borderId="159" xfId="0" applyFont="1" applyFill="1" applyBorder="1" applyProtection="1"/>
    <xf numFmtId="44" fontId="14" fillId="9" borderId="159" xfId="1" applyFont="1" applyFill="1" applyBorder="1" applyProtection="1">
      <protection locked="0"/>
    </xf>
    <xf numFmtId="44" fontId="14" fillId="9" borderId="159" xfId="1" applyFont="1" applyFill="1" applyBorder="1" applyProtection="1"/>
    <xf numFmtId="44" fontId="14" fillId="9" borderId="159" xfId="1" applyFont="1" applyFill="1" applyBorder="1" applyAlignment="1" applyProtection="1">
      <alignment shrinkToFit="1"/>
    </xf>
    <xf numFmtId="0" fontId="10" fillId="0" borderId="159" xfId="0" applyNumberFormat="1" applyFont="1" applyBorder="1" applyProtection="1"/>
    <xf numFmtId="44" fontId="14" fillId="9" borderId="159" xfId="0" applyNumberFormat="1" applyFont="1" applyFill="1" applyBorder="1" applyProtection="1"/>
    <xf numFmtId="44" fontId="14" fillId="0" borderId="159" xfId="1" applyFont="1" applyFill="1" applyBorder="1" applyProtection="1">
      <protection locked="0"/>
    </xf>
    <xf numFmtId="44" fontId="14" fillId="0" borderId="142" xfId="1" applyFont="1" applyFill="1" applyBorder="1" applyProtection="1">
      <protection locked="0"/>
    </xf>
    <xf numFmtId="0" fontId="14" fillId="9" borderId="142" xfId="0" applyNumberFormat="1" applyFont="1" applyFill="1" applyBorder="1" applyProtection="1">
      <protection locked="0"/>
    </xf>
    <xf numFmtId="0" fontId="14" fillId="0" borderId="159" xfId="0" applyFont="1" applyBorder="1" applyProtection="1"/>
    <xf numFmtId="44" fontId="14" fillId="8" borderId="0" xfId="1" applyFont="1" applyFill="1" applyBorder="1" applyProtection="1">
      <protection locked="0"/>
    </xf>
    <xf numFmtId="0" fontId="3" fillId="13" borderId="121" xfId="1" applyNumberFormat="1" applyFont="1" applyFill="1" applyBorder="1" applyProtection="1">
      <protection locked="0"/>
    </xf>
    <xf numFmtId="0" fontId="14" fillId="0" borderId="159" xfId="0" applyFont="1" applyBorder="1" applyAlignment="1" applyProtection="1">
      <alignment horizontal="right"/>
    </xf>
    <xf numFmtId="44" fontId="14" fillId="0" borderId="159" xfId="1" applyFont="1" applyBorder="1" applyProtection="1"/>
    <xf numFmtId="44" fontId="14" fillId="0" borderId="159" xfId="1" applyFont="1" applyBorder="1" applyAlignment="1" applyProtection="1">
      <alignment shrinkToFit="1"/>
    </xf>
    <xf numFmtId="0" fontId="47" fillId="0" borderId="146" xfId="0" applyFont="1" applyBorder="1" applyProtection="1"/>
    <xf numFmtId="0" fontId="47" fillId="0" borderId="147" xfId="0" applyFont="1" applyBorder="1" applyProtection="1"/>
    <xf numFmtId="44" fontId="14" fillId="0" borderId="134" xfId="1" applyFont="1" applyBorder="1" applyProtection="1"/>
    <xf numFmtId="44" fontId="14" fillId="0" borderId="159" xfId="1" applyNumberFormat="1" applyFont="1" applyBorder="1" applyProtection="1"/>
    <xf numFmtId="165" fontId="56" fillId="0" borderId="0" xfId="10" applyNumberFormat="1" applyFont="1" applyFill="1" applyBorder="1" applyAlignment="1" applyProtection="1"/>
    <xf numFmtId="44" fontId="14" fillId="0" borderId="67" xfId="0" applyNumberFormat="1" applyFont="1" applyBorder="1" applyProtection="1"/>
    <xf numFmtId="165" fontId="54" fillId="0" borderId="162" xfId="10" applyNumberFormat="1" applyFont="1" applyFill="1" applyBorder="1" applyAlignment="1" applyProtection="1"/>
    <xf numFmtId="165" fontId="54" fillId="0" borderId="145" xfId="10" applyNumberFormat="1" applyFont="1" applyFill="1" applyBorder="1" applyAlignment="1" applyProtection="1"/>
    <xf numFmtId="0" fontId="76" fillId="5" borderId="14" xfId="0" applyNumberFormat="1" applyFont="1" applyFill="1" applyBorder="1" applyProtection="1"/>
    <xf numFmtId="0" fontId="10" fillId="0" borderId="131" xfId="0" applyFont="1" applyBorder="1" applyProtection="1"/>
    <xf numFmtId="165" fontId="54" fillId="8" borderId="87" xfId="10" applyNumberFormat="1" applyFont="1" applyFill="1" applyAlignment="1" applyProtection="1"/>
    <xf numFmtId="0" fontId="54" fillId="8" borderId="87" xfId="10" applyNumberFormat="1" applyFont="1" applyFill="1" applyAlignment="1" applyProtection="1">
      <alignment horizontal="center"/>
    </xf>
    <xf numFmtId="165" fontId="28" fillId="16" borderId="87" xfId="10" applyNumberFormat="1" applyFill="1" applyAlignment="1" applyProtection="1">
      <alignment horizontal="center"/>
    </xf>
    <xf numFmtId="44" fontId="10" fillId="0" borderId="27" xfId="1" applyFont="1" applyFill="1" applyBorder="1" applyAlignment="1" applyProtection="1">
      <alignment horizontal="center"/>
      <protection locked="0"/>
    </xf>
    <xf numFmtId="165" fontId="54" fillId="8" borderId="0" xfId="10" applyNumberFormat="1" applyFont="1" applyFill="1" applyBorder="1" applyAlignment="1" applyProtection="1">
      <alignment horizontal="center"/>
    </xf>
    <xf numFmtId="165" fontId="54" fillId="8" borderId="87" xfId="10" applyNumberFormat="1" applyFont="1" applyFill="1" applyAlignment="1" applyProtection="1">
      <alignment horizontal="center"/>
    </xf>
    <xf numFmtId="165" fontId="54" fillId="9" borderId="87" xfId="10" applyNumberFormat="1" applyFont="1" applyFill="1" applyAlignment="1" applyProtection="1">
      <alignment horizontal="center"/>
    </xf>
    <xf numFmtId="165" fontId="54" fillId="0" borderId="87" xfId="10" applyNumberFormat="1" applyFont="1" applyFill="1" applyAlignment="1" applyProtection="1">
      <alignment horizontal="center"/>
    </xf>
    <xf numFmtId="165" fontId="54" fillId="15" borderId="47" xfId="10" applyNumberFormat="1" applyFont="1" applyBorder="1" applyAlignment="1" applyProtection="1">
      <alignment horizontal="center"/>
    </xf>
    <xf numFmtId="44" fontId="14" fillId="0" borderId="123" xfId="1" applyFont="1" applyFill="1" applyBorder="1" applyAlignment="1" applyProtection="1">
      <alignment horizontal="center"/>
      <protection locked="0"/>
    </xf>
    <xf numFmtId="44" fontId="14" fillId="0" borderId="25" xfId="1" applyFont="1" applyFill="1" applyBorder="1" applyAlignment="1" applyProtection="1">
      <alignment horizontal="center"/>
      <protection locked="0"/>
    </xf>
    <xf numFmtId="165" fontId="54" fillId="16" borderId="87" xfId="10" applyNumberFormat="1" applyFont="1" applyFill="1" applyAlignment="1" applyProtection="1">
      <alignment horizontal="center"/>
    </xf>
    <xf numFmtId="165" fontId="54" fillId="8" borderId="99" xfId="10" applyNumberFormat="1" applyFont="1" applyFill="1" applyBorder="1" applyAlignment="1" applyProtection="1">
      <alignment horizontal="center"/>
    </xf>
    <xf numFmtId="165" fontId="54" fillId="0" borderId="0" xfId="10" applyNumberFormat="1" applyFont="1" applyFill="1" applyBorder="1" applyAlignment="1" applyProtection="1">
      <alignment horizontal="center"/>
    </xf>
    <xf numFmtId="165" fontId="54" fillId="9" borderId="144" xfId="10" applyNumberFormat="1" applyFont="1" applyFill="1" applyBorder="1" applyAlignment="1" applyProtection="1">
      <alignment horizontal="center"/>
    </xf>
    <xf numFmtId="165" fontId="54" fillId="9" borderId="134" xfId="10" applyNumberFormat="1" applyFont="1" applyFill="1" applyBorder="1" applyAlignment="1" applyProtection="1">
      <alignment horizontal="center"/>
    </xf>
    <xf numFmtId="165" fontId="54" fillId="9" borderId="0" xfId="10" applyNumberFormat="1" applyFont="1" applyFill="1" applyBorder="1" applyAlignment="1" applyProtection="1">
      <alignment horizontal="center"/>
    </xf>
    <xf numFmtId="165" fontId="54" fillId="16" borderId="144" xfId="10" applyNumberFormat="1" applyFont="1" applyFill="1" applyBorder="1" applyAlignment="1" applyProtection="1">
      <alignment horizontal="center"/>
    </xf>
    <xf numFmtId="44" fontId="14" fillId="0" borderId="126" xfId="1" applyFont="1" applyFill="1" applyBorder="1" applyAlignment="1" applyProtection="1">
      <alignment horizontal="center"/>
      <protection locked="0"/>
    </xf>
    <xf numFmtId="44" fontId="14" fillId="8" borderId="18" xfId="1" applyFont="1" applyFill="1" applyBorder="1" applyAlignment="1" applyProtection="1">
      <protection locked="0"/>
    </xf>
    <xf numFmtId="44" fontId="14" fillId="8" borderId="99" xfId="1" applyFont="1" applyFill="1" applyBorder="1" applyAlignment="1" applyProtection="1">
      <protection locked="0"/>
    </xf>
    <xf numFmtId="44" fontId="14" fillId="8" borderId="38" xfId="1" applyFont="1" applyFill="1" applyBorder="1" applyAlignment="1" applyProtection="1">
      <protection locked="0"/>
    </xf>
    <xf numFmtId="0" fontId="14" fillId="8" borderId="52" xfId="0" applyNumberFormat="1" applyFont="1" applyFill="1" applyBorder="1" applyProtection="1"/>
    <xf numFmtId="0" fontId="14" fillId="8" borderId="146" xfId="0" applyNumberFormat="1" applyFont="1" applyFill="1" applyBorder="1" applyProtection="1"/>
    <xf numFmtId="165" fontId="54" fillId="16" borderId="164" xfId="10" applyNumberFormat="1" applyFont="1" applyFill="1" applyBorder="1" applyAlignment="1" applyProtection="1"/>
    <xf numFmtId="165" fontId="54" fillId="15" borderId="145" xfId="10" applyNumberFormat="1" applyFont="1" applyBorder="1" applyAlignment="1" applyProtection="1"/>
    <xf numFmtId="165" fontId="54" fillId="15" borderId="40" xfId="10" applyNumberFormat="1" applyFont="1" applyBorder="1" applyAlignment="1" applyProtection="1"/>
    <xf numFmtId="165" fontId="54" fillId="9" borderId="142" xfId="10" applyNumberFormat="1" applyFont="1" applyFill="1" applyBorder="1" applyAlignment="1" applyProtection="1"/>
    <xf numFmtId="44" fontId="14" fillId="0" borderId="146" xfId="0" applyNumberFormat="1" applyFont="1" applyBorder="1" applyAlignment="1" applyProtection="1"/>
    <xf numFmtId="165" fontId="47" fillId="0" borderId="142" xfId="10" applyNumberFormat="1" applyFont="1" applyFill="1" applyBorder="1" applyAlignment="1" applyProtection="1"/>
    <xf numFmtId="44" fontId="14" fillId="0" borderId="159" xfId="0" applyNumberFormat="1" applyFont="1" applyBorder="1" applyAlignment="1" applyProtection="1"/>
    <xf numFmtId="0" fontId="14" fillId="0" borderId="159" xfId="0" applyNumberFormat="1" applyFont="1" applyBorder="1" applyAlignment="1" applyProtection="1">
      <alignment vertical="top"/>
    </xf>
    <xf numFmtId="0" fontId="14" fillId="0" borderId="34" xfId="0" applyFont="1" applyBorder="1" applyAlignment="1" applyProtection="1"/>
    <xf numFmtId="165" fontId="72" fillId="0" borderId="142" xfId="10" applyNumberFormat="1" applyFont="1" applyFill="1" applyBorder="1" applyAlignment="1" applyProtection="1">
      <alignment horizontal="center"/>
    </xf>
    <xf numFmtId="0" fontId="14" fillId="0" borderId="66" xfId="0" applyNumberFormat="1" applyFont="1" applyBorder="1" applyAlignment="1" applyProtection="1">
      <alignment vertical="top"/>
    </xf>
    <xf numFmtId="44" fontId="14" fillId="0" borderId="35" xfId="1" applyFont="1" applyFill="1" applyBorder="1" applyProtection="1">
      <protection locked="0"/>
    </xf>
    <xf numFmtId="44" fontId="14" fillId="0" borderId="159" xfId="0" applyNumberFormat="1" applyFont="1" applyBorder="1" applyProtection="1"/>
    <xf numFmtId="0" fontId="14" fillId="0" borderId="36" xfId="0" applyNumberFormat="1" applyFont="1" applyBorder="1" applyProtection="1"/>
    <xf numFmtId="0" fontId="14" fillId="0" borderId="137" xfId="0" applyNumberFormat="1" applyFont="1" applyBorder="1" applyProtection="1"/>
    <xf numFmtId="165" fontId="54" fillId="8" borderId="52" xfId="10" applyNumberFormat="1" applyFont="1" applyFill="1" applyBorder="1" applyAlignment="1" applyProtection="1">
      <alignment horizontal="center"/>
    </xf>
    <xf numFmtId="44" fontId="14" fillId="0" borderId="159" xfId="1" applyFont="1" applyFill="1" applyBorder="1" applyAlignment="1" applyProtection="1">
      <alignment horizontal="center"/>
      <protection locked="0"/>
    </xf>
    <xf numFmtId="44" fontId="14" fillId="0" borderId="25" xfId="1" applyFont="1" applyBorder="1" applyAlignment="1" applyProtection="1">
      <alignment horizontal="center" shrinkToFit="1"/>
    </xf>
    <xf numFmtId="44" fontId="14" fillId="0" borderId="146" xfId="1" applyFont="1" applyFill="1" applyBorder="1" applyAlignment="1" applyProtection="1">
      <alignment horizontal="center"/>
      <protection locked="0"/>
    </xf>
    <xf numFmtId="49" fontId="14" fillId="5" borderId="14" xfId="0" applyNumberFormat="1" applyFont="1" applyFill="1" applyBorder="1" applyAlignment="1" applyProtection="1">
      <alignment horizontal="center"/>
    </xf>
    <xf numFmtId="44" fontId="14" fillId="0" borderId="159" xfId="1" applyNumberFormat="1" applyFont="1" applyBorder="1" applyAlignment="1" applyProtection="1">
      <alignment horizontal="center"/>
    </xf>
    <xf numFmtId="44" fontId="14" fillId="0" borderId="25" xfId="1" applyNumberFormat="1" applyFont="1" applyBorder="1" applyAlignment="1" applyProtection="1">
      <alignment horizontal="center"/>
    </xf>
    <xf numFmtId="0" fontId="10" fillId="0" borderId="40" xfId="0" applyFont="1" applyBorder="1" applyAlignment="1" applyProtection="1">
      <alignment horizontal="center"/>
    </xf>
    <xf numFmtId="44" fontId="14" fillId="0" borderId="25" xfId="1" applyFont="1" applyBorder="1" applyAlignment="1" applyProtection="1">
      <alignment horizontal="center"/>
    </xf>
    <xf numFmtId="165" fontId="56" fillId="0" borderId="0" xfId="10" applyNumberFormat="1" applyFont="1" applyFill="1" applyBorder="1" applyAlignment="1" applyProtection="1">
      <alignment horizontal="center"/>
    </xf>
    <xf numFmtId="44" fontId="14" fillId="0" borderId="27" xfId="1" applyFont="1" applyFill="1" applyBorder="1" applyAlignment="1" applyProtection="1">
      <alignment horizontal="center"/>
      <protection locked="0"/>
    </xf>
    <xf numFmtId="167" fontId="14" fillId="5" borderId="14" xfId="1" applyNumberFormat="1" applyFont="1" applyFill="1" applyBorder="1" applyAlignment="1" applyProtection="1">
      <alignment horizontal="center"/>
    </xf>
    <xf numFmtId="165" fontId="54" fillId="16" borderId="29" xfId="10" applyNumberFormat="1" applyFont="1" applyFill="1" applyBorder="1" applyAlignment="1" applyProtection="1">
      <alignment horizontal="center"/>
    </xf>
    <xf numFmtId="166" fontId="22" fillId="5" borderId="14" xfId="0" applyNumberFormat="1" applyFont="1" applyFill="1" applyBorder="1" applyAlignment="1" applyProtection="1">
      <alignment horizontal="center"/>
    </xf>
    <xf numFmtId="44" fontId="14" fillId="0" borderId="67" xfId="0" applyNumberFormat="1" applyFont="1" applyBorder="1" applyAlignment="1" applyProtection="1">
      <alignment horizontal="center"/>
    </xf>
    <xf numFmtId="165" fontId="54" fillId="0" borderId="146" xfId="10" applyNumberFormat="1" applyFont="1" applyFill="1" applyBorder="1" applyAlignment="1" applyProtection="1"/>
    <xf numFmtId="44" fontId="14" fillId="0" borderId="147" xfId="1" applyFont="1" applyFill="1" applyBorder="1" applyAlignment="1" applyProtection="1">
      <alignment shrinkToFit="1"/>
    </xf>
    <xf numFmtId="165" fontId="72" fillId="8" borderId="0" xfId="10" applyNumberFormat="1" applyFont="1" applyFill="1" applyBorder="1" applyAlignment="1" applyProtection="1">
      <alignment horizontal="center"/>
    </xf>
    <xf numFmtId="165" fontId="72" fillId="8" borderId="145" xfId="10" applyNumberFormat="1" applyFont="1" applyFill="1" applyBorder="1" applyAlignment="1" applyProtection="1">
      <alignment horizontal="center"/>
    </xf>
    <xf numFmtId="165" fontId="72" fillId="8" borderId="142" xfId="10" applyNumberFormat="1" applyFont="1" applyFill="1" applyBorder="1" applyAlignment="1" applyProtection="1">
      <alignment horizontal="center"/>
    </xf>
    <xf numFmtId="165" fontId="54" fillId="8" borderId="92" xfId="10" applyNumberFormat="1" applyFont="1" applyFill="1" applyBorder="1" applyAlignment="1" applyProtection="1"/>
    <xf numFmtId="44" fontId="14" fillId="0" borderId="0" xfId="0" applyNumberFormat="1" applyFont="1" applyFill="1" applyBorder="1" applyAlignment="1" applyProtection="1">
      <alignment horizontal="center"/>
    </xf>
    <xf numFmtId="0" fontId="2" fillId="9" borderId="1" xfId="0" applyNumberFormat="1" applyFont="1" applyFill="1" applyBorder="1" applyAlignment="1" applyProtection="1">
      <alignment horizontal="center" shrinkToFit="1"/>
    </xf>
    <xf numFmtId="0" fontId="22" fillId="9" borderId="17" xfId="0" applyFont="1" applyFill="1" applyBorder="1" applyAlignment="1" applyProtection="1">
      <alignment horizontal="center"/>
    </xf>
    <xf numFmtId="0" fontId="47" fillId="5" borderId="13" xfId="0" applyFont="1" applyFill="1" applyBorder="1" applyAlignment="1" applyProtection="1">
      <alignment horizontal="left"/>
    </xf>
    <xf numFmtId="0" fontId="47" fillId="0" borderId="48" xfId="0" applyFont="1" applyFill="1" applyBorder="1" applyProtection="1"/>
    <xf numFmtId="0" fontId="14" fillId="0" borderId="51" xfId="0" applyFont="1" applyFill="1" applyBorder="1" applyProtection="1"/>
    <xf numFmtId="0" fontId="47" fillId="0" borderId="30" xfId="0" applyFont="1" applyFill="1" applyBorder="1" applyProtection="1"/>
    <xf numFmtId="0" fontId="14" fillId="0" borderId="30" xfId="0" applyFont="1" applyFill="1" applyBorder="1" applyProtection="1"/>
    <xf numFmtId="0" fontId="14" fillId="0" borderId="33" xfId="0" applyFont="1" applyFill="1" applyBorder="1" applyProtection="1"/>
    <xf numFmtId="0" fontId="47" fillId="0" borderId="33" xfId="0" applyFont="1" applyFill="1" applyBorder="1" applyProtection="1"/>
    <xf numFmtId="0" fontId="14" fillId="0" borderId="165" xfId="0" applyFont="1" applyFill="1" applyBorder="1" applyProtection="1"/>
    <xf numFmtId="44" fontId="14" fillId="0" borderId="153" xfId="0" applyNumberFormat="1" applyFont="1" applyFill="1" applyBorder="1" applyProtection="1"/>
    <xf numFmtId="0" fontId="48" fillId="0" borderId="126" xfId="0" applyFont="1" applyFill="1" applyBorder="1" applyAlignment="1" applyProtection="1">
      <alignment horizontal="center" vertical="center"/>
    </xf>
    <xf numFmtId="0" fontId="14" fillId="9" borderId="98" xfId="0" applyFont="1" applyFill="1" applyBorder="1" applyAlignment="1" applyProtection="1">
      <alignment horizontal="left"/>
    </xf>
    <xf numFmtId="0" fontId="14" fillId="9" borderId="159" xfId="0" applyNumberFormat="1" applyFont="1" applyFill="1" applyBorder="1" applyAlignment="1" applyProtection="1">
      <alignment horizontal="left"/>
    </xf>
    <xf numFmtId="0" fontId="14" fillId="9" borderId="131" xfId="0" applyNumberFormat="1" applyFont="1" applyFill="1" applyBorder="1" applyProtection="1"/>
    <xf numFmtId="0" fontId="14" fillId="9" borderId="159" xfId="0" applyFont="1" applyFill="1" applyBorder="1" applyAlignment="1" applyProtection="1">
      <alignment horizontal="left"/>
    </xf>
    <xf numFmtId="0" fontId="14" fillId="14" borderId="159" xfId="1" applyNumberFormat="1" applyFont="1" applyFill="1" applyBorder="1" applyProtection="1">
      <protection locked="0"/>
    </xf>
    <xf numFmtId="164" fontId="14" fillId="9" borderId="121" xfId="1" applyNumberFormat="1" applyFont="1" applyFill="1" applyBorder="1" applyAlignment="1" applyProtection="1">
      <protection locked="0"/>
    </xf>
    <xf numFmtId="164" fontId="14" fillId="7" borderId="122" xfId="1" applyNumberFormat="1" applyFont="1" applyFill="1" applyBorder="1" applyAlignment="1" applyProtection="1">
      <protection locked="0"/>
    </xf>
    <xf numFmtId="0" fontId="10" fillId="9" borderId="98" xfId="0" applyNumberFormat="1" applyFont="1" applyFill="1" applyBorder="1" applyAlignment="1" applyProtection="1">
      <alignment horizontal="left"/>
    </xf>
    <xf numFmtId="0" fontId="47" fillId="0" borderId="159" xfId="0" applyFont="1" applyFill="1" applyBorder="1" applyProtection="1"/>
    <xf numFmtId="0" fontId="14" fillId="0" borderId="159" xfId="0" applyNumberFormat="1" applyFont="1" applyFill="1" applyBorder="1" applyProtection="1">
      <protection locked="0"/>
    </xf>
    <xf numFmtId="0" fontId="14" fillId="0" borderId="159" xfId="0" applyNumberFormat="1" applyFont="1" applyFill="1" applyBorder="1" applyAlignment="1" applyProtection="1">
      <alignment horizontal="right"/>
    </xf>
    <xf numFmtId="44" fontId="14" fillId="0" borderId="159" xfId="1" applyFont="1" applyFill="1" applyBorder="1" applyProtection="1"/>
    <xf numFmtId="44" fontId="14" fillId="0" borderId="159" xfId="1" applyFont="1" applyFill="1" applyBorder="1" applyAlignment="1" applyProtection="1">
      <alignment shrinkToFit="1"/>
    </xf>
    <xf numFmtId="44" fontId="14" fillId="0" borderId="159" xfId="0" applyNumberFormat="1" applyFont="1" applyFill="1" applyBorder="1" applyProtection="1"/>
    <xf numFmtId="165" fontId="54" fillId="16" borderId="159" xfId="10" applyNumberFormat="1" applyFont="1" applyFill="1" applyBorder="1" applyAlignment="1" applyProtection="1"/>
    <xf numFmtId="0" fontId="14" fillId="8" borderId="159" xfId="0" applyNumberFormat="1" applyFont="1" applyFill="1" applyBorder="1" applyProtection="1">
      <protection locked="0"/>
    </xf>
    <xf numFmtId="0" fontId="10" fillId="0" borderId="121" xfId="0" applyNumberFormat="1" applyFont="1" applyFill="1" applyBorder="1" applyProtection="1"/>
    <xf numFmtId="164" fontId="14" fillId="34" borderId="159" xfId="1" applyNumberFormat="1" applyFont="1" applyFill="1" applyBorder="1" applyAlignment="1" applyProtection="1">
      <protection locked="0"/>
    </xf>
    <xf numFmtId="0" fontId="31" fillId="0" borderId="29" xfId="0" applyFont="1" applyBorder="1" applyAlignment="1" applyProtection="1">
      <alignment horizontal="center"/>
    </xf>
    <xf numFmtId="164" fontId="14" fillId="7" borderId="63" xfId="1" applyNumberFormat="1" applyFont="1" applyFill="1" applyBorder="1" applyAlignment="1" applyProtection="1">
      <protection locked="0"/>
    </xf>
    <xf numFmtId="0" fontId="14" fillId="0" borderId="68" xfId="0" applyFont="1" applyBorder="1" applyAlignment="1" applyProtection="1">
      <alignment horizontal="left"/>
    </xf>
    <xf numFmtId="0" fontId="14" fillId="2" borderId="159" xfId="0" applyNumberFormat="1" applyFont="1" applyFill="1" applyBorder="1" applyProtection="1">
      <protection locked="0"/>
    </xf>
    <xf numFmtId="0" fontId="14" fillId="0" borderId="159" xfId="0" applyNumberFormat="1" applyFont="1" applyBorder="1" applyAlignment="1" applyProtection="1">
      <alignment horizontal="right"/>
    </xf>
    <xf numFmtId="0" fontId="14" fillId="0" borderId="84" xfId="0" applyFont="1" applyFill="1" applyBorder="1" applyProtection="1"/>
    <xf numFmtId="0" fontId="63" fillId="0" borderId="121" xfId="9" applyNumberFormat="1" applyFont="1" applyFill="1" applyBorder="1" applyProtection="1">
      <protection locked="0"/>
    </xf>
    <xf numFmtId="164" fontId="14" fillId="0" borderId="121" xfId="1" applyNumberFormat="1" applyFont="1" applyFill="1" applyBorder="1" applyProtection="1">
      <protection locked="0"/>
    </xf>
    <xf numFmtId="0" fontId="10" fillId="0" borderId="127" xfId="0" applyFont="1" applyBorder="1" applyProtection="1"/>
    <xf numFmtId="0" fontId="10" fillId="0" borderId="124" xfId="0" applyFont="1" applyBorder="1" applyProtection="1"/>
    <xf numFmtId="0" fontId="10" fillId="0" borderId="159" xfId="0" applyFont="1" applyBorder="1" applyProtection="1"/>
    <xf numFmtId="0" fontId="10" fillId="0" borderId="128" xfId="0" applyNumberFormat="1" applyFont="1" applyBorder="1" applyProtection="1"/>
    <xf numFmtId="0" fontId="10" fillId="0" borderId="124" xfId="0" applyNumberFormat="1" applyFont="1" applyBorder="1" applyProtection="1"/>
    <xf numFmtId="0" fontId="10" fillId="0" borderId="54" xfId="0" applyNumberFormat="1" applyFont="1" applyBorder="1" applyProtection="1"/>
    <xf numFmtId="0" fontId="10" fillId="0" borderId="54" xfId="0" applyNumberFormat="1" applyFont="1" applyBorder="1" applyAlignment="1" applyProtection="1">
      <alignment horizontal="right"/>
    </xf>
    <xf numFmtId="0" fontId="10" fillId="0" borderId="128" xfId="0" applyNumberFormat="1" applyFont="1" applyBorder="1" applyAlignment="1" applyProtection="1">
      <alignment horizontal="right"/>
    </xf>
    <xf numFmtId="44" fontId="10" fillId="0" borderId="159" xfId="1" applyFont="1" applyBorder="1" applyProtection="1"/>
    <xf numFmtId="0" fontId="11" fillId="0" borderId="166" xfId="0" applyFont="1" applyBorder="1" applyProtection="1"/>
    <xf numFmtId="0" fontId="47" fillId="0" borderId="66" xfId="0" applyFont="1" applyFill="1" applyBorder="1" applyProtection="1"/>
    <xf numFmtId="0" fontId="14" fillId="0" borderId="167" xfId="0" applyFont="1" applyBorder="1" applyProtection="1"/>
    <xf numFmtId="0" fontId="17" fillId="0" borderId="159" xfId="0" applyFont="1" applyBorder="1" applyProtection="1"/>
    <xf numFmtId="0" fontId="14" fillId="13" borderId="159" xfId="1" applyNumberFormat="1" applyFont="1" applyFill="1" applyBorder="1" applyAlignment="1" applyProtection="1">
      <alignment horizontal="center"/>
      <protection locked="0"/>
    </xf>
    <xf numFmtId="0" fontId="14" fillId="2" borderId="159" xfId="1" applyNumberFormat="1" applyFont="1" applyFill="1" applyBorder="1" applyAlignment="1" applyProtection="1">
      <alignment horizontal="left"/>
    </xf>
    <xf numFmtId="0" fontId="14" fillId="0" borderId="159" xfId="1" applyNumberFormat="1" applyFont="1" applyBorder="1" applyAlignment="1" applyProtection="1">
      <alignment horizontal="right"/>
    </xf>
    <xf numFmtId="44" fontId="14" fillId="2" borderId="159" xfId="1" applyFont="1" applyFill="1" applyBorder="1" applyAlignment="1" applyProtection="1">
      <alignment horizontal="left"/>
    </xf>
    <xf numFmtId="44" fontId="14" fillId="2" borderId="159" xfId="1" applyFont="1" applyFill="1" applyBorder="1" applyProtection="1">
      <protection locked="0"/>
    </xf>
    <xf numFmtId="44" fontId="14" fillId="2" borderId="159" xfId="1" applyFont="1" applyFill="1" applyBorder="1" applyAlignment="1" applyProtection="1">
      <alignment shrinkToFit="1"/>
    </xf>
    <xf numFmtId="44" fontId="14" fillId="2" borderId="146" xfId="1" applyFont="1" applyFill="1" applyBorder="1" applyAlignment="1" applyProtection="1">
      <alignment horizontal="left"/>
    </xf>
    <xf numFmtId="44" fontId="14" fillId="8" borderId="22" xfId="1" applyFont="1" applyFill="1" applyBorder="1" applyProtection="1">
      <protection locked="0"/>
    </xf>
    <xf numFmtId="44" fontId="14" fillId="8" borderId="123" xfId="1" applyFont="1" applyFill="1" applyBorder="1" applyProtection="1">
      <protection locked="0"/>
    </xf>
    <xf numFmtId="44" fontId="14" fillId="8" borderId="159" xfId="1" applyFont="1" applyFill="1" applyBorder="1" applyProtection="1">
      <protection locked="0"/>
    </xf>
    <xf numFmtId="44" fontId="14" fillId="8" borderId="121" xfId="1" applyFont="1" applyFill="1" applyBorder="1" applyProtection="1">
      <protection locked="0"/>
    </xf>
    <xf numFmtId="44" fontId="14" fillId="0" borderId="166" xfId="0" applyNumberFormat="1" applyFont="1" applyBorder="1" applyProtection="1"/>
    <xf numFmtId="165" fontId="54" fillId="16" borderId="37" xfId="10" applyNumberFormat="1" applyFont="1" applyFill="1" applyBorder="1" applyAlignment="1" applyProtection="1"/>
    <xf numFmtId="44" fontId="14" fillId="0" borderId="47" xfId="0" applyNumberFormat="1" applyFont="1" applyFill="1" applyBorder="1" applyProtection="1"/>
    <xf numFmtId="165" fontId="54" fillId="16" borderId="35" xfId="10" applyNumberFormat="1" applyFont="1" applyFill="1" applyBorder="1" applyAlignment="1" applyProtection="1"/>
    <xf numFmtId="165" fontId="54" fillId="16" borderId="168" xfId="10" applyNumberFormat="1" applyFont="1" applyFill="1" applyBorder="1" applyAlignment="1" applyProtection="1"/>
    <xf numFmtId="165" fontId="54" fillId="16" borderId="52" xfId="10" applyNumberFormat="1" applyFont="1" applyFill="1" applyBorder="1" applyAlignment="1" applyProtection="1"/>
    <xf numFmtId="165" fontId="54" fillId="16" borderId="78" xfId="10" applyNumberFormat="1" applyFont="1" applyFill="1" applyBorder="1" applyAlignment="1" applyProtection="1"/>
    <xf numFmtId="165" fontId="54" fillId="16" borderId="169" xfId="10" applyNumberFormat="1" applyFont="1" applyFill="1" applyBorder="1" applyAlignment="1" applyProtection="1"/>
    <xf numFmtId="165" fontId="54" fillId="16" borderId="170" xfId="10" applyNumberFormat="1" applyFont="1" applyFill="1" applyBorder="1" applyAlignment="1" applyProtection="1"/>
    <xf numFmtId="165" fontId="54" fillId="16" borderId="161" xfId="10" applyNumberFormat="1" applyFont="1" applyFill="1" applyBorder="1" applyAlignment="1" applyProtection="1"/>
    <xf numFmtId="44" fontId="14" fillId="0" borderId="142" xfId="1" applyFont="1" applyBorder="1" applyProtection="1"/>
    <xf numFmtId="165" fontId="54" fillId="16" borderId="171" xfId="10" applyNumberFormat="1" applyFont="1" applyFill="1" applyBorder="1" applyAlignment="1" applyProtection="1"/>
    <xf numFmtId="44" fontId="14" fillId="9" borderId="144" xfId="92" applyNumberFormat="1" applyFont="1" applyFill="1" applyBorder="1" applyAlignment="1" applyProtection="1">
      <alignment horizontal="center"/>
      <protection locked="0"/>
    </xf>
    <xf numFmtId="0" fontId="14" fillId="9" borderId="134" xfId="0" applyFont="1" applyFill="1" applyBorder="1" applyProtection="1"/>
    <xf numFmtId="0" fontId="14" fillId="9" borderId="130" xfId="0" applyFont="1" applyFill="1" applyBorder="1" applyProtection="1"/>
    <xf numFmtId="165" fontId="54" fillId="16" borderId="172" xfId="10" applyNumberFormat="1" applyFont="1" applyFill="1" applyBorder="1" applyAlignment="1" applyProtection="1"/>
    <xf numFmtId="165" fontId="54" fillId="16" borderId="148" xfId="10" applyNumberFormat="1" applyFont="1" applyFill="1" applyBorder="1" applyAlignment="1" applyProtection="1"/>
    <xf numFmtId="165" fontId="54" fillId="16" borderId="173" xfId="10" applyNumberFormat="1" applyFont="1" applyFill="1" applyBorder="1" applyAlignment="1" applyProtection="1"/>
    <xf numFmtId="0" fontId="10" fillId="0" borderId="142" xfId="0" applyFont="1" applyBorder="1" applyProtection="1"/>
    <xf numFmtId="49" fontId="14" fillId="9" borderId="52" xfId="0" applyNumberFormat="1" applyFont="1" applyFill="1" applyBorder="1" applyAlignment="1" applyProtection="1">
      <alignment horizontal="center"/>
    </xf>
    <xf numFmtId="49" fontId="14" fillId="9" borderId="37" xfId="0" applyNumberFormat="1" applyFont="1" applyFill="1" applyBorder="1" applyAlignment="1" applyProtection="1">
      <alignment horizontal="center"/>
    </xf>
    <xf numFmtId="165" fontId="54" fillId="16" borderId="152" xfId="10" applyNumberFormat="1" applyFont="1" applyFill="1" applyBorder="1" applyAlignment="1" applyProtection="1"/>
    <xf numFmtId="165" fontId="54" fillId="16" borderId="163" xfId="10" applyNumberFormat="1" applyFont="1" applyFill="1" applyBorder="1" applyAlignment="1" applyProtection="1"/>
    <xf numFmtId="165" fontId="54" fillId="16" borderId="174" xfId="10" applyNumberFormat="1" applyFont="1" applyFill="1" applyBorder="1" applyAlignment="1" applyProtection="1"/>
    <xf numFmtId="165" fontId="54" fillId="16" borderId="175" xfId="10" applyNumberFormat="1" applyFont="1" applyFill="1" applyBorder="1" applyAlignment="1" applyProtection="1"/>
    <xf numFmtId="44" fontId="14" fillId="9" borderId="37" xfId="0" applyNumberFormat="1" applyFont="1" applyFill="1" applyBorder="1" applyProtection="1"/>
    <xf numFmtId="172" fontId="14" fillId="0" borderId="126" xfId="0" applyNumberFormat="1" applyFont="1" applyFill="1" applyBorder="1" applyAlignment="1" applyProtection="1">
      <alignment horizontal="center"/>
    </xf>
    <xf numFmtId="172" fontId="14" fillId="0" borderId="159" xfId="0" applyNumberFormat="1" applyFont="1" applyFill="1" applyBorder="1" applyProtection="1"/>
    <xf numFmtId="172" fontId="14" fillId="9" borderId="159" xfId="0" applyNumberFormat="1" applyFont="1" applyFill="1" applyBorder="1" applyProtection="1"/>
    <xf numFmtId="49" fontId="14" fillId="9" borderId="53" xfId="0" applyNumberFormat="1" applyFont="1" applyFill="1" applyBorder="1" applyAlignment="1" applyProtection="1">
      <alignment horizontal="center"/>
    </xf>
    <xf numFmtId="0" fontId="14" fillId="9" borderId="127" xfId="0" applyFont="1" applyFill="1" applyBorder="1" applyProtection="1"/>
    <xf numFmtId="0" fontId="14" fillId="0" borderId="98" xfId="0" applyNumberFormat="1" applyFont="1" applyBorder="1" applyAlignment="1" applyProtection="1">
      <alignment horizontal="center"/>
    </xf>
    <xf numFmtId="0" fontId="14" fillId="0" borderId="142" xfId="0" applyNumberFormat="1" applyFont="1" applyBorder="1" applyAlignment="1" applyProtection="1">
      <alignment horizontal="center"/>
    </xf>
    <xf numFmtId="44" fontId="14" fillId="0" borderId="98" xfId="1" applyFont="1" applyFill="1" applyBorder="1" applyAlignment="1" applyProtection="1">
      <alignment horizontal="center"/>
    </xf>
    <xf numFmtId="0" fontId="14" fillId="0" borderId="159" xfId="0" applyNumberFormat="1" applyFont="1" applyBorder="1" applyAlignment="1" applyProtection="1">
      <alignment horizontal="center"/>
    </xf>
    <xf numFmtId="44" fontId="14" fillId="0" borderId="142" xfId="0" applyNumberFormat="1" applyFont="1" applyFill="1" applyBorder="1" applyAlignment="1" applyProtection="1">
      <alignment horizontal="center"/>
    </xf>
    <xf numFmtId="0" fontId="52" fillId="0" borderId="37" xfId="0" applyFont="1" applyBorder="1" applyAlignment="1" applyProtection="1">
      <alignment horizontal="center" vertical="top"/>
    </xf>
    <xf numFmtId="49" fontId="14" fillId="0" borderId="38" xfId="0" applyNumberFormat="1" applyFont="1" applyBorder="1" applyAlignment="1" applyProtection="1">
      <alignment horizontal="center"/>
    </xf>
    <xf numFmtId="0" fontId="52" fillId="0" borderId="29" xfId="0" applyFont="1" applyBorder="1" applyAlignment="1" applyProtection="1">
      <alignment horizontal="center" vertical="top"/>
    </xf>
    <xf numFmtId="0" fontId="14" fillId="0" borderId="128" xfId="0" applyFont="1" applyBorder="1" applyAlignment="1" applyProtection="1">
      <alignment horizontal="center" vertical="top"/>
    </xf>
    <xf numFmtId="0" fontId="14" fillId="0" borderId="128" xfId="0" applyFont="1" applyBorder="1" applyAlignment="1" applyProtection="1">
      <alignment horizontal="center"/>
    </xf>
    <xf numFmtId="0" fontId="14" fillId="0" borderId="128" xfId="0" applyFont="1" applyBorder="1" applyAlignment="1" applyProtection="1">
      <alignment horizontal="right" vertical="top"/>
    </xf>
    <xf numFmtId="0" fontId="48" fillId="10" borderId="1" xfId="0" applyFont="1" applyFill="1" applyBorder="1" applyAlignment="1" applyProtection="1">
      <alignment vertical="top"/>
      <protection locked="0"/>
    </xf>
    <xf numFmtId="171" fontId="10" fillId="9" borderId="99" xfId="0" applyNumberFormat="1" applyFont="1" applyFill="1" applyBorder="1" applyProtection="1"/>
    <xf numFmtId="171" fontId="10" fillId="0" borderId="27" xfId="0" applyNumberFormat="1" applyFont="1" applyBorder="1" applyProtection="1"/>
    <xf numFmtId="171" fontId="14" fillId="0" borderId="25" xfId="0" applyNumberFormat="1" applyFont="1" applyBorder="1" applyProtection="1"/>
    <xf numFmtId="171" fontId="14" fillId="0" borderId="25" xfId="1" applyNumberFormat="1" applyFont="1" applyFill="1" applyBorder="1" applyAlignment="1" applyProtection="1">
      <alignment shrinkToFit="1"/>
    </xf>
    <xf numFmtId="171" fontId="14" fillId="0" borderId="3" xfId="0" applyNumberFormat="1" applyFont="1" applyBorder="1" applyProtection="1"/>
    <xf numFmtId="171" fontId="14" fillId="0" borderId="31" xfId="0" applyNumberFormat="1" applyFont="1" applyBorder="1" applyProtection="1"/>
    <xf numFmtId="171" fontId="14" fillId="0" borderId="25" xfId="0" applyNumberFormat="1" applyFont="1" applyFill="1" applyBorder="1" applyProtection="1"/>
    <xf numFmtId="171" fontId="14" fillId="0" borderId="3" xfId="1" applyNumberFormat="1" applyFont="1" applyFill="1" applyBorder="1" applyAlignment="1" applyProtection="1">
      <alignment shrinkToFit="1"/>
    </xf>
    <xf numFmtId="175" fontId="14" fillId="8" borderId="4" xfId="0" applyNumberFormat="1" applyFont="1" applyFill="1" applyBorder="1" applyAlignment="1" applyProtection="1">
      <alignment vertical="top"/>
    </xf>
    <xf numFmtId="0" fontId="10" fillId="0" borderId="3" xfId="0" applyNumberFormat="1" applyFont="1" applyBorder="1" applyProtection="1"/>
    <xf numFmtId="0" fontId="10" fillId="0" borderId="3" xfId="0" applyNumberFormat="1" applyFont="1" applyFill="1" applyBorder="1" applyProtection="1"/>
    <xf numFmtId="0" fontId="14" fillId="0" borderId="52" xfId="1" applyNumberFormat="1" applyFont="1" applyFill="1" applyBorder="1" applyProtection="1"/>
    <xf numFmtId="0" fontId="14" fillId="0" borderId="146" xfId="1" applyNumberFormat="1" applyFont="1" applyFill="1" applyBorder="1" applyProtection="1"/>
    <xf numFmtId="0" fontId="14" fillId="17" borderId="121" xfId="1" applyNumberFormat="1" applyFont="1" applyFill="1" applyBorder="1" applyProtection="1">
      <protection locked="0"/>
    </xf>
    <xf numFmtId="0" fontId="47" fillId="0" borderId="127" xfId="0" applyFont="1" applyFill="1" applyBorder="1" applyProtection="1"/>
    <xf numFmtId="0" fontId="14" fillId="0" borderId="159" xfId="0" applyFont="1" applyFill="1" applyBorder="1" applyProtection="1">
      <protection locked="0"/>
    </xf>
    <xf numFmtId="0" fontId="47" fillId="0" borderId="159" xfId="0" applyFont="1" applyFill="1" applyBorder="1" applyProtection="1">
      <protection locked="0"/>
    </xf>
    <xf numFmtId="0" fontId="14" fillId="0" borderId="159" xfId="0" applyNumberFormat="1" applyFont="1" applyBorder="1" applyProtection="1">
      <protection locked="0"/>
    </xf>
    <xf numFmtId="164" fontId="14" fillId="7" borderId="159" xfId="1" applyNumberFormat="1" applyFont="1" applyFill="1" applyBorder="1" applyAlignment="1" applyProtection="1">
      <protection locked="0"/>
    </xf>
    <xf numFmtId="0" fontId="14" fillId="0" borderId="159" xfId="0" applyFont="1" applyBorder="1" applyAlignment="1" applyProtection="1">
      <alignment horizontal="left"/>
    </xf>
    <xf numFmtId="44" fontId="14" fillId="0" borderId="159" xfId="1" applyFont="1" applyBorder="1" applyProtection="1">
      <protection locked="0"/>
    </xf>
    <xf numFmtId="0" fontId="47" fillId="0" borderId="18" xfId="0" applyFont="1" applyFill="1" applyBorder="1" applyProtection="1"/>
    <xf numFmtId="0" fontId="55" fillId="0" borderId="9" xfId="2" applyFont="1" applyFill="1" applyBorder="1" applyAlignment="1" applyProtection="1">
      <protection locked="0"/>
    </xf>
    <xf numFmtId="0" fontId="14" fillId="8" borderId="121" xfId="0" applyNumberFormat="1" applyFont="1" applyFill="1" applyBorder="1" applyProtection="1">
      <protection locked="0"/>
    </xf>
    <xf numFmtId="0" fontId="55" fillId="0" borderId="43" xfId="2" applyFont="1" applyFill="1" applyBorder="1" applyAlignment="1" applyProtection="1">
      <protection locked="0"/>
    </xf>
    <xf numFmtId="0" fontId="14" fillId="8" borderId="38" xfId="0" applyNumberFormat="1" applyFont="1" applyFill="1" applyBorder="1" applyProtection="1">
      <protection locked="0"/>
    </xf>
    <xf numFmtId="0" fontId="14" fillId="17" borderId="159" xfId="1" applyNumberFormat="1" applyFont="1" applyFill="1" applyBorder="1" applyAlignment="1" applyProtection="1">
      <alignment horizontal="center"/>
      <protection locked="0"/>
    </xf>
    <xf numFmtId="0" fontId="14" fillId="0" borderId="159" xfId="1" applyNumberFormat="1" applyFont="1" applyFill="1" applyBorder="1" applyAlignment="1" applyProtection="1">
      <alignment horizontal="center"/>
      <protection locked="0"/>
    </xf>
    <xf numFmtId="0" fontId="55" fillId="6" borderId="134" xfId="2" applyFont="1" applyBorder="1" applyAlignment="1" applyProtection="1">
      <protection locked="0"/>
    </xf>
    <xf numFmtId="0" fontId="31" fillId="0" borderId="29" xfId="0" applyFont="1" applyBorder="1" applyAlignment="1" applyProtection="1">
      <alignment horizontal="center"/>
    </xf>
    <xf numFmtId="165" fontId="54" fillId="0" borderId="142" xfId="10" applyNumberFormat="1" applyFont="1" applyFill="1" applyBorder="1" applyAlignment="1" applyProtection="1"/>
    <xf numFmtId="165" fontId="54" fillId="0" borderId="35" xfId="10" applyNumberFormat="1" applyFont="1" applyFill="1" applyBorder="1" applyAlignment="1" applyProtection="1"/>
    <xf numFmtId="165" fontId="54" fillId="0" borderId="176" xfId="10" applyNumberFormat="1" applyFont="1" applyFill="1" applyBorder="1" applyAlignment="1" applyProtection="1"/>
    <xf numFmtId="165" fontId="47" fillId="0" borderId="176" xfId="10" applyNumberFormat="1" applyFont="1" applyFill="1" applyBorder="1" applyAlignment="1" applyProtection="1"/>
    <xf numFmtId="165" fontId="54" fillId="0" borderId="177" xfId="10" applyNumberFormat="1" applyFont="1" applyFill="1" applyBorder="1" applyAlignment="1" applyProtection="1"/>
    <xf numFmtId="0" fontId="14" fillId="0" borderId="147" xfId="0" applyFont="1" applyFill="1" applyBorder="1" applyProtection="1"/>
    <xf numFmtId="165" fontId="54" fillId="0" borderId="157" xfId="10" applyNumberFormat="1" applyFont="1" applyFill="1" applyBorder="1" applyAlignment="1" applyProtection="1"/>
    <xf numFmtId="165" fontId="54" fillId="0" borderId="178" xfId="10" applyNumberFormat="1" applyFont="1" applyFill="1" applyBorder="1" applyAlignment="1" applyProtection="1"/>
    <xf numFmtId="44" fontId="14" fillId="0" borderId="147" xfId="1" applyFont="1" applyFill="1" applyBorder="1" applyProtection="1">
      <protection locked="0"/>
    </xf>
    <xf numFmtId="44" fontId="14" fillId="0" borderId="124" xfId="1" applyFont="1" applyFill="1" applyBorder="1" applyProtection="1">
      <protection locked="0"/>
    </xf>
    <xf numFmtId="165" fontId="54" fillId="0" borderId="179" xfId="10" applyNumberFormat="1" applyFont="1" applyFill="1" applyBorder="1" applyAlignment="1" applyProtection="1"/>
    <xf numFmtId="0" fontId="10" fillId="0" borderId="144" xfId="0" applyFont="1" applyFill="1" applyBorder="1" applyProtection="1"/>
    <xf numFmtId="165" fontId="54" fillId="0" borderId="180" xfId="10" applyNumberFormat="1" applyFont="1" applyFill="1" applyBorder="1" applyAlignment="1" applyProtection="1"/>
    <xf numFmtId="165" fontId="54" fillId="0" borderId="181" xfId="10" applyNumberFormat="1" applyFont="1" applyFill="1" applyBorder="1" applyAlignment="1" applyProtection="1"/>
    <xf numFmtId="0" fontId="10" fillId="0" borderId="146" xfId="0" applyFont="1" applyFill="1" applyBorder="1" applyProtection="1"/>
    <xf numFmtId="165" fontId="54" fillId="0" borderId="27" xfId="10" applyNumberFormat="1" applyFont="1" applyFill="1" applyBorder="1" applyAlignment="1" applyProtection="1"/>
    <xf numFmtId="167" fontId="14" fillId="0" borderId="182" xfId="0" applyNumberFormat="1" applyFont="1" applyFill="1" applyBorder="1" applyProtection="1"/>
    <xf numFmtId="0" fontId="52" fillId="0" borderId="159" xfId="0" applyNumberFormat="1" applyFont="1" applyBorder="1" applyAlignment="1" applyProtection="1">
      <alignment vertical="top"/>
    </xf>
    <xf numFmtId="165" fontId="54" fillId="0" borderId="98" xfId="10" applyNumberFormat="1" applyFont="1" applyFill="1" applyBorder="1" applyAlignment="1" applyProtection="1"/>
    <xf numFmtId="44" fontId="10" fillId="0" borderId="142" xfId="0" applyNumberFormat="1" applyFont="1" applyFill="1" applyBorder="1" applyProtection="1"/>
    <xf numFmtId="167" fontId="14" fillId="0" borderId="72" xfId="0" applyNumberFormat="1" applyFont="1" applyFill="1" applyBorder="1" applyProtection="1"/>
    <xf numFmtId="164" fontId="14" fillId="7" borderId="24" xfId="1" applyNumberFormat="1" applyFont="1" applyFill="1" applyBorder="1" applyAlignment="1" applyProtection="1"/>
    <xf numFmtId="166" fontId="14" fillId="9" borderId="159" xfId="0" applyNumberFormat="1" applyFont="1" applyFill="1" applyBorder="1" applyProtection="1"/>
    <xf numFmtId="44" fontId="14" fillId="8" borderId="102" xfId="0" applyNumberFormat="1" applyFont="1" applyFill="1" applyBorder="1" applyProtection="1"/>
    <xf numFmtId="44" fontId="14" fillId="8" borderId="3" xfId="0" applyNumberFormat="1" applyFont="1" applyFill="1" applyBorder="1" applyProtection="1"/>
    <xf numFmtId="44" fontId="14" fillId="8" borderId="99" xfId="0" applyNumberFormat="1" applyFont="1" applyFill="1" applyBorder="1" applyProtection="1"/>
    <xf numFmtId="0" fontId="14" fillId="0" borderId="38" xfId="1" applyNumberFormat="1" applyFont="1" applyFill="1" applyBorder="1" applyProtection="1">
      <protection locked="0"/>
    </xf>
    <xf numFmtId="0" fontId="14" fillId="0" borderId="98" xfId="1" applyNumberFormat="1" applyFont="1" applyFill="1" applyBorder="1" applyProtection="1">
      <protection locked="0"/>
    </xf>
    <xf numFmtId="165" fontId="54" fillId="8" borderId="144" xfId="10" applyNumberFormat="1" applyFont="1" applyFill="1" applyBorder="1" applyAlignment="1" applyProtection="1"/>
    <xf numFmtId="44" fontId="10" fillId="8" borderId="142" xfId="0" applyNumberFormat="1" applyFont="1" applyFill="1" applyBorder="1" applyProtection="1"/>
    <xf numFmtId="0" fontId="10" fillId="8" borderId="142" xfId="0" applyFont="1" applyFill="1" applyBorder="1" applyProtection="1"/>
    <xf numFmtId="44" fontId="14" fillId="8" borderId="147" xfId="0" applyNumberFormat="1" applyFont="1" applyFill="1" applyBorder="1" applyAlignment="1" applyProtection="1"/>
    <xf numFmtId="44" fontId="14" fillId="8" borderId="131" xfId="0" applyNumberFormat="1" applyFont="1" applyFill="1" applyBorder="1" applyAlignment="1" applyProtection="1"/>
    <xf numFmtId="165" fontId="54" fillId="8" borderId="91" xfId="10" applyNumberFormat="1" applyFont="1" applyFill="1" applyBorder="1" applyAlignment="1" applyProtection="1"/>
    <xf numFmtId="165" fontId="54" fillId="8" borderId="150" xfId="10" applyNumberFormat="1" applyFont="1" applyFill="1" applyBorder="1" applyAlignment="1" applyProtection="1"/>
    <xf numFmtId="165" fontId="54" fillId="8" borderId="95" xfId="10" applyNumberFormat="1" applyFont="1" applyFill="1" applyBorder="1" applyAlignment="1" applyProtection="1"/>
    <xf numFmtId="44" fontId="14" fillId="8" borderId="31" xfId="1" applyFont="1" applyFill="1" applyBorder="1" applyProtection="1">
      <protection locked="0"/>
    </xf>
    <xf numFmtId="44" fontId="14" fillId="8" borderId="99" xfId="1" applyFont="1" applyFill="1" applyBorder="1" applyProtection="1">
      <protection locked="0"/>
    </xf>
    <xf numFmtId="44" fontId="14" fillId="8" borderId="98" xfId="1" applyFont="1" applyFill="1" applyBorder="1" applyProtection="1">
      <protection locked="0"/>
    </xf>
    <xf numFmtId="165" fontId="54" fillId="8" borderId="109" xfId="10" applyNumberFormat="1" applyFont="1" applyFill="1" applyBorder="1" applyAlignment="1" applyProtection="1"/>
    <xf numFmtId="44" fontId="14" fillId="8" borderId="98" xfId="0" applyNumberFormat="1" applyFont="1" applyFill="1" applyBorder="1" applyProtection="1"/>
    <xf numFmtId="44" fontId="14" fillId="0" borderId="102" xfId="0" applyNumberFormat="1" applyFont="1" applyFill="1" applyBorder="1" applyProtection="1"/>
    <xf numFmtId="44" fontId="14" fillId="9" borderId="183" xfId="0" applyNumberFormat="1" applyFont="1" applyFill="1" applyBorder="1" applyProtection="1"/>
    <xf numFmtId="0" fontId="14" fillId="0" borderId="126" xfId="1" applyNumberFormat="1" applyFont="1" applyFill="1" applyBorder="1" applyProtection="1"/>
    <xf numFmtId="44" fontId="14" fillId="0" borderId="185" xfId="0" applyNumberFormat="1" applyFont="1" applyFill="1" applyBorder="1" applyProtection="1"/>
    <xf numFmtId="44" fontId="14" fillId="0" borderId="186" xfId="0" applyNumberFormat="1" applyFont="1" applyFill="1" applyBorder="1" applyProtection="1"/>
    <xf numFmtId="44" fontId="14" fillId="0" borderId="187" xfId="0" applyNumberFormat="1" applyFont="1" applyFill="1" applyBorder="1" applyProtection="1"/>
    <xf numFmtId="0" fontId="14" fillId="9" borderId="159" xfId="0" applyNumberFormat="1" applyFont="1" applyFill="1" applyBorder="1" applyAlignment="1" applyProtection="1">
      <alignment horizontal="center"/>
      <protection locked="0"/>
    </xf>
    <xf numFmtId="165" fontId="54" fillId="15" borderId="188" xfId="10" applyNumberFormat="1" applyFont="1" applyBorder="1" applyAlignment="1" applyProtection="1"/>
    <xf numFmtId="165" fontId="54" fillId="15" borderId="158" xfId="10" applyNumberFormat="1" applyFont="1" applyBorder="1" applyAlignment="1" applyProtection="1"/>
    <xf numFmtId="165" fontId="54" fillId="16" borderId="188" xfId="10" applyNumberFormat="1" applyFont="1" applyFill="1" applyBorder="1" applyAlignment="1" applyProtection="1"/>
    <xf numFmtId="165" fontId="54" fillId="0" borderId="189" xfId="10" applyNumberFormat="1" applyFont="1" applyFill="1" applyBorder="1" applyAlignment="1" applyProtection="1"/>
    <xf numFmtId="165" fontId="54" fillId="0" borderId="190" xfId="10" applyNumberFormat="1" applyFont="1" applyFill="1" applyBorder="1" applyAlignment="1" applyProtection="1"/>
    <xf numFmtId="165" fontId="54" fillId="16" borderId="191" xfId="10" applyNumberFormat="1" applyFont="1" applyFill="1" applyBorder="1" applyAlignment="1" applyProtection="1"/>
    <xf numFmtId="165" fontId="54" fillId="16" borderId="190" xfId="10" applyNumberFormat="1" applyFont="1" applyFill="1" applyBorder="1" applyAlignment="1" applyProtection="1"/>
    <xf numFmtId="165" fontId="54" fillId="15" borderId="190" xfId="10" applyNumberFormat="1" applyFont="1" applyBorder="1" applyAlignment="1" applyProtection="1"/>
    <xf numFmtId="165" fontId="54" fillId="15" borderId="157" xfId="10" applyNumberFormat="1" applyFont="1" applyBorder="1" applyAlignment="1" applyProtection="1"/>
    <xf numFmtId="165" fontId="54" fillId="15" borderId="176" xfId="10" applyNumberFormat="1" applyFont="1" applyBorder="1" applyAlignment="1" applyProtection="1"/>
    <xf numFmtId="165" fontId="54" fillId="16" borderId="176" xfId="10" applyNumberFormat="1" applyFont="1" applyFill="1" applyBorder="1" applyAlignment="1" applyProtection="1"/>
    <xf numFmtId="165" fontId="54" fillId="15" borderId="173" xfId="10" applyNumberFormat="1" applyFont="1" applyBorder="1" applyAlignment="1" applyProtection="1"/>
    <xf numFmtId="165" fontId="54" fillId="8" borderId="158" xfId="10" applyNumberFormat="1" applyFont="1" applyFill="1" applyBorder="1" applyAlignment="1" applyProtection="1"/>
    <xf numFmtId="44" fontId="14" fillId="0" borderId="132" xfId="0" applyNumberFormat="1" applyFont="1" applyFill="1" applyBorder="1" applyProtection="1"/>
    <xf numFmtId="0" fontId="14" fillId="0" borderId="142" xfId="0" applyNumberFormat="1" applyFont="1" applyFill="1" applyBorder="1" applyAlignment="1" applyProtection="1">
      <alignment horizontal="center"/>
      <protection locked="0"/>
    </xf>
    <xf numFmtId="0" fontId="14" fillId="0" borderId="126" xfId="0" applyNumberFormat="1" applyFont="1" applyBorder="1" applyAlignment="1" applyProtection="1">
      <alignment vertical="top"/>
    </xf>
    <xf numFmtId="0" fontId="14" fillId="0" borderId="43" xfId="0" applyNumberFormat="1" applyFont="1" applyBorder="1" applyAlignment="1" applyProtection="1">
      <alignment vertical="top"/>
    </xf>
    <xf numFmtId="0" fontId="14" fillId="0" borderId="121" xfId="0" applyNumberFormat="1" applyFont="1" applyBorder="1" applyAlignment="1" applyProtection="1">
      <alignment vertical="top"/>
    </xf>
    <xf numFmtId="44" fontId="14" fillId="0" borderId="126" xfId="0" applyNumberFormat="1" applyFont="1" applyFill="1" applyBorder="1" applyProtection="1"/>
    <xf numFmtId="44" fontId="14" fillId="0" borderId="192" xfId="0" applyNumberFormat="1" applyFont="1" applyFill="1" applyBorder="1" applyProtection="1"/>
    <xf numFmtId="165" fontId="54" fillId="16" borderId="183" xfId="10" applyNumberFormat="1" applyFont="1" applyFill="1" applyBorder="1" applyAlignment="1" applyProtection="1"/>
    <xf numFmtId="165" fontId="54" fillId="15" borderId="194" xfId="10" applyNumberFormat="1" applyFont="1" applyBorder="1" applyAlignment="1" applyProtection="1"/>
    <xf numFmtId="165" fontId="54" fillId="15" borderId="171" xfId="10" applyNumberFormat="1" applyFont="1" applyBorder="1" applyAlignment="1" applyProtection="1"/>
    <xf numFmtId="165" fontId="54" fillId="15" borderId="169" xfId="10" applyNumberFormat="1" applyFont="1" applyBorder="1" applyAlignment="1" applyProtection="1"/>
    <xf numFmtId="165" fontId="54" fillId="0" borderId="183" xfId="10" applyNumberFormat="1" applyFont="1" applyFill="1" applyBorder="1" applyAlignment="1" applyProtection="1"/>
    <xf numFmtId="44" fontId="14" fillId="0" borderId="195" xfId="0" applyNumberFormat="1" applyFont="1" applyFill="1" applyBorder="1" applyProtection="1"/>
    <xf numFmtId="44" fontId="14" fillId="0" borderId="183" xfId="0" applyNumberFormat="1" applyFont="1" applyFill="1" applyBorder="1" applyProtection="1"/>
    <xf numFmtId="165" fontId="54" fillId="0" borderId="196" xfId="10" applyNumberFormat="1" applyFont="1" applyFill="1" applyBorder="1" applyAlignment="1" applyProtection="1"/>
    <xf numFmtId="165" fontId="54" fillId="16" borderId="184" xfId="10" applyNumberFormat="1" applyFont="1" applyFill="1" applyBorder="1" applyAlignment="1" applyProtection="1"/>
    <xf numFmtId="0" fontId="14" fillId="0" borderId="40" xfId="1" applyNumberFormat="1" applyFont="1" applyFill="1" applyBorder="1" applyProtection="1"/>
    <xf numFmtId="0" fontId="14" fillId="0" borderId="131" xfId="1" applyNumberFormat="1" applyFont="1" applyFill="1" applyBorder="1" applyProtection="1"/>
    <xf numFmtId="0" fontId="14" fillId="0" borderId="47" xfId="0" applyNumberFormat="1" applyFont="1" applyFill="1" applyBorder="1" applyProtection="1"/>
    <xf numFmtId="0" fontId="14" fillId="0" borderId="144" xfId="0" applyNumberFormat="1" applyFont="1" applyBorder="1" applyAlignment="1" applyProtection="1">
      <alignment shrinkToFit="1"/>
    </xf>
    <xf numFmtId="0" fontId="14" fillId="0" borderId="53" xfId="0" applyNumberFormat="1" applyFont="1" applyBorder="1" applyAlignment="1" applyProtection="1">
      <alignment vertical="top"/>
    </xf>
    <xf numFmtId="0" fontId="14" fillId="0" borderId="127" xfId="0" applyNumberFormat="1" applyFont="1" applyBorder="1" applyAlignment="1" applyProtection="1">
      <alignment vertical="top"/>
    </xf>
    <xf numFmtId="0" fontId="52" fillId="0" borderId="144" xfId="0" applyNumberFormat="1" applyFont="1" applyBorder="1" applyAlignment="1" applyProtection="1">
      <alignment vertical="top"/>
    </xf>
    <xf numFmtId="165" fontId="54" fillId="0" borderId="173" xfId="10" applyNumberFormat="1" applyFont="1" applyFill="1" applyBorder="1" applyAlignment="1" applyProtection="1"/>
    <xf numFmtId="44" fontId="14" fillId="0" borderId="198" xfId="0" applyNumberFormat="1" applyFont="1" applyFill="1" applyBorder="1" applyProtection="1"/>
    <xf numFmtId="165" fontId="54" fillId="15" borderId="199" xfId="10" applyNumberFormat="1" applyFont="1" applyBorder="1" applyAlignment="1" applyProtection="1"/>
    <xf numFmtId="165" fontId="54" fillId="15" borderId="136" xfId="10" applyNumberFormat="1" applyFont="1" applyBorder="1" applyAlignment="1" applyProtection="1"/>
    <xf numFmtId="165" fontId="54" fillId="15" borderId="121" xfId="10" applyNumberFormat="1" applyFont="1" applyBorder="1" applyAlignment="1" applyProtection="1"/>
    <xf numFmtId="165" fontId="54" fillId="15" borderId="189" xfId="10" applyNumberFormat="1" applyFont="1" applyBorder="1" applyAlignment="1" applyProtection="1"/>
    <xf numFmtId="165" fontId="54" fillId="15" borderId="152" xfId="10" applyNumberFormat="1" applyFont="1" applyBorder="1" applyAlignment="1" applyProtection="1"/>
    <xf numFmtId="165" fontId="54" fillId="16" borderId="199" xfId="10" applyNumberFormat="1" applyFont="1" applyFill="1" applyBorder="1" applyAlignment="1" applyProtection="1"/>
    <xf numFmtId="164" fontId="14" fillId="7" borderId="200" xfId="1" applyNumberFormat="1" applyFont="1" applyFill="1" applyBorder="1" applyAlignment="1" applyProtection="1"/>
    <xf numFmtId="165" fontId="54" fillId="8" borderId="0" xfId="10" applyNumberFormat="1" applyFont="1" applyFill="1" applyBorder="1" applyAlignment="1" applyProtection="1"/>
    <xf numFmtId="165" fontId="54" fillId="15" borderId="164" xfId="10" applyNumberFormat="1" applyFont="1" applyBorder="1" applyAlignment="1" applyProtection="1"/>
    <xf numFmtId="44" fontId="14" fillId="8" borderId="193" xfId="0" applyNumberFormat="1" applyFont="1" applyFill="1" applyBorder="1" applyProtection="1"/>
    <xf numFmtId="164" fontId="14" fillId="8" borderId="95" xfId="1" applyNumberFormat="1" applyFont="1" applyFill="1" applyBorder="1" applyAlignment="1" applyProtection="1"/>
    <xf numFmtId="165" fontId="54" fillId="15" borderId="172" xfId="10" applyNumberFormat="1" applyFont="1" applyBorder="1" applyAlignment="1" applyProtection="1"/>
    <xf numFmtId="165" fontId="54" fillId="8" borderId="193" xfId="10" applyNumberFormat="1" applyFont="1" applyFill="1" applyBorder="1" applyAlignment="1" applyProtection="1"/>
    <xf numFmtId="44" fontId="14" fillId="8" borderId="122" xfId="0" applyNumberFormat="1" applyFont="1" applyFill="1" applyBorder="1" applyProtection="1"/>
    <xf numFmtId="165" fontId="54" fillId="8" borderId="136" xfId="10" applyNumberFormat="1" applyFont="1" applyFill="1" applyBorder="1" applyAlignment="1" applyProtection="1"/>
    <xf numFmtId="44" fontId="14" fillId="8" borderId="95" xfId="0" applyNumberFormat="1" applyFont="1" applyFill="1" applyBorder="1" applyProtection="1"/>
    <xf numFmtId="0" fontId="47" fillId="0" borderId="25" xfId="1" applyNumberFormat="1" applyFont="1" applyFill="1" applyBorder="1" applyProtection="1">
      <protection locked="0"/>
    </xf>
    <xf numFmtId="165" fontId="54" fillId="16" borderId="201" xfId="10" applyNumberFormat="1" applyFont="1" applyFill="1" applyBorder="1" applyAlignment="1" applyProtection="1"/>
    <xf numFmtId="165" fontId="54" fillId="15" borderId="168" xfId="10" applyNumberFormat="1" applyFont="1" applyBorder="1" applyAlignment="1" applyProtection="1"/>
    <xf numFmtId="165" fontId="54" fillId="15" borderId="142" xfId="10" applyNumberFormat="1" applyFont="1" applyBorder="1" applyAlignment="1" applyProtection="1"/>
    <xf numFmtId="165" fontId="54" fillId="15" borderId="35" xfId="10" applyNumberFormat="1" applyFont="1" applyBorder="1" applyAlignment="1" applyProtection="1"/>
    <xf numFmtId="0" fontId="14" fillId="9" borderId="2" xfId="0" applyNumberFormat="1" applyFont="1" applyFill="1" applyBorder="1" applyAlignment="1" applyProtection="1">
      <alignment horizontal="center"/>
      <protection locked="0"/>
    </xf>
    <xf numFmtId="0" fontId="14" fillId="0" borderId="90" xfId="0" applyNumberFormat="1" applyFont="1" applyBorder="1" applyAlignment="1" applyProtection="1">
      <alignment horizontal="left"/>
    </xf>
    <xf numFmtId="0" fontId="14" fillId="0" borderId="2" xfId="0" applyNumberFormat="1" applyFont="1" applyBorder="1" applyAlignment="1" applyProtection="1">
      <alignment horizontal="left"/>
    </xf>
    <xf numFmtId="0" fontId="14" fillId="0" borderId="11" xfId="1" applyNumberFormat="1" applyFont="1" applyFill="1" applyBorder="1" applyProtection="1"/>
    <xf numFmtId="0" fontId="14" fillId="0" borderId="124" xfId="1" applyNumberFormat="1" applyFont="1" applyFill="1" applyBorder="1" applyProtection="1"/>
    <xf numFmtId="0" fontId="14" fillId="0" borderId="11" xfId="0" applyNumberFormat="1" applyFont="1" applyBorder="1" applyProtection="1"/>
    <xf numFmtId="0" fontId="14" fillId="0" borderId="82" xfId="0" applyNumberFormat="1" applyFont="1" applyBorder="1" applyProtection="1"/>
    <xf numFmtId="0" fontId="14" fillId="0" borderId="11" xfId="0" applyNumberFormat="1" applyFont="1" applyBorder="1" applyAlignment="1" applyProtection="1"/>
    <xf numFmtId="0" fontId="14" fillId="9" borderId="90" xfId="0" applyNumberFormat="1" applyFont="1" applyFill="1" applyBorder="1" applyAlignment="1" applyProtection="1">
      <alignment horizontal="center"/>
      <protection locked="0"/>
    </xf>
    <xf numFmtId="0" fontId="10" fillId="9" borderId="29" xfId="0" applyNumberFormat="1" applyFont="1" applyFill="1" applyBorder="1" applyProtection="1"/>
    <xf numFmtId="0" fontId="10" fillId="0" borderId="142" xfId="0" applyNumberFormat="1" applyFont="1" applyBorder="1" applyAlignment="1" applyProtection="1">
      <alignment vertical="top"/>
    </xf>
    <xf numFmtId="0" fontId="14" fillId="0" borderId="29" xfId="0" applyNumberFormat="1" applyFont="1" applyBorder="1" applyAlignment="1" applyProtection="1">
      <alignment horizontal="left" shrinkToFit="1"/>
    </xf>
    <xf numFmtId="0" fontId="14" fillId="0" borderId="144" xfId="1" applyNumberFormat="1" applyFont="1" applyFill="1" applyBorder="1" applyProtection="1"/>
    <xf numFmtId="0" fontId="52" fillId="0" borderId="142" xfId="0" applyNumberFormat="1" applyFont="1" applyBorder="1" applyAlignment="1" applyProtection="1">
      <alignment vertical="top"/>
    </xf>
    <xf numFmtId="0" fontId="52" fillId="0" borderId="0" xfId="0" applyNumberFormat="1" applyFont="1" applyBorder="1" applyAlignment="1" applyProtection="1">
      <alignment vertical="top"/>
    </xf>
    <xf numFmtId="0" fontId="14" fillId="0" borderId="134" xfId="0" applyNumberFormat="1" applyFont="1" applyBorder="1" applyAlignment="1" applyProtection="1">
      <alignment horizontal="left"/>
    </xf>
    <xf numFmtId="0" fontId="14" fillId="0" borderId="142" xfId="0" applyNumberFormat="1" applyFont="1" applyBorder="1" applyAlignment="1" applyProtection="1">
      <alignment horizontal="right"/>
    </xf>
    <xf numFmtId="0" fontId="14" fillId="0" borderId="142" xfId="11" applyNumberFormat="1" applyFont="1" applyFill="1" applyBorder="1" applyAlignment="1" applyProtection="1">
      <alignment horizontal="center"/>
      <protection locked="0"/>
    </xf>
    <xf numFmtId="0" fontId="14" fillId="0" borderId="131" xfId="0" applyNumberFormat="1" applyFont="1" applyFill="1" applyBorder="1" applyAlignment="1" applyProtection="1">
      <alignment horizontal="center"/>
      <protection locked="0"/>
    </xf>
    <xf numFmtId="0" fontId="14" fillId="0" borderId="27" xfId="0" applyNumberFormat="1" applyFont="1" applyBorder="1" applyAlignment="1" applyProtection="1">
      <alignment horizontal="left" shrinkToFit="1"/>
    </xf>
    <xf numFmtId="0" fontId="52" fillId="0" borderId="121" xfId="0" applyNumberFormat="1" applyFont="1" applyBorder="1" applyAlignment="1" applyProtection="1">
      <alignment vertical="top"/>
    </xf>
    <xf numFmtId="0" fontId="14" fillId="0" borderId="146" xfId="0" applyNumberFormat="1" applyFont="1" applyBorder="1" applyAlignment="1" applyProtection="1">
      <alignment shrinkToFit="1"/>
    </xf>
    <xf numFmtId="0" fontId="14" fillId="0" borderId="159" xfId="0" applyNumberFormat="1" applyFont="1" applyFill="1" applyBorder="1" applyAlignment="1" applyProtection="1">
      <alignment horizontal="center"/>
      <protection locked="0"/>
    </xf>
    <xf numFmtId="49" fontId="14" fillId="0" borderId="159" xfId="0" applyNumberFormat="1" applyFont="1" applyBorder="1" applyProtection="1"/>
    <xf numFmtId="167" fontId="54" fillId="36" borderId="29" xfId="10" applyNumberFormat="1" applyFont="1" applyFill="1" applyBorder="1" applyAlignment="1" applyProtection="1"/>
    <xf numFmtId="0" fontId="14" fillId="0" borderId="35" xfId="0" applyNumberFormat="1" applyFont="1" applyFill="1" applyBorder="1" applyAlignment="1" applyProtection="1"/>
    <xf numFmtId="0" fontId="52" fillId="0" borderId="0" xfId="0" applyFont="1" applyBorder="1" applyAlignment="1" applyProtection="1"/>
    <xf numFmtId="0" fontId="14" fillId="0" borderId="202" xfId="0" applyFont="1" applyFill="1" applyBorder="1" applyProtection="1"/>
    <xf numFmtId="0" fontId="47" fillId="0" borderId="202" xfId="0" applyFont="1" applyBorder="1" applyProtection="1"/>
    <xf numFmtId="0" fontId="14" fillId="2" borderId="202" xfId="0" applyNumberFormat="1" applyFont="1" applyFill="1" applyBorder="1" applyProtection="1"/>
    <xf numFmtId="0" fontId="14" fillId="2" borderId="26" xfId="0" applyNumberFormat="1" applyFont="1" applyFill="1" applyBorder="1" applyAlignment="1" applyProtection="1">
      <alignment horizontal="left"/>
    </xf>
    <xf numFmtId="0" fontId="14" fillId="0" borderId="202" xfId="0" applyFont="1" applyFill="1" applyBorder="1" applyAlignment="1" applyProtection="1">
      <alignment horizontal="right"/>
    </xf>
    <xf numFmtId="0" fontId="14" fillId="0" borderId="26" xfId="0" applyNumberFormat="1" applyFont="1" applyFill="1" applyBorder="1" applyAlignment="1" applyProtection="1"/>
    <xf numFmtId="44" fontId="14" fillId="0" borderId="104" xfId="1" applyFont="1" applyFill="1" applyBorder="1" applyProtection="1">
      <protection locked="0"/>
    </xf>
    <xf numFmtId="0" fontId="47" fillId="0" borderId="98" xfId="0" applyFont="1" applyBorder="1" applyProtection="1"/>
    <xf numFmtId="0" fontId="14" fillId="2" borderId="98" xfId="0" applyNumberFormat="1" applyFont="1" applyFill="1" applyBorder="1" applyProtection="1"/>
    <xf numFmtId="0" fontId="14" fillId="2" borderId="52" xfId="0" applyNumberFormat="1" applyFont="1" applyFill="1" applyBorder="1" applyAlignment="1" applyProtection="1">
      <alignment horizontal="left"/>
    </xf>
    <xf numFmtId="0" fontId="14" fillId="0" borderId="52" xfId="0" applyNumberFormat="1" applyFont="1" applyFill="1" applyBorder="1" applyProtection="1">
      <protection locked="0"/>
    </xf>
    <xf numFmtId="49" fontId="14" fillId="0" borderId="52" xfId="0" applyNumberFormat="1" applyFont="1" applyFill="1" applyBorder="1" applyProtection="1"/>
    <xf numFmtId="0" fontId="14" fillId="0" borderId="98" xfId="0" applyNumberFormat="1" applyFont="1" applyFill="1" applyBorder="1" applyAlignment="1" applyProtection="1"/>
    <xf numFmtId="44" fontId="14" fillId="0" borderId="16" xfId="1" applyFont="1" applyFill="1" applyBorder="1" applyProtection="1">
      <protection locked="0"/>
    </xf>
    <xf numFmtId="44" fontId="14" fillId="0" borderId="102" xfId="1" applyFont="1" applyFill="1" applyBorder="1" applyProtection="1"/>
    <xf numFmtId="44" fontId="10" fillId="0" borderId="102" xfId="1" applyFont="1" applyFill="1" applyBorder="1" applyProtection="1"/>
    <xf numFmtId="164" fontId="48" fillId="0" borderId="27" xfId="1" applyNumberFormat="1" applyFont="1" applyFill="1" applyBorder="1" applyProtection="1">
      <protection locked="0"/>
    </xf>
    <xf numFmtId="0" fontId="51" fillId="0" borderId="37" xfId="0" applyNumberFormat="1" applyFont="1" applyFill="1" applyBorder="1" applyAlignment="1" applyProtection="1">
      <protection locked="0"/>
    </xf>
    <xf numFmtId="0" fontId="14" fillId="0" borderId="37" xfId="0" applyFont="1" applyBorder="1" applyAlignment="1" applyProtection="1"/>
    <xf numFmtId="0" fontId="14" fillId="0" borderId="37" xfId="0" applyFont="1" applyBorder="1" applyAlignment="1" applyProtection="1">
      <alignment horizontal="right"/>
    </xf>
    <xf numFmtId="0" fontId="14" fillId="0" borderId="202" xfId="0" applyFont="1" applyBorder="1" applyProtection="1"/>
    <xf numFmtId="0" fontId="14" fillId="9" borderId="121" xfId="2" applyFont="1" applyFill="1" applyBorder="1" applyAlignment="1" applyProtection="1">
      <protection locked="0"/>
    </xf>
    <xf numFmtId="0" fontId="10" fillId="0" borderId="131" xfId="0" applyFont="1" applyBorder="1" applyAlignment="1" applyProtection="1"/>
    <xf numFmtId="0" fontId="10" fillId="0" borderId="159" xfId="0" applyFont="1" applyBorder="1" applyAlignment="1" applyProtection="1"/>
    <xf numFmtId="0" fontId="14" fillId="0" borderId="147" xfId="0" applyFont="1" applyBorder="1" applyAlignment="1" applyProtection="1">
      <alignment horizontal="center"/>
    </xf>
    <xf numFmtId="0" fontId="18" fillId="9" borderId="14" xfId="0" applyNumberFormat="1" applyFont="1" applyFill="1" applyBorder="1" applyAlignment="1" applyProtection="1">
      <alignment horizontal="center"/>
    </xf>
    <xf numFmtId="0" fontId="47" fillId="9" borderId="14" xfId="0" applyNumberFormat="1" applyFont="1" applyFill="1" applyBorder="1" applyAlignment="1" applyProtection="1">
      <alignment horizontal="center"/>
    </xf>
    <xf numFmtId="171" fontId="14" fillId="0" borderId="135" xfId="0" applyNumberFormat="1" applyFont="1" applyBorder="1" applyProtection="1"/>
    <xf numFmtId="171" fontId="14" fillId="0" borderId="28" xfId="0" applyNumberFormat="1" applyFont="1" applyBorder="1" applyProtection="1"/>
    <xf numFmtId="171" fontId="14" fillId="0" borderId="135" xfId="0" applyNumberFormat="1" applyFont="1" applyBorder="1" applyAlignment="1" applyProtection="1"/>
    <xf numFmtId="171" fontId="14" fillId="0" borderId="141" xfId="0" applyNumberFormat="1" applyFont="1" applyFill="1" applyBorder="1" applyProtection="1"/>
    <xf numFmtId="171" fontId="14" fillId="0" borderId="28" xfId="0" applyNumberFormat="1" applyFont="1" applyFill="1" applyBorder="1" applyProtection="1"/>
    <xf numFmtId="171" fontId="14" fillId="0" borderId="141" xfId="0" applyNumberFormat="1" applyFont="1" applyBorder="1" applyProtection="1"/>
    <xf numFmtId="171" fontId="14" fillId="0" borderId="52" xfId="0" applyNumberFormat="1" applyFont="1" applyBorder="1" applyProtection="1"/>
    <xf numFmtId="171" fontId="14" fillId="0" borderId="3" xfId="1" applyNumberFormat="1" applyFont="1" applyBorder="1" applyAlignment="1" applyProtection="1">
      <alignment shrinkToFit="1"/>
    </xf>
    <xf numFmtId="49" fontId="10" fillId="0" borderId="131" xfId="0" applyNumberFormat="1" applyFont="1" applyBorder="1" applyProtection="1"/>
    <xf numFmtId="0" fontId="10" fillId="0" borderId="131" xfId="0" applyFont="1" applyBorder="1" applyAlignment="1" applyProtection="1">
      <alignment horizontal="right"/>
    </xf>
    <xf numFmtId="0" fontId="10" fillId="0" borderId="19" xfId="0" applyFont="1" applyBorder="1" applyAlignment="1" applyProtection="1">
      <alignment horizontal="right"/>
    </xf>
    <xf numFmtId="44" fontId="14" fillId="0" borderId="26" xfId="0" applyNumberFormat="1" applyFont="1" applyBorder="1" applyProtection="1"/>
    <xf numFmtId="0" fontId="14" fillId="0" borderId="131" xfId="0" applyNumberFormat="1" applyFont="1" applyBorder="1" applyAlignment="1" applyProtection="1">
      <alignment horizontal="center"/>
    </xf>
    <xf numFmtId="44" fontId="14" fillId="0" borderId="26" xfId="0" applyNumberFormat="1" applyFont="1" applyBorder="1" applyAlignment="1" applyProtection="1"/>
    <xf numFmtId="44" fontId="14" fillId="0" borderId="202" xfId="0" applyNumberFormat="1" applyFont="1" applyBorder="1" applyAlignment="1" applyProtection="1"/>
    <xf numFmtId="0" fontId="14" fillId="0" borderId="159" xfId="0" applyNumberFormat="1" applyFont="1" applyBorder="1" applyAlignment="1" applyProtection="1">
      <alignment horizontal="center" vertical="top"/>
    </xf>
    <xf numFmtId="171" fontId="14" fillId="0" borderId="44" xfId="0" applyNumberFormat="1" applyFont="1" applyFill="1" applyBorder="1" applyProtection="1"/>
    <xf numFmtId="171" fontId="14" fillId="0" borderId="197" xfId="0" applyNumberFormat="1" applyFont="1" applyBorder="1" applyProtection="1"/>
    <xf numFmtId="171" fontId="14" fillId="9" borderId="137" xfId="0" applyNumberFormat="1" applyFont="1" applyFill="1" applyBorder="1" applyProtection="1"/>
    <xf numFmtId="171" fontId="14" fillId="0" borderId="36" xfId="0" applyNumberFormat="1" applyFont="1" applyFill="1" applyBorder="1" applyProtection="1"/>
    <xf numFmtId="171" fontId="14" fillId="0" borderId="137" xfId="0" applyNumberFormat="1" applyFont="1" applyBorder="1" applyProtection="1"/>
    <xf numFmtId="171" fontId="14" fillId="0" borderId="41" xfId="0" applyNumberFormat="1" applyFont="1" applyBorder="1" applyProtection="1"/>
    <xf numFmtId="171" fontId="14" fillId="0" borderId="36" xfId="0" applyNumberFormat="1" applyFont="1" applyBorder="1" applyProtection="1"/>
    <xf numFmtId="171" fontId="14" fillId="9" borderId="28" xfId="0" applyNumberFormat="1" applyFont="1" applyFill="1" applyBorder="1" applyProtection="1"/>
    <xf numFmtId="171" fontId="14" fillId="9" borderId="41" xfId="0" applyNumberFormat="1" applyFont="1" applyFill="1" applyBorder="1" applyProtection="1"/>
    <xf numFmtId="171" fontId="14" fillId="0" borderId="44" xfId="0" applyNumberFormat="1" applyFont="1" applyBorder="1" applyProtection="1"/>
    <xf numFmtId="171" fontId="14" fillId="9" borderId="135" xfId="0" applyNumberFormat="1" applyFont="1" applyFill="1" applyBorder="1" applyProtection="1"/>
    <xf numFmtId="171" fontId="14" fillId="9" borderId="61" xfId="0" applyNumberFormat="1" applyFont="1" applyFill="1" applyBorder="1" applyProtection="1"/>
    <xf numFmtId="171" fontId="14" fillId="0" borderId="61" xfId="0" applyNumberFormat="1" applyFont="1" applyBorder="1" applyProtection="1"/>
    <xf numFmtId="171" fontId="14" fillId="9" borderId="36" xfId="0" applyNumberFormat="1" applyFont="1" applyFill="1" applyBorder="1" applyProtection="1"/>
    <xf numFmtId="167" fontId="14" fillId="0" borderId="28" xfId="0" applyNumberFormat="1" applyFont="1" applyBorder="1" applyProtection="1"/>
    <xf numFmtId="167" fontId="14" fillId="9" borderId="32" xfId="0" applyNumberFormat="1" applyFont="1" applyFill="1" applyBorder="1" applyProtection="1"/>
    <xf numFmtId="167" fontId="14" fillId="9" borderId="44" xfId="0" applyNumberFormat="1" applyFont="1" applyFill="1" applyBorder="1" applyProtection="1"/>
    <xf numFmtId="167" fontId="14" fillId="9" borderId="28" xfId="0" applyNumberFormat="1" applyFont="1" applyFill="1" applyBorder="1" applyProtection="1"/>
    <xf numFmtId="167" fontId="14" fillId="0" borderId="36" xfId="0" applyNumberFormat="1" applyFont="1" applyBorder="1" applyProtection="1"/>
    <xf numFmtId="167" fontId="14" fillId="0" borderId="44" xfId="0" applyNumberFormat="1" applyFont="1" applyBorder="1" applyProtection="1"/>
    <xf numFmtId="167" fontId="14" fillId="2" borderId="32" xfId="0" applyNumberFormat="1" applyFont="1" applyFill="1" applyBorder="1" applyProtection="1"/>
    <xf numFmtId="167" fontId="14" fillId="0" borderId="137" xfId="0" applyNumberFormat="1" applyFont="1" applyBorder="1" applyProtection="1"/>
    <xf numFmtId="167" fontId="14" fillId="0" borderId="23" xfId="0" applyNumberFormat="1" applyFont="1" applyBorder="1" applyProtection="1"/>
    <xf numFmtId="167" fontId="14" fillId="0" borderId="32" xfId="0" applyNumberFormat="1" applyFont="1" applyBorder="1" applyProtection="1"/>
    <xf numFmtId="167" fontId="14" fillId="0" borderId="85" xfId="0" applyNumberFormat="1" applyFont="1" applyBorder="1" applyProtection="1"/>
    <xf numFmtId="167" fontId="14" fillId="0" borderId="61" xfId="1" applyNumberFormat="1" applyFont="1" applyBorder="1" applyProtection="1"/>
    <xf numFmtId="167" fontId="14" fillId="0" borderId="32" xfId="1" applyNumberFormat="1" applyFont="1" applyBorder="1" applyProtection="1"/>
    <xf numFmtId="167" fontId="14" fillId="0" borderId="28" xfId="1" applyNumberFormat="1" applyFont="1" applyBorder="1" applyProtection="1"/>
    <xf numFmtId="167" fontId="14" fillId="0" borderId="135" xfId="1" applyNumberFormat="1" applyFont="1" applyBorder="1" applyProtection="1"/>
    <xf numFmtId="167" fontId="14" fillId="0" borderId="129" xfId="1" applyNumberFormat="1" applyFont="1" applyBorder="1" applyProtection="1"/>
    <xf numFmtId="167" fontId="3" fillId="5" borderId="65" xfId="1" applyNumberFormat="1" applyFont="1" applyFill="1" applyBorder="1" applyProtection="1"/>
    <xf numFmtId="167" fontId="14" fillId="9" borderId="135" xfId="1" applyNumberFormat="1" applyFont="1" applyFill="1" applyBorder="1" applyAlignment="1" applyProtection="1"/>
    <xf numFmtId="167" fontId="14" fillId="0" borderId="28" xfId="1" applyNumberFormat="1" applyFont="1" applyBorder="1" applyAlignment="1" applyProtection="1"/>
    <xf numFmtId="167" fontId="14" fillId="0" borderId="32" xfId="1" applyNumberFormat="1" applyFont="1" applyBorder="1" applyAlignment="1" applyProtection="1"/>
    <xf numFmtId="167" fontId="14" fillId="0" borderId="23" xfId="1" applyNumberFormat="1" applyFont="1" applyBorder="1" applyAlignment="1" applyProtection="1"/>
    <xf numFmtId="167" fontId="14" fillId="0" borderId="41" xfId="1" applyNumberFormat="1" applyFont="1" applyBorder="1" applyAlignment="1" applyProtection="1"/>
    <xf numFmtId="167" fontId="14" fillId="0" borderId="61" xfId="1" applyNumberFormat="1" applyFont="1" applyBorder="1" applyAlignment="1" applyProtection="1"/>
    <xf numFmtId="167" fontId="14" fillId="0" borderId="44" xfId="1" applyNumberFormat="1" applyFont="1" applyBorder="1" applyAlignment="1" applyProtection="1"/>
    <xf numFmtId="167" fontId="14" fillId="0" borderId="36" xfId="1" applyNumberFormat="1" applyFont="1" applyBorder="1" applyAlignment="1" applyProtection="1"/>
    <xf numFmtId="167" fontId="14" fillId="0" borderId="36" xfId="1" applyNumberFormat="1" applyFont="1" applyBorder="1" applyProtection="1"/>
    <xf numFmtId="167" fontId="14" fillId="0" borderId="124" xfId="1" applyNumberFormat="1" applyFont="1" applyBorder="1" applyAlignment="1" applyProtection="1"/>
    <xf numFmtId="167" fontId="14" fillId="0" borderId="137" xfId="1" applyNumberFormat="1" applyFont="1" applyBorder="1" applyAlignment="1" applyProtection="1"/>
    <xf numFmtId="167" fontId="14" fillId="9" borderId="61" xfId="1" applyNumberFormat="1" applyFont="1" applyFill="1" applyBorder="1" applyAlignment="1" applyProtection="1"/>
    <xf numFmtId="167" fontId="14" fillId="9" borderId="32" xfId="1" applyNumberFormat="1" applyFont="1" applyFill="1" applyBorder="1" applyAlignment="1" applyProtection="1"/>
    <xf numFmtId="167" fontId="3" fillId="5" borderId="15" xfId="1" applyNumberFormat="1" applyFont="1" applyFill="1" applyBorder="1" applyProtection="1"/>
    <xf numFmtId="167" fontId="14" fillId="0" borderId="28" xfId="0" applyNumberFormat="1" applyFont="1" applyBorder="1" applyAlignment="1" applyProtection="1"/>
    <xf numFmtId="167" fontId="14" fillId="0" borderId="32" xfId="0" applyNumberFormat="1" applyFont="1" applyFill="1" applyBorder="1" applyAlignment="1" applyProtection="1"/>
    <xf numFmtId="167" fontId="14" fillId="0" borderId="129" xfId="0" applyNumberFormat="1" applyFont="1" applyFill="1" applyBorder="1" applyAlignment="1" applyProtection="1"/>
    <xf numFmtId="167" fontId="14" fillId="0" borderId="36" xfId="0" applyNumberFormat="1" applyFont="1" applyFill="1" applyBorder="1" applyAlignment="1" applyProtection="1"/>
    <xf numFmtId="167" fontId="14" fillId="0" borderId="36" xfId="0" applyNumberFormat="1" applyFont="1" applyBorder="1" applyAlignment="1" applyProtection="1"/>
    <xf numFmtId="167" fontId="14" fillId="9" borderId="28" xfId="1" applyNumberFormat="1" applyFont="1" applyFill="1" applyBorder="1" applyAlignment="1" applyProtection="1"/>
    <xf numFmtId="167" fontId="14" fillId="9" borderId="41" xfId="1" applyNumberFormat="1" applyFont="1" applyFill="1" applyBorder="1" applyAlignment="1" applyProtection="1"/>
    <xf numFmtId="167" fontId="14" fillId="0" borderId="28" xfId="1" applyNumberFormat="1" applyFont="1" applyFill="1" applyBorder="1" applyAlignment="1" applyProtection="1"/>
    <xf numFmtId="167" fontId="14" fillId="9" borderId="28" xfId="0" applyNumberFormat="1" applyFont="1" applyFill="1" applyBorder="1" applyAlignment="1" applyProtection="1"/>
    <xf numFmtId="167" fontId="14" fillId="9" borderId="41" xfId="0" applyNumberFormat="1" applyFont="1" applyFill="1" applyBorder="1" applyAlignment="1" applyProtection="1"/>
    <xf numFmtId="167" fontId="14" fillId="0" borderId="32" xfId="0" applyNumberFormat="1" applyFont="1" applyBorder="1" applyAlignment="1" applyProtection="1"/>
    <xf numFmtId="167" fontId="14" fillId="0" borderId="129" xfId="0" applyNumberFormat="1" applyFont="1" applyBorder="1" applyAlignment="1" applyProtection="1"/>
    <xf numFmtId="167" fontId="14" fillId="0" borderId="64" xfId="0" applyNumberFormat="1" applyFont="1" applyBorder="1" applyAlignment="1" applyProtection="1"/>
    <xf numFmtId="167" fontId="51" fillId="0" borderId="32" xfId="0" applyNumberFormat="1" applyFont="1" applyBorder="1" applyAlignment="1" applyProtection="1"/>
    <xf numFmtId="167" fontId="51" fillId="0" borderId="23" xfId="0" applyNumberFormat="1" applyFont="1" applyBorder="1" applyAlignment="1" applyProtection="1"/>
    <xf numFmtId="167" fontId="51" fillId="0" borderId="129" xfId="0" applyNumberFormat="1" applyFont="1" applyBorder="1" applyAlignment="1" applyProtection="1"/>
    <xf numFmtId="167" fontId="51" fillId="0" borderId="36" xfId="0" applyNumberFormat="1" applyFont="1" applyBorder="1" applyAlignment="1" applyProtection="1"/>
    <xf numFmtId="167" fontId="51" fillId="0" borderId="137" xfId="0" applyNumberFormat="1" applyFont="1" applyBorder="1" applyAlignment="1" applyProtection="1"/>
    <xf numFmtId="167" fontId="14" fillId="0" borderId="69" xfId="0" applyNumberFormat="1" applyFont="1" applyBorder="1" applyProtection="1"/>
    <xf numFmtId="167" fontId="10" fillId="9" borderId="32" xfId="0" applyNumberFormat="1" applyFont="1" applyFill="1" applyBorder="1" applyProtection="1"/>
    <xf numFmtId="167" fontId="10" fillId="0" borderId="44" xfId="0" applyNumberFormat="1" applyFont="1" applyBorder="1" applyAlignment="1" applyProtection="1">
      <alignment vertical="top"/>
    </xf>
    <xf numFmtId="167" fontId="14" fillId="0" borderId="72" xfId="0" applyNumberFormat="1" applyFont="1" applyBorder="1" applyProtection="1"/>
    <xf numFmtId="167" fontId="14" fillId="0" borderId="137" xfId="0" applyNumberFormat="1" applyFont="1" applyFill="1" applyBorder="1" applyProtection="1"/>
    <xf numFmtId="167" fontId="14" fillId="0" borderId="83" xfId="0" applyNumberFormat="1" applyFont="1" applyBorder="1" applyProtection="1"/>
    <xf numFmtId="167" fontId="14" fillId="0" borderId="103" xfId="0" applyNumberFormat="1" applyFont="1" applyBorder="1" applyProtection="1"/>
    <xf numFmtId="167" fontId="14" fillId="9" borderId="49" xfId="0" applyNumberFormat="1" applyFont="1" applyFill="1" applyBorder="1" applyProtection="1"/>
    <xf numFmtId="167" fontId="14" fillId="0" borderId="49" xfId="0" applyNumberFormat="1" applyFont="1" applyBorder="1" applyProtection="1"/>
    <xf numFmtId="167" fontId="14" fillId="0" borderId="61" xfId="0" applyNumberFormat="1" applyFont="1" applyBorder="1" applyProtection="1"/>
    <xf numFmtId="167" fontId="52" fillId="0" borderId="32" xfId="0" applyNumberFormat="1" applyFont="1" applyBorder="1" applyAlignment="1" applyProtection="1">
      <alignment vertical="top"/>
    </xf>
    <xf numFmtId="167" fontId="52" fillId="0" borderId="23" xfId="0" applyNumberFormat="1" applyFont="1" applyBorder="1" applyAlignment="1" applyProtection="1">
      <alignment vertical="top"/>
    </xf>
    <xf numFmtId="167" fontId="52" fillId="0" borderId="36" xfId="0" applyNumberFormat="1" applyFont="1" applyBorder="1" applyAlignment="1" applyProtection="1">
      <alignment vertical="top"/>
    </xf>
    <xf numFmtId="167" fontId="14" fillId="0" borderId="32" xfId="0" applyNumberFormat="1" applyFont="1" applyBorder="1" applyAlignment="1" applyProtection="1">
      <alignment vertical="top"/>
    </xf>
    <xf numFmtId="167" fontId="14" fillId="0" borderId="44" xfId="0" applyNumberFormat="1" applyFont="1" applyBorder="1" applyAlignment="1" applyProtection="1">
      <alignment vertical="top"/>
    </xf>
    <xf numFmtId="167" fontId="14" fillId="9" borderId="61" xfId="0" applyNumberFormat="1" applyFont="1" applyFill="1" applyBorder="1" applyProtection="1"/>
    <xf numFmtId="167" fontId="14" fillId="0" borderId="23" xfId="0" applyNumberFormat="1" applyFont="1" applyBorder="1" applyAlignment="1" applyProtection="1">
      <alignment vertical="top"/>
    </xf>
    <xf numFmtId="167" fontId="14" fillId="0" borderId="36" xfId="0" applyNumberFormat="1" applyFont="1" applyBorder="1" applyAlignment="1" applyProtection="1">
      <alignment vertical="top"/>
    </xf>
    <xf numFmtId="167" fontId="14" fillId="0" borderId="60" xfId="0" applyNumberFormat="1" applyFont="1" applyBorder="1" applyProtection="1"/>
    <xf numFmtId="167" fontId="52" fillId="0" borderId="44" xfId="0" applyNumberFormat="1" applyFont="1" applyBorder="1" applyAlignment="1" applyProtection="1">
      <alignment vertical="top"/>
    </xf>
    <xf numFmtId="167" fontId="14" fillId="0" borderId="32" xfId="0" applyNumberFormat="1" applyFont="1" applyFill="1" applyBorder="1" applyProtection="1"/>
    <xf numFmtId="167" fontId="14" fillId="0" borderId="36" xfId="0" applyNumberFormat="1" applyFont="1" applyFill="1" applyBorder="1" applyProtection="1"/>
    <xf numFmtId="167" fontId="14" fillId="0" borderId="197" xfId="0" applyNumberFormat="1" applyFont="1" applyFill="1" applyBorder="1" applyProtection="1"/>
    <xf numFmtId="0" fontId="14" fillId="9" borderId="20" xfId="0" applyFont="1" applyFill="1" applyBorder="1" applyAlignment="1" applyProtection="1">
      <alignment horizontal="center"/>
      <protection locked="0"/>
    </xf>
    <xf numFmtId="0" fontId="14" fillId="0" borderId="20" xfId="0" applyNumberFormat="1" applyFont="1" applyBorder="1" applyAlignment="1" applyProtection="1">
      <alignment horizontal="left"/>
    </xf>
    <xf numFmtId="44" fontId="14" fillId="0" borderId="26" xfId="0" applyNumberFormat="1" applyFont="1" applyFill="1" applyBorder="1" applyProtection="1"/>
    <xf numFmtId="0" fontId="14" fillId="0" borderId="202" xfId="0" applyNumberFormat="1" applyFont="1" applyBorder="1" applyAlignment="1" applyProtection="1">
      <alignment horizontal="left"/>
    </xf>
    <xf numFmtId="44" fontId="14" fillId="0" borderId="202" xfId="0" applyNumberFormat="1" applyFont="1" applyBorder="1" applyProtection="1"/>
    <xf numFmtId="0" fontId="14" fillId="9" borderId="37" xfId="0" applyFont="1" applyFill="1" applyBorder="1" applyAlignment="1" applyProtection="1">
      <alignment horizontal="center"/>
      <protection locked="0"/>
    </xf>
    <xf numFmtId="44" fontId="14" fillId="0" borderId="55" xfId="0" applyNumberFormat="1" applyFont="1" applyFill="1" applyBorder="1" applyProtection="1"/>
    <xf numFmtId="165" fontId="47" fillId="0" borderId="87" xfId="10" applyNumberFormat="1" applyFont="1" applyFill="1" applyAlignment="1" applyProtection="1"/>
    <xf numFmtId="44" fontId="14" fillId="0" borderId="202" xfId="0" applyNumberFormat="1" applyFont="1" applyFill="1" applyBorder="1" applyProtection="1"/>
    <xf numFmtId="0" fontId="52" fillId="0" borderId="159" xfId="0" applyFont="1" applyBorder="1" applyAlignment="1" applyProtection="1">
      <alignment vertical="top"/>
    </xf>
    <xf numFmtId="165" fontId="54" fillId="15" borderId="26" xfId="10" applyNumberFormat="1" applyFont="1" applyBorder="1" applyAlignment="1" applyProtection="1"/>
    <xf numFmtId="165" fontId="54" fillId="15" borderId="52" xfId="10" applyNumberFormat="1" applyFont="1" applyBorder="1" applyAlignment="1" applyProtection="1"/>
    <xf numFmtId="44" fontId="14" fillId="0" borderId="202" xfId="1" applyFont="1" applyFill="1" applyBorder="1" applyProtection="1"/>
    <xf numFmtId="171" fontId="14" fillId="9" borderId="44" xfId="0" applyNumberFormat="1" applyFont="1" applyFill="1" applyBorder="1" applyProtection="1"/>
    <xf numFmtId="171" fontId="14" fillId="0" borderId="32" xfId="0" applyNumberFormat="1" applyFont="1" applyBorder="1" applyProtection="1"/>
    <xf numFmtId="171" fontId="14" fillId="2" borderId="32" xfId="0" applyNumberFormat="1" applyFont="1" applyFill="1" applyBorder="1" applyProtection="1"/>
    <xf numFmtId="171" fontId="14" fillId="2" borderId="36" xfId="0" applyNumberFormat="1" applyFont="1" applyFill="1" applyBorder="1" applyProtection="1"/>
    <xf numFmtId="171" fontId="10" fillId="0" borderId="0" xfId="0" applyNumberFormat="1" applyFont="1" applyProtection="1"/>
    <xf numFmtId="171" fontId="14" fillId="0" borderId="23" xfId="0" applyNumberFormat="1" applyFont="1" applyBorder="1" applyProtection="1"/>
    <xf numFmtId="171" fontId="51" fillId="0" borderId="32" xfId="0" applyNumberFormat="1" applyFont="1" applyBorder="1" applyProtection="1"/>
    <xf numFmtId="171" fontId="51" fillId="0" borderId="36" xfId="0" applyNumberFormat="1" applyFont="1" applyBorder="1" applyProtection="1"/>
    <xf numFmtId="171" fontId="14" fillId="9" borderId="23" xfId="0" applyNumberFormat="1" applyFont="1" applyFill="1" applyBorder="1" applyProtection="1"/>
    <xf numFmtId="171" fontId="14" fillId="9" borderId="32" xfId="0" applyNumberFormat="1" applyFont="1" applyFill="1" applyBorder="1" applyProtection="1"/>
    <xf numFmtId="171" fontId="14" fillId="0" borderId="28" xfId="0" applyNumberFormat="1" applyFont="1" applyBorder="1" applyAlignment="1" applyProtection="1">
      <alignment shrinkToFit="1"/>
    </xf>
    <xf numFmtId="171" fontId="14" fillId="0" borderId="44" xfId="0" applyNumberFormat="1" applyFont="1" applyFill="1" applyBorder="1" applyAlignment="1" applyProtection="1">
      <alignment shrinkToFit="1"/>
    </xf>
    <xf numFmtId="171" fontId="14" fillId="9" borderId="44" xfId="0" applyNumberFormat="1" applyFont="1" applyFill="1" applyBorder="1" applyAlignment="1" applyProtection="1">
      <alignment shrinkToFit="1"/>
    </xf>
    <xf numFmtId="171" fontId="14" fillId="0" borderId="44" xfId="0" applyNumberFormat="1" applyFont="1" applyBorder="1" applyAlignment="1" applyProtection="1">
      <alignment shrinkToFit="1"/>
    </xf>
    <xf numFmtId="171" fontId="14" fillId="0" borderId="137" xfId="0" applyNumberFormat="1" applyFont="1" applyBorder="1" applyAlignment="1" applyProtection="1">
      <alignment shrinkToFit="1"/>
    </xf>
    <xf numFmtId="171" fontId="14" fillId="0" borderId="69" xfId="0" applyNumberFormat="1" applyFont="1" applyBorder="1" applyProtection="1"/>
    <xf numFmtId="171" fontId="29" fillId="0" borderId="0" xfId="0" applyNumberFormat="1" applyFont="1"/>
    <xf numFmtId="171" fontId="14" fillId="0" borderId="64" xfId="0" applyNumberFormat="1" applyFont="1" applyBorder="1" applyProtection="1"/>
    <xf numFmtId="171" fontId="14" fillId="0" borderId="49" xfId="0" applyNumberFormat="1" applyFont="1" applyBorder="1" applyProtection="1"/>
    <xf numFmtId="171" fontId="14" fillId="0" borderId="72" xfId="0" applyNumberFormat="1" applyFont="1" applyBorder="1" applyProtection="1"/>
    <xf numFmtId="171" fontId="14" fillId="0" borderId="129" xfId="0" applyNumberFormat="1" applyFont="1" applyBorder="1" applyProtection="1"/>
    <xf numFmtId="171" fontId="14" fillId="0" borderId="77" xfId="0" applyNumberFormat="1" applyFont="1" applyBorder="1" applyProtection="1"/>
    <xf numFmtId="171" fontId="14" fillId="0" borderId="59" xfId="0" applyNumberFormat="1" applyFont="1" applyBorder="1" applyProtection="1"/>
    <xf numFmtId="171" fontId="51" fillId="0" borderId="28" xfId="0" applyNumberFormat="1" applyFont="1" applyBorder="1" applyProtection="1"/>
    <xf numFmtId="171" fontId="51" fillId="0" borderId="44" xfId="0" applyNumberFormat="1" applyFont="1" applyBorder="1" applyProtection="1"/>
    <xf numFmtId="171" fontId="51" fillId="0" borderId="41" xfId="0" applyNumberFormat="1" applyFont="1" applyBorder="1" applyProtection="1"/>
    <xf numFmtId="171" fontId="14" fillId="0" borderId="32" xfId="0" applyNumberFormat="1" applyFont="1" applyBorder="1" applyAlignment="1" applyProtection="1">
      <alignment vertical="top"/>
    </xf>
    <xf numFmtId="171" fontId="14" fillId="0" borderId="36" xfId="0" applyNumberFormat="1" applyFont="1" applyBorder="1" applyAlignment="1" applyProtection="1">
      <alignment vertical="top"/>
    </xf>
    <xf numFmtId="171" fontId="14" fillId="9" borderId="64" xfId="0" applyNumberFormat="1" applyFont="1" applyFill="1" applyBorder="1" applyProtection="1"/>
    <xf numFmtId="171" fontId="14" fillId="9" borderId="129" xfId="0" applyNumberFormat="1" applyFont="1" applyFill="1" applyBorder="1" applyProtection="1"/>
    <xf numFmtId="171" fontId="14" fillId="5" borderId="15" xfId="0" applyNumberFormat="1" applyFont="1" applyFill="1" applyBorder="1" applyProtection="1"/>
    <xf numFmtId="171" fontId="14" fillId="9" borderId="124" xfId="0" applyNumberFormat="1" applyFont="1" applyFill="1" applyBorder="1" applyProtection="1"/>
    <xf numFmtId="171" fontId="14" fillId="0" borderId="41" xfId="0" applyNumberFormat="1" applyFont="1" applyFill="1" applyBorder="1" applyProtection="1"/>
    <xf numFmtId="171" fontId="14" fillId="0" borderId="137" xfId="0" applyNumberFormat="1" applyFont="1" applyFill="1" applyBorder="1" applyProtection="1"/>
    <xf numFmtId="171" fontId="14" fillId="0" borderId="129" xfId="0" applyNumberFormat="1" applyFont="1" applyFill="1" applyBorder="1" applyProtection="1"/>
    <xf numFmtId="171" fontId="14" fillId="0" borderId="28" xfId="1" applyNumberFormat="1" applyFont="1" applyBorder="1" applyProtection="1"/>
    <xf numFmtId="171" fontId="14" fillId="0" borderId="102" xfId="0" applyNumberFormat="1" applyFont="1" applyBorder="1" applyProtection="1"/>
    <xf numFmtId="171" fontId="14" fillId="0" borderId="24" xfId="0" applyNumberFormat="1" applyFont="1" applyBorder="1" applyProtection="1"/>
    <xf numFmtId="44" fontId="14" fillId="8" borderId="4" xfId="0" applyNumberFormat="1" applyFont="1" applyFill="1" applyBorder="1" applyProtection="1"/>
    <xf numFmtId="44" fontId="14" fillId="8" borderId="39" xfId="0" applyNumberFormat="1" applyFont="1" applyFill="1" applyBorder="1" applyProtection="1"/>
    <xf numFmtId="166" fontId="55" fillId="8" borderId="102" xfId="2" applyNumberFormat="1" applyFont="1" applyFill="1" applyBorder="1" applyAlignment="1" applyProtection="1"/>
    <xf numFmtId="0" fontId="14" fillId="0" borderId="39" xfId="1" applyNumberFormat="1" applyFont="1" applyFill="1" applyBorder="1" applyProtection="1">
      <protection locked="0"/>
    </xf>
    <xf numFmtId="44" fontId="10" fillId="0" borderId="202" xfId="0" applyNumberFormat="1" applyFont="1" applyBorder="1" applyProtection="1"/>
    <xf numFmtId="164" fontId="14" fillId="7" borderId="37" xfId="1" applyNumberFormat="1" applyFont="1" applyFill="1" applyBorder="1" applyAlignment="1" applyProtection="1"/>
    <xf numFmtId="44" fontId="14" fillId="8" borderId="100" xfId="0" applyNumberFormat="1" applyFont="1" applyFill="1" applyBorder="1" applyAlignment="1" applyProtection="1"/>
    <xf numFmtId="0" fontId="14" fillId="0" borderId="0" xfId="0" applyNumberFormat="1" applyFont="1" applyBorder="1" applyAlignment="1" applyProtection="1">
      <alignment horizontal="left"/>
    </xf>
    <xf numFmtId="0" fontId="14" fillId="0" borderId="202" xfId="0" applyNumberFormat="1" applyFont="1" applyBorder="1" applyProtection="1"/>
    <xf numFmtId="0" fontId="14" fillId="0" borderId="202" xfId="0" applyNumberFormat="1" applyFont="1" applyBorder="1" applyAlignment="1" applyProtection="1">
      <alignment horizontal="right"/>
    </xf>
    <xf numFmtId="0" fontId="14" fillId="14" borderId="0" xfId="1" applyNumberFormat="1" applyFont="1" applyFill="1" applyBorder="1" applyProtection="1">
      <protection locked="0"/>
    </xf>
    <xf numFmtId="167" fontId="14" fillId="0" borderId="0" xfId="0" applyNumberFormat="1" applyFont="1" applyBorder="1" applyProtection="1"/>
    <xf numFmtId="166" fontId="14" fillId="0" borderId="0" xfId="0" applyNumberFormat="1" applyFont="1" applyBorder="1" applyProtection="1"/>
    <xf numFmtId="0" fontId="14" fillId="9" borderId="0" xfId="0" applyFont="1" applyFill="1" applyBorder="1" applyAlignment="1" applyProtection="1">
      <alignment horizontal="center"/>
      <protection locked="0"/>
    </xf>
    <xf numFmtId="167" fontId="14" fillId="9" borderId="0" xfId="0" applyNumberFormat="1" applyFont="1" applyFill="1" applyBorder="1" applyProtection="1"/>
    <xf numFmtId="44" fontId="10" fillId="9" borderId="0" xfId="0" applyNumberFormat="1" applyFont="1" applyFill="1" applyBorder="1" applyProtection="1"/>
    <xf numFmtId="0" fontId="10" fillId="0" borderId="0" xfId="0" applyFont="1" applyBorder="1" applyAlignment="1" applyProtection="1">
      <alignment vertical="top"/>
    </xf>
    <xf numFmtId="170" fontId="14" fillId="0" borderId="0" xfId="0" applyNumberFormat="1" applyFont="1" applyBorder="1" applyAlignment="1" applyProtection="1">
      <alignment horizontal="left" shrinkToFit="1"/>
    </xf>
    <xf numFmtId="44" fontId="14" fillId="0" borderId="0" xfId="1" applyFont="1" applyFill="1" applyBorder="1" applyProtection="1"/>
    <xf numFmtId="0" fontId="52" fillId="0" borderId="0" xfId="0" applyFont="1" applyBorder="1" applyAlignment="1" applyProtection="1">
      <alignment vertical="top"/>
    </xf>
    <xf numFmtId="171" fontId="14" fillId="0" borderId="19" xfId="0" applyNumberFormat="1" applyFont="1" applyBorder="1" applyProtection="1"/>
    <xf numFmtId="44" fontId="10" fillId="0" borderId="166" xfId="0" applyNumberFormat="1" applyFont="1" applyBorder="1" applyProtection="1"/>
    <xf numFmtId="0" fontId="14" fillId="9" borderId="166" xfId="0" applyFont="1" applyFill="1" applyBorder="1" applyAlignment="1" applyProtection="1">
      <alignment horizontal="center"/>
      <protection locked="0"/>
    </xf>
    <xf numFmtId="44" fontId="10" fillId="9" borderId="166" xfId="0" applyNumberFormat="1" applyFont="1" applyFill="1" applyBorder="1" applyProtection="1"/>
    <xf numFmtId="0" fontId="10" fillId="0" borderId="166" xfId="0" applyFont="1" applyBorder="1" applyAlignment="1" applyProtection="1">
      <alignment vertical="top"/>
    </xf>
    <xf numFmtId="0" fontId="14" fillId="0" borderId="166" xfId="0" applyNumberFormat="1" applyFont="1" applyBorder="1" applyAlignment="1" applyProtection="1">
      <alignment horizontal="left"/>
    </xf>
    <xf numFmtId="170" fontId="14" fillId="0" borderId="166" xfId="0" applyNumberFormat="1" applyFont="1" applyBorder="1" applyAlignment="1" applyProtection="1">
      <alignment horizontal="left" shrinkToFit="1"/>
    </xf>
    <xf numFmtId="44" fontId="14" fillId="0" borderId="166" xfId="1" applyFont="1" applyFill="1" applyBorder="1" applyProtection="1"/>
    <xf numFmtId="0" fontId="52" fillId="0" borderId="166" xfId="0" applyFont="1" applyBorder="1" applyAlignment="1" applyProtection="1">
      <alignment vertical="top"/>
    </xf>
    <xf numFmtId="0" fontId="14" fillId="0" borderId="166" xfId="0" applyFont="1" applyBorder="1" applyAlignment="1" applyProtection="1">
      <alignment vertical="top"/>
    </xf>
    <xf numFmtId="44" fontId="14" fillId="0" borderId="166" xfId="0" applyNumberFormat="1" applyFont="1" applyFill="1" applyBorder="1" applyProtection="1"/>
    <xf numFmtId="44" fontId="10" fillId="0" borderId="10" xfId="0" applyNumberFormat="1" applyFont="1" applyBorder="1" applyProtection="1"/>
    <xf numFmtId="44" fontId="14" fillId="9" borderId="10" xfId="0" applyNumberFormat="1" applyFont="1" applyFill="1" applyBorder="1" applyProtection="1"/>
    <xf numFmtId="0" fontId="14" fillId="14" borderId="10" xfId="1" applyNumberFormat="1" applyFont="1" applyFill="1" applyBorder="1" applyProtection="1">
      <protection locked="0"/>
    </xf>
    <xf numFmtId="165" fontId="54" fillId="16" borderId="10" xfId="10" applyNumberFormat="1" applyFont="1" applyFill="1" applyBorder="1" applyAlignment="1" applyProtection="1"/>
    <xf numFmtId="44" fontId="14" fillId="0" borderId="53" xfId="0" applyNumberFormat="1" applyFont="1" applyBorder="1" applyProtection="1"/>
    <xf numFmtId="0" fontId="10" fillId="0" borderId="29" xfId="0" applyFont="1" applyBorder="1" applyProtection="1"/>
    <xf numFmtId="165" fontId="54" fillId="16" borderId="20" xfId="10" applyNumberFormat="1" applyFont="1" applyFill="1" applyBorder="1" applyAlignment="1" applyProtection="1"/>
    <xf numFmtId="165" fontId="54" fillId="15" borderId="20" xfId="10" applyNumberFormat="1" applyFont="1" applyBorder="1" applyAlignment="1" applyProtection="1"/>
    <xf numFmtId="0" fontId="10" fillId="0" borderId="20" xfId="0" applyFont="1" applyBorder="1" applyProtection="1"/>
    <xf numFmtId="165" fontId="54" fillId="0" borderId="20" xfId="10" applyNumberFormat="1" applyFont="1" applyFill="1" applyBorder="1" applyAlignment="1" applyProtection="1"/>
    <xf numFmtId="0" fontId="10" fillId="0" borderId="20" xfId="0" applyNumberFormat="1" applyFont="1" applyBorder="1" applyProtection="1"/>
    <xf numFmtId="165" fontId="54" fillId="16" borderId="26" xfId="10" applyNumberFormat="1" applyFont="1" applyFill="1" applyBorder="1" applyAlignment="1" applyProtection="1"/>
    <xf numFmtId="165" fontId="72" fillId="0" borderId="35" xfId="10" applyNumberFormat="1" applyFont="1" applyFill="1" applyBorder="1" applyAlignment="1" applyProtection="1"/>
    <xf numFmtId="44" fontId="10" fillId="0" borderId="26" xfId="0" applyNumberFormat="1" applyFont="1" applyBorder="1" applyProtection="1"/>
    <xf numFmtId="1" fontId="10" fillId="0" borderId="40" xfId="0" applyNumberFormat="1" applyFont="1" applyBorder="1" applyProtection="1"/>
    <xf numFmtId="167" fontId="10" fillId="0" borderId="40" xfId="0" applyNumberFormat="1" applyFont="1" applyBorder="1" applyProtection="1"/>
    <xf numFmtId="171" fontId="14" fillId="0" borderId="202" xfId="0" applyNumberFormat="1" applyFont="1" applyFill="1" applyBorder="1" applyProtection="1"/>
    <xf numFmtId="166" fontId="55" fillId="0" borderId="24" xfId="2" applyNumberFormat="1" applyFont="1" applyFill="1" applyBorder="1" applyAlignment="1" applyProtection="1"/>
    <xf numFmtId="165" fontId="72" fillId="0" borderId="26" xfId="10" applyNumberFormat="1" applyFont="1" applyFill="1" applyBorder="1" applyAlignment="1" applyProtection="1"/>
    <xf numFmtId="0" fontId="14" fillId="0" borderId="202" xfId="1" applyNumberFormat="1" applyFont="1" applyFill="1" applyBorder="1" applyProtection="1">
      <protection locked="0"/>
    </xf>
    <xf numFmtId="0" fontId="10" fillId="0" borderId="26" xfId="0" applyFont="1" applyBorder="1" applyProtection="1"/>
    <xf numFmtId="165" fontId="54" fillId="0" borderId="26" xfId="10" applyNumberFormat="1" applyFont="1" applyFill="1" applyBorder="1" applyAlignment="1" applyProtection="1"/>
    <xf numFmtId="0" fontId="10" fillId="0" borderId="128" xfId="0" applyFont="1" applyBorder="1" applyProtection="1"/>
    <xf numFmtId="44" fontId="10" fillId="0" borderId="159" xfId="1" applyFont="1" applyBorder="1" applyProtection="1">
      <protection locked="0"/>
    </xf>
    <xf numFmtId="44" fontId="10" fillId="0" borderId="131" xfId="1" applyFont="1" applyBorder="1" applyProtection="1"/>
    <xf numFmtId="44" fontId="10" fillId="0" borderId="131" xfId="1" applyFont="1" applyBorder="1" applyAlignment="1" applyProtection="1">
      <alignment shrinkToFit="1"/>
    </xf>
    <xf numFmtId="37" fontId="10" fillId="0" borderId="40" xfId="1" applyNumberFormat="1" applyFont="1" applyBorder="1" applyProtection="1">
      <protection locked="0"/>
    </xf>
    <xf numFmtId="0" fontId="10" fillId="0" borderId="26" xfId="0" applyNumberFormat="1" applyFont="1" applyBorder="1" applyProtection="1"/>
    <xf numFmtId="44" fontId="10" fillId="0" borderId="26" xfId="1" applyFont="1" applyBorder="1" applyProtection="1">
      <protection locked="0"/>
    </xf>
    <xf numFmtId="44" fontId="10" fillId="0" borderId="26" xfId="1" applyFont="1" applyBorder="1" applyProtection="1"/>
    <xf numFmtId="44" fontId="10" fillId="0" borderId="26" xfId="1" applyFont="1" applyBorder="1" applyAlignment="1" applyProtection="1">
      <alignment shrinkToFit="1"/>
    </xf>
    <xf numFmtId="0" fontId="14" fillId="6" borderId="40" xfId="2" applyFont="1" applyBorder="1" applyAlignment="1" applyProtection="1">
      <alignment vertical="top"/>
      <protection locked="0"/>
    </xf>
    <xf numFmtId="0" fontId="14" fillId="6" borderId="121" xfId="2" applyFont="1" applyBorder="1" applyAlignment="1" applyProtection="1">
      <alignment vertical="top"/>
      <protection locked="0"/>
    </xf>
    <xf numFmtId="171" fontId="10" fillId="0" borderId="134" xfId="0" applyNumberFormat="1" applyFont="1" applyBorder="1" applyProtection="1"/>
    <xf numFmtId="171" fontId="10" fillId="0" borderId="137" xfId="0" applyNumberFormat="1" applyFont="1" applyBorder="1" applyProtection="1"/>
    <xf numFmtId="44" fontId="10" fillId="0" borderId="17" xfId="0" applyNumberFormat="1" applyFont="1" applyBorder="1" applyProtection="1"/>
    <xf numFmtId="44" fontId="10" fillId="0" borderId="131" xfId="0" applyNumberFormat="1" applyFont="1" applyBorder="1" applyProtection="1"/>
    <xf numFmtId="49" fontId="14" fillId="0" borderId="65" xfId="0" applyNumberFormat="1" applyFont="1" applyBorder="1" applyAlignment="1" applyProtection="1">
      <alignment horizontal="center"/>
    </xf>
    <xf numFmtId="49" fontId="14" fillId="0" borderId="28" xfId="0" applyNumberFormat="1" applyFont="1" applyBorder="1" applyAlignment="1" applyProtection="1">
      <alignment horizontal="center"/>
    </xf>
    <xf numFmtId="0" fontId="10" fillId="0" borderId="83" xfId="0" applyFont="1" applyBorder="1" applyProtection="1"/>
    <xf numFmtId="0" fontId="10" fillId="0" borderId="182" xfId="0" applyFont="1" applyBorder="1" applyProtection="1"/>
    <xf numFmtId="44" fontId="14" fillId="0" borderId="182" xfId="0" applyNumberFormat="1" applyFont="1" applyBorder="1" applyProtection="1"/>
    <xf numFmtId="0" fontId="10" fillId="0" borderId="40" xfId="0" applyFont="1" applyFill="1" applyBorder="1" applyProtection="1"/>
    <xf numFmtId="0" fontId="14" fillId="0" borderId="43" xfId="1" applyNumberFormat="1" applyFont="1" applyFill="1" applyBorder="1" applyProtection="1">
      <protection locked="0"/>
    </xf>
    <xf numFmtId="0" fontId="10" fillId="0" borderId="52" xfId="0" applyFont="1" applyFill="1" applyBorder="1" applyProtection="1"/>
    <xf numFmtId="44" fontId="55" fillId="8" borderId="4" xfId="2" applyNumberFormat="1" applyFont="1" applyFill="1" applyBorder="1" applyAlignment="1" applyProtection="1"/>
    <xf numFmtId="0" fontId="14" fillId="17" borderId="27" xfId="1" applyNumberFormat="1" applyFont="1" applyFill="1" applyBorder="1" applyProtection="1">
      <protection locked="0"/>
    </xf>
    <xf numFmtId="44" fontId="14" fillId="8" borderId="126" xfId="1" applyFont="1" applyFill="1" applyBorder="1" applyProtection="1">
      <protection locked="0"/>
    </xf>
    <xf numFmtId="44" fontId="14" fillId="0" borderId="202" xfId="1" applyFont="1" applyBorder="1" applyAlignment="1" applyProtection="1">
      <alignment shrinkToFit="1"/>
    </xf>
    <xf numFmtId="0" fontId="11" fillId="0" borderId="29" xfId="0" applyFont="1" applyBorder="1" applyProtection="1"/>
    <xf numFmtId="0" fontId="10" fillId="0" borderId="19" xfId="0" applyFont="1" applyBorder="1" applyProtection="1"/>
    <xf numFmtId="0" fontId="63" fillId="9" borderId="202" xfId="9" applyNumberFormat="1" applyFont="1" applyFill="1" applyBorder="1" applyProtection="1">
      <protection locked="0"/>
    </xf>
    <xf numFmtId="44" fontId="14" fillId="0" borderId="202" xfId="1" applyFont="1" applyFill="1" applyBorder="1" applyProtection="1">
      <protection locked="0"/>
    </xf>
    <xf numFmtId="44" fontId="14" fillId="0" borderId="202" xfId="1" applyFont="1" applyBorder="1" applyProtection="1"/>
    <xf numFmtId="0" fontId="10" fillId="0" borderId="34" xfId="0" applyFont="1" applyBorder="1" applyProtection="1"/>
    <xf numFmtId="0" fontId="14" fillId="2" borderId="159" xfId="0" applyFont="1" applyFill="1" applyBorder="1" applyProtection="1"/>
    <xf numFmtId="44" fontId="14" fillId="4" borderId="159" xfId="1" applyFont="1" applyFill="1" applyBorder="1" applyProtection="1">
      <protection locked="0"/>
    </xf>
    <xf numFmtId="0" fontId="14" fillId="14" borderId="52" xfId="1" applyNumberFormat="1" applyFont="1" applyFill="1" applyBorder="1" applyAlignment="1" applyProtection="1">
      <alignment horizontal="center"/>
      <protection locked="0"/>
    </xf>
    <xf numFmtId="0" fontId="14" fillId="14" borderId="35" xfId="1" applyNumberFormat="1" applyFont="1" applyFill="1" applyBorder="1" applyAlignment="1" applyProtection="1">
      <alignment horizontal="center"/>
      <protection locked="0"/>
    </xf>
    <xf numFmtId="164" fontId="14" fillId="9" borderId="35" xfId="1" applyNumberFormat="1" applyFont="1" applyFill="1" applyBorder="1" applyAlignment="1" applyProtection="1">
      <protection locked="0"/>
    </xf>
    <xf numFmtId="0" fontId="14" fillId="9" borderId="35" xfId="0" applyFont="1" applyFill="1" applyBorder="1" applyProtection="1"/>
    <xf numFmtId="44" fontId="14" fillId="9" borderId="35" xfId="1" applyFont="1" applyFill="1" applyBorder="1" applyProtection="1">
      <protection locked="0"/>
    </xf>
    <xf numFmtId="44" fontId="14" fillId="9" borderId="35" xfId="1" applyFont="1" applyFill="1" applyBorder="1" applyProtection="1"/>
    <xf numFmtId="0" fontId="74" fillId="0" borderId="18" xfId="0" applyNumberFormat="1" applyFont="1" applyBorder="1" applyProtection="1"/>
    <xf numFmtId="0" fontId="74" fillId="14" borderId="123" xfId="1" applyNumberFormat="1" applyFont="1" applyFill="1" applyBorder="1" applyAlignment="1" applyProtection="1">
      <alignment horizontal="center"/>
      <protection locked="0"/>
    </xf>
    <xf numFmtId="0" fontId="74" fillId="0" borderId="18" xfId="0" applyNumberFormat="1" applyFont="1" applyBorder="1" applyAlignment="1" applyProtection="1">
      <alignment horizontal="right"/>
    </xf>
    <xf numFmtId="0" fontId="63" fillId="0" borderId="3" xfId="9" applyNumberFormat="1" applyFont="1" applyFill="1" applyBorder="1" applyProtection="1">
      <protection locked="0"/>
    </xf>
    <xf numFmtId="0" fontId="77" fillId="0" borderId="0" xfId="53823" applyFont="1" applyAlignment="1">
      <alignment horizontal="center" vertical="center" wrapText="1"/>
    </xf>
    <xf numFmtId="0" fontId="77" fillId="0" borderId="0" xfId="53823" applyFont="1" applyAlignment="1">
      <alignment horizontal="center" wrapText="1"/>
    </xf>
    <xf numFmtId="0" fontId="27" fillId="8" borderId="1" xfId="53823" applyFont="1" applyFill="1" applyBorder="1" applyAlignment="1">
      <alignment horizontal="center" wrapText="1"/>
    </xf>
    <xf numFmtId="0" fontId="1" fillId="0" borderId="7" xfId="53823" applyFont="1" applyBorder="1" applyAlignment="1">
      <alignment wrapText="1"/>
    </xf>
    <xf numFmtId="0" fontId="0" fillId="0" borderId="155" xfId="0" applyBorder="1"/>
    <xf numFmtId="0" fontId="0" fillId="0" borderId="10" xfId="0" applyBorder="1"/>
    <xf numFmtId="0" fontId="3" fillId="0" borderId="10" xfId="0" applyFont="1" applyBorder="1"/>
    <xf numFmtId="0" fontId="0" fillId="0" borderId="53" xfId="0" applyBorder="1"/>
    <xf numFmtId="0" fontId="77" fillId="0" borderId="7" xfId="53823" applyFont="1" applyBorder="1" applyAlignment="1">
      <alignment wrapText="1"/>
    </xf>
    <xf numFmtId="0" fontId="0" fillId="0" borderId="166" xfId="0" applyBorder="1"/>
    <xf numFmtId="0" fontId="0" fillId="0" borderId="0" xfId="0" applyBorder="1"/>
    <xf numFmtId="0" fontId="3" fillId="0" borderId="0" xfId="0" applyFont="1" applyBorder="1"/>
    <xf numFmtId="0" fontId="0" fillId="0" borderId="40" xfId="0" applyBorder="1"/>
    <xf numFmtId="0" fontId="2" fillId="0" borderId="0" xfId="0" applyFont="1" applyBorder="1"/>
    <xf numFmtId="0" fontId="3" fillId="0" borderId="166" xfId="0" applyFont="1" applyBorder="1"/>
    <xf numFmtId="0" fontId="2" fillId="0" borderId="166" xfId="0" applyFont="1" applyBorder="1"/>
    <xf numFmtId="0" fontId="80" fillId="0" borderId="0" xfId="0" applyFont="1" applyBorder="1"/>
    <xf numFmtId="0" fontId="2" fillId="0" borderId="7" xfId="0" applyFont="1" applyBorder="1"/>
    <xf numFmtId="0" fontId="0" fillId="0" borderId="7" xfId="0" applyFont="1" applyBorder="1"/>
    <xf numFmtId="0" fontId="0" fillId="0" borderId="7" xfId="0" applyBorder="1"/>
    <xf numFmtId="0" fontId="3" fillId="0" borderId="9" xfId="0" applyFont="1" applyBorder="1"/>
    <xf numFmtId="0" fontId="0" fillId="0" borderId="8" xfId="0" applyBorder="1"/>
    <xf numFmtId="0" fontId="0" fillId="0" borderId="29" xfId="0" applyBorder="1"/>
    <xf numFmtId="0" fontId="0" fillId="0" borderId="35" xfId="0" applyBorder="1"/>
    <xf numFmtId="0" fontId="0" fillId="9" borderId="1" xfId="53823" applyFont="1" applyFill="1" applyBorder="1" applyAlignment="1">
      <alignment horizontal="left" wrapText="1"/>
    </xf>
    <xf numFmtId="44" fontId="14" fillId="14" borderId="121" xfId="1" applyFont="1" applyFill="1" applyBorder="1" applyAlignment="1" applyProtection="1">
      <alignment horizontal="left"/>
      <protection locked="0"/>
    </xf>
    <xf numFmtId="0" fontId="14" fillId="0" borderId="104" xfId="0" applyFont="1" applyFill="1" applyBorder="1" applyProtection="1">
      <protection locked="0"/>
    </xf>
    <xf numFmtId="0" fontId="14" fillId="0" borderId="26" xfId="0" applyFont="1" applyFill="1" applyBorder="1" applyProtection="1">
      <protection locked="0"/>
    </xf>
    <xf numFmtId="0" fontId="47" fillId="0" borderId="104" xfId="0" applyFont="1" applyFill="1" applyBorder="1" applyProtection="1">
      <protection locked="0"/>
    </xf>
    <xf numFmtId="0" fontId="14" fillId="0" borderId="202" xfId="0" applyFont="1" applyBorder="1" applyProtection="1">
      <protection locked="0"/>
    </xf>
    <xf numFmtId="0" fontId="14" fillId="0" borderId="202" xfId="0" applyFont="1" applyBorder="1" applyAlignment="1" applyProtection="1">
      <alignment horizontal="center"/>
      <protection locked="0"/>
    </xf>
    <xf numFmtId="0" fontId="14" fillId="0" borderId="159" xfId="0" applyFont="1" applyBorder="1" applyProtection="1">
      <protection locked="0"/>
    </xf>
    <xf numFmtId="49" fontId="14" fillId="0" borderId="124" xfId="0" applyNumberFormat="1" applyFont="1" applyBorder="1" applyAlignment="1" applyProtection="1">
      <alignment horizontal="center"/>
      <protection locked="0"/>
    </xf>
    <xf numFmtId="0" fontId="14" fillId="0" borderId="159" xfId="0" applyFont="1" applyBorder="1" applyAlignment="1">
      <alignment horizontal="center"/>
    </xf>
    <xf numFmtId="0" fontId="14" fillId="0" borderId="202" xfId="0" applyFont="1" applyFill="1" applyBorder="1" applyAlignment="1" applyProtection="1">
      <alignment horizontal="center"/>
      <protection locked="0"/>
    </xf>
    <xf numFmtId="0" fontId="14" fillId="0" borderId="159" xfId="0" applyFont="1" applyFill="1" applyBorder="1" applyAlignment="1" applyProtection="1">
      <alignment horizontal="center"/>
      <protection locked="0"/>
    </xf>
    <xf numFmtId="0" fontId="14" fillId="0" borderId="159" xfId="0" applyFont="1" applyFill="1" applyBorder="1" applyAlignment="1">
      <alignment horizontal="center"/>
    </xf>
    <xf numFmtId="0" fontId="14" fillId="0" borderId="159" xfId="0" applyFont="1" applyFill="1" applyBorder="1" applyAlignment="1">
      <alignment horizontal="left"/>
    </xf>
    <xf numFmtId="49" fontId="14" fillId="8" borderId="19" xfId="0" applyNumberFormat="1" applyFont="1" applyFill="1" applyBorder="1" applyAlignment="1" applyProtection="1">
      <alignment horizontal="center"/>
      <protection locked="0"/>
    </xf>
    <xf numFmtId="49" fontId="14" fillId="8" borderId="124" xfId="0" applyNumberFormat="1" applyFont="1" applyFill="1" applyBorder="1" applyAlignment="1" applyProtection="1">
      <alignment horizontal="center"/>
      <protection locked="0"/>
    </xf>
    <xf numFmtId="0" fontId="14" fillId="8" borderId="159" xfId="0" applyFont="1" applyFill="1" applyBorder="1" applyAlignment="1">
      <alignment horizontal="center"/>
    </xf>
    <xf numFmtId="0" fontId="14" fillId="0" borderId="121" xfId="0" applyFont="1" applyFill="1" applyBorder="1" applyAlignment="1" applyProtection="1">
      <protection locked="0"/>
    </xf>
    <xf numFmtId="0" fontId="14" fillId="2" borderId="202" xfId="0" applyFont="1" applyFill="1" applyBorder="1" applyProtection="1"/>
    <xf numFmtId="44" fontId="14" fillId="4" borderId="202" xfId="1" applyFont="1" applyFill="1" applyBorder="1" applyProtection="1">
      <protection locked="0"/>
    </xf>
    <xf numFmtId="44" fontId="14" fillId="14" borderId="159" xfId="1" applyFont="1" applyFill="1" applyBorder="1" applyAlignment="1" applyProtection="1">
      <alignment horizontal="left"/>
      <protection locked="0"/>
    </xf>
    <xf numFmtId="0" fontId="47" fillId="0" borderId="25" xfId="0" applyFont="1" applyFill="1" applyBorder="1" applyProtection="1">
      <protection locked="0"/>
    </xf>
    <xf numFmtId="0" fontId="14" fillId="0" borderId="26" xfId="0" applyFont="1" applyBorder="1" applyProtection="1">
      <protection locked="0"/>
    </xf>
    <xf numFmtId="49" fontId="14" fillId="0" borderId="124" xfId="0" applyNumberFormat="1" applyFont="1" applyFill="1" applyBorder="1" applyAlignment="1" applyProtection="1">
      <alignment horizontal="center"/>
      <protection locked="0"/>
    </xf>
    <xf numFmtId="0" fontId="14" fillId="0" borderId="202" xfId="0" applyNumberFormat="1" applyFont="1" applyBorder="1" applyAlignment="1" applyProtection="1"/>
    <xf numFmtId="44" fontId="14" fillId="8" borderId="202" xfId="1" applyFont="1" applyFill="1" applyBorder="1" applyProtection="1">
      <protection locked="0"/>
    </xf>
    <xf numFmtId="0" fontId="14" fillId="0" borderId="202" xfId="1" applyNumberFormat="1" applyFont="1" applyFill="1" applyBorder="1" applyAlignment="1" applyProtection="1">
      <alignment horizontal="center"/>
      <protection locked="0"/>
    </xf>
    <xf numFmtId="44" fontId="14" fillId="14" borderId="202" xfId="1" applyFont="1" applyFill="1" applyBorder="1" applyAlignment="1" applyProtection="1">
      <alignment horizontal="left"/>
      <protection locked="0"/>
    </xf>
    <xf numFmtId="0" fontId="14" fillId="17" borderId="202" xfId="1" applyNumberFormat="1" applyFont="1" applyFill="1" applyBorder="1" applyProtection="1">
      <protection locked="0"/>
    </xf>
    <xf numFmtId="0" fontId="14" fillId="14" borderId="202" xfId="1" applyNumberFormat="1" applyFont="1" applyFill="1" applyBorder="1" applyProtection="1">
      <protection locked="0"/>
    </xf>
    <xf numFmtId="0" fontId="14" fillId="0" borderId="202" xfId="1" applyNumberFormat="1" applyFont="1" applyFill="1" applyBorder="1" applyAlignment="1" applyProtection="1">
      <alignment horizontal="left"/>
      <protection locked="0"/>
    </xf>
    <xf numFmtId="44" fontId="14" fillId="14" borderId="25" xfId="1" applyFont="1" applyFill="1" applyBorder="1" applyAlignment="1" applyProtection="1">
      <alignment horizontal="left"/>
      <protection locked="0"/>
    </xf>
    <xf numFmtId="0" fontId="14" fillId="14" borderId="98" xfId="1" applyNumberFormat="1" applyFont="1" applyFill="1" applyBorder="1" applyAlignment="1" applyProtection="1">
      <alignment horizontal="center"/>
      <protection locked="0"/>
    </xf>
    <xf numFmtId="0" fontId="14" fillId="14" borderId="202" xfId="1" applyNumberFormat="1" applyFont="1" applyFill="1" applyBorder="1" applyAlignment="1" applyProtection="1">
      <alignment horizontal="center"/>
      <protection locked="0"/>
    </xf>
    <xf numFmtId="3" fontId="14" fillId="0" borderId="121" xfId="0" applyNumberFormat="1" applyFont="1" applyFill="1" applyBorder="1" applyAlignment="1" applyProtection="1">
      <protection locked="0"/>
    </xf>
    <xf numFmtId="44" fontId="14" fillId="17" borderId="27" xfId="1" applyFont="1" applyFill="1" applyBorder="1" applyProtection="1">
      <protection locked="0"/>
    </xf>
    <xf numFmtId="0" fontId="14" fillId="0" borderId="3" xfId="1" applyNumberFormat="1" applyFont="1" applyFill="1" applyBorder="1" applyAlignment="1" applyProtection="1">
      <alignment horizontal="left"/>
      <protection locked="0"/>
    </xf>
    <xf numFmtId="0" fontId="14" fillId="0" borderId="27" xfId="0" applyFont="1" applyFill="1" applyBorder="1" applyAlignment="1" applyProtection="1">
      <alignment horizontal="left"/>
    </xf>
    <xf numFmtId="0" fontId="14" fillId="0" borderId="159" xfId="0" applyFont="1" applyFill="1" applyBorder="1" applyAlignment="1" applyProtection="1">
      <alignment horizontal="left"/>
    </xf>
    <xf numFmtId="0" fontId="14" fillId="0" borderId="202" xfId="0" applyNumberFormat="1" applyFont="1" applyBorder="1" applyProtection="1">
      <protection locked="0"/>
    </xf>
    <xf numFmtId="0" fontId="14" fillId="0" borderId="202" xfId="0" applyFont="1" applyBorder="1" applyAlignment="1" applyProtection="1">
      <alignment horizontal="left"/>
    </xf>
    <xf numFmtId="44" fontId="14" fillId="2" borderId="202" xfId="1" applyFont="1" applyFill="1" applyBorder="1" applyProtection="1">
      <protection locked="0"/>
    </xf>
    <xf numFmtId="0" fontId="31" fillId="0" borderId="30" xfId="0" applyFont="1" applyFill="1" applyBorder="1"/>
    <xf numFmtId="0" fontId="47" fillId="34" borderId="202" xfId="0" applyFont="1" applyFill="1" applyBorder="1" applyProtection="1"/>
    <xf numFmtId="0" fontId="14" fillId="13" borderId="202" xfId="1" applyNumberFormat="1" applyFont="1" applyFill="1" applyBorder="1" applyAlignment="1" applyProtection="1">
      <alignment horizontal="center"/>
      <protection locked="0"/>
    </xf>
    <xf numFmtId="0" fontId="47" fillId="0" borderId="202" xfId="0" applyFont="1" applyFill="1" applyBorder="1" applyProtection="1"/>
    <xf numFmtId="0" fontId="17" fillId="0" borderId="202" xfId="0" applyFont="1" applyBorder="1" applyProtection="1"/>
    <xf numFmtId="0" fontId="55" fillId="0" borderId="121" xfId="2" applyFont="1" applyFill="1" applyBorder="1" applyAlignment="1" applyProtection="1">
      <protection locked="0"/>
    </xf>
    <xf numFmtId="0" fontId="14" fillId="0" borderId="202" xfId="0" applyNumberFormat="1" applyFont="1" applyFill="1" applyBorder="1" applyProtection="1"/>
    <xf numFmtId="0" fontId="14" fillId="0" borderId="202" xfId="0" applyNumberFormat="1" applyFont="1" applyFill="1" applyBorder="1" applyAlignment="1" applyProtection="1">
      <alignment horizontal="right"/>
    </xf>
    <xf numFmtId="0" fontId="14" fillId="0" borderId="202" xfId="0" applyNumberFormat="1" applyFont="1" applyFill="1" applyBorder="1" applyProtection="1">
      <protection locked="0"/>
    </xf>
    <xf numFmtId="44" fontId="14" fillId="0" borderId="202" xfId="1" applyFont="1" applyFill="1" applyBorder="1" applyAlignment="1" applyProtection="1">
      <alignment shrinkToFit="1"/>
    </xf>
    <xf numFmtId="0" fontId="14" fillId="0" borderId="0" xfId="0" applyFont="1" applyAlignment="1" applyProtection="1">
      <alignment horizontal="right"/>
    </xf>
    <xf numFmtId="0" fontId="14" fillId="0" borderId="26" xfId="0" applyFont="1" applyBorder="1" applyAlignment="1" applyProtection="1">
      <alignment horizontal="right"/>
    </xf>
    <xf numFmtId="0" fontId="14" fillId="0" borderId="20" xfId="0" applyFont="1" applyBorder="1" applyAlignment="1" applyProtection="1">
      <alignment horizontal="right"/>
    </xf>
    <xf numFmtId="0" fontId="14" fillId="0" borderId="29" xfId="0" applyFont="1" applyBorder="1" applyAlignment="1" applyProtection="1">
      <alignment horizontal="right"/>
    </xf>
    <xf numFmtId="0" fontId="14" fillId="8" borderId="202" xfId="0" applyNumberFormat="1" applyFont="1" applyFill="1" applyBorder="1" applyProtection="1">
      <protection locked="0"/>
    </xf>
    <xf numFmtId="0" fontId="14" fillId="17" borderId="159" xfId="1" applyNumberFormat="1" applyFont="1" applyFill="1" applyBorder="1" applyProtection="1">
      <protection locked="0"/>
    </xf>
    <xf numFmtId="0" fontId="14" fillId="0" borderId="197" xfId="0" applyNumberFormat="1" applyFont="1" applyBorder="1" applyAlignment="1" applyProtection="1">
      <alignment horizontal="right"/>
    </xf>
    <xf numFmtId="0" fontId="47" fillId="0" borderId="99" xfId="0" applyFont="1" applyFill="1" applyBorder="1" applyAlignment="1" applyProtection="1"/>
    <xf numFmtId="0" fontId="47" fillId="0" borderId="98" xfId="0" applyNumberFormat="1" applyFont="1" applyBorder="1" applyProtection="1"/>
    <xf numFmtId="0" fontId="56" fillId="0" borderId="146" xfId="0" applyFont="1" applyFill="1" applyBorder="1"/>
    <xf numFmtId="0" fontId="47" fillId="0" borderId="102" xfId="0" applyFont="1" applyFill="1" applyBorder="1" applyAlignment="1" applyProtection="1"/>
    <xf numFmtId="0" fontId="47" fillId="0" borderId="54" xfId="0" applyFont="1" applyFill="1" applyBorder="1" applyAlignment="1" applyProtection="1"/>
    <xf numFmtId="0" fontId="8" fillId="0" borderId="0" xfId="0" applyFont="1" applyAlignment="1" applyProtection="1"/>
    <xf numFmtId="0" fontId="47" fillId="0" borderId="43" xfId="0" applyFont="1" applyFill="1" applyBorder="1" applyAlignment="1" applyProtection="1"/>
    <xf numFmtId="0" fontId="47" fillId="0" borderId="19" xfId="0" applyFont="1" applyFill="1" applyBorder="1" applyProtection="1"/>
    <xf numFmtId="0" fontId="47" fillId="34" borderId="19" xfId="0" applyFont="1" applyFill="1" applyBorder="1" applyAlignment="1" applyProtection="1"/>
    <xf numFmtId="0" fontId="3" fillId="13" borderId="202" xfId="1" applyNumberFormat="1" applyFont="1" applyFill="1" applyBorder="1" applyProtection="1">
      <protection locked="0"/>
    </xf>
    <xf numFmtId="0" fontId="14" fillId="0" borderId="202" xfId="0" applyFont="1" applyBorder="1" applyAlignment="1" applyProtection="1"/>
    <xf numFmtId="44" fontId="14" fillId="4" borderId="202" xfId="1" applyFont="1" applyFill="1" applyBorder="1" applyAlignment="1" applyProtection="1">
      <protection locked="0"/>
    </xf>
    <xf numFmtId="44" fontId="14" fillId="0" borderId="202" xfId="1" applyFont="1" applyBorder="1" applyAlignment="1" applyProtection="1"/>
    <xf numFmtId="165" fontId="54" fillId="0" borderId="163" xfId="10" applyNumberFormat="1" applyFont="1" applyFill="1" applyBorder="1" applyAlignment="1" applyProtection="1"/>
    <xf numFmtId="165" fontId="54" fillId="8" borderId="26" xfId="10" applyNumberFormat="1" applyFont="1" applyFill="1" applyBorder="1" applyAlignment="1" applyProtection="1">
      <alignment horizontal="center"/>
    </xf>
    <xf numFmtId="172" fontId="14" fillId="0" borderId="202" xfId="0" applyNumberFormat="1" applyFont="1" applyFill="1" applyBorder="1" applyProtection="1"/>
    <xf numFmtId="167" fontId="14" fillId="0" borderId="202" xfId="0" applyNumberFormat="1" applyFont="1" applyFill="1" applyBorder="1" applyProtection="1"/>
    <xf numFmtId="44" fontId="14" fillId="8" borderId="141" xfId="1" applyFont="1" applyFill="1" applyBorder="1" applyProtection="1">
      <protection locked="0"/>
    </xf>
    <xf numFmtId="0" fontId="47" fillId="0" borderId="19" xfId="0" applyFont="1" applyFill="1" applyBorder="1" applyAlignment="1" applyProtection="1"/>
    <xf numFmtId="0" fontId="14" fillId="0" borderId="202" xfId="0" applyFont="1" applyBorder="1" applyAlignment="1" applyProtection="1">
      <alignment horizontal="right"/>
    </xf>
    <xf numFmtId="0" fontId="14" fillId="0" borderId="27" xfId="0" applyNumberFormat="1" applyFont="1" applyFill="1" applyBorder="1" applyAlignment="1" applyProtection="1"/>
    <xf numFmtId="44" fontId="14" fillId="0" borderId="27" xfId="1" applyFont="1" applyBorder="1" applyAlignment="1" applyProtection="1"/>
    <xf numFmtId="0" fontId="3" fillId="13" borderId="98" xfId="1" applyNumberFormat="1" applyFont="1" applyFill="1" applyBorder="1" applyProtection="1">
      <protection locked="0"/>
    </xf>
    <xf numFmtId="0" fontId="14" fillId="0" borderId="197" xfId="0" applyFont="1" applyBorder="1" applyAlignment="1" applyProtection="1">
      <alignment horizontal="right"/>
    </xf>
    <xf numFmtId="0" fontId="14" fillId="0" borderId="66" xfId="0" applyFont="1" applyFill="1" applyBorder="1" applyAlignment="1" applyProtection="1">
      <alignment horizontal="center"/>
      <protection locked="0"/>
    </xf>
    <xf numFmtId="49" fontId="22" fillId="5" borderId="29" xfId="0" applyNumberFormat="1" applyFont="1" applyFill="1" applyBorder="1" applyProtection="1"/>
    <xf numFmtId="0" fontId="10" fillId="0" borderId="153" xfId="0" applyFont="1" applyBorder="1" applyProtection="1"/>
    <xf numFmtId="44" fontId="14" fillId="0" borderId="19" xfId="0" applyNumberFormat="1" applyFont="1" applyFill="1" applyBorder="1" applyAlignment="1" applyProtection="1"/>
    <xf numFmtId="164" fontId="14" fillId="34" borderId="25" xfId="1" applyNumberFormat="1" applyFont="1" applyFill="1" applyBorder="1" applyAlignment="1" applyProtection="1">
      <protection locked="0"/>
    </xf>
    <xf numFmtId="0" fontId="14" fillId="37" borderId="50" xfId="1" applyNumberFormat="1" applyFont="1" applyFill="1" applyBorder="1" applyProtection="1">
      <protection locked="0"/>
    </xf>
    <xf numFmtId="44" fontId="14" fillId="9" borderId="202" xfId="1" applyFont="1" applyFill="1" applyBorder="1" applyAlignment="1" applyProtection="1">
      <alignment shrinkToFit="1"/>
    </xf>
    <xf numFmtId="165" fontId="54" fillId="0" borderId="92" xfId="10" applyNumberFormat="1" applyFont="1" applyFill="1" applyBorder="1" applyAlignment="1" applyProtection="1"/>
    <xf numFmtId="167" fontId="14" fillId="0" borderId="159" xfId="0" applyNumberFormat="1" applyFont="1" applyFill="1" applyBorder="1" applyProtection="1"/>
    <xf numFmtId="44" fontId="14" fillId="0" borderId="202" xfId="1" applyFont="1" applyBorder="1" applyProtection="1">
      <protection locked="0"/>
    </xf>
    <xf numFmtId="44" fontId="14" fillId="0" borderId="55" xfId="1" applyFont="1" applyFill="1" applyBorder="1" applyProtection="1"/>
    <xf numFmtId="0" fontId="14" fillId="0" borderId="19" xfId="1" applyNumberFormat="1" applyFont="1" applyFill="1" applyBorder="1" applyProtection="1"/>
    <xf numFmtId="167" fontId="14" fillId="0" borderId="159" xfId="1" applyNumberFormat="1" applyFont="1" applyBorder="1" applyAlignment="1" applyProtection="1">
      <alignment shrinkToFit="1"/>
    </xf>
    <xf numFmtId="0" fontId="14" fillId="0" borderId="20" xfId="0" applyNumberFormat="1" applyFont="1" applyBorder="1" applyProtection="1"/>
    <xf numFmtId="0" fontId="14" fillId="0" borderId="20" xfId="0" applyNumberFormat="1" applyFont="1" applyBorder="1" applyAlignment="1" applyProtection="1"/>
    <xf numFmtId="167" fontId="14" fillId="0" borderId="202" xfId="0" applyNumberFormat="1" applyFont="1" applyBorder="1" applyProtection="1"/>
    <xf numFmtId="44" fontId="14" fillId="0" borderId="29" xfId="1" applyFont="1" applyBorder="1" applyProtection="1">
      <protection locked="0"/>
    </xf>
    <xf numFmtId="167" fontId="14" fillId="0" borderId="27" xfId="1" applyNumberFormat="1" applyFont="1" applyBorder="1" applyAlignment="1" applyProtection="1">
      <alignment shrinkToFit="1"/>
    </xf>
    <xf numFmtId="165" fontId="54" fillId="0" borderId="37" xfId="10" applyNumberFormat="1" applyFont="1" applyFill="1" applyBorder="1" applyAlignment="1" applyProtection="1"/>
    <xf numFmtId="44" fontId="51" fillId="0" borderId="26" xfId="0" applyNumberFormat="1" applyFont="1" applyBorder="1" applyProtection="1"/>
    <xf numFmtId="0" fontId="14" fillId="0" borderId="202" xfId="0" applyNumberFormat="1" applyFont="1" applyFill="1" applyBorder="1" applyAlignment="1" applyProtection="1">
      <alignment horizontal="center"/>
      <protection locked="0"/>
    </xf>
    <xf numFmtId="0" fontId="52" fillId="0" borderId="202" xfId="0" applyNumberFormat="1" applyFont="1" applyBorder="1" applyAlignment="1" applyProtection="1">
      <alignment vertical="top"/>
    </xf>
    <xf numFmtId="165" fontId="54" fillId="0" borderId="40" xfId="10" applyNumberFormat="1" applyFont="1" applyFill="1" applyBorder="1" applyAlignment="1" applyProtection="1"/>
    <xf numFmtId="44" fontId="14" fillId="0" borderId="37" xfId="1" applyFont="1" applyBorder="1" applyProtection="1">
      <protection locked="0"/>
    </xf>
    <xf numFmtId="44" fontId="14" fillId="0" borderId="35" xfId="1" applyFont="1" applyBorder="1" applyProtection="1">
      <protection locked="0"/>
    </xf>
    <xf numFmtId="44" fontId="14" fillId="9" borderId="159" xfId="0" applyNumberFormat="1" applyFont="1" applyFill="1" applyBorder="1" applyProtection="1">
      <protection locked="0"/>
    </xf>
    <xf numFmtId="49" fontId="14" fillId="9" borderId="26" xfId="0" applyNumberFormat="1" applyFont="1" applyFill="1" applyBorder="1" applyAlignment="1" applyProtection="1">
      <alignment horizontal="center"/>
    </xf>
    <xf numFmtId="0" fontId="14" fillId="0" borderId="134" xfId="0" applyNumberFormat="1" applyFont="1" applyFill="1" applyBorder="1" applyAlignment="1" applyProtection="1">
      <alignment horizontal="center"/>
    </xf>
    <xf numFmtId="49" fontId="14" fillId="9" borderId="98" xfId="0" applyNumberFormat="1" applyFont="1" applyFill="1" applyBorder="1" applyAlignment="1" applyProtection="1">
      <alignment horizontal="center"/>
    </xf>
    <xf numFmtId="1" fontId="14" fillId="0" borderId="159" xfId="0" applyNumberFormat="1" applyFont="1" applyFill="1" applyBorder="1" applyAlignment="1" applyProtection="1">
      <alignment horizontal="center"/>
    </xf>
    <xf numFmtId="44" fontId="14" fillId="9" borderId="98" xfId="92" applyNumberFormat="1" applyFont="1" applyFill="1" applyBorder="1" applyAlignment="1" applyProtection="1">
      <alignment horizontal="center"/>
      <protection locked="0"/>
    </xf>
    <xf numFmtId="0" fontId="10" fillId="0" borderId="202" xfId="0" applyFont="1" applyBorder="1" applyProtection="1"/>
    <xf numFmtId="0" fontId="10" fillId="0" borderId="20" xfId="0" applyNumberFormat="1" applyFont="1" applyBorder="1" applyAlignment="1" applyProtection="1">
      <alignment horizontal="right"/>
    </xf>
    <xf numFmtId="0" fontId="14" fillId="0" borderId="121" xfId="1" applyNumberFormat="1" applyFont="1" applyFill="1" applyBorder="1" applyAlignment="1" applyProtection="1">
      <alignment horizontal="center"/>
      <protection locked="0"/>
    </xf>
    <xf numFmtId="0" fontId="10" fillId="0" borderId="159" xfId="0" applyNumberFormat="1" applyFont="1" applyBorder="1" applyAlignment="1" applyProtection="1">
      <alignment horizontal="right"/>
    </xf>
    <xf numFmtId="37" fontId="17" fillId="0" borderId="159" xfId="1" applyNumberFormat="1" applyFont="1" applyBorder="1" applyAlignment="1" applyProtection="1"/>
    <xf numFmtId="44" fontId="10" fillId="0" borderId="159" xfId="1" applyFont="1" applyBorder="1" applyAlignment="1" applyProtection="1">
      <alignment shrinkToFit="1"/>
    </xf>
    <xf numFmtId="44" fontId="10" fillId="0" borderId="159" xfId="0" applyNumberFormat="1" applyFont="1" applyBorder="1" applyProtection="1"/>
    <xf numFmtId="0" fontId="14" fillId="0" borderId="35" xfId="0" applyFont="1" applyBorder="1" applyAlignment="1" applyProtection="1">
      <protection locked="0"/>
    </xf>
    <xf numFmtId="171" fontId="14" fillId="0" borderId="36" xfId="0" applyNumberFormat="1" applyFont="1" applyBorder="1" applyAlignment="1" applyProtection="1">
      <alignment shrinkToFit="1"/>
    </xf>
    <xf numFmtId="44" fontId="14" fillId="0" borderId="52" xfId="0" applyNumberFormat="1" applyFont="1" applyFill="1" applyBorder="1" applyProtection="1"/>
    <xf numFmtId="44" fontId="14" fillId="0" borderId="37" xfId="1" applyFont="1" applyBorder="1" applyProtection="1"/>
    <xf numFmtId="0" fontId="8" fillId="0" borderId="53" xfId="0" applyFont="1" applyBorder="1" applyProtection="1"/>
    <xf numFmtId="0" fontId="47" fillId="0" borderId="141" xfId="0" applyFont="1" applyFill="1" applyBorder="1" applyAlignment="1" applyProtection="1"/>
    <xf numFmtId="0" fontId="14" fillId="0" borderId="159" xfId="0" applyNumberFormat="1" applyFont="1" applyBorder="1" applyAlignment="1" applyProtection="1"/>
    <xf numFmtId="0" fontId="3" fillId="14" borderId="159" xfId="1" applyNumberFormat="1" applyFont="1" applyFill="1" applyBorder="1" applyProtection="1">
      <protection locked="0"/>
    </xf>
    <xf numFmtId="0" fontId="14" fillId="9" borderId="159" xfId="0" applyFont="1" applyFill="1" applyBorder="1" applyAlignment="1" applyProtection="1">
      <alignment horizontal="right"/>
    </xf>
    <xf numFmtId="0" fontId="14" fillId="9" borderId="159" xfId="0" applyNumberFormat="1" applyFont="1" applyFill="1" applyBorder="1" applyAlignment="1" applyProtection="1"/>
    <xf numFmtId="0" fontId="14" fillId="9" borderId="159" xfId="0" applyFont="1" applyFill="1" applyBorder="1" applyAlignment="1" applyProtection="1"/>
    <xf numFmtId="44" fontId="14" fillId="8" borderId="100" xfId="1" applyNumberFormat="1" applyFont="1" applyFill="1" applyBorder="1" applyAlignment="1" applyProtection="1"/>
    <xf numFmtId="165" fontId="72" fillId="0" borderId="145" xfId="10" applyNumberFormat="1" applyFont="1" applyFill="1" applyBorder="1" applyAlignment="1" applyProtection="1"/>
    <xf numFmtId="165" fontId="72" fillId="8" borderId="52" xfId="10" applyNumberFormat="1" applyFont="1" applyFill="1" applyBorder="1" applyAlignment="1" applyProtection="1">
      <alignment horizontal="center"/>
    </xf>
    <xf numFmtId="0" fontId="14" fillId="0" borderId="128" xfId="0" applyFont="1" applyBorder="1" applyAlignment="1" applyProtection="1">
      <alignment vertical="top"/>
    </xf>
    <xf numFmtId="0" fontId="14" fillId="0" borderId="128" xfId="0" applyNumberFormat="1" applyFont="1" applyBorder="1" applyAlignment="1" applyProtection="1">
      <alignment horizontal="center" vertical="top"/>
    </xf>
    <xf numFmtId="0" fontId="14" fillId="9" borderId="159" xfId="0" applyFont="1" applyFill="1" applyBorder="1" applyAlignment="1" applyProtection="1">
      <alignment horizontal="center"/>
      <protection locked="0"/>
    </xf>
    <xf numFmtId="171" fontId="14" fillId="0" borderId="197" xfId="1" applyNumberFormat="1" applyFont="1" applyBorder="1" applyAlignment="1" applyProtection="1">
      <alignment shrinkToFit="1"/>
    </xf>
    <xf numFmtId="171" fontId="14" fillId="0" borderId="137" xfId="1" applyNumberFormat="1" applyFont="1" applyBorder="1" applyAlignment="1" applyProtection="1">
      <alignment shrinkToFit="1"/>
    </xf>
    <xf numFmtId="171" fontId="14" fillId="0" borderId="28" xfId="1" applyNumberFormat="1" applyFont="1" applyBorder="1" applyAlignment="1" applyProtection="1">
      <alignment shrinkToFit="1"/>
    </xf>
    <xf numFmtId="171" fontId="51" fillId="0" borderId="137" xfId="0" applyNumberFormat="1" applyFont="1" applyBorder="1" applyProtection="1"/>
    <xf numFmtId="171" fontId="51" fillId="0" borderId="129" xfId="0" applyNumberFormat="1" applyFont="1" applyBorder="1" applyProtection="1"/>
    <xf numFmtId="44" fontId="10" fillId="0" borderId="25" xfId="1" applyFont="1" applyBorder="1" applyProtection="1"/>
    <xf numFmtId="44" fontId="10" fillId="0" borderId="25" xfId="1" applyFont="1" applyBorder="1" applyAlignment="1" applyProtection="1">
      <alignment shrinkToFit="1"/>
    </xf>
    <xf numFmtId="0" fontId="47" fillId="0" borderId="38" xfId="0" applyFont="1" applyFill="1" applyBorder="1" applyProtection="1"/>
    <xf numFmtId="0" fontId="10" fillId="0" borderId="203" xfId="0" applyNumberFormat="1" applyFont="1" applyBorder="1" applyProtection="1"/>
    <xf numFmtId="0" fontId="10" fillId="0" borderId="197" xfId="0" applyNumberFormat="1" applyFont="1" applyBorder="1" applyAlignment="1" applyProtection="1">
      <alignment horizontal="right"/>
    </xf>
    <xf numFmtId="167" fontId="14" fillId="0" borderId="44" xfId="0" applyNumberFormat="1" applyFont="1" applyBorder="1" applyAlignment="1" applyProtection="1"/>
    <xf numFmtId="167" fontId="14" fillId="0" borderId="41" xfId="0" applyNumberFormat="1" applyFont="1" applyBorder="1" applyAlignment="1" applyProtection="1"/>
    <xf numFmtId="167" fontId="14" fillId="0" borderId="61" xfId="0" applyNumberFormat="1" applyFont="1" applyBorder="1" applyAlignment="1" applyProtection="1"/>
    <xf numFmtId="167" fontId="14" fillId="0" borderId="137" xfId="0" applyNumberFormat="1" applyFont="1" applyBorder="1" applyAlignment="1" applyProtection="1"/>
    <xf numFmtId="167" fontId="14" fillId="0" borderId="23" xfId="0" applyNumberFormat="1" applyFont="1" applyBorder="1" applyAlignment="1" applyProtection="1"/>
    <xf numFmtId="167" fontId="14" fillId="0" borderId="135" xfId="0" applyNumberFormat="1" applyFont="1" applyBorder="1" applyProtection="1"/>
    <xf numFmtId="0" fontId="14" fillId="8" borderId="159" xfId="0" applyNumberFormat="1" applyFont="1" applyFill="1" applyBorder="1" applyProtection="1"/>
    <xf numFmtId="167" fontId="14" fillId="0" borderId="159" xfId="0" applyNumberFormat="1" applyFont="1" applyBorder="1" applyProtection="1"/>
    <xf numFmtId="0" fontId="47" fillId="39" borderId="99" xfId="0" applyFont="1" applyFill="1" applyBorder="1" applyProtection="1"/>
    <xf numFmtId="0" fontId="14" fillId="0" borderId="17" xfId="0" applyNumberFormat="1" applyFont="1" applyBorder="1" applyAlignment="1" applyProtection="1">
      <alignment shrinkToFit="1"/>
    </xf>
    <xf numFmtId="0" fontId="10" fillId="0" borderId="202" xfId="0" applyNumberFormat="1" applyFont="1" applyBorder="1" applyAlignment="1" applyProtection="1">
      <alignment horizontal="left"/>
    </xf>
    <xf numFmtId="170" fontId="10" fillId="0" borderId="202" xfId="0" applyNumberFormat="1" applyFont="1" applyBorder="1" applyAlignment="1" applyProtection="1">
      <alignment horizontal="left"/>
    </xf>
    <xf numFmtId="0" fontId="14" fillId="0" borderId="122" xfId="0" applyFont="1" applyBorder="1" applyAlignment="1" applyProtection="1">
      <alignment horizontal="center"/>
    </xf>
    <xf numFmtId="0" fontId="14" fillId="0" borderId="122" xfId="0" applyFont="1" applyBorder="1" applyAlignment="1" applyProtection="1">
      <alignment horizontal="right"/>
    </xf>
    <xf numFmtId="0" fontId="26" fillId="5" borderId="14" xfId="0" applyFont="1" applyFill="1" applyBorder="1" applyProtection="1"/>
    <xf numFmtId="167" fontId="54" fillId="36" borderId="14" xfId="10" applyNumberFormat="1" applyFont="1" applyFill="1" applyBorder="1" applyAlignment="1" applyProtection="1"/>
    <xf numFmtId="0" fontId="81" fillId="0" borderId="99" xfId="0" applyNumberFormat="1" applyFont="1" applyBorder="1" applyAlignment="1" applyProtection="1">
      <alignment horizontal="left"/>
    </xf>
    <xf numFmtId="0" fontId="10" fillId="8" borderId="52" xfId="0" applyNumberFormat="1" applyFont="1" applyFill="1" applyBorder="1" applyProtection="1"/>
    <xf numFmtId="0" fontId="47" fillId="0" borderId="26" xfId="0" applyFont="1" applyFill="1" applyBorder="1" applyProtection="1"/>
    <xf numFmtId="44" fontId="14" fillId="9" borderId="202" xfId="1" applyFont="1" applyFill="1" applyBorder="1" applyProtection="1">
      <protection locked="0"/>
    </xf>
    <xf numFmtId="0" fontId="10" fillId="0" borderId="37" xfId="0" applyNumberFormat="1" applyFont="1" applyBorder="1" applyAlignment="1" applyProtection="1">
      <alignment horizontal="right"/>
    </xf>
    <xf numFmtId="37" fontId="17" fillId="0" borderId="37" xfId="1" applyNumberFormat="1" applyFont="1" applyBorder="1" applyAlignment="1" applyProtection="1"/>
    <xf numFmtId="44" fontId="10" fillId="0" borderId="37" xfId="1" applyFont="1" applyBorder="1" applyProtection="1"/>
    <xf numFmtId="44" fontId="10" fillId="0" borderId="37" xfId="1" applyFont="1" applyBorder="1" applyAlignment="1" applyProtection="1">
      <alignment shrinkToFit="1"/>
    </xf>
    <xf numFmtId="0" fontId="81" fillId="0" borderId="25" xfId="0" applyNumberFormat="1" applyFont="1" applyBorder="1" applyProtection="1"/>
    <xf numFmtId="0" fontId="19" fillId="0" borderId="39" xfId="5" applyBorder="1" applyAlignment="1" applyProtection="1">
      <alignment horizontal="center"/>
      <protection locked="0"/>
    </xf>
    <xf numFmtId="0" fontId="14" fillId="0" borderId="130" xfId="0" applyNumberFormat="1" applyFont="1" applyBorder="1" applyAlignment="1" applyProtection="1"/>
    <xf numFmtId="0" fontId="17" fillId="0" borderId="98" xfId="0" applyFont="1" applyBorder="1" applyProtection="1"/>
    <xf numFmtId="165" fontId="54" fillId="8" borderId="29" xfId="10" applyNumberFormat="1" applyFont="1" applyFill="1" applyBorder="1" applyAlignment="1" applyProtection="1"/>
    <xf numFmtId="44" fontId="14" fillId="8" borderId="34" xfId="0" applyNumberFormat="1" applyFont="1" applyFill="1" applyBorder="1" applyProtection="1"/>
    <xf numFmtId="44" fontId="14" fillId="8" borderId="131" xfId="0" applyNumberFormat="1" applyFont="1" applyFill="1" applyBorder="1" applyProtection="1"/>
    <xf numFmtId="44" fontId="14" fillId="8" borderId="124" xfId="1" applyFont="1" applyFill="1" applyBorder="1" applyProtection="1">
      <protection locked="0"/>
    </xf>
    <xf numFmtId="44" fontId="14" fillId="0" borderId="131" xfId="0" applyNumberFormat="1" applyFont="1" applyFill="1" applyBorder="1" applyAlignment="1" applyProtection="1"/>
    <xf numFmtId="0" fontId="14" fillId="0" borderId="25" xfId="1" applyNumberFormat="1" applyFont="1" applyFill="1" applyBorder="1" applyProtection="1"/>
    <xf numFmtId="0" fontId="14" fillId="0" borderId="34" xfId="1" applyNumberFormat="1" applyFont="1" applyFill="1" applyBorder="1" applyAlignment="1" applyProtection="1">
      <alignment horizontal="center"/>
    </xf>
    <xf numFmtId="167" fontId="47" fillId="5" borderId="78" xfId="0" applyNumberFormat="1" applyFont="1" applyFill="1" applyBorder="1" applyProtection="1"/>
    <xf numFmtId="1" fontId="14" fillId="0" borderId="147" xfId="0" applyNumberFormat="1" applyFont="1" applyBorder="1" applyProtection="1"/>
    <xf numFmtId="1" fontId="14" fillId="0" borderId="122" xfId="0" applyNumberFormat="1" applyFont="1" applyBorder="1" applyProtection="1"/>
    <xf numFmtId="1" fontId="14" fillId="0" borderId="142" xfId="0" applyNumberFormat="1" applyFont="1" applyBorder="1" applyProtection="1"/>
    <xf numFmtId="1" fontId="14" fillId="0" borderId="35" xfId="0" applyNumberFormat="1" applyFont="1" applyFill="1" applyBorder="1" applyProtection="1"/>
    <xf numFmtId="1" fontId="14" fillId="9" borderId="53" xfId="0" applyNumberFormat="1" applyFont="1" applyFill="1" applyBorder="1" applyProtection="1"/>
    <xf numFmtId="1" fontId="14" fillId="0" borderId="34" xfId="0" applyNumberFormat="1" applyFont="1" applyBorder="1" applyProtection="1"/>
    <xf numFmtId="1" fontId="14" fillId="9" borderId="43" xfId="92" applyNumberFormat="1" applyFont="1" applyFill="1" applyBorder="1" applyProtection="1"/>
    <xf numFmtId="1" fontId="14" fillId="9" borderId="123" xfId="92" applyNumberFormat="1" applyFont="1" applyFill="1" applyBorder="1" applyProtection="1"/>
    <xf numFmtId="1" fontId="14" fillId="0" borderId="126" xfId="92" applyNumberFormat="1" applyFont="1" applyFill="1" applyBorder="1" applyAlignment="1" applyProtection="1">
      <alignment horizontal="center"/>
    </xf>
    <xf numFmtId="1" fontId="14" fillId="0" borderId="25" xfId="92" applyNumberFormat="1" applyFont="1" applyFill="1" applyBorder="1" applyAlignment="1" applyProtection="1">
      <alignment horizontal="center"/>
    </xf>
    <xf numFmtId="1" fontId="14" fillId="0" borderId="52" xfId="0" applyNumberFormat="1" applyFont="1" applyBorder="1" applyProtection="1"/>
    <xf numFmtId="1" fontId="51" fillId="0" borderId="147" xfId="0" applyNumberFormat="1" applyFont="1" applyBorder="1" applyProtection="1"/>
    <xf numFmtId="1" fontId="51" fillId="0" borderId="122" xfId="0" applyNumberFormat="1" applyFont="1" applyBorder="1" applyProtection="1"/>
    <xf numFmtId="1" fontId="51" fillId="0" borderId="131" xfId="0" applyNumberFormat="1" applyFont="1" applyBorder="1" applyProtection="1"/>
    <xf numFmtId="1" fontId="51" fillId="0" borderId="37" xfId="0" applyNumberFormat="1" applyFont="1" applyBorder="1" applyProtection="1"/>
    <xf numFmtId="1" fontId="14" fillId="0" borderId="159" xfId="0" applyNumberFormat="1" applyFont="1" applyBorder="1" applyProtection="1"/>
    <xf numFmtId="1" fontId="14" fillId="0" borderId="124" xfId="0" applyNumberFormat="1" applyFont="1" applyBorder="1" applyProtection="1"/>
    <xf numFmtId="1" fontId="14" fillId="9" borderId="123" xfId="0" applyNumberFormat="1" applyFont="1" applyFill="1" applyBorder="1" applyProtection="1"/>
    <xf numFmtId="1" fontId="14" fillId="9" borderId="142" xfId="0" applyNumberFormat="1" applyFont="1" applyFill="1" applyBorder="1" applyProtection="1"/>
    <xf numFmtId="1" fontId="14" fillId="0" borderId="122" xfId="0" applyNumberFormat="1" applyFont="1" applyFill="1" applyBorder="1" applyProtection="1"/>
    <xf numFmtId="1" fontId="14" fillId="0" borderId="131" xfId="0" applyNumberFormat="1" applyFont="1" applyFill="1" applyBorder="1" applyProtection="1"/>
    <xf numFmtId="1" fontId="14" fillId="0" borderId="147" xfId="0" applyNumberFormat="1" applyFont="1" applyFill="1" applyBorder="1" applyProtection="1"/>
    <xf numFmtId="1" fontId="14" fillId="0" borderId="121" xfId="0" applyNumberFormat="1" applyFont="1" applyFill="1" applyBorder="1" applyProtection="1">
      <protection locked="0"/>
    </xf>
    <xf numFmtId="1" fontId="14" fillId="0" borderId="126" xfId="0" applyNumberFormat="1" applyFont="1" applyFill="1" applyBorder="1" applyProtection="1">
      <protection locked="0"/>
    </xf>
    <xf numFmtId="1" fontId="14" fillId="0" borderId="25" xfId="0" applyNumberFormat="1" applyFont="1" applyFill="1" applyBorder="1" applyProtection="1">
      <protection locked="0"/>
    </xf>
    <xf numFmtId="1" fontId="14" fillId="0" borderId="40" xfId="0" applyNumberFormat="1" applyFont="1" applyFill="1" applyBorder="1" applyProtection="1"/>
    <xf numFmtId="1" fontId="14" fillId="0" borderId="127" xfId="0" applyNumberFormat="1" applyFont="1" applyFill="1" applyBorder="1" applyProtection="1"/>
    <xf numFmtId="1" fontId="14" fillId="0" borderId="35" xfId="0" applyNumberFormat="1" applyFont="1" applyBorder="1" applyAlignment="1" applyProtection="1">
      <alignment horizontal="right"/>
    </xf>
    <xf numFmtId="1" fontId="14" fillId="9" borderId="122" xfId="0" applyNumberFormat="1" applyFont="1" applyFill="1" applyBorder="1" applyProtection="1"/>
    <xf numFmtId="1" fontId="14" fillId="0" borderId="123" xfId="1" applyNumberFormat="1" applyFont="1" applyBorder="1" applyProtection="1"/>
    <xf numFmtId="1" fontId="14" fillId="0" borderId="159" xfId="1" applyNumberFormat="1" applyFont="1" applyBorder="1" applyProtection="1"/>
    <xf numFmtId="1" fontId="14" fillId="9" borderId="123" xfId="1" applyNumberFormat="1" applyFont="1" applyFill="1" applyBorder="1" applyProtection="1"/>
    <xf numFmtId="1" fontId="14" fillId="0" borderId="35" xfId="1" applyNumberFormat="1" applyFont="1" applyBorder="1" applyProtection="1"/>
    <xf numFmtId="1" fontId="14" fillId="9" borderId="131" xfId="0" applyNumberFormat="1" applyFont="1" applyFill="1" applyBorder="1" applyProtection="1"/>
    <xf numFmtId="1" fontId="14" fillId="0" borderId="24" xfId="0" applyNumberFormat="1" applyFont="1" applyBorder="1" applyProtection="1"/>
    <xf numFmtId="1" fontId="14" fillId="0" borderId="202" xfId="0" applyNumberFormat="1" applyFont="1" applyBorder="1" applyProtection="1"/>
    <xf numFmtId="167" fontId="14" fillId="0" borderId="41" xfId="0" applyNumberFormat="1" applyFont="1" applyBorder="1" applyProtection="1"/>
    <xf numFmtId="167" fontId="51" fillId="0" borderId="32" xfId="0" applyNumberFormat="1" applyFont="1" applyBorder="1" applyProtection="1"/>
    <xf numFmtId="167" fontId="51" fillId="0" borderId="36" xfId="0" applyNumberFormat="1" applyFont="1" applyBorder="1" applyProtection="1"/>
    <xf numFmtId="167" fontId="14" fillId="0" borderId="23" xfId="0" applyNumberFormat="1" applyFont="1" applyFill="1" applyBorder="1" applyProtection="1"/>
    <xf numFmtId="167" fontId="14" fillId="0" borderId="126" xfId="0" applyNumberFormat="1" applyFont="1" applyBorder="1" applyProtection="1"/>
    <xf numFmtId="167" fontId="14" fillId="0" borderId="25" xfId="0" applyNumberFormat="1" applyFont="1" applyBorder="1" applyProtection="1"/>
    <xf numFmtId="167" fontId="14" fillId="0" borderId="42" xfId="0" applyNumberFormat="1" applyFont="1" applyBorder="1" applyAlignment="1" applyProtection="1">
      <alignment horizontal="right"/>
    </xf>
    <xf numFmtId="167" fontId="14" fillId="0" borderId="137" xfId="1" applyNumberFormat="1" applyFont="1" applyBorder="1" applyProtection="1"/>
    <xf numFmtId="167" fontId="14" fillId="9" borderId="32" xfId="1" applyNumberFormat="1" applyFont="1" applyFill="1" applyBorder="1" applyProtection="1"/>
    <xf numFmtId="44" fontId="10" fillId="0" borderId="52" xfId="0" applyNumberFormat="1" applyFont="1" applyBorder="1" applyProtection="1"/>
    <xf numFmtId="0" fontId="10" fillId="0" borderId="131" xfId="0" applyFont="1" applyFill="1" applyBorder="1" applyProtection="1"/>
    <xf numFmtId="1" fontId="14" fillId="0" borderId="159" xfId="0" applyNumberFormat="1" applyFont="1" applyBorder="1" applyAlignment="1" applyProtection="1"/>
    <xf numFmtId="165" fontId="54" fillId="0" borderId="159" xfId="10" applyNumberFormat="1" applyFont="1" applyFill="1" applyBorder="1" applyAlignment="1" applyProtection="1"/>
    <xf numFmtId="167" fontId="14" fillId="0" borderId="37" xfId="0" applyNumberFormat="1" applyFont="1" applyBorder="1" applyAlignment="1" applyProtection="1"/>
    <xf numFmtId="167" fontId="14" fillId="9" borderId="100" xfId="0" applyNumberFormat="1" applyFont="1" applyFill="1" applyBorder="1" applyProtection="1"/>
    <xf numFmtId="167" fontId="14" fillId="9" borderId="39" xfId="0" applyNumberFormat="1" applyFont="1" applyFill="1" applyBorder="1" applyProtection="1"/>
    <xf numFmtId="167" fontId="14" fillId="9" borderId="18" xfId="0" applyNumberFormat="1" applyFont="1" applyFill="1" applyBorder="1" applyProtection="1"/>
    <xf numFmtId="167" fontId="14" fillId="0" borderId="131" xfId="0" applyNumberFormat="1" applyFont="1" applyBorder="1" applyAlignment="1" applyProtection="1"/>
    <xf numFmtId="167" fontId="14" fillId="0" borderId="35" xfId="0" applyNumberFormat="1" applyFont="1" applyBorder="1" applyAlignment="1" applyProtection="1"/>
    <xf numFmtId="167" fontId="14" fillId="0" borderId="26" xfId="0" applyNumberFormat="1" applyFont="1" applyBorder="1" applyAlignment="1" applyProtection="1"/>
    <xf numFmtId="167" fontId="14" fillId="0" borderId="159" xfId="0" applyNumberFormat="1" applyFont="1" applyBorder="1" applyAlignment="1" applyProtection="1"/>
    <xf numFmtId="167" fontId="14" fillId="0" borderId="121" xfId="0" applyNumberFormat="1" applyFont="1" applyFill="1" applyBorder="1" applyProtection="1"/>
    <xf numFmtId="167" fontId="14" fillId="0" borderId="123" xfId="0" applyNumberFormat="1" applyFont="1" applyBorder="1" applyAlignment="1" applyProtection="1"/>
    <xf numFmtId="167" fontId="14" fillId="0" borderId="84" xfId="0" applyNumberFormat="1" applyFont="1" applyBorder="1" applyProtection="1"/>
    <xf numFmtId="167" fontId="14" fillId="0" borderId="22" xfId="0" applyNumberFormat="1" applyFont="1" applyBorder="1" applyProtection="1"/>
    <xf numFmtId="167" fontId="14" fillId="9" borderId="31" xfId="0" applyNumberFormat="1" applyFont="1" applyFill="1" applyBorder="1" applyProtection="1"/>
    <xf numFmtId="167" fontId="14" fillId="0" borderId="31" xfId="0" applyNumberFormat="1" applyFont="1" applyBorder="1" applyProtection="1"/>
    <xf numFmtId="0" fontId="17" fillId="0" borderId="147" xfId="0" applyFont="1" applyBorder="1" applyProtection="1"/>
    <xf numFmtId="0" fontId="83" fillId="2" borderId="124" xfId="1" applyNumberFormat="1" applyFont="1" applyFill="1" applyBorder="1" applyProtection="1"/>
    <xf numFmtId="0" fontId="84" fillId="0" borderId="159" xfId="0" applyFont="1" applyBorder="1" applyProtection="1"/>
    <xf numFmtId="0" fontId="2" fillId="0" borderId="126" xfId="0" applyFont="1" applyBorder="1" applyAlignment="1" applyProtection="1">
      <alignment horizontal="center"/>
    </xf>
    <xf numFmtId="0" fontId="81" fillId="0" borderId="25" xfId="53836" applyFont="1" applyFill="1" applyBorder="1" applyProtection="1">
      <protection locked="0"/>
    </xf>
    <xf numFmtId="1" fontId="81" fillId="9" borderId="25" xfId="53836" applyNumberFormat="1" applyFont="1" applyFill="1" applyBorder="1" applyAlignment="1" applyProtection="1">
      <alignment horizontal="center"/>
      <protection locked="0"/>
    </xf>
    <xf numFmtId="0" fontId="47" fillId="0" borderId="25" xfId="0" applyFont="1" applyFill="1" applyBorder="1" applyAlignment="1" applyProtection="1">
      <alignment horizontal="right"/>
    </xf>
    <xf numFmtId="0" fontId="81" fillId="0" borderId="3" xfId="0" applyNumberFormat="1" applyFont="1" applyFill="1" applyBorder="1" applyProtection="1"/>
    <xf numFmtId="0" fontId="14" fillId="9" borderId="142" xfId="0" applyNumberFormat="1" applyFont="1" applyFill="1" applyBorder="1" applyProtection="1"/>
    <xf numFmtId="167" fontId="14" fillId="9" borderId="146" xfId="0" applyNumberFormat="1" applyFont="1" applyFill="1" applyBorder="1" applyProtection="1"/>
    <xf numFmtId="167" fontId="14" fillId="0" borderId="40" xfId="0" applyNumberFormat="1" applyFont="1" applyFill="1" applyBorder="1" applyProtection="1"/>
    <xf numFmtId="167" fontId="14" fillId="0" borderId="131" xfId="0" applyNumberFormat="1" applyFont="1" applyFill="1" applyBorder="1" applyProtection="1"/>
    <xf numFmtId="167" fontId="14" fillId="0" borderId="127" xfId="0" applyNumberFormat="1" applyFont="1" applyFill="1" applyBorder="1" applyProtection="1"/>
    <xf numFmtId="167" fontId="14" fillId="0" borderId="37" xfId="0" applyNumberFormat="1" applyFont="1" applyFill="1" applyBorder="1" applyProtection="1"/>
    <xf numFmtId="167" fontId="47" fillId="9" borderId="25" xfId="0" applyNumberFormat="1" applyFont="1" applyFill="1" applyBorder="1" applyProtection="1"/>
    <xf numFmtId="167" fontId="47" fillId="0" borderId="27" xfId="0" applyNumberFormat="1" applyFont="1" applyBorder="1" applyProtection="1"/>
    <xf numFmtId="167" fontId="14" fillId="9" borderId="121" xfId="0" applyNumberFormat="1" applyFont="1" applyFill="1" applyBorder="1" applyProtection="1"/>
    <xf numFmtId="167" fontId="14" fillId="9" borderId="159" xfId="0" applyNumberFormat="1" applyFont="1" applyFill="1" applyBorder="1" applyProtection="1"/>
    <xf numFmtId="167" fontId="14" fillId="9" borderId="98" xfId="0" applyNumberFormat="1" applyFont="1" applyFill="1" applyBorder="1" applyProtection="1"/>
    <xf numFmtId="167" fontId="14" fillId="0" borderId="98" xfId="0" applyNumberFormat="1" applyFont="1" applyBorder="1" applyProtection="1"/>
    <xf numFmtId="167" fontId="10" fillId="0" borderId="0" xfId="0" applyNumberFormat="1" applyFont="1" applyProtection="1"/>
    <xf numFmtId="167" fontId="10" fillId="0" borderId="52" xfId="0" applyNumberFormat="1" applyFont="1" applyBorder="1" applyProtection="1"/>
    <xf numFmtId="167" fontId="10" fillId="0" borderId="159" xfId="0" applyNumberFormat="1" applyFont="1" applyBorder="1" applyProtection="1"/>
    <xf numFmtId="167" fontId="10" fillId="0" borderId="37" xfId="0" applyNumberFormat="1" applyFont="1" applyBorder="1" applyProtection="1"/>
    <xf numFmtId="167" fontId="14" fillId="9" borderId="126" xfId="0" applyNumberFormat="1" applyFont="1" applyFill="1" applyBorder="1" applyProtection="1"/>
    <xf numFmtId="167" fontId="14" fillId="0" borderId="40" xfId="0" applyNumberFormat="1" applyFont="1" applyBorder="1" applyProtection="1"/>
    <xf numFmtId="167" fontId="14" fillId="0" borderId="37" xfId="0" applyNumberFormat="1" applyFont="1" applyBorder="1" applyProtection="1"/>
    <xf numFmtId="0" fontId="81" fillId="2" borderId="124" xfId="1" applyNumberFormat="1" applyFont="1" applyFill="1" applyBorder="1" applyProtection="1"/>
    <xf numFmtId="0" fontId="85" fillId="0" borderId="123" xfId="0" applyFont="1" applyBorder="1" applyProtection="1"/>
    <xf numFmtId="0" fontId="83" fillId="0" borderId="3" xfId="0" applyNumberFormat="1" applyFont="1" applyBorder="1" applyAlignment="1" applyProtection="1"/>
    <xf numFmtId="0" fontId="86" fillId="13" borderId="3" xfId="1" applyNumberFormat="1" applyFont="1" applyFill="1" applyBorder="1" applyProtection="1">
      <protection locked="0"/>
    </xf>
    <xf numFmtId="44" fontId="14" fillId="8" borderId="19" xfId="0" applyNumberFormat="1" applyFont="1" applyFill="1" applyBorder="1" applyAlignment="1" applyProtection="1"/>
    <xf numFmtId="0" fontId="47" fillId="0" borderId="123" xfId="0" applyFont="1" applyBorder="1" applyAlignment="1" applyProtection="1">
      <alignment horizontal="right"/>
    </xf>
    <xf numFmtId="44" fontId="51" fillId="2" borderId="159" xfId="1" applyFont="1" applyFill="1" applyBorder="1" applyProtection="1">
      <protection locked="0"/>
    </xf>
    <xf numFmtId="44" fontId="51" fillId="0" borderId="159" xfId="1" applyFont="1" applyBorder="1" applyProtection="1"/>
    <xf numFmtId="44" fontId="51" fillId="0" borderId="159" xfId="1" applyFont="1" applyBorder="1" applyAlignment="1" applyProtection="1">
      <alignment shrinkToFit="1"/>
    </xf>
    <xf numFmtId="167" fontId="10" fillId="0" borderId="142" xfId="0" applyNumberFormat="1" applyFont="1" applyFill="1" applyBorder="1" applyProtection="1"/>
    <xf numFmtId="167" fontId="10" fillId="0" borderId="137" xfId="0" applyNumberFormat="1" applyFont="1" applyFill="1" applyBorder="1" applyProtection="1"/>
    <xf numFmtId="167" fontId="10" fillId="0" borderId="28" xfId="0" applyNumberFormat="1" applyFont="1" applyFill="1" applyBorder="1" applyProtection="1"/>
    <xf numFmtId="167" fontId="14" fillId="0" borderId="35" xfId="0" applyNumberFormat="1" applyFont="1" applyFill="1" applyBorder="1" applyProtection="1"/>
    <xf numFmtId="167" fontId="14" fillId="0" borderId="146" xfId="1" applyNumberFormat="1" applyFont="1" applyFill="1" applyBorder="1" applyAlignment="1" applyProtection="1">
      <alignment shrinkToFit="1"/>
    </xf>
    <xf numFmtId="167" fontId="14" fillId="0" borderId="28" xfId="1" applyNumberFormat="1" applyFont="1" applyFill="1" applyBorder="1" applyAlignment="1" applyProtection="1">
      <alignment shrinkToFit="1"/>
    </xf>
    <xf numFmtId="167" fontId="14" fillId="0" borderId="3" xfId="1" applyNumberFormat="1" applyFont="1" applyFill="1" applyBorder="1" applyAlignment="1" applyProtection="1">
      <alignment shrinkToFit="1"/>
    </xf>
    <xf numFmtId="167" fontId="14" fillId="0" borderId="32" xfId="1" applyNumberFormat="1" applyFont="1" applyFill="1" applyBorder="1" applyAlignment="1" applyProtection="1">
      <alignment shrinkToFit="1"/>
    </xf>
    <xf numFmtId="167" fontId="14" fillId="0" borderId="142" xfId="0" applyNumberFormat="1" applyFont="1" applyFill="1" applyBorder="1" applyProtection="1"/>
    <xf numFmtId="167" fontId="10" fillId="0" borderId="144" xfId="0" applyNumberFormat="1" applyFont="1" applyFill="1" applyBorder="1" applyProtection="1"/>
    <xf numFmtId="167" fontId="22" fillId="5" borderId="29" xfId="0" applyNumberFormat="1" applyFont="1" applyFill="1" applyBorder="1" applyProtection="1"/>
    <xf numFmtId="44" fontId="14" fillId="8" borderId="123" xfId="1" applyFont="1" applyFill="1" applyBorder="1" applyProtection="1"/>
    <xf numFmtId="0" fontId="14" fillId="0" borderId="146" xfId="1" applyNumberFormat="1" applyFont="1" applyFill="1" applyBorder="1" applyAlignment="1" applyProtection="1">
      <protection locked="0"/>
    </xf>
    <xf numFmtId="0" fontId="14" fillId="9" borderId="202" xfId="0" applyFont="1" applyFill="1" applyBorder="1" applyAlignment="1" applyProtection="1">
      <alignment horizontal="center"/>
      <protection locked="0"/>
    </xf>
    <xf numFmtId="0" fontId="10" fillId="0" borderId="159" xfId="0" applyFont="1" applyBorder="1" applyAlignment="1" applyProtection="1">
      <alignment horizontal="left"/>
    </xf>
    <xf numFmtId="0" fontId="14" fillId="0" borderId="126" xfId="0" applyNumberFormat="1" applyFont="1" applyBorder="1" applyAlignment="1" applyProtection="1">
      <alignment horizontal="center"/>
    </xf>
    <xf numFmtId="0" fontId="14" fillId="0" borderId="121" xfId="0" applyNumberFormat="1" applyFont="1" applyFill="1" applyBorder="1" applyAlignment="1" applyProtection="1">
      <alignment horizontal="center"/>
    </xf>
    <xf numFmtId="0" fontId="14" fillId="0" borderId="202" xfId="0" applyNumberFormat="1" applyFont="1" applyBorder="1" applyAlignment="1" applyProtection="1">
      <alignment horizontal="center"/>
    </xf>
    <xf numFmtId="0" fontId="14" fillId="0" borderId="121" xfId="0" applyNumberFormat="1" applyFont="1" applyBorder="1" applyAlignment="1" applyProtection="1">
      <alignment horizontal="center"/>
    </xf>
    <xf numFmtId="0" fontId="14" fillId="0" borderId="25" xfId="0" applyNumberFormat="1" applyFont="1" applyFill="1" applyBorder="1" applyAlignment="1" applyProtection="1">
      <alignment horizontal="center"/>
    </xf>
    <xf numFmtId="0" fontId="14" fillId="0" borderId="146" xfId="0" applyNumberFormat="1" applyFont="1" applyFill="1" applyBorder="1" applyAlignment="1" applyProtection="1">
      <alignment horizontal="center"/>
    </xf>
    <xf numFmtId="0" fontId="14" fillId="0" borderId="101" xfId="0" applyNumberFormat="1" applyFont="1" applyBorder="1" applyAlignment="1" applyProtection="1">
      <alignment horizontal="center"/>
    </xf>
    <xf numFmtId="0" fontId="14" fillId="0" borderId="27" xfId="0" applyNumberFormat="1" applyFont="1" applyFill="1" applyBorder="1" applyAlignment="1" applyProtection="1">
      <alignment horizontal="center"/>
    </xf>
    <xf numFmtId="0" fontId="3" fillId="5" borderId="14" xfId="0" applyNumberFormat="1" applyFont="1" applyFill="1" applyBorder="1" applyAlignment="1" applyProtection="1">
      <alignment horizontal="center"/>
    </xf>
    <xf numFmtId="0" fontId="14" fillId="2" borderId="142" xfId="0" applyNumberFormat="1" applyFont="1" applyFill="1" applyBorder="1" applyAlignment="1" applyProtection="1">
      <alignment horizontal="center"/>
    </xf>
    <xf numFmtId="0" fontId="14" fillId="2" borderId="123" xfId="0" applyNumberFormat="1" applyFont="1" applyFill="1" applyBorder="1" applyAlignment="1" applyProtection="1">
      <alignment horizontal="center"/>
    </xf>
    <xf numFmtId="0" fontId="14" fillId="0" borderId="131" xfId="0" applyFont="1" applyBorder="1" applyAlignment="1" applyProtection="1">
      <alignment horizontal="center"/>
    </xf>
    <xf numFmtId="0" fontId="14" fillId="0" borderId="123" xfId="0" applyFont="1" applyBorder="1" applyAlignment="1" applyProtection="1">
      <alignment horizontal="center"/>
    </xf>
    <xf numFmtId="0" fontId="14" fillId="0" borderId="29" xfId="0" applyFont="1" applyBorder="1" applyAlignment="1" applyProtection="1">
      <alignment horizontal="center"/>
    </xf>
    <xf numFmtId="0" fontId="14" fillId="0" borderId="142" xfId="0" applyFont="1" applyBorder="1" applyAlignment="1" applyProtection="1">
      <alignment horizontal="center"/>
    </xf>
    <xf numFmtId="0" fontId="81" fillId="0" borderId="142" xfId="0" applyFont="1" applyBorder="1" applyAlignment="1" applyProtection="1">
      <alignment horizontal="center"/>
    </xf>
    <xf numFmtId="166" fontId="14" fillId="5" borderId="14" xfId="1" applyNumberFormat="1" applyFont="1" applyFill="1" applyBorder="1" applyAlignment="1" applyProtection="1">
      <alignment horizontal="center"/>
    </xf>
    <xf numFmtId="165" fontId="54" fillId="8" borderId="144" xfId="10" applyNumberFormat="1" applyFont="1" applyFill="1" applyBorder="1" applyAlignment="1" applyProtection="1">
      <alignment horizontal="center"/>
    </xf>
    <xf numFmtId="165" fontId="54" fillId="0" borderId="144" xfId="10" applyNumberFormat="1" applyFont="1" applyFill="1" applyBorder="1" applyAlignment="1" applyProtection="1">
      <alignment horizontal="center"/>
    </xf>
    <xf numFmtId="44" fontId="14" fillId="0" borderId="29" xfId="1" applyFont="1" applyFill="1" applyBorder="1" applyAlignment="1" applyProtection="1">
      <alignment horizontal="center" shrinkToFit="1"/>
    </xf>
    <xf numFmtId="165" fontId="47" fillId="8" borderId="144" xfId="10" applyNumberFormat="1" applyFont="1" applyFill="1" applyBorder="1" applyAlignment="1" applyProtection="1">
      <alignment horizontal="center"/>
    </xf>
    <xf numFmtId="165" fontId="54" fillId="0" borderId="142" xfId="10" applyNumberFormat="1" applyFont="1" applyFill="1" applyBorder="1" applyAlignment="1" applyProtection="1">
      <alignment horizontal="center"/>
    </xf>
    <xf numFmtId="0" fontId="14" fillId="0" borderId="142" xfId="0" applyFont="1" applyFill="1" applyBorder="1" applyAlignment="1" applyProtection="1">
      <alignment horizontal="center"/>
    </xf>
    <xf numFmtId="0" fontId="14" fillId="0" borderId="35" xfId="0" applyFont="1" applyFill="1" applyBorder="1" applyAlignment="1" applyProtection="1">
      <alignment horizontal="center"/>
    </xf>
    <xf numFmtId="0" fontId="10" fillId="8" borderId="142" xfId="0" applyFont="1" applyFill="1" applyBorder="1" applyAlignment="1" applyProtection="1">
      <alignment horizontal="center"/>
    </xf>
    <xf numFmtId="0" fontId="10" fillId="0" borderId="142" xfId="0" applyFont="1" applyFill="1" applyBorder="1" applyAlignment="1" applyProtection="1">
      <alignment horizontal="center"/>
    </xf>
    <xf numFmtId="44" fontId="14" fillId="0" borderId="144" xfId="1" applyFont="1" applyFill="1" applyBorder="1" applyAlignment="1" applyProtection="1">
      <alignment horizontal="center" shrinkToFit="1"/>
    </xf>
    <xf numFmtId="44" fontId="14" fillId="0" borderId="142" xfId="1" applyFont="1" applyFill="1" applyBorder="1" applyAlignment="1" applyProtection="1">
      <alignment horizontal="center"/>
      <protection locked="0"/>
    </xf>
    <xf numFmtId="44" fontId="14" fillId="0" borderId="131" xfId="1" applyFont="1" applyFill="1" applyBorder="1" applyAlignment="1" applyProtection="1">
      <alignment horizontal="center"/>
      <protection locked="0"/>
    </xf>
    <xf numFmtId="165" fontId="54" fillId="0" borderId="29" xfId="10" applyNumberFormat="1" applyFont="1" applyFill="1" applyBorder="1" applyAlignment="1" applyProtection="1">
      <alignment horizontal="center"/>
    </xf>
    <xf numFmtId="0" fontId="14" fillId="0" borderId="29" xfId="0" applyFont="1" applyFill="1" applyBorder="1" applyAlignment="1" applyProtection="1">
      <alignment horizontal="center"/>
    </xf>
    <xf numFmtId="0" fontId="10" fillId="0" borderId="0" xfId="0" applyFont="1" applyAlignment="1" applyProtection="1">
      <alignment horizontal="center"/>
    </xf>
    <xf numFmtId="0" fontId="14" fillId="0" borderId="66" xfId="0" applyFont="1" applyBorder="1" applyAlignment="1" applyProtection="1"/>
    <xf numFmtId="0" fontId="14" fillId="9" borderId="146" xfId="0" applyNumberFormat="1" applyFont="1" applyFill="1" applyBorder="1" applyProtection="1"/>
    <xf numFmtId="0" fontId="14" fillId="9" borderId="144" xfId="0" applyNumberFormat="1" applyFont="1" applyFill="1" applyBorder="1" applyProtection="1"/>
    <xf numFmtId="0" fontId="53" fillId="0" borderId="123" xfId="0" applyNumberFormat="1" applyFont="1" applyBorder="1" applyAlignment="1" applyProtection="1"/>
    <xf numFmtId="0" fontId="14" fillId="0" borderId="0" xfId="0" applyFont="1" applyAlignment="1" applyProtection="1">
      <alignment horizontal="left"/>
    </xf>
    <xf numFmtId="0" fontId="14" fillId="0" borderId="123" xfId="1" applyNumberFormat="1" applyFont="1" applyFill="1" applyBorder="1" applyAlignment="1" applyProtection="1">
      <alignment horizontal="center"/>
      <protection locked="0"/>
    </xf>
    <xf numFmtId="0" fontId="14" fillId="0" borderId="37" xfId="1" applyNumberFormat="1" applyFont="1" applyFill="1" applyBorder="1" applyProtection="1"/>
    <xf numFmtId="0" fontId="51" fillId="0" borderId="159" xfId="0" applyNumberFormat="1" applyFont="1" applyBorder="1" applyProtection="1"/>
    <xf numFmtId="0" fontId="14" fillId="0" borderId="19" xfId="0" applyNumberFormat="1" applyFont="1" applyBorder="1" applyProtection="1"/>
    <xf numFmtId="0" fontId="87" fillId="0" borderId="202" xfId="0" applyFont="1" applyBorder="1" applyAlignment="1">
      <alignment horizontal="center"/>
    </xf>
    <xf numFmtId="165" fontId="54" fillId="8" borderId="131" xfId="10" applyNumberFormat="1" applyFont="1" applyFill="1" applyBorder="1" applyAlignment="1" applyProtection="1">
      <alignment horizontal="center"/>
    </xf>
    <xf numFmtId="0" fontId="47" fillId="0" borderId="131" xfId="0" applyFont="1" applyFill="1" applyBorder="1" applyProtection="1"/>
    <xf numFmtId="0" fontId="47" fillId="0" borderId="160" xfId="0" applyFont="1" applyFill="1" applyBorder="1" applyProtection="1"/>
    <xf numFmtId="0" fontId="14" fillId="0" borderId="159" xfId="1" applyNumberFormat="1" applyFont="1" applyFill="1" applyBorder="1" applyProtection="1">
      <protection locked="0"/>
    </xf>
    <xf numFmtId="49" fontId="14" fillId="0" borderId="159" xfId="0" applyNumberFormat="1" applyFont="1" applyBorder="1" applyAlignment="1" applyProtection="1">
      <alignment horizontal="right"/>
    </xf>
    <xf numFmtId="0" fontId="84" fillId="0" borderId="123" xfId="0" applyFont="1" applyBorder="1" applyProtection="1"/>
    <xf numFmtId="44" fontId="14" fillId="0" borderId="43" xfId="0" applyNumberFormat="1" applyFont="1" applyFill="1" applyBorder="1" applyProtection="1">
      <protection locked="0"/>
    </xf>
    <xf numFmtId="37" fontId="14" fillId="8" borderId="123" xfId="92" applyNumberFormat="1" applyFont="1" applyFill="1" applyBorder="1" applyAlignment="1" applyProtection="1">
      <alignment horizontal="center"/>
    </xf>
    <xf numFmtId="44" fontId="14" fillId="8" borderId="123" xfId="92" applyFont="1" applyFill="1" applyBorder="1" applyAlignment="1" applyProtection="1">
      <alignment horizontal="center"/>
    </xf>
    <xf numFmtId="0" fontId="14" fillId="8" borderId="126" xfId="0" applyNumberFormat="1" applyFont="1" applyFill="1" applyBorder="1" applyAlignment="1" applyProtection="1">
      <alignment horizontal="center"/>
    </xf>
    <xf numFmtId="0" fontId="14" fillId="8" borderId="25" xfId="0" applyFont="1" applyFill="1" applyBorder="1" applyAlignment="1" applyProtection="1">
      <alignment horizontal="center"/>
    </xf>
    <xf numFmtId="0" fontId="14" fillId="0" borderId="98" xfId="0" applyNumberFormat="1" applyFont="1" applyFill="1" applyBorder="1" applyAlignment="1" applyProtection="1">
      <alignment horizontal="center"/>
    </xf>
    <xf numFmtId="1" fontId="14" fillId="9" borderId="126" xfId="0" applyNumberFormat="1" applyFont="1" applyFill="1" applyBorder="1" applyProtection="1"/>
    <xf numFmtId="165" fontId="54" fillId="16" borderId="126" xfId="10" applyNumberFormat="1" applyFont="1" applyFill="1" applyBorder="1" applyAlignment="1" applyProtection="1"/>
    <xf numFmtId="165" fontId="54" fillId="16" borderId="127" xfId="10" applyNumberFormat="1" applyFont="1" applyFill="1" applyBorder="1" applyAlignment="1" applyProtection="1"/>
    <xf numFmtId="0" fontId="17" fillId="0" borderId="134" xfId="0" applyFont="1" applyBorder="1" applyProtection="1"/>
    <xf numFmtId="0" fontId="14" fillId="8" borderId="126" xfId="0" applyNumberFormat="1" applyFont="1" applyFill="1" applyBorder="1" applyProtection="1">
      <protection locked="0"/>
    </xf>
    <xf numFmtId="44" fontId="14" fillId="9" borderId="52" xfId="92" applyFont="1" applyFill="1" applyBorder="1" applyProtection="1"/>
    <xf numFmtId="44" fontId="14" fillId="9" borderId="131" xfId="92" applyFont="1" applyFill="1" applyBorder="1" applyProtection="1"/>
    <xf numFmtId="44" fontId="14" fillId="9" borderId="131" xfId="92" applyFont="1" applyFill="1" applyBorder="1" applyAlignment="1" applyProtection="1">
      <alignment horizontal="center"/>
    </xf>
    <xf numFmtId="44" fontId="14" fillId="0" borderId="130" xfId="0" applyNumberFormat="1" applyFont="1" applyBorder="1" applyProtection="1"/>
    <xf numFmtId="167" fontId="55" fillId="9" borderId="197" xfId="134" applyNumberFormat="1" applyFont="1" applyFill="1" applyBorder="1" applyAlignment="1">
      <alignment horizontal="center"/>
    </xf>
    <xf numFmtId="167" fontId="14" fillId="9" borderId="137" xfId="0" applyNumberFormat="1" applyFont="1" applyFill="1" applyBorder="1" applyAlignment="1" applyProtection="1">
      <alignment horizontal="center"/>
    </xf>
    <xf numFmtId="167" fontId="14" fillId="0" borderId="129" xfId="0" applyNumberFormat="1" applyFont="1" applyBorder="1" applyProtection="1"/>
    <xf numFmtId="164" fontId="14" fillId="9" borderId="40" xfId="92" applyNumberFormat="1" applyFont="1" applyFill="1" applyBorder="1" applyAlignment="1" applyProtection="1">
      <protection locked="0"/>
    </xf>
    <xf numFmtId="164" fontId="14" fillId="9" borderId="53" xfId="92" applyNumberFormat="1" applyFont="1" applyFill="1" applyBorder="1" applyAlignment="1" applyProtection="1">
      <protection locked="0"/>
    </xf>
    <xf numFmtId="44" fontId="14" fillId="9" borderId="159" xfId="92" applyNumberFormat="1" applyFont="1" applyFill="1" applyBorder="1" applyProtection="1">
      <protection locked="0"/>
    </xf>
    <xf numFmtId="0" fontId="14" fillId="9" borderId="159" xfId="0" applyFont="1" applyFill="1" applyBorder="1" applyProtection="1">
      <protection locked="0"/>
    </xf>
    <xf numFmtId="0" fontId="14" fillId="9" borderId="27" xfId="0" applyFont="1" applyFill="1" applyBorder="1" applyProtection="1">
      <protection locked="0"/>
    </xf>
    <xf numFmtId="0" fontId="55" fillId="6" borderId="43" xfId="2" applyFont="1" applyBorder="1" applyAlignment="1" applyProtection="1">
      <protection locked="0"/>
    </xf>
    <xf numFmtId="164" fontId="14" fillId="7" borderId="53" xfId="1" applyNumberFormat="1" applyFont="1" applyFill="1" applyBorder="1" applyAlignment="1" applyProtection="1">
      <protection locked="0"/>
    </xf>
    <xf numFmtId="44" fontId="14" fillId="0" borderId="25" xfId="0" applyNumberFormat="1" applyFont="1" applyFill="1" applyBorder="1" applyAlignment="1" applyProtection="1"/>
    <xf numFmtId="44" fontId="14" fillId="0" borderId="99" xfId="1" applyFont="1" applyFill="1" applyBorder="1" applyAlignment="1" applyProtection="1">
      <alignment shrinkToFit="1"/>
    </xf>
    <xf numFmtId="44" fontId="14" fillId="0" borderId="121" xfId="1" applyFont="1" applyFill="1" applyBorder="1" applyAlignment="1" applyProtection="1">
      <alignment shrinkToFit="1"/>
    </xf>
    <xf numFmtId="44" fontId="14" fillId="0" borderId="123" xfId="1" applyFont="1" applyFill="1" applyBorder="1" applyAlignment="1" applyProtection="1">
      <alignment shrinkToFit="1"/>
    </xf>
    <xf numFmtId="44" fontId="14" fillId="0" borderId="141" xfId="1" applyFont="1" applyFill="1" applyBorder="1" applyAlignment="1" applyProtection="1">
      <alignment shrinkToFit="1"/>
    </xf>
    <xf numFmtId="44" fontId="14" fillId="0" borderId="45" xfId="0" applyNumberFormat="1" applyFont="1" applyFill="1" applyBorder="1" applyAlignment="1" applyProtection="1"/>
    <xf numFmtId="44" fontId="14" fillId="0" borderId="128" xfId="0" applyNumberFormat="1" applyFont="1" applyFill="1" applyBorder="1" applyAlignment="1" applyProtection="1"/>
    <xf numFmtId="0" fontId="14" fillId="0" borderId="122" xfId="1" applyNumberFormat="1" applyFont="1" applyFill="1" applyBorder="1" applyProtection="1">
      <protection locked="0"/>
    </xf>
    <xf numFmtId="44" fontId="14" fillId="0" borderId="124" xfId="0" applyNumberFormat="1" applyFont="1" applyFill="1" applyBorder="1" applyAlignment="1" applyProtection="1"/>
    <xf numFmtId="0" fontId="81" fillId="0" borderId="3" xfId="0" applyNumberFormat="1" applyFont="1" applyBorder="1" applyProtection="1"/>
    <xf numFmtId="0" fontId="81" fillId="0" borderId="121" xfId="0" applyNumberFormat="1" applyFont="1" applyBorder="1" applyProtection="1"/>
    <xf numFmtId="0" fontId="10" fillId="0" borderId="123" xfId="0" applyNumberFormat="1" applyFont="1" applyBorder="1" applyAlignment="1" applyProtection="1">
      <alignment horizontal="left"/>
    </xf>
    <xf numFmtId="0" fontId="83" fillId="0" borderId="124" xfId="0" applyNumberFormat="1" applyFont="1" applyFill="1" applyBorder="1" applyProtection="1"/>
    <xf numFmtId="0" fontId="83" fillId="0" borderId="3" xfId="0" applyNumberFormat="1" applyFont="1" applyFill="1" applyBorder="1" applyProtection="1">
      <protection locked="0"/>
    </xf>
    <xf numFmtId="0" fontId="83" fillId="0" borderId="3" xfId="0" applyNumberFormat="1" applyFont="1" applyFill="1" applyBorder="1" applyAlignment="1" applyProtection="1">
      <alignment horizontal="left"/>
    </xf>
    <xf numFmtId="0" fontId="83" fillId="0" borderId="3" xfId="0" applyNumberFormat="1" applyFont="1" applyFill="1" applyBorder="1" applyAlignment="1" applyProtection="1">
      <alignment horizontal="right"/>
    </xf>
    <xf numFmtId="0" fontId="83" fillId="0" borderId="3" xfId="1" applyNumberFormat="1" applyFont="1" applyFill="1" applyBorder="1" applyAlignment="1" applyProtection="1">
      <alignment horizontal="center"/>
      <protection locked="0"/>
    </xf>
    <xf numFmtId="0" fontId="88" fillId="12" borderId="3" xfId="9" applyNumberFormat="1" applyFont="1" applyBorder="1" applyProtection="1">
      <protection locked="0"/>
    </xf>
    <xf numFmtId="0" fontId="81" fillId="0" borderId="3" xfId="0" applyNumberFormat="1" applyFont="1" applyBorder="1" applyAlignment="1" applyProtection="1">
      <alignment horizontal="right"/>
    </xf>
    <xf numFmtId="0" fontId="81" fillId="0" borderId="3" xfId="0" applyNumberFormat="1" applyFont="1" applyFill="1" applyBorder="1" applyAlignment="1" applyProtection="1">
      <alignment horizontal="right"/>
    </xf>
    <xf numFmtId="165" fontId="54" fillId="0" borderId="105" xfId="10" applyNumberFormat="1" applyFont="1" applyFill="1" applyBorder="1" applyAlignment="1" applyProtection="1"/>
    <xf numFmtId="167" fontId="14" fillId="0" borderId="25" xfId="0" applyNumberFormat="1" applyFont="1" applyFill="1" applyBorder="1" applyProtection="1"/>
    <xf numFmtId="165" fontId="54" fillId="0" borderId="156" xfId="10" applyNumberFormat="1" applyFont="1" applyFill="1" applyBorder="1" applyAlignment="1" applyProtection="1"/>
    <xf numFmtId="0" fontId="89" fillId="13" borderId="3" xfId="1" applyNumberFormat="1" applyFont="1" applyFill="1" applyBorder="1" applyProtection="1">
      <protection locked="0"/>
    </xf>
    <xf numFmtId="0" fontId="81" fillId="0" borderId="3" xfId="0" applyNumberFormat="1" applyFont="1" applyBorder="1" applyAlignment="1" applyProtection="1"/>
    <xf numFmtId="44" fontId="14" fillId="8" borderId="131" xfId="1" applyFont="1" applyFill="1" applyBorder="1" applyProtection="1">
      <protection locked="0"/>
    </xf>
    <xf numFmtId="0" fontId="14" fillId="14" borderId="52" xfId="1" applyNumberFormat="1" applyFont="1" applyFill="1" applyBorder="1" applyAlignment="1" applyProtection="1">
      <alignment horizontal="left"/>
      <protection locked="0"/>
    </xf>
    <xf numFmtId="0" fontId="2" fillId="40" borderId="29" xfId="0" applyNumberFormat="1" applyFont="1" applyFill="1" applyBorder="1" applyProtection="1"/>
    <xf numFmtId="165" fontId="54" fillId="40" borderId="87" xfId="10" applyNumberFormat="1" applyFont="1" applyFill="1" applyAlignment="1" applyProtection="1"/>
    <xf numFmtId="165" fontId="54" fillId="40" borderId="98" xfId="10" applyNumberFormat="1" applyFont="1" applyFill="1" applyBorder="1" applyAlignment="1" applyProtection="1"/>
    <xf numFmtId="165" fontId="54" fillId="40" borderId="190" xfId="10" applyNumberFormat="1" applyFont="1" applyFill="1" applyBorder="1" applyAlignment="1" applyProtection="1"/>
    <xf numFmtId="0" fontId="2" fillId="41" borderId="14" xfId="0" applyNumberFormat="1" applyFont="1" applyFill="1" applyBorder="1" applyProtection="1"/>
    <xf numFmtId="0" fontId="14" fillId="41" borderId="14" xfId="0" applyNumberFormat="1" applyFont="1" applyFill="1" applyBorder="1" applyProtection="1"/>
    <xf numFmtId="0" fontId="47" fillId="41" borderId="14" xfId="0" applyNumberFormat="1" applyFont="1" applyFill="1" applyBorder="1" applyProtection="1"/>
    <xf numFmtId="0" fontId="22" fillId="41" borderId="14" xfId="0" applyNumberFormat="1" applyFont="1" applyFill="1" applyBorder="1" applyProtection="1"/>
    <xf numFmtId="165" fontId="54" fillId="41" borderId="91" xfId="10" applyNumberFormat="1" applyFont="1" applyFill="1" applyBorder="1" applyAlignment="1" applyProtection="1"/>
    <xf numFmtId="165" fontId="54" fillId="42" borderId="91" xfId="10" applyNumberFormat="1" applyFont="1" applyFill="1" applyBorder="1" applyAlignment="1" applyProtection="1"/>
    <xf numFmtId="44" fontId="2" fillId="43" borderId="14" xfId="0" applyNumberFormat="1" applyFont="1" applyFill="1" applyBorder="1" applyProtection="1"/>
    <xf numFmtId="44" fontId="12" fillId="43" borderId="14" xfId="0" applyNumberFormat="1" applyFont="1" applyFill="1" applyBorder="1" applyProtection="1"/>
    <xf numFmtId="0" fontId="2" fillId="43" borderId="14" xfId="0" applyNumberFormat="1" applyFont="1" applyFill="1" applyBorder="1" applyProtection="1"/>
    <xf numFmtId="44" fontId="12" fillId="5" borderId="29" xfId="1" applyFont="1" applyFill="1" applyBorder="1" applyProtection="1">
      <protection locked="0"/>
    </xf>
    <xf numFmtId="0" fontId="10" fillId="5" borderId="29" xfId="0" applyNumberFormat="1" applyFont="1" applyFill="1" applyBorder="1" applyAlignment="1" applyProtection="1">
      <protection locked="0"/>
    </xf>
    <xf numFmtId="0" fontId="14" fillId="5" borderId="29" xfId="0" applyNumberFormat="1" applyFont="1" applyFill="1" applyBorder="1" applyAlignment="1" applyProtection="1">
      <protection locked="0"/>
    </xf>
    <xf numFmtId="0" fontId="14" fillId="5" borderId="29" xfId="0" applyFont="1" applyFill="1" applyBorder="1" applyProtection="1">
      <protection locked="0"/>
    </xf>
    <xf numFmtId="37" fontId="14" fillId="5" borderId="29" xfId="1" applyNumberFormat="1" applyFont="1" applyFill="1" applyBorder="1" applyAlignment="1" applyProtection="1">
      <protection locked="0"/>
    </xf>
    <xf numFmtId="0" fontId="14" fillId="37" borderId="29" xfId="1" applyNumberFormat="1" applyFont="1" applyFill="1" applyBorder="1" applyProtection="1">
      <protection locked="0"/>
    </xf>
    <xf numFmtId="0" fontId="14" fillId="5" borderId="29" xfId="0" applyFont="1" applyFill="1" applyBorder="1" applyAlignment="1" applyProtection="1"/>
    <xf numFmtId="37" fontId="14" fillId="5" borderId="29" xfId="1" applyNumberFormat="1" applyFont="1" applyFill="1" applyBorder="1" applyProtection="1"/>
    <xf numFmtId="0" fontId="10" fillId="0" borderId="202" xfId="0" applyNumberFormat="1" applyFont="1" applyBorder="1" applyProtection="1"/>
    <xf numFmtId="0" fontId="12" fillId="13" borderId="202" xfId="1" applyNumberFormat="1" applyFont="1" applyFill="1" applyBorder="1" applyProtection="1">
      <protection locked="0"/>
    </xf>
    <xf numFmtId="49" fontId="14" fillId="0" borderId="202" xfId="0" applyNumberFormat="1" applyFont="1" applyBorder="1" applyProtection="1"/>
    <xf numFmtId="0" fontId="55" fillId="10" borderId="202" xfId="2" applyFont="1" applyFill="1" applyBorder="1" applyAlignment="1" applyProtection="1">
      <alignment vertical="top"/>
      <protection locked="0"/>
    </xf>
    <xf numFmtId="0" fontId="51" fillId="0" borderId="202" xfId="0" applyFont="1" applyFill="1" applyBorder="1" applyProtection="1"/>
    <xf numFmtId="49" fontId="53" fillId="0" borderId="202" xfId="0" applyNumberFormat="1" applyFont="1" applyBorder="1" applyAlignment="1" applyProtection="1">
      <alignment horizontal="right"/>
    </xf>
    <xf numFmtId="167" fontId="14" fillId="0" borderId="202" xfId="0" applyNumberFormat="1" applyFont="1" applyFill="1" applyBorder="1" applyAlignment="1" applyProtection="1">
      <alignment shrinkToFit="1"/>
    </xf>
    <xf numFmtId="0" fontId="14" fillId="13" borderId="202" xfId="1" applyNumberFormat="1" applyFont="1" applyFill="1" applyBorder="1" applyProtection="1">
      <protection locked="0"/>
    </xf>
    <xf numFmtId="37" fontId="14" fillId="10" borderId="202" xfId="1" applyNumberFormat="1" applyFont="1" applyFill="1" applyBorder="1" applyProtection="1">
      <protection locked="0"/>
    </xf>
    <xf numFmtId="167" fontId="14" fillId="0" borderId="202" xfId="0" applyNumberFormat="1" applyFont="1" applyBorder="1" applyAlignment="1" applyProtection="1">
      <alignment shrinkToFit="1"/>
    </xf>
    <xf numFmtId="0" fontId="14" fillId="0" borderId="147" xfId="0" applyNumberFormat="1" applyFont="1" applyBorder="1" applyAlignment="1" applyProtection="1">
      <alignment horizontal="right"/>
    </xf>
    <xf numFmtId="0" fontId="31" fillId="10" borderId="9" xfId="0" applyFont="1" applyFill="1" applyBorder="1" applyProtection="1">
      <protection locked="0"/>
    </xf>
    <xf numFmtId="0" fontId="63" fillId="8" borderId="202" xfId="9" applyNumberFormat="1" applyFont="1" applyFill="1" applyBorder="1" applyProtection="1">
      <protection locked="0"/>
    </xf>
    <xf numFmtId="49" fontId="14" fillId="8" borderId="147" xfId="0" applyNumberFormat="1" applyFont="1" applyFill="1" applyBorder="1" applyAlignment="1" applyProtection="1">
      <alignment horizontal="center"/>
      <protection locked="0"/>
    </xf>
    <xf numFmtId="49" fontId="14" fillId="0" borderId="147" xfId="0" applyNumberFormat="1" applyFont="1" applyBorder="1" applyAlignment="1" applyProtection="1">
      <alignment horizontal="center"/>
      <protection locked="0"/>
    </xf>
    <xf numFmtId="0" fontId="14" fillId="10" borderId="202" xfId="0" applyFont="1" applyFill="1" applyBorder="1" applyAlignment="1" applyProtection="1">
      <protection locked="0"/>
    </xf>
    <xf numFmtId="0" fontId="63" fillId="12" borderId="202" xfId="9" applyNumberFormat="1" applyFont="1" applyBorder="1" applyProtection="1">
      <protection locked="0"/>
    </xf>
    <xf numFmtId="0" fontId="55" fillId="6" borderId="96" xfId="2" applyFont="1" applyBorder="1" applyAlignment="1" applyProtection="1">
      <alignment vertical="top"/>
      <protection locked="0"/>
    </xf>
    <xf numFmtId="0" fontId="47" fillId="34" borderId="121" xfId="0" applyFont="1" applyFill="1" applyBorder="1" applyAlignment="1" applyProtection="1">
      <alignment horizontal="left"/>
    </xf>
    <xf numFmtId="0" fontId="14" fillId="0" borderId="121" xfId="3" applyNumberFormat="1" applyFont="1" applyBorder="1" applyProtection="1"/>
    <xf numFmtId="0" fontId="17" fillId="0" borderId="202" xfId="0" applyNumberFormat="1" applyFont="1" applyBorder="1" applyProtection="1"/>
    <xf numFmtId="0" fontId="14" fillId="0" borderId="121" xfId="3" applyNumberFormat="1" applyFont="1" applyBorder="1" applyAlignment="1" applyProtection="1">
      <alignment horizontal="left"/>
    </xf>
    <xf numFmtId="0" fontId="14" fillId="0" borderId="121" xfId="3" applyNumberFormat="1" applyFont="1" applyBorder="1" applyAlignment="1" applyProtection="1">
      <alignment horizontal="right"/>
    </xf>
    <xf numFmtId="0" fontId="14" fillId="0" borderId="202" xfId="3" applyFont="1" applyBorder="1" applyAlignment="1" applyProtection="1">
      <alignment horizontal="left"/>
    </xf>
    <xf numFmtId="0" fontId="14" fillId="9" borderId="202" xfId="0" applyNumberFormat="1" applyFont="1" applyFill="1" applyBorder="1" applyProtection="1"/>
    <xf numFmtId="0" fontId="53" fillId="0" borderId="202" xfId="0" applyNumberFormat="1" applyFont="1" applyBorder="1" applyProtection="1"/>
    <xf numFmtId="0" fontId="47" fillId="35" borderId="202" xfId="0" applyFont="1" applyFill="1" applyBorder="1" applyProtection="1"/>
    <xf numFmtId="49" fontId="14" fillId="0" borderId="202" xfId="0" applyNumberFormat="1" applyFont="1" applyFill="1" applyBorder="1" applyAlignment="1" applyProtection="1"/>
    <xf numFmtId="49" fontId="14" fillId="0" borderId="121" xfId="0" applyNumberFormat="1" applyFont="1" applyFill="1" applyBorder="1" applyAlignment="1" applyProtection="1"/>
    <xf numFmtId="49" fontId="14" fillId="0" borderId="202" xfId="0" applyNumberFormat="1" applyFont="1" applyFill="1" applyBorder="1" applyProtection="1"/>
    <xf numFmtId="0" fontId="47" fillId="0" borderId="202" xfId="0" applyFont="1" applyFill="1" applyBorder="1" applyAlignment="1" applyProtection="1"/>
    <xf numFmtId="0" fontId="14" fillId="0" borderId="147" xfId="0" applyFont="1" applyBorder="1" applyAlignment="1" applyProtection="1">
      <alignment horizontal="right"/>
    </xf>
    <xf numFmtId="44" fontId="14" fillId="0" borderId="147" xfId="1" applyFont="1" applyBorder="1" applyAlignment="1" applyProtection="1"/>
    <xf numFmtId="0" fontId="47" fillId="0" borderId="202" xfId="0" applyNumberFormat="1" applyFont="1" applyBorder="1" applyProtection="1"/>
    <xf numFmtId="44" fontId="12" fillId="5" borderId="29" xfId="1" applyFont="1" applyFill="1" applyBorder="1" applyProtection="1"/>
    <xf numFmtId="44" fontId="12" fillId="5" borderId="42" xfId="0" applyNumberFormat="1" applyFont="1" applyFill="1" applyBorder="1" applyProtection="1"/>
    <xf numFmtId="44" fontId="14" fillId="5" borderId="29" xfId="1" applyFont="1" applyFill="1" applyBorder="1" applyProtection="1"/>
    <xf numFmtId="44" fontId="14" fillId="5" borderId="29" xfId="1" applyFont="1" applyFill="1" applyBorder="1" applyAlignment="1" applyProtection="1">
      <alignment shrinkToFit="1"/>
    </xf>
    <xf numFmtId="0" fontId="14" fillId="5" borderId="29" xfId="0" applyFont="1" applyFill="1" applyBorder="1" applyAlignment="1" applyProtection="1">
      <alignment horizontal="left"/>
    </xf>
    <xf numFmtId="0" fontId="14" fillId="5" borderId="29" xfId="0" applyFont="1" applyFill="1" applyBorder="1" applyAlignment="1" applyProtection="1">
      <alignment horizontal="right"/>
    </xf>
    <xf numFmtId="0" fontId="47" fillId="5" borderId="29" xfId="0" applyFont="1" applyFill="1" applyBorder="1" applyAlignment="1" applyProtection="1">
      <alignment horizontal="left"/>
    </xf>
    <xf numFmtId="44" fontId="14" fillId="5" borderId="29" xfId="0" applyNumberFormat="1" applyFont="1" applyFill="1" applyBorder="1" applyProtection="1"/>
    <xf numFmtId="0" fontId="14" fillId="5" borderId="42" xfId="0" applyFont="1" applyFill="1" applyBorder="1" applyProtection="1"/>
    <xf numFmtId="49" fontId="14" fillId="5" borderId="29" xfId="0" applyNumberFormat="1" applyFont="1" applyFill="1" applyBorder="1" applyAlignment="1" applyProtection="1"/>
    <xf numFmtId="0" fontId="14" fillId="5" borderId="29" xfId="0" applyNumberFormat="1" applyFont="1" applyFill="1" applyBorder="1" applyAlignment="1" applyProtection="1"/>
    <xf numFmtId="44" fontId="14" fillId="5" borderId="29" xfId="1" applyFont="1" applyFill="1" applyBorder="1" applyAlignment="1" applyProtection="1">
      <protection locked="0"/>
    </xf>
    <xf numFmtId="44" fontId="14" fillId="5" borderId="29" xfId="1" applyFont="1" applyFill="1" applyBorder="1" applyAlignment="1" applyProtection="1"/>
    <xf numFmtId="44" fontId="14" fillId="5" borderId="42" xfId="0" applyNumberFormat="1" applyFont="1" applyFill="1" applyBorder="1" applyAlignment="1" applyProtection="1"/>
    <xf numFmtId="0" fontId="18" fillId="5" borderId="29" xfId="0" applyFont="1" applyFill="1" applyBorder="1" applyProtection="1"/>
    <xf numFmtId="0" fontId="10" fillId="5" borderId="29" xfId="0" applyFont="1" applyFill="1" applyBorder="1" applyProtection="1"/>
    <xf numFmtId="0" fontId="10" fillId="5" borderId="29" xfId="0" applyNumberFormat="1" applyFont="1" applyFill="1" applyBorder="1" applyProtection="1"/>
    <xf numFmtId="49" fontId="10" fillId="5" borderId="29" xfId="0" applyNumberFormat="1" applyFont="1" applyFill="1" applyBorder="1" applyAlignment="1" applyProtection="1"/>
    <xf numFmtId="0" fontId="10" fillId="5" borderId="29" xfId="0" applyFont="1" applyFill="1" applyBorder="1" applyAlignment="1" applyProtection="1">
      <alignment horizontal="right"/>
    </xf>
    <xf numFmtId="0" fontId="10" fillId="5" borderId="29" xfId="0" applyNumberFormat="1" applyFont="1" applyFill="1" applyBorder="1" applyAlignment="1" applyProtection="1"/>
    <xf numFmtId="0" fontId="10" fillId="5" borderId="29" xfId="0" applyFont="1" applyFill="1" applyBorder="1" applyAlignment="1" applyProtection="1"/>
    <xf numFmtId="44" fontId="10" fillId="5" borderId="29" xfId="1" applyFont="1" applyFill="1" applyBorder="1" applyAlignment="1" applyProtection="1">
      <protection locked="0"/>
    </xf>
    <xf numFmtId="44" fontId="10" fillId="5" borderId="29" xfId="1" applyFont="1" applyFill="1" applyBorder="1" applyAlignment="1" applyProtection="1"/>
    <xf numFmtId="44" fontId="10" fillId="5" borderId="29" xfId="1" applyFont="1" applyFill="1" applyBorder="1" applyAlignment="1" applyProtection="1">
      <alignment shrinkToFit="1"/>
    </xf>
    <xf numFmtId="44" fontId="10" fillId="5" borderId="42" xfId="0" applyNumberFormat="1" applyFont="1" applyFill="1" applyBorder="1" applyAlignment="1" applyProtection="1"/>
    <xf numFmtId="0" fontId="12" fillId="5" borderId="29" xfId="0" applyNumberFormat="1" applyFont="1" applyFill="1" applyBorder="1" applyProtection="1"/>
    <xf numFmtId="0" fontId="12" fillId="5" borderId="29" xfId="0" applyNumberFormat="1" applyFont="1" applyFill="1" applyBorder="1" applyAlignment="1" applyProtection="1">
      <alignment horizontal="left"/>
    </xf>
    <xf numFmtId="44" fontId="12" fillId="5" borderId="42" xfId="1" applyFont="1" applyFill="1" applyBorder="1" applyProtection="1"/>
    <xf numFmtId="165" fontId="54" fillId="0" borderId="202" xfId="10" applyNumberFormat="1" applyFont="1" applyFill="1" applyBorder="1" applyAlignment="1" applyProtection="1"/>
    <xf numFmtId="165" fontId="72" fillId="8" borderId="91" xfId="10" applyNumberFormat="1" applyFont="1" applyFill="1" applyBorder="1" applyAlignment="1" applyProtection="1">
      <alignment horizontal="center"/>
    </xf>
    <xf numFmtId="0" fontId="14" fillId="0" borderId="147" xfId="0" applyNumberFormat="1" applyFont="1" applyBorder="1" applyAlignment="1" applyProtection="1">
      <alignment horizontal="left" shrinkToFit="1"/>
    </xf>
    <xf numFmtId="44" fontId="14" fillId="8" borderId="202" xfId="1" applyFont="1" applyFill="1" applyBorder="1" applyAlignment="1" applyProtection="1">
      <protection locked="0"/>
    </xf>
    <xf numFmtId="165" fontId="54" fillId="15" borderId="163" xfId="10" applyNumberFormat="1" applyFont="1" applyBorder="1" applyAlignment="1" applyProtection="1"/>
    <xf numFmtId="0" fontId="14" fillId="0" borderId="147" xfId="0" applyFont="1" applyFill="1" applyBorder="1" applyAlignment="1" applyProtection="1">
      <alignment horizontal="right"/>
    </xf>
    <xf numFmtId="165" fontId="54" fillId="8" borderId="142" xfId="10" applyNumberFormat="1" applyFont="1" applyFill="1" applyBorder="1" applyAlignment="1" applyProtection="1">
      <alignment horizontal="center"/>
    </xf>
    <xf numFmtId="44" fontId="14" fillId="0" borderId="147" xfId="0" applyNumberFormat="1" applyFont="1" applyBorder="1" applyAlignment="1" applyProtection="1">
      <alignment horizontal="center"/>
    </xf>
    <xf numFmtId="0" fontId="3" fillId="0" borderId="202" xfId="1" applyNumberFormat="1" applyFont="1" applyFill="1" applyBorder="1" applyAlignment="1" applyProtection="1">
      <alignment horizontal="center"/>
      <protection locked="0"/>
    </xf>
    <xf numFmtId="165" fontId="50" fillId="0" borderId="91" xfId="10" applyNumberFormat="1" applyFont="1" applyFill="1" applyBorder="1" applyAlignment="1" applyProtection="1"/>
    <xf numFmtId="165" fontId="50" fillId="0" borderId="91" xfId="10" applyNumberFormat="1" applyFont="1" applyFill="1" applyBorder="1" applyAlignment="1" applyProtection="1">
      <alignment horizontal="center"/>
    </xf>
    <xf numFmtId="44" fontId="12" fillId="5" borderId="29" xfId="0" applyNumberFormat="1" applyFont="1" applyFill="1" applyBorder="1" applyProtection="1"/>
    <xf numFmtId="44" fontId="22" fillId="5" borderId="8" xfId="0" applyNumberFormat="1" applyFont="1" applyFill="1" applyBorder="1" applyProtection="1"/>
    <xf numFmtId="0" fontId="47" fillId="5" borderId="29" xfId="0" applyNumberFormat="1" applyFont="1" applyFill="1" applyBorder="1" applyProtection="1"/>
    <xf numFmtId="173" fontId="47" fillId="5" borderId="29" xfId="0" applyNumberFormat="1" applyFont="1" applyFill="1" applyBorder="1" applyProtection="1"/>
    <xf numFmtId="44" fontId="2" fillId="40" borderId="8" xfId="0" applyNumberFormat="1" applyFont="1" applyFill="1" applyBorder="1" applyProtection="1"/>
    <xf numFmtId="0" fontId="2" fillId="5" borderId="8" xfId="0" applyNumberFormat="1" applyFont="1" applyFill="1" applyBorder="1" applyProtection="1"/>
    <xf numFmtId="44" fontId="7" fillId="5" borderId="29" xfId="0" applyNumberFormat="1" applyFont="1" applyFill="1" applyBorder="1" applyAlignment="1" applyProtection="1"/>
    <xf numFmtId="166" fontId="14" fillId="5" borderId="29" xfId="1" applyNumberFormat="1" applyFont="1" applyFill="1" applyBorder="1" applyProtection="1"/>
    <xf numFmtId="166" fontId="14" fillId="5" borderId="29" xfId="1" applyNumberFormat="1" applyFont="1" applyFill="1" applyBorder="1" applyAlignment="1" applyProtection="1">
      <alignment horizontal="center"/>
    </xf>
    <xf numFmtId="49" fontId="18" fillId="5" borderId="8" xfId="0" applyNumberFormat="1" applyFont="1" applyFill="1" applyBorder="1" applyProtection="1"/>
    <xf numFmtId="49" fontId="18" fillId="5" borderId="29" xfId="0" applyNumberFormat="1" applyFont="1" applyFill="1" applyBorder="1" applyProtection="1"/>
    <xf numFmtId="49" fontId="7" fillId="5" borderId="29" xfId="0" applyNumberFormat="1" applyFont="1" applyFill="1" applyBorder="1" applyProtection="1"/>
    <xf numFmtId="166" fontId="18" fillId="5" borderId="29" xfId="0" applyNumberFormat="1" applyFont="1" applyFill="1" applyBorder="1" applyProtection="1"/>
    <xf numFmtId="49" fontId="12" fillId="5" borderId="29" xfId="0" applyNumberFormat="1" applyFont="1" applyFill="1" applyBorder="1" applyProtection="1"/>
    <xf numFmtId="167" fontId="18" fillId="5" borderId="29" xfId="0" applyNumberFormat="1" applyFont="1" applyFill="1" applyBorder="1" applyProtection="1"/>
    <xf numFmtId="44" fontId="18" fillId="5" borderId="8" xfId="0" applyNumberFormat="1" applyFont="1" applyFill="1" applyBorder="1" applyProtection="1"/>
    <xf numFmtId="0" fontId="18" fillId="5" borderId="29" xfId="0" applyNumberFormat="1" applyFont="1" applyFill="1" applyBorder="1" applyProtection="1"/>
    <xf numFmtId="173" fontId="18" fillId="5" borderId="29" xfId="0" applyNumberFormat="1" applyFont="1" applyFill="1" applyBorder="1" applyProtection="1"/>
    <xf numFmtId="173" fontId="12" fillId="5" borderId="29" xfId="0" applyNumberFormat="1" applyFont="1" applyFill="1" applyBorder="1" applyProtection="1"/>
    <xf numFmtId="44" fontId="14" fillId="9" borderId="202" xfId="0" applyNumberFormat="1" applyFont="1" applyFill="1" applyBorder="1" applyProtection="1"/>
    <xf numFmtId="167" fontId="14" fillId="9" borderId="202" xfId="0" applyNumberFormat="1" applyFont="1" applyFill="1" applyBorder="1" applyProtection="1"/>
    <xf numFmtId="49" fontId="14" fillId="5" borderId="15" xfId="0" applyNumberFormat="1" applyFont="1" applyFill="1" applyBorder="1" applyProtection="1"/>
    <xf numFmtId="44" fontId="2" fillId="5" borderId="13" xfId="0" applyNumberFormat="1" applyFont="1" applyFill="1" applyBorder="1" applyProtection="1"/>
    <xf numFmtId="167" fontId="54" fillId="36" borderId="107" xfId="10" applyNumberFormat="1" applyFont="1" applyFill="1" applyBorder="1" applyAlignment="1" applyProtection="1"/>
    <xf numFmtId="165" fontId="54" fillId="36" borderId="14" xfId="10" applyNumberFormat="1" applyFont="1" applyFill="1" applyBorder="1" applyAlignment="1" applyProtection="1"/>
    <xf numFmtId="44" fontId="14" fillId="5" borderId="50" xfId="0" applyNumberFormat="1" applyFont="1" applyFill="1" applyBorder="1" applyProtection="1"/>
    <xf numFmtId="0" fontId="3" fillId="5" borderId="16" xfId="0" applyNumberFormat="1" applyFont="1" applyFill="1" applyBorder="1" applyProtection="1"/>
    <xf numFmtId="44" fontId="8" fillId="5" borderId="16" xfId="0" applyNumberFormat="1" applyFont="1" applyFill="1" applyBorder="1" applyProtection="1"/>
    <xf numFmtId="173" fontId="22" fillId="5" borderId="78" xfId="0" applyNumberFormat="1" applyFont="1" applyFill="1" applyBorder="1" applyProtection="1"/>
    <xf numFmtId="44" fontId="22" fillId="44" borderId="14" xfId="0" applyNumberFormat="1" applyFont="1" applyFill="1" applyBorder="1" applyProtection="1"/>
    <xf numFmtId="44" fontId="12" fillId="44" borderId="14" xfId="0" applyNumberFormat="1" applyFont="1" applyFill="1" applyBorder="1" applyProtection="1"/>
    <xf numFmtId="0" fontId="2" fillId="44" borderId="14" xfId="0" applyNumberFormat="1" applyFont="1" applyFill="1" applyBorder="1" applyProtection="1"/>
    <xf numFmtId="165" fontId="54" fillId="44" borderId="91" xfId="10" applyNumberFormat="1" applyFont="1" applyFill="1" applyBorder="1" applyAlignment="1" applyProtection="1"/>
    <xf numFmtId="165" fontId="54" fillId="44" borderId="87" xfId="10" applyNumberFormat="1" applyFont="1" applyFill="1" applyAlignment="1" applyProtection="1"/>
    <xf numFmtId="167" fontId="2" fillId="43" borderId="52" xfId="0" applyNumberFormat="1" applyFont="1" applyFill="1" applyBorder="1" applyProtection="1"/>
    <xf numFmtId="165" fontId="60" fillId="0" borderId="91" xfId="10" applyNumberFormat="1" applyFont="1" applyFill="1" applyBorder="1" applyAlignment="1" applyProtection="1"/>
    <xf numFmtId="0" fontId="10" fillId="0" borderId="64" xfId="0" applyFont="1" applyBorder="1" applyProtection="1"/>
    <xf numFmtId="0" fontId="10" fillId="0" borderId="41" xfId="0" applyFont="1" applyBorder="1" applyProtection="1"/>
    <xf numFmtId="0" fontId="3" fillId="0" borderId="44" xfId="0" applyFont="1" applyBorder="1" applyAlignment="1" applyProtection="1">
      <alignment horizontal="center"/>
    </xf>
    <xf numFmtId="49" fontId="12" fillId="5" borderId="15" xfId="0" applyNumberFormat="1" applyFont="1" applyFill="1" applyBorder="1" applyProtection="1"/>
    <xf numFmtId="173" fontId="14" fillId="0" borderId="202" xfId="1" applyNumberFormat="1" applyFont="1" applyBorder="1" applyProtection="1"/>
    <xf numFmtId="171" fontId="10" fillId="9" borderId="202" xfId="0" applyNumberFormat="1" applyFont="1" applyFill="1" applyBorder="1" applyProtection="1"/>
    <xf numFmtId="171" fontId="14" fillId="0" borderId="202" xfId="0" applyNumberFormat="1" applyFont="1" applyBorder="1" applyProtection="1"/>
    <xf numFmtId="171" fontId="14" fillId="9" borderId="202" xfId="0" applyNumberFormat="1" applyFont="1" applyFill="1" applyBorder="1" applyProtection="1"/>
    <xf numFmtId="171" fontId="14" fillId="0" borderId="159" xfId="0" applyNumberFormat="1" applyFont="1" applyBorder="1" applyProtection="1"/>
    <xf numFmtId="171" fontId="10" fillId="0" borderId="159" xfId="0" applyNumberFormat="1" applyFont="1" applyBorder="1" applyProtection="1"/>
    <xf numFmtId="171" fontId="14" fillId="0" borderId="121" xfId="0" applyNumberFormat="1" applyFont="1" applyBorder="1" applyProtection="1"/>
    <xf numFmtId="171" fontId="14" fillId="0" borderId="159" xfId="1" applyNumberFormat="1" applyFont="1" applyFill="1" applyBorder="1" applyAlignment="1" applyProtection="1">
      <alignment shrinkToFit="1"/>
    </xf>
    <xf numFmtId="165" fontId="54" fillId="45" borderId="98" xfId="10" applyNumberFormat="1" applyFont="1" applyFill="1" applyBorder="1" applyAlignment="1" applyProtection="1"/>
    <xf numFmtId="49" fontId="14" fillId="45" borderId="14" xfId="0" applyNumberFormat="1" applyFont="1" applyFill="1" applyBorder="1" applyProtection="1"/>
    <xf numFmtId="167" fontId="47" fillId="45" borderId="14" xfId="0" applyNumberFormat="1" applyFont="1" applyFill="1" applyBorder="1" applyProtection="1"/>
    <xf numFmtId="0" fontId="2" fillId="45" borderId="14" xfId="0" applyNumberFormat="1" applyFont="1" applyFill="1" applyBorder="1" applyProtection="1"/>
    <xf numFmtId="165" fontId="54" fillId="16" borderId="43" xfId="10" applyNumberFormat="1" applyFont="1" applyFill="1" applyBorder="1" applyAlignment="1" applyProtection="1"/>
    <xf numFmtId="165" fontId="54" fillId="16" borderId="204" xfId="10" applyNumberFormat="1" applyFont="1" applyFill="1" applyBorder="1" applyAlignment="1" applyProtection="1"/>
    <xf numFmtId="165" fontId="54" fillId="16" borderId="162" xfId="10" applyNumberFormat="1" applyFont="1" applyFill="1" applyBorder="1" applyAlignment="1" applyProtection="1"/>
    <xf numFmtId="167" fontId="10" fillId="0" borderId="25" xfId="0" applyNumberFormat="1" applyFont="1" applyBorder="1" applyProtection="1"/>
    <xf numFmtId="0" fontId="10" fillId="0" borderId="42" xfId="0" applyFont="1" applyBorder="1" applyProtection="1"/>
    <xf numFmtId="165" fontId="54" fillId="0" borderId="144" xfId="10" applyNumberFormat="1" applyFont="1" applyFill="1" applyBorder="1" applyAlignment="1" applyProtection="1"/>
    <xf numFmtId="0" fontId="0" fillId="0" borderId="7" xfId="53823" applyFont="1" applyBorder="1" applyAlignment="1">
      <alignment wrapText="1"/>
    </xf>
    <xf numFmtId="0" fontId="2" fillId="0" borderId="0" xfId="0" applyFont="1" applyBorder="1" applyAlignment="1">
      <alignment wrapText="1"/>
    </xf>
    <xf numFmtId="0" fontId="2" fillId="0" borderId="0" xfId="0" applyFont="1" applyFill="1" applyBorder="1"/>
    <xf numFmtId="0" fontId="81" fillId="13" borderId="99" xfId="1" applyNumberFormat="1" applyFont="1" applyFill="1" applyBorder="1" applyProtection="1">
      <protection locked="0"/>
    </xf>
    <xf numFmtId="0" fontId="14" fillId="0" borderId="147" xfId="0" applyNumberFormat="1" applyFont="1" applyFill="1" applyBorder="1" applyAlignment="1" applyProtection="1">
      <alignment horizontal="right"/>
    </xf>
    <xf numFmtId="0" fontId="14" fillId="0" borderId="34" xfId="0" applyNumberFormat="1" applyFont="1" applyBorder="1" applyAlignment="1" applyProtection="1">
      <alignment horizontal="right"/>
    </xf>
    <xf numFmtId="0" fontId="14" fillId="8" borderId="121" xfId="0" applyNumberFormat="1" applyFont="1" applyFill="1" applyBorder="1" applyProtection="1"/>
    <xf numFmtId="164" fontId="14" fillId="0" borderId="18" xfId="1" applyNumberFormat="1" applyFont="1" applyFill="1" applyBorder="1" applyAlignment="1" applyProtection="1">
      <protection locked="0"/>
    </xf>
    <xf numFmtId="0" fontId="14" fillId="8" borderId="25" xfId="0" applyNumberFormat="1" applyFont="1" applyFill="1" applyBorder="1" applyAlignment="1" applyProtection="1">
      <alignment horizontal="left"/>
    </xf>
    <xf numFmtId="0" fontId="14" fillId="9" borderId="159" xfId="0" applyNumberFormat="1" applyFont="1" applyFill="1" applyBorder="1" applyAlignment="1" applyProtection="1">
      <alignment horizontal="left" indent="3"/>
    </xf>
    <xf numFmtId="0" fontId="14" fillId="9" borderId="3" xfId="0" applyNumberFormat="1" applyFont="1" applyFill="1" applyBorder="1" applyAlignment="1" applyProtection="1">
      <alignment horizontal="left" indent="3"/>
    </xf>
    <xf numFmtId="0" fontId="14" fillId="9" borderId="25" xfId="0" applyNumberFormat="1" applyFont="1" applyFill="1" applyBorder="1" applyAlignment="1" applyProtection="1">
      <alignment horizontal="left" indent="3"/>
    </xf>
    <xf numFmtId="0" fontId="14" fillId="0" borderId="3" xfId="1" applyNumberFormat="1" applyFont="1" applyFill="1" applyBorder="1" applyProtection="1">
      <protection locked="0"/>
    </xf>
    <xf numFmtId="44" fontId="10" fillId="0" borderId="124" xfId="0" applyNumberFormat="1" applyFont="1" applyBorder="1" applyProtection="1"/>
    <xf numFmtId="0" fontId="55" fillId="0" borderId="121" xfId="2" applyFont="1" applyFill="1" applyBorder="1" applyAlignment="1" applyProtection="1">
      <alignment vertical="top"/>
      <protection locked="0"/>
    </xf>
    <xf numFmtId="0" fontId="55" fillId="0" borderId="27" xfId="2" applyFont="1" applyFill="1" applyBorder="1" applyAlignment="1" applyProtection="1">
      <alignment vertical="top"/>
      <protection locked="0"/>
    </xf>
    <xf numFmtId="0" fontId="47" fillId="46" borderId="14" xfId="0" applyFont="1" applyFill="1" applyBorder="1" applyAlignment="1" applyProtection="1"/>
    <xf numFmtId="0" fontId="47" fillId="46" borderId="29" xfId="0" applyFont="1" applyFill="1" applyBorder="1" applyAlignment="1" applyProtection="1"/>
    <xf numFmtId="0" fontId="8" fillId="46" borderId="29" xfId="0" applyFont="1" applyFill="1" applyBorder="1" applyAlignment="1" applyProtection="1"/>
    <xf numFmtId="167" fontId="47" fillId="46" borderId="29" xfId="0" applyNumberFormat="1" applyFont="1" applyFill="1" applyBorder="1" applyAlignment="1" applyProtection="1"/>
    <xf numFmtId="0" fontId="47" fillId="46" borderId="35" xfId="0" applyFont="1" applyFill="1" applyBorder="1" applyAlignment="1" applyProtection="1"/>
    <xf numFmtId="1" fontId="47" fillId="46" borderId="29" xfId="0" applyNumberFormat="1" applyFont="1" applyFill="1" applyBorder="1" applyAlignment="1" applyProtection="1"/>
    <xf numFmtId="167" fontId="47" fillId="46" borderId="35" xfId="0" applyNumberFormat="1" applyFont="1" applyFill="1" applyBorder="1" applyAlignment="1" applyProtection="1"/>
    <xf numFmtId="0" fontId="14" fillId="0" borderId="126" xfId="0" applyNumberFormat="1" applyFont="1" applyFill="1" applyBorder="1" applyAlignment="1" applyProtection="1">
      <alignment horizontal="left"/>
    </xf>
    <xf numFmtId="0" fontId="14" fillId="0" borderId="22" xfId="0" applyFont="1" applyFill="1" applyBorder="1" applyAlignment="1" applyProtection="1">
      <alignment vertical="top"/>
    </xf>
    <xf numFmtId="0" fontId="14" fillId="0" borderId="124" xfId="0" applyFont="1" applyFill="1" applyBorder="1" applyAlignment="1" applyProtection="1">
      <alignment horizontal="center"/>
    </xf>
    <xf numFmtId="0" fontId="56" fillId="34" borderId="146" xfId="0" applyFont="1" applyFill="1" applyBorder="1"/>
    <xf numFmtId="0" fontId="47" fillId="34" borderId="202" xfId="0" applyFont="1" applyFill="1" applyBorder="1" applyAlignment="1" applyProtection="1"/>
    <xf numFmtId="49" fontId="14" fillId="0" borderId="142" xfId="0" applyNumberFormat="1" applyFont="1" applyFill="1" applyBorder="1" applyAlignment="1" applyProtection="1">
      <alignment horizontal="left"/>
    </xf>
    <xf numFmtId="44" fontId="14" fillId="0" borderId="127" xfId="1" applyFont="1" applyFill="1" applyBorder="1" applyProtection="1">
      <protection locked="0"/>
    </xf>
    <xf numFmtId="0" fontId="14" fillId="0" borderId="129" xfId="0" applyNumberFormat="1" applyFont="1" applyBorder="1" applyProtection="1"/>
    <xf numFmtId="0" fontId="14" fillId="0" borderId="41" xfId="0" applyNumberFormat="1" applyFont="1" applyBorder="1" applyProtection="1"/>
    <xf numFmtId="44" fontId="14" fillId="0" borderId="37" xfId="1" applyFont="1" applyFill="1" applyBorder="1" applyProtection="1">
      <protection locked="0"/>
    </xf>
    <xf numFmtId="44" fontId="14" fillId="0" borderId="47" xfId="1" applyFont="1" applyBorder="1" applyProtection="1"/>
    <xf numFmtId="0" fontId="3" fillId="0" borderId="35" xfId="0" applyFont="1" applyBorder="1" applyAlignment="1" applyProtection="1">
      <protection locked="0"/>
    </xf>
    <xf numFmtId="44" fontId="14" fillId="0" borderId="144" xfId="1" applyFont="1" applyBorder="1" applyProtection="1"/>
    <xf numFmtId="0" fontId="47" fillId="34" borderId="122" xfId="0" applyFont="1" applyFill="1" applyBorder="1" applyProtection="1"/>
    <xf numFmtId="0" fontId="14" fillId="0" borderId="35" xfId="0" applyFont="1" applyFill="1" applyBorder="1" applyAlignment="1" applyProtection="1"/>
    <xf numFmtId="0" fontId="14" fillId="0" borderId="127" xfId="0" applyFont="1" applyBorder="1" applyAlignment="1" applyProtection="1"/>
    <xf numFmtId="0" fontId="14" fillId="0" borderId="122" xfId="0" applyFont="1" applyFill="1" applyBorder="1" applyAlignment="1" applyProtection="1"/>
    <xf numFmtId="0" fontId="14" fillId="0" borderId="52" xfId="0" applyFont="1" applyBorder="1" applyAlignment="1" applyProtection="1"/>
    <xf numFmtId="0" fontId="14" fillId="0" borderId="142" xfId="0" applyFont="1" applyBorder="1" applyAlignment="1" applyProtection="1"/>
    <xf numFmtId="0" fontId="51" fillId="0" borderId="35" xfId="0" applyNumberFormat="1" applyFont="1" applyFill="1" applyBorder="1" applyAlignment="1" applyProtection="1">
      <protection locked="0"/>
    </xf>
    <xf numFmtId="0" fontId="14" fillId="0" borderId="35" xfId="0" applyFont="1" applyBorder="1" applyAlignment="1" applyProtection="1">
      <alignment horizontal="right"/>
    </xf>
    <xf numFmtId="0" fontId="14" fillId="0" borderId="142" xfId="0" applyFont="1" applyBorder="1" applyAlignment="1" applyProtection="1">
      <alignment horizontal="right"/>
    </xf>
    <xf numFmtId="0" fontId="14" fillId="0" borderId="52" xfId="0" applyFont="1" applyBorder="1" applyAlignment="1" applyProtection="1">
      <alignment horizontal="right"/>
    </xf>
    <xf numFmtId="0" fontId="14" fillId="9" borderId="52" xfId="0" applyFont="1" applyFill="1" applyBorder="1" applyAlignment="1" applyProtection="1"/>
    <xf numFmtId="0" fontId="14" fillId="9" borderId="35" xfId="0" applyFont="1" applyFill="1" applyBorder="1" applyAlignment="1" applyProtection="1"/>
    <xf numFmtId="44" fontId="14" fillId="14" borderId="35" xfId="1" applyFont="1" applyFill="1" applyBorder="1" applyProtection="1">
      <protection locked="0"/>
    </xf>
    <xf numFmtId="44" fontId="14" fillId="9" borderId="52" xfId="1" applyFont="1" applyFill="1" applyBorder="1" applyProtection="1"/>
    <xf numFmtId="44" fontId="10" fillId="9" borderId="52" xfId="1" applyFont="1" applyFill="1" applyBorder="1" applyProtection="1"/>
    <xf numFmtId="44" fontId="10" fillId="9" borderId="35" xfId="1" applyFont="1" applyFill="1" applyBorder="1" applyProtection="1"/>
    <xf numFmtId="167" fontId="14" fillId="0" borderId="52" xfId="0" applyNumberFormat="1" applyFont="1" applyFill="1" applyBorder="1" applyProtection="1"/>
    <xf numFmtId="0" fontId="14" fillId="0" borderId="52" xfId="0" applyFont="1" applyFill="1" applyBorder="1" applyAlignment="1" applyProtection="1"/>
    <xf numFmtId="0" fontId="14" fillId="0" borderId="142" xfId="0" applyFont="1" applyFill="1" applyBorder="1" applyAlignment="1" applyProtection="1"/>
    <xf numFmtId="44" fontId="14" fillId="0" borderId="52" xfId="1" applyFont="1" applyFill="1" applyBorder="1" applyProtection="1">
      <protection locked="0"/>
    </xf>
    <xf numFmtId="44" fontId="14" fillId="0" borderId="52" xfId="1" applyFont="1" applyFill="1" applyBorder="1" applyProtection="1"/>
    <xf numFmtId="44" fontId="14" fillId="0" borderId="142" xfId="1" applyFont="1" applyFill="1" applyBorder="1" applyProtection="1"/>
    <xf numFmtId="44" fontId="14" fillId="0" borderId="52" xfId="1" applyFont="1" applyFill="1" applyBorder="1" applyAlignment="1" applyProtection="1">
      <alignment shrinkToFit="1"/>
    </xf>
    <xf numFmtId="0" fontId="14" fillId="0" borderId="100" xfId="0" applyNumberFormat="1" applyFont="1" applyFill="1" applyBorder="1" applyAlignment="1" applyProtection="1">
      <alignment horizontal="center"/>
    </xf>
    <xf numFmtId="0" fontId="14" fillId="8" borderId="3" xfId="1" applyNumberFormat="1" applyFont="1" applyFill="1" applyBorder="1" applyAlignment="1" applyProtection="1">
      <protection locked="0"/>
    </xf>
    <xf numFmtId="172" fontId="14" fillId="0" borderId="35" xfId="1" applyNumberFormat="1" applyFont="1" applyBorder="1" applyAlignment="1" applyProtection="1"/>
    <xf numFmtId="172" fontId="14" fillId="0" borderId="52" xfId="1" applyNumberFormat="1" applyFont="1" applyBorder="1" applyAlignment="1" applyProtection="1"/>
    <xf numFmtId="167" fontId="14" fillId="0" borderId="182" xfId="1" applyNumberFormat="1" applyFont="1" applyBorder="1" applyAlignment="1" applyProtection="1"/>
    <xf numFmtId="0" fontId="14" fillId="0" borderId="90" xfId="0" applyNumberFormat="1" applyFont="1" applyBorder="1" applyAlignment="1" applyProtection="1">
      <alignment shrinkToFit="1"/>
    </xf>
    <xf numFmtId="0" fontId="14" fillId="0" borderId="159" xfId="0" applyFont="1" applyBorder="1" applyAlignment="1" applyProtection="1"/>
    <xf numFmtId="44" fontId="14" fillId="0" borderId="159" xfId="1" applyFont="1" applyFill="1" applyBorder="1" applyAlignment="1" applyProtection="1">
      <protection locked="0"/>
    </xf>
    <xf numFmtId="44" fontId="14" fillId="0" borderId="159" xfId="1" applyFont="1" applyBorder="1" applyAlignment="1" applyProtection="1"/>
    <xf numFmtId="49" fontId="14" fillId="0" borderId="159" xfId="11" applyNumberFormat="1" applyFont="1" applyFill="1" applyBorder="1" applyAlignment="1" applyProtection="1">
      <alignment horizontal="center"/>
      <protection locked="0"/>
    </xf>
    <xf numFmtId="44" fontId="14" fillId="0" borderId="159" xfId="1" applyNumberFormat="1" applyFont="1" applyBorder="1" applyAlignment="1" applyProtection="1"/>
    <xf numFmtId="44" fontId="14" fillId="0" borderId="159" xfId="1" applyFont="1" applyBorder="1" applyAlignment="1" applyProtection="1">
      <alignment horizontal="center"/>
    </xf>
    <xf numFmtId="172" fontId="14" fillId="0" borderId="159" xfId="1" applyNumberFormat="1" applyFont="1" applyBorder="1" applyAlignment="1" applyProtection="1"/>
    <xf numFmtId="0" fontId="14" fillId="0" borderId="66" xfId="0" applyNumberFormat="1" applyFont="1" applyBorder="1" applyAlignment="1" applyProtection="1">
      <alignment shrinkToFit="1"/>
    </xf>
    <xf numFmtId="49" fontId="14" fillId="0" borderId="52" xfId="11" applyNumberFormat="1" applyFont="1" applyFill="1" applyBorder="1" applyAlignment="1" applyProtection="1">
      <alignment horizontal="center"/>
      <protection locked="0"/>
    </xf>
    <xf numFmtId="44" fontId="14" fillId="0" borderId="52" xfId="1" applyNumberFormat="1" applyFont="1" applyBorder="1" applyAlignment="1" applyProtection="1"/>
    <xf numFmtId="44" fontId="14" fillId="0" borderId="52" xfId="1" applyFont="1" applyBorder="1" applyAlignment="1" applyProtection="1"/>
    <xf numFmtId="44" fontId="14" fillId="0" borderId="52" xfId="1" applyFont="1" applyBorder="1" applyAlignment="1" applyProtection="1">
      <alignment horizontal="center"/>
    </xf>
    <xf numFmtId="0" fontId="14" fillId="0" borderId="52" xfId="0" applyNumberFormat="1" applyFont="1" applyBorder="1" applyAlignment="1" applyProtection="1">
      <alignment horizontal="center"/>
    </xf>
    <xf numFmtId="0" fontId="14" fillId="0" borderId="52" xfId="0" applyNumberFormat="1" applyFont="1" applyFill="1" applyBorder="1" applyAlignment="1" applyProtection="1"/>
    <xf numFmtId="0" fontId="14" fillId="0" borderId="35" xfId="0" applyNumberFormat="1" applyFont="1" applyFill="1" applyBorder="1" applyAlignment="1" applyProtection="1">
      <alignment horizontal="left"/>
      <protection locked="0"/>
    </xf>
    <xf numFmtId="0" fontId="14" fillId="0" borderId="35" xfId="0" applyNumberFormat="1" applyFont="1" applyBorder="1" applyAlignment="1" applyProtection="1">
      <alignment shrinkToFit="1"/>
    </xf>
    <xf numFmtId="49" fontId="14" fillId="0" borderId="35" xfId="11" applyNumberFormat="1" applyFont="1" applyFill="1" applyBorder="1" applyAlignment="1" applyProtection="1">
      <alignment horizontal="center"/>
      <protection locked="0"/>
    </xf>
    <xf numFmtId="44" fontId="14" fillId="0" borderId="35" xfId="1" applyNumberFormat="1" applyFont="1" applyBorder="1" applyAlignment="1" applyProtection="1"/>
    <xf numFmtId="44" fontId="14" fillId="0" borderId="35" xfId="1" applyFont="1" applyBorder="1" applyAlignment="1" applyProtection="1"/>
    <xf numFmtId="44" fontId="14" fillId="0" borderId="35" xfId="1" applyFont="1" applyBorder="1" applyAlignment="1" applyProtection="1">
      <alignment horizontal="center"/>
    </xf>
    <xf numFmtId="0" fontId="14" fillId="0" borderId="159" xfId="0" applyNumberFormat="1" applyFont="1" applyFill="1" applyBorder="1" applyAlignment="1" applyProtection="1">
      <alignment horizontal="left"/>
      <protection locked="0"/>
    </xf>
    <xf numFmtId="44" fontId="14" fillId="0" borderId="35" xfId="1" applyFont="1" applyFill="1" applyBorder="1" applyAlignment="1" applyProtection="1">
      <protection locked="0"/>
    </xf>
    <xf numFmtId="0" fontId="14" fillId="0" borderId="142" xfId="0" applyNumberFormat="1" applyFont="1" applyFill="1" applyBorder="1" applyAlignment="1" applyProtection="1"/>
    <xf numFmtId="0" fontId="47" fillId="9" borderId="15" xfId="0" applyNumberFormat="1" applyFont="1" applyFill="1" applyBorder="1" applyAlignment="1" applyProtection="1">
      <alignment horizontal="center"/>
    </xf>
    <xf numFmtId="0" fontId="74" fillId="0" borderId="99" xfId="0" applyNumberFormat="1" applyFont="1" applyBorder="1" applyProtection="1"/>
    <xf numFmtId="0" fontId="74" fillId="0" borderId="99" xfId="0" applyNumberFormat="1" applyFont="1" applyBorder="1" applyAlignment="1" applyProtection="1"/>
    <xf numFmtId="0" fontId="14" fillId="0" borderId="126" xfId="0" applyNumberFormat="1" applyFont="1" applyFill="1" applyBorder="1" applyAlignment="1" applyProtection="1">
      <alignment horizontal="right"/>
    </xf>
    <xf numFmtId="164" fontId="14" fillId="34" borderId="126" xfId="1" applyNumberFormat="1" applyFont="1" applyFill="1" applyBorder="1" applyAlignment="1" applyProtection="1">
      <protection locked="0"/>
    </xf>
    <xf numFmtId="44" fontId="14" fillId="0" borderId="126" xfId="1" applyFont="1" applyFill="1" applyBorder="1" applyAlignment="1" applyProtection="1">
      <alignment shrinkToFit="1"/>
    </xf>
    <xf numFmtId="164" fontId="14" fillId="34" borderId="121" xfId="1" applyNumberFormat="1" applyFont="1" applyFill="1" applyBorder="1" applyAlignment="1" applyProtection="1">
      <protection locked="0"/>
    </xf>
    <xf numFmtId="165" fontId="54" fillId="16" borderId="121" xfId="10" applyNumberFormat="1" applyFont="1" applyFill="1" applyBorder="1" applyAlignment="1" applyProtection="1"/>
    <xf numFmtId="0" fontId="14" fillId="0" borderId="98" xfId="0" applyNumberFormat="1" applyFont="1" applyBorder="1" applyProtection="1">
      <protection locked="0"/>
    </xf>
    <xf numFmtId="0" fontId="47" fillId="0" borderId="142" xfId="0" applyFont="1" applyBorder="1" applyProtection="1"/>
    <xf numFmtId="0" fontId="51" fillId="0" borderId="202" xfId="0" applyNumberFormat="1" applyFont="1" applyBorder="1" applyAlignment="1" applyProtection="1">
      <alignment horizontal="left"/>
    </xf>
    <xf numFmtId="164" fontId="14" fillId="7" borderId="202" xfId="1" applyNumberFormat="1" applyFont="1" applyFill="1" applyBorder="1" applyAlignment="1" applyProtection="1">
      <protection locked="0"/>
    </xf>
    <xf numFmtId="44" fontId="10" fillId="0" borderId="202" xfId="1" applyFont="1" applyBorder="1" applyProtection="1"/>
    <xf numFmtId="44" fontId="10" fillId="0" borderId="202" xfId="1" applyFont="1" applyBorder="1" applyAlignment="1" applyProtection="1">
      <alignment shrinkToFit="1"/>
    </xf>
    <xf numFmtId="0" fontId="47" fillId="0" borderId="52" xfId="0" applyFont="1" applyBorder="1" applyProtection="1"/>
    <xf numFmtId="0" fontId="10" fillId="0" borderId="52" xfId="0" applyNumberFormat="1" applyFont="1" applyBorder="1" applyAlignment="1" applyProtection="1">
      <alignment horizontal="right"/>
    </xf>
    <xf numFmtId="37" fontId="10" fillId="0" borderId="27" xfId="1" applyNumberFormat="1" applyFont="1" applyBorder="1" applyProtection="1"/>
    <xf numFmtId="0" fontId="48" fillId="0" borderId="123" xfId="0" applyNumberFormat="1" applyFont="1" applyFill="1" applyBorder="1" applyAlignment="1" applyProtection="1"/>
    <xf numFmtId="0" fontId="47" fillId="34" borderId="52" xfId="0" applyFont="1" applyFill="1" applyBorder="1" applyAlignment="1" applyProtection="1"/>
    <xf numFmtId="0" fontId="16" fillId="0" borderId="14" xfId="0" applyFont="1" applyBorder="1" applyProtection="1"/>
    <xf numFmtId="0" fontId="10" fillId="9" borderId="0" xfId="0" applyFont="1" applyFill="1" applyBorder="1" applyAlignment="1" applyProtection="1">
      <alignment horizontal="center"/>
    </xf>
    <xf numFmtId="0" fontId="10" fillId="0" borderId="35" xfId="0" applyNumberFormat="1" applyFont="1" applyBorder="1" applyAlignment="1" applyProtection="1">
      <alignment horizontal="left"/>
    </xf>
    <xf numFmtId="0" fontId="14" fillId="0" borderId="202" xfId="0" applyNumberFormat="1" applyFont="1" applyFill="1" applyBorder="1" applyAlignment="1" applyProtection="1">
      <alignment horizontal="left"/>
    </xf>
    <xf numFmtId="0" fontId="14" fillId="2" borderId="142" xfId="0" applyNumberFormat="1" applyFont="1" applyFill="1" applyBorder="1" applyAlignment="1" applyProtection="1">
      <alignment horizontal="left"/>
    </xf>
    <xf numFmtId="0" fontId="14" fillId="2" borderId="202" xfId="0" applyNumberFormat="1" applyFont="1" applyFill="1" applyBorder="1" applyAlignment="1" applyProtection="1">
      <alignment horizontal="left"/>
    </xf>
    <xf numFmtId="0" fontId="10" fillId="0" borderId="202" xfId="0" applyFont="1" applyBorder="1" applyAlignment="1" applyProtection="1">
      <alignment horizontal="left"/>
    </xf>
    <xf numFmtId="3" fontId="55" fillId="6" borderId="9" xfId="2" applyNumberFormat="1" applyFont="1" applyBorder="1" applyAlignment="1" applyProtection="1">
      <alignment vertical="top"/>
      <protection locked="0"/>
    </xf>
    <xf numFmtId="44" fontId="10" fillId="0" borderId="202" xfId="1" applyNumberFormat="1" applyFont="1" applyBorder="1" applyAlignment="1" applyProtection="1">
      <alignment horizontal="left"/>
    </xf>
    <xf numFmtId="0" fontId="10" fillId="0" borderId="202" xfId="1" applyNumberFormat="1" applyFont="1" applyBorder="1" applyAlignment="1" applyProtection="1">
      <alignment horizontal="left"/>
    </xf>
    <xf numFmtId="0" fontId="12" fillId="0" borderId="78" xfId="0" applyFont="1" applyBorder="1" applyProtection="1"/>
    <xf numFmtId="0" fontId="12" fillId="0" borderId="78" xfId="0" applyFont="1" applyBorder="1" applyAlignment="1" applyProtection="1">
      <alignment horizontal="center"/>
    </xf>
    <xf numFmtId="44" fontId="10" fillId="8" borderId="202" xfId="1" applyNumberFormat="1" applyFont="1" applyFill="1" applyBorder="1" applyAlignment="1" applyProtection="1">
      <alignment horizontal="left"/>
    </xf>
    <xf numFmtId="0" fontId="18" fillId="0" borderId="78" xfId="0" applyFont="1" applyBorder="1" applyAlignment="1" applyProtection="1">
      <alignment horizontal="right"/>
    </xf>
    <xf numFmtId="0" fontId="12" fillId="0" borderId="78" xfId="0" applyFont="1" applyBorder="1" applyAlignment="1" applyProtection="1">
      <alignment wrapText="1"/>
    </xf>
    <xf numFmtId="44" fontId="10" fillId="0" borderId="202" xfId="1" applyNumberFormat="1" applyFont="1" applyFill="1" applyBorder="1" applyAlignment="1" applyProtection="1">
      <alignment horizontal="left"/>
    </xf>
    <xf numFmtId="44" fontId="10" fillId="0" borderId="62" xfId="0" applyNumberFormat="1" applyFont="1" applyBorder="1" applyProtection="1"/>
    <xf numFmtId="0" fontId="10" fillId="0" borderId="67" xfId="0" applyFont="1" applyBorder="1" applyProtection="1"/>
    <xf numFmtId="0" fontId="10" fillId="0" borderId="67" xfId="0" applyNumberFormat="1" applyFont="1" applyBorder="1" applyProtection="1"/>
    <xf numFmtId="44" fontId="10" fillId="0" borderId="67" xfId="0" applyNumberFormat="1" applyFont="1" applyBorder="1" applyProtection="1"/>
    <xf numFmtId="0" fontId="10" fillId="0" borderId="67" xfId="0" applyNumberFormat="1" applyFont="1" applyBorder="1" applyAlignment="1" applyProtection="1">
      <alignment horizontal="right"/>
    </xf>
    <xf numFmtId="37" fontId="10" fillId="0" borderId="67" xfId="1" applyNumberFormat="1" applyFont="1" applyBorder="1" applyProtection="1">
      <protection locked="0"/>
    </xf>
    <xf numFmtId="44" fontId="10" fillId="0" borderId="67" xfId="1" applyFont="1" applyBorder="1" applyProtection="1">
      <protection locked="0"/>
    </xf>
    <xf numFmtId="44" fontId="10" fillId="0" borderId="67" xfId="1" applyFont="1" applyBorder="1" applyProtection="1"/>
    <xf numFmtId="44" fontId="10" fillId="0" borderId="67" xfId="1" applyFont="1" applyBorder="1" applyAlignment="1" applyProtection="1">
      <alignment shrinkToFit="1"/>
    </xf>
    <xf numFmtId="0" fontId="16" fillId="0" borderId="166" xfId="0" applyFont="1" applyBorder="1" applyProtection="1"/>
    <xf numFmtId="0" fontId="14" fillId="0" borderId="166" xfId="0" applyFont="1" applyFill="1" applyBorder="1" applyAlignment="1" applyProtection="1">
      <alignment horizontal="left"/>
    </xf>
    <xf numFmtId="9" fontId="14" fillId="0" borderId="159" xfId="0" applyNumberFormat="1" applyFont="1" applyFill="1" applyBorder="1" applyAlignment="1" applyProtection="1">
      <alignment horizontal="left"/>
    </xf>
    <xf numFmtId="0" fontId="14" fillId="0" borderId="124" xfId="0" applyNumberFormat="1" applyFont="1" applyFill="1" applyBorder="1" applyAlignment="1" applyProtection="1">
      <alignment horizontal="right"/>
    </xf>
    <xf numFmtId="0" fontId="14" fillId="0" borderId="8" xfId="0" applyFont="1" applyFill="1" applyBorder="1" applyAlignment="1" applyProtection="1">
      <alignment horizontal="left"/>
    </xf>
    <xf numFmtId="0" fontId="14" fillId="0" borderId="33" xfId="0" applyFont="1" applyFill="1" applyBorder="1" applyAlignment="1" applyProtection="1">
      <alignment horizontal="left"/>
    </xf>
    <xf numFmtId="0" fontId="14" fillId="0" borderId="197" xfId="0" applyNumberFormat="1" applyFont="1" applyFill="1" applyBorder="1" applyAlignment="1" applyProtection="1">
      <alignment horizontal="right"/>
    </xf>
    <xf numFmtId="0" fontId="14" fillId="9" borderId="142" xfId="2" applyFont="1" applyFill="1" applyBorder="1" applyAlignment="1" applyProtection="1">
      <protection locked="0"/>
    </xf>
    <xf numFmtId="0" fontId="14" fillId="9" borderId="131" xfId="2" applyFont="1" applyFill="1" applyBorder="1" applyAlignment="1" applyProtection="1">
      <protection locked="0"/>
    </xf>
    <xf numFmtId="0" fontId="47" fillId="18" borderId="202" xfId="0" applyFont="1" applyFill="1" applyBorder="1" applyProtection="1"/>
    <xf numFmtId="0" fontId="14" fillId="0" borderId="28" xfId="0" applyNumberFormat="1" applyFont="1" applyFill="1" applyBorder="1" applyAlignment="1" applyProtection="1">
      <alignment horizontal="right"/>
    </xf>
    <xf numFmtId="0" fontId="14" fillId="14" borderId="159" xfId="1" applyNumberFormat="1" applyFont="1" applyFill="1" applyBorder="1" applyAlignment="1" applyProtection="1">
      <alignment horizontal="center"/>
      <protection locked="0"/>
    </xf>
    <xf numFmtId="164" fontId="14" fillId="7" borderId="47" xfId="1" applyNumberFormat="1" applyFont="1" applyFill="1" applyBorder="1" applyAlignment="1" applyProtection="1">
      <protection locked="0"/>
    </xf>
    <xf numFmtId="167" fontId="47" fillId="5" borderId="14" xfId="0" applyNumberFormat="1" applyFont="1" applyFill="1" applyBorder="1" applyProtection="1"/>
    <xf numFmtId="0" fontId="47" fillId="0" borderId="38" xfId="0" applyNumberFormat="1" applyFont="1" applyFill="1" applyBorder="1" applyProtection="1"/>
    <xf numFmtId="0" fontId="47" fillId="0" borderId="3" xfId="0" applyNumberFormat="1" applyFont="1" applyFill="1" applyBorder="1" applyProtection="1"/>
    <xf numFmtId="0" fontId="91" fillId="0" borderId="0" xfId="0" applyFont="1"/>
    <xf numFmtId="0" fontId="14" fillId="0" borderId="159" xfId="0" applyFont="1" applyBorder="1" applyAlignment="1" applyProtection="1">
      <alignment wrapText="1"/>
    </xf>
    <xf numFmtId="0" fontId="55" fillId="10" borderId="9" xfId="2" applyFont="1" applyFill="1" applyBorder="1" applyAlignment="1" applyProtection="1">
      <protection locked="0"/>
    </xf>
    <xf numFmtId="0" fontId="14" fillId="0" borderId="127" xfId="0" applyFont="1" applyBorder="1" applyProtection="1"/>
    <xf numFmtId="44" fontId="14" fillId="0" borderId="126" xfId="1" applyFont="1" applyBorder="1" applyProtection="1">
      <protection locked="0"/>
    </xf>
    <xf numFmtId="44" fontId="14" fillId="0" borderId="128" xfId="1" applyFont="1" applyBorder="1" applyProtection="1">
      <protection locked="0"/>
    </xf>
    <xf numFmtId="44" fontId="14" fillId="0" borderId="128" xfId="1" applyFont="1" applyBorder="1" applyProtection="1"/>
    <xf numFmtId="167" fontId="14" fillId="0" borderId="126" xfId="1" applyNumberFormat="1" applyFont="1" applyBorder="1" applyAlignment="1" applyProtection="1">
      <alignment shrinkToFit="1"/>
    </xf>
    <xf numFmtId="0" fontId="14" fillId="13" borderId="121" xfId="1" applyNumberFormat="1" applyFont="1" applyFill="1" applyBorder="1" applyAlignment="1" applyProtection="1">
      <alignment horizontal="center"/>
      <protection locked="0"/>
    </xf>
    <xf numFmtId="0" fontId="14" fillId="34" borderId="40" xfId="0" applyFont="1" applyFill="1" applyBorder="1" applyProtection="1"/>
    <xf numFmtId="0" fontId="14" fillId="8" borderId="3" xfId="0" applyNumberFormat="1" applyFont="1" applyFill="1" applyBorder="1" applyAlignment="1" applyProtection="1">
      <alignment horizontal="left"/>
      <protection locked="0"/>
    </xf>
    <xf numFmtId="0" fontId="14" fillId="8" borderId="98" xfId="0" applyNumberFormat="1" applyFont="1" applyFill="1" applyBorder="1" applyProtection="1"/>
    <xf numFmtId="164" fontId="14" fillId="0" borderId="98" xfId="1" applyNumberFormat="1" applyFont="1" applyFill="1" applyBorder="1" applyAlignment="1" applyProtection="1">
      <protection locked="0"/>
    </xf>
    <xf numFmtId="0" fontId="47" fillId="0" borderId="40" xfId="0" applyFont="1" applyBorder="1" applyProtection="1"/>
    <xf numFmtId="0" fontId="51" fillId="0" borderId="121" xfId="0" applyNumberFormat="1" applyFont="1" applyBorder="1" applyAlignment="1" applyProtection="1">
      <alignment horizontal="left"/>
    </xf>
    <xf numFmtId="0" fontId="14" fillId="0" borderId="121" xfId="0" applyNumberFormat="1" applyFont="1" applyBorder="1" applyProtection="1">
      <protection locked="0"/>
    </xf>
    <xf numFmtId="44" fontId="10" fillId="0" borderId="121" xfId="1" applyFont="1" applyBorder="1" applyProtection="1"/>
    <xf numFmtId="44" fontId="10" fillId="0" borderId="121" xfId="1" applyFont="1" applyBorder="1" applyAlignment="1" applyProtection="1">
      <alignment shrinkToFit="1"/>
    </xf>
    <xf numFmtId="0" fontId="51" fillId="0" borderId="159" xfId="0" applyNumberFormat="1" applyFont="1" applyBorder="1" applyAlignment="1" applyProtection="1">
      <alignment horizontal="left"/>
    </xf>
    <xf numFmtId="0" fontId="47" fillId="0" borderId="121" xfId="0" applyFont="1" applyBorder="1" applyProtection="1"/>
    <xf numFmtId="0" fontId="60" fillId="0" borderId="25" xfId="0" applyFont="1" applyBorder="1" applyProtection="1"/>
    <xf numFmtId="0" fontId="51" fillId="0" borderId="27" xfId="0" applyNumberFormat="1" applyFont="1" applyBorder="1" applyAlignment="1" applyProtection="1">
      <alignment horizontal="right"/>
    </xf>
    <xf numFmtId="44" fontId="10" fillId="0" borderId="27" xfId="1" applyFont="1" applyBorder="1" applyProtection="1"/>
    <xf numFmtId="171" fontId="10" fillId="0" borderId="44" xfId="0" applyNumberFormat="1" applyFont="1" applyBorder="1" applyProtection="1"/>
    <xf numFmtId="0" fontId="48" fillId="0" borderId="29" xfId="0" applyFont="1" applyBorder="1" applyAlignment="1" applyProtection="1">
      <alignment vertical="top"/>
      <protection locked="0"/>
    </xf>
    <xf numFmtId="44" fontId="10" fillId="9" borderId="147" xfId="1" applyFont="1" applyFill="1" applyBorder="1" applyProtection="1"/>
    <xf numFmtId="44" fontId="14" fillId="8" borderId="202" xfId="0" applyNumberFormat="1" applyFont="1" applyFill="1" applyBorder="1" applyProtection="1"/>
    <xf numFmtId="2" fontId="14" fillId="0" borderId="202" xfId="1" applyNumberFormat="1" applyFont="1" applyFill="1" applyBorder="1" applyAlignment="1" applyProtection="1">
      <alignment horizontal="center"/>
      <protection locked="0"/>
    </xf>
    <xf numFmtId="165" fontId="54" fillId="15" borderId="202" xfId="10" applyNumberFormat="1" applyFont="1" applyBorder="1" applyAlignment="1" applyProtection="1"/>
    <xf numFmtId="165" fontId="54" fillId="8" borderId="202" xfId="10" applyNumberFormat="1" applyFont="1" applyFill="1" applyBorder="1" applyAlignment="1" applyProtection="1">
      <alignment horizontal="center"/>
    </xf>
    <xf numFmtId="0" fontId="52" fillId="0" borderId="34" xfId="0" applyFont="1" applyBorder="1" applyAlignment="1" applyProtection="1">
      <alignment horizontal="right" vertical="top"/>
    </xf>
    <xf numFmtId="0" fontId="52" fillId="0" borderId="35" xfId="0" applyFont="1" applyBorder="1" applyAlignment="1" applyProtection="1">
      <alignment vertical="top"/>
    </xf>
    <xf numFmtId="0" fontId="14" fillId="0" borderId="27" xfId="0" applyFont="1" applyBorder="1" applyAlignment="1" applyProtection="1">
      <alignment vertical="top"/>
    </xf>
    <xf numFmtId="0" fontId="52" fillId="0" borderId="27" xfId="0" applyFont="1" applyFill="1" applyBorder="1" applyAlignment="1" applyProtection="1">
      <alignment vertical="top"/>
      <protection locked="0"/>
    </xf>
    <xf numFmtId="0" fontId="52" fillId="0" borderId="29" xfId="0" applyFont="1" applyBorder="1" applyAlignment="1" applyProtection="1">
      <alignment vertical="top"/>
    </xf>
    <xf numFmtId="0" fontId="52" fillId="0" borderId="27" xfId="0" applyFont="1" applyFill="1" applyBorder="1" applyAlignment="1" applyProtection="1">
      <alignment horizontal="center"/>
    </xf>
    <xf numFmtId="0" fontId="52" fillId="0" borderId="27" xfId="0" applyFont="1" applyBorder="1" applyAlignment="1" applyProtection="1"/>
    <xf numFmtId="0" fontId="52" fillId="0" borderId="27" xfId="0" applyFont="1" applyBorder="1" applyAlignment="1" applyProtection="1">
      <alignment horizontal="center"/>
    </xf>
    <xf numFmtId="171" fontId="14" fillId="0" borderId="27" xfId="0" applyNumberFormat="1" applyFont="1" applyBorder="1" applyProtection="1"/>
    <xf numFmtId="0" fontId="52" fillId="0" borderId="202" xfId="0" applyFont="1" applyBorder="1" applyAlignment="1" applyProtection="1">
      <alignment vertical="top"/>
    </xf>
    <xf numFmtId="0" fontId="52" fillId="0" borderId="147" xfId="0" applyFont="1" applyBorder="1" applyAlignment="1" applyProtection="1">
      <alignment horizontal="right" vertical="top"/>
    </xf>
    <xf numFmtId="0" fontId="52" fillId="0" borderId="142" xfId="0" applyFont="1" applyBorder="1" applyAlignment="1" applyProtection="1">
      <alignment vertical="top"/>
    </xf>
    <xf numFmtId="0" fontId="14" fillId="0" borderId="202" xfId="0" applyFont="1" applyBorder="1" applyAlignment="1" applyProtection="1">
      <alignment vertical="top"/>
    </xf>
    <xf numFmtId="0" fontId="52" fillId="0" borderId="202" xfId="0" applyFont="1" applyFill="1" applyBorder="1" applyAlignment="1" applyProtection="1">
      <alignment vertical="top"/>
      <protection locked="0"/>
    </xf>
    <xf numFmtId="0" fontId="11" fillId="0" borderId="147" xfId="0" applyFont="1" applyBorder="1" applyAlignment="1" applyProtection="1">
      <alignment vertical="top"/>
    </xf>
    <xf numFmtId="167" fontId="52" fillId="0" borderId="28" xfId="0" applyNumberFormat="1" applyFont="1" applyBorder="1" applyAlignment="1" applyProtection="1">
      <alignment vertical="top"/>
    </xf>
    <xf numFmtId="0" fontId="52" fillId="0" borderId="147" xfId="0" applyFont="1" applyBorder="1" applyAlignment="1" applyProtection="1">
      <alignment horizontal="center" vertical="top"/>
    </xf>
    <xf numFmtId="0" fontId="52" fillId="0" borderId="202" xfId="0" applyFont="1" applyFill="1" applyBorder="1" applyAlignment="1" applyProtection="1">
      <alignment horizontal="center"/>
    </xf>
    <xf numFmtId="0" fontId="52" fillId="0" borderId="202" xfId="0" applyFont="1" applyBorder="1" applyAlignment="1" applyProtection="1"/>
    <xf numFmtId="0" fontId="52" fillId="0" borderId="202" xfId="0" applyFont="1" applyBorder="1" applyAlignment="1" applyProtection="1">
      <alignment horizontal="center"/>
    </xf>
    <xf numFmtId="0" fontId="52" fillId="0" borderId="24" xfId="0" applyFont="1" applyBorder="1" applyAlignment="1" applyProtection="1">
      <alignment horizontal="right" vertical="top"/>
    </xf>
    <xf numFmtId="175" fontId="14" fillId="0" borderId="4" xfId="0" applyNumberFormat="1" applyFont="1" applyFill="1" applyBorder="1" applyAlignment="1" applyProtection="1">
      <alignment vertical="top"/>
    </xf>
    <xf numFmtId="175" fontId="14" fillId="0" borderId="45" xfId="0" applyNumberFormat="1" applyFont="1" applyFill="1" applyBorder="1" applyAlignment="1" applyProtection="1">
      <alignment vertical="top"/>
    </xf>
    <xf numFmtId="0" fontId="48" fillId="0" borderId="0" xfId="0" applyFont="1" applyBorder="1" applyAlignment="1" applyProtection="1">
      <alignment vertical="top"/>
      <protection locked="0"/>
    </xf>
    <xf numFmtId="0" fontId="14" fillId="0" borderId="11" xfId="0" applyFont="1" applyBorder="1" applyAlignment="1" applyProtection="1">
      <alignment horizontal="center"/>
    </xf>
    <xf numFmtId="0" fontId="14" fillId="0" borderId="102" xfId="0" applyFont="1" applyBorder="1" applyAlignment="1" applyProtection="1">
      <alignment horizontal="center"/>
    </xf>
    <xf numFmtId="0" fontId="14" fillId="0" borderId="102" xfId="0" applyFont="1" applyBorder="1" applyAlignment="1" applyProtection="1">
      <alignment horizontal="center" vertical="top"/>
    </xf>
    <xf numFmtId="175" fontId="14" fillId="8" borderId="102" xfId="0" applyNumberFormat="1" applyFont="1" applyFill="1" applyBorder="1" applyAlignment="1" applyProtection="1">
      <alignment vertical="top"/>
    </xf>
    <xf numFmtId="0" fontId="14" fillId="0" borderId="98" xfId="0" applyFont="1" applyFill="1" applyBorder="1" applyAlignment="1" applyProtection="1">
      <alignment horizontal="center"/>
    </xf>
    <xf numFmtId="44" fontId="47" fillId="8" borderId="123" xfId="1" applyFont="1" applyFill="1" applyBorder="1" applyAlignment="1" applyProtection="1">
      <alignment horizontal="center"/>
      <protection locked="0"/>
    </xf>
    <xf numFmtId="44" fontId="47" fillId="8" borderId="98" xfId="1" applyFont="1" applyFill="1" applyBorder="1" applyAlignment="1" applyProtection="1">
      <alignment horizontal="center"/>
      <protection locked="0"/>
    </xf>
    <xf numFmtId="0" fontId="14" fillId="0" borderId="101" xfId="0" applyNumberFormat="1" applyFont="1" applyFill="1" applyBorder="1" applyAlignment="1" applyProtection="1">
      <alignment horizontal="center"/>
    </xf>
    <xf numFmtId="44" fontId="14" fillId="0" borderId="99" xfId="1" applyFont="1" applyFill="1" applyBorder="1" applyAlignment="1" applyProtection="1">
      <protection locked="0"/>
    </xf>
    <xf numFmtId="44" fontId="14" fillId="0" borderId="99" xfId="1" applyFont="1" applyFill="1" applyBorder="1" applyAlignment="1" applyProtection="1"/>
    <xf numFmtId="49" fontId="14" fillId="0" borderId="142" xfId="0" applyNumberFormat="1" applyFont="1" applyBorder="1" applyAlignment="1" applyProtection="1">
      <alignment horizontal="center"/>
    </xf>
    <xf numFmtId="171" fontId="14" fillId="0" borderId="182" xfId="0" applyNumberFormat="1" applyFont="1" applyBorder="1" applyProtection="1"/>
    <xf numFmtId="44" fontId="10" fillId="0" borderId="142" xfId="1" applyFont="1" applyBorder="1" applyProtection="1">
      <protection locked="0"/>
    </xf>
    <xf numFmtId="44" fontId="10" fillId="0" borderId="142" xfId="1" applyFont="1" applyBorder="1" applyProtection="1"/>
    <xf numFmtId="44" fontId="10" fillId="0" borderId="142" xfId="1" applyFont="1" applyBorder="1" applyAlignment="1" applyProtection="1">
      <alignment shrinkToFit="1"/>
    </xf>
    <xf numFmtId="0" fontId="14" fillId="0" borderId="202" xfId="324" applyFont="1" applyFill="1" applyBorder="1" applyProtection="1"/>
    <xf numFmtId="0" fontId="14" fillId="8" borderId="98" xfId="0" applyNumberFormat="1" applyFont="1" applyFill="1" applyBorder="1" applyProtection="1">
      <protection locked="0"/>
    </xf>
    <xf numFmtId="0" fontId="14" fillId="0" borderId="98" xfId="0" applyFont="1" applyFill="1" applyBorder="1" applyAlignment="1" applyProtection="1">
      <alignment vertical="top"/>
    </xf>
    <xf numFmtId="0" fontId="14" fillId="0" borderId="102" xfId="0" applyFont="1" applyBorder="1" applyAlignment="1" applyProtection="1">
      <alignment horizontal="right" vertical="top"/>
    </xf>
    <xf numFmtId="0" fontId="14" fillId="0" borderId="52" xfId="0" applyFont="1" applyBorder="1" applyAlignment="1" applyProtection="1">
      <alignment vertical="top"/>
    </xf>
    <xf numFmtId="0" fontId="14" fillId="0" borderId="98" xfId="0" applyFont="1" applyBorder="1" applyAlignment="1" applyProtection="1">
      <alignment vertical="top"/>
    </xf>
    <xf numFmtId="1" fontId="14" fillId="0" borderId="123" xfId="0" applyNumberFormat="1" applyFont="1" applyBorder="1" applyAlignment="1" applyProtection="1">
      <alignment horizontal="left"/>
    </xf>
    <xf numFmtId="166" fontId="47" fillId="5" borderId="14" xfId="1" applyNumberFormat="1" applyFont="1" applyFill="1" applyBorder="1" applyProtection="1"/>
    <xf numFmtId="44" fontId="10" fillId="0" borderId="29" xfId="1" applyFont="1" applyBorder="1" applyProtection="1"/>
    <xf numFmtId="0" fontId="60" fillId="0" borderId="27" xfId="0" applyFont="1" applyBorder="1" applyProtection="1"/>
    <xf numFmtId="0" fontId="60" fillId="0" borderId="202" xfId="0" applyFont="1" applyBorder="1" applyProtection="1"/>
    <xf numFmtId="44" fontId="10" fillId="0" borderId="144" xfId="1" applyFont="1" applyBorder="1" applyProtection="1"/>
    <xf numFmtId="171" fontId="10" fillId="0" borderId="28" xfId="0" applyNumberFormat="1" applyFont="1" applyBorder="1" applyProtection="1"/>
    <xf numFmtId="0" fontId="60" fillId="0" borderId="121" xfId="0" applyFont="1" applyBorder="1" applyProtection="1"/>
    <xf numFmtId="164" fontId="14" fillId="34" borderId="31" xfId="1" applyNumberFormat="1" applyFont="1" applyFill="1" applyBorder="1" applyProtection="1">
      <protection locked="0"/>
    </xf>
    <xf numFmtId="37" fontId="14" fillId="0" borderId="1" xfId="2" applyNumberFormat="1" applyFont="1" applyFill="1" applyBorder="1" applyAlignment="1" applyProtection="1">
      <protection locked="0"/>
    </xf>
    <xf numFmtId="164" fontId="55" fillId="0" borderId="9" xfId="2" applyNumberFormat="1" applyFont="1" applyFill="1" applyBorder="1" applyAlignment="1" applyProtection="1">
      <alignment vertical="top"/>
      <protection locked="0"/>
    </xf>
    <xf numFmtId="44" fontId="10" fillId="0" borderId="35" xfId="1" applyFont="1" applyBorder="1" applyProtection="1"/>
    <xf numFmtId="37" fontId="10" fillId="10" borderId="98" xfId="1" applyNumberFormat="1" applyFont="1" applyFill="1" applyBorder="1" applyProtection="1"/>
    <xf numFmtId="37" fontId="10" fillId="10" borderId="202" xfId="1" applyNumberFormat="1" applyFont="1" applyFill="1" applyBorder="1" applyProtection="1"/>
    <xf numFmtId="44" fontId="10" fillId="0" borderId="134" xfId="1" applyFont="1" applyBorder="1" applyProtection="1"/>
    <xf numFmtId="37" fontId="10" fillId="0" borderId="27" xfId="1" applyNumberFormat="1" applyFont="1" applyFill="1" applyBorder="1" applyProtection="1"/>
    <xf numFmtId="37" fontId="10" fillId="10" borderId="159" xfId="1" applyNumberFormat="1" applyFont="1" applyFill="1" applyBorder="1" applyProtection="1"/>
    <xf numFmtId="172" fontId="14" fillId="0" borderId="35" xfId="1" applyNumberFormat="1" applyFont="1" applyBorder="1" applyAlignment="1" applyProtection="1">
      <alignment shrinkToFit="1"/>
    </xf>
    <xf numFmtId="172" fontId="14" fillId="0" borderId="35" xfId="0" applyNumberFormat="1" applyFont="1" applyBorder="1" applyProtection="1"/>
    <xf numFmtId="172" fontId="14" fillId="0" borderId="142" xfId="1" applyNumberFormat="1" applyFont="1" applyBorder="1" applyAlignment="1" applyProtection="1">
      <alignment shrinkToFit="1"/>
    </xf>
    <xf numFmtId="172" fontId="14" fillId="0" borderId="142" xfId="0" applyNumberFormat="1" applyFont="1" applyBorder="1" applyProtection="1"/>
    <xf numFmtId="0" fontId="14" fillId="0" borderId="142" xfId="0" applyFont="1" applyFill="1" applyBorder="1" applyAlignment="1" applyProtection="1">
      <alignment horizontal="right"/>
    </xf>
    <xf numFmtId="0" fontId="14" fillId="0" borderId="35" xfId="0" applyFont="1" applyFill="1" applyBorder="1" applyAlignment="1" applyProtection="1">
      <alignment horizontal="right"/>
    </xf>
    <xf numFmtId="164" fontId="48" fillId="0" borderId="40" xfId="1" applyNumberFormat="1" applyFont="1" applyFill="1" applyBorder="1" applyProtection="1">
      <protection locked="0"/>
    </xf>
    <xf numFmtId="164" fontId="48" fillId="0" borderId="35" xfId="1" applyNumberFormat="1" applyFont="1" applyFill="1" applyBorder="1" applyProtection="1">
      <protection locked="0"/>
    </xf>
    <xf numFmtId="164" fontId="48" fillId="0" borderId="159" xfId="1" applyNumberFormat="1" applyFont="1" applyFill="1" applyBorder="1" applyProtection="1">
      <protection locked="0"/>
    </xf>
    <xf numFmtId="0" fontId="14" fillId="0" borderId="142" xfId="0" applyNumberFormat="1" applyFont="1" applyFill="1" applyBorder="1" applyAlignment="1" applyProtection="1">
      <alignment horizontal="center"/>
    </xf>
    <xf numFmtId="0" fontId="14" fillId="0" borderId="35" xfId="0" applyNumberFormat="1" applyFont="1" applyFill="1" applyBorder="1" applyAlignment="1" applyProtection="1">
      <alignment horizontal="center"/>
    </xf>
    <xf numFmtId="0" fontId="14" fillId="0" borderId="142" xfId="0" applyNumberFormat="1" applyFont="1" applyFill="1" applyBorder="1" applyAlignment="1" applyProtection="1">
      <alignment horizontal="left"/>
      <protection locked="0"/>
    </xf>
    <xf numFmtId="0" fontId="14" fillId="0" borderId="40" xfId="0" applyNumberFormat="1" applyFont="1" applyFill="1" applyBorder="1" applyAlignment="1" applyProtection="1"/>
    <xf numFmtId="44" fontId="14" fillId="0" borderId="40" xfId="1" applyFont="1" applyFill="1" applyBorder="1" applyProtection="1">
      <protection locked="0"/>
    </xf>
    <xf numFmtId="0" fontId="52" fillId="0" borderId="35" xfId="0" applyNumberFormat="1" applyFont="1" applyBorder="1" applyAlignment="1" applyProtection="1">
      <alignment vertical="top"/>
    </xf>
    <xf numFmtId="44" fontId="14" fillId="0" borderId="142" xfId="1" applyNumberFormat="1" applyFont="1" applyBorder="1" applyProtection="1"/>
    <xf numFmtId="44" fontId="14" fillId="0" borderId="35" xfId="1" applyNumberFormat="1" applyFont="1" applyBorder="1" applyProtection="1"/>
    <xf numFmtId="44" fontId="14" fillId="0" borderId="35" xfId="1" applyFont="1" applyFill="1" applyBorder="1" applyAlignment="1" applyProtection="1">
      <alignment horizontal="center"/>
      <protection locked="0"/>
    </xf>
    <xf numFmtId="0" fontId="47" fillId="34" borderId="98" xfId="0" applyFont="1" applyFill="1" applyBorder="1" applyAlignment="1" applyProtection="1"/>
    <xf numFmtId="0" fontId="14" fillId="8" borderId="52" xfId="0" applyNumberFormat="1" applyFont="1" applyFill="1" applyBorder="1" applyAlignment="1" applyProtection="1">
      <alignment horizontal="left"/>
      <protection locked="0"/>
    </xf>
    <xf numFmtId="0" fontId="14" fillId="0" borderId="202" xfId="0" applyNumberFormat="1" applyFont="1" applyFill="1" applyBorder="1" applyAlignment="1" applyProtection="1">
      <alignment horizontal="left"/>
      <protection locked="0"/>
    </xf>
    <xf numFmtId="49" fontId="14" fillId="0" borderId="202" xfId="11" applyNumberFormat="1" applyFont="1" applyFill="1" applyBorder="1" applyAlignment="1" applyProtection="1">
      <alignment horizontal="center"/>
      <protection locked="0"/>
    </xf>
    <xf numFmtId="44" fontId="14" fillId="0" borderId="202" xfId="1" applyNumberFormat="1" applyFont="1" applyBorder="1" applyAlignment="1" applyProtection="1"/>
    <xf numFmtId="44" fontId="14" fillId="0" borderId="202" xfId="1" applyFont="1" applyBorder="1" applyAlignment="1" applyProtection="1">
      <alignment horizontal="center"/>
    </xf>
    <xf numFmtId="172" fontId="14" fillId="0" borderId="202" xfId="1" applyNumberFormat="1" applyFont="1" applyBorder="1" applyAlignment="1" applyProtection="1"/>
    <xf numFmtId="167" fontId="14" fillId="0" borderId="42" xfId="1" applyNumberFormat="1" applyFont="1" applyBorder="1" applyAlignment="1" applyProtection="1"/>
    <xf numFmtId="49" fontId="14" fillId="0" borderId="25" xfId="11" applyNumberFormat="1" applyFont="1" applyFill="1" applyBorder="1" applyAlignment="1" applyProtection="1">
      <alignment horizontal="center"/>
      <protection locked="0"/>
    </xf>
    <xf numFmtId="165" fontId="54" fillId="0" borderId="52" xfId="10" applyNumberFormat="1" applyFont="1" applyFill="1" applyBorder="1" applyAlignment="1" applyProtection="1">
      <alignment horizontal="center"/>
    </xf>
    <xf numFmtId="0" fontId="3" fillId="0" borderId="142" xfId="1" applyNumberFormat="1" applyFont="1" applyFill="1" applyBorder="1" applyAlignment="1" applyProtection="1">
      <alignment horizontal="center"/>
      <protection locked="0"/>
    </xf>
    <xf numFmtId="0" fontId="14" fillId="9" borderId="202" xfId="0" applyNumberFormat="1" applyFont="1" applyFill="1" applyBorder="1" applyAlignment="1" applyProtection="1">
      <alignment horizontal="right"/>
    </xf>
    <xf numFmtId="0" fontId="14" fillId="9" borderId="202" xfId="0" applyFont="1" applyFill="1" applyBorder="1" applyProtection="1"/>
    <xf numFmtId="0" fontId="3" fillId="0" borderId="35" xfId="1" applyNumberFormat="1" applyFont="1" applyFill="1" applyBorder="1" applyAlignment="1" applyProtection="1">
      <alignment horizontal="center"/>
      <protection locked="0"/>
    </xf>
    <xf numFmtId="0" fontId="55" fillId="16" borderId="27" xfId="2" applyFont="1" applyFill="1" applyBorder="1" applyAlignment="1" applyProtection="1">
      <alignment vertical="top"/>
      <protection locked="0"/>
    </xf>
    <xf numFmtId="165" fontId="54" fillId="16" borderId="205" xfId="10" applyNumberFormat="1" applyFont="1" applyFill="1" applyBorder="1" applyAlignment="1" applyProtection="1"/>
    <xf numFmtId="0" fontId="14" fillId="2" borderId="40" xfId="0" applyNumberFormat="1" applyFont="1" applyFill="1" applyBorder="1" applyProtection="1"/>
    <xf numFmtId="0" fontId="55" fillId="9" borderId="27" xfId="2" applyFont="1" applyFill="1" applyBorder="1" applyAlignment="1" applyProtection="1">
      <alignment vertical="top"/>
      <protection locked="0"/>
    </xf>
    <xf numFmtId="0" fontId="87" fillId="0" borderId="144" xfId="0" applyFont="1" applyBorder="1" applyAlignment="1">
      <alignment horizontal="center"/>
    </xf>
    <xf numFmtId="0" fontId="87" fillId="0" borderId="27" xfId="0" applyFont="1" applyBorder="1" applyAlignment="1">
      <alignment horizontal="center"/>
    </xf>
    <xf numFmtId="0" fontId="14" fillId="0" borderId="202" xfId="0" applyFont="1" applyBorder="1" applyAlignment="1" applyProtection="1">
      <alignment wrapText="1"/>
    </xf>
    <xf numFmtId="0" fontId="87" fillId="0" borderId="29" xfId="0" applyFont="1" applyBorder="1" applyAlignment="1">
      <alignment horizontal="center"/>
    </xf>
    <xf numFmtId="44" fontId="14" fillId="0" borderId="141" xfId="1" applyFont="1" applyFill="1" applyBorder="1" applyProtection="1">
      <protection locked="0"/>
    </xf>
    <xf numFmtId="0" fontId="14" fillId="9" borderId="202" xfId="0" applyNumberFormat="1" applyFont="1" applyFill="1" applyBorder="1" applyAlignment="1" applyProtection="1"/>
    <xf numFmtId="0" fontId="14" fillId="9" borderId="202" xfId="0" applyFont="1" applyFill="1" applyBorder="1" applyAlignment="1" applyProtection="1">
      <alignment horizontal="right"/>
    </xf>
    <xf numFmtId="0" fontId="14" fillId="0" borderId="47" xfId="0" applyFont="1" applyBorder="1" applyAlignment="1" applyProtection="1">
      <alignment horizontal="center"/>
    </xf>
    <xf numFmtId="0" fontId="14" fillId="9" borderId="38" xfId="0" applyNumberFormat="1" applyFont="1" applyFill="1" applyBorder="1" applyAlignment="1" applyProtection="1"/>
    <xf numFmtId="0" fontId="18" fillId="9" borderId="14" xfId="0" applyNumberFormat="1" applyFont="1" applyFill="1" applyBorder="1" applyAlignment="1" applyProtection="1">
      <alignment horizontal="center"/>
    </xf>
    <xf numFmtId="1" fontId="14" fillId="9" borderId="128" xfId="0" applyNumberFormat="1" applyFont="1" applyFill="1" applyBorder="1" applyProtection="1"/>
    <xf numFmtId="44" fontId="14" fillId="0" borderId="130" xfId="0" applyNumberFormat="1" applyFont="1" applyFill="1" applyBorder="1" applyProtection="1"/>
    <xf numFmtId="0" fontId="14" fillId="0" borderId="25" xfId="0" applyFont="1" applyBorder="1" applyAlignment="1" applyProtection="1">
      <alignment wrapText="1"/>
    </xf>
    <xf numFmtId="1" fontId="14" fillId="9" borderId="24" xfId="0" applyNumberFormat="1" applyFont="1" applyFill="1" applyBorder="1" applyProtection="1"/>
    <xf numFmtId="167" fontId="14" fillId="9" borderId="137" xfId="0" applyNumberFormat="1" applyFont="1" applyFill="1" applyBorder="1" applyProtection="1"/>
    <xf numFmtId="44" fontId="14" fillId="9" borderId="124" xfId="0" applyNumberFormat="1" applyFont="1" applyFill="1" applyBorder="1" applyProtection="1"/>
    <xf numFmtId="0" fontId="10" fillId="0" borderId="126" xfId="0" applyFont="1" applyBorder="1" applyProtection="1"/>
    <xf numFmtId="0" fontId="10" fillId="0" borderId="126" xfId="0" applyFont="1" applyBorder="1" applyAlignment="1" applyProtection="1">
      <alignment horizontal="left"/>
    </xf>
    <xf numFmtId="0" fontId="14" fillId="9" borderId="127" xfId="2" applyFont="1" applyFill="1" applyBorder="1" applyAlignment="1" applyProtection="1">
      <protection locked="0"/>
    </xf>
    <xf numFmtId="44" fontId="14" fillId="9" borderId="126" xfId="1" applyFont="1" applyFill="1" applyBorder="1" applyProtection="1">
      <protection locked="0"/>
    </xf>
    <xf numFmtId="0" fontId="14" fillId="0" borderId="131" xfId="0" applyNumberFormat="1" applyFont="1" applyFill="1" applyBorder="1" applyAlignment="1" applyProtection="1">
      <alignment horizontal="right"/>
    </xf>
    <xf numFmtId="0" fontId="14" fillId="9" borderId="37" xfId="2" applyFont="1" applyFill="1" applyBorder="1" applyAlignment="1" applyProtection="1">
      <protection locked="0"/>
    </xf>
    <xf numFmtId="0" fontId="14" fillId="9" borderId="122" xfId="0" applyNumberFormat="1" applyFont="1" applyFill="1" applyBorder="1" applyAlignment="1" applyProtection="1">
      <alignment horizontal="right"/>
    </xf>
    <xf numFmtId="0" fontId="55" fillId="9" borderId="121" xfId="2" applyFont="1" applyFill="1" applyBorder="1" applyAlignment="1" applyProtection="1">
      <protection locked="0"/>
    </xf>
    <xf numFmtId="0" fontId="17" fillId="0" borderId="126" xfId="0" applyFont="1" applyBorder="1" applyProtection="1"/>
    <xf numFmtId="165" fontId="54" fillId="16" borderId="202" xfId="10" applyNumberFormat="1" applyFont="1" applyFill="1" applyBorder="1" applyAlignment="1" applyProtection="1"/>
    <xf numFmtId="0" fontId="55" fillId="9" borderId="27" xfId="2" applyFont="1" applyFill="1" applyBorder="1" applyAlignment="1" applyProtection="1">
      <protection locked="0"/>
    </xf>
    <xf numFmtId="1" fontId="10" fillId="0" borderId="146" xfId="0" applyNumberFormat="1" applyFont="1" applyBorder="1" applyProtection="1"/>
    <xf numFmtId="0" fontId="14" fillId="0" borderId="206" xfId="7" applyFont="1" applyFill="1" applyBorder="1" applyProtection="1">
      <protection locked="0"/>
    </xf>
    <xf numFmtId="0" fontId="47" fillId="0" borderId="207" xfId="0" applyFont="1" applyFill="1" applyBorder="1" applyProtection="1"/>
    <xf numFmtId="0" fontId="14" fillId="0" borderId="208" xfId="0" applyFont="1" applyFill="1" applyBorder="1" applyProtection="1"/>
    <xf numFmtId="0" fontId="14" fillId="0" borderId="208" xfId="0" applyFont="1" applyBorder="1" applyProtection="1"/>
    <xf numFmtId="0" fontId="14" fillId="0" borderId="208" xfId="0" applyNumberFormat="1" applyFont="1" applyBorder="1" applyProtection="1"/>
    <xf numFmtId="0" fontId="63" fillId="12" borderId="207" xfId="9" applyNumberFormat="1" applyFont="1" applyBorder="1" applyProtection="1">
      <protection locked="0"/>
    </xf>
    <xf numFmtId="0" fontId="14" fillId="0" borderId="207" xfId="0" applyNumberFormat="1" applyFont="1" applyBorder="1" applyProtection="1"/>
    <xf numFmtId="0" fontId="14" fillId="0" borderId="207" xfId="0" applyNumberFormat="1" applyFont="1" applyBorder="1" applyAlignment="1" applyProtection="1">
      <alignment horizontal="right"/>
    </xf>
    <xf numFmtId="0" fontId="74" fillId="0" borderId="38" xfId="0" applyNumberFormat="1" applyFont="1" applyBorder="1" applyProtection="1"/>
    <xf numFmtId="0" fontId="92" fillId="12" borderId="98" xfId="9" applyNumberFormat="1" applyFont="1" applyBorder="1" applyProtection="1">
      <protection locked="0"/>
    </xf>
    <xf numFmtId="0" fontId="74" fillId="0" borderId="98" xfId="0" applyNumberFormat="1" applyFont="1" applyBorder="1" applyProtection="1"/>
    <xf numFmtId="0" fontId="74" fillId="0" borderId="61" xfId="0" applyNumberFormat="1" applyFont="1" applyBorder="1" applyAlignment="1" applyProtection="1">
      <alignment horizontal="right"/>
    </xf>
    <xf numFmtId="0" fontId="93" fillId="6" borderId="1" xfId="2" applyFont="1" applyBorder="1" applyAlignment="1" applyProtection="1">
      <alignment vertical="top"/>
      <protection locked="0"/>
    </xf>
    <xf numFmtId="0" fontId="74" fillId="0" borderId="66" xfId="0" applyNumberFormat="1" applyFont="1" applyBorder="1" applyProtection="1"/>
    <xf numFmtId="0" fontId="74" fillId="0" borderId="98" xfId="0" applyFont="1" applyBorder="1" applyProtection="1"/>
    <xf numFmtId="0" fontId="74" fillId="0" borderId="123" xfId="0" applyFont="1" applyFill="1" applyBorder="1" applyProtection="1"/>
    <xf numFmtId="0" fontId="74" fillId="0" borderId="3" xfId="0" applyFont="1" applyBorder="1" applyProtection="1"/>
    <xf numFmtId="0" fontId="92" fillId="12" borderId="99" xfId="9" applyNumberFormat="1" applyFont="1" applyBorder="1" applyProtection="1">
      <protection locked="0"/>
    </xf>
    <xf numFmtId="0" fontId="74" fillId="0" borderId="99" xfId="0" applyNumberFormat="1" applyFont="1" applyBorder="1" applyAlignment="1" applyProtection="1">
      <alignment horizontal="right"/>
    </xf>
    <xf numFmtId="164" fontId="74" fillId="9" borderId="27" xfId="1" applyNumberFormat="1" applyFont="1" applyFill="1" applyBorder="1" applyProtection="1">
      <protection locked="0"/>
    </xf>
    <xf numFmtId="0" fontId="74" fillId="0" borderId="35" xfId="0" applyNumberFormat="1" applyFont="1" applyBorder="1" applyProtection="1"/>
    <xf numFmtId="0" fontId="74" fillId="0" borderId="27" xfId="0" applyFont="1" applyBorder="1" applyProtection="1"/>
    <xf numFmtId="0" fontId="14" fillId="0" borderId="17" xfId="0" applyNumberFormat="1" applyFont="1" applyBorder="1" applyAlignment="1" applyProtection="1">
      <alignment horizontal="center" vertical="top"/>
    </xf>
    <xf numFmtId="44" fontId="14" fillId="0" borderId="29" xfId="1" applyFont="1" applyBorder="1" applyProtection="1"/>
    <xf numFmtId="0" fontId="14" fillId="0" borderId="44" xfId="0" applyFont="1" applyBorder="1" applyProtection="1"/>
    <xf numFmtId="0" fontId="14" fillId="0" borderId="207" xfId="0" applyFont="1" applyBorder="1" applyProtection="1"/>
    <xf numFmtId="44" fontId="14" fillId="0" borderId="38" xfId="1" applyFont="1" applyFill="1" applyBorder="1" applyAlignment="1" applyProtection="1">
      <protection locked="0"/>
    </xf>
    <xf numFmtId="0" fontId="10" fillId="0" borderId="166" xfId="0" applyFont="1" applyBorder="1" applyProtection="1"/>
    <xf numFmtId="49" fontId="14" fillId="0" borderId="34" xfId="0" applyNumberFormat="1" applyFont="1" applyBorder="1" applyAlignment="1" applyProtection="1">
      <alignment horizontal="center"/>
    </xf>
    <xf numFmtId="0" fontId="8" fillId="0" borderId="166" xfId="0" applyFont="1" applyBorder="1" applyProtection="1"/>
    <xf numFmtId="44" fontId="18" fillId="47" borderId="8" xfId="1" applyFont="1" applyFill="1" applyBorder="1" applyProtection="1"/>
    <xf numFmtId="0" fontId="18" fillId="47" borderId="14" xfId="0" applyNumberFormat="1" applyFont="1" applyFill="1" applyBorder="1" applyAlignment="1" applyProtection="1">
      <alignment horizontal="center"/>
    </xf>
    <xf numFmtId="44" fontId="7" fillId="47" borderId="14" xfId="1" applyFont="1" applyFill="1" applyBorder="1" applyProtection="1"/>
    <xf numFmtId="167" fontId="18" fillId="47" borderId="14" xfId="0" applyNumberFormat="1" applyFont="1" applyFill="1" applyBorder="1" applyProtection="1"/>
    <xf numFmtId="49" fontId="14" fillId="0" borderId="43" xfId="0" applyNumberFormat="1" applyFont="1" applyBorder="1" applyAlignment="1" applyProtection="1">
      <alignment horizontal="center"/>
    </xf>
    <xf numFmtId="49" fontId="14" fillId="0" borderId="121" xfId="0" applyNumberFormat="1" applyFont="1" applyBorder="1" applyAlignment="1" applyProtection="1">
      <alignment horizontal="center"/>
    </xf>
    <xf numFmtId="165" fontId="54" fillId="47" borderId="91" xfId="10" applyNumberFormat="1" applyFont="1" applyFill="1" applyBorder="1" applyAlignment="1" applyProtection="1"/>
    <xf numFmtId="165" fontId="54" fillId="47" borderId="87" xfId="10" applyNumberFormat="1" applyFont="1" applyFill="1" applyAlignment="1" applyProtection="1"/>
    <xf numFmtId="0" fontId="14" fillId="47" borderId="52" xfId="0" applyNumberFormat="1" applyFont="1" applyFill="1" applyBorder="1" applyProtection="1"/>
    <xf numFmtId="165" fontId="54" fillId="5" borderId="91" xfId="10" applyNumberFormat="1" applyFont="1" applyFill="1" applyBorder="1" applyAlignment="1" applyProtection="1"/>
    <xf numFmtId="0" fontId="14" fillId="9" borderId="202" xfId="0" applyNumberFormat="1" applyFont="1" applyFill="1" applyBorder="1" applyAlignment="1" applyProtection="1">
      <alignment horizontal="center"/>
      <protection locked="0"/>
    </xf>
    <xf numFmtId="167" fontId="7" fillId="5" borderId="14" xfId="1" applyNumberFormat="1" applyFont="1" applyFill="1" applyBorder="1" applyProtection="1"/>
    <xf numFmtId="167" fontId="7" fillId="47" borderId="14" xfId="1" applyNumberFormat="1" applyFont="1" applyFill="1" applyBorder="1" applyProtection="1"/>
    <xf numFmtId="49" fontId="14" fillId="0" borderId="44" xfId="0" applyNumberFormat="1" applyFont="1" applyBorder="1" applyAlignment="1" applyProtection="1">
      <alignment horizontal="center"/>
    </xf>
    <xf numFmtId="49" fontId="12" fillId="5" borderId="42" xfId="0" applyNumberFormat="1" applyFont="1" applyFill="1" applyBorder="1" applyProtection="1"/>
    <xf numFmtId="167" fontId="18" fillId="5" borderId="15" xfId="0" applyNumberFormat="1" applyFont="1" applyFill="1" applyBorder="1" applyProtection="1"/>
    <xf numFmtId="165" fontId="72" fillId="0" borderId="26" xfId="10" applyNumberFormat="1" applyFont="1" applyFill="1" applyBorder="1" applyAlignment="1" applyProtection="1">
      <alignment horizontal="center"/>
    </xf>
    <xf numFmtId="44" fontId="14" fillId="0" borderId="41" xfId="0" applyNumberFormat="1" applyFont="1" applyBorder="1" applyAlignment="1" applyProtection="1"/>
    <xf numFmtId="0" fontId="14" fillId="0" borderId="19" xfId="0" applyNumberFormat="1" applyFont="1" applyBorder="1" applyAlignment="1" applyProtection="1">
      <alignment vertical="top"/>
    </xf>
    <xf numFmtId="0" fontId="14" fillId="0" borderId="51" xfId="0" applyNumberFormat="1" applyFont="1" applyBorder="1" applyAlignment="1" applyProtection="1">
      <alignment vertical="top"/>
    </xf>
    <xf numFmtId="44" fontId="14" fillId="0" borderId="24" xfId="0" applyNumberFormat="1" applyFont="1" applyFill="1" applyBorder="1" applyAlignment="1" applyProtection="1"/>
    <xf numFmtId="0" fontId="53" fillId="0" borderId="27" xfId="0" applyNumberFormat="1" applyFont="1" applyBorder="1" applyAlignment="1" applyProtection="1"/>
    <xf numFmtId="0" fontId="14" fillId="0" borderId="55" xfId="0" applyNumberFormat="1" applyFont="1" applyBorder="1" applyAlignment="1" applyProtection="1">
      <alignment vertical="top"/>
    </xf>
    <xf numFmtId="0" fontId="14" fillId="0" borderId="26" xfId="0" applyNumberFormat="1" applyFont="1" applyBorder="1" applyAlignment="1" applyProtection="1">
      <alignment vertical="top"/>
    </xf>
    <xf numFmtId="165" fontId="47" fillId="0" borderId="26" xfId="10" applyNumberFormat="1" applyFont="1" applyFill="1" applyBorder="1" applyAlignment="1" applyProtection="1"/>
    <xf numFmtId="165" fontId="47" fillId="8" borderId="26" xfId="10" applyNumberFormat="1" applyFont="1" applyFill="1" applyBorder="1" applyAlignment="1" applyProtection="1"/>
    <xf numFmtId="0" fontId="14" fillId="0" borderId="55" xfId="0" applyNumberFormat="1" applyFont="1" applyFill="1" applyBorder="1" applyProtection="1"/>
    <xf numFmtId="0" fontId="14" fillId="0" borderId="20" xfId="0" applyNumberFormat="1" applyFont="1" applyFill="1" applyBorder="1" applyProtection="1"/>
    <xf numFmtId="0" fontId="14" fillId="0" borderId="90" xfId="0" applyNumberFormat="1" applyFont="1" applyBorder="1" applyAlignment="1" applyProtection="1">
      <alignment vertical="top"/>
    </xf>
    <xf numFmtId="0" fontId="14" fillId="0" borderId="20" xfId="0" applyNumberFormat="1" applyFont="1" applyBorder="1" applyAlignment="1" applyProtection="1">
      <alignment vertical="top"/>
    </xf>
    <xf numFmtId="0" fontId="14" fillId="0" borderId="27" xfId="11" applyNumberFormat="1" applyFont="1" applyFill="1" applyBorder="1" applyAlignment="1" applyProtection="1">
      <alignment horizontal="center"/>
      <protection locked="0"/>
    </xf>
    <xf numFmtId="0" fontId="52" fillId="0" borderId="209" xfId="0" applyNumberFormat="1" applyFont="1" applyBorder="1" applyAlignment="1" applyProtection="1">
      <alignment vertical="top"/>
    </xf>
    <xf numFmtId="44" fontId="14" fillId="0" borderId="207" xfId="1" applyFont="1" applyFill="1" applyBorder="1" applyAlignment="1" applyProtection="1">
      <alignment shrinkToFit="1"/>
    </xf>
    <xf numFmtId="44" fontId="14" fillId="0" borderId="207" xfId="1" applyFont="1" applyFill="1" applyBorder="1" applyProtection="1">
      <protection locked="0"/>
    </xf>
    <xf numFmtId="44" fontId="14" fillId="0" borderId="207" xfId="0" applyNumberFormat="1" applyFont="1" applyBorder="1" applyAlignment="1" applyProtection="1"/>
    <xf numFmtId="0" fontId="14" fillId="0" borderId="209" xfId="0" applyNumberFormat="1" applyFont="1" applyFill="1" applyBorder="1" applyProtection="1"/>
    <xf numFmtId="0" fontId="14" fillId="0" borderId="209" xfId="0" applyFont="1" applyBorder="1" applyAlignment="1" applyProtection="1"/>
    <xf numFmtId="44" fontId="14" fillId="0" borderId="207" xfId="0" applyNumberFormat="1" applyFont="1" applyFill="1" applyBorder="1" applyAlignment="1" applyProtection="1"/>
    <xf numFmtId="0" fontId="52" fillId="0" borderId="19" xfId="0" applyNumberFormat="1" applyFont="1" applyBorder="1" applyAlignment="1" applyProtection="1">
      <alignment vertical="top"/>
    </xf>
    <xf numFmtId="0" fontId="14" fillId="0" borderId="19" xfId="0" applyFont="1" applyFill="1" applyBorder="1" applyAlignment="1" applyProtection="1"/>
    <xf numFmtId="0" fontId="14" fillId="0" borderId="28" xfId="0" applyFont="1" applyBorder="1" applyAlignment="1" applyProtection="1"/>
    <xf numFmtId="0" fontId="14" fillId="0" borderId="209" xfId="0" applyFont="1" applyFill="1" applyBorder="1" applyAlignment="1" applyProtection="1"/>
    <xf numFmtId="0" fontId="14" fillId="0" borderId="137" xfId="0" applyFont="1" applyBorder="1" applyAlignment="1" applyProtection="1"/>
    <xf numFmtId="0" fontId="14" fillId="0" borderId="209" xfId="0" applyNumberFormat="1" applyFont="1" applyBorder="1" applyProtection="1"/>
    <xf numFmtId="0" fontId="14" fillId="0" borderId="13" xfId="0" applyNumberFormat="1" applyFont="1" applyBorder="1" applyAlignment="1" applyProtection="1">
      <alignment vertical="top"/>
    </xf>
    <xf numFmtId="0" fontId="14" fillId="0" borderId="106" xfId="0" applyNumberFormat="1" applyFont="1" applyBorder="1" applyAlignment="1" applyProtection="1">
      <alignment vertical="top"/>
    </xf>
    <xf numFmtId="0" fontId="14" fillId="0" borderId="50" xfId="1" applyNumberFormat="1" applyFont="1" applyFill="1" applyBorder="1" applyProtection="1">
      <protection locked="0"/>
    </xf>
    <xf numFmtId="165" fontId="72" fillId="0" borderId="14" xfId="10" applyNumberFormat="1" applyFont="1" applyFill="1" applyBorder="1" applyAlignment="1" applyProtection="1">
      <alignment horizontal="center"/>
    </xf>
    <xf numFmtId="44" fontId="14" fillId="0" borderId="108" xfId="0" applyNumberFormat="1" applyFont="1" applyBorder="1" applyProtection="1"/>
    <xf numFmtId="167" fontId="18" fillId="44" borderId="14" xfId="0" applyNumberFormat="1" applyFont="1" applyFill="1" applyBorder="1" applyProtection="1"/>
    <xf numFmtId="44" fontId="14" fillId="44" borderId="159" xfId="1" applyFont="1" applyFill="1" applyBorder="1" applyProtection="1">
      <protection locked="0"/>
    </xf>
    <xf numFmtId="0" fontId="14" fillId="0" borderId="141" xfId="1" applyNumberFormat="1" applyFont="1" applyFill="1" applyBorder="1" applyAlignment="1" applyProtection="1">
      <alignment shrinkToFit="1"/>
    </xf>
    <xf numFmtId="0" fontId="14" fillId="0" borderId="147" xfId="0" applyNumberFormat="1" applyFont="1" applyFill="1" applyBorder="1" applyAlignment="1" applyProtection="1">
      <alignment shrinkToFit="1"/>
    </xf>
    <xf numFmtId="44" fontId="14" fillId="0" borderId="202" xfId="1" applyFont="1" applyFill="1" applyBorder="1" applyAlignment="1" applyProtection="1">
      <protection locked="0"/>
    </xf>
    <xf numFmtId="0" fontId="14" fillId="0" borderId="104" xfId="0" applyNumberFormat="1" applyFont="1" applyFill="1" applyBorder="1" applyAlignment="1" applyProtection="1">
      <alignment horizontal="left"/>
    </xf>
    <xf numFmtId="44" fontId="14" fillId="0" borderId="123" xfId="0" applyNumberFormat="1" applyFont="1" applyFill="1" applyBorder="1" applyAlignment="1" applyProtection="1"/>
    <xf numFmtId="44" fontId="14" fillId="0" borderId="34" xfId="0" applyNumberFormat="1" applyFont="1" applyFill="1" applyBorder="1" applyAlignment="1" applyProtection="1"/>
    <xf numFmtId="44" fontId="14" fillId="0" borderId="27" xfId="0" applyNumberFormat="1" applyFont="1" applyFill="1" applyBorder="1" applyAlignment="1" applyProtection="1"/>
    <xf numFmtId="44" fontId="14" fillId="0" borderId="35" xfId="0" applyNumberFormat="1" applyFont="1" applyFill="1" applyBorder="1" applyAlignment="1" applyProtection="1"/>
    <xf numFmtId="165" fontId="54" fillId="0" borderId="52" xfId="10" applyNumberFormat="1" applyFont="1" applyFill="1" applyBorder="1" applyAlignment="1" applyProtection="1"/>
    <xf numFmtId="165" fontId="72" fillId="0" borderId="163" xfId="10" applyNumberFormat="1" applyFont="1" applyFill="1" applyBorder="1" applyAlignment="1" applyProtection="1">
      <alignment horizontal="center"/>
    </xf>
    <xf numFmtId="0" fontId="14" fillId="0" borderId="104" xfId="0" applyNumberFormat="1" applyFont="1" applyFill="1" applyBorder="1" applyAlignment="1" applyProtection="1">
      <alignment horizontal="center"/>
      <protection locked="0"/>
    </xf>
    <xf numFmtId="165" fontId="54" fillId="0" borderId="164" xfId="10" applyNumberFormat="1" applyFont="1" applyFill="1" applyBorder="1" applyAlignment="1" applyProtection="1"/>
    <xf numFmtId="0" fontId="10" fillId="0" borderId="100" xfId="0" applyNumberFormat="1" applyFont="1" applyFill="1" applyBorder="1" applyProtection="1"/>
    <xf numFmtId="0" fontId="10" fillId="0" borderId="123" xfId="0" applyNumberFormat="1" applyFont="1" applyFill="1" applyBorder="1" applyAlignment="1" applyProtection="1">
      <alignment vertical="top"/>
    </xf>
    <xf numFmtId="44" fontId="14" fillId="0" borderId="39" xfId="0" applyNumberFormat="1" applyFont="1" applyFill="1" applyBorder="1" applyAlignment="1" applyProtection="1"/>
    <xf numFmtId="44" fontId="14" fillId="0" borderId="37" xfId="0" applyNumberFormat="1" applyFont="1" applyFill="1" applyBorder="1" applyAlignment="1" applyProtection="1"/>
    <xf numFmtId="0" fontId="14" fillId="0" borderId="100" xfId="0" applyNumberFormat="1" applyFont="1" applyFill="1" applyBorder="1" applyAlignment="1" applyProtection="1">
      <alignment horizontal="left"/>
    </xf>
    <xf numFmtId="171" fontId="14" fillId="0" borderId="99" xfId="0" applyNumberFormat="1" applyFont="1" applyFill="1" applyBorder="1" applyProtection="1"/>
    <xf numFmtId="44" fontId="14" fillId="0" borderId="100" xfId="0" applyNumberFormat="1" applyFont="1" applyFill="1" applyBorder="1" applyAlignment="1" applyProtection="1"/>
    <xf numFmtId="0" fontId="14" fillId="0" borderId="104" xfId="0" applyNumberFormat="1" applyFont="1" applyFill="1" applyBorder="1" applyProtection="1"/>
    <xf numFmtId="0" fontId="14" fillId="0" borderId="210" xfId="0" applyNumberFormat="1" applyFont="1" applyFill="1" applyBorder="1" applyProtection="1"/>
    <xf numFmtId="44" fontId="14" fillId="0" borderId="209" xfId="0" applyNumberFormat="1" applyFont="1" applyFill="1" applyBorder="1" applyAlignment="1" applyProtection="1"/>
    <xf numFmtId="44" fontId="14" fillId="0" borderId="210" xfId="0" applyNumberFormat="1" applyFont="1" applyFill="1" applyBorder="1" applyAlignment="1" applyProtection="1"/>
    <xf numFmtId="44" fontId="14" fillId="0" borderId="19" xfId="1" applyFont="1" applyFill="1" applyBorder="1" applyAlignment="1" applyProtection="1"/>
    <xf numFmtId="0" fontId="52" fillId="0" borderId="24" xfId="0" applyNumberFormat="1" applyFont="1" applyFill="1" applyBorder="1" applyAlignment="1" applyProtection="1">
      <alignment vertical="top"/>
    </xf>
    <xf numFmtId="0" fontId="52" fillId="0" borderId="122" xfId="0" applyNumberFormat="1" applyFont="1" applyFill="1" applyBorder="1" applyAlignment="1" applyProtection="1">
      <alignment vertical="top"/>
    </xf>
    <xf numFmtId="44" fontId="14" fillId="0" borderId="122" xfId="0" applyNumberFormat="1" applyFont="1" applyFill="1" applyBorder="1" applyAlignment="1" applyProtection="1"/>
    <xf numFmtId="44" fontId="14" fillId="0" borderId="121" xfId="0" applyNumberFormat="1" applyFont="1" applyFill="1" applyBorder="1" applyAlignment="1" applyProtection="1"/>
    <xf numFmtId="0" fontId="52" fillId="0" borderId="207" xfId="0" applyNumberFormat="1" applyFont="1" applyFill="1" applyBorder="1" applyAlignment="1" applyProtection="1">
      <alignment vertical="top"/>
    </xf>
    <xf numFmtId="0" fontId="14" fillId="0" borderId="26" xfId="0" applyNumberFormat="1" applyFont="1" applyFill="1" applyBorder="1" applyAlignment="1" applyProtection="1">
      <alignment vertical="top"/>
    </xf>
    <xf numFmtId="44" fontId="14" fillId="0" borderId="100" xfId="1" applyFont="1" applyFill="1" applyBorder="1" applyAlignment="1" applyProtection="1">
      <protection locked="0"/>
    </xf>
    <xf numFmtId="0" fontId="14" fillId="0" borderId="19" xfId="0" applyNumberFormat="1" applyFont="1" applyFill="1" applyBorder="1" applyProtection="1"/>
    <xf numFmtId="0" fontId="14" fillId="0" borderId="124" xfId="0" applyNumberFormat="1" applyFont="1" applyFill="1" applyBorder="1" applyAlignment="1" applyProtection="1">
      <alignment vertical="top"/>
    </xf>
    <xf numFmtId="0" fontId="14" fillId="0" borderId="25" xfId="0" applyNumberFormat="1" applyFont="1" applyFill="1" applyBorder="1" applyAlignment="1" applyProtection="1">
      <alignment vertical="top"/>
    </xf>
    <xf numFmtId="44" fontId="14" fillId="0" borderId="132" xfId="0" applyNumberFormat="1" applyFont="1" applyFill="1" applyBorder="1" applyAlignment="1" applyProtection="1"/>
    <xf numFmtId="0" fontId="52" fillId="0" borderId="123" xfId="0" applyNumberFormat="1" applyFont="1" applyFill="1" applyBorder="1" applyAlignment="1" applyProtection="1">
      <alignment vertical="top"/>
    </xf>
    <xf numFmtId="44" fontId="14" fillId="0" borderId="159" xfId="0" applyNumberFormat="1" applyFont="1" applyFill="1" applyBorder="1" applyAlignment="1" applyProtection="1"/>
    <xf numFmtId="0" fontId="52" fillId="0" borderId="19" xfId="0" applyNumberFormat="1" applyFont="1" applyFill="1" applyBorder="1" applyAlignment="1" applyProtection="1">
      <alignment vertical="top"/>
    </xf>
    <xf numFmtId="0" fontId="52" fillId="0" borderId="124" xfId="0" applyNumberFormat="1" applyFont="1" applyFill="1" applyBorder="1" applyAlignment="1" applyProtection="1">
      <alignment vertical="top"/>
    </xf>
    <xf numFmtId="44" fontId="51" fillId="0" borderId="19" xfId="0" applyNumberFormat="1" applyFont="1" applyFill="1" applyBorder="1" applyAlignment="1" applyProtection="1"/>
    <xf numFmtId="0" fontId="52" fillId="0" borderId="128" xfId="0" applyNumberFormat="1" applyFont="1" applyFill="1" applyBorder="1" applyAlignment="1" applyProtection="1">
      <alignment vertical="top"/>
    </xf>
    <xf numFmtId="44" fontId="51" fillId="0" borderId="100" xfId="0" applyNumberFormat="1" applyFont="1" applyFill="1" applyBorder="1" applyAlignment="1" applyProtection="1"/>
    <xf numFmtId="44" fontId="51" fillId="0" borderId="99" xfId="0" applyNumberFormat="1" applyFont="1" applyFill="1" applyBorder="1" applyAlignment="1" applyProtection="1"/>
    <xf numFmtId="44" fontId="14" fillId="0" borderId="93" xfId="0" applyNumberFormat="1" applyFont="1" applyFill="1" applyBorder="1" applyAlignment="1" applyProtection="1"/>
    <xf numFmtId="0" fontId="52" fillId="0" borderId="25" xfId="0" applyNumberFormat="1" applyFont="1" applyFill="1" applyBorder="1" applyAlignment="1" applyProtection="1">
      <alignment vertical="top"/>
    </xf>
    <xf numFmtId="44" fontId="14" fillId="0" borderId="210" xfId="0" applyNumberFormat="1" applyFont="1" applyFill="1" applyBorder="1" applyProtection="1"/>
    <xf numFmtId="44" fontId="51" fillId="0" borderId="27" xfId="0" applyNumberFormat="1" applyFont="1" applyFill="1" applyBorder="1" applyAlignment="1" applyProtection="1"/>
    <xf numFmtId="44" fontId="14" fillId="0" borderId="200" xfId="0" applyNumberFormat="1" applyFont="1" applyFill="1" applyBorder="1" applyAlignment="1" applyProtection="1"/>
    <xf numFmtId="0" fontId="14" fillId="0" borderId="202" xfId="0" applyNumberFormat="1" applyFont="1" applyFill="1" applyBorder="1" applyAlignment="1" applyProtection="1">
      <alignment vertical="top"/>
    </xf>
    <xf numFmtId="165" fontId="72" fillId="0" borderId="29" xfId="10" applyNumberFormat="1" applyFont="1" applyFill="1" applyBorder="1" applyAlignment="1" applyProtection="1">
      <alignment horizontal="center"/>
    </xf>
    <xf numFmtId="0" fontId="14" fillId="0" borderId="106" xfId="0" applyNumberFormat="1" applyFont="1" applyFill="1" applyBorder="1" applyAlignment="1" applyProtection="1">
      <alignment vertical="top"/>
    </xf>
    <xf numFmtId="44" fontId="51" fillId="0" borderId="106" xfId="0" applyNumberFormat="1" applyFont="1" applyFill="1" applyBorder="1" applyAlignment="1" applyProtection="1"/>
    <xf numFmtId="165" fontId="54" fillId="0" borderId="107" xfId="10" applyNumberFormat="1" applyFont="1" applyFill="1" applyBorder="1" applyAlignment="1" applyProtection="1"/>
    <xf numFmtId="165" fontId="54" fillId="0" borderId="78" xfId="10" applyNumberFormat="1" applyFont="1" applyFill="1" applyBorder="1" applyAlignment="1" applyProtection="1"/>
    <xf numFmtId="44" fontId="14" fillId="0" borderId="50" xfId="0" applyNumberFormat="1" applyFont="1" applyFill="1" applyBorder="1" applyProtection="1"/>
    <xf numFmtId="0" fontId="78" fillId="0" borderId="7" xfId="53823" applyFont="1" applyBorder="1" applyAlignment="1">
      <alignment vertical="center" wrapText="1"/>
    </xf>
    <xf numFmtId="0" fontId="14" fillId="0" borderId="207" xfId="0" applyNumberFormat="1" applyFont="1" applyFill="1" applyBorder="1" applyProtection="1"/>
    <xf numFmtId="0" fontId="14" fillId="0" borderId="208" xfId="0" applyNumberFormat="1" applyFont="1" applyBorder="1" applyAlignment="1" applyProtection="1">
      <alignment horizontal="left"/>
    </xf>
    <xf numFmtId="0" fontId="14" fillId="0" borderId="207" xfId="0" applyNumberFormat="1" applyFont="1" applyFill="1" applyBorder="1" applyProtection="1">
      <protection locked="0"/>
    </xf>
    <xf numFmtId="0" fontId="14" fillId="0" borderId="207" xfId="0" applyNumberFormat="1" applyFont="1" applyFill="1" applyBorder="1" applyAlignment="1" applyProtection="1">
      <alignment horizontal="right"/>
    </xf>
    <xf numFmtId="0" fontId="14" fillId="0" borderId="207" xfId="0" applyFont="1" applyFill="1" applyBorder="1" applyProtection="1"/>
    <xf numFmtId="44" fontId="14" fillId="0" borderId="207" xfId="1" applyFont="1" applyFill="1" applyBorder="1" applyProtection="1"/>
    <xf numFmtId="44" fontId="14" fillId="0" borderId="210" xfId="1" applyFont="1" applyFill="1" applyBorder="1" applyAlignment="1" applyProtection="1">
      <alignment shrinkToFit="1"/>
    </xf>
    <xf numFmtId="0" fontId="14" fillId="0" borderId="26" xfId="0" applyFont="1" applyBorder="1" applyAlignment="1" applyProtection="1">
      <alignment vertical="top"/>
    </xf>
    <xf numFmtId="44" fontId="14" fillId="0" borderId="209" xfId="0" applyNumberFormat="1" applyFont="1" applyFill="1" applyBorder="1" applyProtection="1"/>
    <xf numFmtId="44" fontId="14" fillId="0" borderId="207" xfId="0" applyNumberFormat="1" applyFont="1" applyBorder="1" applyProtection="1"/>
    <xf numFmtId="0" fontId="14" fillId="0" borderId="208" xfId="0" applyNumberFormat="1" applyFont="1" applyFill="1" applyBorder="1" applyProtection="1"/>
    <xf numFmtId="0" fontId="14" fillId="0" borderId="208" xfId="0" applyNumberFormat="1" applyFont="1" applyFill="1" applyBorder="1" applyProtection="1">
      <protection locked="0"/>
    </xf>
    <xf numFmtId="0" fontId="14" fillId="0" borderId="208" xfId="0" applyNumberFormat="1" applyFont="1" applyBorder="1" applyAlignment="1" applyProtection="1">
      <alignment horizontal="right"/>
    </xf>
    <xf numFmtId="0" fontId="14" fillId="0" borderId="211" xfId="0" applyNumberFormat="1" applyFont="1" applyBorder="1" applyProtection="1"/>
    <xf numFmtId="44" fontId="14" fillId="0" borderId="208" xfId="1" applyFont="1" applyBorder="1" applyProtection="1"/>
    <xf numFmtId="44" fontId="14" fillId="0" borderId="211" xfId="1" applyFont="1" applyBorder="1" applyAlignment="1" applyProtection="1">
      <alignment shrinkToFit="1"/>
    </xf>
    <xf numFmtId="171" fontId="14" fillId="0" borderId="212" xfId="0" applyNumberFormat="1" applyFont="1" applyBorder="1" applyProtection="1"/>
    <xf numFmtId="44" fontId="14" fillId="0" borderId="213" xfId="0" applyNumberFormat="1" applyFont="1" applyBorder="1" applyProtection="1"/>
    <xf numFmtId="44" fontId="14" fillId="0" borderId="213" xfId="0" applyNumberFormat="1" applyFont="1" applyFill="1" applyBorder="1" applyProtection="1"/>
    <xf numFmtId="44" fontId="14" fillId="0" borderId="208" xfId="0" applyNumberFormat="1" applyFont="1" applyBorder="1" applyProtection="1"/>
    <xf numFmtId="0" fontId="10" fillId="0" borderId="207" xfId="0" applyFont="1" applyBorder="1" applyProtection="1"/>
    <xf numFmtId="0" fontId="14" fillId="0" borderId="207" xfId="0" applyNumberFormat="1" applyFont="1" applyFill="1" applyBorder="1" applyAlignment="1" applyProtection="1">
      <alignment horizontal="center"/>
      <protection locked="0"/>
    </xf>
    <xf numFmtId="1" fontId="14" fillId="0" borderId="121" xfId="0" applyNumberFormat="1" applyFont="1" applyBorder="1" applyAlignment="1" applyProtection="1">
      <alignment horizontal="left"/>
    </xf>
    <xf numFmtId="0" fontId="14" fillId="0" borderId="25" xfId="0" applyNumberFormat="1" applyFont="1" applyFill="1" applyBorder="1" applyAlignment="1" applyProtection="1">
      <alignment horizontal="center"/>
      <protection locked="0"/>
    </xf>
    <xf numFmtId="167" fontId="14" fillId="0" borderId="208" xfId="0" applyNumberFormat="1" applyFont="1" applyFill="1" applyBorder="1" applyProtection="1"/>
    <xf numFmtId="0" fontId="10" fillId="0" borderId="37" xfId="0" applyFont="1" applyFill="1" applyBorder="1" applyProtection="1"/>
    <xf numFmtId="37" fontId="14" fillId="0" borderId="33" xfId="0" applyNumberFormat="1" applyFont="1" applyBorder="1" applyProtection="1"/>
    <xf numFmtId="171" fontId="14" fillId="0" borderId="27" xfId="0" applyNumberFormat="1" applyFont="1" applyFill="1" applyBorder="1" applyProtection="1"/>
    <xf numFmtId="165" fontId="54" fillId="0" borderId="98" xfId="10" applyNumberFormat="1" applyFont="1" applyFill="1" applyBorder="1" applyAlignment="1" applyProtection="1">
      <alignment horizontal="center"/>
    </xf>
    <xf numFmtId="165" fontId="54" fillId="16" borderId="20" xfId="10" applyNumberFormat="1" applyFont="1" applyFill="1" applyBorder="1" applyAlignment="1" applyProtection="1">
      <alignment horizontal="center"/>
    </xf>
    <xf numFmtId="165" fontId="54" fillId="16" borderId="159" xfId="10" applyNumberFormat="1" applyFont="1" applyFill="1" applyBorder="1" applyAlignment="1" applyProtection="1">
      <alignment horizontal="center"/>
    </xf>
    <xf numFmtId="165" fontId="54" fillId="16" borderId="25" xfId="10" applyNumberFormat="1" applyFont="1" applyFill="1" applyBorder="1" applyAlignment="1" applyProtection="1">
      <alignment horizontal="center"/>
    </xf>
    <xf numFmtId="165" fontId="54" fillId="0" borderId="20" xfId="10" applyNumberFormat="1" applyFont="1" applyFill="1" applyBorder="1" applyAlignment="1" applyProtection="1">
      <alignment horizontal="center"/>
    </xf>
    <xf numFmtId="165" fontId="54" fillId="16" borderId="0" xfId="10" applyNumberFormat="1" applyFont="1" applyFill="1" applyBorder="1" applyAlignment="1" applyProtection="1">
      <alignment horizontal="center"/>
    </xf>
    <xf numFmtId="0" fontId="10" fillId="0" borderId="37" xfId="0" applyFont="1" applyBorder="1" applyAlignment="1" applyProtection="1">
      <alignment horizontal="center"/>
    </xf>
    <xf numFmtId="0" fontId="10" fillId="0" borderId="20" xfId="0" applyFont="1" applyBorder="1" applyAlignment="1" applyProtection="1">
      <alignment horizontal="center"/>
    </xf>
    <xf numFmtId="165" fontId="54" fillId="0" borderId="123" xfId="10" applyNumberFormat="1" applyFont="1" applyFill="1" applyBorder="1" applyAlignment="1" applyProtection="1">
      <alignment horizontal="center"/>
    </xf>
    <xf numFmtId="165" fontId="54" fillId="0" borderId="94" xfId="10" applyNumberFormat="1" applyFont="1" applyFill="1" applyBorder="1" applyAlignment="1" applyProtection="1">
      <alignment horizontal="center"/>
    </xf>
    <xf numFmtId="165" fontId="54" fillId="0" borderId="159" xfId="10" applyNumberFormat="1" applyFont="1" applyFill="1" applyBorder="1" applyAlignment="1" applyProtection="1">
      <alignment horizontal="center"/>
    </xf>
    <xf numFmtId="0" fontId="8" fillId="0" borderId="52" xfId="0" applyFont="1" applyBorder="1" applyAlignment="1" applyProtection="1">
      <alignment horizontal="center"/>
    </xf>
    <xf numFmtId="0" fontId="48" fillId="5" borderId="14" xfId="0" applyNumberFormat="1" applyFont="1" applyFill="1" applyBorder="1" applyProtection="1"/>
    <xf numFmtId="166" fontId="22" fillId="40" borderId="14" xfId="0" applyNumberFormat="1" applyFont="1" applyFill="1" applyBorder="1" applyProtection="1"/>
    <xf numFmtId="44" fontId="47" fillId="5" borderId="14" xfId="0" applyNumberFormat="1" applyFont="1" applyFill="1" applyBorder="1" applyProtection="1"/>
    <xf numFmtId="167" fontId="2" fillId="43" borderId="16" xfId="0" applyNumberFormat="1" applyFont="1" applyFill="1" applyBorder="1" applyProtection="1"/>
    <xf numFmtId="49" fontId="14" fillId="43" borderId="16" xfId="0" applyNumberFormat="1" applyFont="1" applyFill="1" applyBorder="1" applyProtection="1"/>
    <xf numFmtId="0" fontId="2" fillId="43" borderId="16" xfId="0" applyNumberFormat="1" applyFont="1" applyFill="1" applyBorder="1" applyProtection="1"/>
    <xf numFmtId="0" fontId="14" fillId="40" borderId="29" xfId="0" applyNumberFormat="1" applyFont="1" applyFill="1" applyBorder="1" applyProtection="1"/>
    <xf numFmtId="167" fontId="2" fillId="40" borderId="29" xfId="0" applyNumberFormat="1" applyFont="1" applyFill="1" applyBorder="1" applyProtection="1"/>
    <xf numFmtId="44" fontId="8" fillId="40" borderId="14" xfId="0" applyNumberFormat="1" applyFont="1" applyFill="1" applyBorder="1" applyProtection="1"/>
    <xf numFmtId="44" fontId="8" fillId="40" borderId="29" xfId="0" applyNumberFormat="1" applyFont="1" applyFill="1" applyBorder="1" applyProtection="1"/>
    <xf numFmtId="44" fontId="8" fillId="5" borderId="14" xfId="0" applyNumberFormat="1" applyFont="1" applyFill="1" applyBorder="1" applyAlignment="1" applyProtection="1"/>
    <xf numFmtId="165" fontId="54" fillId="40" borderId="91" xfId="10" applyNumberFormat="1" applyFont="1" applyFill="1" applyBorder="1" applyAlignment="1" applyProtection="1"/>
    <xf numFmtId="165" fontId="54" fillId="40" borderId="92" xfId="10" applyNumberFormat="1" applyFont="1" applyFill="1" applyBorder="1" applyAlignment="1" applyProtection="1"/>
    <xf numFmtId="165" fontId="54" fillId="40" borderId="109" xfId="10" applyNumberFormat="1" applyFont="1" applyFill="1" applyBorder="1" applyAlignment="1" applyProtection="1"/>
    <xf numFmtId="44" fontId="47" fillId="40" borderId="14" xfId="0" applyNumberFormat="1" applyFont="1" applyFill="1" applyBorder="1" applyProtection="1"/>
    <xf numFmtId="44" fontId="2" fillId="40" borderId="14" xfId="0" applyNumberFormat="1" applyFont="1" applyFill="1" applyBorder="1" applyProtection="1"/>
    <xf numFmtId="0" fontId="47" fillId="40" borderId="14" xfId="0" applyNumberFormat="1" applyFont="1" applyFill="1" applyBorder="1" applyProtection="1"/>
    <xf numFmtId="0" fontId="48" fillId="40" borderId="14" xfId="0" applyNumberFormat="1" applyFont="1" applyFill="1" applyBorder="1" applyProtection="1"/>
    <xf numFmtId="167" fontId="54" fillId="47" borderId="29" xfId="10" applyNumberFormat="1" applyFont="1" applyFill="1" applyBorder="1" applyAlignment="1" applyProtection="1"/>
    <xf numFmtId="49" fontId="14" fillId="47" borderId="14" xfId="0" applyNumberFormat="1" applyFont="1" applyFill="1" applyBorder="1" applyProtection="1"/>
    <xf numFmtId="44" fontId="14" fillId="47" borderId="14" xfId="0" applyNumberFormat="1" applyFont="1" applyFill="1" applyBorder="1" applyAlignment="1" applyProtection="1">
      <alignment horizontal="left"/>
    </xf>
    <xf numFmtId="167" fontId="22" fillId="47" borderId="14" xfId="0" applyNumberFormat="1" applyFont="1" applyFill="1" applyBorder="1" applyProtection="1"/>
    <xf numFmtId="44" fontId="10" fillId="47" borderId="144" xfId="0" applyNumberFormat="1" applyFont="1" applyFill="1" applyBorder="1" applyProtection="1"/>
    <xf numFmtId="167" fontId="82" fillId="43" borderId="78" xfId="10" applyNumberFormat="1" applyFont="1" applyFill="1" applyBorder="1" applyAlignment="1" applyProtection="1"/>
    <xf numFmtId="44" fontId="2" fillId="48" borderId="14" xfId="0" applyNumberFormat="1" applyFont="1" applyFill="1" applyBorder="1" applyProtection="1"/>
    <xf numFmtId="167" fontId="2" fillId="48" borderId="14" xfId="0" applyNumberFormat="1" applyFont="1" applyFill="1" applyBorder="1" applyProtection="1"/>
    <xf numFmtId="49" fontId="14" fillId="48" borderId="14" xfId="0" applyNumberFormat="1" applyFont="1" applyFill="1" applyBorder="1" applyProtection="1"/>
    <xf numFmtId="0" fontId="82" fillId="48" borderId="78" xfId="10" applyNumberFormat="1" applyFont="1" applyFill="1" applyBorder="1" applyAlignment="1" applyProtection="1"/>
    <xf numFmtId="167" fontId="14" fillId="48" borderId="14" xfId="0" applyNumberFormat="1" applyFont="1" applyFill="1" applyBorder="1" applyProtection="1"/>
    <xf numFmtId="167" fontId="47" fillId="41" borderId="29" xfId="0" applyNumberFormat="1" applyFont="1" applyFill="1" applyBorder="1" applyProtection="1"/>
    <xf numFmtId="165" fontId="54" fillId="0" borderId="131" xfId="10" applyNumberFormat="1" applyFont="1" applyFill="1" applyBorder="1" applyAlignment="1" applyProtection="1"/>
    <xf numFmtId="9" fontId="2" fillId="0" borderId="25" xfId="0" applyNumberFormat="1" applyFont="1" applyFill="1" applyBorder="1" applyAlignment="1" applyProtection="1">
      <alignment horizontal="right"/>
    </xf>
    <xf numFmtId="0" fontId="83" fillId="0" borderId="27" xfId="0" applyNumberFormat="1" applyFont="1" applyFill="1" applyBorder="1" applyProtection="1"/>
    <xf numFmtId="0" fontId="83" fillId="0" borderId="27" xfId="0" applyFont="1" applyBorder="1" applyAlignment="1" applyProtection="1">
      <alignment horizontal="left"/>
    </xf>
    <xf numFmtId="0" fontId="63" fillId="0" borderId="27" xfId="9" applyNumberFormat="1" applyFont="1" applyFill="1" applyBorder="1" applyProtection="1">
      <protection locked="0"/>
    </xf>
    <xf numFmtId="0" fontId="63" fillId="12" borderId="208" xfId="9" applyNumberFormat="1" applyFont="1" applyBorder="1" applyProtection="1">
      <protection locked="0"/>
    </xf>
    <xf numFmtId="44" fontId="14" fillId="4" borderId="208" xfId="1" applyFont="1" applyFill="1" applyBorder="1" applyProtection="1">
      <protection locked="0"/>
    </xf>
    <xf numFmtId="0" fontId="47" fillId="0" borderId="52" xfId="0" applyFont="1" applyFill="1" applyBorder="1" applyAlignment="1" applyProtection="1"/>
    <xf numFmtId="0" fontId="47" fillId="0" borderId="142" xfId="0" applyFont="1" applyFill="1" applyBorder="1" applyAlignment="1" applyProtection="1"/>
    <xf numFmtId="44" fontId="14" fillId="0" borderId="52" xfId="0" applyNumberFormat="1" applyFont="1" applyFill="1" applyBorder="1" applyAlignment="1" applyProtection="1"/>
    <xf numFmtId="8" fontId="14" fillId="0" borderId="4" xfId="1" applyNumberFormat="1" applyFont="1" applyFill="1" applyBorder="1" applyAlignment="1" applyProtection="1"/>
    <xf numFmtId="0" fontId="14" fillId="0" borderId="38" xfId="0" applyFont="1" applyFill="1" applyBorder="1" applyAlignment="1" applyProtection="1">
      <alignment horizontal="right"/>
    </xf>
    <xf numFmtId="37" fontId="14" fillId="0" borderId="31" xfId="1" applyNumberFormat="1" applyFont="1" applyFill="1" applyBorder="1" applyAlignment="1" applyProtection="1">
      <protection locked="0"/>
    </xf>
    <xf numFmtId="171" fontId="14" fillId="9" borderId="197" xfId="0" applyNumberFormat="1" applyFont="1" applyFill="1" applyBorder="1" applyProtection="1"/>
    <xf numFmtId="171" fontId="14" fillId="9" borderId="137" xfId="1" applyNumberFormat="1" applyFont="1" applyFill="1" applyBorder="1" applyProtection="1"/>
    <xf numFmtId="171" fontId="14" fillId="0" borderId="137" xfId="1" applyNumberFormat="1" applyFont="1" applyBorder="1" applyProtection="1"/>
    <xf numFmtId="171" fontId="14" fillId="0" borderId="36" xfId="1" applyNumberFormat="1" applyFont="1" applyBorder="1" applyProtection="1"/>
    <xf numFmtId="171" fontId="14" fillId="0" borderId="129" xfId="1" applyNumberFormat="1" applyFont="1" applyBorder="1" applyProtection="1"/>
    <xf numFmtId="171" fontId="14" fillId="0" borderId="36" xfId="1" applyNumberFormat="1" applyFont="1" applyBorder="1" applyAlignment="1" applyProtection="1">
      <alignment shrinkToFit="1"/>
    </xf>
    <xf numFmtId="171" fontId="47" fillId="46" borderId="29" xfId="0" applyNumberFormat="1" applyFont="1" applyFill="1" applyBorder="1" applyAlignment="1" applyProtection="1"/>
    <xf numFmtId="44" fontId="10" fillId="0" borderId="0" xfId="0" applyNumberFormat="1" applyFont="1" applyFill="1" applyProtection="1"/>
    <xf numFmtId="165" fontId="54" fillId="0" borderId="26" xfId="10" applyNumberFormat="1" applyFont="1" applyFill="1" applyBorder="1" applyAlignment="1" applyProtection="1">
      <alignment horizontal="center"/>
    </xf>
    <xf numFmtId="0" fontId="14" fillId="0" borderId="19" xfId="0" applyFont="1" applyFill="1" applyBorder="1" applyAlignment="1" applyProtection="1">
      <alignment horizontal="right"/>
    </xf>
    <xf numFmtId="0" fontId="48" fillId="0" borderId="31" xfId="0" applyFont="1" applyFill="1" applyBorder="1" applyAlignment="1" applyProtection="1">
      <protection locked="0"/>
    </xf>
    <xf numFmtId="0" fontId="14" fillId="0" borderId="26" xfId="0" applyFont="1" applyFill="1" applyBorder="1" applyAlignment="1" applyProtection="1"/>
    <xf numFmtId="0" fontId="14" fillId="0" borderId="17" xfId="0" applyNumberFormat="1" applyFont="1" applyFill="1" applyBorder="1" applyAlignment="1" applyProtection="1">
      <alignment horizontal="left"/>
    </xf>
    <xf numFmtId="0" fontId="14" fillId="0" borderId="124" xfId="0" applyNumberFormat="1" applyFont="1" applyFill="1" applyBorder="1" applyAlignment="1" applyProtection="1">
      <alignment horizontal="center"/>
    </xf>
    <xf numFmtId="165" fontId="54" fillId="0" borderId="125" xfId="10" applyNumberFormat="1" applyFont="1" applyFill="1" applyBorder="1" applyAlignment="1" applyProtection="1"/>
    <xf numFmtId="165" fontId="54" fillId="0" borderId="134" xfId="10" applyNumberFormat="1" applyFont="1" applyFill="1" applyBorder="1" applyAlignment="1" applyProtection="1">
      <alignment horizontal="center"/>
    </xf>
    <xf numFmtId="171" fontId="14" fillId="0" borderId="123" xfId="0" applyNumberFormat="1" applyFont="1" applyFill="1" applyBorder="1" applyProtection="1"/>
    <xf numFmtId="171" fontId="14" fillId="0" borderId="159" xfId="0" applyNumberFormat="1" applyFont="1" applyFill="1" applyBorder="1" applyProtection="1"/>
    <xf numFmtId="0" fontId="14" fillId="0" borderId="101" xfId="0" applyNumberFormat="1" applyFont="1" applyFill="1" applyBorder="1" applyAlignment="1" applyProtection="1"/>
    <xf numFmtId="0" fontId="14" fillId="0" borderId="100" xfId="0" applyFont="1" applyFill="1" applyBorder="1" applyAlignment="1" applyProtection="1">
      <alignment horizontal="right"/>
    </xf>
    <xf numFmtId="49" fontId="14" fillId="0" borderId="123" xfId="0" applyNumberFormat="1" applyFont="1" applyFill="1" applyBorder="1" applyAlignment="1" applyProtection="1"/>
    <xf numFmtId="0" fontId="53" fillId="0" borderId="3" xfId="0" applyNumberFormat="1" applyFont="1" applyFill="1" applyBorder="1" applyProtection="1"/>
    <xf numFmtId="164" fontId="14" fillId="9" borderId="126" xfId="1" applyNumberFormat="1" applyFont="1" applyFill="1" applyBorder="1" applyAlignment="1" applyProtection="1">
      <protection locked="0"/>
    </xf>
    <xf numFmtId="0" fontId="88" fillId="0" borderId="3" xfId="9" applyNumberFormat="1" applyFont="1" applyFill="1" applyBorder="1" applyProtection="1">
      <protection locked="0"/>
    </xf>
    <xf numFmtId="165" fontId="54" fillId="5" borderId="87" xfId="10" applyNumberFormat="1" applyFont="1" applyFill="1" applyAlignment="1" applyProtection="1"/>
    <xf numFmtId="165" fontId="54" fillId="5" borderId="149" xfId="10" applyNumberFormat="1" applyFont="1" applyFill="1" applyBorder="1" applyAlignment="1" applyProtection="1"/>
    <xf numFmtId="165" fontId="54" fillId="5" borderId="95" xfId="10" applyNumberFormat="1" applyFont="1" applyFill="1" applyBorder="1" applyAlignment="1" applyProtection="1"/>
    <xf numFmtId="165" fontId="54" fillId="5" borderId="92" xfId="10" applyNumberFormat="1" applyFont="1" applyFill="1" applyBorder="1" applyAlignment="1" applyProtection="1"/>
    <xf numFmtId="0" fontId="19" fillId="0" borderId="159" xfId="5" quotePrefix="1" applyFill="1" applyBorder="1" applyAlignment="1">
      <alignment horizontal="center"/>
    </xf>
    <xf numFmtId="0" fontId="26" fillId="0" borderId="0" xfId="0" applyFont="1" applyAlignment="1" applyProtection="1">
      <alignment horizontal="right" wrapText="1"/>
    </xf>
    <xf numFmtId="44" fontId="25" fillId="12" borderId="3" xfId="9" applyNumberFormat="1" applyFont="1" applyBorder="1" applyProtection="1">
      <protection locked="0"/>
    </xf>
    <xf numFmtId="0" fontId="3" fillId="3" borderId="3" xfId="0" applyNumberFormat="1" applyFont="1" applyFill="1" applyBorder="1" applyAlignment="1" applyProtection="1">
      <alignment horizontal="center"/>
      <protection locked="0"/>
    </xf>
    <xf numFmtId="0" fontId="3" fillId="4" borderId="3" xfId="1" applyNumberFormat="1" applyFont="1" applyFill="1" applyBorder="1" applyAlignment="1" applyProtection="1">
      <alignment horizontal="center"/>
      <protection locked="0"/>
    </xf>
    <xf numFmtId="0" fontId="5" fillId="0" borderId="0" xfId="0" applyNumberFormat="1" applyFont="1" applyProtection="1"/>
    <xf numFmtId="0" fontId="5" fillId="0" borderId="0" xfId="0" applyFont="1" applyProtection="1"/>
    <xf numFmtId="0" fontId="5" fillId="0" borderId="0" xfId="0" applyNumberFormat="1" applyFont="1" applyAlignment="1" applyProtection="1">
      <alignment horizontal="left"/>
    </xf>
    <xf numFmtId="0" fontId="6" fillId="49" borderId="0" xfId="0" applyFont="1" applyFill="1" applyBorder="1" applyProtection="1"/>
    <xf numFmtId="0" fontId="94" fillId="49" borderId="0" xfId="0" applyFont="1" applyFill="1" applyBorder="1" applyProtection="1"/>
    <xf numFmtId="0" fontId="17" fillId="0" borderId="0" xfId="0" applyFont="1" applyAlignment="1" applyProtection="1">
      <alignment horizontal="left"/>
    </xf>
    <xf numFmtId="37" fontId="14" fillId="0" borderId="29" xfId="1" applyNumberFormat="1" applyFont="1" applyBorder="1" applyAlignment="1" applyProtection="1">
      <protection locked="0"/>
    </xf>
    <xf numFmtId="37" fontId="14" fillId="0" borderId="159" xfId="1" applyNumberFormat="1" applyFont="1" applyBorder="1" applyAlignment="1" applyProtection="1">
      <protection locked="0"/>
    </xf>
    <xf numFmtId="0" fontId="14" fillId="0" borderId="0" xfId="0" applyFont="1" applyBorder="1" applyAlignment="1" applyProtection="1">
      <alignment horizontal="center"/>
    </xf>
    <xf numFmtId="0" fontId="14" fillId="0" borderId="83" xfId="0" applyFont="1" applyBorder="1" applyProtection="1"/>
    <xf numFmtId="0" fontId="5" fillId="0" borderId="20" xfId="0" applyFont="1" applyBorder="1" applyProtection="1"/>
    <xf numFmtId="0" fontId="5" fillId="0" borderId="20" xfId="0" applyNumberFormat="1" applyFont="1" applyBorder="1" applyProtection="1"/>
    <xf numFmtId="44" fontId="10" fillId="0" borderId="20" xfId="0" applyNumberFormat="1" applyFont="1" applyBorder="1" applyProtection="1"/>
    <xf numFmtId="44" fontId="14" fillId="9" borderId="98" xfId="1" applyFont="1" applyFill="1" applyBorder="1" applyProtection="1">
      <protection locked="0"/>
    </xf>
    <xf numFmtId="44" fontId="14" fillId="9" borderId="102" xfId="1" applyFont="1" applyFill="1" applyBorder="1" applyProtection="1"/>
    <xf numFmtId="164" fontId="55" fillId="0" borderId="1" xfId="2" applyNumberFormat="1" applyFont="1" applyFill="1" applyBorder="1" applyAlignment="1" applyProtection="1">
      <alignment vertical="top"/>
    </xf>
    <xf numFmtId="0" fontId="97" fillId="0" borderId="202" xfId="0" applyFont="1" applyBorder="1"/>
    <xf numFmtId="0" fontId="97" fillId="0" borderId="0" xfId="0" applyFont="1"/>
    <xf numFmtId="0" fontId="97" fillId="0" borderId="29" xfId="0" applyFont="1" applyBorder="1"/>
    <xf numFmtId="1" fontId="14" fillId="0" borderId="27" xfId="0" applyNumberFormat="1" applyFont="1" applyBorder="1" applyAlignment="1" applyProtection="1">
      <alignment horizontal="left"/>
    </xf>
    <xf numFmtId="0" fontId="14" fillId="0" borderId="29" xfId="0" applyFont="1" applyBorder="1" applyAlignment="1" applyProtection="1">
      <alignment horizontal="left"/>
    </xf>
    <xf numFmtId="164" fontId="14" fillId="34" borderId="27" xfId="1" applyNumberFormat="1" applyFont="1" applyFill="1" applyBorder="1" applyAlignment="1" applyProtection="1">
      <protection locked="0"/>
    </xf>
    <xf numFmtId="165" fontId="54" fillId="16" borderId="27" xfId="10" applyNumberFormat="1" applyFont="1" applyFill="1" applyBorder="1" applyAlignment="1" applyProtection="1"/>
    <xf numFmtId="37" fontId="14" fillId="0" borderId="121" xfId="1" applyNumberFormat="1" applyFont="1" applyFill="1" applyBorder="1" applyAlignment="1" applyProtection="1">
      <protection locked="0"/>
    </xf>
    <xf numFmtId="0" fontId="78" fillId="0" borderId="7" xfId="53823" applyFont="1" applyBorder="1" applyAlignment="1">
      <alignment vertical="center"/>
    </xf>
    <xf numFmtId="0" fontId="79" fillId="0" borderId="7" xfId="53823" applyFont="1" applyBorder="1" applyAlignment="1">
      <alignment vertical="center" wrapText="1"/>
    </xf>
    <xf numFmtId="0" fontId="78" fillId="0" borderId="7" xfId="53823" applyFont="1" applyFill="1" applyBorder="1" applyAlignment="1">
      <alignment vertical="center" wrapText="1"/>
    </xf>
    <xf numFmtId="0" fontId="77" fillId="0" borderId="7" xfId="53823" applyFont="1" applyFill="1" applyBorder="1" applyAlignment="1">
      <alignment vertical="center" wrapText="1"/>
    </xf>
    <xf numFmtId="0" fontId="14" fillId="0" borderId="9" xfId="2" applyFont="1" applyFill="1" applyBorder="1" applyAlignment="1" applyProtection="1">
      <alignment vertical="top"/>
      <protection locked="0"/>
    </xf>
    <xf numFmtId="0" fontId="55" fillId="0" borderId="29" xfId="2" applyFont="1" applyFill="1" applyBorder="1" applyAlignment="1" applyProtection="1">
      <alignment vertical="top"/>
      <protection locked="0"/>
    </xf>
    <xf numFmtId="0" fontId="14" fillId="8" borderId="202" xfId="1" applyNumberFormat="1" applyFont="1" applyFill="1" applyBorder="1" applyProtection="1">
      <protection locked="0"/>
    </xf>
    <xf numFmtId="0" fontId="14" fillId="0" borderId="0" xfId="0" applyFont="1" applyAlignment="1" applyProtection="1"/>
    <xf numFmtId="0" fontId="14" fillId="0" borderId="0" xfId="0" applyFont="1" applyFill="1" applyBorder="1" applyAlignment="1" applyProtection="1">
      <alignment horizontal="left"/>
    </xf>
    <xf numFmtId="164" fontId="14" fillId="10" borderId="31" xfId="1" applyNumberFormat="1" applyFont="1" applyFill="1" applyBorder="1" applyProtection="1">
      <protection locked="0"/>
    </xf>
    <xf numFmtId="164" fontId="14" fillId="10" borderId="121" xfId="1" applyNumberFormat="1" applyFont="1" applyFill="1" applyBorder="1" applyProtection="1">
      <protection locked="0"/>
    </xf>
    <xf numFmtId="164" fontId="55" fillId="0" borderId="1" xfId="2" applyNumberFormat="1" applyFont="1" applyFill="1" applyBorder="1" applyAlignment="1" applyProtection="1">
      <alignment vertical="top"/>
      <protection locked="0"/>
    </xf>
    <xf numFmtId="0" fontId="14" fillId="0" borderId="131" xfId="4" applyFont="1" applyFill="1" applyBorder="1" applyProtection="1"/>
    <xf numFmtId="0" fontId="48" fillId="0" borderId="0" xfId="0" applyFont="1" applyProtection="1"/>
    <xf numFmtId="0" fontId="48" fillId="0" borderId="123" xfId="0" applyFont="1" applyBorder="1" applyProtection="1"/>
    <xf numFmtId="0" fontId="47" fillId="0" borderId="127" xfId="0" applyFont="1" applyBorder="1" applyProtection="1"/>
    <xf numFmtId="0" fontId="63" fillId="8" borderId="3" xfId="9" applyNumberFormat="1" applyFont="1" applyFill="1" applyBorder="1" applyProtection="1">
      <protection locked="0"/>
    </xf>
    <xf numFmtId="37" fontId="14" fillId="0" borderId="9" xfId="2" applyNumberFormat="1" applyFont="1" applyFill="1" applyBorder="1" applyAlignment="1" applyProtection="1">
      <alignment vertical="top"/>
      <protection locked="0"/>
    </xf>
    <xf numFmtId="37" fontId="14" fillId="10" borderId="0" xfId="1" applyNumberFormat="1" applyFont="1" applyFill="1" applyBorder="1" applyProtection="1">
      <protection locked="0"/>
    </xf>
    <xf numFmtId="37" fontId="14" fillId="10" borderId="29" xfId="1" applyNumberFormat="1" applyFont="1" applyFill="1" applyBorder="1" applyProtection="1">
      <protection locked="0"/>
    </xf>
    <xf numFmtId="44" fontId="14" fillId="2" borderId="207" xfId="1" applyFont="1" applyFill="1" applyBorder="1" applyProtection="1">
      <protection locked="0"/>
    </xf>
    <xf numFmtId="49" fontId="14" fillId="0" borderId="98" xfId="0" applyNumberFormat="1" applyFont="1" applyBorder="1" applyProtection="1">
      <protection locked="0"/>
    </xf>
    <xf numFmtId="0" fontId="14" fillId="0" borderId="122" xfId="0" applyNumberFormat="1" applyFont="1" applyFill="1" applyBorder="1" applyAlignment="1" applyProtection="1">
      <alignment horizontal="right"/>
    </xf>
    <xf numFmtId="44" fontId="14" fillId="0" borderId="122" xfId="1" applyFont="1" applyFill="1" applyBorder="1" applyAlignment="1" applyProtection="1">
      <alignment shrinkToFit="1"/>
    </xf>
    <xf numFmtId="0" fontId="55" fillId="0" borderId="10" xfId="2" applyFont="1" applyFill="1" applyBorder="1" applyAlignment="1" applyProtection="1">
      <alignment vertical="top"/>
      <protection locked="0"/>
    </xf>
    <xf numFmtId="0" fontId="2" fillId="48" borderId="14" xfId="0" applyNumberFormat="1" applyFont="1" applyFill="1" applyBorder="1" applyProtection="1"/>
    <xf numFmtId="167" fontId="22" fillId="48" borderId="14" xfId="0" applyNumberFormat="1" applyFont="1" applyFill="1" applyBorder="1" applyProtection="1"/>
    <xf numFmtId="165" fontId="54" fillId="48" borderId="91" xfId="10" applyNumberFormat="1" applyFont="1" applyFill="1" applyBorder="1" applyAlignment="1" applyProtection="1"/>
    <xf numFmtId="165" fontId="54" fillId="50" borderId="91" xfId="10" applyNumberFormat="1" applyFont="1" applyFill="1" applyBorder="1" applyAlignment="1" applyProtection="1"/>
    <xf numFmtId="44" fontId="2" fillId="50" borderId="14" xfId="0" applyNumberFormat="1" applyFont="1" applyFill="1" applyBorder="1" applyProtection="1"/>
    <xf numFmtId="0" fontId="2" fillId="50" borderId="14" xfId="0" applyNumberFormat="1" applyFont="1" applyFill="1" applyBorder="1" applyProtection="1"/>
    <xf numFmtId="44" fontId="22" fillId="50" borderId="14" xfId="0" applyNumberFormat="1" applyFont="1" applyFill="1" applyBorder="1" applyProtection="1"/>
    <xf numFmtId="0" fontId="14" fillId="50" borderId="14" xfId="0" applyNumberFormat="1" applyFont="1" applyFill="1" applyBorder="1" applyProtection="1"/>
    <xf numFmtId="167" fontId="22" fillId="50" borderId="14" xfId="0" applyNumberFormat="1" applyFont="1" applyFill="1" applyBorder="1" applyProtection="1"/>
    <xf numFmtId="167" fontId="14" fillId="0" borderId="124" xfId="0" applyNumberFormat="1" applyFont="1" applyBorder="1" applyProtection="1"/>
    <xf numFmtId="0" fontId="14" fillId="9" borderId="24" xfId="0" applyNumberFormat="1" applyFont="1" applyFill="1" applyBorder="1" applyAlignment="1" applyProtection="1">
      <alignment horizontal="right"/>
    </xf>
    <xf numFmtId="0" fontId="53" fillId="0" borderId="159" xfId="0" applyNumberFormat="1" applyFont="1" applyBorder="1" applyAlignment="1" applyProtection="1">
      <alignment horizontal="left"/>
    </xf>
    <xf numFmtId="0" fontId="55" fillId="16" borderId="27" xfId="2" applyFont="1" applyFill="1" applyBorder="1" applyAlignment="1" applyProtection="1">
      <protection locked="0"/>
    </xf>
    <xf numFmtId="0" fontId="47" fillId="18" borderId="142" xfId="0" applyFont="1" applyFill="1" applyBorder="1" applyProtection="1"/>
    <xf numFmtId="0" fontId="14" fillId="0" borderId="35" xfId="0" applyNumberFormat="1" applyFont="1" applyFill="1" applyBorder="1" applyAlignment="1" applyProtection="1">
      <alignment horizontal="right"/>
    </xf>
    <xf numFmtId="0" fontId="14" fillId="9" borderId="35" xfId="2" applyFont="1" applyFill="1" applyBorder="1" applyAlignment="1" applyProtection="1">
      <protection locked="0"/>
    </xf>
    <xf numFmtId="171" fontId="14" fillId="0" borderId="44" xfId="1" applyNumberFormat="1" applyFont="1" applyBorder="1" applyProtection="1"/>
    <xf numFmtId="0" fontId="47" fillId="0" borderId="126" xfId="0" applyFont="1" applyBorder="1" applyProtection="1"/>
    <xf numFmtId="0" fontId="17" fillId="0" borderId="144" xfId="0" applyFont="1" applyBorder="1" applyProtection="1"/>
    <xf numFmtId="49" fontId="14" fillId="9" borderId="52" xfId="0" applyNumberFormat="1" applyFont="1" applyFill="1" applyBorder="1" applyAlignment="1" applyProtection="1">
      <alignment horizontal="center"/>
      <protection locked="0"/>
    </xf>
    <xf numFmtId="0" fontId="14" fillId="14" borderId="147" xfId="1" applyNumberFormat="1" applyFont="1" applyFill="1" applyBorder="1" applyAlignment="1" applyProtection="1">
      <alignment horizontal="center"/>
      <protection locked="0"/>
    </xf>
    <xf numFmtId="0" fontId="10" fillId="8" borderId="202" xfId="0" applyFont="1" applyFill="1" applyBorder="1" applyProtection="1"/>
    <xf numFmtId="164" fontId="14" fillId="34" borderId="40" xfId="1" applyNumberFormat="1" applyFont="1" applyFill="1" applyBorder="1" applyAlignment="1" applyProtection="1">
      <protection locked="0"/>
    </xf>
    <xf numFmtId="0" fontId="14" fillId="0" borderId="142" xfId="0" applyNumberFormat="1" applyFont="1" applyFill="1" applyBorder="1" applyAlignment="1" applyProtection="1">
      <alignment horizontal="right"/>
    </xf>
    <xf numFmtId="164" fontId="14" fillId="34" borderId="131" xfId="1" applyNumberFormat="1" applyFont="1" applyFill="1" applyBorder="1" applyAlignment="1" applyProtection="1">
      <protection locked="0"/>
    </xf>
    <xf numFmtId="164" fontId="14" fillId="34" borderId="142" xfId="1" applyNumberFormat="1" applyFont="1" applyFill="1" applyBorder="1" applyAlignment="1" applyProtection="1">
      <protection locked="0"/>
    </xf>
    <xf numFmtId="164" fontId="14" fillId="7" borderId="208" xfId="1" applyNumberFormat="1" applyFont="1" applyFill="1" applyBorder="1" applyAlignment="1" applyProtection="1">
      <protection locked="0"/>
    </xf>
    <xf numFmtId="0" fontId="14" fillId="0" borderId="35" xfId="0" applyFont="1" applyFill="1" applyBorder="1" applyAlignment="1" applyProtection="1">
      <alignment horizontal="left"/>
    </xf>
    <xf numFmtId="0" fontId="74" fillId="0" borderId="202" xfId="0" applyNumberFormat="1" applyFont="1" applyBorder="1" applyAlignment="1" applyProtection="1"/>
    <xf numFmtId="0" fontId="14" fillId="0" borderId="213" xfId="0" applyFont="1" applyFill="1" applyBorder="1" applyProtection="1"/>
    <xf numFmtId="0" fontId="14" fillId="0" borderId="208" xfId="0" applyNumberFormat="1" applyFont="1" applyFill="1" applyBorder="1" applyAlignment="1" applyProtection="1">
      <alignment horizontal="left"/>
    </xf>
    <xf numFmtId="0" fontId="14" fillId="0" borderId="208" xfId="0" applyNumberFormat="1" applyFont="1" applyFill="1" applyBorder="1" applyAlignment="1" applyProtection="1">
      <alignment horizontal="right"/>
    </xf>
    <xf numFmtId="166" fontId="14" fillId="0" borderId="121" xfId="0" applyNumberFormat="1" applyFont="1" applyBorder="1" applyProtection="1"/>
    <xf numFmtId="166" fontId="14" fillId="0" borderId="202" xfId="0" applyNumberFormat="1" applyFont="1" applyBorder="1" applyProtection="1"/>
    <xf numFmtId="0" fontId="14" fillId="9" borderId="29" xfId="0" applyNumberFormat="1" applyFont="1" applyFill="1" applyBorder="1" applyAlignment="1" applyProtection="1">
      <alignment horizontal="center"/>
      <protection locked="0"/>
    </xf>
    <xf numFmtId="0" fontId="14" fillId="9" borderId="27" xfId="0" applyNumberFormat="1" applyFont="1" applyFill="1" applyBorder="1" applyAlignment="1" applyProtection="1">
      <alignment horizontal="center"/>
      <protection locked="0"/>
    </xf>
    <xf numFmtId="0" fontId="14" fillId="0" borderId="0" xfId="0" applyFont="1" applyBorder="1" applyAlignment="1" applyProtection="1">
      <alignment horizontal="left"/>
    </xf>
    <xf numFmtId="44" fontId="14" fillId="9" borderId="202" xfId="1" applyFont="1" applyFill="1" applyBorder="1" applyProtection="1"/>
    <xf numFmtId="165" fontId="54" fillId="5" borderId="136" xfId="10" applyNumberFormat="1" applyFont="1" applyFill="1" applyBorder="1" applyAlignment="1" applyProtection="1"/>
    <xf numFmtId="166" fontId="14" fillId="9" borderId="35" xfId="0" applyNumberFormat="1" applyFont="1" applyFill="1" applyBorder="1" applyProtection="1"/>
    <xf numFmtId="0" fontId="10" fillId="0" borderId="142" xfId="0" applyFont="1" applyBorder="1" applyAlignment="1" applyProtection="1"/>
    <xf numFmtId="0" fontId="17" fillId="0" borderId="142" xfId="0" applyFont="1" applyBorder="1" applyProtection="1"/>
    <xf numFmtId="165" fontId="54" fillId="51" borderId="91" xfId="10" applyNumberFormat="1" applyFont="1" applyFill="1" applyBorder="1" applyAlignment="1" applyProtection="1"/>
    <xf numFmtId="44" fontId="51" fillId="0" borderId="34" xfId="0" applyNumberFormat="1" applyFont="1" applyBorder="1" applyAlignment="1" applyProtection="1"/>
    <xf numFmtId="165" fontId="54" fillId="16" borderId="94" xfId="10" applyNumberFormat="1" applyFont="1" applyFill="1" applyBorder="1" applyAlignment="1" applyProtection="1">
      <alignment horizontal="center"/>
    </xf>
    <xf numFmtId="172" fontId="14" fillId="9" borderId="142" xfId="0" applyNumberFormat="1" applyFont="1" applyFill="1" applyBorder="1" applyProtection="1"/>
    <xf numFmtId="44" fontId="14" fillId="9" borderId="163" xfId="0" applyNumberFormat="1" applyFont="1" applyFill="1" applyBorder="1" applyProtection="1"/>
    <xf numFmtId="167" fontId="51" fillId="0" borderId="182" xfId="0" applyNumberFormat="1" applyFont="1" applyBorder="1" applyAlignment="1" applyProtection="1"/>
    <xf numFmtId="0" fontId="14" fillId="9" borderId="52" xfId="0" applyFont="1" applyFill="1" applyBorder="1" applyAlignment="1" applyProtection="1">
      <alignment horizontal="center"/>
      <protection locked="0"/>
    </xf>
    <xf numFmtId="0" fontId="10" fillId="0" borderId="35" xfId="0" applyFont="1" applyBorder="1" applyAlignment="1" applyProtection="1">
      <alignment horizontal="left"/>
    </xf>
    <xf numFmtId="0" fontId="14" fillId="0" borderId="142" xfId="0" applyNumberFormat="1" applyFont="1" applyBorder="1" applyAlignment="1" applyProtection="1">
      <protection locked="0"/>
    </xf>
    <xf numFmtId="0" fontId="14" fillId="0" borderId="35" xfId="0" applyNumberFormat="1" applyFont="1" applyBorder="1" applyAlignment="1" applyProtection="1">
      <protection locked="0"/>
    </xf>
    <xf numFmtId="44" fontId="51" fillId="2" borderId="142" xfId="1" applyFont="1" applyFill="1" applyBorder="1" applyAlignment="1" applyProtection="1">
      <protection locked="0"/>
    </xf>
    <xf numFmtId="44" fontId="51" fillId="2" borderId="35" xfId="1" applyFont="1" applyFill="1" applyBorder="1" applyAlignment="1" applyProtection="1">
      <protection locked="0"/>
    </xf>
    <xf numFmtId="44" fontId="51" fillId="0" borderId="142" xfId="1" applyFont="1" applyBorder="1" applyAlignment="1" applyProtection="1"/>
    <xf numFmtId="44" fontId="51" fillId="0" borderId="35" xfId="1" applyFont="1" applyBorder="1" applyAlignment="1" applyProtection="1"/>
    <xf numFmtId="44" fontId="51" fillId="0" borderId="142" xfId="1" applyFont="1" applyBorder="1" applyAlignment="1" applyProtection="1">
      <alignment shrinkToFit="1"/>
    </xf>
    <xf numFmtId="44" fontId="51" fillId="0" borderId="35" xfId="1" applyFont="1" applyBorder="1" applyAlignment="1" applyProtection="1">
      <alignment shrinkToFit="1"/>
    </xf>
    <xf numFmtId="164" fontId="48" fillId="7" borderId="40" xfId="1" applyNumberFormat="1" applyFont="1" applyFill="1" applyBorder="1" applyAlignment="1" applyProtection="1">
      <protection locked="0"/>
    </xf>
    <xf numFmtId="164" fontId="48" fillId="7" borderId="35" xfId="1" applyNumberFormat="1" applyFont="1" applyFill="1" applyBorder="1" applyAlignment="1" applyProtection="1">
      <protection locked="0"/>
    </xf>
    <xf numFmtId="44" fontId="14" fillId="4" borderId="98" xfId="1" applyFont="1" applyFill="1" applyBorder="1" applyAlignment="1" applyProtection="1">
      <protection locked="0"/>
    </xf>
    <xf numFmtId="167" fontId="14" fillId="0" borderId="197" xfId="0" applyNumberFormat="1" applyFont="1" applyBorder="1" applyAlignment="1" applyProtection="1"/>
    <xf numFmtId="14" fontId="60" fillId="0" borderId="126" xfId="0" applyNumberFormat="1" applyFont="1" applyFill="1" applyBorder="1" applyAlignment="1" applyProtection="1">
      <alignment horizontal="left"/>
    </xf>
    <xf numFmtId="14" fontId="60" fillId="0" borderId="25" xfId="0" applyNumberFormat="1" applyFont="1" applyFill="1" applyBorder="1" applyAlignment="1" applyProtection="1">
      <alignment horizontal="left"/>
    </xf>
    <xf numFmtId="14" fontId="60" fillId="0" borderId="27" xfId="0" applyNumberFormat="1" applyFont="1" applyFill="1" applyBorder="1" applyAlignment="1" applyProtection="1">
      <alignment horizontal="left"/>
    </xf>
    <xf numFmtId="14" fontId="60" fillId="0" borderId="207" xfId="0" applyNumberFormat="1" applyFont="1" applyFill="1" applyBorder="1" applyAlignment="1" applyProtection="1">
      <alignment horizontal="left"/>
    </xf>
    <xf numFmtId="0" fontId="14" fillId="0" borderId="207" xfId="0" applyNumberFormat="1" applyFont="1" applyBorder="1" applyAlignment="1" applyProtection="1">
      <alignment horizontal="left"/>
    </xf>
    <xf numFmtId="164" fontId="14" fillId="7" borderId="142" xfId="1" applyNumberFormat="1" applyFont="1" applyFill="1" applyBorder="1" applyAlignment="1" applyProtection="1">
      <protection locked="0"/>
    </xf>
    <xf numFmtId="0" fontId="14" fillId="0" borderId="210" xfId="0" applyNumberFormat="1" applyFont="1" applyBorder="1" applyProtection="1"/>
    <xf numFmtId="44" fontId="14" fillId="0" borderId="207" xfId="1" applyFont="1" applyBorder="1" applyProtection="1">
      <protection locked="0"/>
    </xf>
    <xf numFmtId="44" fontId="14" fillId="0" borderId="207" xfId="1" applyFont="1" applyBorder="1" applyProtection="1"/>
    <xf numFmtId="44" fontId="14" fillId="0" borderId="210" xfId="1" applyFont="1" applyBorder="1" applyAlignment="1" applyProtection="1">
      <alignment shrinkToFit="1"/>
    </xf>
    <xf numFmtId="44" fontId="14" fillId="0" borderId="209" xfId="0" applyNumberFormat="1" applyFont="1" applyBorder="1" applyProtection="1"/>
    <xf numFmtId="44" fontId="14" fillId="0" borderId="207" xfId="0" applyNumberFormat="1" applyFont="1" applyFill="1" applyBorder="1" applyProtection="1"/>
    <xf numFmtId="167" fontId="14" fillId="0" borderId="207" xfId="0" applyNumberFormat="1" applyFont="1" applyBorder="1" applyProtection="1"/>
    <xf numFmtId="44" fontId="76" fillId="47" borderId="14" xfId="0" applyNumberFormat="1" applyFont="1" applyFill="1" applyBorder="1" applyProtection="1"/>
    <xf numFmtId="44" fontId="90" fillId="47" borderId="14" xfId="0" applyNumberFormat="1" applyFont="1" applyFill="1" applyBorder="1" applyProtection="1"/>
    <xf numFmtId="0" fontId="76" fillId="47" borderId="14" xfId="0" applyNumberFormat="1" applyFont="1" applyFill="1" applyBorder="1" applyProtection="1"/>
    <xf numFmtId="49" fontId="22" fillId="47" borderId="29" xfId="0" applyNumberFormat="1" applyFont="1" applyFill="1" applyBorder="1" applyProtection="1"/>
    <xf numFmtId="173" fontId="18" fillId="47" borderId="14" xfId="0" applyNumberFormat="1" applyFont="1" applyFill="1" applyBorder="1" applyProtection="1"/>
    <xf numFmtId="165" fontId="72" fillId="47" borderId="91" xfId="10" applyNumberFormat="1" applyFont="1" applyFill="1" applyBorder="1" applyAlignment="1" applyProtection="1"/>
    <xf numFmtId="166" fontId="76" fillId="43" borderId="14" xfId="0" applyNumberFormat="1" applyFont="1" applyFill="1" applyBorder="1" applyProtection="1"/>
    <xf numFmtId="166" fontId="18" fillId="43" borderId="14" xfId="0" applyNumberFormat="1" applyFont="1" applyFill="1" applyBorder="1" applyProtection="1"/>
    <xf numFmtId="0" fontId="76" fillId="43" borderId="14" xfId="0" applyNumberFormat="1" applyFont="1" applyFill="1" applyBorder="1" applyProtection="1"/>
    <xf numFmtId="49" fontId="47" fillId="43" borderId="14" xfId="0" applyNumberFormat="1" applyFont="1" applyFill="1" applyBorder="1" applyProtection="1"/>
    <xf numFmtId="173" fontId="18" fillId="43" borderId="78" xfId="0" applyNumberFormat="1" applyFont="1" applyFill="1" applyBorder="1" applyProtection="1"/>
    <xf numFmtId="44" fontId="90" fillId="11" borderId="29" xfId="0" applyNumberFormat="1" applyFont="1" applyFill="1" applyBorder="1" applyProtection="1"/>
    <xf numFmtId="0" fontId="76" fillId="11" borderId="14" xfId="0" applyNumberFormat="1" applyFont="1" applyFill="1" applyBorder="1" applyProtection="1"/>
    <xf numFmtId="49" fontId="22" fillId="11" borderId="29" xfId="0" applyNumberFormat="1" applyFont="1" applyFill="1" applyBorder="1" applyProtection="1"/>
    <xf numFmtId="173" fontId="18" fillId="11" borderId="29" xfId="0" applyNumberFormat="1" applyFont="1" applyFill="1" applyBorder="1" applyProtection="1"/>
    <xf numFmtId="165" fontId="54" fillId="49" borderId="91" xfId="10" applyNumberFormat="1" applyFont="1" applyFill="1" applyBorder="1" applyAlignment="1" applyProtection="1"/>
    <xf numFmtId="49" fontId="2" fillId="47" borderId="14" xfId="0" applyNumberFormat="1" applyFont="1" applyFill="1" applyBorder="1" applyProtection="1"/>
    <xf numFmtId="0" fontId="22" fillId="47" borderId="14" xfId="0" applyNumberFormat="1" applyFont="1" applyFill="1" applyBorder="1" applyProtection="1"/>
    <xf numFmtId="44" fontId="47" fillId="47" borderId="14" xfId="0" applyNumberFormat="1" applyFont="1" applyFill="1" applyBorder="1" applyProtection="1"/>
    <xf numFmtId="44" fontId="2" fillId="47" borderId="14" xfId="0" applyNumberFormat="1" applyFont="1" applyFill="1" applyBorder="1" applyProtection="1"/>
    <xf numFmtId="44" fontId="10" fillId="0" borderId="207" xfId="0" applyNumberFormat="1" applyFont="1" applyBorder="1" applyProtection="1"/>
    <xf numFmtId="0" fontId="10" fillId="0" borderId="207" xfId="0" applyNumberFormat="1" applyFont="1" applyBorder="1" applyProtection="1"/>
    <xf numFmtId="44" fontId="51" fillId="0" borderId="210" xfId="0" applyNumberFormat="1" applyFont="1" applyBorder="1" applyAlignment="1" applyProtection="1"/>
    <xf numFmtId="165" fontId="54" fillId="16" borderId="176" xfId="10" applyNumberFormat="1" applyFont="1" applyFill="1" applyBorder="1" applyAlignment="1" applyProtection="1">
      <alignment horizontal="center"/>
    </xf>
    <xf numFmtId="44" fontId="14" fillId="9" borderId="207" xfId="0" applyNumberFormat="1" applyFont="1" applyFill="1" applyBorder="1" applyProtection="1"/>
    <xf numFmtId="172" fontId="14" fillId="9" borderId="207" xfId="0" applyNumberFormat="1" applyFont="1" applyFill="1" applyBorder="1" applyProtection="1"/>
    <xf numFmtId="0" fontId="14" fillId="0" borderId="207" xfId="0" applyNumberFormat="1" applyFont="1" applyBorder="1" applyAlignment="1" applyProtection="1"/>
    <xf numFmtId="0" fontId="14" fillId="0" borderId="207" xfId="0" applyFont="1" applyBorder="1" applyAlignment="1" applyProtection="1"/>
    <xf numFmtId="44" fontId="51" fillId="2" borderId="207" xfId="1" applyFont="1" applyFill="1" applyBorder="1" applyAlignment="1" applyProtection="1">
      <protection locked="0"/>
    </xf>
    <xf numFmtId="44" fontId="51" fillId="0" borderId="207" xfId="1" applyFont="1" applyBorder="1" applyAlignment="1" applyProtection="1"/>
    <xf numFmtId="44" fontId="51" fillId="0" borderId="207" xfId="1" applyFont="1" applyBorder="1" applyAlignment="1" applyProtection="1">
      <alignment shrinkToFit="1"/>
    </xf>
    <xf numFmtId="0" fontId="10" fillId="0" borderId="207" xfId="0" applyFont="1" applyBorder="1" applyAlignment="1" applyProtection="1">
      <alignment horizontal="left"/>
    </xf>
    <xf numFmtId="0" fontId="14" fillId="0" borderId="207" xfId="0" applyNumberFormat="1" applyFont="1" applyBorder="1" applyAlignment="1" applyProtection="1">
      <protection locked="0"/>
    </xf>
    <xf numFmtId="0" fontId="14" fillId="0" borderId="207" xfId="0" applyFont="1" applyBorder="1" applyAlignment="1" applyProtection="1">
      <alignment horizontal="right"/>
    </xf>
    <xf numFmtId="167" fontId="51" fillId="0" borderId="28" xfId="0" applyNumberFormat="1" applyFont="1" applyBorder="1" applyAlignment="1" applyProtection="1"/>
    <xf numFmtId="172" fontId="14" fillId="0" borderId="202" xfId="0" applyNumberFormat="1" applyFont="1" applyBorder="1" applyProtection="1"/>
    <xf numFmtId="44" fontId="51" fillId="0" borderId="142" xfId="0" applyNumberFormat="1" applyFont="1" applyBorder="1" applyAlignment="1" applyProtection="1"/>
    <xf numFmtId="165" fontId="54" fillId="16" borderId="157" xfId="10" applyNumberFormat="1" applyFont="1" applyFill="1" applyBorder="1" applyAlignment="1" applyProtection="1">
      <alignment horizontal="center"/>
    </xf>
    <xf numFmtId="172" fontId="14" fillId="9" borderId="202" xfId="0" applyNumberFormat="1" applyFont="1" applyFill="1" applyBorder="1" applyProtection="1"/>
    <xf numFmtId="167" fontId="51" fillId="0" borderId="44" xfId="0" applyNumberFormat="1" applyFont="1" applyBorder="1" applyAlignment="1" applyProtection="1"/>
    <xf numFmtId="44" fontId="51" fillId="0" borderId="37" xfId="0" applyNumberFormat="1" applyFont="1" applyBorder="1" applyAlignment="1" applyProtection="1"/>
    <xf numFmtId="165" fontId="54" fillId="16" borderId="181" xfId="10" applyNumberFormat="1" applyFont="1" applyFill="1" applyBorder="1" applyAlignment="1" applyProtection="1">
      <alignment horizontal="center"/>
    </xf>
    <xf numFmtId="165" fontId="54" fillId="16" borderId="35" xfId="10" applyNumberFormat="1" applyFont="1" applyFill="1" applyBorder="1" applyAlignment="1" applyProtection="1">
      <alignment horizontal="center"/>
    </xf>
    <xf numFmtId="0" fontId="10" fillId="0" borderId="51" xfId="0" applyNumberFormat="1" applyFont="1" applyBorder="1" applyProtection="1"/>
    <xf numFmtId="0" fontId="14" fillId="8" borderId="207" xfId="0" applyNumberFormat="1" applyFont="1" applyFill="1" applyBorder="1" applyAlignment="1" applyProtection="1">
      <protection locked="0"/>
    </xf>
    <xf numFmtId="164" fontId="48" fillId="0" borderId="1" xfId="2" applyNumberFormat="1" applyFont="1" applyFill="1" applyBorder="1" applyAlignment="1" applyProtection="1">
      <protection locked="0"/>
    </xf>
    <xf numFmtId="0" fontId="14" fillId="0" borderId="207" xfId="0" applyFont="1" applyBorder="1" applyAlignment="1" applyProtection="1">
      <alignment horizontal="center"/>
    </xf>
    <xf numFmtId="0" fontId="3" fillId="0" borderId="202" xfId="1" applyNumberFormat="1" applyFont="1" applyFill="1" applyBorder="1" applyProtection="1">
      <protection locked="0"/>
    </xf>
    <xf numFmtId="49" fontId="14" fillId="0" borderId="159" xfId="0" applyNumberFormat="1" applyFont="1" applyBorder="1" applyAlignment="1" applyProtection="1"/>
    <xf numFmtId="166" fontId="55" fillId="0" borderId="159" xfId="2" applyNumberFormat="1" applyFont="1" applyFill="1" applyBorder="1" applyAlignment="1" applyProtection="1"/>
    <xf numFmtId="0" fontId="14" fillId="0" borderId="52" xfId="0" applyNumberFormat="1" applyFont="1" applyBorder="1" applyAlignment="1" applyProtection="1">
      <alignment horizontal="left"/>
    </xf>
    <xf numFmtId="166" fontId="55" fillId="0" borderId="52" xfId="2" applyNumberFormat="1" applyFont="1" applyFill="1" applyBorder="1" applyAlignment="1" applyProtection="1"/>
    <xf numFmtId="0" fontId="14" fillId="0" borderId="52" xfId="1" applyNumberFormat="1" applyFont="1" applyFill="1" applyBorder="1" applyProtection="1">
      <protection locked="0"/>
    </xf>
    <xf numFmtId="0" fontId="14" fillId="0" borderId="211" xfId="0" applyFont="1" applyFill="1" applyBorder="1" applyProtection="1"/>
    <xf numFmtId="0" fontId="14" fillId="0" borderId="211" xfId="0" applyFont="1" applyBorder="1" applyProtection="1"/>
    <xf numFmtId="49" fontId="14" fillId="0" borderId="211" xfId="0" applyNumberFormat="1" applyFont="1" applyBorder="1" applyAlignment="1" applyProtection="1"/>
    <xf numFmtId="0" fontId="14" fillId="0" borderId="211" xfId="0" applyFont="1" applyBorder="1" applyAlignment="1" applyProtection="1">
      <alignment horizontal="right"/>
    </xf>
    <xf numFmtId="0" fontId="14" fillId="0" borderId="131" xfId="0" applyFont="1" applyBorder="1" applyAlignment="1" applyProtection="1">
      <alignment horizontal="right"/>
    </xf>
    <xf numFmtId="166" fontId="55" fillId="0" borderId="37" xfId="2" applyNumberFormat="1" applyFont="1" applyFill="1" applyBorder="1" applyAlignment="1" applyProtection="1"/>
    <xf numFmtId="0" fontId="14" fillId="0" borderId="37" xfId="1" applyNumberFormat="1" applyFont="1" applyFill="1" applyBorder="1" applyProtection="1">
      <protection locked="0"/>
    </xf>
    <xf numFmtId="165" fontId="54" fillId="0" borderId="37" xfId="10" applyNumberFormat="1" applyFont="1" applyFill="1" applyBorder="1" applyAlignment="1" applyProtection="1">
      <alignment horizontal="center"/>
    </xf>
    <xf numFmtId="44" fontId="51" fillId="2" borderId="121" xfId="1" applyFont="1" applyFill="1" applyBorder="1" applyProtection="1">
      <protection locked="0"/>
    </xf>
    <xf numFmtId="44" fontId="51" fillId="0" borderId="121" xfId="1" applyFont="1" applyBorder="1" applyProtection="1"/>
    <xf numFmtId="44" fontId="51" fillId="0" borderId="121" xfId="1" applyFont="1" applyBorder="1" applyAlignment="1" applyProtection="1">
      <alignment shrinkToFit="1"/>
    </xf>
    <xf numFmtId="49" fontId="14" fillId="9" borderId="159" xfId="0" applyNumberFormat="1" applyFont="1" applyFill="1" applyBorder="1" applyAlignment="1" applyProtection="1">
      <alignment horizontal="left"/>
    </xf>
    <xf numFmtId="0" fontId="14" fillId="0" borderId="1" xfId="2" applyFont="1" applyFill="1" applyBorder="1" applyAlignment="1" applyProtection="1">
      <alignment vertical="top"/>
      <protection locked="0"/>
    </xf>
    <xf numFmtId="49" fontId="98" fillId="0" borderId="202" xfId="0" applyNumberFormat="1" applyFont="1" applyBorder="1"/>
    <xf numFmtId="0" fontId="14" fillId="0" borderId="1" xfId="2" applyFont="1" applyFill="1" applyBorder="1" applyAlignment="1" applyProtection="1">
      <protection locked="0"/>
    </xf>
    <xf numFmtId="0" fontId="10" fillId="0" borderId="55" xfId="0" applyNumberFormat="1" applyFont="1" applyBorder="1" applyProtection="1"/>
    <xf numFmtId="0" fontId="53" fillId="0" borderId="159" xfId="0" applyNumberFormat="1" applyFont="1" applyBorder="1" applyAlignment="1" applyProtection="1"/>
    <xf numFmtId="0" fontId="14" fillId="0" borderId="35" xfId="0" applyNumberFormat="1" applyFont="1" applyBorder="1" applyAlignment="1" applyProtection="1">
      <alignment horizontal="right"/>
    </xf>
    <xf numFmtId="167" fontId="14" fillId="0" borderId="35" xfId="0" applyNumberFormat="1" applyFont="1" applyBorder="1" applyProtection="1"/>
    <xf numFmtId="0" fontId="53" fillId="0" borderId="25" xfId="0" applyNumberFormat="1" applyFont="1" applyBorder="1" applyAlignment="1" applyProtection="1"/>
    <xf numFmtId="49" fontId="98" fillId="0" borderId="27" xfId="0" applyNumberFormat="1" applyFont="1" applyBorder="1"/>
    <xf numFmtId="164" fontId="14" fillId="0" borderId="123" xfId="1" applyNumberFormat="1" applyFont="1" applyFill="1" applyBorder="1" applyAlignment="1" applyProtection="1">
      <protection locked="0"/>
    </xf>
    <xf numFmtId="0" fontId="51" fillId="0" borderId="3" xfId="0" applyNumberFormat="1" applyFont="1" applyFill="1" applyBorder="1" applyProtection="1"/>
    <xf numFmtId="0" fontId="52" fillId="8" borderId="121" xfId="0" applyNumberFormat="1" applyFont="1" applyFill="1" applyBorder="1" applyProtection="1"/>
    <xf numFmtId="164" fontId="14" fillId="0" borderId="159" xfId="1" applyNumberFormat="1" applyFont="1" applyFill="1" applyBorder="1" applyAlignment="1" applyProtection="1">
      <protection locked="0"/>
    </xf>
    <xf numFmtId="0" fontId="47" fillId="9" borderId="15" xfId="0" applyNumberFormat="1" applyFont="1" applyFill="1" applyBorder="1" applyAlignment="1" applyProtection="1">
      <alignment horizontal="center"/>
    </xf>
    <xf numFmtId="0" fontId="10" fillId="0" borderId="159" xfId="0" applyNumberFormat="1" applyFont="1" applyBorder="1" applyAlignment="1" applyProtection="1">
      <alignment horizontal="left"/>
    </xf>
    <xf numFmtId="0" fontId="11" fillId="0" borderId="159" xfId="0" applyFont="1" applyBorder="1" applyProtection="1"/>
    <xf numFmtId="0" fontId="47" fillId="34" borderId="142" xfId="0" applyFont="1" applyFill="1" applyBorder="1" applyProtection="1"/>
    <xf numFmtId="0" fontId="14" fillId="0" borderId="142" xfId="0" applyNumberFormat="1" applyFont="1" applyFill="1" applyBorder="1" applyProtection="1">
      <protection locked="0"/>
    </xf>
    <xf numFmtId="167" fontId="14" fillId="0" borderId="142" xfId="0" applyNumberFormat="1" applyFont="1" applyBorder="1" applyProtection="1"/>
    <xf numFmtId="0" fontId="17" fillId="0" borderId="35" xfId="0" applyFont="1" applyBorder="1" applyProtection="1"/>
    <xf numFmtId="0" fontId="10" fillId="0" borderId="53" xfId="0" applyFont="1" applyBorder="1" applyProtection="1"/>
    <xf numFmtId="44" fontId="10" fillId="0" borderId="53" xfId="0" applyNumberFormat="1" applyFont="1" applyBorder="1" applyProtection="1"/>
    <xf numFmtId="0" fontId="11" fillId="0" borderId="53" xfId="0" applyFont="1" applyBorder="1" applyProtection="1"/>
    <xf numFmtId="0" fontId="10" fillId="8" borderId="159" xfId="0" applyNumberFormat="1" applyFont="1" applyFill="1" applyBorder="1" applyProtection="1"/>
    <xf numFmtId="0" fontId="55" fillId="0" borderId="9" xfId="2" applyFont="1" applyFill="1" applyBorder="1" applyAlignment="1" applyProtection="1">
      <alignment vertical="top"/>
      <protection locked="0"/>
    </xf>
    <xf numFmtId="0" fontId="55" fillId="0" borderId="207" xfId="2" applyFont="1" applyFill="1" applyBorder="1" applyAlignment="1" applyProtection="1">
      <alignment vertical="top"/>
      <protection locked="0"/>
    </xf>
    <xf numFmtId="0" fontId="14" fillId="0" borderId="121" xfId="0" applyFont="1" applyFill="1" applyBorder="1" applyAlignment="1" applyProtection="1">
      <alignment horizontal="center"/>
      <protection locked="0"/>
    </xf>
    <xf numFmtId="0" fontId="14" fillId="0" borderId="202" xfId="0" applyFont="1" applyFill="1" applyBorder="1" applyProtection="1">
      <protection locked="0"/>
    </xf>
    <xf numFmtId="49" fontId="14" fillId="0" borderId="147" xfId="0" applyNumberFormat="1" applyFont="1" applyFill="1" applyBorder="1" applyAlignment="1" applyProtection="1">
      <alignment horizontal="center"/>
      <protection locked="0"/>
    </xf>
    <xf numFmtId="0" fontId="14" fillId="0" borderId="147" xfId="0" applyFont="1" applyFill="1" applyBorder="1" applyAlignment="1" applyProtection="1">
      <alignment horizontal="center"/>
      <protection locked="0"/>
    </xf>
    <xf numFmtId="0" fontId="14" fillId="0" borderId="202" xfId="0" applyFont="1" applyFill="1" applyBorder="1" applyAlignment="1" applyProtection="1">
      <protection locked="0"/>
    </xf>
    <xf numFmtId="171" fontId="14" fillId="0" borderId="28" xfId="0" applyNumberFormat="1" applyFont="1" applyFill="1" applyBorder="1" applyAlignment="1" applyProtection="1">
      <alignment shrinkToFit="1"/>
    </xf>
    <xf numFmtId="0" fontId="47" fillId="0" borderId="207" xfId="0" applyFont="1" applyBorder="1" applyProtection="1"/>
    <xf numFmtId="44" fontId="14" fillId="0" borderId="208" xfId="1" applyFont="1" applyBorder="1" applyProtection="1">
      <protection locked="0"/>
    </xf>
    <xf numFmtId="44" fontId="14" fillId="0" borderId="208" xfId="1" applyFont="1" applyBorder="1" applyAlignment="1" applyProtection="1">
      <alignment shrinkToFit="1"/>
    </xf>
    <xf numFmtId="1" fontId="14" fillId="0" borderId="208" xfId="0" applyNumberFormat="1" applyFont="1" applyBorder="1" applyProtection="1"/>
    <xf numFmtId="44" fontId="14" fillId="0" borderId="208" xfId="0" applyNumberFormat="1" applyFont="1" applyFill="1" applyBorder="1" applyProtection="1"/>
    <xf numFmtId="167" fontId="14" fillId="0" borderId="208" xfId="0" applyNumberFormat="1" applyFont="1" applyBorder="1" applyProtection="1"/>
    <xf numFmtId="0" fontId="10" fillId="0" borderId="208" xfId="0" applyNumberFormat="1" applyFont="1" applyFill="1" applyBorder="1" applyProtection="1"/>
    <xf numFmtId="0" fontId="10" fillId="8" borderId="25" xfId="0" applyNumberFormat="1" applyFont="1" applyFill="1" applyBorder="1" applyProtection="1"/>
    <xf numFmtId="0" fontId="10" fillId="0" borderId="25" xfId="0" applyNumberFormat="1" applyFont="1" applyFill="1" applyBorder="1" applyProtection="1"/>
    <xf numFmtId="0" fontId="14" fillId="0" borderId="29" xfId="2" applyFont="1" applyFill="1" applyBorder="1" applyAlignment="1" applyProtection="1">
      <alignment vertical="top"/>
      <protection locked="0"/>
    </xf>
    <xf numFmtId="44" fontId="51" fillId="2" borderId="202" xfId="1" applyFont="1" applyFill="1" applyBorder="1" applyProtection="1">
      <protection locked="0"/>
    </xf>
    <xf numFmtId="44" fontId="51" fillId="0" borderId="202" xfId="1" applyFont="1" applyBorder="1" applyProtection="1"/>
    <xf numFmtId="44" fontId="51" fillId="0" borderId="202" xfId="1" applyFont="1" applyBorder="1" applyAlignment="1" applyProtection="1">
      <alignment shrinkToFit="1"/>
    </xf>
    <xf numFmtId="0" fontId="10" fillId="0" borderId="210" xfId="0" applyNumberFormat="1" applyFont="1" applyBorder="1" applyProtection="1"/>
    <xf numFmtId="0" fontId="10" fillId="0" borderId="210" xfId="0" applyFont="1" applyBorder="1" applyProtection="1"/>
    <xf numFmtId="0" fontId="10" fillId="0" borderId="210" xfId="0" applyNumberFormat="1" applyFont="1" applyBorder="1" applyAlignment="1" applyProtection="1">
      <alignment horizontal="left"/>
    </xf>
    <xf numFmtId="0" fontId="10" fillId="0" borderId="210" xfId="0" applyNumberFormat="1" applyFont="1" applyBorder="1" applyAlignment="1" applyProtection="1">
      <alignment horizontal="right"/>
    </xf>
    <xf numFmtId="37" fontId="17" fillId="0" borderId="40" xfId="1" applyNumberFormat="1" applyFont="1" applyBorder="1" applyAlignment="1" applyProtection="1">
      <protection locked="0"/>
    </xf>
    <xf numFmtId="0" fontId="10" fillId="0" borderId="210" xfId="0" applyFont="1" applyBorder="1" applyAlignment="1" applyProtection="1">
      <alignment horizontal="left"/>
    </xf>
    <xf numFmtId="44" fontId="10" fillId="0" borderId="210" xfId="1" applyFont="1" applyBorder="1" applyProtection="1">
      <protection locked="0"/>
    </xf>
    <xf numFmtId="44" fontId="10" fillId="0" borderId="210" xfId="1" applyFont="1" applyBorder="1" applyProtection="1"/>
    <xf numFmtId="44" fontId="10" fillId="0" borderId="210" xfId="1" applyFont="1" applyBorder="1" applyAlignment="1" applyProtection="1">
      <alignment shrinkToFit="1"/>
    </xf>
    <xf numFmtId="0" fontId="48" fillId="0" borderId="142" xfId="0" applyFont="1" applyBorder="1" applyAlignment="1" applyProtection="1">
      <alignment horizontal="center"/>
    </xf>
    <xf numFmtId="0" fontId="48" fillId="0" borderId="142" xfId="0" applyFont="1" applyBorder="1" applyProtection="1"/>
    <xf numFmtId="0" fontId="48" fillId="2" borderId="123" xfId="0" applyNumberFormat="1" applyFont="1" applyFill="1" applyBorder="1" applyProtection="1"/>
    <xf numFmtId="0" fontId="14" fillId="0" borderId="208" xfId="0" applyFont="1" applyBorder="1" applyAlignment="1" applyProtection="1">
      <alignment wrapText="1"/>
    </xf>
    <xf numFmtId="0" fontId="14" fillId="0" borderId="126" xfId="0" applyFont="1" applyBorder="1" applyAlignment="1" applyProtection="1">
      <alignment wrapText="1"/>
    </xf>
    <xf numFmtId="0" fontId="47" fillId="0" borderId="25" xfId="0" applyFont="1" applyBorder="1" applyAlignment="1" applyProtection="1">
      <alignment wrapText="1"/>
    </xf>
    <xf numFmtId="0" fontId="14" fillId="17" borderId="207" xfId="1" applyNumberFormat="1" applyFont="1" applyFill="1" applyBorder="1" applyProtection="1">
      <protection locked="0"/>
    </xf>
    <xf numFmtId="0" fontId="55" fillId="34" borderId="121" xfId="2" applyFont="1" applyFill="1" applyBorder="1" applyAlignment="1" applyProtection="1">
      <alignment vertical="top"/>
      <protection locked="0"/>
    </xf>
    <xf numFmtId="171" fontId="14" fillId="0" borderId="44" xfId="1" applyNumberFormat="1" applyFont="1" applyBorder="1" applyAlignment="1" applyProtection="1">
      <alignment shrinkToFit="1"/>
    </xf>
    <xf numFmtId="0" fontId="14" fillId="0" borderId="25" xfId="0" applyNumberFormat="1" applyFont="1" applyBorder="1" applyAlignment="1" applyProtection="1">
      <alignment wrapText="1"/>
    </xf>
    <xf numFmtId="0" fontId="47" fillId="0" borderId="0" xfId="0" applyFont="1" applyFill="1" applyBorder="1" applyAlignment="1" applyProtection="1"/>
    <xf numFmtId="1" fontId="47" fillId="0" borderId="0" xfId="0" applyNumberFormat="1" applyFont="1" applyFill="1" applyBorder="1" applyAlignment="1" applyProtection="1"/>
    <xf numFmtId="167" fontId="47" fillId="0" borderId="0" xfId="0" applyNumberFormat="1" applyFont="1" applyFill="1" applyBorder="1" applyAlignment="1" applyProtection="1"/>
    <xf numFmtId="0" fontId="14" fillId="0" borderId="40" xfId="0" applyFont="1" applyBorder="1" applyAlignment="1" applyProtection="1">
      <alignment wrapText="1"/>
    </xf>
    <xf numFmtId="1" fontId="14" fillId="0" borderId="126" xfId="0" applyNumberFormat="1" applyFont="1" applyFill="1" applyBorder="1" applyProtection="1"/>
    <xf numFmtId="0" fontId="14" fillId="0" borderId="47" xfId="0" applyFont="1" applyFill="1" applyBorder="1" applyAlignment="1" applyProtection="1"/>
    <xf numFmtId="0" fontId="51" fillId="8" borderId="52" xfId="0" applyNumberFormat="1" applyFont="1" applyFill="1" applyBorder="1" applyAlignment="1" applyProtection="1">
      <protection locked="0"/>
    </xf>
    <xf numFmtId="0" fontId="51" fillId="8" borderId="142" xfId="0" applyNumberFormat="1" applyFont="1" applyFill="1" applyBorder="1" applyAlignment="1" applyProtection="1">
      <protection locked="0"/>
    </xf>
    <xf numFmtId="0" fontId="14" fillId="0" borderId="214" xfId="0" applyFont="1" applyFill="1" applyBorder="1" applyProtection="1"/>
    <xf numFmtId="0" fontId="14" fillId="0" borderId="208" xfId="1" applyNumberFormat="1" applyFont="1" applyFill="1" applyBorder="1" applyAlignment="1" applyProtection="1">
      <alignment horizontal="center"/>
      <protection locked="0"/>
    </xf>
    <xf numFmtId="0" fontId="63" fillId="0" borderId="208" xfId="9" applyNumberFormat="1" applyFont="1" applyFill="1" applyBorder="1" applyProtection="1">
      <protection locked="0"/>
    </xf>
    <xf numFmtId="0" fontId="10" fillId="0" borderId="122" xfId="0" applyNumberFormat="1" applyFont="1" applyBorder="1" applyProtection="1"/>
    <xf numFmtId="0" fontId="10" fillId="0" borderId="122" xfId="0" applyNumberFormat="1" applyFont="1" applyBorder="1" applyAlignment="1" applyProtection="1">
      <alignment horizontal="right"/>
    </xf>
    <xf numFmtId="0" fontId="63" fillId="0" borderId="202" xfId="9" applyNumberFormat="1" applyFont="1" applyFill="1" applyBorder="1" applyProtection="1">
      <protection locked="0"/>
    </xf>
    <xf numFmtId="37" fontId="10" fillId="0" borderId="43" xfId="1" applyNumberFormat="1" applyFont="1" applyBorder="1" applyProtection="1"/>
    <xf numFmtId="0" fontId="14" fillId="0" borderId="98" xfId="0" applyNumberFormat="1" applyFont="1" applyBorder="1" applyAlignment="1" applyProtection="1">
      <alignment vertical="top"/>
    </xf>
    <xf numFmtId="0" fontId="48" fillId="0" borderId="0" xfId="2" applyFont="1" applyFill="1" applyBorder="1" applyAlignment="1" applyProtection="1">
      <protection locked="0"/>
    </xf>
    <xf numFmtId="0" fontId="3" fillId="0" borderId="27" xfId="1" applyNumberFormat="1" applyFont="1" applyFill="1" applyBorder="1" applyProtection="1">
      <protection locked="0"/>
    </xf>
    <xf numFmtId="0" fontId="48" fillId="0" borderId="29" xfId="2" applyFont="1" applyFill="1" applyBorder="1" applyAlignment="1" applyProtection="1">
      <protection locked="0"/>
    </xf>
    <xf numFmtId="44" fontId="14" fillId="0" borderId="34" xfId="1" applyFont="1" applyFill="1" applyBorder="1" applyAlignment="1" applyProtection="1">
      <protection locked="0"/>
    </xf>
    <xf numFmtId="0" fontId="14" fillId="0" borderId="147" xfId="1" applyNumberFormat="1" applyFont="1" applyFill="1" applyBorder="1" applyProtection="1">
      <protection locked="0"/>
    </xf>
    <xf numFmtId="0" fontId="14" fillId="0" borderId="207" xfId="0" applyFont="1" applyFill="1" applyBorder="1" applyAlignment="1" applyProtection="1"/>
    <xf numFmtId="0" fontId="14" fillId="0" borderId="142" xfId="0" applyNumberFormat="1" applyFont="1" applyFill="1" applyBorder="1" applyAlignment="1" applyProtection="1">
      <alignment vertical="top"/>
    </xf>
    <xf numFmtId="44" fontId="14" fillId="0" borderId="147" xfId="1" applyFont="1" applyFill="1" applyBorder="1" applyAlignment="1" applyProtection="1">
      <protection locked="0"/>
    </xf>
    <xf numFmtId="0" fontId="14" fillId="0" borderId="202" xfId="0" applyFont="1" applyFill="1" applyBorder="1" applyAlignment="1" applyProtection="1"/>
    <xf numFmtId="0" fontId="14" fillId="0" borderId="34" xfId="1" applyNumberFormat="1" applyFont="1" applyFill="1" applyBorder="1" applyProtection="1">
      <protection locked="0"/>
    </xf>
    <xf numFmtId="0" fontId="14" fillId="0" borderId="35" xfId="0" applyNumberFormat="1" applyFont="1" applyFill="1" applyBorder="1" applyAlignment="1" applyProtection="1">
      <alignment vertical="top"/>
    </xf>
    <xf numFmtId="0" fontId="10" fillId="0" borderId="208" xfId="0" applyFont="1" applyBorder="1" applyProtection="1"/>
    <xf numFmtId="0" fontId="10" fillId="0" borderId="208" xfId="0" applyFont="1" applyBorder="1" applyAlignment="1" applyProtection="1">
      <alignment horizontal="left"/>
    </xf>
    <xf numFmtId="0" fontId="14" fillId="14" borderId="208" xfId="1" applyNumberFormat="1" applyFont="1" applyFill="1" applyBorder="1" applyAlignment="1" applyProtection="1">
      <alignment horizontal="center"/>
      <protection locked="0"/>
    </xf>
    <xf numFmtId="0" fontId="14" fillId="9" borderId="211" xfId="2" applyFont="1" applyFill="1" applyBorder="1" applyAlignment="1" applyProtection="1">
      <protection locked="0"/>
    </xf>
    <xf numFmtId="44" fontId="14" fillId="9" borderId="208" xfId="1" applyFont="1" applyFill="1" applyBorder="1" applyProtection="1">
      <protection locked="0"/>
    </xf>
    <xf numFmtId="171" fontId="14" fillId="0" borderId="212" xfId="1" applyNumberFormat="1" applyFont="1" applyBorder="1" applyProtection="1"/>
    <xf numFmtId="0" fontId="10" fillId="8" borderId="0" xfId="0" applyFont="1" applyFill="1" applyProtection="1"/>
    <xf numFmtId="0" fontId="14" fillId="0" borderId="30" xfId="0" applyNumberFormat="1" applyFont="1" applyBorder="1" applyAlignment="1" applyProtection="1">
      <alignment horizontal="left"/>
    </xf>
    <xf numFmtId="0" fontId="14" fillId="0" borderId="0" xfId="0" applyNumberFormat="1" applyFont="1" applyFill="1" applyBorder="1" applyAlignment="1" applyProtection="1">
      <alignment horizontal="left"/>
    </xf>
    <xf numFmtId="44" fontId="14" fillId="0" borderId="0" xfId="0" applyNumberFormat="1" applyFont="1" applyFill="1" applyBorder="1" applyAlignment="1" applyProtection="1"/>
    <xf numFmtId="44" fontId="14" fillId="0" borderId="40" xfId="0" applyNumberFormat="1" applyFont="1" applyFill="1" applyBorder="1" applyAlignment="1" applyProtection="1"/>
    <xf numFmtId="0" fontId="14" fillId="9" borderId="121" xfId="0" applyFont="1" applyFill="1" applyBorder="1" applyAlignment="1" applyProtection="1">
      <protection locked="0"/>
    </xf>
    <xf numFmtId="0" fontId="14" fillId="0" borderId="144" xfId="0" applyNumberFormat="1" applyFont="1" applyFill="1" applyBorder="1" applyAlignment="1" applyProtection="1">
      <alignment horizontal="center"/>
      <protection locked="0"/>
    </xf>
    <xf numFmtId="0" fontId="14" fillId="0" borderId="29" xfId="0" applyNumberFormat="1" applyFont="1" applyFill="1" applyBorder="1" applyAlignment="1" applyProtection="1">
      <alignment horizontal="left"/>
    </xf>
    <xf numFmtId="44" fontId="14" fillId="0" borderId="29" xfId="0" applyNumberFormat="1" applyFont="1" applyFill="1" applyBorder="1" applyAlignment="1" applyProtection="1"/>
    <xf numFmtId="0" fontId="14" fillId="0" borderId="211" xfId="0" applyFont="1" applyFill="1" applyBorder="1" applyAlignment="1" applyProtection="1">
      <alignment horizontal="left"/>
    </xf>
    <xf numFmtId="0" fontId="48" fillId="0" borderId="208" xfId="0" applyFont="1" applyFill="1" applyBorder="1" applyAlignment="1" applyProtection="1">
      <alignment horizontal="center" vertical="center"/>
    </xf>
    <xf numFmtId="0" fontId="14" fillId="8" borderId="208" xfId="0" applyNumberFormat="1" applyFont="1" applyFill="1" applyBorder="1" applyAlignment="1" applyProtection="1">
      <alignment horizontal="center"/>
    </xf>
    <xf numFmtId="49" fontId="14" fillId="0" borderId="208" xfId="0" applyNumberFormat="1" applyFont="1" applyFill="1" applyBorder="1" applyAlignment="1" applyProtection="1">
      <alignment horizontal="center"/>
    </xf>
    <xf numFmtId="0" fontId="14" fillId="0" borderId="211" xfId="0" applyFont="1" applyFill="1" applyBorder="1" applyAlignment="1" applyProtection="1">
      <alignment horizontal="center"/>
    </xf>
    <xf numFmtId="0" fontId="14" fillId="0" borderId="208" xfId="0" applyNumberFormat="1" applyFont="1" applyFill="1" applyBorder="1" applyAlignment="1" applyProtection="1">
      <alignment horizontal="center"/>
    </xf>
    <xf numFmtId="0" fontId="14" fillId="0" borderId="208" xfId="0" applyFont="1" applyFill="1" applyBorder="1" applyAlignment="1" applyProtection="1">
      <alignment horizontal="center"/>
    </xf>
    <xf numFmtId="167" fontId="14" fillId="0" borderId="208" xfId="0" applyNumberFormat="1" applyFont="1" applyFill="1" applyBorder="1" applyAlignment="1" applyProtection="1">
      <alignment horizontal="center"/>
    </xf>
    <xf numFmtId="167" fontId="14" fillId="0" borderId="212" xfId="0" applyNumberFormat="1" applyFont="1" applyBorder="1" applyProtection="1"/>
    <xf numFmtId="44" fontId="14" fillId="0" borderId="208" xfId="92" applyFont="1" applyFill="1" applyBorder="1" applyAlignment="1" applyProtection="1">
      <alignment horizontal="center"/>
    </xf>
    <xf numFmtId="1" fontId="14" fillId="0" borderId="208" xfId="92" applyNumberFormat="1" applyFont="1" applyFill="1" applyBorder="1" applyAlignment="1" applyProtection="1">
      <alignment horizontal="center"/>
    </xf>
    <xf numFmtId="172" fontId="14" fillId="0" borderId="208" xfId="0" applyNumberFormat="1" applyFont="1" applyFill="1" applyBorder="1" applyAlignment="1" applyProtection="1">
      <alignment horizontal="center"/>
    </xf>
    <xf numFmtId="49" fontId="14" fillId="9" borderId="211" xfId="0" applyNumberFormat="1" applyFont="1" applyFill="1" applyBorder="1" applyAlignment="1" applyProtection="1">
      <alignment horizontal="center"/>
    </xf>
    <xf numFmtId="0" fontId="14" fillId="9" borderId="215" xfId="0" applyFont="1" applyFill="1" applyBorder="1" applyProtection="1"/>
    <xf numFmtId="167" fontId="14" fillId="0" borderId="211" xfId="0" applyNumberFormat="1" applyFont="1" applyFill="1" applyBorder="1" applyProtection="1"/>
    <xf numFmtId="0" fontId="14" fillId="9" borderId="202" xfId="0" applyNumberFormat="1" applyFont="1" applyFill="1" applyBorder="1" applyProtection="1">
      <protection locked="0"/>
    </xf>
    <xf numFmtId="171" fontId="14" fillId="0" borderId="147" xfId="0" applyNumberFormat="1" applyFont="1" applyBorder="1" applyProtection="1"/>
    <xf numFmtId="0" fontId="55" fillId="34" borderId="0" xfId="2" applyFont="1" applyFill="1" applyBorder="1" applyAlignment="1" applyProtection="1">
      <alignment vertical="top"/>
      <protection locked="0"/>
    </xf>
    <xf numFmtId="165" fontId="54" fillId="52" borderId="98" xfId="10" applyNumberFormat="1" applyFont="1" applyFill="1" applyBorder="1" applyAlignment="1" applyProtection="1"/>
    <xf numFmtId="44" fontId="22" fillId="52" borderId="8" xfId="0" applyNumberFormat="1" applyFont="1" applyFill="1" applyBorder="1" applyProtection="1"/>
    <xf numFmtId="0" fontId="2" fillId="52" borderId="29" xfId="0" applyNumberFormat="1" applyFont="1" applyFill="1" applyBorder="1" applyProtection="1"/>
    <xf numFmtId="44" fontId="22" fillId="52" borderId="29" xfId="0" applyNumberFormat="1" applyFont="1" applyFill="1" applyBorder="1" applyProtection="1"/>
    <xf numFmtId="167" fontId="22" fillId="52" borderId="29" xfId="0" applyNumberFormat="1" applyFont="1" applyFill="1" applyBorder="1" applyProtection="1"/>
    <xf numFmtId="167" fontId="22" fillId="44" borderId="14" xfId="0" applyNumberFormat="1" applyFont="1" applyFill="1" applyBorder="1" applyProtection="1"/>
    <xf numFmtId="173" fontId="22" fillId="45" borderId="78" xfId="0" applyNumberFormat="1" applyFont="1" applyFill="1" applyBorder="1" applyProtection="1"/>
    <xf numFmtId="37" fontId="14" fillId="9" borderId="29" xfId="1" applyNumberFormat="1" applyFont="1" applyFill="1" applyBorder="1" applyAlignment="1" applyProtection="1">
      <protection locked="0"/>
    </xf>
    <xf numFmtId="165" fontId="54" fillId="43" borderId="87" xfId="10" applyNumberFormat="1" applyFont="1" applyFill="1" applyAlignment="1" applyProtection="1"/>
    <xf numFmtId="44" fontId="76" fillId="11" borderId="14" xfId="0" applyNumberFormat="1" applyFont="1" applyFill="1" applyBorder="1" applyAlignment="1" applyProtection="1">
      <alignment horizontal="left"/>
    </xf>
    <xf numFmtId="0" fontId="3" fillId="0" borderId="18" xfId="1" applyNumberFormat="1" applyFont="1" applyFill="1" applyBorder="1" applyProtection="1">
      <protection locked="0"/>
    </xf>
    <xf numFmtId="1" fontId="22" fillId="5" borderId="14" xfId="0" applyNumberFormat="1" applyFont="1" applyFill="1" applyBorder="1" applyProtection="1"/>
    <xf numFmtId="0" fontId="14" fillId="17" borderId="123" xfId="1" applyNumberFormat="1" applyFont="1" applyFill="1" applyBorder="1" applyProtection="1">
      <protection locked="0"/>
    </xf>
    <xf numFmtId="0" fontId="47" fillId="0" borderId="142" xfId="0" applyFont="1" applyBorder="1" applyAlignment="1" applyProtection="1"/>
    <xf numFmtId="165" fontId="54" fillId="53" borderId="176" xfId="10" applyNumberFormat="1" applyFont="1" applyFill="1" applyBorder="1" applyAlignment="1" applyProtection="1"/>
    <xf numFmtId="0" fontId="47" fillId="0" borderId="208" xfId="0" applyFont="1" applyFill="1" applyBorder="1" applyProtection="1"/>
    <xf numFmtId="0" fontId="14" fillId="0" borderId="209" xfId="0" applyFont="1" applyFill="1" applyBorder="1" applyProtection="1"/>
    <xf numFmtId="0" fontId="14" fillId="0" borderId="209" xfId="0" applyFont="1" applyBorder="1" applyProtection="1"/>
    <xf numFmtId="0" fontId="14" fillId="0" borderId="207" xfId="0" applyFont="1" applyBorder="1" applyAlignment="1" applyProtection="1">
      <alignment horizontal="left"/>
    </xf>
    <xf numFmtId="0" fontId="14" fillId="9" borderId="207" xfId="0" applyNumberFormat="1" applyFont="1" applyFill="1" applyBorder="1" applyProtection="1"/>
    <xf numFmtId="0" fontId="14" fillId="9" borderId="207" xfId="0" applyNumberFormat="1" applyFont="1" applyFill="1" applyBorder="1" applyAlignment="1" applyProtection="1">
      <alignment horizontal="right"/>
    </xf>
    <xf numFmtId="44" fontId="14" fillId="13" borderId="202" xfId="1" applyFont="1" applyFill="1" applyBorder="1" applyProtection="1">
      <protection locked="0"/>
    </xf>
    <xf numFmtId="44" fontId="14" fillId="9" borderId="207" xfId="1" applyFont="1" applyFill="1" applyBorder="1" applyProtection="1"/>
    <xf numFmtId="44" fontId="14" fillId="9" borderId="210" xfId="1" applyFont="1" applyFill="1" applyBorder="1" applyAlignment="1" applyProtection="1">
      <alignment shrinkToFit="1"/>
    </xf>
    <xf numFmtId="44" fontId="14" fillId="8" borderId="207" xfId="0" applyNumberFormat="1" applyFont="1" applyFill="1" applyBorder="1" applyProtection="1"/>
    <xf numFmtId="0" fontId="14" fillId="8" borderId="27" xfId="0" applyNumberFormat="1" applyFont="1" applyFill="1" applyBorder="1" applyProtection="1"/>
    <xf numFmtId="171" fontId="14" fillId="0" borderId="108" xfId="1" applyNumberFormat="1" applyFont="1" applyBorder="1" applyAlignment="1" applyProtection="1">
      <alignment shrinkToFit="1"/>
    </xf>
    <xf numFmtId="0" fontId="14" fillId="0" borderId="25" xfId="0" applyFont="1" applyBorder="1" applyAlignment="1" applyProtection="1">
      <alignment horizontal="center"/>
    </xf>
    <xf numFmtId="44" fontId="14" fillId="0" borderId="159" xfId="1" applyFont="1" applyFill="1" applyBorder="1" applyAlignment="1" applyProtection="1"/>
    <xf numFmtId="0" fontId="14" fillId="0" borderId="98" xfId="1" applyNumberFormat="1" applyFont="1" applyFill="1" applyBorder="1" applyAlignment="1" applyProtection="1">
      <alignment horizontal="center"/>
      <protection locked="0"/>
    </xf>
    <xf numFmtId="171" fontId="51" fillId="0" borderId="197" xfId="0" applyNumberFormat="1" applyFont="1" applyBorder="1" applyProtection="1"/>
    <xf numFmtId="0" fontId="14" fillId="0" borderId="142" xfId="0" applyFont="1" applyFill="1" applyBorder="1" applyAlignment="1" applyProtection="1">
      <alignment horizontal="center"/>
      <protection locked="0"/>
    </xf>
    <xf numFmtId="44" fontId="14" fillId="0" borderId="51" xfId="0" applyNumberFormat="1" applyFont="1" applyFill="1" applyBorder="1" applyProtection="1"/>
    <xf numFmtId="44" fontId="14" fillId="0" borderId="66" xfId="0" applyNumberFormat="1" applyFont="1" applyFill="1" applyBorder="1" applyProtection="1"/>
    <xf numFmtId="44" fontId="14" fillId="0" borderId="159" xfId="1" applyNumberFormat="1" applyFont="1" applyFill="1" applyBorder="1" applyAlignment="1" applyProtection="1"/>
    <xf numFmtId="0" fontId="0" fillId="0" borderId="90" xfId="0" applyBorder="1"/>
    <xf numFmtId="0" fontId="3" fillId="0" borderId="144" xfId="0" applyFont="1" applyBorder="1"/>
    <xf numFmtId="0" fontId="0" fillId="0" borderId="144" xfId="0" applyBorder="1"/>
    <xf numFmtId="0" fontId="0" fillId="0" borderId="144" xfId="0" applyFont="1" applyBorder="1"/>
    <xf numFmtId="8" fontId="0" fillId="8" borderId="144" xfId="0" applyNumberFormat="1" applyFont="1" applyFill="1" applyBorder="1"/>
    <xf numFmtId="0" fontId="0" fillId="0" borderId="144" xfId="0" applyFont="1" applyFill="1" applyBorder="1"/>
    <xf numFmtId="0" fontId="3" fillId="0" borderId="144" xfId="0" applyFont="1" applyBorder="1" applyAlignment="1">
      <alignment horizontal="center"/>
    </xf>
    <xf numFmtId="0" fontId="0" fillId="0" borderId="2" xfId="0" applyBorder="1"/>
    <xf numFmtId="0" fontId="3" fillId="0" borderId="216" xfId="0" applyFont="1" applyBorder="1"/>
    <xf numFmtId="0" fontId="0" fillId="0" borderId="216" xfId="0" applyBorder="1"/>
    <xf numFmtId="0" fontId="0" fillId="0" borderId="216" xfId="0" applyFont="1" applyBorder="1"/>
    <xf numFmtId="8" fontId="0" fillId="8" borderId="216" xfId="0" applyNumberFormat="1" applyFont="1" applyFill="1" applyBorder="1"/>
    <xf numFmtId="0" fontId="3" fillId="8" borderId="216" xfId="0" applyFont="1" applyFill="1" applyBorder="1" applyAlignment="1">
      <alignment horizontal="center"/>
    </xf>
    <xf numFmtId="0" fontId="3" fillId="0" borderId="216" xfId="0" applyFont="1" applyBorder="1" applyAlignment="1">
      <alignment horizontal="center"/>
    </xf>
    <xf numFmtId="8" fontId="3" fillId="8" borderId="216" xfId="0" applyNumberFormat="1" applyFont="1" applyFill="1" applyBorder="1"/>
    <xf numFmtId="0" fontId="3" fillId="0" borderId="216" xfId="0" applyFont="1" applyFill="1" applyBorder="1"/>
    <xf numFmtId="0" fontId="14" fillId="8" borderId="159" xfId="1" applyNumberFormat="1" applyFont="1" applyFill="1" applyBorder="1" applyProtection="1">
      <protection locked="0"/>
    </xf>
    <xf numFmtId="1" fontId="14" fillId="0" borderId="202" xfId="0" applyNumberFormat="1" applyFont="1" applyBorder="1" applyAlignment="1" applyProtection="1">
      <alignment horizontal="left"/>
    </xf>
    <xf numFmtId="1" fontId="14" fillId="0" borderId="159" xfId="0" applyNumberFormat="1" applyFont="1" applyBorder="1" applyAlignment="1" applyProtection="1">
      <alignment horizontal="left"/>
    </xf>
    <xf numFmtId="0" fontId="81" fillId="9" borderId="3" xfId="0" applyNumberFormat="1" applyFont="1" applyFill="1" applyBorder="1" applyProtection="1"/>
    <xf numFmtId="0" fontId="81" fillId="2" borderId="123" xfId="0" applyNumberFormat="1" applyFont="1" applyFill="1" applyBorder="1" applyAlignment="1" applyProtection="1">
      <alignment horizontal="left"/>
    </xf>
    <xf numFmtId="0" fontId="14" fillId="8" borderId="3" xfId="1" applyNumberFormat="1" applyFont="1" applyFill="1" applyBorder="1" applyAlignment="1" applyProtection="1">
      <alignment horizontal="center"/>
      <protection locked="0"/>
    </xf>
    <xf numFmtId="0" fontId="83" fillId="0" borderId="3" xfId="0" applyNumberFormat="1" applyFont="1" applyFill="1" applyBorder="1" applyProtection="1"/>
    <xf numFmtId="0" fontId="84" fillId="0" borderId="99" xfId="0" applyNumberFormat="1" applyFont="1" applyBorder="1" applyProtection="1"/>
    <xf numFmtId="0" fontId="81" fillId="0" borderId="127" xfId="0" applyFont="1" applyFill="1" applyBorder="1" applyAlignment="1" applyProtection="1">
      <alignment horizontal="left"/>
    </xf>
    <xf numFmtId="0" fontId="99" fillId="0" borderId="126" xfId="0" applyFont="1" applyFill="1" applyBorder="1" applyAlignment="1" applyProtection="1">
      <alignment horizontal="center" vertical="center"/>
    </xf>
    <xf numFmtId="0" fontId="83" fillId="0" borderId="38" xfId="0" applyNumberFormat="1" applyFont="1" applyBorder="1" applyProtection="1"/>
    <xf numFmtId="0" fontId="84" fillId="0" borderId="0" xfId="0" applyFont="1" applyProtection="1"/>
    <xf numFmtId="0" fontId="83" fillId="0" borderId="38" xfId="0" applyNumberFormat="1" applyFont="1" applyBorder="1" applyProtection="1">
      <protection locked="0"/>
    </xf>
    <xf numFmtId="0" fontId="100" fillId="0" borderId="38" xfId="0" applyNumberFormat="1" applyFont="1" applyBorder="1" applyAlignment="1" applyProtection="1">
      <alignment horizontal="left"/>
    </xf>
    <xf numFmtId="0" fontId="83" fillId="0" borderId="38" xfId="0" applyNumberFormat="1" applyFont="1" applyBorder="1" applyAlignment="1" applyProtection="1">
      <alignment horizontal="right"/>
    </xf>
    <xf numFmtId="0" fontId="84" fillId="0" borderId="123" xfId="0" applyNumberFormat="1" applyFont="1" applyBorder="1" applyProtection="1"/>
    <xf numFmtId="0" fontId="83" fillId="13" borderId="3" xfId="1" applyNumberFormat="1" applyFont="1" applyFill="1" applyBorder="1" applyAlignment="1" applyProtection="1">
      <alignment horizontal="center"/>
      <protection locked="0"/>
    </xf>
    <xf numFmtId="0" fontId="101" fillId="2" borderId="3" xfId="1" applyNumberFormat="1" applyFont="1" applyFill="1" applyBorder="1" applyAlignment="1" applyProtection="1">
      <alignment horizontal="left"/>
    </xf>
    <xf numFmtId="0" fontId="101" fillId="0" borderId="123" xfId="1" applyNumberFormat="1" applyFont="1" applyBorder="1" applyAlignment="1" applyProtection="1">
      <alignment horizontal="right"/>
    </xf>
    <xf numFmtId="0" fontId="14" fillId="0" borderId="66" xfId="0" applyNumberFormat="1" applyFont="1" applyBorder="1" applyAlignment="1" applyProtection="1">
      <alignment horizontal="left"/>
    </xf>
    <xf numFmtId="0" fontId="91" fillId="0" borderId="66" xfId="0" applyFont="1" applyBorder="1"/>
    <xf numFmtId="0" fontId="83" fillId="0" borderId="121" xfId="0" applyNumberFormat="1" applyFont="1" applyBorder="1" applyProtection="1"/>
    <xf numFmtId="173" fontId="14" fillId="0" borderId="159" xfId="1" applyNumberFormat="1" applyFont="1" applyFill="1" applyBorder="1" applyAlignment="1" applyProtection="1">
      <alignment shrinkToFit="1"/>
    </xf>
    <xf numFmtId="173" fontId="14" fillId="0" borderId="27" xfId="0" applyNumberFormat="1" applyFont="1" applyFill="1" applyBorder="1" applyProtection="1"/>
    <xf numFmtId="173" fontId="14" fillId="0" borderId="52" xfId="0" applyNumberFormat="1" applyFont="1" applyFill="1" applyBorder="1" applyProtection="1"/>
    <xf numFmtId="173" fontId="14" fillId="0" borderId="35" xfId="0" applyNumberFormat="1" applyFont="1" applyFill="1" applyBorder="1" applyProtection="1"/>
    <xf numFmtId="44" fontId="51" fillId="2" borderId="208" xfId="1" applyFont="1" applyFill="1" applyBorder="1" applyProtection="1">
      <protection locked="0"/>
    </xf>
    <xf numFmtId="0" fontId="47" fillId="0" borderId="208" xfId="0" applyFont="1" applyBorder="1" applyProtection="1"/>
    <xf numFmtId="0" fontId="14" fillId="0" borderId="207" xfId="0" applyFont="1" applyFill="1" applyBorder="1" applyProtection="1">
      <protection locked="0"/>
    </xf>
    <xf numFmtId="0" fontId="14" fillId="9" borderId="210" xfId="0" applyFont="1" applyFill="1" applyBorder="1" applyAlignment="1" applyProtection="1">
      <alignment horizontal="center"/>
      <protection locked="0"/>
    </xf>
    <xf numFmtId="0" fontId="81" fillId="0" borderId="18" xfId="0" applyNumberFormat="1" applyFont="1" applyBorder="1" applyProtection="1"/>
    <xf numFmtId="0" fontId="81" fillId="13" borderId="18" xfId="1" applyNumberFormat="1" applyFont="1" applyFill="1" applyBorder="1" applyAlignment="1" applyProtection="1">
      <alignment horizontal="center"/>
      <protection locked="0"/>
    </xf>
    <xf numFmtId="0" fontId="81" fillId="0" borderId="35" xfId="0" applyFont="1" applyBorder="1" applyProtection="1"/>
    <xf numFmtId="0" fontId="81" fillId="0" borderId="25" xfId="0" applyNumberFormat="1" applyFont="1" applyBorder="1" applyAlignment="1" applyProtection="1">
      <alignment horizontal="right"/>
    </xf>
    <xf numFmtId="44" fontId="14" fillId="8" borderId="38" xfId="0" applyNumberFormat="1" applyFont="1" applyFill="1" applyBorder="1" applyProtection="1"/>
    <xf numFmtId="44" fontId="14" fillId="8" borderId="18" xfId="0" applyNumberFormat="1" applyFont="1" applyFill="1" applyBorder="1" applyProtection="1"/>
    <xf numFmtId="44" fontId="14" fillId="8" borderId="210" xfId="0" applyNumberFormat="1" applyFont="1" applyFill="1" applyBorder="1" applyAlignment="1" applyProtection="1"/>
    <xf numFmtId="0" fontId="81" fillId="0" borderId="3" xfId="0" applyNumberFormat="1" applyFont="1" applyFill="1" applyBorder="1" applyAlignment="1" applyProtection="1"/>
    <xf numFmtId="0" fontId="81" fillId="0" borderId="100" xfId="0" applyFont="1" applyBorder="1" applyAlignment="1" applyProtection="1">
      <alignment horizontal="right"/>
    </xf>
    <xf numFmtId="167" fontId="14" fillId="0" borderId="32" xfId="1" applyNumberFormat="1" applyFont="1" applyFill="1" applyBorder="1" applyAlignment="1" applyProtection="1"/>
    <xf numFmtId="165" fontId="54" fillId="0" borderId="131" xfId="10" applyNumberFormat="1" applyFont="1" applyFill="1" applyBorder="1" applyAlignment="1" applyProtection="1">
      <alignment horizontal="center"/>
    </xf>
    <xf numFmtId="44" fontId="14" fillId="0" borderId="102" xfId="0" applyNumberFormat="1" applyFont="1" applyFill="1" applyBorder="1" applyAlignment="1" applyProtection="1"/>
    <xf numFmtId="0" fontId="81" fillId="0" borderId="5" xfId="0" applyFont="1" applyFill="1" applyBorder="1" applyProtection="1"/>
    <xf numFmtId="0" fontId="81" fillId="0" borderId="99" xfId="0" applyFont="1" applyFill="1" applyBorder="1" applyProtection="1"/>
    <xf numFmtId="49" fontId="81" fillId="0" borderId="99" xfId="0" applyNumberFormat="1" applyFont="1" applyBorder="1" applyAlignment="1" applyProtection="1"/>
    <xf numFmtId="0" fontId="81" fillId="0" borderId="3" xfId="0" applyFont="1" applyBorder="1" applyAlignment="1" applyProtection="1">
      <alignment horizontal="right"/>
    </xf>
    <xf numFmtId="0" fontId="84" fillId="0" borderId="0" xfId="0" applyFont="1" applyBorder="1" applyProtection="1"/>
    <xf numFmtId="0" fontId="83" fillId="0" borderId="123" xfId="0" applyNumberFormat="1" applyFont="1" applyBorder="1" applyProtection="1"/>
    <xf numFmtId="0" fontId="83" fillId="9" borderId="142" xfId="53836" applyFont="1" applyFill="1" applyBorder="1" applyProtection="1">
      <protection locked="0"/>
    </xf>
    <xf numFmtId="0" fontId="83" fillId="9" borderId="123" xfId="53824" applyFont="1" applyFill="1" applyBorder="1" applyAlignment="1" applyProtection="1">
      <alignment wrapText="1"/>
      <protection locked="0"/>
    </xf>
    <xf numFmtId="0" fontId="83" fillId="0" borderId="134" xfId="0" applyFont="1" applyBorder="1" applyProtection="1"/>
    <xf numFmtId="0" fontId="83" fillId="0" borderId="0" xfId="0" applyFont="1" applyProtection="1"/>
    <xf numFmtId="0" fontId="83" fillId="0" borderId="142" xfId="0" applyFont="1" applyFill="1" applyBorder="1" applyProtection="1">
      <protection locked="0"/>
    </xf>
    <xf numFmtId="0" fontId="83" fillId="0" borderId="142" xfId="0" quotePrefix="1" applyFont="1" applyFill="1" applyBorder="1" applyAlignment="1" applyProtection="1">
      <alignment horizontal="center"/>
      <protection locked="0"/>
    </xf>
    <xf numFmtId="0" fontId="74" fillId="0" borderId="142" xfId="0" applyFont="1" applyFill="1" applyBorder="1" applyProtection="1">
      <protection locked="0"/>
    </xf>
    <xf numFmtId="0" fontId="74" fillId="0" borderId="142" xfId="0" quotePrefix="1" applyFont="1" applyFill="1" applyBorder="1" applyAlignment="1" applyProtection="1">
      <alignment horizontal="center"/>
      <protection locked="0"/>
    </xf>
    <xf numFmtId="165" fontId="55" fillId="8" borderId="19" xfId="2" applyNumberFormat="1" applyFont="1" applyFill="1" applyBorder="1" applyAlignment="1" applyProtection="1"/>
    <xf numFmtId="0" fontId="14" fillId="0" borderId="211" xfId="1" applyNumberFormat="1" applyFont="1" applyFill="1" applyBorder="1" applyProtection="1">
      <protection locked="0"/>
    </xf>
    <xf numFmtId="0" fontId="81" fillId="0" borderId="99" xfId="1" applyNumberFormat="1" applyFont="1" applyFill="1" applyBorder="1" applyProtection="1">
      <protection locked="0"/>
    </xf>
    <xf numFmtId="0" fontId="14" fillId="8" borderId="18" xfId="1" applyNumberFormat="1" applyFont="1" applyFill="1" applyBorder="1" applyProtection="1">
      <protection locked="0"/>
    </xf>
    <xf numFmtId="1" fontId="81" fillId="0" borderId="123" xfId="0" applyNumberFormat="1" applyFont="1" applyBorder="1" applyProtection="1"/>
    <xf numFmtId="44" fontId="14" fillId="0" borderId="147" xfId="0" applyNumberFormat="1" applyFont="1" applyFill="1" applyBorder="1" applyAlignment="1" applyProtection="1"/>
    <xf numFmtId="0" fontId="81" fillId="0" borderId="38" xfId="0" applyNumberFormat="1" applyFont="1" applyBorder="1" applyAlignment="1" applyProtection="1"/>
    <xf numFmtId="0" fontId="14" fillId="9" borderId="207" xfId="0" applyNumberFormat="1" applyFont="1" applyFill="1" applyBorder="1" applyProtection="1">
      <protection locked="0"/>
    </xf>
    <xf numFmtId="0" fontId="14" fillId="0" borderId="209" xfId="0" applyNumberFormat="1" applyFont="1" applyBorder="1" applyAlignment="1" applyProtection="1">
      <alignment horizontal="right"/>
    </xf>
    <xf numFmtId="44" fontId="51" fillId="2" borderId="207" xfId="1" applyFont="1" applyFill="1" applyBorder="1" applyProtection="1">
      <protection locked="0"/>
    </xf>
    <xf numFmtId="44" fontId="51" fillId="0" borderId="209" xfId="1" applyFont="1" applyBorder="1" applyProtection="1"/>
    <xf numFmtId="0" fontId="11" fillId="0" borderId="166" xfId="0" applyFont="1" applyFill="1" applyBorder="1" applyProtection="1"/>
    <xf numFmtId="0" fontId="53" fillId="0" borderId="121" xfId="0" applyNumberFormat="1" applyFont="1" applyBorder="1" applyAlignment="1" applyProtection="1">
      <alignment horizontal="left"/>
    </xf>
    <xf numFmtId="0" fontId="89" fillId="0" borderId="18" xfId="1" applyNumberFormat="1" applyFont="1" applyFill="1" applyBorder="1" applyProtection="1">
      <protection locked="0"/>
    </xf>
    <xf numFmtId="0" fontId="14" fillId="17" borderId="27" xfId="1" applyNumberFormat="1" applyFont="1" applyFill="1" applyBorder="1" applyAlignment="1" applyProtection="1">
      <alignment horizontal="center"/>
      <protection locked="0"/>
    </xf>
    <xf numFmtId="0" fontId="52" fillId="0" borderId="27" xfId="0" applyNumberFormat="1" applyFont="1" applyBorder="1" applyAlignment="1" applyProtection="1">
      <alignment vertical="top"/>
    </xf>
    <xf numFmtId="0" fontId="14" fillId="13" borderId="27" xfId="1" applyNumberFormat="1" applyFont="1" applyFill="1" applyBorder="1" applyAlignment="1" applyProtection="1">
      <alignment horizontal="left"/>
      <protection locked="0"/>
    </xf>
    <xf numFmtId="44" fontId="14" fillId="13" borderId="29" xfId="1" applyFont="1" applyFill="1" applyBorder="1" applyProtection="1">
      <protection locked="0"/>
    </xf>
    <xf numFmtId="0" fontId="52" fillId="0" borderId="34" xfId="0" applyNumberFormat="1" applyFont="1" applyBorder="1" applyAlignment="1" applyProtection="1">
      <alignment vertical="top"/>
    </xf>
    <xf numFmtId="0" fontId="52" fillId="0" borderId="29" xfId="0" applyNumberFormat="1" applyFont="1" applyBorder="1" applyAlignment="1" applyProtection="1">
      <alignment vertical="top"/>
    </xf>
    <xf numFmtId="0" fontId="14" fillId="17" borderId="98" xfId="1" applyNumberFormat="1" applyFont="1" applyFill="1" applyBorder="1" applyAlignment="1" applyProtection="1">
      <alignment horizontal="center"/>
      <protection locked="0"/>
    </xf>
    <xf numFmtId="0" fontId="14" fillId="13" borderId="98" xfId="1" applyNumberFormat="1" applyFont="1" applyFill="1" applyBorder="1" applyAlignment="1" applyProtection="1">
      <alignment horizontal="left"/>
      <protection locked="0"/>
    </xf>
    <xf numFmtId="0" fontId="14" fillId="0" borderId="98" xfId="0" applyFont="1" applyFill="1" applyBorder="1" applyAlignment="1" applyProtection="1">
      <alignment vertical="top"/>
      <protection locked="0"/>
    </xf>
    <xf numFmtId="0" fontId="14" fillId="0" borderId="102" xfId="0" applyFont="1" applyFill="1" applyBorder="1" applyAlignment="1" applyProtection="1"/>
    <xf numFmtId="44" fontId="14" fillId="13" borderId="16" xfId="1" applyFont="1" applyFill="1" applyBorder="1" applyProtection="1">
      <protection locked="0"/>
    </xf>
    <xf numFmtId="44" fontId="14" fillId="0" borderId="16" xfId="1" applyFont="1" applyFill="1" applyBorder="1" applyProtection="1"/>
    <xf numFmtId="171" fontId="14" fillId="0" borderId="197" xfId="0" applyNumberFormat="1" applyFont="1" applyFill="1" applyBorder="1" applyProtection="1"/>
    <xf numFmtId="0" fontId="52" fillId="0" borderId="102" xfId="0" applyNumberFormat="1" applyFont="1" applyBorder="1" applyAlignment="1" applyProtection="1">
      <alignment vertical="top"/>
    </xf>
    <xf numFmtId="0" fontId="52" fillId="0" borderId="98" xfId="0" applyNumberFormat="1" applyFont="1" applyBorder="1" applyAlignment="1" applyProtection="1">
      <alignment vertical="top"/>
    </xf>
    <xf numFmtId="0" fontId="52" fillId="0" borderId="16" xfId="0" applyNumberFormat="1" applyFont="1" applyBorder="1" applyAlignment="1" applyProtection="1">
      <alignment vertical="top"/>
    </xf>
    <xf numFmtId="44" fontId="14" fillId="0" borderId="102" xfId="0" applyNumberFormat="1" applyFont="1" applyBorder="1" applyProtection="1"/>
    <xf numFmtId="165" fontId="54" fillId="0" borderId="16" xfId="10" applyNumberFormat="1" applyFont="1" applyFill="1" applyBorder="1" applyAlignment="1" applyProtection="1"/>
    <xf numFmtId="44" fontId="14" fillId="0" borderId="98" xfId="0" applyNumberFormat="1" applyFont="1" applyFill="1" applyBorder="1" applyProtection="1"/>
    <xf numFmtId="0" fontId="63" fillId="0" borderId="98" xfId="9" applyNumberFormat="1" applyFont="1" applyFill="1" applyBorder="1" applyProtection="1">
      <protection locked="0"/>
    </xf>
    <xf numFmtId="0" fontId="47" fillId="34" borderId="52" xfId="8" applyFont="1" applyFill="1" applyBorder="1" applyAlignment="1"/>
    <xf numFmtId="0" fontId="14" fillId="0" borderId="127" xfId="0" applyFont="1" applyFill="1" applyBorder="1" applyAlignment="1" applyProtection="1">
      <protection locked="0"/>
    </xf>
    <xf numFmtId="0" fontId="47" fillId="0" borderId="37" xfId="0" applyFont="1" applyFill="1" applyBorder="1" applyAlignment="1" applyProtection="1">
      <protection locked="0"/>
    </xf>
    <xf numFmtId="0" fontId="47" fillId="34" borderId="53" xfId="0" applyFont="1" applyFill="1" applyBorder="1" applyAlignment="1" applyProtection="1"/>
    <xf numFmtId="0" fontId="47" fillId="0" borderId="52" xfId="8" applyFont="1" applyFill="1" applyBorder="1" applyAlignment="1"/>
    <xf numFmtId="0" fontId="14" fillId="0" borderId="37" xfId="0" applyFont="1" applyFill="1" applyBorder="1" applyAlignment="1" applyProtection="1">
      <protection locked="0"/>
    </xf>
    <xf numFmtId="0" fontId="47" fillId="0" borderId="53" xfId="8" applyFont="1" applyFill="1" applyBorder="1" applyAlignment="1"/>
    <xf numFmtId="44" fontId="14" fillId="0" borderId="29" xfId="0" applyNumberFormat="1" applyFont="1" applyBorder="1" applyAlignment="1" applyProtection="1"/>
    <xf numFmtId="0" fontId="14" fillId="0" borderId="202" xfId="0" applyNumberFormat="1" applyFont="1" applyFill="1" applyBorder="1" applyAlignment="1" applyProtection="1"/>
    <xf numFmtId="0" fontId="14" fillId="0" borderId="28" xfId="0" applyFont="1" applyFill="1" applyBorder="1" applyAlignment="1" applyProtection="1">
      <alignment horizontal="right"/>
    </xf>
    <xf numFmtId="37" fontId="48" fillId="0" borderId="35" xfId="1" applyNumberFormat="1" applyFont="1" applyBorder="1" applyAlignment="1" applyProtection="1">
      <protection locked="0"/>
    </xf>
    <xf numFmtId="44" fontId="14" fillId="0" borderId="134" xfId="0" applyNumberFormat="1" applyFont="1" applyBorder="1" applyAlignment="1" applyProtection="1"/>
    <xf numFmtId="172" fontId="14" fillId="0" borderId="159" xfId="0" applyNumberFormat="1" applyFont="1" applyBorder="1" applyProtection="1"/>
    <xf numFmtId="164" fontId="14" fillId="9" borderId="202" xfId="1" applyNumberFormat="1" applyFont="1" applyFill="1" applyBorder="1" applyProtection="1">
      <protection locked="0"/>
    </xf>
    <xf numFmtId="0" fontId="63" fillId="12" borderId="159" xfId="9" applyNumberFormat="1" applyFont="1" applyBorder="1" applyProtection="1">
      <protection locked="0"/>
    </xf>
    <xf numFmtId="0" fontId="81" fillId="0" borderId="18" xfId="0" applyNumberFormat="1" applyFont="1" applyBorder="1" applyAlignment="1" applyProtection="1">
      <alignment horizontal="right"/>
    </xf>
    <xf numFmtId="0" fontId="10" fillId="0" borderId="34" xfId="0" applyNumberFormat="1" applyFont="1" applyBorder="1" applyProtection="1"/>
    <xf numFmtId="49" fontId="51" fillId="0" borderId="25" xfId="0" applyNumberFormat="1" applyFont="1" applyBorder="1" applyProtection="1">
      <protection locked="0"/>
    </xf>
    <xf numFmtId="49" fontId="51" fillId="0" borderId="25" xfId="0" applyNumberFormat="1" applyFont="1" applyBorder="1" applyProtection="1"/>
    <xf numFmtId="0" fontId="12" fillId="0" borderId="98" xfId="0" applyNumberFormat="1" applyFont="1" applyBorder="1" applyProtection="1"/>
    <xf numFmtId="164" fontId="14" fillId="0" borderId="1" xfId="2" applyNumberFormat="1" applyFont="1" applyFill="1" applyBorder="1" applyAlignment="1" applyProtection="1">
      <alignment vertical="top"/>
      <protection locked="0"/>
    </xf>
    <xf numFmtId="164" fontId="55" fillId="6" borderId="98" xfId="1" applyNumberFormat="1" applyFont="1" applyFill="1" applyBorder="1" applyAlignment="1" applyProtection="1">
      <protection locked="0"/>
    </xf>
    <xf numFmtId="0" fontId="63" fillId="12" borderId="0" xfId="9" applyNumberFormat="1" applyFont="1" applyBorder="1" applyProtection="1">
      <protection locked="0"/>
    </xf>
    <xf numFmtId="164" fontId="51" fillId="7" borderId="144" xfId="1" applyNumberFormat="1" applyFont="1" applyFill="1" applyBorder="1" applyProtection="1">
      <protection locked="0"/>
    </xf>
    <xf numFmtId="171" fontId="14" fillId="0" borderId="42" xfId="0" applyNumberFormat="1" applyFont="1" applyBorder="1" applyProtection="1"/>
    <xf numFmtId="0" fontId="14" fillId="2" borderId="207" xfId="0" applyNumberFormat="1" applyFont="1" applyFill="1" applyBorder="1" applyAlignment="1" applyProtection="1">
      <alignment horizontal="right"/>
    </xf>
    <xf numFmtId="0" fontId="63" fillId="0" borderId="0" xfId="9" applyNumberFormat="1" applyFont="1" applyFill="1" applyBorder="1" applyProtection="1">
      <protection locked="0"/>
    </xf>
    <xf numFmtId="0" fontId="63" fillId="0" borderId="29" xfId="9" applyNumberFormat="1" applyFont="1" applyFill="1" applyBorder="1" applyProtection="1">
      <protection locked="0"/>
    </xf>
    <xf numFmtId="0" fontId="14" fillId="2" borderId="208" xfId="0" applyNumberFormat="1" applyFont="1" applyFill="1" applyBorder="1" applyProtection="1"/>
    <xf numFmtId="44" fontId="14" fillId="4" borderId="207" xfId="1" applyFont="1" applyFill="1" applyBorder="1" applyProtection="1">
      <protection locked="0"/>
    </xf>
    <xf numFmtId="44" fontId="14" fillId="0" borderId="213" xfId="1" applyFont="1" applyBorder="1" applyProtection="1"/>
    <xf numFmtId="1" fontId="12" fillId="0" borderId="146" xfId="0" applyNumberFormat="1" applyFont="1" applyBorder="1" applyAlignment="1" applyProtection="1"/>
    <xf numFmtId="1" fontId="14" fillId="0" borderId="207" xfId="0" applyNumberFormat="1" applyFont="1" applyBorder="1" applyProtection="1"/>
    <xf numFmtId="0" fontId="14" fillId="2" borderId="207" xfId="0" applyNumberFormat="1" applyFont="1" applyFill="1" applyBorder="1" applyProtection="1"/>
    <xf numFmtId="1" fontId="12" fillId="0" borderId="207" xfId="0" applyNumberFormat="1" applyFont="1" applyBorder="1" applyAlignment="1" applyProtection="1"/>
    <xf numFmtId="44" fontId="14" fillId="0" borderId="209" xfId="1" applyFont="1" applyBorder="1" applyProtection="1"/>
    <xf numFmtId="44" fontId="14" fillId="0" borderId="207" xfId="1" applyFont="1" applyBorder="1" applyAlignment="1" applyProtection="1">
      <alignment shrinkToFit="1"/>
    </xf>
    <xf numFmtId="1" fontId="12" fillId="0" borderId="25" xfId="0" applyNumberFormat="1" applyFont="1" applyBorder="1" applyAlignment="1" applyProtection="1"/>
    <xf numFmtId="1" fontId="12" fillId="0" borderId="202" xfId="0" applyNumberFormat="1" applyFont="1" applyBorder="1" applyAlignment="1" applyProtection="1"/>
    <xf numFmtId="1" fontId="12" fillId="0" borderId="27" xfId="0" applyNumberFormat="1" applyFont="1" applyBorder="1" applyAlignment="1" applyProtection="1"/>
    <xf numFmtId="171" fontId="14" fillId="0" borderId="217" xfId="0" applyNumberFormat="1" applyFont="1" applyBorder="1" applyProtection="1"/>
    <xf numFmtId="0" fontId="14" fillId="0" borderId="159" xfId="0" applyFont="1" applyFill="1" applyBorder="1" applyAlignment="1" applyProtection="1">
      <alignment horizontal="right"/>
    </xf>
    <xf numFmtId="44" fontId="14" fillId="2" borderId="159" xfId="1" applyFont="1" applyFill="1" applyBorder="1" applyProtection="1"/>
    <xf numFmtId="44" fontId="14" fillId="0" borderId="121" xfId="0" applyNumberFormat="1" applyFont="1" applyFill="1" applyBorder="1" applyProtection="1">
      <protection locked="0"/>
    </xf>
    <xf numFmtId="0" fontId="14" fillId="9" borderId="83" xfId="0" applyNumberFormat="1" applyFont="1" applyFill="1" applyBorder="1" applyProtection="1">
      <protection locked="0"/>
    </xf>
    <xf numFmtId="0" fontId="17" fillId="0" borderId="34" xfId="0" applyFont="1" applyBorder="1" applyProtection="1"/>
    <xf numFmtId="167" fontId="14" fillId="0" borderId="127" xfId="0" applyNumberFormat="1" applyFont="1" applyBorder="1" applyProtection="1"/>
    <xf numFmtId="44" fontId="2" fillId="9" borderId="16" xfId="0" applyNumberFormat="1" applyFont="1" applyFill="1" applyBorder="1" applyProtection="1"/>
    <xf numFmtId="0" fontId="2" fillId="9" borderId="16" xfId="0" applyNumberFormat="1" applyFont="1" applyFill="1" applyBorder="1" applyProtection="1"/>
    <xf numFmtId="0" fontId="102" fillId="0" borderId="0" xfId="0" applyFont="1" applyProtection="1"/>
    <xf numFmtId="0" fontId="48" fillId="0" borderId="202" xfId="0" applyNumberFormat="1" applyFont="1" applyBorder="1" applyAlignment="1" applyProtection="1">
      <alignment horizontal="left"/>
    </xf>
    <xf numFmtId="0" fontId="17" fillId="0" borderId="16" xfId="0" applyFont="1" applyBorder="1" applyProtection="1"/>
    <xf numFmtId="44" fontId="14" fillId="0" borderId="98" xfId="1" applyFont="1" applyBorder="1" applyProtection="1">
      <protection locked="0"/>
    </xf>
    <xf numFmtId="167" fontId="14" fillId="0" borderId="197" xfId="0" applyNumberFormat="1" applyFont="1" applyBorder="1" applyProtection="1"/>
    <xf numFmtId="0" fontId="14" fillId="14" borderId="35" xfId="1" applyNumberFormat="1" applyFont="1" applyFill="1" applyBorder="1" applyProtection="1">
      <protection locked="0"/>
    </xf>
    <xf numFmtId="0" fontId="10" fillId="0" borderId="202" xfId="0" applyNumberFormat="1" applyFont="1" applyBorder="1" applyAlignment="1" applyProtection="1">
      <alignment horizontal="right"/>
    </xf>
    <xf numFmtId="0" fontId="10" fillId="0" borderId="99" xfId="0" applyNumberFormat="1" applyFont="1" applyBorder="1" applyAlignment="1" applyProtection="1">
      <alignment horizontal="right"/>
    </xf>
    <xf numFmtId="0" fontId="15" fillId="0" borderId="25" xfId="0" applyNumberFormat="1" applyFont="1" applyBorder="1" applyAlignment="1" applyProtection="1">
      <alignment horizontal="right"/>
    </xf>
    <xf numFmtId="0" fontId="51" fillId="0" borderId="123" xfId="0" applyNumberFormat="1" applyFont="1" applyBorder="1" applyAlignment="1" applyProtection="1">
      <alignment horizontal="right"/>
    </xf>
    <xf numFmtId="0" fontId="14" fillId="0" borderId="101" xfId="0" applyNumberFormat="1" applyFont="1" applyBorder="1" applyAlignment="1" applyProtection="1">
      <alignment horizontal="right"/>
    </xf>
    <xf numFmtId="0" fontId="3" fillId="0" borderId="25" xfId="1" applyNumberFormat="1" applyFont="1" applyFill="1" applyBorder="1" applyAlignment="1" applyProtection="1">
      <alignment horizontal="right"/>
      <protection locked="0"/>
    </xf>
    <xf numFmtId="0" fontId="3" fillId="14" borderId="99" xfId="1" applyNumberFormat="1" applyFont="1" applyFill="1" applyBorder="1" applyAlignment="1" applyProtection="1">
      <alignment horizontal="right"/>
      <protection locked="0"/>
    </xf>
    <xf numFmtId="0" fontId="52" fillId="0" borderId="25" xfId="0" applyNumberFormat="1" applyFont="1" applyBorder="1" applyAlignment="1" applyProtection="1">
      <alignment horizontal="right"/>
    </xf>
    <xf numFmtId="0" fontId="14" fillId="2" borderId="101" xfId="0" applyNumberFormat="1" applyFont="1" applyFill="1" applyBorder="1" applyAlignment="1" applyProtection="1">
      <alignment horizontal="right"/>
    </xf>
    <xf numFmtId="0" fontId="14" fillId="2" borderId="123" xfId="0" applyNumberFormat="1" applyFont="1" applyFill="1" applyBorder="1" applyAlignment="1" applyProtection="1">
      <alignment horizontal="right"/>
    </xf>
    <xf numFmtId="0" fontId="14" fillId="5" borderId="14" xfId="0" applyNumberFormat="1" applyFont="1" applyFill="1" applyBorder="1" applyAlignment="1" applyProtection="1">
      <alignment horizontal="right"/>
      <protection locked="0"/>
    </xf>
    <xf numFmtId="0" fontId="51" fillId="0" borderId="99" xfId="0" applyNumberFormat="1" applyFont="1" applyFill="1" applyBorder="1" applyAlignment="1" applyProtection="1">
      <alignment horizontal="right"/>
    </xf>
    <xf numFmtId="0" fontId="14" fillId="0" borderId="40" xfId="0" applyNumberFormat="1" applyFont="1" applyBorder="1" applyAlignment="1" applyProtection="1">
      <alignment horizontal="right"/>
    </xf>
    <xf numFmtId="0" fontId="55" fillId="6" borderId="126" xfId="2" applyFont="1" applyBorder="1" applyAlignment="1" applyProtection="1">
      <protection locked="0"/>
    </xf>
    <xf numFmtId="49" fontId="14" fillId="0" borderId="202" xfId="0" applyNumberFormat="1" applyFont="1" applyBorder="1" applyProtection="1">
      <protection locked="0"/>
    </xf>
    <xf numFmtId="0" fontId="14" fillId="8" borderId="202" xfId="0" applyNumberFormat="1" applyFont="1" applyFill="1" applyBorder="1" applyProtection="1"/>
    <xf numFmtId="164" fontId="14" fillId="0" borderId="202" xfId="1" applyNumberFormat="1" applyFont="1" applyFill="1" applyBorder="1" applyAlignment="1" applyProtection="1">
      <protection locked="0"/>
    </xf>
    <xf numFmtId="0" fontId="10" fillId="0" borderId="218" xfId="0" applyNumberFormat="1" applyFont="1" applyBorder="1" applyProtection="1"/>
    <xf numFmtId="0" fontId="47" fillId="0" borderId="147" xfId="0" applyFont="1" applyFill="1" applyBorder="1" applyAlignment="1" applyProtection="1"/>
    <xf numFmtId="0" fontId="10" fillId="0" borderId="144" xfId="0" applyFont="1" applyBorder="1" applyAlignment="1" applyProtection="1">
      <alignment horizontal="left"/>
    </xf>
    <xf numFmtId="0" fontId="10" fillId="0" borderId="55" xfId="0" applyFont="1" applyBorder="1" applyAlignment="1" applyProtection="1"/>
    <xf numFmtId="0" fontId="10" fillId="0" borderId="17" xfId="0" applyFont="1" applyBorder="1" applyAlignment="1" applyProtection="1"/>
    <xf numFmtId="0" fontId="10" fillId="0" borderId="51" xfId="0" applyFont="1" applyBorder="1" applyAlignment="1" applyProtection="1"/>
    <xf numFmtId="0" fontId="47" fillId="0" borderId="126" xfId="0" applyFont="1" applyBorder="1" applyAlignment="1" applyProtection="1"/>
    <xf numFmtId="0" fontId="55" fillId="6" borderId="121" xfId="2" applyFont="1" applyBorder="1" applyAlignment="1" applyProtection="1">
      <protection locked="0"/>
    </xf>
    <xf numFmtId="0" fontId="55" fillId="6" borderId="27" xfId="2" applyFont="1" applyBorder="1" applyAlignment="1" applyProtection="1">
      <protection locked="0"/>
    </xf>
    <xf numFmtId="0" fontId="14" fillId="0" borderId="50" xfId="0" applyNumberFormat="1" applyFont="1" applyFill="1" applyBorder="1" applyProtection="1"/>
    <xf numFmtId="0" fontId="14" fillId="8" borderId="50" xfId="0" applyNumberFormat="1" applyFont="1" applyFill="1" applyBorder="1" applyProtection="1">
      <protection locked="0"/>
    </xf>
    <xf numFmtId="0" fontId="14" fillId="0" borderId="108" xfId="0" applyNumberFormat="1" applyFont="1" applyFill="1" applyBorder="1" applyAlignment="1" applyProtection="1">
      <alignment horizontal="right"/>
    </xf>
    <xf numFmtId="44" fontId="14" fillId="0" borderId="78" xfId="1" applyFont="1" applyBorder="1" applyAlignment="1" applyProtection="1">
      <alignment shrinkToFit="1"/>
    </xf>
    <xf numFmtId="171" fontId="14" fillId="0" borderId="108" xfId="0" applyNumberFormat="1" applyFont="1" applyBorder="1" applyProtection="1"/>
    <xf numFmtId="44" fontId="14" fillId="8" borderId="106" xfId="0" applyNumberFormat="1" applyFont="1" applyFill="1" applyBorder="1" applyProtection="1"/>
    <xf numFmtId="165" fontId="54" fillId="15" borderId="50" xfId="10" applyNumberFormat="1" applyFont="1" applyBorder="1" applyAlignment="1" applyProtection="1"/>
    <xf numFmtId="165" fontId="54" fillId="15" borderId="107" xfId="10" applyNumberFormat="1" applyFont="1" applyBorder="1" applyAlignment="1" applyProtection="1"/>
    <xf numFmtId="167" fontId="14" fillId="0" borderId="50" xfId="0" applyNumberFormat="1" applyFont="1" applyBorder="1" applyProtection="1"/>
    <xf numFmtId="0" fontId="14" fillId="0" borderId="34" xfId="0" applyFont="1" applyBorder="1" applyAlignment="1" applyProtection="1">
      <alignment wrapText="1"/>
    </xf>
    <xf numFmtId="165" fontId="54" fillId="15" borderId="98" xfId="10" applyNumberFormat="1" applyFont="1" applyBorder="1" applyAlignment="1" applyProtection="1"/>
    <xf numFmtId="165" fontId="54" fillId="8" borderId="219" xfId="10" applyNumberFormat="1" applyFont="1" applyFill="1" applyBorder="1" applyAlignment="1" applyProtection="1"/>
    <xf numFmtId="0" fontId="74" fillId="2" borderId="124" xfId="1" applyNumberFormat="1" applyFont="1" applyFill="1" applyBorder="1" applyProtection="1"/>
    <xf numFmtId="0" fontId="102" fillId="0" borderId="123" xfId="0" applyFont="1" applyBorder="1" applyProtection="1"/>
    <xf numFmtId="1" fontId="103" fillId="0" borderId="98" xfId="0" applyNumberFormat="1" applyFont="1" applyBorder="1"/>
    <xf numFmtId="0" fontId="17" fillId="0" borderId="25" xfId="0" applyFont="1" applyBorder="1" applyAlignment="1" applyProtection="1">
      <alignment wrapText="1"/>
    </xf>
    <xf numFmtId="0" fontId="2" fillId="5" borderId="10" xfId="0" applyFont="1" applyFill="1" applyBorder="1" applyAlignment="1" applyProtection="1">
      <alignment horizontal="left"/>
    </xf>
    <xf numFmtId="167" fontId="18" fillId="54" borderId="14" xfId="0" applyNumberFormat="1" applyFont="1" applyFill="1" applyBorder="1" applyProtection="1"/>
    <xf numFmtId="44" fontId="14" fillId="54" borderId="202" xfId="1" applyFont="1" applyFill="1" applyBorder="1" applyAlignment="1" applyProtection="1">
      <alignment shrinkToFit="1"/>
    </xf>
    <xf numFmtId="0" fontId="14" fillId="9" borderId="147" xfId="0" applyNumberFormat="1" applyFont="1" applyFill="1" applyBorder="1" applyAlignment="1" applyProtection="1">
      <alignment horizontal="right"/>
    </xf>
    <xf numFmtId="0" fontId="104" fillId="55" borderId="202" xfId="21023" applyFont="1" applyFill="1" applyBorder="1" applyProtection="1"/>
    <xf numFmtId="0" fontId="105" fillId="0" borderId="202" xfId="21023" applyFont="1" applyBorder="1" applyProtection="1"/>
    <xf numFmtId="44" fontId="105" fillId="56" borderId="202" xfId="1" applyFont="1" applyFill="1" applyBorder="1" applyAlignment="1" applyProtection="1">
      <protection locked="0"/>
    </xf>
    <xf numFmtId="44" fontId="105" fillId="0" borderId="147" xfId="1" applyFont="1" applyBorder="1" applyAlignment="1" applyProtection="1"/>
    <xf numFmtId="44" fontId="105" fillId="0" borderId="202" xfId="1" applyFont="1" applyBorder="1" applyAlignment="1" applyProtection="1">
      <alignment shrinkToFit="1"/>
    </xf>
    <xf numFmtId="176" fontId="105" fillId="0" borderId="28" xfId="21023" applyNumberFormat="1" applyFont="1" applyBorder="1" applyProtection="1"/>
    <xf numFmtId="0" fontId="105" fillId="56" borderId="202" xfId="1" applyNumberFormat="1" applyFont="1" applyFill="1" applyBorder="1" applyAlignment="1" applyProtection="1">
      <alignment horizontal="center"/>
      <protection locked="0"/>
    </xf>
    <xf numFmtId="0" fontId="0" fillId="0" borderId="16" xfId="0" applyBorder="1"/>
    <xf numFmtId="0" fontId="0" fillId="0" borderId="52" xfId="0" applyBorder="1"/>
    <xf numFmtId="0" fontId="10" fillId="0" borderId="29" xfId="0" applyFont="1" applyBorder="1" applyAlignment="1" applyProtection="1"/>
    <xf numFmtId="0" fontId="3" fillId="8" borderId="3" xfId="1" applyNumberFormat="1" applyFont="1" applyFill="1" applyBorder="1" applyProtection="1">
      <protection locked="0"/>
    </xf>
    <xf numFmtId="0" fontId="74" fillId="0" borderId="146" xfId="0" applyNumberFormat="1" applyFont="1" applyFill="1" applyBorder="1" applyProtection="1"/>
    <xf numFmtId="0" fontId="10" fillId="0" borderId="202" xfId="0" applyFont="1" applyBorder="1" applyAlignment="1" applyProtection="1"/>
    <xf numFmtId="44" fontId="2" fillId="5" borderId="13" xfId="1" applyFont="1" applyFill="1" applyBorder="1" applyProtection="1"/>
    <xf numFmtId="0" fontId="14" fillId="0" borderId="82" xfId="0" applyNumberFormat="1" applyFont="1" applyBorder="1" applyAlignment="1" applyProtection="1">
      <alignment shrinkToFit="1"/>
    </xf>
    <xf numFmtId="37" fontId="14" fillId="0" borderId="29" xfId="1" applyNumberFormat="1" applyFont="1" applyFill="1" applyBorder="1" applyAlignment="1" applyProtection="1">
      <protection locked="0"/>
    </xf>
    <xf numFmtId="166" fontId="14" fillId="9" borderId="202" xfId="0" applyNumberFormat="1" applyFont="1" applyFill="1" applyBorder="1" applyProtection="1"/>
    <xf numFmtId="0" fontId="47" fillId="0" borderId="124" xfId="0" applyFont="1" applyBorder="1" applyProtection="1"/>
    <xf numFmtId="167" fontId="14" fillId="0" borderId="16" xfId="0" applyNumberFormat="1" applyFont="1" applyFill="1" applyBorder="1" applyProtection="1"/>
    <xf numFmtId="167" fontId="14" fillId="0" borderId="29" xfId="0" applyNumberFormat="1" applyFont="1" applyFill="1" applyBorder="1" applyProtection="1"/>
    <xf numFmtId="44" fontId="14" fillId="0" borderId="89" xfId="0" applyNumberFormat="1" applyFont="1" applyFill="1" applyBorder="1" applyProtection="1"/>
    <xf numFmtId="0" fontId="47" fillId="0" borderId="37" xfId="0" applyFont="1" applyBorder="1" applyAlignment="1" applyProtection="1"/>
    <xf numFmtId="167" fontId="51" fillId="0" borderId="42" xfId="0" applyNumberFormat="1" applyFont="1" applyBorder="1" applyAlignment="1" applyProtection="1"/>
    <xf numFmtId="0" fontId="14" fillId="14" borderId="29" xfId="1" applyNumberFormat="1" applyFont="1" applyFill="1" applyBorder="1" applyProtection="1">
      <protection locked="0"/>
    </xf>
    <xf numFmtId="172" fontId="14" fillId="9" borderId="24" xfId="0" applyNumberFormat="1" applyFont="1" applyFill="1" applyBorder="1" applyProtection="1"/>
    <xf numFmtId="165" fontId="54" fillId="16" borderId="152" xfId="10" applyNumberFormat="1" applyFont="1" applyFill="1" applyBorder="1" applyAlignment="1" applyProtection="1">
      <alignment horizontal="center"/>
    </xf>
    <xf numFmtId="44" fontId="10" fillId="0" borderId="43" xfId="0" applyNumberFormat="1" applyFont="1" applyBorder="1" applyProtection="1"/>
    <xf numFmtId="0" fontId="10" fillId="0" borderId="43" xfId="0" applyNumberFormat="1" applyFont="1" applyBorder="1" applyProtection="1"/>
    <xf numFmtId="172" fontId="14" fillId="0" borderId="121" xfId="0" applyNumberFormat="1" applyFont="1" applyFill="1" applyBorder="1" applyProtection="1"/>
    <xf numFmtId="165" fontId="54" fillId="16" borderId="202" xfId="10" applyNumberFormat="1" applyFont="1" applyFill="1" applyBorder="1" applyAlignment="1" applyProtection="1">
      <alignment horizontal="center"/>
    </xf>
    <xf numFmtId="0" fontId="10" fillId="0" borderId="33" xfId="0" applyFont="1" applyBorder="1" applyAlignment="1" applyProtection="1"/>
    <xf numFmtId="0" fontId="47" fillId="0" borderId="126" xfId="0" applyFont="1" applyFill="1" applyBorder="1" applyAlignment="1" applyProtection="1"/>
    <xf numFmtId="0" fontId="18" fillId="5" borderId="15" xfId="1" applyNumberFormat="1" applyFont="1" applyFill="1" applyBorder="1" applyProtection="1"/>
    <xf numFmtId="44" fontId="14" fillId="8" borderId="25" xfId="0" applyNumberFormat="1" applyFont="1" applyFill="1" applyBorder="1" applyProtection="1"/>
    <xf numFmtId="165" fontId="54" fillId="40" borderId="94" xfId="10" applyNumberFormat="1" applyFont="1" applyFill="1" applyBorder="1" applyAlignment="1" applyProtection="1"/>
    <xf numFmtId="165" fontId="54" fillId="8" borderId="94" xfId="10" applyNumberFormat="1" applyFont="1" applyFill="1" applyBorder="1" applyAlignment="1" applyProtection="1"/>
    <xf numFmtId="0" fontId="14" fillId="0" borderId="102" xfId="0" applyFont="1" applyBorder="1" applyAlignment="1" applyProtection="1">
      <alignment horizontal="left"/>
    </xf>
    <xf numFmtId="0" fontId="91" fillId="0" borderId="142" xfId="0" applyFont="1" applyBorder="1"/>
    <xf numFmtId="0" fontId="14" fillId="17" borderId="25" xfId="1" applyNumberFormat="1" applyFont="1" applyFill="1" applyBorder="1" applyProtection="1">
      <protection locked="0"/>
    </xf>
    <xf numFmtId="0" fontId="55" fillId="34" borderId="27" xfId="2" applyFont="1" applyFill="1" applyBorder="1" applyAlignment="1" applyProtection="1">
      <alignment vertical="top"/>
      <protection locked="0"/>
    </xf>
    <xf numFmtId="0" fontId="91" fillId="0" borderId="35" xfId="0" applyFont="1" applyBorder="1"/>
    <xf numFmtId="0" fontId="14" fillId="0" borderId="123" xfId="0" quotePrefix="1" applyNumberFormat="1" applyFont="1" applyBorder="1" applyAlignment="1" applyProtection="1">
      <alignment horizontal="left"/>
    </xf>
    <xf numFmtId="49" fontId="14" fillId="9" borderId="207" xfId="0" applyNumberFormat="1" applyFont="1" applyFill="1" applyBorder="1" applyAlignment="1" applyProtection="1">
      <alignment horizontal="left"/>
    </xf>
    <xf numFmtId="49" fontId="14" fillId="9" borderId="25" xfId="0" applyNumberFormat="1" applyFont="1" applyFill="1" applyBorder="1" applyAlignment="1" applyProtection="1">
      <alignment horizontal="left"/>
    </xf>
    <xf numFmtId="44" fontId="14" fillId="5" borderId="3" xfId="1" applyFont="1" applyFill="1" applyBorder="1" applyProtection="1"/>
    <xf numFmtId="165" fontId="54" fillId="5" borderId="97" xfId="10" applyNumberFormat="1" applyFont="1" applyFill="1" applyBorder="1" applyAlignment="1" applyProtection="1"/>
    <xf numFmtId="0" fontId="11" fillId="0" borderId="8" xfId="0" applyFont="1" applyBorder="1" applyProtection="1"/>
    <xf numFmtId="44" fontId="14" fillId="5" borderId="202" xfId="1" applyFont="1" applyFill="1" applyBorder="1" applyProtection="1"/>
    <xf numFmtId="44" fontId="14" fillId="8" borderId="147" xfId="1" applyFont="1" applyFill="1" applyBorder="1" applyProtection="1">
      <protection locked="0"/>
    </xf>
    <xf numFmtId="167" fontId="14" fillId="0" borderId="202" xfId="1" applyNumberFormat="1" applyFont="1" applyBorder="1" applyAlignment="1" applyProtection="1">
      <alignment shrinkToFit="1"/>
    </xf>
    <xf numFmtId="0" fontId="11" fillId="0" borderId="144" xfId="0" applyFont="1" applyBorder="1" applyProtection="1"/>
    <xf numFmtId="0" fontId="14" fillId="0" borderId="207" xfId="0" applyFont="1" applyBorder="1" applyAlignment="1" applyProtection="1">
      <alignment wrapText="1"/>
    </xf>
    <xf numFmtId="164" fontId="14" fillId="7" borderId="207" xfId="1" applyNumberFormat="1" applyFont="1" applyFill="1" applyBorder="1" applyAlignment="1" applyProtection="1">
      <protection locked="0"/>
    </xf>
    <xf numFmtId="0" fontId="47" fillId="0" borderId="27" xfId="0" applyFont="1" applyBorder="1" applyAlignment="1" applyProtection="1">
      <alignment wrapText="1"/>
    </xf>
    <xf numFmtId="167" fontId="14" fillId="0" borderId="52" xfId="0" applyNumberFormat="1" applyFont="1" applyBorder="1" applyProtection="1"/>
    <xf numFmtId="44" fontId="14" fillId="0" borderId="142" xfId="1" applyFont="1" applyBorder="1" applyProtection="1">
      <protection locked="0"/>
    </xf>
    <xf numFmtId="44" fontId="14" fillId="0" borderId="40" xfId="1" applyFont="1" applyBorder="1" applyProtection="1">
      <protection locked="0"/>
    </xf>
    <xf numFmtId="0" fontId="14" fillId="0" borderId="142" xfId="0" applyFont="1" applyBorder="1" applyAlignment="1" applyProtection="1">
      <alignment wrapText="1"/>
    </xf>
    <xf numFmtId="0" fontId="14" fillId="0" borderId="37" xfId="0" applyNumberFormat="1" applyFont="1" applyBorder="1" applyAlignment="1" applyProtection="1">
      <alignment horizontal="right"/>
    </xf>
    <xf numFmtId="164" fontId="14" fillId="0" borderId="207" xfId="1" applyNumberFormat="1" applyFont="1" applyFill="1" applyBorder="1" applyAlignment="1" applyProtection="1"/>
    <xf numFmtId="164" fontId="14" fillId="0" borderId="25" xfId="1" applyNumberFormat="1" applyFont="1" applyFill="1" applyBorder="1" applyAlignment="1" applyProtection="1"/>
    <xf numFmtId="1" fontId="14" fillId="0" borderId="127" xfId="0" applyNumberFormat="1" applyFont="1" applyBorder="1" applyProtection="1"/>
    <xf numFmtId="0" fontId="14" fillId="9" borderId="159" xfId="53836" applyFont="1" applyFill="1" applyBorder="1" applyAlignment="1" applyProtection="1">
      <alignment horizontal="center"/>
      <protection locked="0"/>
    </xf>
    <xf numFmtId="0" fontId="63" fillId="12" borderId="131" xfId="9" applyNumberFormat="1" applyFont="1" applyBorder="1" applyProtection="1">
      <protection locked="0"/>
    </xf>
    <xf numFmtId="0" fontId="47" fillId="0" borderId="126" xfId="0" applyFont="1" applyFill="1" applyBorder="1" applyAlignment="1" applyProtection="1">
      <alignment horizontal="left"/>
    </xf>
    <xf numFmtId="0" fontId="10" fillId="0" borderId="126" xfId="0" applyNumberFormat="1" applyFont="1" applyBorder="1" applyAlignment="1" applyProtection="1">
      <alignment horizontal="center"/>
    </xf>
    <xf numFmtId="44" fontId="14" fillId="2" borderId="126" xfId="1" applyFont="1" applyFill="1" applyBorder="1" applyProtection="1">
      <protection locked="0"/>
    </xf>
    <xf numFmtId="44" fontId="14" fillId="2" borderId="128" xfId="1" applyFont="1" applyFill="1" applyBorder="1" applyProtection="1"/>
    <xf numFmtId="0" fontId="14" fillId="0" borderId="124" xfId="0" applyNumberFormat="1" applyFont="1" applyBorder="1" applyAlignment="1" applyProtection="1">
      <alignment horizontal="right"/>
    </xf>
    <xf numFmtId="0" fontId="87" fillId="0" borderId="144" xfId="0" quotePrefix="1" applyFont="1" applyBorder="1" applyAlignment="1">
      <alignment horizontal="center"/>
    </xf>
    <xf numFmtId="0" fontId="55" fillId="0" borderId="25" xfId="2" applyFont="1" applyFill="1" applyBorder="1" applyAlignment="1" applyProtection="1">
      <protection locked="0"/>
    </xf>
    <xf numFmtId="165" fontId="72" fillId="8" borderId="87" xfId="10" applyNumberFormat="1" applyFont="1" applyFill="1" applyAlignment="1" applyProtection="1">
      <alignment horizontal="center"/>
    </xf>
    <xf numFmtId="165" fontId="72" fillId="8" borderId="92" xfId="10" applyNumberFormat="1" applyFont="1" applyFill="1" applyBorder="1" applyAlignment="1" applyProtection="1">
      <alignment horizontal="center"/>
    </xf>
    <xf numFmtId="44" fontId="14" fillId="0" borderId="98" xfId="1" applyFont="1" applyFill="1" applyBorder="1" applyAlignment="1" applyProtection="1">
      <protection locked="0"/>
    </xf>
    <xf numFmtId="0" fontId="14" fillId="0" borderId="16" xfId="0" applyFont="1" applyBorder="1" applyAlignment="1" applyProtection="1">
      <alignment horizontal="right"/>
    </xf>
    <xf numFmtId="0" fontId="14" fillId="5" borderId="146" xfId="0" applyNumberFormat="1" applyFont="1" applyFill="1" applyBorder="1" applyProtection="1"/>
    <xf numFmtId="0" fontId="14" fillId="0" borderId="131" xfId="0" applyNumberFormat="1" applyFont="1" applyBorder="1" applyAlignment="1" applyProtection="1">
      <alignment vertical="center"/>
    </xf>
    <xf numFmtId="44" fontId="14" fillId="0" borderId="131" xfId="1" applyFont="1" applyFill="1" applyBorder="1" applyProtection="1">
      <protection locked="0"/>
    </xf>
    <xf numFmtId="0" fontId="55" fillId="0" borderId="35" xfId="2" applyFont="1" applyFill="1" applyBorder="1" applyAlignment="1" applyProtection="1">
      <protection locked="0"/>
    </xf>
    <xf numFmtId="44" fontId="14" fillId="9" borderId="102" xfId="0" applyNumberFormat="1" applyFont="1" applyFill="1" applyBorder="1" applyProtection="1"/>
    <xf numFmtId="1" fontId="14" fillId="9" borderId="102" xfId="0" applyNumberFormat="1" applyFont="1" applyFill="1" applyBorder="1" applyProtection="1"/>
    <xf numFmtId="0" fontId="63" fillId="0" borderId="99" xfId="9" applyNumberFormat="1" applyFont="1" applyFill="1" applyBorder="1" applyProtection="1">
      <protection locked="0"/>
    </xf>
    <xf numFmtId="0" fontId="63" fillId="0" borderId="22" xfId="9" applyNumberFormat="1" applyFont="1" applyFill="1" applyBorder="1" applyProtection="1">
      <protection locked="0"/>
    </xf>
    <xf numFmtId="0" fontId="17" fillId="0" borderId="159" xfId="0" applyNumberFormat="1" applyFont="1" applyBorder="1" applyProtection="1"/>
    <xf numFmtId="1" fontId="10" fillId="0" borderId="17" xfId="0" applyNumberFormat="1" applyFont="1" applyBorder="1" applyProtection="1"/>
    <xf numFmtId="8" fontId="14" fillId="4" borderId="18" xfId="1" applyNumberFormat="1" applyFont="1" applyFill="1" applyBorder="1" applyProtection="1">
      <protection locked="0"/>
    </xf>
    <xf numFmtId="8" fontId="14" fillId="4" borderId="25" xfId="1" applyNumberFormat="1" applyFont="1" applyFill="1" applyBorder="1" applyProtection="1">
      <protection locked="0"/>
    </xf>
    <xf numFmtId="8" fontId="14" fillId="4" borderId="3" xfId="1" applyNumberFormat="1" applyFont="1" applyFill="1" applyBorder="1" applyProtection="1">
      <protection locked="0"/>
    </xf>
    <xf numFmtId="8" fontId="14" fillId="4" borderId="99" xfId="1" applyNumberFormat="1" applyFont="1" applyFill="1" applyBorder="1" applyProtection="1">
      <protection locked="0"/>
    </xf>
    <xf numFmtId="8" fontId="14" fillId="4" borderId="22" xfId="1" applyNumberFormat="1" applyFont="1" applyFill="1" applyBorder="1" applyProtection="1">
      <protection locked="0"/>
    </xf>
    <xf numFmtId="8" fontId="14" fillId="4" borderId="38" xfId="1" applyNumberFormat="1" applyFont="1" applyFill="1" applyBorder="1" applyProtection="1">
      <protection locked="0"/>
    </xf>
    <xf numFmtId="8" fontId="14" fillId="4" borderId="146" xfId="1" applyNumberFormat="1" applyFont="1" applyFill="1" applyBorder="1" applyProtection="1">
      <protection locked="0"/>
    </xf>
    <xf numFmtId="0" fontId="106" fillId="0" borderId="0" xfId="0" applyFont="1"/>
    <xf numFmtId="0" fontId="47" fillId="0" borderId="159" xfId="0" applyFont="1" applyBorder="1" applyAlignment="1" applyProtection="1">
      <alignment wrapText="1"/>
    </xf>
    <xf numFmtId="0" fontId="106" fillId="0" borderId="202" xfId="0" applyFont="1" applyBorder="1"/>
    <xf numFmtId="0" fontId="31" fillId="0" borderId="220" xfId="0" applyFont="1" applyFill="1" applyBorder="1" applyAlignment="1">
      <alignment horizontal="right" wrapText="1"/>
    </xf>
    <xf numFmtId="0" fontId="31" fillId="0" borderId="52" xfId="0" applyFont="1" applyFill="1" applyBorder="1" applyAlignment="1">
      <alignment wrapText="1"/>
    </xf>
    <xf numFmtId="0" fontId="31" fillId="0" borderId="52" xfId="0" applyFont="1" applyFill="1" applyBorder="1" applyAlignment="1">
      <alignment horizontal="right" wrapText="1"/>
    </xf>
    <xf numFmtId="0" fontId="0" fillId="8" borderId="52" xfId="0" applyFill="1" applyBorder="1" applyAlignment="1">
      <alignment wrapText="1"/>
    </xf>
    <xf numFmtId="0" fontId="54" fillId="9" borderId="87" xfId="10" applyNumberFormat="1" applyFont="1" applyFill="1" applyAlignment="1" applyProtection="1"/>
    <xf numFmtId="1" fontId="14" fillId="0" borderId="25" xfId="0" applyNumberFormat="1" applyFont="1" applyBorder="1" applyAlignment="1" applyProtection="1">
      <alignment horizontal="left"/>
    </xf>
    <xf numFmtId="0" fontId="14" fillId="0" borderId="43" xfId="0" applyNumberFormat="1" applyFont="1" applyFill="1" applyBorder="1" applyAlignment="1" applyProtection="1"/>
    <xf numFmtId="44" fontId="76" fillId="50" borderId="14" xfId="0" applyNumberFormat="1" applyFont="1" applyFill="1" applyBorder="1" applyProtection="1"/>
    <xf numFmtId="44" fontId="90" fillId="50" borderId="14" xfId="0" applyNumberFormat="1" applyFont="1" applyFill="1" applyBorder="1" applyProtection="1"/>
    <xf numFmtId="0" fontId="76" fillId="50" borderId="14" xfId="0" applyNumberFormat="1" applyFont="1" applyFill="1" applyBorder="1" applyProtection="1"/>
    <xf numFmtId="49" fontId="22" fillId="50" borderId="29" xfId="0" applyNumberFormat="1" applyFont="1" applyFill="1" applyBorder="1" applyProtection="1"/>
    <xf numFmtId="173" fontId="18" fillId="50" borderId="14" xfId="0" applyNumberFormat="1" applyFont="1" applyFill="1" applyBorder="1" applyProtection="1"/>
    <xf numFmtId="165" fontId="54" fillId="0" borderId="40" xfId="10" applyNumberFormat="1" applyFont="1" applyFill="1" applyBorder="1" applyAlignment="1" applyProtection="1">
      <alignment horizontal="center"/>
    </xf>
    <xf numFmtId="165" fontId="54" fillId="52" borderId="91" xfId="10" applyNumberFormat="1" applyFont="1" applyFill="1" applyBorder="1" applyAlignment="1" applyProtection="1"/>
    <xf numFmtId="1" fontId="10" fillId="0" borderId="202" xfId="0" applyNumberFormat="1" applyFont="1" applyBorder="1" applyAlignment="1" applyProtection="1">
      <alignment horizontal="left"/>
    </xf>
    <xf numFmtId="0" fontId="14" fillId="0" borderId="11" xfId="0" applyNumberFormat="1" applyFont="1" applyFill="1" applyBorder="1" applyProtection="1"/>
    <xf numFmtId="0" fontId="14" fillId="0" borderId="102" xfId="0" applyNumberFormat="1" applyFont="1" applyFill="1" applyBorder="1" applyProtection="1"/>
    <xf numFmtId="0" fontId="14" fillId="0" borderId="131" xfId="0" applyFont="1" applyBorder="1" applyAlignment="1">
      <alignment wrapText="1"/>
    </xf>
    <xf numFmtId="0" fontId="14" fillId="0" borderId="221" xfId="0" applyFont="1" applyBorder="1" applyAlignment="1">
      <alignment wrapText="1"/>
    </xf>
    <xf numFmtId="44" fontId="107" fillId="4" borderId="38" xfId="1" applyFont="1" applyFill="1" applyBorder="1" applyProtection="1">
      <protection locked="0"/>
    </xf>
    <xf numFmtId="44" fontId="107" fillId="8" borderId="3" xfId="1" applyFont="1" applyFill="1" applyBorder="1" applyProtection="1">
      <protection locked="0"/>
    </xf>
    <xf numFmtId="44" fontId="107" fillId="4" borderId="98" xfId="1" applyFont="1" applyFill="1" applyBorder="1" applyProtection="1">
      <protection locked="0"/>
    </xf>
    <xf numFmtId="44" fontId="107" fillId="8" borderId="18" xfId="1" applyFont="1" applyFill="1" applyBorder="1" applyProtection="1">
      <protection locked="0"/>
    </xf>
    <xf numFmtId="44" fontId="107" fillId="4" borderId="18" xfId="1" applyFont="1" applyFill="1" applyBorder="1" applyProtection="1">
      <protection locked="0"/>
    </xf>
    <xf numFmtId="44" fontId="107" fillId="4" borderId="202" xfId="1" applyFont="1" applyFill="1" applyBorder="1" applyProtection="1">
      <protection locked="0"/>
    </xf>
    <xf numFmtId="44" fontId="107" fillId="8" borderId="99" xfId="1" applyFont="1" applyFill="1" applyBorder="1" applyProtection="1">
      <protection locked="0"/>
    </xf>
    <xf numFmtId="44" fontId="107" fillId="4" borderId="99" xfId="1" applyFont="1" applyFill="1" applyBorder="1" applyProtection="1">
      <protection locked="0"/>
    </xf>
    <xf numFmtId="44" fontId="107" fillId="8" borderId="98" xfId="1" applyFont="1" applyFill="1" applyBorder="1" applyProtection="1">
      <protection locked="0"/>
    </xf>
    <xf numFmtId="37" fontId="10" fillId="0" borderId="106" xfId="1" applyNumberFormat="1" applyFont="1" applyBorder="1" applyProtection="1">
      <protection locked="0"/>
    </xf>
    <xf numFmtId="0" fontId="0" fillId="10" borderId="43" xfId="0" applyFill="1" applyBorder="1"/>
    <xf numFmtId="0" fontId="0" fillId="10" borderId="27" xfId="0" applyFill="1" applyBorder="1"/>
    <xf numFmtId="0" fontId="55" fillId="0" borderId="1" xfId="2" applyFont="1" applyFill="1" applyBorder="1" applyAlignment="1" applyProtection="1">
      <alignment vertical="top"/>
      <protection locked="0"/>
    </xf>
    <xf numFmtId="0" fontId="14" fillId="8" borderId="122" xfId="0" applyNumberFormat="1" applyFont="1" applyFill="1" applyBorder="1" applyAlignment="1" applyProtection="1">
      <alignment horizontal="right"/>
    </xf>
    <xf numFmtId="0" fontId="14" fillId="0" borderId="9" xfId="2" applyFont="1" applyFill="1" applyBorder="1" applyAlignment="1" applyProtection="1">
      <protection locked="0"/>
    </xf>
    <xf numFmtId="0" fontId="26" fillId="0" borderId="4" xfId="0" applyFont="1" applyBorder="1" applyAlignment="1" applyProtection="1">
      <alignment horizontal="center"/>
    </xf>
    <xf numFmtId="0" fontId="26" fillId="0" borderId="101" xfId="0" applyFont="1" applyBorder="1" applyAlignment="1" applyProtection="1">
      <alignment horizontal="center"/>
    </xf>
    <xf numFmtId="0" fontId="5" fillId="0" borderId="0" xfId="0" applyFont="1" applyAlignment="1" applyProtection="1">
      <alignment horizontal="center"/>
    </xf>
    <xf numFmtId="0" fontId="5" fillId="0" borderId="0" xfId="0" applyNumberFormat="1" applyFont="1" applyAlignment="1" applyProtection="1">
      <alignment horizontal="center"/>
    </xf>
    <xf numFmtId="0" fontId="47" fillId="46" borderId="14" xfId="0" applyFont="1" applyFill="1" applyBorder="1" applyAlignment="1" applyProtection="1">
      <alignment horizontal="center"/>
    </xf>
    <xf numFmtId="0" fontId="14" fillId="0" borderId="43" xfId="0" applyFont="1" applyBorder="1" applyAlignment="1" applyProtection="1">
      <alignment horizontal="center" wrapText="1"/>
      <protection locked="0"/>
    </xf>
    <xf numFmtId="0" fontId="14" fillId="0" borderId="121" xfId="0" applyFont="1" applyBorder="1" applyAlignment="1" applyProtection="1">
      <alignment horizontal="center" wrapText="1"/>
      <protection locked="0"/>
    </xf>
    <xf numFmtId="0" fontId="14" fillId="0" borderId="27" xfId="0" applyFont="1" applyBorder="1" applyAlignment="1" applyProtection="1">
      <alignment horizontal="center" wrapText="1"/>
      <protection locked="0"/>
    </xf>
    <xf numFmtId="0" fontId="18" fillId="9" borderId="13" xfId="0" applyNumberFormat="1" applyFont="1" applyFill="1" applyBorder="1" applyAlignment="1" applyProtection="1">
      <alignment horizontal="center"/>
    </xf>
    <xf numFmtId="0" fontId="18" fillId="9" borderId="14" xfId="0" applyNumberFormat="1" applyFont="1" applyFill="1" applyBorder="1" applyAlignment="1" applyProtection="1">
      <alignment horizontal="center"/>
    </xf>
    <xf numFmtId="0" fontId="18" fillId="9" borderId="15" xfId="0" applyNumberFormat="1" applyFont="1" applyFill="1" applyBorder="1" applyAlignment="1" applyProtection="1">
      <alignment horizontal="center"/>
    </xf>
    <xf numFmtId="0" fontId="18" fillId="9" borderId="16" xfId="0" applyFont="1" applyFill="1" applyBorder="1" applyAlignment="1" applyProtection="1">
      <alignment horizontal="center"/>
    </xf>
    <xf numFmtId="44" fontId="18" fillId="9" borderId="29" xfId="1" applyFont="1" applyFill="1" applyBorder="1" applyAlignment="1" applyProtection="1">
      <alignment horizontal="center"/>
    </xf>
    <xf numFmtId="49" fontId="14" fillId="0" borderId="43" xfId="0" applyNumberFormat="1" applyFont="1" applyBorder="1" applyAlignment="1" applyProtection="1">
      <alignment horizontal="center" wrapText="1"/>
      <protection locked="0"/>
    </xf>
    <xf numFmtId="49" fontId="14" fillId="0" borderId="121" xfId="0" applyNumberFormat="1" applyFont="1" applyBorder="1" applyAlignment="1" applyProtection="1">
      <alignment horizontal="center" wrapText="1"/>
      <protection locked="0"/>
    </xf>
    <xf numFmtId="49" fontId="14" fillId="0" borderId="27" xfId="0" applyNumberFormat="1" applyFont="1" applyBorder="1" applyAlignment="1" applyProtection="1">
      <alignment horizontal="center" wrapText="1"/>
      <protection locked="0"/>
    </xf>
    <xf numFmtId="0" fontId="18" fillId="0" borderId="16" xfId="0" applyFont="1" applyBorder="1" applyAlignment="1" applyProtection="1">
      <alignment horizontal="center"/>
    </xf>
    <xf numFmtId="44" fontId="18" fillId="0" borderId="29" xfId="1" applyFont="1" applyBorder="1" applyAlignment="1" applyProtection="1">
      <alignment horizontal="left"/>
    </xf>
    <xf numFmtId="37" fontId="18" fillId="9" borderId="13" xfId="0" applyNumberFormat="1" applyFont="1" applyFill="1" applyBorder="1" applyAlignment="1" applyProtection="1">
      <alignment horizontal="center"/>
    </xf>
    <xf numFmtId="0" fontId="14" fillId="0" borderId="54" xfId="0" applyFont="1" applyBorder="1" applyAlignment="1" applyProtection="1">
      <alignment horizontal="center" wrapText="1"/>
      <protection locked="0"/>
    </xf>
    <xf numFmtId="0" fontId="14" fillId="0" borderId="122" xfId="0" applyFont="1" applyBorder="1" applyAlignment="1" applyProtection="1">
      <alignment horizontal="center" wrapText="1"/>
      <protection locked="0"/>
    </xf>
    <xf numFmtId="0" fontId="14" fillId="0" borderId="34" xfId="0" applyFont="1" applyBorder="1" applyAlignment="1" applyProtection="1">
      <alignment horizontal="center" wrapText="1"/>
      <protection locked="0"/>
    </xf>
    <xf numFmtId="0" fontId="5" fillId="0" borderId="20" xfId="0" applyFont="1" applyBorder="1" applyAlignment="1" applyProtection="1">
      <alignment horizontal="center"/>
    </xf>
    <xf numFmtId="0" fontId="5" fillId="0" borderId="20" xfId="0" applyNumberFormat="1" applyFont="1" applyBorder="1" applyAlignment="1" applyProtection="1">
      <alignment horizontal="center"/>
    </xf>
    <xf numFmtId="37" fontId="47" fillId="9" borderId="13" xfId="0" applyNumberFormat="1" applyFont="1" applyFill="1" applyBorder="1" applyAlignment="1" applyProtection="1">
      <alignment horizontal="center"/>
    </xf>
    <xf numFmtId="0" fontId="47" fillId="9" borderId="14" xfId="0" applyNumberFormat="1" applyFont="1" applyFill="1" applyBorder="1" applyAlignment="1" applyProtection="1">
      <alignment horizontal="center"/>
    </xf>
    <xf numFmtId="0" fontId="47" fillId="9" borderId="15" xfId="0" applyNumberFormat="1" applyFont="1" applyFill="1" applyBorder="1" applyAlignment="1" applyProtection="1">
      <alignment horizontal="center"/>
    </xf>
    <xf numFmtId="0" fontId="47" fillId="0" borderId="16" xfId="0" applyFont="1" applyBorder="1" applyAlignment="1" applyProtection="1">
      <alignment horizontal="center"/>
    </xf>
    <xf numFmtId="44" fontId="47" fillId="0" borderId="29" xfId="1" applyFont="1" applyBorder="1" applyAlignment="1" applyProtection="1">
      <alignment horizontal="left"/>
    </xf>
    <xf numFmtId="0" fontId="31" fillId="0" borderId="29" xfId="0" applyFont="1" applyBorder="1" applyAlignment="1" applyProtection="1">
      <alignment horizontal="center"/>
    </xf>
    <xf numFmtId="0" fontId="47" fillId="9" borderId="13" xfId="0" applyNumberFormat="1" applyFont="1" applyFill="1" applyBorder="1" applyAlignment="1" applyProtection="1">
      <alignment horizontal="center"/>
    </xf>
    <xf numFmtId="0" fontId="95" fillId="0" borderId="0" xfId="0" applyFont="1" applyAlignment="1">
      <alignment horizontal="center"/>
    </xf>
  </cellXfs>
  <cellStyles count="53838">
    <cellStyle name="20% - Accent1 2" xfId="13" xr:uid="{00000000-0005-0000-0000-000000000000}"/>
    <cellStyle name="20% - Accent1 3" xfId="14" xr:uid="{00000000-0005-0000-0000-000001000000}"/>
    <cellStyle name="20% - Accent1 4" xfId="12" xr:uid="{00000000-0005-0000-0000-000002000000}"/>
    <cellStyle name="20% - Accent2 2" xfId="16" xr:uid="{00000000-0005-0000-0000-000003000000}"/>
    <cellStyle name="20% - Accent2 3" xfId="17" xr:uid="{00000000-0005-0000-0000-000004000000}"/>
    <cellStyle name="20% - Accent2 4" xfId="15" xr:uid="{00000000-0005-0000-0000-000005000000}"/>
    <cellStyle name="20% - Accent3 2" xfId="19" xr:uid="{00000000-0005-0000-0000-000006000000}"/>
    <cellStyle name="20% - Accent3 3" xfId="20" xr:uid="{00000000-0005-0000-0000-000007000000}"/>
    <cellStyle name="20% - Accent3 4" xfId="18" xr:uid="{00000000-0005-0000-0000-000008000000}"/>
    <cellStyle name="20% - Accent4 2" xfId="22" xr:uid="{00000000-0005-0000-0000-000009000000}"/>
    <cellStyle name="20% - Accent4 3" xfId="23" xr:uid="{00000000-0005-0000-0000-00000A000000}"/>
    <cellStyle name="20% - Accent4 4" xfId="21" xr:uid="{00000000-0005-0000-0000-00000B000000}"/>
    <cellStyle name="20% - Accent5 2" xfId="25" xr:uid="{00000000-0005-0000-0000-00000C000000}"/>
    <cellStyle name="20% - Accent5 3" xfId="26" xr:uid="{00000000-0005-0000-0000-00000D000000}"/>
    <cellStyle name="20% - Accent5 4" xfId="24" xr:uid="{00000000-0005-0000-0000-00000E000000}"/>
    <cellStyle name="20% - Accent6 2" xfId="28" xr:uid="{00000000-0005-0000-0000-00000F000000}"/>
    <cellStyle name="20% - Accent6 3" xfId="29" xr:uid="{00000000-0005-0000-0000-000010000000}"/>
    <cellStyle name="20% - Accent6 4" xfId="27" xr:uid="{00000000-0005-0000-0000-000011000000}"/>
    <cellStyle name="40% - Accent1 2" xfId="31" xr:uid="{00000000-0005-0000-0000-000012000000}"/>
    <cellStyle name="40% - Accent1 3" xfId="32" xr:uid="{00000000-0005-0000-0000-000013000000}"/>
    <cellStyle name="40% - Accent1 4" xfId="30" xr:uid="{00000000-0005-0000-0000-000014000000}"/>
    <cellStyle name="40% - Accent2 2" xfId="34" xr:uid="{00000000-0005-0000-0000-000015000000}"/>
    <cellStyle name="40% - Accent2 3" xfId="35" xr:uid="{00000000-0005-0000-0000-000016000000}"/>
    <cellStyle name="40% - Accent2 4" xfId="33" xr:uid="{00000000-0005-0000-0000-000017000000}"/>
    <cellStyle name="40% - Accent3 2" xfId="2" xr:uid="{00000000-0005-0000-0000-000018000000}"/>
    <cellStyle name="40% - Accent3 3" xfId="36" xr:uid="{00000000-0005-0000-0000-000019000000}"/>
    <cellStyle name="40% - Accent4 2" xfId="38" xr:uid="{00000000-0005-0000-0000-00001A000000}"/>
    <cellStyle name="40% - Accent4 3" xfId="39" xr:uid="{00000000-0005-0000-0000-00001B000000}"/>
    <cellStyle name="40% - Accent4 4" xfId="37" xr:uid="{00000000-0005-0000-0000-00001C000000}"/>
    <cellStyle name="40% - Accent5 2" xfId="41" xr:uid="{00000000-0005-0000-0000-00001D000000}"/>
    <cellStyle name="40% - Accent5 3" xfId="42" xr:uid="{00000000-0005-0000-0000-00001E000000}"/>
    <cellStyle name="40% - Accent5 4" xfId="40" xr:uid="{00000000-0005-0000-0000-00001F000000}"/>
    <cellStyle name="40% - Accent6 2" xfId="44" xr:uid="{00000000-0005-0000-0000-000020000000}"/>
    <cellStyle name="40% - Accent6 3" xfId="45" xr:uid="{00000000-0005-0000-0000-000021000000}"/>
    <cellStyle name="40% - Accent6 4" xfId="43" xr:uid="{00000000-0005-0000-0000-000022000000}"/>
    <cellStyle name="60% - Accent1 2" xfId="47" xr:uid="{00000000-0005-0000-0000-000023000000}"/>
    <cellStyle name="60% - Accent1 3" xfId="48" xr:uid="{00000000-0005-0000-0000-000024000000}"/>
    <cellStyle name="60% - Accent1 4" xfId="46" xr:uid="{00000000-0005-0000-0000-000025000000}"/>
    <cellStyle name="60% - Accent2 2" xfId="50" xr:uid="{00000000-0005-0000-0000-000026000000}"/>
    <cellStyle name="60% - Accent2 3" xfId="51" xr:uid="{00000000-0005-0000-0000-000027000000}"/>
    <cellStyle name="60% - Accent2 4" xfId="49" xr:uid="{00000000-0005-0000-0000-000028000000}"/>
    <cellStyle name="60% - Accent3 2" xfId="53" xr:uid="{00000000-0005-0000-0000-000029000000}"/>
    <cellStyle name="60% - Accent3 3" xfId="54" xr:uid="{00000000-0005-0000-0000-00002A000000}"/>
    <cellStyle name="60% - Accent3 4" xfId="52" xr:uid="{00000000-0005-0000-0000-00002B000000}"/>
    <cellStyle name="60% - Accent4 2" xfId="56" xr:uid="{00000000-0005-0000-0000-00002C000000}"/>
    <cellStyle name="60% - Accent4 3" xfId="57" xr:uid="{00000000-0005-0000-0000-00002D000000}"/>
    <cellStyle name="60% - Accent4 4" xfId="55" xr:uid="{00000000-0005-0000-0000-00002E000000}"/>
    <cellStyle name="60% - Accent5 2" xfId="59" xr:uid="{00000000-0005-0000-0000-00002F000000}"/>
    <cellStyle name="60% - Accent5 3" xfId="60" xr:uid="{00000000-0005-0000-0000-000030000000}"/>
    <cellStyle name="60% - Accent5 4" xfId="58" xr:uid="{00000000-0005-0000-0000-000031000000}"/>
    <cellStyle name="60% - Accent6 2" xfId="62" xr:uid="{00000000-0005-0000-0000-000032000000}"/>
    <cellStyle name="60% - Accent6 3" xfId="63" xr:uid="{00000000-0005-0000-0000-000033000000}"/>
    <cellStyle name="60% - Accent6 4" xfId="61" xr:uid="{00000000-0005-0000-0000-000034000000}"/>
    <cellStyle name="Accent1 2" xfId="65" xr:uid="{00000000-0005-0000-0000-000035000000}"/>
    <cellStyle name="Accent1 3" xfId="66" xr:uid="{00000000-0005-0000-0000-000036000000}"/>
    <cellStyle name="Accent1 4" xfId="64" xr:uid="{00000000-0005-0000-0000-000037000000}"/>
    <cellStyle name="Accent2 2" xfId="68" xr:uid="{00000000-0005-0000-0000-000038000000}"/>
    <cellStyle name="Accent2 3" xfId="69" xr:uid="{00000000-0005-0000-0000-000039000000}"/>
    <cellStyle name="Accent2 4" xfId="67" xr:uid="{00000000-0005-0000-0000-00003A000000}"/>
    <cellStyle name="Accent3 2" xfId="71" xr:uid="{00000000-0005-0000-0000-00003B000000}"/>
    <cellStyle name="Accent3 3" xfId="72" xr:uid="{00000000-0005-0000-0000-00003C000000}"/>
    <cellStyle name="Accent3 4" xfId="70" xr:uid="{00000000-0005-0000-0000-00003D000000}"/>
    <cellStyle name="Accent4 2" xfId="74" xr:uid="{00000000-0005-0000-0000-00003E000000}"/>
    <cellStyle name="Accent4 3" xfId="75" xr:uid="{00000000-0005-0000-0000-00003F000000}"/>
    <cellStyle name="Accent4 4" xfId="73" xr:uid="{00000000-0005-0000-0000-000040000000}"/>
    <cellStyle name="Accent5 2" xfId="77" xr:uid="{00000000-0005-0000-0000-000041000000}"/>
    <cellStyle name="Accent5 3" xfId="78" xr:uid="{00000000-0005-0000-0000-000042000000}"/>
    <cellStyle name="Accent5 4" xfId="76" xr:uid="{00000000-0005-0000-0000-000043000000}"/>
    <cellStyle name="Accent6 2" xfId="80" xr:uid="{00000000-0005-0000-0000-000044000000}"/>
    <cellStyle name="Accent6 3" xfId="81" xr:uid="{00000000-0005-0000-0000-000045000000}"/>
    <cellStyle name="Accent6 4" xfId="79" xr:uid="{00000000-0005-0000-0000-000046000000}"/>
    <cellStyle name="Bad 2" xfId="83" xr:uid="{00000000-0005-0000-0000-000047000000}"/>
    <cellStyle name="Bad 3" xfId="84" xr:uid="{00000000-0005-0000-0000-000048000000}"/>
    <cellStyle name="Bad 4" xfId="82" xr:uid="{00000000-0005-0000-0000-000049000000}"/>
    <cellStyle name="Calculation 2" xfId="86" xr:uid="{00000000-0005-0000-0000-00004A000000}"/>
    <cellStyle name="Calculation 3" xfId="87" xr:uid="{00000000-0005-0000-0000-00004B000000}"/>
    <cellStyle name="Calculation 4" xfId="85" xr:uid="{00000000-0005-0000-0000-00004C000000}"/>
    <cellStyle name="Check Cell 2" xfId="89" xr:uid="{00000000-0005-0000-0000-00004D000000}"/>
    <cellStyle name="Check Cell 3" xfId="90" xr:uid="{00000000-0005-0000-0000-00004E000000}"/>
    <cellStyle name="Check Cell 4" xfId="88" xr:uid="{00000000-0005-0000-0000-00004F000000}"/>
    <cellStyle name="Comma 2" xfId="91" xr:uid="{00000000-0005-0000-0000-000050000000}"/>
    <cellStyle name="Currency" xfId="1" builtinId="4"/>
    <cellStyle name="Currency 10" xfId="92" xr:uid="{00000000-0005-0000-0000-000052000000}"/>
    <cellStyle name="Currency 2" xfId="93" xr:uid="{00000000-0005-0000-0000-000053000000}"/>
    <cellStyle name="Currency 3" xfId="94" xr:uid="{00000000-0005-0000-0000-000054000000}"/>
    <cellStyle name="Currency 3 2" xfId="95" xr:uid="{00000000-0005-0000-0000-000055000000}"/>
    <cellStyle name="Currency 3 3" xfId="96" xr:uid="{00000000-0005-0000-0000-000056000000}"/>
    <cellStyle name="Currency 4" xfId="97" xr:uid="{00000000-0005-0000-0000-000057000000}"/>
    <cellStyle name="Currency 47" xfId="98" xr:uid="{00000000-0005-0000-0000-000058000000}"/>
    <cellStyle name="Currency 5" xfId="99" xr:uid="{00000000-0005-0000-0000-000059000000}"/>
    <cellStyle name="Currency 6" xfId="100" xr:uid="{00000000-0005-0000-0000-00005A000000}"/>
    <cellStyle name="Currency 7" xfId="653" xr:uid="{00000000-0005-0000-0000-00005B000000}"/>
    <cellStyle name="Currency 7 2" xfId="979" xr:uid="{00000000-0005-0000-0000-00005C000000}"/>
    <cellStyle name="Currency 7 3" xfId="816" xr:uid="{00000000-0005-0000-0000-00005D000000}"/>
    <cellStyle name="Currency 7 3 2" xfId="1622" xr:uid="{00000000-0005-0000-0000-00005E000000}"/>
    <cellStyle name="Currency 7 3 3" xfId="3862" xr:uid="{00000000-0005-0000-0000-00005F000000}"/>
    <cellStyle name="Currency 7 3 3 2" xfId="13379" xr:uid="{00000000-0005-0000-0000-000060000000}"/>
    <cellStyle name="Currency 7 4" xfId="3539" xr:uid="{00000000-0005-0000-0000-000061000000}"/>
    <cellStyle name="Currency 7 4 2" xfId="13056" xr:uid="{00000000-0005-0000-0000-000062000000}"/>
    <cellStyle name="Currency 8" xfId="53826" xr:uid="{00000000-0005-0000-0000-000063000000}"/>
    <cellStyle name="Currency 9" xfId="53832" xr:uid="{00000000-0005-0000-0000-000064000000}"/>
    <cellStyle name="Excel Built-in Currency" xfId="101" xr:uid="{00000000-0005-0000-0000-000065000000}"/>
    <cellStyle name="Excel Built-in Currency 2" xfId="102" xr:uid="{00000000-0005-0000-0000-000066000000}"/>
    <cellStyle name="Excel Built-in Normal" xfId="103" xr:uid="{00000000-0005-0000-0000-000067000000}"/>
    <cellStyle name="Excel Built-in Normal 2" xfId="7" xr:uid="{00000000-0005-0000-0000-000068000000}"/>
    <cellStyle name="Explanatory Text 2" xfId="105" xr:uid="{00000000-0005-0000-0000-000069000000}"/>
    <cellStyle name="Explanatory Text 3" xfId="106" xr:uid="{00000000-0005-0000-0000-00006A000000}"/>
    <cellStyle name="Explanatory Text 4" xfId="104" xr:uid="{00000000-0005-0000-0000-00006B000000}"/>
    <cellStyle name="Good" xfId="9" builtinId="26"/>
    <cellStyle name="Good 2" xfId="108" xr:uid="{00000000-0005-0000-0000-00006D000000}"/>
    <cellStyle name="Good 3" xfId="109" xr:uid="{00000000-0005-0000-0000-00006E000000}"/>
    <cellStyle name="Good 4" xfId="53829" xr:uid="{00000000-0005-0000-0000-00006F000000}"/>
    <cellStyle name="Good 5" xfId="107" xr:uid="{00000000-0005-0000-0000-000070000000}"/>
    <cellStyle name="Heading 1 2" xfId="111" xr:uid="{00000000-0005-0000-0000-000071000000}"/>
    <cellStyle name="Heading 1 3" xfId="112" xr:uid="{00000000-0005-0000-0000-000072000000}"/>
    <cellStyle name="Heading 1 4" xfId="110" xr:uid="{00000000-0005-0000-0000-000073000000}"/>
    <cellStyle name="Heading 2 2" xfId="114" xr:uid="{00000000-0005-0000-0000-000074000000}"/>
    <cellStyle name="Heading 2 3" xfId="115" xr:uid="{00000000-0005-0000-0000-000075000000}"/>
    <cellStyle name="Heading 2 4" xfId="113" xr:uid="{00000000-0005-0000-0000-000076000000}"/>
    <cellStyle name="Heading 3 2" xfId="117" xr:uid="{00000000-0005-0000-0000-000077000000}"/>
    <cellStyle name="Heading 3 3" xfId="118" xr:uid="{00000000-0005-0000-0000-000078000000}"/>
    <cellStyle name="Heading 3 4" xfId="116" xr:uid="{00000000-0005-0000-0000-000079000000}"/>
    <cellStyle name="Heading 4 2" xfId="120" xr:uid="{00000000-0005-0000-0000-00007A000000}"/>
    <cellStyle name="Heading 4 3" xfId="121" xr:uid="{00000000-0005-0000-0000-00007B000000}"/>
    <cellStyle name="Heading 4 4" xfId="119" xr:uid="{00000000-0005-0000-0000-00007C000000}"/>
    <cellStyle name="Hyperlink" xfId="5" builtinId="8"/>
    <cellStyle name="Input 2" xfId="123" xr:uid="{00000000-0005-0000-0000-00007E000000}"/>
    <cellStyle name="Input 3" xfId="124" xr:uid="{00000000-0005-0000-0000-00007F000000}"/>
    <cellStyle name="Input 4" xfId="122" xr:uid="{00000000-0005-0000-0000-000080000000}"/>
    <cellStyle name="Linked Cell 2" xfId="126" xr:uid="{00000000-0005-0000-0000-000081000000}"/>
    <cellStyle name="Linked Cell 3" xfId="127" xr:uid="{00000000-0005-0000-0000-000082000000}"/>
    <cellStyle name="Linked Cell 4" xfId="125" xr:uid="{00000000-0005-0000-0000-000083000000}"/>
    <cellStyle name="Neutral 2" xfId="129" xr:uid="{00000000-0005-0000-0000-000084000000}"/>
    <cellStyle name="Neutral 3" xfId="130" xr:uid="{00000000-0005-0000-0000-000085000000}"/>
    <cellStyle name="Neutral 4" xfId="128" xr:uid="{00000000-0005-0000-0000-000086000000}"/>
    <cellStyle name="Normal" xfId="0" builtinId="0"/>
    <cellStyle name="Normal 10" xfId="131" xr:uid="{00000000-0005-0000-0000-000088000000}"/>
    <cellStyle name="Normal 10 2" xfId="8" xr:uid="{00000000-0005-0000-0000-000089000000}"/>
    <cellStyle name="Normal 100" xfId="132" xr:uid="{00000000-0005-0000-0000-00008A000000}"/>
    <cellStyle name="Normal 100 2" xfId="133" xr:uid="{00000000-0005-0000-0000-00008B000000}"/>
    <cellStyle name="Normal 100 3" xfId="4" xr:uid="{00000000-0005-0000-0000-00008C000000}"/>
    <cellStyle name="Normal 100 3 10" xfId="3062" xr:uid="{00000000-0005-0000-0000-00008D000000}"/>
    <cellStyle name="Normal 100 3 10 2" xfId="12579" xr:uid="{00000000-0005-0000-0000-00008E000000}"/>
    <cellStyle name="Normal 100 3 10 3" xfId="20738" xr:uid="{00000000-0005-0000-0000-00008F000000}"/>
    <cellStyle name="Normal 100 3 10 4" xfId="28891" xr:uid="{00000000-0005-0000-0000-000090000000}"/>
    <cellStyle name="Normal 100 3 10 5" xfId="37123" xr:uid="{00000000-0005-0000-0000-000091000000}"/>
    <cellStyle name="Normal 100 3 10 6" xfId="46634" xr:uid="{00000000-0005-0000-0000-000092000000}"/>
    <cellStyle name="Normal 100 3 11" xfId="3141" xr:uid="{00000000-0005-0000-0000-000093000000}"/>
    <cellStyle name="Normal 100 3 11 2" xfId="12658" xr:uid="{00000000-0005-0000-0000-000094000000}"/>
    <cellStyle name="Normal 100 3 11 3" xfId="20817" xr:uid="{00000000-0005-0000-0000-000095000000}"/>
    <cellStyle name="Normal 100 3 11 4" xfId="28970" xr:uid="{00000000-0005-0000-0000-000096000000}"/>
    <cellStyle name="Normal 100 3 11 5" xfId="37202" xr:uid="{00000000-0005-0000-0000-000097000000}"/>
    <cellStyle name="Normal 100 3 11 6" xfId="46713" xr:uid="{00000000-0005-0000-0000-000098000000}"/>
    <cellStyle name="Normal 100 3 12" xfId="3220" xr:uid="{00000000-0005-0000-0000-000099000000}"/>
    <cellStyle name="Normal 100 3 12 2" xfId="12737" xr:uid="{00000000-0005-0000-0000-00009A000000}"/>
    <cellStyle name="Normal 100 3 12 3" xfId="20896" xr:uid="{00000000-0005-0000-0000-00009B000000}"/>
    <cellStyle name="Normal 100 3 12 4" xfId="29049" xr:uid="{00000000-0005-0000-0000-00009C000000}"/>
    <cellStyle name="Normal 100 3 12 5" xfId="37281" xr:uid="{00000000-0005-0000-0000-00009D000000}"/>
    <cellStyle name="Normal 100 3 12 6" xfId="46792" xr:uid="{00000000-0005-0000-0000-00009E000000}"/>
    <cellStyle name="Normal 100 3 13" xfId="3299" xr:uid="{00000000-0005-0000-0000-00009F000000}"/>
    <cellStyle name="Normal 100 3 13 2" xfId="12816" xr:uid="{00000000-0005-0000-0000-0000A0000000}"/>
    <cellStyle name="Normal 100 3 13 3" xfId="20975" xr:uid="{00000000-0005-0000-0000-0000A1000000}"/>
    <cellStyle name="Normal 100 3 13 4" xfId="29128" xr:uid="{00000000-0005-0000-0000-0000A2000000}"/>
    <cellStyle name="Normal 100 3 13 5" xfId="37360" xr:uid="{00000000-0005-0000-0000-0000A3000000}"/>
    <cellStyle name="Normal 100 3 13 6" xfId="46871" xr:uid="{00000000-0005-0000-0000-0000A4000000}"/>
    <cellStyle name="Normal 100 3 14" xfId="3401" xr:uid="{00000000-0005-0000-0000-0000A5000000}"/>
    <cellStyle name="Normal 100 3 14 2" xfId="12918" xr:uid="{00000000-0005-0000-0000-0000A6000000}"/>
    <cellStyle name="Normal 100 3 14 3" xfId="21077" xr:uid="{00000000-0005-0000-0000-0000A7000000}"/>
    <cellStyle name="Normal 100 3 14 4" xfId="29230" xr:uid="{00000000-0005-0000-0000-0000A8000000}"/>
    <cellStyle name="Normal 100 3 14 5" xfId="37462" xr:uid="{00000000-0005-0000-0000-0000A9000000}"/>
    <cellStyle name="Normal 100 3 14 6" xfId="46973" xr:uid="{00000000-0005-0000-0000-0000AA000000}"/>
    <cellStyle name="Normal 100 3 15" xfId="5967" xr:uid="{00000000-0005-0000-0000-0000AB000000}"/>
    <cellStyle name="Normal 100 3 15 2" xfId="15484" xr:uid="{00000000-0005-0000-0000-0000AC000000}"/>
    <cellStyle name="Normal 100 3 15 3" xfId="23637" xr:uid="{00000000-0005-0000-0000-0000AD000000}"/>
    <cellStyle name="Normal 100 3 15 4" xfId="31790" xr:uid="{00000000-0005-0000-0000-0000AE000000}"/>
    <cellStyle name="Normal 100 3 15 5" xfId="40022" xr:uid="{00000000-0005-0000-0000-0000AF000000}"/>
    <cellStyle name="Normal 100 3 15 6" xfId="49533" xr:uid="{00000000-0005-0000-0000-0000B0000000}"/>
    <cellStyle name="Normal 100 3 16" xfId="8504" xr:uid="{00000000-0005-0000-0000-0000B1000000}"/>
    <cellStyle name="Normal 100 3 16 2" xfId="42559" xr:uid="{00000000-0005-0000-0000-0000B2000000}"/>
    <cellStyle name="Normal 100 3 16 3" xfId="52070" xr:uid="{00000000-0005-0000-0000-0000B3000000}"/>
    <cellStyle name="Normal 100 3 17" xfId="8583" xr:uid="{00000000-0005-0000-0000-0000B4000000}"/>
    <cellStyle name="Normal 100 3 17 2" xfId="42638" xr:uid="{00000000-0005-0000-0000-0000B5000000}"/>
    <cellStyle name="Normal 100 3 17 3" xfId="52149" xr:uid="{00000000-0005-0000-0000-0000B6000000}"/>
    <cellStyle name="Normal 100 3 18" xfId="8662" xr:uid="{00000000-0005-0000-0000-0000B7000000}"/>
    <cellStyle name="Normal 100 3 18 2" xfId="42717" xr:uid="{00000000-0005-0000-0000-0000B8000000}"/>
    <cellStyle name="Normal 100 3 18 3" xfId="52228" xr:uid="{00000000-0005-0000-0000-0000B9000000}"/>
    <cellStyle name="Normal 100 3 19" xfId="8741" xr:uid="{00000000-0005-0000-0000-0000BA000000}"/>
    <cellStyle name="Normal 100 3 19 2" xfId="42796" xr:uid="{00000000-0005-0000-0000-0000BB000000}"/>
    <cellStyle name="Normal 100 3 19 3" xfId="52307" xr:uid="{00000000-0005-0000-0000-0000BC000000}"/>
    <cellStyle name="Normal 100 3 2" xfId="357" xr:uid="{00000000-0005-0000-0000-0000BD000000}"/>
    <cellStyle name="Normal 100 3 2 10" xfId="3188" xr:uid="{00000000-0005-0000-0000-0000BE000000}"/>
    <cellStyle name="Normal 100 3 2 10 2" xfId="12705" xr:uid="{00000000-0005-0000-0000-0000BF000000}"/>
    <cellStyle name="Normal 100 3 2 10 3" xfId="20864" xr:uid="{00000000-0005-0000-0000-0000C0000000}"/>
    <cellStyle name="Normal 100 3 2 10 4" xfId="29017" xr:uid="{00000000-0005-0000-0000-0000C1000000}"/>
    <cellStyle name="Normal 100 3 2 10 5" xfId="37249" xr:uid="{00000000-0005-0000-0000-0000C2000000}"/>
    <cellStyle name="Normal 100 3 2 10 6" xfId="46760" xr:uid="{00000000-0005-0000-0000-0000C3000000}"/>
    <cellStyle name="Normal 100 3 2 11" xfId="3267" xr:uid="{00000000-0005-0000-0000-0000C4000000}"/>
    <cellStyle name="Normal 100 3 2 11 2" xfId="12784" xr:uid="{00000000-0005-0000-0000-0000C5000000}"/>
    <cellStyle name="Normal 100 3 2 11 3" xfId="20943" xr:uid="{00000000-0005-0000-0000-0000C6000000}"/>
    <cellStyle name="Normal 100 3 2 11 4" xfId="29096" xr:uid="{00000000-0005-0000-0000-0000C7000000}"/>
    <cellStyle name="Normal 100 3 2 11 5" xfId="37328" xr:uid="{00000000-0005-0000-0000-0000C8000000}"/>
    <cellStyle name="Normal 100 3 2 11 6" xfId="46839" xr:uid="{00000000-0005-0000-0000-0000C9000000}"/>
    <cellStyle name="Normal 100 3 2 12" xfId="3346" xr:uid="{00000000-0005-0000-0000-0000CA000000}"/>
    <cellStyle name="Normal 100 3 2 12 2" xfId="12863" xr:uid="{00000000-0005-0000-0000-0000CB000000}"/>
    <cellStyle name="Normal 100 3 2 12 3" xfId="21022" xr:uid="{00000000-0005-0000-0000-0000CC000000}"/>
    <cellStyle name="Normal 100 3 2 12 4" xfId="29175" xr:uid="{00000000-0005-0000-0000-0000CD000000}"/>
    <cellStyle name="Normal 100 3 2 12 5" xfId="37407" xr:uid="{00000000-0005-0000-0000-0000CE000000}"/>
    <cellStyle name="Normal 100 3 2 12 6" xfId="46918" xr:uid="{00000000-0005-0000-0000-0000CF000000}"/>
    <cellStyle name="Normal 100 3 2 13" xfId="3426" xr:uid="{00000000-0005-0000-0000-0000D0000000}"/>
    <cellStyle name="Normal 100 3 2 13 2" xfId="12943" xr:uid="{00000000-0005-0000-0000-0000D1000000}"/>
    <cellStyle name="Normal 100 3 2 13 3" xfId="21102" xr:uid="{00000000-0005-0000-0000-0000D2000000}"/>
    <cellStyle name="Normal 100 3 2 13 4" xfId="29255" xr:uid="{00000000-0005-0000-0000-0000D3000000}"/>
    <cellStyle name="Normal 100 3 2 13 5" xfId="37487" xr:uid="{00000000-0005-0000-0000-0000D4000000}"/>
    <cellStyle name="Normal 100 3 2 13 6" xfId="46998" xr:uid="{00000000-0005-0000-0000-0000D5000000}"/>
    <cellStyle name="Normal 100 3 2 14" xfId="5992" xr:uid="{00000000-0005-0000-0000-0000D6000000}"/>
    <cellStyle name="Normal 100 3 2 14 2" xfId="15509" xr:uid="{00000000-0005-0000-0000-0000D7000000}"/>
    <cellStyle name="Normal 100 3 2 14 3" xfId="23662" xr:uid="{00000000-0005-0000-0000-0000D8000000}"/>
    <cellStyle name="Normal 100 3 2 14 4" xfId="31815" xr:uid="{00000000-0005-0000-0000-0000D9000000}"/>
    <cellStyle name="Normal 100 3 2 14 5" xfId="40047" xr:uid="{00000000-0005-0000-0000-0000DA000000}"/>
    <cellStyle name="Normal 100 3 2 14 6" xfId="49558" xr:uid="{00000000-0005-0000-0000-0000DB000000}"/>
    <cellStyle name="Normal 100 3 2 15" xfId="8551" xr:uid="{00000000-0005-0000-0000-0000DC000000}"/>
    <cellStyle name="Normal 100 3 2 15 2" xfId="42606" xr:uid="{00000000-0005-0000-0000-0000DD000000}"/>
    <cellStyle name="Normal 100 3 2 15 3" xfId="52117" xr:uid="{00000000-0005-0000-0000-0000DE000000}"/>
    <cellStyle name="Normal 100 3 2 16" xfId="8630" xr:uid="{00000000-0005-0000-0000-0000DF000000}"/>
    <cellStyle name="Normal 100 3 2 16 2" xfId="42685" xr:uid="{00000000-0005-0000-0000-0000E0000000}"/>
    <cellStyle name="Normal 100 3 2 16 3" xfId="52196" xr:uid="{00000000-0005-0000-0000-0000E1000000}"/>
    <cellStyle name="Normal 100 3 2 17" xfId="8709" xr:uid="{00000000-0005-0000-0000-0000E2000000}"/>
    <cellStyle name="Normal 100 3 2 17 2" xfId="42764" xr:uid="{00000000-0005-0000-0000-0000E3000000}"/>
    <cellStyle name="Normal 100 3 2 17 3" xfId="52275" xr:uid="{00000000-0005-0000-0000-0000E4000000}"/>
    <cellStyle name="Normal 100 3 2 18" xfId="8788" xr:uid="{00000000-0005-0000-0000-0000E5000000}"/>
    <cellStyle name="Normal 100 3 2 18 2" xfId="42843" xr:uid="{00000000-0005-0000-0000-0000E6000000}"/>
    <cellStyle name="Normal 100 3 2 18 3" xfId="52354" xr:uid="{00000000-0005-0000-0000-0000E7000000}"/>
    <cellStyle name="Normal 100 3 2 19" xfId="8867" xr:uid="{00000000-0005-0000-0000-0000E8000000}"/>
    <cellStyle name="Normal 100 3 2 19 2" xfId="42922" xr:uid="{00000000-0005-0000-0000-0000E9000000}"/>
    <cellStyle name="Normal 100 3 2 19 3" xfId="52433" xr:uid="{00000000-0005-0000-0000-0000EA000000}"/>
    <cellStyle name="Normal 100 3 2 2" xfId="459" xr:uid="{00000000-0005-0000-0000-0000EB000000}"/>
    <cellStyle name="Normal 100 3 2 2 10" xfId="26301" xr:uid="{00000000-0005-0000-0000-0000EC000000}"/>
    <cellStyle name="Normal 100 3 2 2 11" xfId="34533" xr:uid="{00000000-0005-0000-0000-0000ED000000}"/>
    <cellStyle name="Normal 100 3 2 2 12" xfId="44044" xr:uid="{00000000-0005-0000-0000-0000EE000000}"/>
    <cellStyle name="Normal 100 3 2 2 2" xfId="620" xr:uid="{00000000-0005-0000-0000-0000EF000000}"/>
    <cellStyle name="Normal 100 3 2 2 2 10" xfId="34693" xr:uid="{00000000-0005-0000-0000-0000F0000000}"/>
    <cellStyle name="Normal 100 3 2 2 2 11" xfId="44204" xr:uid="{00000000-0005-0000-0000-0000F1000000}"/>
    <cellStyle name="Normal 100 3 2 2 2 2" xfId="946" xr:uid="{00000000-0005-0000-0000-0000F2000000}"/>
    <cellStyle name="Normal 100 3 2 2 2 2 10" xfId="44524" xr:uid="{00000000-0005-0000-0000-0000F3000000}"/>
    <cellStyle name="Normal 100 3 2 2 2 2 2" xfId="1589" xr:uid="{00000000-0005-0000-0000-0000F4000000}"/>
    <cellStyle name="Normal 100 3 2 2 2 2 2 2" xfId="2872" xr:uid="{00000000-0005-0000-0000-0000F5000000}"/>
    <cellStyle name="Normal 100 3 2 2 2 2 2 2 2" xfId="5912" xr:uid="{00000000-0005-0000-0000-0000F6000000}"/>
    <cellStyle name="Normal 100 3 2 2 2 2 2 2 2 2" xfId="15429" xr:uid="{00000000-0005-0000-0000-0000F7000000}"/>
    <cellStyle name="Normal 100 3 2 2 2 2 2 2 2 3" xfId="23582" xr:uid="{00000000-0005-0000-0000-0000F8000000}"/>
    <cellStyle name="Normal 100 3 2 2 2 2 2 2 2 4" xfId="31735" xr:uid="{00000000-0005-0000-0000-0000F9000000}"/>
    <cellStyle name="Normal 100 3 2 2 2 2 2 2 2 5" xfId="39967" xr:uid="{00000000-0005-0000-0000-0000FA000000}"/>
    <cellStyle name="Normal 100 3 2 2 2 2 2 2 2 6" xfId="49478" xr:uid="{00000000-0005-0000-0000-0000FB000000}"/>
    <cellStyle name="Normal 100 3 2 2 2 2 2 2 3" xfId="8472" xr:uid="{00000000-0005-0000-0000-0000FC000000}"/>
    <cellStyle name="Normal 100 3 2 2 2 2 2 2 3 2" xfId="17989" xr:uid="{00000000-0005-0000-0000-0000FD000000}"/>
    <cellStyle name="Normal 100 3 2 2 2 2 2 2 3 3" xfId="26142" xr:uid="{00000000-0005-0000-0000-0000FE000000}"/>
    <cellStyle name="Normal 100 3 2 2 2 2 2 2 3 4" xfId="34295" xr:uid="{00000000-0005-0000-0000-0000FF000000}"/>
    <cellStyle name="Normal 100 3 2 2 2 2 2 2 3 5" xfId="42527" xr:uid="{00000000-0005-0000-0000-000000010000}"/>
    <cellStyle name="Normal 100 3 2 2 2 2 2 2 3 6" xfId="52038" xr:uid="{00000000-0005-0000-0000-000001010000}"/>
    <cellStyle name="Normal 100 3 2 2 2 2 2 2 4" xfId="12389" xr:uid="{00000000-0005-0000-0000-000002010000}"/>
    <cellStyle name="Normal 100 3 2 2 2 2 2 2 5" xfId="20548" xr:uid="{00000000-0005-0000-0000-000003010000}"/>
    <cellStyle name="Normal 100 3 2 2 2 2 2 2 6" xfId="28701" xr:uid="{00000000-0005-0000-0000-000004010000}"/>
    <cellStyle name="Normal 100 3 2 2 2 2 2 2 7" xfId="36933" xr:uid="{00000000-0005-0000-0000-000005010000}"/>
    <cellStyle name="Normal 100 3 2 2 2 2 2 2 8" xfId="46444" xr:uid="{00000000-0005-0000-0000-000006010000}"/>
    <cellStyle name="Normal 100 3 2 2 2 2 2 3" xfId="4632" xr:uid="{00000000-0005-0000-0000-000007010000}"/>
    <cellStyle name="Normal 100 3 2 2 2 2 2 3 2" xfId="14149" xr:uid="{00000000-0005-0000-0000-000008010000}"/>
    <cellStyle name="Normal 100 3 2 2 2 2 2 3 3" xfId="22302" xr:uid="{00000000-0005-0000-0000-000009010000}"/>
    <cellStyle name="Normal 100 3 2 2 2 2 2 3 4" xfId="30455" xr:uid="{00000000-0005-0000-0000-00000A010000}"/>
    <cellStyle name="Normal 100 3 2 2 2 2 2 3 5" xfId="38687" xr:uid="{00000000-0005-0000-0000-00000B010000}"/>
    <cellStyle name="Normal 100 3 2 2 2 2 2 3 6" xfId="48198" xr:uid="{00000000-0005-0000-0000-00000C010000}"/>
    <cellStyle name="Normal 100 3 2 2 2 2 2 4" xfId="7192" xr:uid="{00000000-0005-0000-0000-00000D010000}"/>
    <cellStyle name="Normal 100 3 2 2 2 2 2 4 2" xfId="16709" xr:uid="{00000000-0005-0000-0000-00000E010000}"/>
    <cellStyle name="Normal 100 3 2 2 2 2 2 4 3" xfId="24862" xr:uid="{00000000-0005-0000-0000-00000F010000}"/>
    <cellStyle name="Normal 100 3 2 2 2 2 2 4 4" xfId="33015" xr:uid="{00000000-0005-0000-0000-000010010000}"/>
    <cellStyle name="Normal 100 3 2 2 2 2 2 4 5" xfId="41247" xr:uid="{00000000-0005-0000-0000-000011010000}"/>
    <cellStyle name="Normal 100 3 2 2 2 2 2 4 6" xfId="50758" xr:uid="{00000000-0005-0000-0000-000012010000}"/>
    <cellStyle name="Normal 100 3 2 2 2 2 2 5" xfId="11109" xr:uid="{00000000-0005-0000-0000-000013010000}"/>
    <cellStyle name="Normal 100 3 2 2 2 2 2 6" xfId="19268" xr:uid="{00000000-0005-0000-0000-000014010000}"/>
    <cellStyle name="Normal 100 3 2 2 2 2 2 7" xfId="27421" xr:uid="{00000000-0005-0000-0000-000015010000}"/>
    <cellStyle name="Normal 100 3 2 2 2 2 2 8" xfId="35653" xr:uid="{00000000-0005-0000-0000-000016010000}"/>
    <cellStyle name="Normal 100 3 2 2 2 2 2 9" xfId="45164" xr:uid="{00000000-0005-0000-0000-000017010000}"/>
    <cellStyle name="Normal 100 3 2 2 2 2 3" xfId="2232" xr:uid="{00000000-0005-0000-0000-000018010000}"/>
    <cellStyle name="Normal 100 3 2 2 2 2 3 2" xfId="5272" xr:uid="{00000000-0005-0000-0000-000019010000}"/>
    <cellStyle name="Normal 100 3 2 2 2 2 3 2 2" xfId="14789" xr:uid="{00000000-0005-0000-0000-00001A010000}"/>
    <cellStyle name="Normal 100 3 2 2 2 2 3 2 3" xfId="22942" xr:uid="{00000000-0005-0000-0000-00001B010000}"/>
    <cellStyle name="Normal 100 3 2 2 2 2 3 2 4" xfId="31095" xr:uid="{00000000-0005-0000-0000-00001C010000}"/>
    <cellStyle name="Normal 100 3 2 2 2 2 3 2 5" xfId="39327" xr:uid="{00000000-0005-0000-0000-00001D010000}"/>
    <cellStyle name="Normal 100 3 2 2 2 2 3 2 6" xfId="48838" xr:uid="{00000000-0005-0000-0000-00001E010000}"/>
    <cellStyle name="Normal 100 3 2 2 2 2 3 3" xfId="7832" xr:uid="{00000000-0005-0000-0000-00001F010000}"/>
    <cellStyle name="Normal 100 3 2 2 2 2 3 3 2" xfId="17349" xr:uid="{00000000-0005-0000-0000-000020010000}"/>
    <cellStyle name="Normal 100 3 2 2 2 2 3 3 3" xfId="25502" xr:uid="{00000000-0005-0000-0000-000021010000}"/>
    <cellStyle name="Normal 100 3 2 2 2 2 3 3 4" xfId="33655" xr:uid="{00000000-0005-0000-0000-000022010000}"/>
    <cellStyle name="Normal 100 3 2 2 2 2 3 3 5" xfId="41887" xr:uid="{00000000-0005-0000-0000-000023010000}"/>
    <cellStyle name="Normal 100 3 2 2 2 2 3 3 6" xfId="51398" xr:uid="{00000000-0005-0000-0000-000024010000}"/>
    <cellStyle name="Normal 100 3 2 2 2 2 3 4" xfId="11749" xr:uid="{00000000-0005-0000-0000-000025010000}"/>
    <cellStyle name="Normal 100 3 2 2 2 2 3 5" xfId="19908" xr:uid="{00000000-0005-0000-0000-000026010000}"/>
    <cellStyle name="Normal 100 3 2 2 2 2 3 6" xfId="28061" xr:uid="{00000000-0005-0000-0000-000027010000}"/>
    <cellStyle name="Normal 100 3 2 2 2 2 3 7" xfId="36293" xr:uid="{00000000-0005-0000-0000-000028010000}"/>
    <cellStyle name="Normal 100 3 2 2 2 2 3 8" xfId="45804" xr:uid="{00000000-0005-0000-0000-000029010000}"/>
    <cellStyle name="Normal 100 3 2 2 2 2 4" xfId="3992" xr:uid="{00000000-0005-0000-0000-00002A010000}"/>
    <cellStyle name="Normal 100 3 2 2 2 2 4 2" xfId="13509" xr:uid="{00000000-0005-0000-0000-00002B010000}"/>
    <cellStyle name="Normal 100 3 2 2 2 2 4 3" xfId="21662" xr:uid="{00000000-0005-0000-0000-00002C010000}"/>
    <cellStyle name="Normal 100 3 2 2 2 2 4 4" xfId="29815" xr:uid="{00000000-0005-0000-0000-00002D010000}"/>
    <cellStyle name="Normal 100 3 2 2 2 2 4 5" xfId="38047" xr:uid="{00000000-0005-0000-0000-00002E010000}"/>
    <cellStyle name="Normal 100 3 2 2 2 2 4 6" xfId="47558" xr:uid="{00000000-0005-0000-0000-00002F010000}"/>
    <cellStyle name="Normal 100 3 2 2 2 2 5" xfId="6552" xr:uid="{00000000-0005-0000-0000-000030010000}"/>
    <cellStyle name="Normal 100 3 2 2 2 2 5 2" xfId="16069" xr:uid="{00000000-0005-0000-0000-000031010000}"/>
    <cellStyle name="Normal 100 3 2 2 2 2 5 3" xfId="24222" xr:uid="{00000000-0005-0000-0000-000032010000}"/>
    <cellStyle name="Normal 100 3 2 2 2 2 5 4" xfId="32375" xr:uid="{00000000-0005-0000-0000-000033010000}"/>
    <cellStyle name="Normal 100 3 2 2 2 2 5 5" xfId="40607" xr:uid="{00000000-0005-0000-0000-000034010000}"/>
    <cellStyle name="Normal 100 3 2 2 2 2 5 6" xfId="50118" xr:uid="{00000000-0005-0000-0000-000035010000}"/>
    <cellStyle name="Normal 100 3 2 2 2 2 6" xfId="10469" xr:uid="{00000000-0005-0000-0000-000036010000}"/>
    <cellStyle name="Normal 100 3 2 2 2 2 7" xfId="18628" xr:uid="{00000000-0005-0000-0000-000037010000}"/>
    <cellStyle name="Normal 100 3 2 2 2 2 8" xfId="26781" xr:uid="{00000000-0005-0000-0000-000038010000}"/>
    <cellStyle name="Normal 100 3 2 2 2 2 9" xfId="35013" xr:uid="{00000000-0005-0000-0000-000039010000}"/>
    <cellStyle name="Normal 100 3 2 2 2 3" xfId="1269" xr:uid="{00000000-0005-0000-0000-00003A010000}"/>
    <cellStyle name="Normal 100 3 2 2 2 3 2" xfId="2552" xr:uid="{00000000-0005-0000-0000-00003B010000}"/>
    <cellStyle name="Normal 100 3 2 2 2 3 2 2" xfId="5592" xr:uid="{00000000-0005-0000-0000-00003C010000}"/>
    <cellStyle name="Normal 100 3 2 2 2 3 2 2 2" xfId="15109" xr:uid="{00000000-0005-0000-0000-00003D010000}"/>
    <cellStyle name="Normal 100 3 2 2 2 3 2 2 3" xfId="23262" xr:uid="{00000000-0005-0000-0000-00003E010000}"/>
    <cellStyle name="Normal 100 3 2 2 2 3 2 2 4" xfId="31415" xr:uid="{00000000-0005-0000-0000-00003F010000}"/>
    <cellStyle name="Normal 100 3 2 2 2 3 2 2 5" xfId="39647" xr:uid="{00000000-0005-0000-0000-000040010000}"/>
    <cellStyle name="Normal 100 3 2 2 2 3 2 2 6" xfId="49158" xr:uid="{00000000-0005-0000-0000-000041010000}"/>
    <cellStyle name="Normal 100 3 2 2 2 3 2 3" xfId="8152" xr:uid="{00000000-0005-0000-0000-000042010000}"/>
    <cellStyle name="Normal 100 3 2 2 2 3 2 3 2" xfId="17669" xr:uid="{00000000-0005-0000-0000-000043010000}"/>
    <cellStyle name="Normal 100 3 2 2 2 3 2 3 3" xfId="25822" xr:uid="{00000000-0005-0000-0000-000044010000}"/>
    <cellStyle name="Normal 100 3 2 2 2 3 2 3 4" xfId="33975" xr:uid="{00000000-0005-0000-0000-000045010000}"/>
    <cellStyle name="Normal 100 3 2 2 2 3 2 3 5" xfId="42207" xr:uid="{00000000-0005-0000-0000-000046010000}"/>
    <cellStyle name="Normal 100 3 2 2 2 3 2 3 6" xfId="51718" xr:uid="{00000000-0005-0000-0000-000047010000}"/>
    <cellStyle name="Normal 100 3 2 2 2 3 2 4" xfId="12069" xr:uid="{00000000-0005-0000-0000-000048010000}"/>
    <cellStyle name="Normal 100 3 2 2 2 3 2 5" xfId="20228" xr:uid="{00000000-0005-0000-0000-000049010000}"/>
    <cellStyle name="Normal 100 3 2 2 2 3 2 6" xfId="28381" xr:uid="{00000000-0005-0000-0000-00004A010000}"/>
    <cellStyle name="Normal 100 3 2 2 2 3 2 7" xfId="36613" xr:uid="{00000000-0005-0000-0000-00004B010000}"/>
    <cellStyle name="Normal 100 3 2 2 2 3 2 8" xfId="46124" xr:uid="{00000000-0005-0000-0000-00004C010000}"/>
    <cellStyle name="Normal 100 3 2 2 2 3 3" xfId="4312" xr:uid="{00000000-0005-0000-0000-00004D010000}"/>
    <cellStyle name="Normal 100 3 2 2 2 3 3 2" xfId="13829" xr:uid="{00000000-0005-0000-0000-00004E010000}"/>
    <cellStyle name="Normal 100 3 2 2 2 3 3 3" xfId="21982" xr:uid="{00000000-0005-0000-0000-00004F010000}"/>
    <cellStyle name="Normal 100 3 2 2 2 3 3 4" xfId="30135" xr:uid="{00000000-0005-0000-0000-000050010000}"/>
    <cellStyle name="Normal 100 3 2 2 2 3 3 5" xfId="38367" xr:uid="{00000000-0005-0000-0000-000051010000}"/>
    <cellStyle name="Normal 100 3 2 2 2 3 3 6" xfId="47878" xr:uid="{00000000-0005-0000-0000-000052010000}"/>
    <cellStyle name="Normal 100 3 2 2 2 3 4" xfId="6872" xr:uid="{00000000-0005-0000-0000-000053010000}"/>
    <cellStyle name="Normal 100 3 2 2 2 3 4 2" xfId="16389" xr:uid="{00000000-0005-0000-0000-000054010000}"/>
    <cellStyle name="Normal 100 3 2 2 2 3 4 3" xfId="24542" xr:uid="{00000000-0005-0000-0000-000055010000}"/>
    <cellStyle name="Normal 100 3 2 2 2 3 4 4" xfId="32695" xr:uid="{00000000-0005-0000-0000-000056010000}"/>
    <cellStyle name="Normal 100 3 2 2 2 3 4 5" xfId="40927" xr:uid="{00000000-0005-0000-0000-000057010000}"/>
    <cellStyle name="Normal 100 3 2 2 2 3 4 6" xfId="50438" xr:uid="{00000000-0005-0000-0000-000058010000}"/>
    <cellStyle name="Normal 100 3 2 2 2 3 5" xfId="10789" xr:uid="{00000000-0005-0000-0000-000059010000}"/>
    <cellStyle name="Normal 100 3 2 2 2 3 6" xfId="18948" xr:uid="{00000000-0005-0000-0000-00005A010000}"/>
    <cellStyle name="Normal 100 3 2 2 2 3 7" xfId="27101" xr:uid="{00000000-0005-0000-0000-00005B010000}"/>
    <cellStyle name="Normal 100 3 2 2 2 3 8" xfId="35333" xr:uid="{00000000-0005-0000-0000-00005C010000}"/>
    <cellStyle name="Normal 100 3 2 2 2 3 9" xfId="44844" xr:uid="{00000000-0005-0000-0000-00005D010000}"/>
    <cellStyle name="Normal 100 3 2 2 2 4" xfId="1912" xr:uid="{00000000-0005-0000-0000-00005E010000}"/>
    <cellStyle name="Normal 100 3 2 2 2 4 2" xfId="4952" xr:uid="{00000000-0005-0000-0000-00005F010000}"/>
    <cellStyle name="Normal 100 3 2 2 2 4 2 2" xfId="14469" xr:uid="{00000000-0005-0000-0000-000060010000}"/>
    <cellStyle name="Normal 100 3 2 2 2 4 2 3" xfId="22622" xr:uid="{00000000-0005-0000-0000-000061010000}"/>
    <cellStyle name="Normal 100 3 2 2 2 4 2 4" xfId="30775" xr:uid="{00000000-0005-0000-0000-000062010000}"/>
    <cellStyle name="Normal 100 3 2 2 2 4 2 5" xfId="39007" xr:uid="{00000000-0005-0000-0000-000063010000}"/>
    <cellStyle name="Normal 100 3 2 2 2 4 2 6" xfId="48518" xr:uid="{00000000-0005-0000-0000-000064010000}"/>
    <cellStyle name="Normal 100 3 2 2 2 4 3" xfId="7512" xr:uid="{00000000-0005-0000-0000-000065010000}"/>
    <cellStyle name="Normal 100 3 2 2 2 4 3 2" xfId="17029" xr:uid="{00000000-0005-0000-0000-000066010000}"/>
    <cellStyle name="Normal 100 3 2 2 2 4 3 3" xfId="25182" xr:uid="{00000000-0005-0000-0000-000067010000}"/>
    <cellStyle name="Normal 100 3 2 2 2 4 3 4" xfId="33335" xr:uid="{00000000-0005-0000-0000-000068010000}"/>
    <cellStyle name="Normal 100 3 2 2 2 4 3 5" xfId="41567" xr:uid="{00000000-0005-0000-0000-000069010000}"/>
    <cellStyle name="Normal 100 3 2 2 2 4 3 6" xfId="51078" xr:uid="{00000000-0005-0000-0000-00006A010000}"/>
    <cellStyle name="Normal 100 3 2 2 2 4 4" xfId="11429" xr:uid="{00000000-0005-0000-0000-00006B010000}"/>
    <cellStyle name="Normal 100 3 2 2 2 4 5" xfId="19588" xr:uid="{00000000-0005-0000-0000-00006C010000}"/>
    <cellStyle name="Normal 100 3 2 2 2 4 6" xfId="27741" xr:uid="{00000000-0005-0000-0000-00006D010000}"/>
    <cellStyle name="Normal 100 3 2 2 2 4 7" xfId="35973" xr:uid="{00000000-0005-0000-0000-00006E010000}"/>
    <cellStyle name="Normal 100 3 2 2 2 4 8" xfId="45484" xr:uid="{00000000-0005-0000-0000-00006F010000}"/>
    <cellStyle name="Normal 100 3 2 2 2 5" xfId="3669" xr:uid="{00000000-0005-0000-0000-000070010000}"/>
    <cellStyle name="Normal 100 3 2 2 2 5 2" xfId="13186" xr:uid="{00000000-0005-0000-0000-000071010000}"/>
    <cellStyle name="Normal 100 3 2 2 2 5 3" xfId="21342" xr:uid="{00000000-0005-0000-0000-000072010000}"/>
    <cellStyle name="Normal 100 3 2 2 2 5 4" xfId="29495" xr:uid="{00000000-0005-0000-0000-000073010000}"/>
    <cellStyle name="Normal 100 3 2 2 2 5 5" xfId="37727" xr:uid="{00000000-0005-0000-0000-000074010000}"/>
    <cellStyle name="Normal 100 3 2 2 2 5 6" xfId="47238" xr:uid="{00000000-0005-0000-0000-000075010000}"/>
    <cellStyle name="Normal 100 3 2 2 2 6" xfId="6232" xr:uid="{00000000-0005-0000-0000-000076010000}"/>
    <cellStyle name="Normal 100 3 2 2 2 6 2" xfId="15749" xr:uid="{00000000-0005-0000-0000-000077010000}"/>
    <cellStyle name="Normal 100 3 2 2 2 6 3" xfId="23902" xr:uid="{00000000-0005-0000-0000-000078010000}"/>
    <cellStyle name="Normal 100 3 2 2 2 6 4" xfId="32055" xr:uid="{00000000-0005-0000-0000-000079010000}"/>
    <cellStyle name="Normal 100 3 2 2 2 6 5" xfId="40287" xr:uid="{00000000-0005-0000-0000-00007A010000}"/>
    <cellStyle name="Normal 100 3 2 2 2 6 6" xfId="49798" xr:uid="{00000000-0005-0000-0000-00007B010000}"/>
    <cellStyle name="Normal 100 3 2 2 2 7" xfId="10149" xr:uid="{00000000-0005-0000-0000-00007C010000}"/>
    <cellStyle name="Normal 100 3 2 2 2 8" xfId="18308" xr:uid="{00000000-0005-0000-0000-00007D010000}"/>
    <cellStyle name="Normal 100 3 2 2 2 9" xfId="26461" xr:uid="{00000000-0005-0000-0000-00007E010000}"/>
    <cellStyle name="Normal 100 3 2 2 3" xfId="783" xr:uid="{00000000-0005-0000-0000-00007F010000}"/>
    <cellStyle name="Normal 100 3 2 2 3 10" xfId="44364" xr:uid="{00000000-0005-0000-0000-000080010000}"/>
    <cellStyle name="Normal 100 3 2 2 3 2" xfId="1429" xr:uid="{00000000-0005-0000-0000-000081010000}"/>
    <cellStyle name="Normal 100 3 2 2 3 2 2" xfId="2712" xr:uid="{00000000-0005-0000-0000-000082010000}"/>
    <cellStyle name="Normal 100 3 2 2 3 2 2 2" xfId="5752" xr:uid="{00000000-0005-0000-0000-000083010000}"/>
    <cellStyle name="Normal 100 3 2 2 3 2 2 2 2" xfId="15269" xr:uid="{00000000-0005-0000-0000-000084010000}"/>
    <cellStyle name="Normal 100 3 2 2 3 2 2 2 3" xfId="23422" xr:uid="{00000000-0005-0000-0000-000085010000}"/>
    <cellStyle name="Normal 100 3 2 2 3 2 2 2 4" xfId="31575" xr:uid="{00000000-0005-0000-0000-000086010000}"/>
    <cellStyle name="Normal 100 3 2 2 3 2 2 2 5" xfId="39807" xr:uid="{00000000-0005-0000-0000-000087010000}"/>
    <cellStyle name="Normal 100 3 2 2 3 2 2 2 6" xfId="49318" xr:uid="{00000000-0005-0000-0000-000088010000}"/>
    <cellStyle name="Normal 100 3 2 2 3 2 2 3" xfId="8312" xr:uid="{00000000-0005-0000-0000-000089010000}"/>
    <cellStyle name="Normal 100 3 2 2 3 2 2 3 2" xfId="17829" xr:uid="{00000000-0005-0000-0000-00008A010000}"/>
    <cellStyle name="Normal 100 3 2 2 3 2 2 3 3" xfId="25982" xr:uid="{00000000-0005-0000-0000-00008B010000}"/>
    <cellStyle name="Normal 100 3 2 2 3 2 2 3 4" xfId="34135" xr:uid="{00000000-0005-0000-0000-00008C010000}"/>
    <cellStyle name="Normal 100 3 2 2 3 2 2 3 5" xfId="42367" xr:uid="{00000000-0005-0000-0000-00008D010000}"/>
    <cellStyle name="Normal 100 3 2 2 3 2 2 3 6" xfId="51878" xr:uid="{00000000-0005-0000-0000-00008E010000}"/>
    <cellStyle name="Normal 100 3 2 2 3 2 2 4" xfId="12229" xr:uid="{00000000-0005-0000-0000-00008F010000}"/>
    <cellStyle name="Normal 100 3 2 2 3 2 2 5" xfId="20388" xr:uid="{00000000-0005-0000-0000-000090010000}"/>
    <cellStyle name="Normal 100 3 2 2 3 2 2 6" xfId="28541" xr:uid="{00000000-0005-0000-0000-000091010000}"/>
    <cellStyle name="Normal 100 3 2 2 3 2 2 7" xfId="36773" xr:uid="{00000000-0005-0000-0000-000092010000}"/>
    <cellStyle name="Normal 100 3 2 2 3 2 2 8" xfId="46284" xr:uid="{00000000-0005-0000-0000-000093010000}"/>
    <cellStyle name="Normal 100 3 2 2 3 2 3" xfId="4472" xr:uid="{00000000-0005-0000-0000-000094010000}"/>
    <cellStyle name="Normal 100 3 2 2 3 2 3 2" xfId="13989" xr:uid="{00000000-0005-0000-0000-000095010000}"/>
    <cellStyle name="Normal 100 3 2 2 3 2 3 3" xfId="22142" xr:uid="{00000000-0005-0000-0000-000096010000}"/>
    <cellStyle name="Normal 100 3 2 2 3 2 3 4" xfId="30295" xr:uid="{00000000-0005-0000-0000-000097010000}"/>
    <cellStyle name="Normal 100 3 2 2 3 2 3 5" xfId="38527" xr:uid="{00000000-0005-0000-0000-000098010000}"/>
    <cellStyle name="Normal 100 3 2 2 3 2 3 6" xfId="48038" xr:uid="{00000000-0005-0000-0000-000099010000}"/>
    <cellStyle name="Normal 100 3 2 2 3 2 4" xfId="7032" xr:uid="{00000000-0005-0000-0000-00009A010000}"/>
    <cellStyle name="Normal 100 3 2 2 3 2 4 2" xfId="16549" xr:uid="{00000000-0005-0000-0000-00009B010000}"/>
    <cellStyle name="Normal 100 3 2 2 3 2 4 3" xfId="24702" xr:uid="{00000000-0005-0000-0000-00009C010000}"/>
    <cellStyle name="Normal 100 3 2 2 3 2 4 4" xfId="32855" xr:uid="{00000000-0005-0000-0000-00009D010000}"/>
    <cellStyle name="Normal 100 3 2 2 3 2 4 5" xfId="41087" xr:uid="{00000000-0005-0000-0000-00009E010000}"/>
    <cellStyle name="Normal 100 3 2 2 3 2 4 6" xfId="50598" xr:uid="{00000000-0005-0000-0000-00009F010000}"/>
    <cellStyle name="Normal 100 3 2 2 3 2 5" xfId="10949" xr:uid="{00000000-0005-0000-0000-0000A0010000}"/>
    <cellStyle name="Normal 100 3 2 2 3 2 6" xfId="19108" xr:uid="{00000000-0005-0000-0000-0000A1010000}"/>
    <cellStyle name="Normal 100 3 2 2 3 2 7" xfId="27261" xr:uid="{00000000-0005-0000-0000-0000A2010000}"/>
    <cellStyle name="Normal 100 3 2 2 3 2 8" xfId="35493" xr:uid="{00000000-0005-0000-0000-0000A3010000}"/>
    <cellStyle name="Normal 100 3 2 2 3 2 9" xfId="45004" xr:uid="{00000000-0005-0000-0000-0000A4010000}"/>
    <cellStyle name="Normal 100 3 2 2 3 3" xfId="2072" xr:uid="{00000000-0005-0000-0000-0000A5010000}"/>
    <cellStyle name="Normal 100 3 2 2 3 3 2" xfId="5112" xr:uid="{00000000-0005-0000-0000-0000A6010000}"/>
    <cellStyle name="Normal 100 3 2 2 3 3 2 2" xfId="14629" xr:uid="{00000000-0005-0000-0000-0000A7010000}"/>
    <cellStyle name="Normal 100 3 2 2 3 3 2 3" xfId="22782" xr:uid="{00000000-0005-0000-0000-0000A8010000}"/>
    <cellStyle name="Normal 100 3 2 2 3 3 2 4" xfId="30935" xr:uid="{00000000-0005-0000-0000-0000A9010000}"/>
    <cellStyle name="Normal 100 3 2 2 3 3 2 5" xfId="39167" xr:uid="{00000000-0005-0000-0000-0000AA010000}"/>
    <cellStyle name="Normal 100 3 2 2 3 3 2 6" xfId="48678" xr:uid="{00000000-0005-0000-0000-0000AB010000}"/>
    <cellStyle name="Normal 100 3 2 2 3 3 3" xfId="7672" xr:uid="{00000000-0005-0000-0000-0000AC010000}"/>
    <cellStyle name="Normal 100 3 2 2 3 3 3 2" xfId="17189" xr:uid="{00000000-0005-0000-0000-0000AD010000}"/>
    <cellStyle name="Normal 100 3 2 2 3 3 3 3" xfId="25342" xr:uid="{00000000-0005-0000-0000-0000AE010000}"/>
    <cellStyle name="Normal 100 3 2 2 3 3 3 4" xfId="33495" xr:uid="{00000000-0005-0000-0000-0000AF010000}"/>
    <cellStyle name="Normal 100 3 2 2 3 3 3 5" xfId="41727" xr:uid="{00000000-0005-0000-0000-0000B0010000}"/>
    <cellStyle name="Normal 100 3 2 2 3 3 3 6" xfId="51238" xr:uid="{00000000-0005-0000-0000-0000B1010000}"/>
    <cellStyle name="Normal 100 3 2 2 3 3 4" xfId="11589" xr:uid="{00000000-0005-0000-0000-0000B2010000}"/>
    <cellStyle name="Normal 100 3 2 2 3 3 5" xfId="19748" xr:uid="{00000000-0005-0000-0000-0000B3010000}"/>
    <cellStyle name="Normal 100 3 2 2 3 3 6" xfId="27901" xr:uid="{00000000-0005-0000-0000-0000B4010000}"/>
    <cellStyle name="Normal 100 3 2 2 3 3 7" xfId="36133" xr:uid="{00000000-0005-0000-0000-0000B5010000}"/>
    <cellStyle name="Normal 100 3 2 2 3 3 8" xfId="45644" xr:uid="{00000000-0005-0000-0000-0000B6010000}"/>
    <cellStyle name="Normal 100 3 2 2 3 4" xfId="3829" xr:uid="{00000000-0005-0000-0000-0000B7010000}"/>
    <cellStyle name="Normal 100 3 2 2 3 4 2" xfId="13346" xr:uid="{00000000-0005-0000-0000-0000B8010000}"/>
    <cellStyle name="Normal 100 3 2 2 3 4 3" xfId="21502" xr:uid="{00000000-0005-0000-0000-0000B9010000}"/>
    <cellStyle name="Normal 100 3 2 2 3 4 4" xfId="29655" xr:uid="{00000000-0005-0000-0000-0000BA010000}"/>
    <cellStyle name="Normal 100 3 2 2 3 4 5" xfId="37887" xr:uid="{00000000-0005-0000-0000-0000BB010000}"/>
    <cellStyle name="Normal 100 3 2 2 3 4 6" xfId="47398" xr:uid="{00000000-0005-0000-0000-0000BC010000}"/>
    <cellStyle name="Normal 100 3 2 2 3 5" xfId="6392" xr:uid="{00000000-0005-0000-0000-0000BD010000}"/>
    <cellStyle name="Normal 100 3 2 2 3 5 2" xfId="15909" xr:uid="{00000000-0005-0000-0000-0000BE010000}"/>
    <cellStyle name="Normal 100 3 2 2 3 5 3" xfId="24062" xr:uid="{00000000-0005-0000-0000-0000BF010000}"/>
    <cellStyle name="Normal 100 3 2 2 3 5 4" xfId="32215" xr:uid="{00000000-0005-0000-0000-0000C0010000}"/>
    <cellStyle name="Normal 100 3 2 2 3 5 5" xfId="40447" xr:uid="{00000000-0005-0000-0000-0000C1010000}"/>
    <cellStyle name="Normal 100 3 2 2 3 5 6" xfId="49958" xr:uid="{00000000-0005-0000-0000-0000C2010000}"/>
    <cellStyle name="Normal 100 3 2 2 3 6" xfId="10309" xr:uid="{00000000-0005-0000-0000-0000C3010000}"/>
    <cellStyle name="Normal 100 3 2 2 3 7" xfId="18468" xr:uid="{00000000-0005-0000-0000-0000C4010000}"/>
    <cellStyle name="Normal 100 3 2 2 3 8" xfId="26621" xr:uid="{00000000-0005-0000-0000-0000C5010000}"/>
    <cellStyle name="Normal 100 3 2 2 3 9" xfId="34853" xr:uid="{00000000-0005-0000-0000-0000C6010000}"/>
    <cellStyle name="Normal 100 3 2 2 4" xfId="1109" xr:uid="{00000000-0005-0000-0000-0000C7010000}"/>
    <cellStyle name="Normal 100 3 2 2 4 2" xfId="2392" xr:uid="{00000000-0005-0000-0000-0000C8010000}"/>
    <cellStyle name="Normal 100 3 2 2 4 2 2" xfId="5432" xr:uid="{00000000-0005-0000-0000-0000C9010000}"/>
    <cellStyle name="Normal 100 3 2 2 4 2 2 2" xfId="14949" xr:uid="{00000000-0005-0000-0000-0000CA010000}"/>
    <cellStyle name="Normal 100 3 2 2 4 2 2 3" xfId="23102" xr:uid="{00000000-0005-0000-0000-0000CB010000}"/>
    <cellStyle name="Normal 100 3 2 2 4 2 2 4" xfId="31255" xr:uid="{00000000-0005-0000-0000-0000CC010000}"/>
    <cellStyle name="Normal 100 3 2 2 4 2 2 5" xfId="39487" xr:uid="{00000000-0005-0000-0000-0000CD010000}"/>
    <cellStyle name="Normal 100 3 2 2 4 2 2 6" xfId="48998" xr:uid="{00000000-0005-0000-0000-0000CE010000}"/>
    <cellStyle name="Normal 100 3 2 2 4 2 3" xfId="7992" xr:uid="{00000000-0005-0000-0000-0000CF010000}"/>
    <cellStyle name="Normal 100 3 2 2 4 2 3 2" xfId="17509" xr:uid="{00000000-0005-0000-0000-0000D0010000}"/>
    <cellStyle name="Normal 100 3 2 2 4 2 3 3" xfId="25662" xr:uid="{00000000-0005-0000-0000-0000D1010000}"/>
    <cellStyle name="Normal 100 3 2 2 4 2 3 4" xfId="33815" xr:uid="{00000000-0005-0000-0000-0000D2010000}"/>
    <cellStyle name="Normal 100 3 2 2 4 2 3 5" xfId="42047" xr:uid="{00000000-0005-0000-0000-0000D3010000}"/>
    <cellStyle name="Normal 100 3 2 2 4 2 3 6" xfId="51558" xr:uid="{00000000-0005-0000-0000-0000D4010000}"/>
    <cellStyle name="Normal 100 3 2 2 4 2 4" xfId="11909" xr:uid="{00000000-0005-0000-0000-0000D5010000}"/>
    <cellStyle name="Normal 100 3 2 2 4 2 5" xfId="20068" xr:uid="{00000000-0005-0000-0000-0000D6010000}"/>
    <cellStyle name="Normal 100 3 2 2 4 2 6" xfId="28221" xr:uid="{00000000-0005-0000-0000-0000D7010000}"/>
    <cellStyle name="Normal 100 3 2 2 4 2 7" xfId="36453" xr:uid="{00000000-0005-0000-0000-0000D8010000}"/>
    <cellStyle name="Normal 100 3 2 2 4 2 8" xfId="45964" xr:uid="{00000000-0005-0000-0000-0000D9010000}"/>
    <cellStyle name="Normal 100 3 2 2 4 3" xfId="4152" xr:uid="{00000000-0005-0000-0000-0000DA010000}"/>
    <cellStyle name="Normal 100 3 2 2 4 3 2" xfId="13669" xr:uid="{00000000-0005-0000-0000-0000DB010000}"/>
    <cellStyle name="Normal 100 3 2 2 4 3 3" xfId="21822" xr:uid="{00000000-0005-0000-0000-0000DC010000}"/>
    <cellStyle name="Normal 100 3 2 2 4 3 4" xfId="29975" xr:uid="{00000000-0005-0000-0000-0000DD010000}"/>
    <cellStyle name="Normal 100 3 2 2 4 3 5" xfId="38207" xr:uid="{00000000-0005-0000-0000-0000DE010000}"/>
    <cellStyle name="Normal 100 3 2 2 4 3 6" xfId="47718" xr:uid="{00000000-0005-0000-0000-0000DF010000}"/>
    <cellStyle name="Normal 100 3 2 2 4 4" xfId="6712" xr:uid="{00000000-0005-0000-0000-0000E0010000}"/>
    <cellStyle name="Normal 100 3 2 2 4 4 2" xfId="16229" xr:uid="{00000000-0005-0000-0000-0000E1010000}"/>
    <cellStyle name="Normal 100 3 2 2 4 4 3" xfId="24382" xr:uid="{00000000-0005-0000-0000-0000E2010000}"/>
    <cellStyle name="Normal 100 3 2 2 4 4 4" xfId="32535" xr:uid="{00000000-0005-0000-0000-0000E3010000}"/>
    <cellStyle name="Normal 100 3 2 2 4 4 5" xfId="40767" xr:uid="{00000000-0005-0000-0000-0000E4010000}"/>
    <cellStyle name="Normal 100 3 2 2 4 4 6" xfId="50278" xr:uid="{00000000-0005-0000-0000-0000E5010000}"/>
    <cellStyle name="Normal 100 3 2 2 4 5" xfId="10629" xr:uid="{00000000-0005-0000-0000-0000E6010000}"/>
    <cellStyle name="Normal 100 3 2 2 4 6" xfId="18788" xr:uid="{00000000-0005-0000-0000-0000E7010000}"/>
    <cellStyle name="Normal 100 3 2 2 4 7" xfId="26941" xr:uid="{00000000-0005-0000-0000-0000E8010000}"/>
    <cellStyle name="Normal 100 3 2 2 4 8" xfId="35173" xr:uid="{00000000-0005-0000-0000-0000E9010000}"/>
    <cellStyle name="Normal 100 3 2 2 4 9" xfId="44684" xr:uid="{00000000-0005-0000-0000-0000EA010000}"/>
    <cellStyle name="Normal 100 3 2 2 5" xfId="1752" xr:uid="{00000000-0005-0000-0000-0000EB010000}"/>
    <cellStyle name="Normal 100 3 2 2 5 2" xfId="4792" xr:uid="{00000000-0005-0000-0000-0000EC010000}"/>
    <cellStyle name="Normal 100 3 2 2 5 2 2" xfId="14309" xr:uid="{00000000-0005-0000-0000-0000ED010000}"/>
    <cellStyle name="Normal 100 3 2 2 5 2 3" xfId="22462" xr:uid="{00000000-0005-0000-0000-0000EE010000}"/>
    <cellStyle name="Normal 100 3 2 2 5 2 4" xfId="30615" xr:uid="{00000000-0005-0000-0000-0000EF010000}"/>
    <cellStyle name="Normal 100 3 2 2 5 2 5" xfId="38847" xr:uid="{00000000-0005-0000-0000-0000F0010000}"/>
    <cellStyle name="Normal 100 3 2 2 5 2 6" xfId="48358" xr:uid="{00000000-0005-0000-0000-0000F1010000}"/>
    <cellStyle name="Normal 100 3 2 2 5 3" xfId="7352" xr:uid="{00000000-0005-0000-0000-0000F2010000}"/>
    <cellStyle name="Normal 100 3 2 2 5 3 2" xfId="16869" xr:uid="{00000000-0005-0000-0000-0000F3010000}"/>
    <cellStyle name="Normal 100 3 2 2 5 3 3" xfId="25022" xr:uid="{00000000-0005-0000-0000-0000F4010000}"/>
    <cellStyle name="Normal 100 3 2 2 5 3 4" xfId="33175" xr:uid="{00000000-0005-0000-0000-0000F5010000}"/>
    <cellStyle name="Normal 100 3 2 2 5 3 5" xfId="41407" xr:uid="{00000000-0005-0000-0000-0000F6010000}"/>
    <cellStyle name="Normal 100 3 2 2 5 3 6" xfId="50918" xr:uid="{00000000-0005-0000-0000-0000F7010000}"/>
    <cellStyle name="Normal 100 3 2 2 5 4" xfId="11269" xr:uid="{00000000-0005-0000-0000-0000F8010000}"/>
    <cellStyle name="Normal 100 3 2 2 5 5" xfId="19428" xr:uid="{00000000-0005-0000-0000-0000F9010000}"/>
    <cellStyle name="Normal 100 3 2 2 5 6" xfId="27581" xr:uid="{00000000-0005-0000-0000-0000FA010000}"/>
    <cellStyle name="Normal 100 3 2 2 5 7" xfId="35813" xr:uid="{00000000-0005-0000-0000-0000FB010000}"/>
    <cellStyle name="Normal 100 3 2 2 5 8" xfId="45324" xr:uid="{00000000-0005-0000-0000-0000FC010000}"/>
    <cellStyle name="Normal 100 3 2 2 6" xfId="3506" xr:uid="{00000000-0005-0000-0000-0000FD010000}"/>
    <cellStyle name="Normal 100 3 2 2 6 2" xfId="13023" xr:uid="{00000000-0005-0000-0000-0000FE010000}"/>
    <cellStyle name="Normal 100 3 2 2 6 3" xfId="21182" xr:uid="{00000000-0005-0000-0000-0000FF010000}"/>
    <cellStyle name="Normal 100 3 2 2 6 4" xfId="29335" xr:uid="{00000000-0005-0000-0000-000000020000}"/>
    <cellStyle name="Normal 100 3 2 2 6 5" xfId="37567" xr:uid="{00000000-0005-0000-0000-000001020000}"/>
    <cellStyle name="Normal 100 3 2 2 6 6" xfId="47078" xr:uid="{00000000-0005-0000-0000-000002020000}"/>
    <cellStyle name="Normal 100 3 2 2 7" xfId="6072" xr:uid="{00000000-0005-0000-0000-000003020000}"/>
    <cellStyle name="Normal 100 3 2 2 7 2" xfId="15589" xr:uid="{00000000-0005-0000-0000-000004020000}"/>
    <cellStyle name="Normal 100 3 2 2 7 3" xfId="23742" xr:uid="{00000000-0005-0000-0000-000005020000}"/>
    <cellStyle name="Normal 100 3 2 2 7 4" xfId="31895" xr:uid="{00000000-0005-0000-0000-000006020000}"/>
    <cellStyle name="Normal 100 3 2 2 7 5" xfId="40127" xr:uid="{00000000-0005-0000-0000-000007020000}"/>
    <cellStyle name="Normal 100 3 2 2 7 6" xfId="49638" xr:uid="{00000000-0005-0000-0000-000008020000}"/>
    <cellStyle name="Normal 100 3 2 2 8" xfId="9989" xr:uid="{00000000-0005-0000-0000-000009020000}"/>
    <cellStyle name="Normal 100 3 2 2 9" xfId="18148" xr:uid="{00000000-0005-0000-0000-00000A020000}"/>
    <cellStyle name="Normal 100 3 2 20" xfId="8946" xr:uid="{00000000-0005-0000-0000-00000B020000}"/>
    <cellStyle name="Normal 100 3 2 20 2" xfId="43001" xr:uid="{00000000-0005-0000-0000-00000C020000}"/>
    <cellStyle name="Normal 100 3 2 20 3" xfId="52512" xr:uid="{00000000-0005-0000-0000-00000D020000}"/>
    <cellStyle name="Normal 100 3 2 21" xfId="9025" xr:uid="{00000000-0005-0000-0000-00000E020000}"/>
    <cellStyle name="Normal 100 3 2 21 2" xfId="43080" xr:uid="{00000000-0005-0000-0000-00000F020000}"/>
    <cellStyle name="Normal 100 3 2 21 3" xfId="52591" xr:uid="{00000000-0005-0000-0000-000010020000}"/>
    <cellStyle name="Normal 100 3 2 22" xfId="9104" xr:uid="{00000000-0005-0000-0000-000011020000}"/>
    <cellStyle name="Normal 100 3 2 22 2" xfId="43159" xr:uid="{00000000-0005-0000-0000-000012020000}"/>
    <cellStyle name="Normal 100 3 2 22 3" xfId="52670" xr:uid="{00000000-0005-0000-0000-000013020000}"/>
    <cellStyle name="Normal 100 3 2 23" xfId="9183" xr:uid="{00000000-0005-0000-0000-000014020000}"/>
    <cellStyle name="Normal 100 3 2 23 2" xfId="43238" xr:uid="{00000000-0005-0000-0000-000015020000}"/>
    <cellStyle name="Normal 100 3 2 23 3" xfId="52749" xr:uid="{00000000-0005-0000-0000-000016020000}"/>
    <cellStyle name="Normal 100 3 2 24" xfId="9262" xr:uid="{00000000-0005-0000-0000-000017020000}"/>
    <cellStyle name="Normal 100 3 2 24 2" xfId="43317" xr:uid="{00000000-0005-0000-0000-000018020000}"/>
    <cellStyle name="Normal 100 3 2 24 3" xfId="52828" xr:uid="{00000000-0005-0000-0000-000019020000}"/>
    <cellStyle name="Normal 100 3 2 25" xfId="9341" xr:uid="{00000000-0005-0000-0000-00001A020000}"/>
    <cellStyle name="Normal 100 3 2 25 2" xfId="43396" xr:uid="{00000000-0005-0000-0000-00001B020000}"/>
    <cellStyle name="Normal 100 3 2 25 3" xfId="52907" xr:uid="{00000000-0005-0000-0000-00001C020000}"/>
    <cellStyle name="Normal 100 3 2 26" xfId="9420" xr:uid="{00000000-0005-0000-0000-00001D020000}"/>
    <cellStyle name="Normal 100 3 2 26 2" xfId="43475" xr:uid="{00000000-0005-0000-0000-00001E020000}"/>
    <cellStyle name="Normal 100 3 2 26 3" xfId="52986" xr:uid="{00000000-0005-0000-0000-00001F020000}"/>
    <cellStyle name="Normal 100 3 2 27" xfId="9499" xr:uid="{00000000-0005-0000-0000-000020020000}"/>
    <cellStyle name="Normal 100 3 2 27 2" xfId="43554" xr:uid="{00000000-0005-0000-0000-000021020000}"/>
    <cellStyle name="Normal 100 3 2 27 3" xfId="53065" xr:uid="{00000000-0005-0000-0000-000022020000}"/>
    <cellStyle name="Normal 100 3 2 28" xfId="9578" xr:uid="{00000000-0005-0000-0000-000023020000}"/>
    <cellStyle name="Normal 100 3 2 28 2" xfId="43633" xr:uid="{00000000-0005-0000-0000-000024020000}"/>
    <cellStyle name="Normal 100 3 2 28 3" xfId="53144" xr:uid="{00000000-0005-0000-0000-000025020000}"/>
    <cellStyle name="Normal 100 3 2 29" xfId="9657" xr:uid="{00000000-0005-0000-0000-000026020000}"/>
    <cellStyle name="Normal 100 3 2 29 2" xfId="43712" xr:uid="{00000000-0005-0000-0000-000027020000}"/>
    <cellStyle name="Normal 100 3 2 29 3" xfId="53223" xr:uid="{00000000-0005-0000-0000-000028020000}"/>
    <cellStyle name="Normal 100 3 2 3" xfId="540" xr:uid="{00000000-0005-0000-0000-000029020000}"/>
    <cellStyle name="Normal 100 3 2 3 10" xfId="34613" xr:uid="{00000000-0005-0000-0000-00002A020000}"/>
    <cellStyle name="Normal 100 3 2 3 11" xfId="44124" xr:uid="{00000000-0005-0000-0000-00002B020000}"/>
    <cellStyle name="Normal 100 3 2 3 2" xfId="866" xr:uid="{00000000-0005-0000-0000-00002C020000}"/>
    <cellStyle name="Normal 100 3 2 3 2 10" xfId="44444" xr:uid="{00000000-0005-0000-0000-00002D020000}"/>
    <cellStyle name="Normal 100 3 2 3 2 2" xfId="1509" xr:uid="{00000000-0005-0000-0000-00002E020000}"/>
    <cellStyle name="Normal 100 3 2 3 2 2 2" xfId="2792" xr:uid="{00000000-0005-0000-0000-00002F020000}"/>
    <cellStyle name="Normal 100 3 2 3 2 2 2 2" xfId="5832" xr:uid="{00000000-0005-0000-0000-000030020000}"/>
    <cellStyle name="Normal 100 3 2 3 2 2 2 2 2" xfId="15349" xr:uid="{00000000-0005-0000-0000-000031020000}"/>
    <cellStyle name="Normal 100 3 2 3 2 2 2 2 3" xfId="23502" xr:uid="{00000000-0005-0000-0000-000032020000}"/>
    <cellStyle name="Normal 100 3 2 3 2 2 2 2 4" xfId="31655" xr:uid="{00000000-0005-0000-0000-000033020000}"/>
    <cellStyle name="Normal 100 3 2 3 2 2 2 2 5" xfId="39887" xr:uid="{00000000-0005-0000-0000-000034020000}"/>
    <cellStyle name="Normal 100 3 2 3 2 2 2 2 6" xfId="49398" xr:uid="{00000000-0005-0000-0000-000035020000}"/>
    <cellStyle name="Normal 100 3 2 3 2 2 2 3" xfId="8392" xr:uid="{00000000-0005-0000-0000-000036020000}"/>
    <cellStyle name="Normal 100 3 2 3 2 2 2 3 2" xfId="17909" xr:uid="{00000000-0005-0000-0000-000037020000}"/>
    <cellStyle name="Normal 100 3 2 3 2 2 2 3 3" xfId="26062" xr:uid="{00000000-0005-0000-0000-000038020000}"/>
    <cellStyle name="Normal 100 3 2 3 2 2 2 3 4" xfId="34215" xr:uid="{00000000-0005-0000-0000-000039020000}"/>
    <cellStyle name="Normal 100 3 2 3 2 2 2 3 5" xfId="42447" xr:uid="{00000000-0005-0000-0000-00003A020000}"/>
    <cellStyle name="Normal 100 3 2 3 2 2 2 3 6" xfId="51958" xr:uid="{00000000-0005-0000-0000-00003B020000}"/>
    <cellStyle name="Normal 100 3 2 3 2 2 2 4" xfId="12309" xr:uid="{00000000-0005-0000-0000-00003C020000}"/>
    <cellStyle name="Normal 100 3 2 3 2 2 2 5" xfId="20468" xr:uid="{00000000-0005-0000-0000-00003D020000}"/>
    <cellStyle name="Normal 100 3 2 3 2 2 2 6" xfId="28621" xr:uid="{00000000-0005-0000-0000-00003E020000}"/>
    <cellStyle name="Normal 100 3 2 3 2 2 2 7" xfId="36853" xr:uid="{00000000-0005-0000-0000-00003F020000}"/>
    <cellStyle name="Normal 100 3 2 3 2 2 2 8" xfId="46364" xr:uid="{00000000-0005-0000-0000-000040020000}"/>
    <cellStyle name="Normal 100 3 2 3 2 2 3" xfId="4552" xr:uid="{00000000-0005-0000-0000-000041020000}"/>
    <cellStyle name="Normal 100 3 2 3 2 2 3 2" xfId="14069" xr:uid="{00000000-0005-0000-0000-000042020000}"/>
    <cellStyle name="Normal 100 3 2 3 2 2 3 3" xfId="22222" xr:uid="{00000000-0005-0000-0000-000043020000}"/>
    <cellStyle name="Normal 100 3 2 3 2 2 3 4" xfId="30375" xr:uid="{00000000-0005-0000-0000-000044020000}"/>
    <cellStyle name="Normal 100 3 2 3 2 2 3 5" xfId="38607" xr:uid="{00000000-0005-0000-0000-000045020000}"/>
    <cellStyle name="Normal 100 3 2 3 2 2 3 6" xfId="48118" xr:uid="{00000000-0005-0000-0000-000046020000}"/>
    <cellStyle name="Normal 100 3 2 3 2 2 4" xfId="7112" xr:uid="{00000000-0005-0000-0000-000047020000}"/>
    <cellStyle name="Normal 100 3 2 3 2 2 4 2" xfId="16629" xr:uid="{00000000-0005-0000-0000-000048020000}"/>
    <cellStyle name="Normal 100 3 2 3 2 2 4 3" xfId="24782" xr:uid="{00000000-0005-0000-0000-000049020000}"/>
    <cellStyle name="Normal 100 3 2 3 2 2 4 4" xfId="32935" xr:uid="{00000000-0005-0000-0000-00004A020000}"/>
    <cellStyle name="Normal 100 3 2 3 2 2 4 5" xfId="41167" xr:uid="{00000000-0005-0000-0000-00004B020000}"/>
    <cellStyle name="Normal 100 3 2 3 2 2 4 6" xfId="50678" xr:uid="{00000000-0005-0000-0000-00004C020000}"/>
    <cellStyle name="Normal 100 3 2 3 2 2 5" xfId="11029" xr:uid="{00000000-0005-0000-0000-00004D020000}"/>
    <cellStyle name="Normal 100 3 2 3 2 2 6" xfId="19188" xr:uid="{00000000-0005-0000-0000-00004E020000}"/>
    <cellStyle name="Normal 100 3 2 3 2 2 7" xfId="27341" xr:uid="{00000000-0005-0000-0000-00004F020000}"/>
    <cellStyle name="Normal 100 3 2 3 2 2 8" xfId="35573" xr:uid="{00000000-0005-0000-0000-000050020000}"/>
    <cellStyle name="Normal 100 3 2 3 2 2 9" xfId="45084" xr:uid="{00000000-0005-0000-0000-000051020000}"/>
    <cellStyle name="Normal 100 3 2 3 2 3" xfId="2152" xr:uid="{00000000-0005-0000-0000-000052020000}"/>
    <cellStyle name="Normal 100 3 2 3 2 3 2" xfId="5192" xr:uid="{00000000-0005-0000-0000-000053020000}"/>
    <cellStyle name="Normal 100 3 2 3 2 3 2 2" xfId="14709" xr:uid="{00000000-0005-0000-0000-000054020000}"/>
    <cellStyle name="Normal 100 3 2 3 2 3 2 3" xfId="22862" xr:uid="{00000000-0005-0000-0000-000055020000}"/>
    <cellStyle name="Normal 100 3 2 3 2 3 2 4" xfId="31015" xr:uid="{00000000-0005-0000-0000-000056020000}"/>
    <cellStyle name="Normal 100 3 2 3 2 3 2 5" xfId="39247" xr:uid="{00000000-0005-0000-0000-000057020000}"/>
    <cellStyle name="Normal 100 3 2 3 2 3 2 6" xfId="48758" xr:uid="{00000000-0005-0000-0000-000058020000}"/>
    <cellStyle name="Normal 100 3 2 3 2 3 3" xfId="7752" xr:uid="{00000000-0005-0000-0000-000059020000}"/>
    <cellStyle name="Normal 100 3 2 3 2 3 3 2" xfId="17269" xr:uid="{00000000-0005-0000-0000-00005A020000}"/>
    <cellStyle name="Normal 100 3 2 3 2 3 3 3" xfId="25422" xr:uid="{00000000-0005-0000-0000-00005B020000}"/>
    <cellStyle name="Normal 100 3 2 3 2 3 3 4" xfId="33575" xr:uid="{00000000-0005-0000-0000-00005C020000}"/>
    <cellStyle name="Normal 100 3 2 3 2 3 3 5" xfId="41807" xr:uid="{00000000-0005-0000-0000-00005D020000}"/>
    <cellStyle name="Normal 100 3 2 3 2 3 3 6" xfId="51318" xr:uid="{00000000-0005-0000-0000-00005E020000}"/>
    <cellStyle name="Normal 100 3 2 3 2 3 4" xfId="11669" xr:uid="{00000000-0005-0000-0000-00005F020000}"/>
    <cellStyle name="Normal 100 3 2 3 2 3 5" xfId="19828" xr:uid="{00000000-0005-0000-0000-000060020000}"/>
    <cellStyle name="Normal 100 3 2 3 2 3 6" xfId="27981" xr:uid="{00000000-0005-0000-0000-000061020000}"/>
    <cellStyle name="Normal 100 3 2 3 2 3 7" xfId="36213" xr:uid="{00000000-0005-0000-0000-000062020000}"/>
    <cellStyle name="Normal 100 3 2 3 2 3 8" xfId="45724" xr:uid="{00000000-0005-0000-0000-000063020000}"/>
    <cellStyle name="Normal 100 3 2 3 2 4" xfId="3912" xr:uid="{00000000-0005-0000-0000-000064020000}"/>
    <cellStyle name="Normal 100 3 2 3 2 4 2" xfId="13429" xr:uid="{00000000-0005-0000-0000-000065020000}"/>
    <cellStyle name="Normal 100 3 2 3 2 4 3" xfId="21582" xr:uid="{00000000-0005-0000-0000-000066020000}"/>
    <cellStyle name="Normal 100 3 2 3 2 4 4" xfId="29735" xr:uid="{00000000-0005-0000-0000-000067020000}"/>
    <cellStyle name="Normal 100 3 2 3 2 4 5" xfId="37967" xr:uid="{00000000-0005-0000-0000-000068020000}"/>
    <cellStyle name="Normal 100 3 2 3 2 4 6" xfId="47478" xr:uid="{00000000-0005-0000-0000-000069020000}"/>
    <cellStyle name="Normal 100 3 2 3 2 5" xfId="6472" xr:uid="{00000000-0005-0000-0000-00006A020000}"/>
    <cellStyle name="Normal 100 3 2 3 2 5 2" xfId="15989" xr:uid="{00000000-0005-0000-0000-00006B020000}"/>
    <cellStyle name="Normal 100 3 2 3 2 5 3" xfId="24142" xr:uid="{00000000-0005-0000-0000-00006C020000}"/>
    <cellStyle name="Normal 100 3 2 3 2 5 4" xfId="32295" xr:uid="{00000000-0005-0000-0000-00006D020000}"/>
    <cellStyle name="Normal 100 3 2 3 2 5 5" xfId="40527" xr:uid="{00000000-0005-0000-0000-00006E020000}"/>
    <cellStyle name="Normal 100 3 2 3 2 5 6" xfId="50038" xr:uid="{00000000-0005-0000-0000-00006F020000}"/>
    <cellStyle name="Normal 100 3 2 3 2 6" xfId="10389" xr:uid="{00000000-0005-0000-0000-000070020000}"/>
    <cellStyle name="Normal 100 3 2 3 2 7" xfId="18548" xr:uid="{00000000-0005-0000-0000-000071020000}"/>
    <cellStyle name="Normal 100 3 2 3 2 8" xfId="26701" xr:uid="{00000000-0005-0000-0000-000072020000}"/>
    <cellStyle name="Normal 100 3 2 3 2 9" xfId="34933" xr:uid="{00000000-0005-0000-0000-000073020000}"/>
    <cellStyle name="Normal 100 3 2 3 3" xfId="1189" xr:uid="{00000000-0005-0000-0000-000074020000}"/>
    <cellStyle name="Normal 100 3 2 3 3 2" xfId="2472" xr:uid="{00000000-0005-0000-0000-000075020000}"/>
    <cellStyle name="Normal 100 3 2 3 3 2 2" xfId="5512" xr:uid="{00000000-0005-0000-0000-000076020000}"/>
    <cellStyle name="Normal 100 3 2 3 3 2 2 2" xfId="15029" xr:uid="{00000000-0005-0000-0000-000077020000}"/>
    <cellStyle name="Normal 100 3 2 3 3 2 2 3" xfId="23182" xr:uid="{00000000-0005-0000-0000-000078020000}"/>
    <cellStyle name="Normal 100 3 2 3 3 2 2 4" xfId="31335" xr:uid="{00000000-0005-0000-0000-000079020000}"/>
    <cellStyle name="Normal 100 3 2 3 3 2 2 5" xfId="39567" xr:uid="{00000000-0005-0000-0000-00007A020000}"/>
    <cellStyle name="Normal 100 3 2 3 3 2 2 6" xfId="49078" xr:uid="{00000000-0005-0000-0000-00007B020000}"/>
    <cellStyle name="Normal 100 3 2 3 3 2 3" xfId="8072" xr:uid="{00000000-0005-0000-0000-00007C020000}"/>
    <cellStyle name="Normal 100 3 2 3 3 2 3 2" xfId="17589" xr:uid="{00000000-0005-0000-0000-00007D020000}"/>
    <cellStyle name="Normal 100 3 2 3 3 2 3 3" xfId="25742" xr:uid="{00000000-0005-0000-0000-00007E020000}"/>
    <cellStyle name="Normal 100 3 2 3 3 2 3 4" xfId="33895" xr:uid="{00000000-0005-0000-0000-00007F020000}"/>
    <cellStyle name="Normal 100 3 2 3 3 2 3 5" xfId="42127" xr:uid="{00000000-0005-0000-0000-000080020000}"/>
    <cellStyle name="Normal 100 3 2 3 3 2 3 6" xfId="51638" xr:uid="{00000000-0005-0000-0000-000081020000}"/>
    <cellStyle name="Normal 100 3 2 3 3 2 4" xfId="11989" xr:uid="{00000000-0005-0000-0000-000082020000}"/>
    <cellStyle name="Normal 100 3 2 3 3 2 5" xfId="20148" xr:uid="{00000000-0005-0000-0000-000083020000}"/>
    <cellStyle name="Normal 100 3 2 3 3 2 6" xfId="28301" xr:uid="{00000000-0005-0000-0000-000084020000}"/>
    <cellStyle name="Normal 100 3 2 3 3 2 7" xfId="36533" xr:uid="{00000000-0005-0000-0000-000085020000}"/>
    <cellStyle name="Normal 100 3 2 3 3 2 8" xfId="46044" xr:uid="{00000000-0005-0000-0000-000086020000}"/>
    <cellStyle name="Normal 100 3 2 3 3 3" xfId="4232" xr:uid="{00000000-0005-0000-0000-000087020000}"/>
    <cellStyle name="Normal 100 3 2 3 3 3 2" xfId="13749" xr:uid="{00000000-0005-0000-0000-000088020000}"/>
    <cellStyle name="Normal 100 3 2 3 3 3 3" xfId="21902" xr:uid="{00000000-0005-0000-0000-000089020000}"/>
    <cellStyle name="Normal 100 3 2 3 3 3 4" xfId="30055" xr:uid="{00000000-0005-0000-0000-00008A020000}"/>
    <cellStyle name="Normal 100 3 2 3 3 3 5" xfId="38287" xr:uid="{00000000-0005-0000-0000-00008B020000}"/>
    <cellStyle name="Normal 100 3 2 3 3 3 6" xfId="47798" xr:uid="{00000000-0005-0000-0000-00008C020000}"/>
    <cellStyle name="Normal 100 3 2 3 3 4" xfId="6792" xr:uid="{00000000-0005-0000-0000-00008D020000}"/>
    <cellStyle name="Normal 100 3 2 3 3 4 2" xfId="16309" xr:uid="{00000000-0005-0000-0000-00008E020000}"/>
    <cellStyle name="Normal 100 3 2 3 3 4 3" xfId="24462" xr:uid="{00000000-0005-0000-0000-00008F020000}"/>
    <cellStyle name="Normal 100 3 2 3 3 4 4" xfId="32615" xr:uid="{00000000-0005-0000-0000-000090020000}"/>
    <cellStyle name="Normal 100 3 2 3 3 4 5" xfId="40847" xr:uid="{00000000-0005-0000-0000-000091020000}"/>
    <cellStyle name="Normal 100 3 2 3 3 4 6" xfId="50358" xr:uid="{00000000-0005-0000-0000-000092020000}"/>
    <cellStyle name="Normal 100 3 2 3 3 5" xfId="10709" xr:uid="{00000000-0005-0000-0000-000093020000}"/>
    <cellStyle name="Normal 100 3 2 3 3 6" xfId="18868" xr:uid="{00000000-0005-0000-0000-000094020000}"/>
    <cellStyle name="Normal 100 3 2 3 3 7" xfId="27021" xr:uid="{00000000-0005-0000-0000-000095020000}"/>
    <cellStyle name="Normal 100 3 2 3 3 8" xfId="35253" xr:uid="{00000000-0005-0000-0000-000096020000}"/>
    <cellStyle name="Normal 100 3 2 3 3 9" xfId="44764" xr:uid="{00000000-0005-0000-0000-000097020000}"/>
    <cellStyle name="Normal 100 3 2 3 4" xfId="1832" xr:uid="{00000000-0005-0000-0000-000098020000}"/>
    <cellStyle name="Normal 100 3 2 3 4 2" xfId="4872" xr:uid="{00000000-0005-0000-0000-000099020000}"/>
    <cellStyle name="Normal 100 3 2 3 4 2 2" xfId="14389" xr:uid="{00000000-0005-0000-0000-00009A020000}"/>
    <cellStyle name="Normal 100 3 2 3 4 2 3" xfId="22542" xr:uid="{00000000-0005-0000-0000-00009B020000}"/>
    <cellStyle name="Normal 100 3 2 3 4 2 4" xfId="30695" xr:uid="{00000000-0005-0000-0000-00009C020000}"/>
    <cellStyle name="Normal 100 3 2 3 4 2 5" xfId="38927" xr:uid="{00000000-0005-0000-0000-00009D020000}"/>
    <cellStyle name="Normal 100 3 2 3 4 2 6" xfId="48438" xr:uid="{00000000-0005-0000-0000-00009E020000}"/>
    <cellStyle name="Normal 100 3 2 3 4 3" xfId="7432" xr:uid="{00000000-0005-0000-0000-00009F020000}"/>
    <cellStyle name="Normal 100 3 2 3 4 3 2" xfId="16949" xr:uid="{00000000-0005-0000-0000-0000A0020000}"/>
    <cellStyle name="Normal 100 3 2 3 4 3 3" xfId="25102" xr:uid="{00000000-0005-0000-0000-0000A1020000}"/>
    <cellStyle name="Normal 100 3 2 3 4 3 4" xfId="33255" xr:uid="{00000000-0005-0000-0000-0000A2020000}"/>
    <cellStyle name="Normal 100 3 2 3 4 3 5" xfId="41487" xr:uid="{00000000-0005-0000-0000-0000A3020000}"/>
    <cellStyle name="Normal 100 3 2 3 4 3 6" xfId="50998" xr:uid="{00000000-0005-0000-0000-0000A4020000}"/>
    <cellStyle name="Normal 100 3 2 3 4 4" xfId="11349" xr:uid="{00000000-0005-0000-0000-0000A5020000}"/>
    <cellStyle name="Normal 100 3 2 3 4 5" xfId="19508" xr:uid="{00000000-0005-0000-0000-0000A6020000}"/>
    <cellStyle name="Normal 100 3 2 3 4 6" xfId="27661" xr:uid="{00000000-0005-0000-0000-0000A7020000}"/>
    <cellStyle name="Normal 100 3 2 3 4 7" xfId="35893" xr:uid="{00000000-0005-0000-0000-0000A8020000}"/>
    <cellStyle name="Normal 100 3 2 3 4 8" xfId="45404" xr:uid="{00000000-0005-0000-0000-0000A9020000}"/>
    <cellStyle name="Normal 100 3 2 3 5" xfId="3589" xr:uid="{00000000-0005-0000-0000-0000AA020000}"/>
    <cellStyle name="Normal 100 3 2 3 5 2" xfId="13106" xr:uid="{00000000-0005-0000-0000-0000AB020000}"/>
    <cellStyle name="Normal 100 3 2 3 5 3" xfId="21262" xr:uid="{00000000-0005-0000-0000-0000AC020000}"/>
    <cellStyle name="Normal 100 3 2 3 5 4" xfId="29415" xr:uid="{00000000-0005-0000-0000-0000AD020000}"/>
    <cellStyle name="Normal 100 3 2 3 5 5" xfId="37647" xr:uid="{00000000-0005-0000-0000-0000AE020000}"/>
    <cellStyle name="Normal 100 3 2 3 5 6" xfId="47158" xr:uid="{00000000-0005-0000-0000-0000AF020000}"/>
    <cellStyle name="Normal 100 3 2 3 6" xfId="6152" xr:uid="{00000000-0005-0000-0000-0000B0020000}"/>
    <cellStyle name="Normal 100 3 2 3 6 2" xfId="15669" xr:uid="{00000000-0005-0000-0000-0000B1020000}"/>
    <cellStyle name="Normal 100 3 2 3 6 3" xfId="23822" xr:uid="{00000000-0005-0000-0000-0000B2020000}"/>
    <cellStyle name="Normal 100 3 2 3 6 4" xfId="31975" xr:uid="{00000000-0005-0000-0000-0000B3020000}"/>
    <cellStyle name="Normal 100 3 2 3 6 5" xfId="40207" xr:uid="{00000000-0005-0000-0000-0000B4020000}"/>
    <cellStyle name="Normal 100 3 2 3 6 6" xfId="49718" xr:uid="{00000000-0005-0000-0000-0000B5020000}"/>
    <cellStyle name="Normal 100 3 2 3 7" xfId="10069" xr:uid="{00000000-0005-0000-0000-0000B6020000}"/>
    <cellStyle name="Normal 100 3 2 3 8" xfId="18228" xr:uid="{00000000-0005-0000-0000-0000B7020000}"/>
    <cellStyle name="Normal 100 3 2 3 9" xfId="26381" xr:uid="{00000000-0005-0000-0000-0000B8020000}"/>
    <cellStyle name="Normal 100 3 2 30" xfId="9736" xr:uid="{00000000-0005-0000-0000-0000B9020000}"/>
    <cellStyle name="Normal 100 3 2 30 2" xfId="43791" xr:uid="{00000000-0005-0000-0000-0000BA020000}"/>
    <cellStyle name="Normal 100 3 2 30 3" xfId="53302" xr:uid="{00000000-0005-0000-0000-0000BB020000}"/>
    <cellStyle name="Normal 100 3 2 31" xfId="9815" xr:uid="{00000000-0005-0000-0000-0000BC020000}"/>
    <cellStyle name="Normal 100 3 2 31 2" xfId="43870" xr:uid="{00000000-0005-0000-0000-0000BD020000}"/>
    <cellStyle name="Normal 100 3 2 31 3" xfId="53381" xr:uid="{00000000-0005-0000-0000-0000BE020000}"/>
    <cellStyle name="Normal 100 3 2 32" xfId="9909" xr:uid="{00000000-0005-0000-0000-0000BF020000}"/>
    <cellStyle name="Normal 100 3 2 33" xfId="18068" xr:uid="{00000000-0005-0000-0000-0000C0020000}"/>
    <cellStyle name="Normal 100 3 2 34" xfId="26221" xr:uid="{00000000-0005-0000-0000-0000C1020000}"/>
    <cellStyle name="Normal 100 3 2 35" xfId="34374" xr:uid="{00000000-0005-0000-0000-0000C2020000}"/>
    <cellStyle name="Normal 100 3 2 36" xfId="34453" xr:uid="{00000000-0005-0000-0000-0000C3020000}"/>
    <cellStyle name="Normal 100 3 2 37" xfId="43964" xr:uid="{00000000-0005-0000-0000-0000C4020000}"/>
    <cellStyle name="Normal 100 3 2 38" xfId="53475" xr:uid="{00000000-0005-0000-0000-0000C5020000}"/>
    <cellStyle name="Normal 100 3 2 39" xfId="53554" xr:uid="{00000000-0005-0000-0000-0000C6020000}"/>
    <cellStyle name="Normal 100 3 2 4" xfId="703" xr:uid="{00000000-0005-0000-0000-0000C7020000}"/>
    <cellStyle name="Normal 100 3 2 4 10" xfId="44284" xr:uid="{00000000-0005-0000-0000-0000C8020000}"/>
    <cellStyle name="Normal 100 3 2 4 2" xfId="1349" xr:uid="{00000000-0005-0000-0000-0000C9020000}"/>
    <cellStyle name="Normal 100 3 2 4 2 2" xfId="2632" xr:uid="{00000000-0005-0000-0000-0000CA020000}"/>
    <cellStyle name="Normal 100 3 2 4 2 2 2" xfId="5672" xr:uid="{00000000-0005-0000-0000-0000CB020000}"/>
    <cellStyle name="Normal 100 3 2 4 2 2 2 2" xfId="15189" xr:uid="{00000000-0005-0000-0000-0000CC020000}"/>
    <cellStyle name="Normal 100 3 2 4 2 2 2 3" xfId="23342" xr:uid="{00000000-0005-0000-0000-0000CD020000}"/>
    <cellStyle name="Normal 100 3 2 4 2 2 2 4" xfId="31495" xr:uid="{00000000-0005-0000-0000-0000CE020000}"/>
    <cellStyle name="Normal 100 3 2 4 2 2 2 5" xfId="39727" xr:uid="{00000000-0005-0000-0000-0000CF020000}"/>
    <cellStyle name="Normal 100 3 2 4 2 2 2 6" xfId="49238" xr:uid="{00000000-0005-0000-0000-0000D0020000}"/>
    <cellStyle name="Normal 100 3 2 4 2 2 3" xfId="8232" xr:uid="{00000000-0005-0000-0000-0000D1020000}"/>
    <cellStyle name="Normal 100 3 2 4 2 2 3 2" xfId="17749" xr:uid="{00000000-0005-0000-0000-0000D2020000}"/>
    <cellStyle name="Normal 100 3 2 4 2 2 3 3" xfId="25902" xr:uid="{00000000-0005-0000-0000-0000D3020000}"/>
    <cellStyle name="Normal 100 3 2 4 2 2 3 4" xfId="34055" xr:uid="{00000000-0005-0000-0000-0000D4020000}"/>
    <cellStyle name="Normal 100 3 2 4 2 2 3 5" xfId="42287" xr:uid="{00000000-0005-0000-0000-0000D5020000}"/>
    <cellStyle name="Normal 100 3 2 4 2 2 3 6" xfId="51798" xr:uid="{00000000-0005-0000-0000-0000D6020000}"/>
    <cellStyle name="Normal 100 3 2 4 2 2 4" xfId="12149" xr:uid="{00000000-0005-0000-0000-0000D7020000}"/>
    <cellStyle name="Normal 100 3 2 4 2 2 5" xfId="20308" xr:uid="{00000000-0005-0000-0000-0000D8020000}"/>
    <cellStyle name="Normal 100 3 2 4 2 2 6" xfId="28461" xr:uid="{00000000-0005-0000-0000-0000D9020000}"/>
    <cellStyle name="Normal 100 3 2 4 2 2 7" xfId="36693" xr:uid="{00000000-0005-0000-0000-0000DA020000}"/>
    <cellStyle name="Normal 100 3 2 4 2 2 8" xfId="46204" xr:uid="{00000000-0005-0000-0000-0000DB020000}"/>
    <cellStyle name="Normal 100 3 2 4 2 3" xfId="4392" xr:uid="{00000000-0005-0000-0000-0000DC020000}"/>
    <cellStyle name="Normal 100 3 2 4 2 3 2" xfId="13909" xr:uid="{00000000-0005-0000-0000-0000DD020000}"/>
    <cellStyle name="Normal 100 3 2 4 2 3 3" xfId="22062" xr:uid="{00000000-0005-0000-0000-0000DE020000}"/>
    <cellStyle name="Normal 100 3 2 4 2 3 4" xfId="30215" xr:uid="{00000000-0005-0000-0000-0000DF020000}"/>
    <cellStyle name="Normal 100 3 2 4 2 3 5" xfId="38447" xr:uid="{00000000-0005-0000-0000-0000E0020000}"/>
    <cellStyle name="Normal 100 3 2 4 2 3 6" xfId="47958" xr:uid="{00000000-0005-0000-0000-0000E1020000}"/>
    <cellStyle name="Normal 100 3 2 4 2 4" xfId="6952" xr:uid="{00000000-0005-0000-0000-0000E2020000}"/>
    <cellStyle name="Normal 100 3 2 4 2 4 2" xfId="16469" xr:uid="{00000000-0005-0000-0000-0000E3020000}"/>
    <cellStyle name="Normal 100 3 2 4 2 4 3" xfId="24622" xr:uid="{00000000-0005-0000-0000-0000E4020000}"/>
    <cellStyle name="Normal 100 3 2 4 2 4 4" xfId="32775" xr:uid="{00000000-0005-0000-0000-0000E5020000}"/>
    <cellStyle name="Normal 100 3 2 4 2 4 5" xfId="41007" xr:uid="{00000000-0005-0000-0000-0000E6020000}"/>
    <cellStyle name="Normal 100 3 2 4 2 4 6" xfId="50518" xr:uid="{00000000-0005-0000-0000-0000E7020000}"/>
    <cellStyle name="Normal 100 3 2 4 2 5" xfId="10869" xr:uid="{00000000-0005-0000-0000-0000E8020000}"/>
    <cellStyle name="Normal 100 3 2 4 2 6" xfId="19028" xr:uid="{00000000-0005-0000-0000-0000E9020000}"/>
    <cellStyle name="Normal 100 3 2 4 2 7" xfId="27181" xr:uid="{00000000-0005-0000-0000-0000EA020000}"/>
    <cellStyle name="Normal 100 3 2 4 2 8" xfId="35413" xr:uid="{00000000-0005-0000-0000-0000EB020000}"/>
    <cellStyle name="Normal 100 3 2 4 2 9" xfId="44924" xr:uid="{00000000-0005-0000-0000-0000EC020000}"/>
    <cellStyle name="Normal 100 3 2 4 3" xfId="1992" xr:uid="{00000000-0005-0000-0000-0000ED020000}"/>
    <cellStyle name="Normal 100 3 2 4 3 2" xfId="5032" xr:uid="{00000000-0005-0000-0000-0000EE020000}"/>
    <cellStyle name="Normal 100 3 2 4 3 2 2" xfId="14549" xr:uid="{00000000-0005-0000-0000-0000EF020000}"/>
    <cellStyle name="Normal 100 3 2 4 3 2 3" xfId="22702" xr:uid="{00000000-0005-0000-0000-0000F0020000}"/>
    <cellStyle name="Normal 100 3 2 4 3 2 4" xfId="30855" xr:uid="{00000000-0005-0000-0000-0000F1020000}"/>
    <cellStyle name="Normal 100 3 2 4 3 2 5" xfId="39087" xr:uid="{00000000-0005-0000-0000-0000F2020000}"/>
    <cellStyle name="Normal 100 3 2 4 3 2 6" xfId="48598" xr:uid="{00000000-0005-0000-0000-0000F3020000}"/>
    <cellStyle name="Normal 100 3 2 4 3 3" xfId="7592" xr:uid="{00000000-0005-0000-0000-0000F4020000}"/>
    <cellStyle name="Normal 100 3 2 4 3 3 2" xfId="17109" xr:uid="{00000000-0005-0000-0000-0000F5020000}"/>
    <cellStyle name="Normal 100 3 2 4 3 3 3" xfId="25262" xr:uid="{00000000-0005-0000-0000-0000F6020000}"/>
    <cellStyle name="Normal 100 3 2 4 3 3 4" xfId="33415" xr:uid="{00000000-0005-0000-0000-0000F7020000}"/>
    <cellStyle name="Normal 100 3 2 4 3 3 5" xfId="41647" xr:uid="{00000000-0005-0000-0000-0000F8020000}"/>
    <cellStyle name="Normal 100 3 2 4 3 3 6" xfId="51158" xr:uid="{00000000-0005-0000-0000-0000F9020000}"/>
    <cellStyle name="Normal 100 3 2 4 3 4" xfId="11509" xr:uid="{00000000-0005-0000-0000-0000FA020000}"/>
    <cellStyle name="Normal 100 3 2 4 3 5" xfId="19668" xr:uid="{00000000-0005-0000-0000-0000FB020000}"/>
    <cellStyle name="Normal 100 3 2 4 3 6" xfId="27821" xr:uid="{00000000-0005-0000-0000-0000FC020000}"/>
    <cellStyle name="Normal 100 3 2 4 3 7" xfId="36053" xr:uid="{00000000-0005-0000-0000-0000FD020000}"/>
    <cellStyle name="Normal 100 3 2 4 3 8" xfId="45564" xr:uid="{00000000-0005-0000-0000-0000FE020000}"/>
    <cellStyle name="Normal 100 3 2 4 4" xfId="3749" xr:uid="{00000000-0005-0000-0000-0000FF020000}"/>
    <cellStyle name="Normal 100 3 2 4 4 2" xfId="13266" xr:uid="{00000000-0005-0000-0000-000000030000}"/>
    <cellStyle name="Normal 100 3 2 4 4 3" xfId="21422" xr:uid="{00000000-0005-0000-0000-000001030000}"/>
    <cellStyle name="Normal 100 3 2 4 4 4" xfId="29575" xr:uid="{00000000-0005-0000-0000-000002030000}"/>
    <cellStyle name="Normal 100 3 2 4 4 5" xfId="37807" xr:uid="{00000000-0005-0000-0000-000003030000}"/>
    <cellStyle name="Normal 100 3 2 4 4 6" xfId="47318" xr:uid="{00000000-0005-0000-0000-000004030000}"/>
    <cellStyle name="Normal 100 3 2 4 5" xfId="6312" xr:uid="{00000000-0005-0000-0000-000005030000}"/>
    <cellStyle name="Normal 100 3 2 4 5 2" xfId="15829" xr:uid="{00000000-0005-0000-0000-000006030000}"/>
    <cellStyle name="Normal 100 3 2 4 5 3" xfId="23982" xr:uid="{00000000-0005-0000-0000-000007030000}"/>
    <cellStyle name="Normal 100 3 2 4 5 4" xfId="32135" xr:uid="{00000000-0005-0000-0000-000008030000}"/>
    <cellStyle name="Normal 100 3 2 4 5 5" xfId="40367" xr:uid="{00000000-0005-0000-0000-000009030000}"/>
    <cellStyle name="Normal 100 3 2 4 5 6" xfId="49878" xr:uid="{00000000-0005-0000-0000-00000A030000}"/>
    <cellStyle name="Normal 100 3 2 4 6" xfId="10229" xr:uid="{00000000-0005-0000-0000-00000B030000}"/>
    <cellStyle name="Normal 100 3 2 4 7" xfId="18388" xr:uid="{00000000-0005-0000-0000-00000C030000}"/>
    <cellStyle name="Normal 100 3 2 4 8" xfId="26541" xr:uid="{00000000-0005-0000-0000-00000D030000}"/>
    <cellStyle name="Normal 100 3 2 4 9" xfId="34773" xr:uid="{00000000-0005-0000-0000-00000E030000}"/>
    <cellStyle name="Normal 100 3 2 40" xfId="53633" xr:uid="{00000000-0005-0000-0000-00000F030000}"/>
    <cellStyle name="Normal 100 3 2 41" xfId="53712" xr:uid="{00000000-0005-0000-0000-000010030000}"/>
    <cellStyle name="Normal 100 3 2 42" xfId="53791" xr:uid="{00000000-0005-0000-0000-000011030000}"/>
    <cellStyle name="Normal 100 3 2 5" xfId="1029" xr:uid="{00000000-0005-0000-0000-000012030000}"/>
    <cellStyle name="Normal 100 3 2 5 2" xfId="2312" xr:uid="{00000000-0005-0000-0000-000013030000}"/>
    <cellStyle name="Normal 100 3 2 5 2 2" xfId="5352" xr:uid="{00000000-0005-0000-0000-000014030000}"/>
    <cellStyle name="Normal 100 3 2 5 2 2 2" xfId="14869" xr:uid="{00000000-0005-0000-0000-000015030000}"/>
    <cellStyle name="Normal 100 3 2 5 2 2 3" xfId="23022" xr:uid="{00000000-0005-0000-0000-000016030000}"/>
    <cellStyle name="Normal 100 3 2 5 2 2 4" xfId="31175" xr:uid="{00000000-0005-0000-0000-000017030000}"/>
    <cellStyle name="Normal 100 3 2 5 2 2 5" xfId="39407" xr:uid="{00000000-0005-0000-0000-000018030000}"/>
    <cellStyle name="Normal 100 3 2 5 2 2 6" xfId="48918" xr:uid="{00000000-0005-0000-0000-000019030000}"/>
    <cellStyle name="Normal 100 3 2 5 2 3" xfId="7912" xr:uid="{00000000-0005-0000-0000-00001A030000}"/>
    <cellStyle name="Normal 100 3 2 5 2 3 2" xfId="17429" xr:uid="{00000000-0005-0000-0000-00001B030000}"/>
    <cellStyle name="Normal 100 3 2 5 2 3 3" xfId="25582" xr:uid="{00000000-0005-0000-0000-00001C030000}"/>
    <cellStyle name="Normal 100 3 2 5 2 3 4" xfId="33735" xr:uid="{00000000-0005-0000-0000-00001D030000}"/>
    <cellStyle name="Normal 100 3 2 5 2 3 5" xfId="41967" xr:uid="{00000000-0005-0000-0000-00001E030000}"/>
    <cellStyle name="Normal 100 3 2 5 2 3 6" xfId="51478" xr:uid="{00000000-0005-0000-0000-00001F030000}"/>
    <cellStyle name="Normal 100 3 2 5 2 4" xfId="11829" xr:uid="{00000000-0005-0000-0000-000020030000}"/>
    <cellStyle name="Normal 100 3 2 5 2 5" xfId="19988" xr:uid="{00000000-0005-0000-0000-000021030000}"/>
    <cellStyle name="Normal 100 3 2 5 2 6" xfId="28141" xr:uid="{00000000-0005-0000-0000-000022030000}"/>
    <cellStyle name="Normal 100 3 2 5 2 7" xfId="36373" xr:uid="{00000000-0005-0000-0000-000023030000}"/>
    <cellStyle name="Normal 100 3 2 5 2 8" xfId="45884" xr:uid="{00000000-0005-0000-0000-000024030000}"/>
    <cellStyle name="Normal 100 3 2 5 3" xfId="4072" xr:uid="{00000000-0005-0000-0000-000025030000}"/>
    <cellStyle name="Normal 100 3 2 5 3 2" xfId="13589" xr:uid="{00000000-0005-0000-0000-000026030000}"/>
    <cellStyle name="Normal 100 3 2 5 3 3" xfId="21742" xr:uid="{00000000-0005-0000-0000-000027030000}"/>
    <cellStyle name="Normal 100 3 2 5 3 4" xfId="29895" xr:uid="{00000000-0005-0000-0000-000028030000}"/>
    <cellStyle name="Normal 100 3 2 5 3 5" xfId="38127" xr:uid="{00000000-0005-0000-0000-000029030000}"/>
    <cellStyle name="Normal 100 3 2 5 3 6" xfId="47638" xr:uid="{00000000-0005-0000-0000-00002A030000}"/>
    <cellStyle name="Normal 100 3 2 5 4" xfId="6632" xr:uid="{00000000-0005-0000-0000-00002B030000}"/>
    <cellStyle name="Normal 100 3 2 5 4 2" xfId="16149" xr:uid="{00000000-0005-0000-0000-00002C030000}"/>
    <cellStyle name="Normal 100 3 2 5 4 3" xfId="24302" xr:uid="{00000000-0005-0000-0000-00002D030000}"/>
    <cellStyle name="Normal 100 3 2 5 4 4" xfId="32455" xr:uid="{00000000-0005-0000-0000-00002E030000}"/>
    <cellStyle name="Normal 100 3 2 5 4 5" xfId="40687" xr:uid="{00000000-0005-0000-0000-00002F030000}"/>
    <cellStyle name="Normal 100 3 2 5 4 6" xfId="50198" xr:uid="{00000000-0005-0000-0000-000030030000}"/>
    <cellStyle name="Normal 100 3 2 5 5" xfId="10549" xr:uid="{00000000-0005-0000-0000-000031030000}"/>
    <cellStyle name="Normal 100 3 2 5 6" xfId="18708" xr:uid="{00000000-0005-0000-0000-000032030000}"/>
    <cellStyle name="Normal 100 3 2 5 7" xfId="26861" xr:uid="{00000000-0005-0000-0000-000033030000}"/>
    <cellStyle name="Normal 100 3 2 5 8" xfId="35093" xr:uid="{00000000-0005-0000-0000-000034030000}"/>
    <cellStyle name="Normal 100 3 2 5 9" xfId="44604" xr:uid="{00000000-0005-0000-0000-000035030000}"/>
    <cellStyle name="Normal 100 3 2 6" xfId="1672" xr:uid="{00000000-0005-0000-0000-000036030000}"/>
    <cellStyle name="Normal 100 3 2 6 2" xfId="4712" xr:uid="{00000000-0005-0000-0000-000037030000}"/>
    <cellStyle name="Normal 100 3 2 6 2 2" xfId="14229" xr:uid="{00000000-0005-0000-0000-000038030000}"/>
    <cellStyle name="Normal 100 3 2 6 2 3" xfId="22382" xr:uid="{00000000-0005-0000-0000-000039030000}"/>
    <cellStyle name="Normal 100 3 2 6 2 4" xfId="30535" xr:uid="{00000000-0005-0000-0000-00003A030000}"/>
    <cellStyle name="Normal 100 3 2 6 2 5" xfId="38767" xr:uid="{00000000-0005-0000-0000-00003B030000}"/>
    <cellStyle name="Normal 100 3 2 6 2 6" xfId="48278" xr:uid="{00000000-0005-0000-0000-00003C030000}"/>
    <cellStyle name="Normal 100 3 2 6 3" xfId="7272" xr:uid="{00000000-0005-0000-0000-00003D030000}"/>
    <cellStyle name="Normal 100 3 2 6 3 2" xfId="16789" xr:uid="{00000000-0005-0000-0000-00003E030000}"/>
    <cellStyle name="Normal 100 3 2 6 3 3" xfId="24942" xr:uid="{00000000-0005-0000-0000-00003F030000}"/>
    <cellStyle name="Normal 100 3 2 6 3 4" xfId="33095" xr:uid="{00000000-0005-0000-0000-000040030000}"/>
    <cellStyle name="Normal 100 3 2 6 3 5" xfId="41327" xr:uid="{00000000-0005-0000-0000-000041030000}"/>
    <cellStyle name="Normal 100 3 2 6 3 6" xfId="50838" xr:uid="{00000000-0005-0000-0000-000042030000}"/>
    <cellStyle name="Normal 100 3 2 6 4" xfId="11189" xr:uid="{00000000-0005-0000-0000-000043030000}"/>
    <cellStyle name="Normal 100 3 2 6 5" xfId="19348" xr:uid="{00000000-0005-0000-0000-000044030000}"/>
    <cellStyle name="Normal 100 3 2 6 6" xfId="27501" xr:uid="{00000000-0005-0000-0000-000045030000}"/>
    <cellStyle name="Normal 100 3 2 6 7" xfId="35733" xr:uid="{00000000-0005-0000-0000-000046030000}"/>
    <cellStyle name="Normal 100 3 2 6 8" xfId="45244" xr:uid="{00000000-0005-0000-0000-000047030000}"/>
    <cellStyle name="Normal 100 3 2 7" xfId="2951" xr:uid="{00000000-0005-0000-0000-000048030000}"/>
    <cellStyle name="Normal 100 3 2 7 2" xfId="12468" xr:uid="{00000000-0005-0000-0000-000049030000}"/>
    <cellStyle name="Normal 100 3 2 7 3" xfId="20627" xr:uid="{00000000-0005-0000-0000-00004A030000}"/>
    <cellStyle name="Normal 100 3 2 7 4" xfId="28780" xr:uid="{00000000-0005-0000-0000-00004B030000}"/>
    <cellStyle name="Normal 100 3 2 7 5" xfId="37012" xr:uid="{00000000-0005-0000-0000-00004C030000}"/>
    <cellStyle name="Normal 100 3 2 7 6" xfId="46523" xr:uid="{00000000-0005-0000-0000-00004D030000}"/>
    <cellStyle name="Normal 100 3 2 8" xfId="3030" xr:uid="{00000000-0005-0000-0000-00004E030000}"/>
    <cellStyle name="Normal 100 3 2 8 2" xfId="12547" xr:uid="{00000000-0005-0000-0000-00004F030000}"/>
    <cellStyle name="Normal 100 3 2 8 3" xfId="20706" xr:uid="{00000000-0005-0000-0000-000050030000}"/>
    <cellStyle name="Normal 100 3 2 8 4" xfId="28859" xr:uid="{00000000-0005-0000-0000-000051030000}"/>
    <cellStyle name="Normal 100 3 2 8 5" xfId="37091" xr:uid="{00000000-0005-0000-0000-000052030000}"/>
    <cellStyle name="Normal 100 3 2 8 6" xfId="46602" xr:uid="{00000000-0005-0000-0000-000053030000}"/>
    <cellStyle name="Normal 100 3 2 9" xfId="3109" xr:uid="{00000000-0005-0000-0000-000054030000}"/>
    <cellStyle name="Normal 100 3 2 9 2" xfId="12626" xr:uid="{00000000-0005-0000-0000-000055030000}"/>
    <cellStyle name="Normal 100 3 2 9 3" xfId="20785" xr:uid="{00000000-0005-0000-0000-000056030000}"/>
    <cellStyle name="Normal 100 3 2 9 4" xfId="28938" xr:uid="{00000000-0005-0000-0000-000057030000}"/>
    <cellStyle name="Normal 100 3 2 9 5" xfId="37170" xr:uid="{00000000-0005-0000-0000-000058030000}"/>
    <cellStyle name="Normal 100 3 2 9 6" xfId="46681" xr:uid="{00000000-0005-0000-0000-000059030000}"/>
    <cellStyle name="Normal 100 3 20" xfId="8820" xr:uid="{00000000-0005-0000-0000-00005A030000}"/>
    <cellStyle name="Normal 100 3 20 2" xfId="42875" xr:uid="{00000000-0005-0000-0000-00005B030000}"/>
    <cellStyle name="Normal 100 3 20 3" xfId="52386" xr:uid="{00000000-0005-0000-0000-00005C030000}"/>
    <cellStyle name="Normal 100 3 21" xfId="8899" xr:uid="{00000000-0005-0000-0000-00005D030000}"/>
    <cellStyle name="Normal 100 3 21 2" xfId="42954" xr:uid="{00000000-0005-0000-0000-00005E030000}"/>
    <cellStyle name="Normal 100 3 21 3" xfId="52465" xr:uid="{00000000-0005-0000-0000-00005F030000}"/>
    <cellStyle name="Normal 100 3 22" xfId="8978" xr:uid="{00000000-0005-0000-0000-000060030000}"/>
    <cellStyle name="Normal 100 3 22 2" xfId="43033" xr:uid="{00000000-0005-0000-0000-000061030000}"/>
    <cellStyle name="Normal 100 3 22 3" xfId="52544" xr:uid="{00000000-0005-0000-0000-000062030000}"/>
    <cellStyle name="Normal 100 3 23" xfId="9057" xr:uid="{00000000-0005-0000-0000-000063030000}"/>
    <cellStyle name="Normal 100 3 23 2" xfId="43112" xr:uid="{00000000-0005-0000-0000-000064030000}"/>
    <cellStyle name="Normal 100 3 23 3" xfId="52623" xr:uid="{00000000-0005-0000-0000-000065030000}"/>
    <cellStyle name="Normal 100 3 24" xfId="9136" xr:uid="{00000000-0005-0000-0000-000066030000}"/>
    <cellStyle name="Normal 100 3 24 2" xfId="43191" xr:uid="{00000000-0005-0000-0000-000067030000}"/>
    <cellStyle name="Normal 100 3 24 3" xfId="52702" xr:uid="{00000000-0005-0000-0000-000068030000}"/>
    <cellStyle name="Normal 100 3 25" xfId="9215" xr:uid="{00000000-0005-0000-0000-000069030000}"/>
    <cellStyle name="Normal 100 3 25 2" xfId="43270" xr:uid="{00000000-0005-0000-0000-00006A030000}"/>
    <cellStyle name="Normal 100 3 25 3" xfId="52781" xr:uid="{00000000-0005-0000-0000-00006B030000}"/>
    <cellStyle name="Normal 100 3 26" xfId="9294" xr:uid="{00000000-0005-0000-0000-00006C030000}"/>
    <cellStyle name="Normal 100 3 26 2" xfId="43349" xr:uid="{00000000-0005-0000-0000-00006D030000}"/>
    <cellStyle name="Normal 100 3 26 3" xfId="52860" xr:uid="{00000000-0005-0000-0000-00006E030000}"/>
    <cellStyle name="Normal 100 3 27" xfId="9373" xr:uid="{00000000-0005-0000-0000-00006F030000}"/>
    <cellStyle name="Normal 100 3 27 2" xfId="43428" xr:uid="{00000000-0005-0000-0000-000070030000}"/>
    <cellStyle name="Normal 100 3 27 3" xfId="52939" xr:uid="{00000000-0005-0000-0000-000071030000}"/>
    <cellStyle name="Normal 100 3 28" xfId="9452" xr:uid="{00000000-0005-0000-0000-000072030000}"/>
    <cellStyle name="Normal 100 3 28 2" xfId="43507" xr:uid="{00000000-0005-0000-0000-000073030000}"/>
    <cellStyle name="Normal 100 3 28 3" xfId="53018" xr:uid="{00000000-0005-0000-0000-000074030000}"/>
    <cellStyle name="Normal 100 3 29" xfId="9531" xr:uid="{00000000-0005-0000-0000-000075030000}"/>
    <cellStyle name="Normal 100 3 29 2" xfId="43586" xr:uid="{00000000-0005-0000-0000-000076030000}"/>
    <cellStyle name="Normal 100 3 29 3" xfId="53097" xr:uid="{00000000-0005-0000-0000-000077030000}"/>
    <cellStyle name="Normal 100 3 3" xfId="434" xr:uid="{00000000-0005-0000-0000-000078030000}"/>
    <cellStyle name="Normal 100 3 3 10" xfId="26276" xr:uid="{00000000-0005-0000-0000-000079030000}"/>
    <cellStyle name="Normal 100 3 3 11" xfId="34508" xr:uid="{00000000-0005-0000-0000-00007A030000}"/>
    <cellStyle name="Normal 100 3 3 12" xfId="44019" xr:uid="{00000000-0005-0000-0000-00007B030000}"/>
    <cellStyle name="Normal 100 3 3 2" xfId="595" xr:uid="{00000000-0005-0000-0000-00007C030000}"/>
    <cellStyle name="Normal 100 3 3 2 10" xfId="34668" xr:uid="{00000000-0005-0000-0000-00007D030000}"/>
    <cellStyle name="Normal 100 3 3 2 11" xfId="44179" xr:uid="{00000000-0005-0000-0000-00007E030000}"/>
    <cellStyle name="Normal 100 3 3 2 2" xfId="921" xr:uid="{00000000-0005-0000-0000-00007F030000}"/>
    <cellStyle name="Normal 100 3 3 2 2 10" xfId="44499" xr:uid="{00000000-0005-0000-0000-000080030000}"/>
    <cellStyle name="Normal 100 3 3 2 2 2" xfId="1564" xr:uid="{00000000-0005-0000-0000-000081030000}"/>
    <cellStyle name="Normal 100 3 3 2 2 2 2" xfId="2847" xr:uid="{00000000-0005-0000-0000-000082030000}"/>
    <cellStyle name="Normal 100 3 3 2 2 2 2 2" xfId="5887" xr:uid="{00000000-0005-0000-0000-000083030000}"/>
    <cellStyle name="Normal 100 3 3 2 2 2 2 2 2" xfId="15404" xr:uid="{00000000-0005-0000-0000-000084030000}"/>
    <cellStyle name="Normal 100 3 3 2 2 2 2 2 3" xfId="23557" xr:uid="{00000000-0005-0000-0000-000085030000}"/>
    <cellStyle name="Normal 100 3 3 2 2 2 2 2 4" xfId="31710" xr:uid="{00000000-0005-0000-0000-000086030000}"/>
    <cellStyle name="Normal 100 3 3 2 2 2 2 2 5" xfId="39942" xr:uid="{00000000-0005-0000-0000-000087030000}"/>
    <cellStyle name="Normal 100 3 3 2 2 2 2 2 6" xfId="49453" xr:uid="{00000000-0005-0000-0000-000088030000}"/>
    <cellStyle name="Normal 100 3 3 2 2 2 2 3" xfId="8447" xr:uid="{00000000-0005-0000-0000-000089030000}"/>
    <cellStyle name="Normal 100 3 3 2 2 2 2 3 2" xfId="17964" xr:uid="{00000000-0005-0000-0000-00008A030000}"/>
    <cellStyle name="Normal 100 3 3 2 2 2 2 3 3" xfId="26117" xr:uid="{00000000-0005-0000-0000-00008B030000}"/>
    <cellStyle name="Normal 100 3 3 2 2 2 2 3 4" xfId="34270" xr:uid="{00000000-0005-0000-0000-00008C030000}"/>
    <cellStyle name="Normal 100 3 3 2 2 2 2 3 5" xfId="42502" xr:uid="{00000000-0005-0000-0000-00008D030000}"/>
    <cellStyle name="Normal 100 3 3 2 2 2 2 3 6" xfId="52013" xr:uid="{00000000-0005-0000-0000-00008E030000}"/>
    <cellStyle name="Normal 100 3 3 2 2 2 2 4" xfId="12364" xr:uid="{00000000-0005-0000-0000-00008F030000}"/>
    <cellStyle name="Normal 100 3 3 2 2 2 2 5" xfId="20523" xr:uid="{00000000-0005-0000-0000-000090030000}"/>
    <cellStyle name="Normal 100 3 3 2 2 2 2 6" xfId="28676" xr:uid="{00000000-0005-0000-0000-000091030000}"/>
    <cellStyle name="Normal 100 3 3 2 2 2 2 7" xfId="36908" xr:uid="{00000000-0005-0000-0000-000092030000}"/>
    <cellStyle name="Normal 100 3 3 2 2 2 2 8" xfId="46419" xr:uid="{00000000-0005-0000-0000-000093030000}"/>
    <cellStyle name="Normal 100 3 3 2 2 2 3" xfId="4607" xr:uid="{00000000-0005-0000-0000-000094030000}"/>
    <cellStyle name="Normal 100 3 3 2 2 2 3 2" xfId="14124" xr:uid="{00000000-0005-0000-0000-000095030000}"/>
    <cellStyle name="Normal 100 3 3 2 2 2 3 3" xfId="22277" xr:uid="{00000000-0005-0000-0000-000096030000}"/>
    <cellStyle name="Normal 100 3 3 2 2 2 3 4" xfId="30430" xr:uid="{00000000-0005-0000-0000-000097030000}"/>
    <cellStyle name="Normal 100 3 3 2 2 2 3 5" xfId="38662" xr:uid="{00000000-0005-0000-0000-000098030000}"/>
    <cellStyle name="Normal 100 3 3 2 2 2 3 6" xfId="48173" xr:uid="{00000000-0005-0000-0000-000099030000}"/>
    <cellStyle name="Normal 100 3 3 2 2 2 4" xfId="7167" xr:uid="{00000000-0005-0000-0000-00009A030000}"/>
    <cellStyle name="Normal 100 3 3 2 2 2 4 2" xfId="16684" xr:uid="{00000000-0005-0000-0000-00009B030000}"/>
    <cellStyle name="Normal 100 3 3 2 2 2 4 3" xfId="24837" xr:uid="{00000000-0005-0000-0000-00009C030000}"/>
    <cellStyle name="Normal 100 3 3 2 2 2 4 4" xfId="32990" xr:uid="{00000000-0005-0000-0000-00009D030000}"/>
    <cellStyle name="Normal 100 3 3 2 2 2 4 5" xfId="41222" xr:uid="{00000000-0005-0000-0000-00009E030000}"/>
    <cellStyle name="Normal 100 3 3 2 2 2 4 6" xfId="50733" xr:uid="{00000000-0005-0000-0000-00009F030000}"/>
    <cellStyle name="Normal 100 3 3 2 2 2 5" xfId="11084" xr:uid="{00000000-0005-0000-0000-0000A0030000}"/>
    <cellStyle name="Normal 100 3 3 2 2 2 6" xfId="19243" xr:uid="{00000000-0005-0000-0000-0000A1030000}"/>
    <cellStyle name="Normal 100 3 3 2 2 2 7" xfId="27396" xr:uid="{00000000-0005-0000-0000-0000A2030000}"/>
    <cellStyle name="Normal 100 3 3 2 2 2 8" xfId="35628" xr:uid="{00000000-0005-0000-0000-0000A3030000}"/>
    <cellStyle name="Normal 100 3 3 2 2 2 9" xfId="45139" xr:uid="{00000000-0005-0000-0000-0000A4030000}"/>
    <cellStyle name="Normal 100 3 3 2 2 3" xfId="2207" xr:uid="{00000000-0005-0000-0000-0000A5030000}"/>
    <cellStyle name="Normal 100 3 3 2 2 3 2" xfId="5247" xr:uid="{00000000-0005-0000-0000-0000A6030000}"/>
    <cellStyle name="Normal 100 3 3 2 2 3 2 2" xfId="14764" xr:uid="{00000000-0005-0000-0000-0000A7030000}"/>
    <cellStyle name="Normal 100 3 3 2 2 3 2 3" xfId="22917" xr:uid="{00000000-0005-0000-0000-0000A8030000}"/>
    <cellStyle name="Normal 100 3 3 2 2 3 2 4" xfId="31070" xr:uid="{00000000-0005-0000-0000-0000A9030000}"/>
    <cellStyle name="Normal 100 3 3 2 2 3 2 5" xfId="39302" xr:uid="{00000000-0005-0000-0000-0000AA030000}"/>
    <cellStyle name="Normal 100 3 3 2 2 3 2 6" xfId="48813" xr:uid="{00000000-0005-0000-0000-0000AB030000}"/>
    <cellStyle name="Normal 100 3 3 2 2 3 3" xfId="7807" xr:uid="{00000000-0005-0000-0000-0000AC030000}"/>
    <cellStyle name="Normal 100 3 3 2 2 3 3 2" xfId="17324" xr:uid="{00000000-0005-0000-0000-0000AD030000}"/>
    <cellStyle name="Normal 100 3 3 2 2 3 3 3" xfId="25477" xr:uid="{00000000-0005-0000-0000-0000AE030000}"/>
    <cellStyle name="Normal 100 3 3 2 2 3 3 4" xfId="33630" xr:uid="{00000000-0005-0000-0000-0000AF030000}"/>
    <cellStyle name="Normal 100 3 3 2 2 3 3 5" xfId="41862" xr:uid="{00000000-0005-0000-0000-0000B0030000}"/>
    <cellStyle name="Normal 100 3 3 2 2 3 3 6" xfId="51373" xr:uid="{00000000-0005-0000-0000-0000B1030000}"/>
    <cellStyle name="Normal 100 3 3 2 2 3 4" xfId="11724" xr:uid="{00000000-0005-0000-0000-0000B2030000}"/>
    <cellStyle name="Normal 100 3 3 2 2 3 5" xfId="19883" xr:uid="{00000000-0005-0000-0000-0000B3030000}"/>
    <cellStyle name="Normal 100 3 3 2 2 3 6" xfId="28036" xr:uid="{00000000-0005-0000-0000-0000B4030000}"/>
    <cellStyle name="Normal 100 3 3 2 2 3 7" xfId="36268" xr:uid="{00000000-0005-0000-0000-0000B5030000}"/>
    <cellStyle name="Normal 100 3 3 2 2 3 8" xfId="45779" xr:uid="{00000000-0005-0000-0000-0000B6030000}"/>
    <cellStyle name="Normal 100 3 3 2 2 4" xfId="3967" xr:uid="{00000000-0005-0000-0000-0000B7030000}"/>
    <cellStyle name="Normal 100 3 3 2 2 4 2" xfId="13484" xr:uid="{00000000-0005-0000-0000-0000B8030000}"/>
    <cellStyle name="Normal 100 3 3 2 2 4 3" xfId="21637" xr:uid="{00000000-0005-0000-0000-0000B9030000}"/>
    <cellStyle name="Normal 100 3 3 2 2 4 4" xfId="29790" xr:uid="{00000000-0005-0000-0000-0000BA030000}"/>
    <cellStyle name="Normal 100 3 3 2 2 4 5" xfId="38022" xr:uid="{00000000-0005-0000-0000-0000BB030000}"/>
    <cellStyle name="Normal 100 3 3 2 2 4 6" xfId="47533" xr:uid="{00000000-0005-0000-0000-0000BC030000}"/>
    <cellStyle name="Normal 100 3 3 2 2 5" xfId="6527" xr:uid="{00000000-0005-0000-0000-0000BD030000}"/>
    <cellStyle name="Normal 100 3 3 2 2 5 2" xfId="16044" xr:uid="{00000000-0005-0000-0000-0000BE030000}"/>
    <cellStyle name="Normal 100 3 3 2 2 5 3" xfId="24197" xr:uid="{00000000-0005-0000-0000-0000BF030000}"/>
    <cellStyle name="Normal 100 3 3 2 2 5 4" xfId="32350" xr:uid="{00000000-0005-0000-0000-0000C0030000}"/>
    <cellStyle name="Normal 100 3 3 2 2 5 5" xfId="40582" xr:uid="{00000000-0005-0000-0000-0000C1030000}"/>
    <cellStyle name="Normal 100 3 3 2 2 5 6" xfId="50093" xr:uid="{00000000-0005-0000-0000-0000C2030000}"/>
    <cellStyle name="Normal 100 3 3 2 2 6" xfId="10444" xr:uid="{00000000-0005-0000-0000-0000C3030000}"/>
    <cellStyle name="Normal 100 3 3 2 2 7" xfId="18603" xr:uid="{00000000-0005-0000-0000-0000C4030000}"/>
    <cellStyle name="Normal 100 3 3 2 2 8" xfId="26756" xr:uid="{00000000-0005-0000-0000-0000C5030000}"/>
    <cellStyle name="Normal 100 3 3 2 2 9" xfId="34988" xr:uid="{00000000-0005-0000-0000-0000C6030000}"/>
    <cellStyle name="Normal 100 3 3 2 3" xfId="1244" xr:uid="{00000000-0005-0000-0000-0000C7030000}"/>
    <cellStyle name="Normal 100 3 3 2 3 2" xfId="2527" xr:uid="{00000000-0005-0000-0000-0000C8030000}"/>
    <cellStyle name="Normal 100 3 3 2 3 2 2" xfId="5567" xr:uid="{00000000-0005-0000-0000-0000C9030000}"/>
    <cellStyle name="Normal 100 3 3 2 3 2 2 2" xfId="15084" xr:uid="{00000000-0005-0000-0000-0000CA030000}"/>
    <cellStyle name="Normal 100 3 3 2 3 2 2 3" xfId="23237" xr:uid="{00000000-0005-0000-0000-0000CB030000}"/>
    <cellStyle name="Normal 100 3 3 2 3 2 2 4" xfId="31390" xr:uid="{00000000-0005-0000-0000-0000CC030000}"/>
    <cellStyle name="Normal 100 3 3 2 3 2 2 5" xfId="39622" xr:uid="{00000000-0005-0000-0000-0000CD030000}"/>
    <cellStyle name="Normal 100 3 3 2 3 2 2 6" xfId="49133" xr:uid="{00000000-0005-0000-0000-0000CE030000}"/>
    <cellStyle name="Normal 100 3 3 2 3 2 3" xfId="8127" xr:uid="{00000000-0005-0000-0000-0000CF030000}"/>
    <cellStyle name="Normal 100 3 3 2 3 2 3 2" xfId="17644" xr:uid="{00000000-0005-0000-0000-0000D0030000}"/>
    <cellStyle name="Normal 100 3 3 2 3 2 3 3" xfId="25797" xr:uid="{00000000-0005-0000-0000-0000D1030000}"/>
    <cellStyle name="Normal 100 3 3 2 3 2 3 4" xfId="33950" xr:uid="{00000000-0005-0000-0000-0000D2030000}"/>
    <cellStyle name="Normal 100 3 3 2 3 2 3 5" xfId="42182" xr:uid="{00000000-0005-0000-0000-0000D3030000}"/>
    <cellStyle name="Normal 100 3 3 2 3 2 3 6" xfId="51693" xr:uid="{00000000-0005-0000-0000-0000D4030000}"/>
    <cellStyle name="Normal 100 3 3 2 3 2 4" xfId="12044" xr:uid="{00000000-0005-0000-0000-0000D5030000}"/>
    <cellStyle name="Normal 100 3 3 2 3 2 5" xfId="20203" xr:uid="{00000000-0005-0000-0000-0000D6030000}"/>
    <cellStyle name="Normal 100 3 3 2 3 2 6" xfId="28356" xr:uid="{00000000-0005-0000-0000-0000D7030000}"/>
    <cellStyle name="Normal 100 3 3 2 3 2 7" xfId="36588" xr:uid="{00000000-0005-0000-0000-0000D8030000}"/>
    <cellStyle name="Normal 100 3 3 2 3 2 8" xfId="46099" xr:uid="{00000000-0005-0000-0000-0000D9030000}"/>
    <cellStyle name="Normal 100 3 3 2 3 3" xfId="4287" xr:uid="{00000000-0005-0000-0000-0000DA030000}"/>
    <cellStyle name="Normal 100 3 3 2 3 3 2" xfId="13804" xr:uid="{00000000-0005-0000-0000-0000DB030000}"/>
    <cellStyle name="Normal 100 3 3 2 3 3 3" xfId="21957" xr:uid="{00000000-0005-0000-0000-0000DC030000}"/>
    <cellStyle name="Normal 100 3 3 2 3 3 4" xfId="30110" xr:uid="{00000000-0005-0000-0000-0000DD030000}"/>
    <cellStyle name="Normal 100 3 3 2 3 3 5" xfId="38342" xr:uid="{00000000-0005-0000-0000-0000DE030000}"/>
    <cellStyle name="Normal 100 3 3 2 3 3 6" xfId="47853" xr:uid="{00000000-0005-0000-0000-0000DF030000}"/>
    <cellStyle name="Normal 100 3 3 2 3 4" xfId="6847" xr:uid="{00000000-0005-0000-0000-0000E0030000}"/>
    <cellStyle name="Normal 100 3 3 2 3 4 2" xfId="16364" xr:uid="{00000000-0005-0000-0000-0000E1030000}"/>
    <cellStyle name="Normal 100 3 3 2 3 4 3" xfId="24517" xr:uid="{00000000-0005-0000-0000-0000E2030000}"/>
    <cellStyle name="Normal 100 3 3 2 3 4 4" xfId="32670" xr:uid="{00000000-0005-0000-0000-0000E3030000}"/>
    <cellStyle name="Normal 100 3 3 2 3 4 5" xfId="40902" xr:uid="{00000000-0005-0000-0000-0000E4030000}"/>
    <cellStyle name="Normal 100 3 3 2 3 4 6" xfId="50413" xr:uid="{00000000-0005-0000-0000-0000E5030000}"/>
    <cellStyle name="Normal 100 3 3 2 3 5" xfId="10764" xr:uid="{00000000-0005-0000-0000-0000E6030000}"/>
    <cellStyle name="Normal 100 3 3 2 3 6" xfId="18923" xr:uid="{00000000-0005-0000-0000-0000E7030000}"/>
    <cellStyle name="Normal 100 3 3 2 3 7" xfId="27076" xr:uid="{00000000-0005-0000-0000-0000E8030000}"/>
    <cellStyle name="Normal 100 3 3 2 3 8" xfId="35308" xr:uid="{00000000-0005-0000-0000-0000E9030000}"/>
    <cellStyle name="Normal 100 3 3 2 3 9" xfId="44819" xr:uid="{00000000-0005-0000-0000-0000EA030000}"/>
    <cellStyle name="Normal 100 3 3 2 4" xfId="1887" xr:uid="{00000000-0005-0000-0000-0000EB030000}"/>
    <cellStyle name="Normal 100 3 3 2 4 2" xfId="4927" xr:uid="{00000000-0005-0000-0000-0000EC030000}"/>
    <cellStyle name="Normal 100 3 3 2 4 2 2" xfId="14444" xr:uid="{00000000-0005-0000-0000-0000ED030000}"/>
    <cellStyle name="Normal 100 3 3 2 4 2 3" xfId="22597" xr:uid="{00000000-0005-0000-0000-0000EE030000}"/>
    <cellStyle name="Normal 100 3 3 2 4 2 4" xfId="30750" xr:uid="{00000000-0005-0000-0000-0000EF030000}"/>
    <cellStyle name="Normal 100 3 3 2 4 2 5" xfId="38982" xr:uid="{00000000-0005-0000-0000-0000F0030000}"/>
    <cellStyle name="Normal 100 3 3 2 4 2 6" xfId="48493" xr:uid="{00000000-0005-0000-0000-0000F1030000}"/>
    <cellStyle name="Normal 100 3 3 2 4 3" xfId="7487" xr:uid="{00000000-0005-0000-0000-0000F2030000}"/>
    <cellStyle name="Normal 100 3 3 2 4 3 2" xfId="17004" xr:uid="{00000000-0005-0000-0000-0000F3030000}"/>
    <cellStyle name="Normal 100 3 3 2 4 3 3" xfId="25157" xr:uid="{00000000-0005-0000-0000-0000F4030000}"/>
    <cellStyle name="Normal 100 3 3 2 4 3 4" xfId="33310" xr:uid="{00000000-0005-0000-0000-0000F5030000}"/>
    <cellStyle name="Normal 100 3 3 2 4 3 5" xfId="41542" xr:uid="{00000000-0005-0000-0000-0000F6030000}"/>
    <cellStyle name="Normal 100 3 3 2 4 3 6" xfId="51053" xr:uid="{00000000-0005-0000-0000-0000F7030000}"/>
    <cellStyle name="Normal 100 3 3 2 4 4" xfId="11404" xr:uid="{00000000-0005-0000-0000-0000F8030000}"/>
    <cellStyle name="Normal 100 3 3 2 4 5" xfId="19563" xr:uid="{00000000-0005-0000-0000-0000F9030000}"/>
    <cellStyle name="Normal 100 3 3 2 4 6" xfId="27716" xr:uid="{00000000-0005-0000-0000-0000FA030000}"/>
    <cellStyle name="Normal 100 3 3 2 4 7" xfId="35948" xr:uid="{00000000-0005-0000-0000-0000FB030000}"/>
    <cellStyle name="Normal 100 3 3 2 4 8" xfId="45459" xr:uid="{00000000-0005-0000-0000-0000FC030000}"/>
    <cellStyle name="Normal 100 3 3 2 5" xfId="3644" xr:uid="{00000000-0005-0000-0000-0000FD030000}"/>
    <cellStyle name="Normal 100 3 3 2 5 2" xfId="13161" xr:uid="{00000000-0005-0000-0000-0000FE030000}"/>
    <cellStyle name="Normal 100 3 3 2 5 3" xfId="21317" xr:uid="{00000000-0005-0000-0000-0000FF030000}"/>
    <cellStyle name="Normal 100 3 3 2 5 4" xfId="29470" xr:uid="{00000000-0005-0000-0000-000000040000}"/>
    <cellStyle name="Normal 100 3 3 2 5 5" xfId="37702" xr:uid="{00000000-0005-0000-0000-000001040000}"/>
    <cellStyle name="Normal 100 3 3 2 5 6" xfId="47213" xr:uid="{00000000-0005-0000-0000-000002040000}"/>
    <cellStyle name="Normal 100 3 3 2 6" xfId="6207" xr:uid="{00000000-0005-0000-0000-000003040000}"/>
    <cellStyle name="Normal 100 3 3 2 6 2" xfId="15724" xr:uid="{00000000-0005-0000-0000-000004040000}"/>
    <cellStyle name="Normal 100 3 3 2 6 3" xfId="23877" xr:uid="{00000000-0005-0000-0000-000005040000}"/>
    <cellStyle name="Normal 100 3 3 2 6 4" xfId="32030" xr:uid="{00000000-0005-0000-0000-000006040000}"/>
    <cellStyle name="Normal 100 3 3 2 6 5" xfId="40262" xr:uid="{00000000-0005-0000-0000-000007040000}"/>
    <cellStyle name="Normal 100 3 3 2 6 6" xfId="49773" xr:uid="{00000000-0005-0000-0000-000008040000}"/>
    <cellStyle name="Normal 100 3 3 2 7" xfId="10124" xr:uid="{00000000-0005-0000-0000-000009040000}"/>
    <cellStyle name="Normal 100 3 3 2 8" xfId="18283" xr:uid="{00000000-0005-0000-0000-00000A040000}"/>
    <cellStyle name="Normal 100 3 3 2 9" xfId="26436" xr:uid="{00000000-0005-0000-0000-00000B040000}"/>
    <cellStyle name="Normal 100 3 3 3" xfId="758" xr:uid="{00000000-0005-0000-0000-00000C040000}"/>
    <cellStyle name="Normal 100 3 3 3 10" xfId="44339" xr:uid="{00000000-0005-0000-0000-00000D040000}"/>
    <cellStyle name="Normal 100 3 3 3 2" xfId="1404" xr:uid="{00000000-0005-0000-0000-00000E040000}"/>
    <cellStyle name="Normal 100 3 3 3 2 2" xfId="2687" xr:uid="{00000000-0005-0000-0000-00000F040000}"/>
    <cellStyle name="Normal 100 3 3 3 2 2 2" xfId="5727" xr:uid="{00000000-0005-0000-0000-000010040000}"/>
    <cellStyle name="Normal 100 3 3 3 2 2 2 2" xfId="15244" xr:uid="{00000000-0005-0000-0000-000011040000}"/>
    <cellStyle name="Normal 100 3 3 3 2 2 2 3" xfId="23397" xr:uid="{00000000-0005-0000-0000-000012040000}"/>
    <cellStyle name="Normal 100 3 3 3 2 2 2 4" xfId="31550" xr:uid="{00000000-0005-0000-0000-000013040000}"/>
    <cellStyle name="Normal 100 3 3 3 2 2 2 5" xfId="39782" xr:uid="{00000000-0005-0000-0000-000014040000}"/>
    <cellStyle name="Normal 100 3 3 3 2 2 2 6" xfId="49293" xr:uid="{00000000-0005-0000-0000-000015040000}"/>
    <cellStyle name="Normal 100 3 3 3 2 2 3" xfId="8287" xr:uid="{00000000-0005-0000-0000-000016040000}"/>
    <cellStyle name="Normal 100 3 3 3 2 2 3 2" xfId="17804" xr:uid="{00000000-0005-0000-0000-000017040000}"/>
    <cellStyle name="Normal 100 3 3 3 2 2 3 3" xfId="25957" xr:uid="{00000000-0005-0000-0000-000018040000}"/>
    <cellStyle name="Normal 100 3 3 3 2 2 3 4" xfId="34110" xr:uid="{00000000-0005-0000-0000-000019040000}"/>
    <cellStyle name="Normal 100 3 3 3 2 2 3 5" xfId="42342" xr:uid="{00000000-0005-0000-0000-00001A040000}"/>
    <cellStyle name="Normal 100 3 3 3 2 2 3 6" xfId="51853" xr:uid="{00000000-0005-0000-0000-00001B040000}"/>
    <cellStyle name="Normal 100 3 3 3 2 2 4" xfId="12204" xr:uid="{00000000-0005-0000-0000-00001C040000}"/>
    <cellStyle name="Normal 100 3 3 3 2 2 5" xfId="20363" xr:uid="{00000000-0005-0000-0000-00001D040000}"/>
    <cellStyle name="Normal 100 3 3 3 2 2 6" xfId="28516" xr:uid="{00000000-0005-0000-0000-00001E040000}"/>
    <cellStyle name="Normal 100 3 3 3 2 2 7" xfId="36748" xr:uid="{00000000-0005-0000-0000-00001F040000}"/>
    <cellStyle name="Normal 100 3 3 3 2 2 8" xfId="46259" xr:uid="{00000000-0005-0000-0000-000020040000}"/>
    <cellStyle name="Normal 100 3 3 3 2 3" xfId="4447" xr:uid="{00000000-0005-0000-0000-000021040000}"/>
    <cellStyle name="Normal 100 3 3 3 2 3 2" xfId="13964" xr:uid="{00000000-0005-0000-0000-000022040000}"/>
    <cellStyle name="Normal 100 3 3 3 2 3 3" xfId="22117" xr:uid="{00000000-0005-0000-0000-000023040000}"/>
    <cellStyle name="Normal 100 3 3 3 2 3 4" xfId="30270" xr:uid="{00000000-0005-0000-0000-000024040000}"/>
    <cellStyle name="Normal 100 3 3 3 2 3 5" xfId="38502" xr:uid="{00000000-0005-0000-0000-000025040000}"/>
    <cellStyle name="Normal 100 3 3 3 2 3 6" xfId="48013" xr:uid="{00000000-0005-0000-0000-000026040000}"/>
    <cellStyle name="Normal 100 3 3 3 2 4" xfId="7007" xr:uid="{00000000-0005-0000-0000-000027040000}"/>
    <cellStyle name="Normal 100 3 3 3 2 4 2" xfId="16524" xr:uid="{00000000-0005-0000-0000-000028040000}"/>
    <cellStyle name="Normal 100 3 3 3 2 4 3" xfId="24677" xr:uid="{00000000-0005-0000-0000-000029040000}"/>
    <cellStyle name="Normal 100 3 3 3 2 4 4" xfId="32830" xr:uid="{00000000-0005-0000-0000-00002A040000}"/>
    <cellStyle name="Normal 100 3 3 3 2 4 5" xfId="41062" xr:uid="{00000000-0005-0000-0000-00002B040000}"/>
    <cellStyle name="Normal 100 3 3 3 2 4 6" xfId="50573" xr:uid="{00000000-0005-0000-0000-00002C040000}"/>
    <cellStyle name="Normal 100 3 3 3 2 5" xfId="10924" xr:uid="{00000000-0005-0000-0000-00002D040000}"/>
    <cellStyle name="Normal 100 3 3 3 2 6" xfId="19083" xr:uid="{00000000-0005-0000-0000-00002E040000}"/>
    <cellStyle name="Normal 100 3 3 3 2 7" xfId="27236" xr:uid="{00000000-0005-0000-0000-00002F040000}"/>
    <cellStyle name="Normal 100 3 3 3 2 8" xfId="35468" xr:uid="{00000000-0005-0000-0000-000030040000}"/>
    <cellStyle name="Normal 100 3 3 3 2 9" xfId="44979" xr:uid="{00000000-0005-0000-0000-000031040000}"/>
    <cellStyle name="Normal 100 3 3 3 3" xfId="2047" xr:uid="{00000000-0005-0000-0000-000032040000}"/>
    <cellStyle name="Normal 100 3 3 3 3 2" xfId="5087" xr:uid="{00000000-0005-0000-0000-000033040000}"/>
    <cellStyle name="Normal 100 3 3 3 3 2 2" xfId="14604" xr:uid="{00000000-0005-0000-0000-000034040000}"/>
    <cellStyle name="Normal 100 3 3 3 3 2 3" xfId="22757" xr:uid="{00000000-0005-0000-0000-000035040000}"/>
    <cellStyle name="Normal 100 3 3 3 3 2 4" xfId="30910" xr:uid="{00000000-0005-0000-0000-000036040000}"/>
    <cellStyle name="Normal 100 3 3 3 3 2 5" xfId="39142" xr:uid="{00000000-0005-0000-0000-000037040000}"/>
    <cellStyle name="Normal 100 3 3 3 3 2 6" xfId="48653" xr:uid="{00000000-0005-0000-0000-000038040000}"/>
    <cellStyle name="Normal 100 3 3 3 3 3" xfId="7647" xr:uid="{00000000-0005-0000-0000-000039040000}"/>
    <cellStyle name="Normal 100 3 3 3 3 3 2" xfId="17164" xr:uid="{00000000-0005-0000-0000-00003A040000}"/>
    <cellStyle name="Normal 100 3 3 3 3 3 3" xfId="25317" xr:uid="{00000000-0005-0000-0000-00003B040000}"/>
    <cellStyle name="Normal 100 3 3 3 3 3 4" xfId="33470" xr:uid="{00000000-0005-0000-0000-00003C040000}"/>
    <cellStyle name="Normal 100 3 3 3 3 3 5" xfId="41702" xr:uid="{00000000-0005-0000-0000-00003D040000}"/>
    <cellStyle name="Normal 100 3 3 3 3 3 6" xfId="51213" xr:uid="{00000000-0005-0000-0000-00003E040000}"/>
    <cellStyle name="Normal 100 3 3 3 3 4" xfId="11564" xr:uid="{00000000-0005-0000-0000-00003F040000}"/>
    <cellStyle name="Normal 100 3 3 3 3 5" xfId="19723" xr:uid="{00000000-0005-0000-0000-000040040000}"/>
    <cellStyle name="Normal 100 3 3 3 3 6" xfId="27876" xr:uid="{00000000-0005-0000-0000-000041040000}"/>
    <cellStyle name="Normal 100 3 3 3 3 7" xfId="36108" xr:uid="{00000000-0005-0000-0000-000042040000}"/>
    <cellStyle name="Normal 100 3 3 3 3 8" xfId="45619" xr:uid="{00000000-0005-0000-0000-000043040000}"/>
    <cellStyle name="Normal 100 3 3 3 4" xfId="3804" xr:uid="{00000000-0005-0000-0000-000044040000}"/>
    <cellStyle name="Normal 100 3 3 3 4 2" xfId="13321" xr:uid="{00000000-0005-0000-0000-000045040000}"/>
    <cellStyle name="Normal 100 3 3 3 4 3" xfId="21477" xr:uid="{00000000-0005-0000-0000-000046040000}"/>
    <cellStyle name="Normal 100 3 3 3 4 4" xfId="29630" xr:uid="{00000000-0005-0000-0000-000047040000}"/>
    <cellStyle name="Normal 100 3 3 3 4 5" xfId="37862" xr:uid="{00000000-0005-0000-0000-000048040000}"/>
    <cellStyle name="Normal 100 3 3 3 4 6" xfId="47373" xr:uid="{00000000-0005-0000-0000-000049040000}"/>
    <cellStyle name="Normal 100 3 3 3 5" xfId="6367" xr:uid="{00000000-0005-0000-0000-00004A040000}"/>
    <cellStyle name="Normal 100 3 3 3 5 2" xfId="15884" xr:uid="{00000000-0005-0000-0000-00004B040000}"/>
    <cellStyle name="Normal 100 3 3 3 5 3" xfId="24037" xr:uid="{00000000-0005-0000-0000-00004C040000}"/>
    <cellStyle name="Normal 100 3 3 3 5 4" xfId="32190" xr:uid="{00000000-0005-0000-0000-00004D040000}"/>
    <cellStyle name="Normal 100 3 3 3 5 5" xfId="40422" xr:uid="{00000000-0005-0000-0000-00004E040000}"/>
    <cellStyle name="Normal 100 3 3 3 5 6" xfId="49933" xr:uid="{00000000-0005-0000-0000-00004F040000}"/>
    <cellStyle name="Normal 100 3 3 3 6" xfId="10284" xr:uid="{00000000-0005-0000-0000-000050040000}"/>
    <cellStyle name="Normal 100 3 3 3 7" xfId="18443" xr:uid="{00000000-0005-0000-0000-000051040000}"/>
    <cellStyle name="Normal 100 3 3 3 8" xfId="26596" xr:uid="{00000000-0005-0000-0000-000052040000}"/>
    <cellStyle name="Normal 100 3 3 3 9" xfId="34828" xr:uid="{00000000-0005-0000-0000-000053040000}"/>
    <cellStyle name="Normal 100 3 3 4" xfId="1084" xr:uid="{00000000-0005-0000-0000-000054040000}"/>
    <cellStyle name="Normal 100 3 3 4 2" xfId="2367" xr:uid="{00000000-0005-0000-0000-000055040000}"/>
    <cellStyle name="Normal 100 3 3 4 2 2" xfId="5407" xr:uid="{00000000-0005-0000-0000-000056040000}"/>
    <cellStyle name="Normal 100 3 3 4 2 2 2" xfId="14924" xr:uid="{00000000-0005-0000-0000-000057040000}"/>
    <cellStyle name="Normal 100 3 3 4 2 2 3" xfId="23077" xr:uid="{00000000-0005-0000-0000-000058040000}"/>
    <cellStyle name="Normal 100 3 3 4 2 2 4" xfId="31230" xr:uid="{00000000-0005-0000-0000-000059040000}"/>
    <cellStyle name="Normal 100 3 3 4 2 2 5" xfId="39462" xr:uid="{00000000-0005-0000-0000-00005A040000}"/>
    <cellStyle name="Normal 100 3 3 4 2 2 6" xfId="48973" xr:uid="{00000000-0005-0000-0000-00005B040000}"/>
    <cellStyle name="Normal 100 3 3 4 2 3" xfId="7967" xr:uid="{00000000-0005-0000-0000-00005C040000}"/>
    <cellStyle name="Normal 100 3 3 4 2 3 2" xfId="17484" xr:uid="{00000000-0005-0000-0000-00005D040000}"/>
    <cellStyle name="Normal 100 3 3 4 2 3 3" xfId="25637" xr:uid="{00000000-0005-0000-0000-00005E040000}"/>
    <cellStyle name="Normal 100 3 3 4 2 3 4" xfId="33790" xr:uid="{00000000-0005-0000-0000-00005F040000}"/>
    <cellStyle name="Normal 100 3 3 4 2 3 5" xfId="42022" xr:uid="{00000000-0005-0000-0000-000060040000}"/>
    <cellStyle name="Normal 100 3 3 4 2 3 6" xfId="51533" xr:uid="{00000000-0005-0000-0000-000061040000}"/>
    <cellStyle name="Normal 100 3 3 4 2 4" xfId="11884" xr:uid="{00000000-0005-0000-0000-000062040000}"/>
    <cellStyle name="Normal 100 3 3 4 2 5" xfId="20043" xr:uid="{00000000-0005-0000-0000-000063040000}"/>
    <cellStyle name="Normal 100 3 3 4 2 6" xfId="28196" xr:uid="{00000000-0005-0000-0000-000064040000}"/>
    <cellStyle name="Normal 100 3 3 4 2 7" xfId="36428" xr:uid="{00000000-0005-0000-0000-000065040000}"/>
    <cellStyle name="Normal 100 3 3 4 2 8" xfId="45939" xr:uid="{00000000-0005-0000-0000-000066040000}"/>
    <cellStyle name="Normal 100 3 3 4 3" xfId="4127" xr:uid="{00000000-0005-0000-0000-000067040000}"/>
    <cellStyle name="Normal 100 3 3 4 3 2" xfId="13644" xr:uid="{00000000-0005-0000-0000-000068040000}"/>
    <cellStyle name="Normal 100 3 3 4 3 3" xfId="21797" xr:uid="{00000000-0005-0000-0000-000069040000}"/>
    <cellStyle name="Normal 100 3 3 4 3 4" xfId="29950" xr:uid="{00000000-0005-0000-0000-00006A040000}"/>
    <cellStyle name="Normal 100 3 3 4 3 5" xfId="38182" xr:uid="{00000000-0005-0000-0000-00006B040000}"/>
    <cellStyle name="Normal 100 3 3 4 3 6" xfId="47693" xr:uid="{00000000-0005-0000-0000-00006C040000}"/>
    <cellStyle name="Normal 100 3 3 4 4" xfId="6687" xr:uid="{00000000-0005-0000-0000-00006D040000}"/>
    <cellStyle name="Normal 100 3 3 4 4 2" xfId="16204" xr:uid="{00000000-0005-0000-0000-00006E040000}"/>
    <cellStyle name="Normal 100 3 3 4 4 3" xfId="24357" xr:uid="{00000000-0005-0000-0000-00006F040000}"/>
    <cellStyle name="Normal 100 3 3 4 4 4" xfId="32510" xr:uid="{00000000-0005-0000-0000-000070040000}"/>
    <cellStyle name="Normal 100 3 3 4 4 5" xfId="40742" xr:uid="{00000000-0005-0000-0000-000071040000}"/>
    <cellStyle name="Normal 100 3 3 4 4 6" xfId="50253" xr:uid="{00000000-0005-0000-0000-000072040000}"/>
    <cellStyle name="Normal 100 3 3 4 5" xfId="10604" xr:uid="{00000000-0005-0000-0000-000073040000}"/>
    <cellStyle name="Normal 100 3 3 4 6" xfId="18763" xr:uid="{00000000-0005-0000-0000-000074040000}"/>
    <cellStyle name="Normal 100 3 3 4 7" xfId="26916" xr:uid="{00000000-0005-0000-0000-000075040000}"/>
    <cellStyle name="Normal 100 3 3 4 8" xfId="35148" xr:uid="{00000000-0005-0000-0000-000076040000}"/>
    <cellStyle name="Normal 100 3 3 4 9" xfId="44659" xr:uid="{00000000-0005-0000-0000-000077040000}"/>
    <cellStyle name="Normal 100 3 3 5" xfId="1727" xr:uid="{00000000-0005-0000-0000-000078040000}"/>
    <cellStyle name="Normal 100 3 3 5 2" xfId="4767" xr:uid="{00000000-0005-0000-0000-000079040000}"/>
    <cellStyle name="Normal 100 3 3 5 2 2" xfId="14284" xr:uid="{00000000-0005-0000-0000-00007A040000}"/>
    <cellStyle name="Normal 100 3 3 5 2 3" xfId="22437" xr:uid="{00000000-0005-0000-0000-00007B040000}"/>
    <cellStyle name="Normal 100 3 3 5 2 4" xfId="30590" xr:uid="{00000000-0005-0000-0000-00007C040000}"/>
    <cellStyle name="Normal 100 3 3 5 2 5" xfId="38822" xr:uid="{00000000-0005-0000-0000-00007D040000}"/>
    <cellStyle name="Normal 100 3 3 5 2 6" xfId="48333" xr:uid="{00000000-0005-0000-0000-00007E040000}"/>
    <cellStyle name="Normal 100 3 3 5 3" xfId="7327" xr:uid="{00000000-0005-0000-0000-00007F040000}"/>
    <cellStyle name="Normal 100 3 3 5 3 2" xfId="16844" xr:uid="{00000000-0005-0000-0000-000080040000}"/>
    <cellStyle name="Normal 100 3 3 5 3 3" xfId="24997" xr:uid="{00000000-0005-0000-0000-000081040000}"/>
    <cellStyle name="Normal 100 3 3 5 3 4" xfId="33150" xr:uid="{00000000-0005-0000-0000-000082040000}"/>
    <cellStyle name="Normal 100 3 3 5 3 5" xfId="41382" xr:uid="{00000000-0005-0000-0000-000083040000}"/>
    <cellStyle name="Normal 100 3 3 5 3 6" xfId="50893" xr:uid="{00000000-0005-0000-0000-000084040000}"/>
    <cellStyle name="Normal 100 3 3 5 4" xfId="11244" xr:uid="{00000000-0005-0000-0000-000085040000}"/>
    <cellStyle name="Normal 100 3 3 5 5" xfId="19403" xr:uid="{00000000-0005-0000-0000-000086040000}"/>
    <cellStyle name="Normal 100 3 3 5 6" xfId="27556" xr:uid="{00000000-0005-0000-0000-000087040000}"/>
    <cellStyle name="Normal 100 3 3 5 7" xfId="35788" xr:uid="{00000000-0005-0000-0000-000088040000}"/>
    <cellStyle name="Normal 100 3 3 5 8" xfId="45299" xr:uid="{00000000-0005-0000-0000-000089040000}"/>
    <cellStyle name="Normal 100 3 3 6" xfId="3481" xr:uid="{00000000-0005-0000-0000-00008A040000}"/>
    <cellStyle name="Normal 100 3 3 6 2" xfId="12998" xr:uid="{00000000-0005-0000-0000-00008B040000}"/>
    <cellStyle name="Normal 100 3 3 6 3" xfId="21157" xr:uid="{00000000-0005-0000-0000-00008C040000}"/>
    <cellStyle name="Normal 100 3 3 6 4" xfId="29310" xr:uid="{00000000-0005-0000-0000-00008D040000}"/>
    <cellStyle name="Normal 100 3 3 6 5" xfId="37542" xr:uid="{00000000-0005-0000-0000-00008E040000}"/>
    <cellStyle name="Normal 100 3 3 6 6" xfId="47053" xr:uid="{00000000-0005-0000-0000-00008F040000}"/>
    <cellStyle name="Normal 100 3 3 7" xfId="6047" xr:uid="{00000000-0005-0000-0000-000090040000}"/>
    <cellStyle name="Normal 100 3 3 7 2" xfId="15564" xr:uid="{00000000-0005-0000-0000-000091040000}"/>
    <cellStyle name="Normal 100 3 3 7 3" xfId="23717" xr:uid="{00000000-0005-0000-0000-000092040000}"/>
    <cellStyle name="Normal 100 3 3 7 4" xfId="31870" xr:uid="{00000000-0005-0000-0000-000093040000}"/>
    <cellStyle name="Normal 100 3 3 7 5" xfId="40102" xr:uid="{00000000-0005-0000-0000-000094040000}"/>
    <cellStyle name="Normal 100 3 3 7 6" xfId="49613" xr:uid="{00000000-0005-0000-0000-000095040000}"/>
    <cellStyle name="Normal 100 3 3 8" xfId="9964" xr:uid="{00000000-0005-0000-0000-000096040000}"/>
    <cellStyle name="Normal 100 3 3 9" xfId="18123" xr:uid="{00000000-0005-0000-0000-000097040000}"/>
    <cellStyle name="Normal 100 3 30" xfId="9610" xr:uid="{00000000-0005-0000-0000-000098040000}"/>
    <cellStyle name="Normal 100 3 30 2" xfId="43665" xr:uid="{00000000-0005-0000-0000-000099040000}"/>
    <cellStyle name="Normal 100 3 30 3" xfId="53176" xr:uid="{00000000-0005-0000-0000-00009A040000}"/>
    <cellStyle name="Normal 100 3 31" xfId="9689" xr:uid="{00000000-0005-0000-0000-00009B040000}"/>
    <cellStyle name="Normal 100 3 31 2" xfId="43744" xr:uid="{00000000-0005-0000-0000-00009C040000}"/>
    <cellStyle name="Normal 100 3 31 3" xfId="53255" xr:uid="{00000000-0005-0000-0000-00009D040000}"/>
    <cellStyle name="Normal 100 3 32" xfId="9768" xr:uid="{00000000-0005-0000-0000-00009E040000}"/>
    <cellStyle name="Normal 100 3 32 2" xfId="43823" xr:uid="{00000000-0005-0000-0000-00009F040000}"/>
    <cellStyle name="Normal 100 3 32 3" xfId="53334" xr:uid="{00000000-0005-0000-0000-0000A0040000}"/>
    <cellStyle name="Normal 100 3 33" xfId="9862" xr:uid="{00000000-0005-0000-0000-0000A1040000}"/>
    <cellStyle name="Normal 100 3 34" xfId="18021" xr:uid="{00000000-0005-0000-0000-0000A2040000}"/>
    <cellStyle name="Normal 100 3 35" xfId="26174" xr:uid="{00000000-0005-0000-0000-0000A3040000}"/>
    <cellStyle name="Normal 100 3 36" xfId="34327" xr:uid="{00000000-0005-0000-0000-0000A4040000}"/>
    <cellStyle name="Normal 100 3 37" xfId="34406" xr:uid="{00000000-0005-0000-0000-0000A5040000}"/>
    <cellStyle name="Normal 100 3 38" xfId="43917" xr:uid="{00000000-0005-0000-0000-0000A6040000}"/>
    <cellStyle name="Normal 100 3 39" xfId="53428" xr:uid="{00000000-0005-0000-0000-0000A7040000}"/>
    <cellStyle name="Normal 100 3 4" xfId="515" xr:uid="{00000000-0005-0000-0000-0000A8040000}"/>
    <cellStyle name="Normal 100 3 4 10" xfId="34588" xr:uid="{00000000-0005-0000-0000-0000A9040000}"/>
    <cellStyle name="Normal 100 3 4 11" xfId="44099" xr:uid="{00000000-0005-0000-0000-0000AA040000}"/>
    <cellStyle name="Normal 100 3 4 2" xfId="841" xr:uid="{00000000-0005-0000-0000-0000AB040000}"/>
    <cellStyle name="Normal 100 3 4 2 10" xfId="44419" xr:uid="{00000000-0005-0000-0000-0000AC040000}"/>
    <cellStyle name="Normal 100 3 4 2 2" xfId="1484" xr:uid="{00000000-0005-0000-0000-0000AD040000}"/>
    <cellStyle name="Normal 100 3 4 2 2 2" xfId="2767" xr:uid="{00000000-0005-0000-0000-0000AE040000}"/>
    <cellStyle name="Normal 100 3 4 2 2 2 2" xfId="5807" xr:uid="{00000000-0005-0000-0000-0000AF040000}"/>
    <cellStyle name="Normal 100 3 4 2 2 2 2 2" xfId="15324" xr:uid="{00000000-0005-0000-0000-0000B0040000}"/>
    <cellStyle name="Normal 100 3 4 2 2 2 2 3" xfId="23477" xr:uid="{00000000-0005-0000-0000-0000B1040000}"/>
    <cellStyle name="Normal 100 3 4 2 2 2 2 4" xfId="31630" xr:uid="{00000000-0005-0000-0000-0000B2040000}"/>
    <cellStyle name="Normal 100 3 4 2 2 2 2 5" xfId="39862" xr:uid="{00000000-0005-0000-0000-0000B3040000}"/>
    <cellStyle name="Normal 100 3 4 2 2 2 2 6" xfId="49373" xr:uid="{00000000-0005-0000-0000-0000B4040000}"/>
    <cellStyle name="Normal 100 3 4 2 2 2 3" xfId="8367" xr:uid="{00000000-0005-0000-0000-0000B5040000}"/>
    <cellStyle name="Normal 100 3 4 2 2 2 3 2" xfId="17884" xr:uid="{00000000-0005-0000-0000-0000B6040000}"/>
    <cellStyle name="Normal 100 3 4 2 2 2 3 3" xfId="26037" xr:uid="{00000000-0005-0000-0000-0000B7040000}"/>
    <cellStyle name="Normal 100 3 4 2 2 2 3 4" xfId="34190" xr:uid="{00000000-0005-0000-0000-0000B8040000}"/>
    <cellStyle name="Normal 100 3 4 2 2 2 3 5" xfId="42422" xr:uid="{00000000-0005-0000-0000-0000B9040000}"/>
    <cellStyle name="Normal 100 3 4 2 2 2 3 6" xfId="51933" xr:uid="{00000000-0005-0000-0000-0000BA040000}"/>
    <cellStyle name="Normal 100 3 4 2 2 2 4" xfId="12284" xr:uid="{00000000-0005-0000-0000-0000BB040000}"/>
    <cellStyle name="Normal 100 3 4 2 2 2 5" xfId="20443" xr:uid="{00000000-0005-0000-0000-0000BC040000}"/>
    <cellStyle name="Normal 100 3 4 2 2 2 6" xfId="28596" xr:uid="{00000000-0005-0000-0000-0000BD040000}"/>
    <cellStyle name="Normal 100 3 4 2 2 2 7" xfId="36828" xr:uid="{00000000-0005-0000-0000-0000BE040000}"/>
    <cellStyle name="Normal 100 3 4 2 2 2 8" xfId="46339" xr:uid="{00000000-0005-0000-0000-0000BF040000}"/>
    <cellStyle name="Normal 100 3 4 2 2 3" xfId="4527" xr:uid="{00000000-0005-0000-0000-0000C0040000}"/>
    <cellStyle name="Normal 100 3 4 2 2 3 2" xfId="14044" xr:uid="{00000000-0005-0000-0000-0000C1040000}"/>
    <cellStyle name="Normal 100 3 4 2 2 3 3" xfId="22197" xr:uid="{00000000-0005-0000-0000-0000C2040000}"/>
    <cellStyle name="Normal 100 3 4 2 2 3 4" xfId="30350" xr:uid="{00000000-0005-0000-0000-0000C3040000}"/>
    <cellStyle name="Normal 100 3 4 2 2 3 5" xfId="38582" xr:uid="{00000000-0005-0000-0000-0000C4040000}"/>
    <cellStyle name="Normal 100 3 4 2 2 3 6" xfId="48093" xr:uid="{00000000-0005-0000-0000-0000C5040000}"/>
    <cellStyle name="Normal 100 3 4 2 2 4" xfId="7087" xr:uid="{00000000-0005-0000-0000-0000C6040000}"/>
    <cellStyle name="Normal 100 3 4 2 2 4 2" xfId="16604" xr:uid="{00000000-0005-0000-0000-0000C7040000}"/>
    <cellStyle name="Normal 100 3 4 2 2 4 3" xfId="24757" xr:uid="{00000000-0005-0000-0000-0000C8040000}"/>
    <cellStyle name="Normal 100 3 4 2 2 4 4" xfId="32910" xr:uid="{00000000-0005-0000-0000-0000C9040000}"/>
    <cellStyle name="Normal 100 3 4 2 2 4 5" xfId="41142" xr:uid="{00000000-0005-0000-0000-0000CA040000}"/>
    <cellStyle name="Normal 100 3 4 2 2 4 6" xfId="50653" xr:uid="{00000000-0005-0000-0000-0000CB040000}"/>
    <cellStyle name="Normal 100 3 4 2 2 5" xfId="11004" xr:uid="{00000000-0005-0000-0000-0000CC040000}"/>
    <cellStyle name="Normal 100 3 4 2 2 6" xfId="19163" xr:uid="{00000000-0005-0000-0000-0000CD040000}"/>
    <cellStyle name="Normal 100 3 4 2 2 7" xfId="27316" xr:uid="{00000000-0005-0000-0000-0000CE040000}"/>
    <cellStyle name="Normal 100 3 4 2 2 8" xfId="35548" xr:uid="{00000000-0005-0000-0000-0000CF040000}"/>
    <cellStyle name="Normal 100 3 4 2 2 9" xfId="45059" xr:uid="{00000000-0005-0000-0000-0000D0040000}"/>
    <cellStyle name="Normal 100 3 4 2 3" xfId="2127" xr:uid="{00000000-0005-0000-0000-0000D1040000}"/>
    <cellStyle name="Normal 100 3 4 2 3 2" xfId="5167" xr:uid="{00000000-0005-0000-0000-0000D2040000}"/>
    <cellStyle name="Normal 100 3 4 2 3 2 2" xfId="14684" xr:uid="{00000000-0005-0000-0000-0000D3040000}"/>
    <cellStyle name="Normal 100 3 4 2 3 2 3" xfId="22837" xr:uid="{00000000-0005-0000-0000-0000D4040000}"/>
    <cellStyle name="Normal 100 3 4 2 3 2 4" xfId="30990" xr:uid="{00000000-0005-0000-0000-0000D5040000}"/>
    <cellStyle name="Normal 100 3 4 2 3 2 5" xfId="39222" xr:uid="{00000000-0005-0000-0000-0000D6040000}"/>
    <cellStyle name="Normal 100 3 4 2 3 2 6" xfId="48733" xr:uid="{00000000-0005-0000-0000-0000D7040000}"/>
    <cellStyle name="Normal 100 3 4 2 3 3" xfId="7727" xr:uid="{00000000-0005-0000-0000-0000D8040000}"/>
    <cellStyle name="Normal 100 3 4 2 3 3 2" xfId="17244" xr:uid="{00000000-0005-0000-0000-0000D9040000}"/>
    <cellStyle name="Normal 100 3 4 2 3 3 3" xfId="25397" xr:uid="{00000000-0005-0000-0000-0000DA040000}"/>
    <cellStyle name="Normal 100 3 4 2 3 3 4" xfId="33550" xr:uid="{00000000-0005-0000-0000-0000DB040000}"/>
    <cellStyle name="Normal 100 3 4 2 3 3 5" xfId="41782" xr:uid="{00000000-0005-0000-0000-0000DC040000}"/>
    <cellStyle name="Normal 100 3 4 2 3 3 6" xfId="51293" xr:uid="{00000000-0005-0000-0000-0000DD040000}"/>
    <cellStyle name="Normal 100 3 4 2 3 4" xfId="11644" xr:uid="{00000000-0005-0000-0000-0000DE040000}"/>
    <cellStyle name="Normal 100 3 4 2 3 5" xfId="19803" xr:uid="{00000000-0005-0000-0000-0000DF040000}"/>
    <cellStyle name="Normal 100 3 4 2 3 6" xfId="27956" xr:uid="{00000000-0005-0000-0000-0000E0040000}"/>
    <cellStyle name="Normal 100 3 4 2 3 7" xfId="36188" xr:uid="{00000000-0005-0000-0000-0000E1040000}"/>
    <cellStyle name="Normal 100 3 4 2 3 8" xfId="45699" xr:uid="{00000000-0005-0000-0000-0000E2040000}"/>
    <cellStyle name="Normal 100 3 4 2 4" xfId="3887" xr:uid="{00000000-0005-0000-0000-0000E3040000}"/>
    <cellStyle name="Normal 100 3 4 2 4 2" xfId="13404" xr:uid="{00000000-0005-0000-0000-0000E4040000}"/>
    <cellStyle name="Normal 100 3 4 2 4 3" xfId="21557" xr:uid="{00000000-0005-0000-0000-0000E5040000}"/>
    <cellStyle name="Normal 100 3 4 2 4 4" xfId="29710" xr:uid="{00000000-0005-0000-0000-0000E6040000}"/>
    <cellStyle name="Normal 100 3 4 2 4 5" xfId="37942" xr:uid="{00000000-0005-0000-0000-0000E7040000}"/>
    <cellStyle name="Normal 100 3 4 2 4 6" xfId="47453" xr:uid="{00000000-0005-0000-0000-0000E8040000}"/>
    <cellStyle name="Normal 100 3 4 2 5" xfId="6447" xr:uid="{00000000-0005-0000-0000-0000E9040000}"/>
    <cellStyle name="Normal 100 3 4 2 5 2" xfId="15964" xr:uid="{00000000-0005-0000-0000-0000EA040000}"/>
    <cellStyle name="Normal 100 3 4 2 5 3" xfId="24117" xr:uid="{00000000-0005-0000-0000-0000EB040000}"/>
    <cellStyle name="Normal 100 3 4 2 5 4" xfId="32270" xr:uid="{00000000-0005-0000-0000-0000EC040000}"/>
    <cellStyle name="Normal 100 3 4 2 5 5" xfId="40502" xr:uid="{00000000-0005-0000-0000-0000ED040000}"/>
    <cellStyle name="Normal 100 3 4 2 5 6" xfId="50013" xr:uid="{00000000-0005-0000-0000-0000EE040000}"/>
    <cellStyle name="Normal 100 3 4 2 6" xfId="10364" xr:uid="{00000000-0005-0000-0000-0000EF040000}"/>
    <cellStyle name="Normal 100 3 4 2 7" xfId="18523" xr:uid="{00000000-0005-0000-0000-0000F0040000}"/>
    <cellStyle name="Normal 100 3 4 2 8" xfId="26676" xr:uid="{00000000-0005-0000-0000-0000F1040000}"/>
    <cellStyle name="Normal 100 3 4 2 9" xfId="34908" xr:uid="{00000000-0005-0000-0000-0000F2040000}"/>
    <cellStyle name="Normal 100 3 4 3" xfId="1164" xr:uid="{00000000-0005-0000-0000-0000F3040000}"/>
    <cellStyle name="Normal 100 3 4 3 2" xfId="2447" xr:uid="{00000000-0005-0000-0000-0000F4040000}"/>
    <cellStyle name="Normal 100 3 4 3 2 2" xfId="5487" xr:uid="{00000000-0005-0000-0000-0000F5040000}"/>
    <cellStyle name="Normal 100 3 4 3 2 2 2" xfId="15004" xr:uid="{00000000-0005-0000-0000-0000F6040000}"/>
    <cellStyle name="Normal 100 3 4 3 2 2 3" xfId="23157" xr:uid="{00000000-0005-0000-0000-0000F7040000}"/>
    <cellStyle name="Normal 100 3 4 3 2 2 4" xfId="31310" xr:uid="{00000000-0005-0000-0000-0000F8040000}"/>
    <cellStyle name="Normal 100 3 4 3 2 2 5" xfId="39542" xr:uid="{00000000-0005-0000-0000-0000F9040000}"/>
    <cellStyle name="Normal 100 3 4 3 2 2 6" xfId="49053" xr:uid="{00000000-0005-0000-0000-0000FA040000}"/>
    <cellStyle name="Normal 100 3 4 3 2 3" xfId="8047" xr:uid="{00000000-0005-0000-0000-0000FB040000}"/>
    <cellStyle name="Normal 100 3 4 3 2 3 2" xfId="17564" xr:uid="{00000000-0005-0000-0000-0000FC040000}"/>
    <cellStyle name="Normal 100 3 4 3 2 3 3" xfId="25717" xr:uid="{00000000-0005-0000-0000-0000FD040000}"/>
    <cellStyle name="Normal 100 3 4 3 2 3 4" xfId="33870" xr:uid="{00000000-0005-0000-0000-0000FE040000}"/>
    <cellStyle name="Normal 100 3 4 3 2 3 5" xfId="42102" xr:uid="{00000000-0005-0000-0000-0000FF040000}"/>
    <cellStyle name="Normal 100 3 4 3 2 3 6" xfId="51613" xr:uid="{00000000-0005-0000-0000-000000050000}"/>
    <cellStyle name="Normal 100 3 4 3 2 4" xfId="11964" xr:uid="{00000000-0005-0000-0000-000001050000}"/>
    <cellStyle name="Normal 100 3 4 3 2 5" xfId="20123" xr:uid="{00000000-0005-0000-0000-000002050000}"/>
    <cellStyle name="Normal 100 3 4 3 2 6" xfId="28276" xr:uid="{00000000-0005-0000-0000-000003050000}"/>
    <cellStyle name="Normal 100 3 4 3 2 7" xfId="36508" xr:uid="{00000000-0005-0000-0000-000004050000}"/>
    <cellStyle name="Normal 100 3 4 3 2 8" xfId="46019" xr:uid="{00000000-0005-0000-0000-000005050000}"/>
    <cellStyle name="Normal 100 3 4 3 3" xfId="4207" xr:uid="{00000000-0005-0000-0000-000006050000}"/>
    <cellStyle name="Normal 100 3 4 3 3 2" xfId="13724" xr:uid="{00000000-0005-0000-0000-000007050000}"/>
    <cellStyle name="Normal 100 3 4 3 3 3" xfId="21877" xr:uid="{00000000-0005-0000-0000-000008050000}"/>
    <cellStyle name="Normal 100 3 4 3 3 4" xfId="30030" xr:uid="{00000000-0005-0000-0000-000009050000}"/>
    <cellStyle name="Normal 100 3 4 3 3 5" xfId="38262" xr:uid="{00000000-0005-0000-0000-00000A050000}"/>
    <cellStyle name="Normal 100 3 4 3 3 6" xfId="47773" xr:uid="{00000000-0005-0000-0000-00000B050000}"/>
    <cellStyle name="Normal 100 3 4 3 4" xfId="6767" xr:uid="{00000000-0005-0000-0000-00000C050000}"/>
    <cellStyle name="Normal 100 3 4 3 4 2" xfId="16284" xr:uid="{00000000-0005-0000-0000-00000D050000}"/>
    <cellStyle name="Normal 100 3 4 3 4 3" xfId="24437" xr:uid="{00000000-0005-0000-0000-00000E050000}"/>
    <cellStyle name="Normal 100 3 4 3 4 4" xfId="32590" xr:uid="{00000000-0005-0000-0000-00000F050000}"/>
    <cellStyle name="Normal 100 3 4 3 4 5" xfId="40822" xr:uid="{00000000-0005-0000-0000-000010050000}"/>
    <cellStyle name="Normal 100 3 4 3 4 6" xfId="50333" xr:uid="{00000000-0005-0000-0000-000011050000}"/>
    <cellStyle name="Normal 100 3 4 3 5" xfId="10684" xr:uid="{00000000-0005-0000-0000-000012050000}"/>
    <cellStyle name="Normal 100 3 4 3 6" xfId="18843" xr:uid="{00000000-0005-0000-0000-000013050000}"/>
    <cellStyle name="Normal 100 3 4 3 7" xfId="26996" xr:uid="{00000000-0005-0000-0000-000014050000}"/>
    <cellStyle name="Normal 100 3 4 3 8" xfId="35228" xr:uid="{00000000-0005-0000-0000-000015050000}"/>
    <cellStyle name="Normal 100 3 4 3 9" xfId="44739" xr:uid="{00000000-0005-0000-0000-000016050000}"/>
    <cellStyle name="Normal 100 3 4 4" xfId="1807" xr:uid="{00000000-0005-0000-0000-000017050000}"/>
    <cellStyle name="Normal 100 3 4 4 2" xfId="4847" xr:uid="{00000000-0005-0000-0000-000018050000}"/>
    <cellStyle name="Normal 100 3 4 4 2 2" xfId="14364" xr:uid="{00000000-0005-0000-0000-000019050000}"/>
    <cellStyle name="Normal 100 3 4 4 2 3" xfId="22517" xr:uid="{00000000-0005-0000-0000-00001A050000}"/>
    <cellStyle name="Normal 100 3 4 4 2 4" xfId="30670" xr:uid="{00000000-0005-0000-0000-00001B050000}"/>
    <cellStyle name="Normal 100 3 4 4 2 5" xfId="38902" xr:uid="{00000000-0005-0000-0000-00001C050000}"/>
    <cellStyle name="Normal 100 3 4 4 2 6" xfId="48413" xr:uid="{00000000-0005-0000-0000-00001D050000}"/>
    <cellStyle name="Normal 100 3 4 4 3" xfId="7407" xr:uid="{00000000-0005-0000-0000-00001E050000}"/>
    <cellStyle name="Normal 100 3 4 4 3 2" xfId="16924" xr:uid="{00000000-0005-0000-0000-00001F050000}"/>
    <cellStyle name="Normal 100 3 4 4 3 3" xfId="25077" xr:uid="{00000000-0005-0000-0000-000020050000}"/>
    <cellStyle name="Normal 100 3 4 4 3 4" xfId="33230" xr:uid="{00000000-0005-0000-0000-000021050000}"/>
    <cellStyle name="Normal 100 3 4 4 3 5" xfId="41462" xr:uid="{00000000-0005-0000-0000-000022050000}"/>
    <cellStyle name="Normal 100 3 4 4 3 6" xfId="50973" xr:uid="{00000000-0005-0000-0000-000023050000}"/>
    <cellStyle name="Normal 100 3 4 4 4" xfId="11324" xr:uid="{00000000-0005-0000-0000-000024050000}"/>
    <cellStyle name="Normal 100 3 4 4 5" xfId="19483" xr:uid="{00000000-0005-0000-0000-000025050000}"/>
    <cellStyle name="Normal 100 3 4 4 6" xfId="27636" xr:uid="{00000000-0005-0000-0000-000026050000}"/>
    <cellStyle name="Normal 100 3 4 4 7" xfId="35868" xr:uid="{00000000-0005-0000-0000-000027050000}"/>
    <cellStyle name="Normal 100 3 4 4 8" xfId="45379" xr:uid="{00000000-0005-0000-0000-000028050000}"/>
    <cellStyle name="Normal 100 3 4 5" xfId="3564" xr:uid="{00000000-0005-0000-0000-000029050000}"/>
    <cellStyle name="Normal 100 3 4 5 2" xfId="13081" xr:uid="{00000000-0005-0000-0000-00002A050000}"/>
    <cellStyle name="Normal 100 3 4 5 3" xfId="21237" xr:uid="{00000000-0005-0000-0000-00002B050000}"/>
    <cellStyle name="Normal 100 3 4 5 4" xfId="29390" xr:uid="{00000000-0005-0000-0000-00002C050000}"/>
    <cellStyle name="Normal 100 3 4 5 5" xfId="37622" xr:uid="{00000000-0005-0000-0000-00002D050000}"/>
    <cellStyle name="Normal 100 3 4 5 6" xfId="47133" xr:uid="{00000000-0005-0000-0000-00002E050000}"/>
    <cellStyle name="Normal 100 3 4 6" xfId="6127" xr:uid="{00000000-0005-0000-0000-00002F050000}"/>
    <cellStyle name="Normal 100 3 4 6 2" xfId="15644" xr:uid="{00000000-0005-0000-0000-000030050000}"/>
    <cellStyle name="Normal 100 3 4 6 3" xfId="23797" xr:uid="{00000000-0005-0000-0000-000031050000}"/>
    <cellStyle name="Normal 100 3 4 6 4" xfId="31950" xr:uid="{00000000-0005-0000-0000-000032050000}"/>
    <cellStyle name="Normal 100 3 4 6 5" xfId="40182" xr:uid="{00000000-0005-0000-0000-000033050000}"/>
    <cellStyle name="Normal 100 3 4 6 6" xfId="49693" xr:uid="{00000000-0005-0000-0000-000034050000}"/>
    <cellStyle name="Normal 100 3 4 7" xfId="10044" xr:uid="{00000000-0005-0000-0000-000035050000}"/>
    <cellStyle name="Normal 100 3 4 8" xfId="18203" xr:uid="{00000000-0005-0000-0000-000036050000}"/>
    <cellStyle name="Normal 100 3 4 9" xfId="26356" xr:uid="{00000000-0005-0000-0000-000037050000}"/>
    <cellStyle name="Normal 100 3 40" xfId="53507" xr:uid="{00000000-0005-0000-0000-000038050000}"/>
    <cellStyle name="Normal 100 3 41" xfId="53586" xr:uid="{00000000-0005-0000-0000-000039050000}"/>
    <cellStyle name="Normal 100 3 42" xfId="53665" xr:uid="{00000000-0005-0000-0000-00003A050000}"/>
    <cellStyle name="Normal 100 3 43" xfId="53744" xr:uid="{00000000-0005-0000-0000-00003B050000}"/>
    <cellStyle name="Normal 100 3 44" xfId="53828" xr:uid="{00000000-0005-0000-0000-00003C050000}"/>
    <cellStyle name="Normal 100 3 45" xfId="53834" xr:uid="{00000000-0005-0000-0000-00003D050000}"/>
    <cellStyle name="Normal 100 3 5" xfId="678" xr:uid="{00000000-0005-0000-0000-00003E050000}"/>
    <cellStyle name="Normal 100 3 5 10" xfId="44259" xr:uid="{00000000-0005-0000-0000-00003F050000}"/>
    <cellStyle name="Normal 100 3 5 2" xfId="1324" xr:uid="{00000000-0005-0000-0000-000040050000}"/>
    <cellStyle name="Normal 100 3 5 2 2" xfId="2607" xr:uid="{00000000-0005-0000-0000-000041050000}"/>
    <cellStyle name="Normal 100 3 5 2 2 2" xfId="5647" xr:uid="{00000000-0005-0000-0000-000042050000}"/>
    <cellStyle name="Normal 100 3 5 2 2 2 2" xfId="15164" xr:uid="{00000000-0005-0000-0000-000043050000}"/>
    <cellStyle name="Normal 100 3 5 2 2 2 3" xfId="23317" xr:uid="{00000000-0005-0000-0000-000044050000}"/>
    <cellStyle name="Normal 100 3 5 2 2 2 4" xfId="31470" xr:uid="{00000000-0005-0000-0000-000045050000}"/>
    <cellStyle name="Normal 100 3 5 2 2 2 5" xfId="39702" xr:uid="{00000000-0005-0000-0000-000046050000}"/>
    <cellStyle name="Normal 100 3 5 2 2 2 6" xfId="49213" xr:uid="{00000000-0005-0000-0000-000047050000}"/>
    <cellStyle name="Normal 100 3 5 2 2 3" xfId="8207" xr:uid="{00000000-0005-0000-0000-000048050000}"/>
    <cellStyle name="Normal 100 3 5 2 2 3 2" xfId="17724" xr:uid="{00000000-0005-0000-0000-000049050000}"/>
    <cellStyle name="Normal 100 3 5 2 2 3 3" xfId="25877" xr:uid="{00000000-0005-0000-0000-00004A050000}"/>
    <cellStyle name="Normal 100 3 5 2 2 3 4" xfId="34030" xr:uid="{00000000-0005-0000-0000-00004B050000}"/>
    <cellStyle name="Normal 100 3 5 2 2 3 5" xfId="42262" xr:uid="{00000000-0005-0000-0000-00004C050000}"/>
    <cellStyle name="Normal 100 3 5 2 2 3 6" xfId="51773" xr:uid="{00000000-0005-0000-0000-00004D050000}"/>
    <cellStyle name="Normal 100 3 5 2 2 4" xfId="12124" xr:uid="{00000000-0005-0000-0000-00004E050000}"/>
    <cellStyle name="Normal 100 3 5 2 2 5" xfId="20283" xr:uid="{00000000-0005-0000-0000-00004F050000}"/>
    <cellStyle name="Normal 100 3 5 2 2 6" xfId="28436" xr:uid="{00000000-0005-0000-0000-000050050000}"/>
    <cellStyle name="Normal 100 3 5 2 2 7" xfId="36668" xr:uid="{00000000-0005-0000-0000-000051050000}"/>
    <cellStyle name="Normal 100 3 5 2 2 8" xfId="46179" xr:uid="{00000000-0005-0000-0000-000052050000}"/>
    <cellStyle name="Normal 100 3 5 2 3" xfId="4367" xr:uid="{00000000-0005-0000-0000-000053050000}"/>
    <cellStyle name="Normal 100 3 5 2 3 2" xfId="13884" xr:uid="{00000000-0005-0000-0000-000054050000}"/>
    <cellStyle name="Normal 100 3 5 2 3 3" xfId="22037" xr:uid="{00000000-0005-0000-0000-000055050000}"/>
    <cellStyle name="Normal 100 3 5 2 3 4" xfId="30190" xr:uid="{00000000-0005-0000-0000-000056050000}"/>
    <cellStyle name="Normal 100 3 5 2 3 5" xfId="38422" xr:uid="{00000000-0005-0000-0000-000057050000}"/>
    <cellStyle name="Normal 100 3 5 2 3 6" xfId="47933" xr:uid="{00000000-0005-0000-0000-000058050000}"/>
    <cellStyle name="Normal 100 3 5 2 4" xfId="6927" xr:uid="{00000000-0005-0000-0000-000059050000}"/>
    <cellStyle name="Normal 100 3 5 2 4 2" xfId="16444" xr:uid="{00000000-0005-0000-0000-00005A050000}"/>
    <cellStyle name="Normal 100 3 5 2 4 3" xfId="24597" xr:uid="{00000000-0005-0000-0000-00005B050000}"/>
    <cellStyle name="Normal 100 3 5 2 4 4" xfId="32750" xr:uid="{00000000-0005-0000-0000-00005C050000}"/>
    <cellStyle name="Normal 100 3 5 2 4 5" xfId="40982" xr:uid="{00000000-0005-0000-0000-00005D050000}"/>
    <cellStyle name="Normal 100 3 5 2 4 6" xfId="50493" xr:uid="{00000000-0005-0000-0000-00005E050000}"/>
    <cellStyle name="Normal 100 3 5 2 5" xfId="10844" xr:uid="{00000000-0005-0000-0000-00005F050000}"/>
    <cellStyle name="Normal 100 3 5 2 6" xfId="19003" xr:uid="{00000000-0005-0000-0000-000060050000}"/>
    <cellStyle name="Normal 100 3 5 2 7" xfId="27156" xr:uid="{00000000-0005-0000-0000-000061050000}"/>
    <cellStyle name="Normal 100 3 5 2 8" xfId="35388" xr:uid="{00000000-0005-0000-0000-000062050000}"/>
    <cellStyle name="Normal 100 3 5 2 9" xfId="44899" xr:uid="{00000000-0005-0000-0000-000063050000}"/>
    <cellStyle name="Normal 100 3 5 3" xfId="1967" xr:uid="{00000000-0005-0000-0000-000064050000}"/>
    <cellStyle name="Normal 100 3 5 3 2" xfId="5007" xr:uid="{00000000-0005-0000-0000-000065050000}"/>
    <cellStyle name="Normal 100 3 5 3 2 2" xfId="14524" xr:uid="{00000000-0005-0000-0000-000066050000}"/>
    <cellStyle name="Normal 100 3 5 3 2 3" xfId="22677" xr:uid="{00000000-0005-0000-0000-000067050000}"/>
    <cellStyle name="Normal 100 3 5 3 2 4" xfId="30830" xr:uid="{00000000-0005-0000-0000-000068050000}"/>
    <cellStyle name="Normal 100 3 5 3 2 5" xfId="39062" xr:uid="{00000000-0005-0000-0000-000069050000}"/>
    <cellStyle name="Normal 100 3 5 3 2 6" xfId="48573" xr:uid="{00000000-0005-0000-0000-00006A050000}"/>
    <cellStyle name="Normal 100 3 5 3 3" xfId="7567" xr:uid="{00000000-0005-0000-0000-00006B050000}"/>
    <cellStyle name="Normal 100 3 5 3 3 2" xfId="17084" xr:uid="{00000000-0005-0000-0000-00006C050000}"/>
    <cellStyle name="Normal 100 3 5 3 3 3" xfId="25237" xr:uid="{00000000-0005-0000-0000-00006D050000}"/>
    <cellStyle name="Normal 100 3 5 3 3 4" xfId="33390" xr:uid="{00000000-0005-0000-0000-00006E050000}"/>
    <cellStyle name="Normal 100 3 5 3 3 5" xfId="41622" xr:uid="{00000000-0005-0000-0000-00006F050000}"/>
    <cellStyle name="Normal 100 3 5 3 3 6" xfId="51133" xr:uid="{00000000-0005-0000-0000-000070050000}"/>
    <cellStyle name="Normal 100 3 5 3 4" xfId="11484" xr:uid="{00000000-0005-0000-0000-000071050000}"/>
    <cellStyle name="Normal 100 3 5 3 5" xfId="19643" xr:uid="{00000000-0005-0000-0000-000072050000}"/>
    <cellStyle name="Normal 100 3 5 3 6" xfId="27796" xr:uid="{00000000-0005-0000-0000-000073050000}"/>
    <cellStyle name="Normal 100 3 5 3 7" xfId="36028" xr:uid="{00000000-0005-0000-0000-000074050000}"/>
    <cellStyle name="Normal 100 3 5 3 8" xfId="45539" xr:uid="{00000000-0005-0000-0000-000075050000}"/>
    <cellStyle name="Normal 100 3 5 4" xfId="3724" xr:uid="{00000000-0005-0000-0000-000076050000}"/>
    <cellStyle name="Normal 100 3 5 4 2" xfId="13241" xr:uid="{00000000-0005-0000-0000-000077050000}"/>
    <cellStyle name="Normal 100 3 5 4 3" xfId="21397" xr:uid="{00000000-0005-0000-0000-000078050000}"/>
    <cellStyle name="Normal 100 3 5 4 4" xfId="29550" xr:uid="{00000000-0005-0000-0000-000079050000}"/>
    <cellStyle name="Normal 100 3 5 4 5" xfId="37782" xr:uid="{00000000-0005-0000-0000-00007A050000}"/>
    <cellStyle name="Normal 100 3 5 4 6" xfId="47293" xr:uid="{00000000-0005-0000-0000-00007B050000}"/>
    <cellStyle name="Normal 100 3 5 5" xfId="6287" xr:uid="{00000000-0005-0000-0000-00007C050000}"/>
    <cellStyle name="Normal 100 3 5 5 2" xfId="15804" xr:uid="{00000000-0005-0000-0000-00007D050000}"/>
    <cellStyle name="Normal 100 3 5 5 3" xfId="23957" xr:uid="{00000000-0005-0000-0000-00007E050000}"/>
    <cellStyle name="Normal 100 3 5 5 4" xfId="32110" xr:uid="{00000000-0005-0000-0000-00007F050000}"/>
    <cellStyle name="Normal 100 3 5 5 5" xfId="40342" xr:uid="{00000000-0005-0000-0000-000080050000}"/>
    <cellStyle name="Normal 100 3 5 5 6" xfId="49853" xr:uid="{00000000-0005-0000-0000-000081050000}"/>
    <cellStyle name="Normal 100 3 5 6" xfId="10204" xr:uid="{00000000-0005-0000-0000-000082050000}"/>
    <cellStyle name="Normal 100 3 5 7" xfId="18363" xr:uid="{00000000-0005-0000-0000-000083050000}"/>
    <cellStyle name="Normal 100 3 5 8" xfId="26516" xr:uid="{00000000-0005-0000-0000-000084050000}"/>
    <cellStyle name="Normal 100 3 5 9" xfId="34748" xr:uid="{00000000-0005-0000-0000-000085050000}"/>
    <cellStyle name="Normal 100 3 6" xfId="1004" xr:uid="{00000000-0005-0000-0000-000086050000}"/>
    <cellStyle name="Normal 100 3 6 2" xfId="2287" xr:uid="{00000000-0005-0000-0000-000087050000}"/>
    <cellStyle name="Normal 100 3 6 2 2" xfId="5327" xr:uid="{00000000-0005-0000-0000-000088050000}"/>
    <cellStyle name="Normal 100 3 6 2 2 2" xfId="14844" xr:uid="{00000000-0005-0000-0000-000089050000}"/>
    <cellStyle name="Normal 100 3 6 2 2 3" xfId="22997" xr:uid="{00000000-0005-0000-0000-00008A050000}"/>
    <cellStyle name="Normal 100 3 6 2 2 4" xfId="31150" xr:uid="{00000000-0005-0000-0000-00008B050000}"/>
    <cellStyle name="Normal 100 3 6 2 2 5" xfId="39382" xr:uid="{00000000-0005-0000-0000-00008C050000}"/>
    <cellStyle name="Normal 100 3 6 2 2 6" xfId="48893" xr:uid="{00000000-0005-0000-0000-00008D050000}"/>
    <cellStyle name="Normal 100 3 6 2 3" xfId="7887" xr:uid="{00000000-0005-0000-0000-00008E050000}"/>
    <cellStyle name="Normal 100 3 6 2 3 2" xfId="17404" xr:uid="{00000000-0005-0000-0000-00008F050000}"/>
    <cellStyle name="Normal 100 3 6 2 3 3" xfId="25557" xr:uid="{00000000-0005-0000-0000-000090050000}"/>
    <cellStyle name="Normal 100 3 6 2 3 4" xfId="33710" xr:uid="{00000000-0005-0000-0000-000091050000}"/>
    <cellStyle name="Normal 100 3 6 2 3 5" xfId="41942" xr:uid="{00000000-0005-0000-0000-000092050000}"/>
    <cellStyle name="Normal 100 3 6 2 3 6" xfId="51453" xr:uid="{00000000-0005-0000-0000-000093050000}"/>
    <cellStyle name="Normal 100 3 6 2 4" xfId="11804" xr:uid="{00000000-0005-0000-0000-000094050000}"/>
    <cellStyle name="Normal 100 3 6 2 5" xfId="19963" xr:uid="{00000000-0005-0000-0000-000095050000}"/>
    <cellStyle name="Normal 100 3 6 2 6" xfId="28116" xr:uid="{00000000-0005-0000-0000-000096050000}"/>
    <cellStyle name="Normal 100 3 6 2 7" xfId="36348" xr:uid="{00000000-0005-0000-0000-000097050000}"/>
    <cellStyle name="Normal 100 3 6 2 8" xfId="45859" xr:uid="{00000000-0005-0000-0000-000098050000}"/>
    <cellStyle name="Normal 100 3 6 3" xfId="4047" xr:uid="{00000000-0005-0000-0000-000099050000}"/>
    <cellStyle name="Normal 100 3 6 3 2" xfId="13564" xr:uid="{00000000-0005-0000-0000-00009A050000}"/>
    <cellStyle name="Normal 100 3 6 3 3" xfId="21717" xr:uid="{00000000-0005-0000-0000-00009B050000}"/>
    <cellStyle name="Normal 100 3 6 3 4" xfId="29870" xr:uid="{00000000-0005-0000-0000-00009C050000}"/>
    <cellStyle name="Normal 100 3 6 3 5" xfId="38102" xr:uid="{00000000-0005-0000-0000-00009D050000}"/>
    <cellStyle name="Normal 100 3 6 3 6" xfId="47613" xr:uid="{00000000-0005-0000-0000-00009E050000}"/>
    <cellStyle name="Normal 100 3 6 4" xfId="6607" xr:uid="{00000000-0005-0000-0000-00009F050000}"/>
    <cellStyle name="Normal 100 3 6 4 2" xfId="16124" xr:uid="{00000000-0005-0000-0000-0000A0050000}"/>
    <cellStyle name="Normal 100 3 6 4 3" xfId="24277" xr:uid="{00000000-0005-0000-0000-0000A1050000}"/>
    <cellStyle name="Normal 100 3 6 4 4" xfId="32430" xr:uid="{00000000-0005-0000-0000-0000A2050000}"/>
    <cellStyle name="Normal 100 3 6 4 5" xfId="40662" xr:uid="{00000000-0005-0000-0000-0000A3050000}"/>
    <cellStyle name="Normal 100 3 6 4 6" xfId="50173" xr:uid="{00000000-0005-0000-0000-0000A4050000}"/>
    <cellStyle name="Normal 100 3 6 5" xfId="10524" xr:uid="{00000000-0005-0000-0000-0000A5050000}"/>
    <cellStyle name="Normal 100 3 6 6" xfId="18683" xr:uid="{00000000-0005-0000-0000-0000A6050000}"/>
    <cellStyle name="Normal 100 3 6 7" xfId="26836" xr:uid="{00000000-0005-0000-0000-0000A7050000}"/>
    <cellStyle name="Normal 100 3 6 8" xfId="35068" xr:uid="{00000000-0005-0000-0000-0000A8050000}"/>
    <cellStyle name="Normal 100 3 6 9" xfId="44579" xr:uid="{00000000-0005-0000-0000-0000A9050000}"/>
    <cellStyle name="Normal 100 3 7" xfId="1647" xr:uid="{00000000-0005-0000-0000-0000AA050000}"/>
    <cellStyle name="Normal 100 3 7 2" xfId="4687" xr:uid="{00000000-0005-0000-0000-0000AB050000}"/>
    <cellStyle name="Normal 100 3 7 2 2" xfId="14204" xr:uid="{00000000-0005-0000-0000-0000AC050000}"/>
    <cellStyle name="Normal 100 3 7 2 3" xfId="22357" xr:uid="{00000000-0005-0000-0000-0000AD050000}"/>
    <cellStyle name="Normal 100 3 7 2 4" xfId="30510" xr:uid="{00000000-0005-0000-0000-0000AE050000}"/>
    <cellStyle name="Normal 100 3 7 2 5" xfId="38742" xr:uid="{00000000-0005-0000-0000-0000AF050000}"/>
    <cellStyle name="Normal 100 3 7 2 6" xfId="48253" xr:uid="{00000000-0005-0000-0000-0000B0050000}"/>
    <cellStyle name="Normal 100 3 7 3" xfId="7247" xr:uid="{00000000-0005-0000-0000-0000B1050000}"/>
    <cellStyle name="Normal 100 3 7 3 2" xfId="16764" xr:uid="{00000000-0005-0000-0000-0000B2050000}"/>
    <cellStyle name="Normal 100 3 7 3 3" xfId="24917" xr:uid="{00000000-0005-0000-0000-0000B3050000}"/>
    <cellStyle name="Normal 100 3 7 3 4" xfId="33070" xr:uid="{00000000-0005-0000-0000-0000B4050000}"/>
    <cellStyle name="Normal 100 3 7 3 5" xfId="41302" xr:uid="{00000000-0005-0000-0000-0000B5050000}"/>
    <cellStyle name="Normal 100 3 7 3 6" xfId="50813" xr:uid="{00000000-0005-0000-0000-0000B6050000}"/>
    <cellStyle name="Normal 100 3 7 4" xfId="11164" xr:uid="{00000000-0005-0000-0000-0000B7050000}"/>
    <cellStyle name="Normal 100 3 7 5" xfId="19323" xr:uid="{00000000-0005-0000-0000-0000B8050000}"/>
    <cellStyle name="Normal 100 3 7 6" xfId="27476" xr:uid="{00000000-0005-0000-0000-0000B9050000}"/>
    <cellStyle name="Normal 100 3 7 7" xfId="35708" xr:uid="{00000000-0005-0000-0000-0000BA050000}"/>
    <cellStyle name="Normal 100 3 7 8" xfId="45219" xr:uid="{00000000-0005-0000-0000-0000BB050000}"/>
    <cellStyle name="Normal 100 3 8" xfId="2904" xr:uid="{00000000-0005-0000-0000-0000BC050000}"/>
    <cellStyle name="Normal 100 3 8 2" xfId="12421" xr:uid="{00000000-0005-0000-0000-0000BD050000}"/>
    <cellStyle name="Normal 100 3 8 3" xfId="20580" xr:uid="{00000000-0005-0000-0000-0000BE050000}"/>
    <cellStyle name="Normal 100 3 8 4" xfId="28733" xr:uid="{00000000-0005-0000-0000-0000BF050000}"/>
    <cellStyle name="Normal 100 3 8 5" xfId="36965" xr:uid="{00000000-0005-0000-0000-0000C0050000}"/>
    <cellStyle name="Normal 100 3 8 6" xfId="46476" xr:uid="{00000000-0005-0000-0000-0000C1050000}"/>
    <cellStyle name="Normal 100 3 9" xfId="2983" xr:uid="{00000000-0005-0000-0000-0000C2050000}"/>
    <cellStyle name="Normal 100 3 9 2" xfId="12500" xr:uid="{00000000-0005-0000-0000-0000C3050000}"/>
    <cellStyle name="Normal 100 3 9 3" xfId="20659" xr:uid="{00000000-0005-0000-0000-0000C4050000}"/>
    <cellStyle name="Normal 100 3 9 4" xfId="28812" xr:uid="{00000000-0005-0000-0000-0000C5050000}"/>
    <cellStyle name="Normal 100 3 9 5" xfId="37044" xr:uid="{00000000-0005-0000-0000-0000C6050000}"/>
    <cellStyle name="Normal 100 3 9 6" xfId="46555" xr:uid="{00000000-0005-0000-0000-0000C7050000}"/>
    <cellStyle name="Normal 101" xfId="134" xr:uid="{00000000-0005-0000-0000-0000C8050000}"/>
    <cellStyle name="Normal 101 10" xfId="3063" xr:uid="{00000000-0005-0000-0000-0000C9050000}"/>
    <cellStyle name="Normal 101 10 2" xfId="12580" xr:uid="{00000000-0005-0000-0000-0000CA050000}"/>
    <cellStyle name="Normal 101 10 3" xfId="20739" xr:uid="{00000000-0005-0000-0000-0000CB050000}"/>
    <cellStyle name="Normal 101 10 4" xfId="28892" xr:uid="{00000000-0005-0000-0000-0000CC050000}"/>
    <cellStyle name="Normal 101 10 5" xfId="37124" xr:uid="{00000000-0005-0000-0000-0000CD050000}"/>
    <cellStyle name="Normal 101 10 6" xfId="46635" xr:uid="{00000000-0005-0000-0000-0000CE050000}"/>
    <cellStyle name="Normal 101 11" xfId="3142" xr:uid="{00000000-0005-0000-0000-0000CF050000}"/>
    <cellStyle name="Normal 101 11 2" xfId="12659" xr:uid="{00000000-0005-0000-0000-0000D0050000}"/>
    <cellStyle name="Normal 101 11 3" xfId="20818" xr:uid="{00000000-0005-0000-0000-0000D1050000}"/>
    <cellStyle name="Normal 101 11 4" xfId="28971" xr:uid="{00000000-0005-0000-0000-0000D2050000}"/>
    <cellStyle name="Normal 101 11 5" xfId="37203" xr:uid="{00000000-0005-0000-0000-0000D3050000}"/>
    <cellStyle name="Normal 101 11 6" xfId="46714" xr:uid="{00000000-0005-0000-0000-0000D4050000}"/>
    <cellStyle name="Normal 101 12" xfId="3221" xr:uid="{00000000-0005-0000-0000-0000D5050000}"/>
    <cellStyle name="Normal 101 12 2" xfId="12738" xr:uid="{00000000-0005-0000-0000-0000D6050000}"/>
    <cellStyle name="Normal 101 12 3" xfId="20897" xr:uid="{00000000-0005-0000-0000-0000D7050000}"/>
    <cellStyle name="Normal 101 12 4" xfId="29050" xr:uid="{00000000-0005-0000-0000-0000D8050000}"/>
    <cellStyle name="Normal 101 12 5" xfId="37282" xr:uid="{00000000-0005-0000-0000-0000D9050000}"/>
    <cellStyle name="Normal 101 12 6" xfId="46793" xr:uid="{00000000-0005-0000-0000-0000DA050000}"/>
    <cellStyle name="Normal 101 13" xfId="3300" xr:uid="{00000000-0005-0000-0000-0000DB050000}"/>
    <cellStyle name="Normal 101 13 2" xfId="12817" xr:uid="{00000000-0005-0000-0000-0000DC050000}"/>
    <cellStyle name="Normal 101 13 3" xfId="20976" xr:uid="{00000000-0005-0000-0000-0000DD050000}"/>
    <cellStyle name="Normal 101 13 4" xfId="29129" xr:uid="{00000000-0005-0000-0000-0000DE050000}"/>
    <cellStyle name="Normal 101 13 5" xfId="37361" xr:uid="{00000000-0005-0000-0000-0000DF050000}"/>
    <cellStyle name="Normal 101 13 6" xfId="46872" xr:uid="{00000000-0005-0000-0000-0000E0050000}"/>
    <cellStyle name="Normal 101 14" xfId="3379" xr:uid="{00000000-0005-0000-0000-0000E1050000}"/>
    <cellStyle name="Normal 101 14 2" xfId="12896" xr:uid="{00000000-0005-0000-0000-0000E2050000}"/>
    <cellStyle name="Normal 101 14 3" xfId="21055" xr:uid="{00000000-0005-0000-0000-0000E3050000}"/>
    <cellStyle name="Normal 101 14 4" xfId="29208" xr:uid="{00000000-0005-0000-0000-0000E4050000}"/>
    <cellStyle name="Normal 101 14 5" xfId="37440" xr:uid="{00000000-0005-0000-0000-0000E5050000}"/>
    <cellStyle name="Normal 101 14 6" xfId="46951" xr:uid="{00000000-0005-0000-0000-0000E6050000}"/>
    <cellStyle name="Normal 101 15" xfId="5945" xr:uid="{00000000-0005-0000-0000-0000E7050000}"/>
    <cellStyle name="Normal 101 15 2" xfId="15462" xr:uid="{00000000-0005-0000-0000-0000E8050000}"/>
    <cellStyle name="Normal 101 15 3" xfId="23615" xr:uid="{00000000-0005-0000-0000-0000E9050000}"/>
    <cellStyle name="Normal 101 15 4" xfId="31768" xr:uid="{00000000-0005-0000-0000-0000EA050000}"/>
    <cellStyle name="Normal 101 15 5" xfId="40000" xr:uid="{00000000-0005-0000-0000-0000EB050000}"/>
    <cellStyle name="Normal 101 15 6" xfId="49511" xr:uid="{00000000-0005-0000-0000-0000EC050000}"/>
    <cellStyle name="Normal 101 16" xfId="8505" xr:uid="{00000000-0005-0000-0000-0000ED050000}"/>
    <cellStyle name="Normal 101 16 2" xfId="42560" xr:uid="{00000000-0005-0000-0000-0000EE050000}"/>
    <cellStyle name="Normal 101 16 3" xfId="52071" xr:uid="{00000000-0005-0000-0000-0000EF050000}"/>
    <cellStyle name="Normal 101 17" xfId="8584" xr:uid="{00000000-0005-0000-0000-0000F0050000}"/>
    <cellStyle name="Normal 101 17 2" xfId="42639" xr:uid="{00000000-0005-0000-0000-0000F1050000}"/>
    <cellStyle name="Normal 101 17 3" xfId="52150" xr:uid="{00000000-0005-0000-0000-0000F2050000}"/>
    <cellStyle name="Normal 101 18" xfId="8663" xr:uid="{00000000-0005-0000-0000-0000F3050000}"/>
    <cellStyle name="Normal 101 18 2" xfId="42718" xr:uid="{00000000-0005-0000-0000-0000F4050000}"/>
    <cellStyle name="Normal 101 18 3" xfId="52229" xr:uid="{00000000-0005-0000-0000-0000F5050000}"/>
    <cellStyle name="Normal 101 19" xfId="8742" xr:uid="{00000000-0005-0000-0000-0000F6050000}"/>
    <cellStyle name="Normal 101 19 2" xfId="42797" xr:uid="{00000000-0005-0000-0000-0000F7050000}"/>
    <cellStyle name="Normal 101 19 3" xfId="52308" xr:uid="{00000000-0005-0000-0000-0000F8050000}"/>
    <cellStyle name="Normal 101 2" xfId="358" xr:uid="{00000000-0005-0000-0000-0000F9050000}"/>
    <cellStyle name="Normal 101 2 10" xfId="3189" xr:uid="{00000000-0005-0000-0000-0000FA050000}"/>
    <cellStyle name="Normal 101 2 10 2" xfId="12706" xr:uid="{00000000-0005-0000-0000-0000FB050000}"/>
    <cellStyle name="Normal 101 2 10 3" xfId="20865" xr:uid="{00000000-0005-0000-0000-0000FC050000}"/>
    <cellStyle name="Normal 101 2 10 4" xfId="29018" xr:uid="{00000000-0005-0000-0000-0000FD050000}"/>
    <cellStyle name="Normal 101 2 10 5" xfId="37250" xr:uid="{00000000-0005-0000-0000-0000FE050000}"/>
    <cellStyle name="Normal 101 2 10 6" xfId="46761" xr:uid="{00000000-0005-0000-0000-0000FF050000}"/>
    <cellStyle name="Normal 101 2 11" xfId="3268" xr:uid="{00000000-0005-0000-0000-000000060000}"/>
    <cellStyle name="Normal 101 2 11 2" xfId="12785" xr:uid="{00000000-0005-0000-0000-000001060000}"/>
    <cellStyle name="Normal 101 2 11 3" xfId="20944" xr:uid="{00000000-0005-0000-0000-000002060000}"/>
    <cellStyle name="Normal 101 2 11 4" xfId="29097" xr:uid="{00000000-0005-0000-0000-000003060000}"/>
    <cellStyle name="Normal 101 2 11 5" xfId="37329" xr:uid="{00000000-0005-0000-0000-000004060000}"/>
    <cellStyle name="Normal 101 2 11 6" xfId="46840" xr:uid="{00000000-0005-0000-0000-000005060000}"/>
    <cellStyle name="Normal 101 2 12" xfId="3347" xr:uid="{00000000-0005-0000-0000-000006060000}"/>
    <cellStyle name="Normal 101 2 12 2" xfId="12864" xr:uid="{00000000-0005-0000-0000-000007060000}"/>
    <cellStyle name="Normal 101 2 12 3" xfId="21023" xr:uid="{00000000-0005-0000-0000-000008060000}"/>
    <cellStyle name="Normal 101 2 12 4" xfId="29176" xr:uid="{00000000-0005-0000-0000-000009060000}"/>
    <cellStyle name="Normal 101 2 12 5" xfId="37408" xr:uid="{00000000-0005-0000-0000-00000A060000}"/>
    <cellStyle name="Normal 101 2 12 6" xfId="46919" xr:uid="{00000000-0005-0000-0000-00000B060000}"/>
    <cellStyle name="Normal 101 2 13" xfId="3427" xr:uid="{00000000-0005-0000-0000-00000C060000}"/>
    <cellStyle name="Normal 101 2 13 2" xfId="12944" xr:uid="{00000000-0005-0000-0000-00000D060000}"/>
    <cellStyle name="Normal 101 2 13 3" xfId="21103" xr:uid="{00000000-0005-0000-0000-00000E060000}"/>
    <cellStyle name="Normal 101 2 13 4" xfId="29256" xr:uid="{00000000-0005-0000-0000-00000F060000}"/>
    <cellStyle name="Normal 101 2 13 5" xfId="37488" xr:uid="{00000000-0005-0000-0000-000010060000}"/>
    <cellStyle name="Normal 101 2 13 6" xfId="46999" xr:uid="{00000000-0005-0000-0000-000011060000}"/>
    <cellStyle name="Normal 101 2 14" xfId="5993" xr:uid="{00000000-0005-0000-0000-000012060000}"/>
    <cellStyle name="Normal 101 2 14 2" xfId="15510" xr:uid="{00000000-0005-0000-0000-000013060000}"/>
    <cellStyle name="Normal 101 2 14 3" xfId="23663" xr:uid="{00000000-0005-0000-0000-000014060000}"/>
    <cellStyle name="Normal 101 2 14 4" xfId="31816" xr:uid="{00000000-0005-0000-0000-000015060000}"/>
    <cellStyle name="Normal 101 2 14 5" xfId="40048" xr:uid="{00000000-0005-0000-0000-000016060000}"/>
    <cellStyle name="Normal 101 2 14 6" xfId="49559" xr:uid="{00000000-0005-0000-0000-000017060000}"/>
    <cellStyle name="Normal 101 2 15" xfId="8552" xr:uid="{00000000-0005-0000-0000-000018060000}"/>
    <cellStyle name="Normal 101 2 15 2" xfId="42607" xr:uid="{00000000-0005-0000-0000-000019060000}"/>
    <cellStyle name="Normal 101 2 15 3" xfId="52118" xr:uid="{00000000-0005-0000-0000-00001A060000}"/>
    <cellStyle name="Normal 101 2 16" xfId="8631" xr:uid="{00000000-0005-0000-0000-00001B060000}"/>
    <cellStyle name="Normal 101 2 16 2" xfId="42686" xr:uid="{00000000-0005-0000-0000-00001C060000}"/>
    <cellStyle name="Normal 101 2 16 3" xfId="52197" xr:uid="{00000000-0005-0000-0000-00001D060000}"/>
    <cellStyle name="Normal 101 2 17" xfId="8710" xr:uid="{00000000-0005-0000-0000-00001E060000}"/>
    <cellStyle name="Normal 101 2 17 2" xfId="42765" xr:uid="{00000000-0005-0000-0000-00001F060000}"/>
    <cellStyle name="Normal 101 2 17 3" xfId="52276" xr:uid="{00000000-0005-0000-0000-000020060000}"/>
    <cellStyle name="Normal 101 2 18" xfId="8789" xr:uid="{00000000-0005-0000-0000-000021060000}"/>
    <cellStyle name="Normal 101 2 18 2" xfId="42844" xr:uid="{00000000-0005-0000-0000-000022060000}"/>
    <cellStyle name="Normal 101 2 18 3" xfId="52355" xr:uid="{00000000-0005-0000-0000-000023060000}"/>
    <cellStyle name="Normal 101 2 19" xfId="8868" xr:uid="{00000000-0005-0000-0000-000024060000}"/>
    <cellStyle name="Normal 101 2 19 2" xfId="42923" xr:uid="{00000000-0005-0000-0000-000025060000}"/>
    <cellStyle name="Normal 101 2 19 3" xfId="52434" xr:uid="{00000000-0005-0000-0000-000026060000}"/>
    <cellStyle name="Normal 101 2 2" xfId="460" xr:uid="{00000000-0005-0000-0000-000027060000}"/>
    <cellStyle name="Normal 101 2 2 10" xfId="26302" xr:uid="{00000000-0005-0000-0000-000028060000}"/>
    <cellStyle name="Normal 101 2 2 11" xfId="34534" xr:uid="{00000000-0005-0000-0000-000029060000}"/>
    <cellStyle name="Normal 101 2 2 12" xfId="44045" xr:uid="{00000000-0005-0000-0000-00002A060000}"/>
    <cellStyle name="Normal 101 2 2 2" xfId="621" xr:uid="{00000000-0005-0000-0000-00002B060000}"/>
    <cellStyle name="Normal 101 2 2 2 10" xfId="34694" xr:uid="{00000000-0005-0000-0000-00002C060000}"/>
    <cellStyle name="Normal 101 2 2 2 11" xfId="44205" xr:uid="{00000000-0005-0000-0000-00002D060000}"/>
    <cellStyle name="Normal 101 2 2 2 2" xfId="947" xr:uid="{00000000-0005-0000-0000-00002E060000}"/>
    <cellStyle name="Normal 101 2 2 2 2 10" xfId="44525" xr:uid="{00000000-0005-0000-0000-00002F060000}"/>
    <cellStyle name="Normal 101 2 2 2 2 2" xfId="1590" xr:uid="{00000000-0005-0000-0000-000030060000}"/>
    <cellStyle name="Normal 101 2 2 2 2 2 2" xfId="2873" xr:uid="{00000000-0005-0000-0000-000031060000}"/>
    <cellStyle name="Normal 101 2 2 2 2 2 2 2" xfId="5913" xr:uid="{00000000-0005-0000-0000-000032060000}"/>
    <cellStyle name="Normal 101 2 2 2 2 2 2 2 2" xfId="15430" xr:uid="{00000000-0005-0000-0000-000033060000}"/>
    <cellStyle name="Normal 101 2 2 2 2 2 2 2 3" xfId="23583" xr:uid="{00000000-0005-0000-0000-000034060000}"/>
    <cellStyle name="Normal 101 2 2 2 2 2 2 2 4" xfId="31736" xr:uid="{00000000-0005-0000-0000-000035060000}"/>
    <cellStyle name="Normal 101 2 2 2 2 2 2 2 5" xfId="39968" xr:uid="{00000000-0005-0000-0000-000036060000}"/>
    <cellStyle name="Normal 101 2 2 2 2 2 2 2 6" xfId="49479" xr:uid="{00000000-0005-0000-0000-000037060000}"/>
    <cellStyle name="Normal 101 2 2 2 2 2 2 3" xfId="8473" xr:uid="{00000000-0005-0000-0000-000038060000}"/>
    <cellStyle name="Normal 101 2 2 2 2 2 2 3 2" xfId="17990" xr:uid="{00000000-0005-0000-0000-000039060000}"/>
    <cellStyle name="Normal 101 2 2 2 2 2 2 3 3" xfId="26143" xr:uid="{00000000-0005-0000-0000-00003A060000}"/>
    <cellStyle name="Normal 101 2 2 2 2 2 2 3 4" xfId="34296" xr:uid="{00000000-0005-0000-0000-00003B060000}"/>
    <cellStyle name="Normal 101 2 2 2 2 2 2 3 5" xfId="42528" xr:uid="{00000000-0005-0000-0000-00003C060000}"/>
    <cellStyle name="Normal 101 2 2 2 2 2 2 3 6" xfId="52039" xr:uid="{00000000-0005-0000-0000-00003D060000}"/>
    <cellStyle name="Normal 101 2 2 2 2 2 2 4" xfId="12390" xr:uid="{00000000-0005-0000-0000-00003E060000}"/>
    <cellStyle name="Normal 101 2 2 2 2 2 2 5" xfId="20549" xr:uid="{00000000-0005-0000-0000-00003F060000}"/>
    <cellStyle name="Normal 101 2 2 2 2 2 2 6" xfId="28702" xr:uid="{00000000-0005-0000-0000-000040060000}"/>
    <cellStyle name="Normal 101 2 2 2 2 2 2 7" xfId="36934" xr:uid="{00000000-0005-0000-0000-000041060000}"/>
    <cellStyle name="Normal 101 2 2 2 2 2 2 8" xfId="46445" xr:uid="{00000000-0005-0000-0000-000042060000}"/>
    <cellStyle name="Normal 101 2 2 2 2 2 3" xfId="4633" xr:uid="{00000000-0005-0000-0000-000043060000}"/>
    <cellStyle name="Normal 101 2 2 2 2 2 3 2" xfId="14150" xr:uid="{00000000-0005-0000-0000-000044060000}"/>
    <cellStyle name="Normal 101 2 2 2 2 2 3 3" xfId="22303" xr:uid="{00000000-0005-0000-0000-000045060000}"/>
    <cellStyle name="Normal 101 2 2 2 2 2 3 4" xfId="30456" xr:uid="{00000000-0005-0000-0000-000046060000}"/>
    <cellStyle name="Normal 101 2 2 2 2 2 3 5" xfId="38688" xr:uid="{00000000-0005-0000-0000-000047060000}"/>
    <cellStyle name="Normal 101 2 2 2 2 2 3 6" xfId="48199" xr:uid="{00000000-0005-0000-0000-000048060000}"/>
    <cellStyle name="Normal 101 2 2 2 2 2 4" xfId="7193" xr:uid="{00000000-0005-0000-0000-000049060000}"/>
    <cellStyle name="Normal 101 2 2 2 2 2 4 2" xfId="16710" xr:uid="{00000000-0005-0000-0000-00004A060000}"/>
    <cellStyle name="Normal 101 2 2 2 2 2 4 3" xfId="24863" xr:uid="{00000000-0005-0000-0000-00004B060000}"/>
    <cellStyle name="Normal 101 2 2 2 2 2 4 4" xfId="33016" xr:uid="{00000000-0005-0000-0000-00004C060000}"/>
    <cellStyle name="Normal 101 2 2 2 2 2 4 5" xfId="41248" xr:uid="{00000000-0005-0000-0000-00004D060000}"/>
    <cellStyle name="Normal 101 2 2 2 2 2 4 6" xfId="50759" xr:uid="{00000000-0005-0000-0000-00004E060000}"/>
    <cellStyle name="Normal 101 2 2 2 2 2 5" xfId="11110" xr:uid="{00000000-0005-0000-0000-00004F060000}"/>
    <cellStyle name="Normal 101 2 2 2 2 2 6" xfId="19269" xr:uid="{00000000-0005-0000-0000-000050060000}"/>
    <cellStyle name="Normal 101 2 2 2 2 2 7" xfId="27422" xr:uid="{00000000-0005-0000-0000-000051060000}"/>
    <cellStyle name="Normal 101 2 2 2 2 2 8" xfId="35654" xr:uid="{00000000-0005-0000-0000-000052060000}"/>
    <cellStyle name="Normal 101 2 2 2 2 2 9" xfId="45165" xr:uid="{00000000-0005-0000-0000-000053060000}"/>
    <cellStyle name="Normal 101 2 2 2 2 3" xfId="2233" xr:uid="{00000000-0005-0000-0000-000054060000}"/>
    <cellStyle name="Normal 101 2 2 2 2 3 2" xfId="5273" xr:uid="{00000000-0005-0000-0000-000055060000}"/>
    <cellStyle name="Normal 101 2 2 2 2 3 2 2" xfId="14790" xr:uid="{00000000-0005-0000-0000-000056060000}"/>
    <cellStyle name="Normal 101 2 2 2 2 3 2 3" xfId="22943" xr:uid="{00000000-0005-0000-0000-000057060000}"/>
    <cellStyle name="Normal 101 2 2 2 2 3 2 4" xfId="31096" xr:uid="{00000000-0005-0000-0000-000058060000}"/>
    <cellStyle name="Normal 101 2 2 2 2 3 2 5" xfId="39328" xr:uid="{00000000-0005-0000-0000-000059060000}"/>
    <cellStyle name="Normal 101 2 2 2 2 3 2 6" xfId="48839" xr:uid="{00000000-0005-0000-0000-00005A060000}"/>
    <cellStyle name="Normal 101 2 2 2 2 3 3" xfId="7833" xr:uid="{00000000-0005-0000-0000-00005B060000}"/>
    <cellStyle name="Normal 101 2 2 2 2 3 3 2" xfId="17350" xr:uid="{00000000-0005-0000-0000-00005C060000}"/>
    <cellStyle name="Normal 101 2 2 2 2 3 3 3" xfId="25503" xr:uid="{00000000-0005-0000-0000-00005D060000}"/>
    <cellStyle name="Normal 101 2 2 2 2 3 3 4" xfId="33656" xr:uid="{00000000-0005-0000-0000-00005E060000}"/>
    <cellStyle name="Normal 101 2 2 2 2 3 3 5" xfId="41888" xr:uid="{00000000-0005-0000-0000-00005F060000}"/>
    <cellStyle name="Normal 101 2 2 2 2 3 3 6" xfId="51399" xr:uid="{00000000-0005-0000-0000-000060060000}"/>
    <cellStyle name="Normal 101 2 2 2 2 3 4" xfId="11750" xr:uid="{00000000-0005-0000-0000-000061060000}"/>
    <cellStyle name="Normal 101 2 2 2 2 3 5" xfId="19909" xr:uid="{00000000-0005-0000-0000-000062060000}"/>
    <cellStyle name="Normal 101 2 2 2 2 3 6" xfId="28062" xr:uid="{00000000-0005-0000-0000-000063060000}"/>
    <cellStyle name="Normal 101 2 2 2 2 3 7" xfId="36294" xr:uid="{00000000-0005-0000-0000-000064060000}"/>
    <cellStyle name="Normal 101 2 2 2 2 3 8" xfId="45805" xr:uid="{00000000-0005-0000-0000-000065060000}"/>
    <cellStyle name="Normal 101 2 2 2 2 4" xfId="3993" xr:uid="{00000000-0005-0000-0000-000066060000}"/>
    <cellStyle name="Normal 101 2 2 2 2 4 2" xfId="13510" xr:uid="{00000000-0005-0000-0000-000067060000}"/>
    <cellStyle name="Normal 101 2 2 2 2 4 3" xfId="21663" xr:uid="{00000000-0005-0000-0000-000068060000}"/>
    <cellStyle name="Normal 101 2 2 2 2 4 4" xfId="29816" xr:uid="{00000000-0005-0000-0000-000069060000}"/>
    <cellStyle name="Normal 101 2 2 2 2 4 5" xfId="38048" xr:uid="{00000000-0005-0000-0000-00006A060000}"/>
    <cellStyle name="Normal 101 2 2 2 2 4 6" xfId="47559" xr:uid="{00000000-0005-0000-0000-00006B060000}"/>
    <cellStyle name="Normal 101 2 2 2 2 5" xfId="6553" xr:uid="{00000000-0005-0000-0000-00006C060000}"/>
    <cellStyle name="Normal 101 2 2 2 2 5 2" xfId="16070" xr:uid="{00000000-0005-0000-0000-00006D060000}"/>
    <cellStyle name="Normal 101 2 2 2 2 5 3" xfId="24223" xr:uid="{00000000-0005-0000-0000-00006E060000}"/>
    <cellStyle name="Normal 101 2 2 2 2 5 4" xfId="32376" xr:uid="{00000000-0005-0000-0000-00006F060000}"/>
    <cellStyle name="Normal 101 2 2 2 2 5 5" xfId="40608" xr:uid="{00000000-0005-0000-0000-000070060000}"/>
    <cellStyle name="Normal 101 2 2 2 2 5 6" xfId="50119" xr:uid="{00000000-0005-0000-0000-000071060000}"/>
    <cellStyle name="Normal 101 2 2 2 2 6" xfId="10470" xr:uid="{00000000-0005-0000-0000-000072060000}"/>
    <cellStyle name="Normal 101 2 2 2 2 7" xfId="18629" xr:uid="{00000000-0005-0000-0000-000073060000}"/>
    <cellStyle name="Normal 101 2 2 2 2 8" xfId="26782" xr:uid="{00000000-0005-0000-0000-000074060000}"/>
    <cellStyle name="Normal 101 2 2 2 2 9" xfId="35014" xr:uid="{00000000-0005-0000-0000-000075060000}"/>
    <cellStyle name="Normal 101 2 2 2 3" xfId="1270" xr:uid="{00000000-0005-0000-0000-000076060000}"/>
    <cellStyle name="Normal 101 2 2 2 3 2" xfId="2553" xr:uid="{00000000-0005-0000-0000-000077060000}"/>
    <cellStyle name="Normal 101 2 2 2 3 2 2" xfId="5593" xr:uid="{00000000-0005-0000-0000-000078060000}"/>
    <cellStyle name="Normal 101 2 2 2 3 2 2 2" xfId="15110" xr:uid="{00000000-0005-0000-0000-000079060000}"/>
    <cellStyle name="Normal 101 2 2 2 3 2 2 3" xfId="23263" xr:uid="{00000000-0005-0000-0000-00007A060000}"/>
    <cellStyle name="Normal 101 2 2 2 3 2 2 4" xfId="31416" xr:uid="{00000000-0005-0000-0000-00007B060000}"/>
    <cellStyle name="Normal 101 2 2 2 3 2 2 5" xfId="39648" xr:uid="{00000000-0005-0000-0000-00007C060000}"/>
    <cellStyle name="Normal 101 2 2 2 3 2 2 6" xfId="49159" xr:uid="{00000000-0005-0000-0000-00007D060000}"/>
    <cellStyle name="Normal 101 2 2 2 3 2 3" xfId="8153" xr:uid="{00000000-0005-0000-0000-00007E060000}"/>
    <cellStyle name="Normal 101 2 2 2 3 2 3 2" xfId="17670" xr:uid="{00000000-0005-0000-0000-00007F060000}"/>
    <cellStyle name="Normal 101 2 2 2 3 2 3 3" xfId="25823" xr:uid="{00000000-0005-0000-0000-000080060000}"/>
    <cellStyle name="Normal 101 2 2 2 3 2 3 4" xfId="33976" xr:uid="{00000000-0005-0000-0000-000081060000}"/>
    <cellStyle name="Normal 101 2 2 2 3 2 3 5" xfId="42208" xr:uid="{00000000-0005-0000-0000-000082060000}"/>
    <cellStyle name="Normal 101 2 2 2 3 2 3 6" xfId="51719" xr:uid="{00000000-0005-0000-0000-000083060000}"/>
    <cellStyle name="Normal 101 2 2 2 3 2 4" xfId="12070" xr:uid="{00000000-0005-0000-0000-000084060000}"/>
    <cellStyle name="Normal 101 2 2 2 3 2 5" xfId="20229" xr:uid="{00000000-0005-0000-0000-000085060000}"/>
    <cellStyle name="Normal 101 2 2 2 3 2 6" xfId="28382" xr:uid="{00000000-0005-0000-0000-000086060000}"/>
    <cellStyle name="Normal 101 2 2 2 3 2 7" xfId="36614" xr:uid="{00000000-0005-0000-0000-000087060000}"/>
    <cellStyle name="Normal 101 2 2 2 3 2 8" xfId="46125" xr:uid="{00000000-0005-0000-0000-000088060000}"/>
    <cellStyle name="Normal 101 2 2 2 3 3" xfId="4313" xr:uid="{00000000-0005-0000-0000-000089060000}"/>
    <cellStyle name="Normal 101 2 2 2 3 3 2" xfId="13830" xr:uid="{00000000-0005-0000-0000-00008A060000}"/>
    <cellStyle name="Normal 101 2 2 2 3 3 3" xfId="21983" xr:uid="{00000000-0005-0000-0000-00008B060000}"/>
    <cellStyle name="Normal 101 2 2 2 3 3 4" xfId="30136" xr:uid="{00000000-0005-0000-0000-00008C060000}"/>
    <cellStyle name="Normal 101 2 2 2 3 3 5" xfId="38368" xr:uid="{00000000-0005-0000-0000-00008D060000}"/>
    <cellStyle name="Normal 101 2 2 2 3 3 6" xfId="47879" xr:uid="{00000000-0005-0000-0000-00008E060000}"/>
    <cellStyle name="Normal 101 2 2 2 3 4" xfId="6873" xr:uid="{00000000-0005-0000-0000-00008F060000}"/>
    <cellStyle name="Normal 101 2 2 2 3 4 2" xfId="16390" xr:uid="{00000000-0005-0000-0000-000090060000}"/>
    <cellStyle name="Normal 101 2 2 2 3 4 3" xfId="24543" xr:uid="{00000000-0005-0000-0000-000091060000}"/>
    <cellStyle name="Normal 101 2 2 2 3 4 4" xfId="32696" xr:uid="{00000000-0005-0000-0000-000092060000}"/>
    <cellStyle name="Normal 101 2 2 2 3 4 5" xfId="40928" xr:uid="{00000000-0005-0000-0000-000093060000}"/>
    <cellStyle name="Normal 101 2 2 2 3 4 6" xfId="50439" xr:uid="{00000000-0005-0000-0000-000094060000}"/>
    <cellStyle name="Normal 101 2 2 2 3 5" xfId="10790" xr:uid="{00000000-0005-0000-0000-000095060000}"/>
    <cellStyle name="Normal 101 2 2 2 3 6" xfId="18949" xr:uid="{00000000-0005-0000-0000-000096060000}"/>
    <cellStyle name="Normal 101 2 2 2 3 7" xfId="27102" xr:uid="{00000000-0005-0000-0000-000097060000}"/>
    <cellStyle name="Normal 101 2 2 2 3 8" xfId="35334" xr:uid="{00000000-0005-0000-0000-000098060000}"/>
    <cellStyle name="Normal 101 2 2 2 3 9" xfId="44845" xr:uid="{00000000-0005-0000-0000-000099060000}"/>
    <cellStyle name="Normal 101 2 2 2 4" xfId="1913" xr:uid="{00000000-0005-0000-0000-00009A060000}"/>
    <cellStyle name="Normal 101 2 2 2 4 2" xfId="4953" xr:uid="{00000000-0005-0000-0000-00009B060000}"/>
    <cellStyle name="Normal 101 2 2 2 4 2 2" xfId="14470" xr:uid="{00000000-0005-0000-0000-00009C060000}"/>
    <cellStyle name="Normal 101 2 2 2 4 2 3" xfId="22623" xr:uid="{00000000-0005-0000-0000-00009D060000}"/>
    <cellStyle name="Normal 101 2 2 2 4 2 4" xfId="30776" xr:uid="{00000000-0005-0000-0000-00009E060000}"/>
    <cellStyle name="Normal 101 2 2 2 4 2 5" xfId="39008" xr:uid="{00000000-0005-0000-0000-00009F060000}"/>
    <cellStyle name="Normal 101 2 2 2 4 2 6" xfId="48519" xr:uid="{00000000-0005-0000-0000-0000A0060000}"/>
    <cellStyle name="Normal 101 2 2 2 4 3" xfId="7513" xr:uid="{00000000-0005-0000-0000-0000A1060000}"/>
    <cellStyle name="Normal 101 2 2 2 4 3 2" xfId="17030" xr:uid="{00000000-0005-0000-0000-0000A2060000}"/>
    <cellStyle name="Normal 101 2 2 2 4 3 3" xfId="25183" xr:uid="{00000000-0005-0000-0000-0000A3060000}"/>
    <cellStyle name="Normal 101 2 2 2 4 3 4" xfId="33336" xr:uid="{00000000-0005-0000-0000-0000A4060000}"/>
    <cellStyle name="Normal 101 2 2 2 4 3 5" xfId="41568" xr:uid="{00000000-0005-0000-0000-0000A5060000}"/>
    <cellStyle name="Normal 101 2 2 2 4 3 6" xfId="51079" xr:uid="{00000000-0005-0000-0000-0000A6060000}"/>
    <cellStyle name="Normal 101 2 2 2 4 4" xfId="11430" xr:uid="{00000000-0005-0000-0000-0000A7060000}"/>
    <cellStyle name="Normal 101 2 2 2 4 5" xfId="19589" xr:uid="{00000000-0005-0000-0000-0000A8060000}"/>
    <cellStyle name="Normal 101 2 2 2 4 6" xfId="27742" xr:uid="{00000000-0005-0000-0000-0000A9060000}"/>
    <cellStyle name="Normal 101 2 2 2 4 7" xfId="35974" xr:uid="{00000000-0005-0000-0000-0000AA060000}"/>
    <cellStyle name="Normal 101 2 2 2 4 8" xfId="45485" xr:uid="{00000000-0005-0000-0000-0000AB060000}"/>
    <cellStyle name="Normal 101 2 2 2 5" xfId="3670" xr:uid="{00000000-0005-0000-0000-0000AC060000}"/>
    <cellStyle name="Normal 101 2 2 2 5 2" xfId="13187" xr:uid="{00000000-0005-0000-0000-0000AD060000}"/>
    <cellStyle name="Normal 101 2 2 2 5 3" xfId="21343" xr:uid="{00000000-0005-0000-0000-0000AE060000}"/>
    <cellStyle name="Normal 101 2 2 2 5 4" xfId="29496" xr:uid="{00000000-0005-0000-0000-0000AF060000}"/>
    <cellStyle name="Normal 101 2 2 2 5 5" xfId="37728" xr:uid="{00000000-0005-0000-0000-0000B0060000}"/>
    <cellStyle name="Normal 101 2 2 2 5 6" xfId="47239" xr:uid="{00000000-0005-0000-0000-0000B1060000}"/>
    <cellStyle name="Normal 101 2 2 2 6" xfId="6233" xr:uid="{00000000-0005-0000-0000-0000B2060000}"/>
    <cellStyle name="Normal 101 2 2 2 6 2" xfId="15750" xr:uid="{00000000-0005-0000-0000-0000B3060000}"/>
    <cellStyle name="Normal 101 2 2 2 6 3" xfId="23903" xr:uid="{00000000-0005-0000-0000-0000B4060000}"/>
    <cellStyle name="Normal 101 2 2 2 6 4" xfId="32056" xr:uid="{00000000-0005-0000-0000-0000B5060000}"/>
    <cellStyle name="Normal 101 2 2 2 6 5" xfId="40288" xr:uid="{00000000-0005-0000-0000-0000B6060000}"/>
    <cellStyle name="Normal 101 2 2 2 6 6" xfId="49799" xr:uid="{00000000-0005-0000-0000-0000B7060000}"/>
    <cellStyle name="Normal 101 2 2 2 7" xfId="10150" xr:uid="{00000000-0005-0000-0000-0000B8060000}"/>
    <cellStyle name="Normal 101 2 2 2 8" xfId="18309" xr:uid="{00000000-0005-0000-0000-0000B9060000}"/>
    <cellStyle name="Normal 101 2 2 2 9" xfId="26462" xr:uid="{00000000-0005-0000-0000-0000BA060000}"/>
    <cellStyle name="Normal 101 2 2 3" xfId="784" xr:uid="{00000000-0005-0000-0000-0000BB060000}"/>
    <cellStyle name="Normal 101 2 2 3 10" xfId="44365" xr:uid="{00000000-0005-0000-0000-0000BC060000}"/>
    <cellStyle name="Normal 101 2 2 3 2" xfId="1430" xr:uid="{00000000-0005-0000-0000-0000BD060000}"/>
    <cellStyle name="Normal 101 2 2 3 2 2" xfId="2713" xr:uid="{00000000-0005-0000-0000-0000BE060000}"/>
    <cellStyle name="Normal 101 2 2 3 2 2 2" xfId="5753" xr:uid="{00000000-0005-0000-0000-0000BF060000}"/>
    <cellStyle name="Normal 101 2 2 3 2 2 2 2" xfId="15270" xr:uid="{00000000-0005-0000-0000-0000C0060000}"/>
    <cellStyle name="Normal 101 2 2 3 2 2 2 3" xfId="23423" xr:uid="{00000000-0005-0000-0000-0000C1060000}"/>
    <cellStyle name="Normal 101 2 2 3 2 2 2 4" xfId="31576" xr:uid="{00000000-0005-0000-0000-0000C2060000}"/>
    <cellStyle name="Normal 101 2 2 3 2 2 2 5" xfId="39808" xr:uid="{00000000-0005-0000-0000-0000C3060000}"/>
    <cellStyle name="Normal 101 2 2 3 2 2 2 6" xfId="49319" xr:uid="{00000000-0005-0000-0000-0000C4060000}"/>
    <cellStyle name="Normal 101 2 2 3 2 2 3" xfId="8313" xr:uid="{00000000-0005-0000-0000-0000C5060000}"/>
    <cellStyle name="Normal 101 2 2 3 2 2 3 2" xfId="17830" xr:uid="{00000000-0005-0000-0000-0000C6060000}"/>
    <cellStyle name="Normal 101 2 2 3 2 2 3 3" xfId="25983" xr:uid="{00000000-0005-0000-0000-0000C7060000}"/>
    <cellStyle name="Normal 101 2 2 3 2 2 3 4" xfId="34136" xr:uid="{00000000-0005-0000-0000-0000C8060000}"/>
    <cellStyle name="Normal 101 2 2 3 2 2 3 5" xfId="42368" xr:uid="{00000000-0005-0000-0000-0000C9060000}"/>
    <cellStyle name="Normal 101 2 2 3 2 2 3 6" xfId="51879" xr:uid="{00000000-0005-0000-0000-0000CA060000}"/>
    <cellStyle name="Normal 101 2 2 3 2 2 4" xfId="12230" xr:uid="{00000000-0005-0000-0000-0000CB060000}"/>
    <cellStyle name="Normal 101 2 2 3 2 2 5" xfId="20389" xr:uid="{00000000-0005-0000-0000-0000CC060000}"/>
    <cellStyle name="Normal 101 2 2 3 2 2 6" xfId="28542" xr:uid="{00000000-0005-0000-0000-0000CD060000}"/>
    <cellStyle name="Normal 101 2 2 3 2 2 7" xfId="36774" xr:uid="{00000000-0005-0000-0000-0000CE060000}"/>
    <cellStyle name="Normal 101 2 2 3 2 2 8" xfId="46285" xr:uid="{00000000-0005-0000-0000-0000CF060000}"/>
    <cellStyle name="Normal 101 2 2 3 2 3" xfId="4473" xr:uid="{00000000-0005-0000-0000-0000D0060000}"/>
    <cellStyle name="Normal 101 2 2 3 2 3 2" xfId="13990" xr:uid="{00000000-0005-0000-0000-0000D1060000}"/>
    <cellStyle name="Normal 101 2 2 3 2 3 3" xfId="22143" xr:uid="{00000000-0005-0000-0000-0000D2060000}"/>
    <cellStyle name="Normal 101 2 2 3 2 3 4" xfId="30296" xr:uid="{00000000-0005-0000-0000-0000D3060000}"/>
    <cellStyle name="Normal 101 2 2 3 2 3 5" xfId="38528" xr:uid="{00000000-0005-0000-0000-0000D4060000}"/>
    <cellStyle name="Normal 101 2 2 3 2 3 6" xfId="48039" xr:uid="{00000000-0005-0000-0000-0000D5060000}"/>
    <cellStyle name="Normal 101 2 2 3 2 4" xfId="7033" xr:uid="{00000000-0005-0000-0000-0000D6060000}"/>
    <cellStyle name="Normal 101 2 2 3 2 4 2" xfId="16550" xr:uid="{00000000-0005-0000-0000-0000D7060000}"/>
    <cellStyle name="Normal 101 2 2 3 2 4 3" xfId="24703" xr:uid="{00000000-0005-0000-0000-0000D8060000}"/>
    <cellStyle name="Normal 101 2 2 3 2 4 4" xfId="32856" xr:uid="{00000000-0005-0000-0000-0000D9060000}"/>
    <cellStyle name="Normal 101 2 2 3 2 4 5" xfId="41088" xr:uid="{00000000-0005-0000-0000-0000DA060000}"/>
    <cellStyle name="Normal 101 2 2 3 2 4 6" xfId="50599" xr:uid="{00000000-0005-0000-0000-0000DB060000}"/>
    <cellStyle name="Normal 101 2 2 3 2 5" xfId="10950" xr:uid="{00000000-0005-0000-0000-0000DC060000}"/>
    <cellStyle name="Normal 101 2 2 3 2 6" xfId="19109" xr:uid="{00000000-0005-0000-0000-0000DD060000}"/>
    <cellStyle name="Normal 101 2 2 3 2 7" xfId="27262" xr:uid="{00000000-0005-0000-0000-0000DE060000}"/>
    <cellStyle name="Normal 101 2 2 3 2 8" xfId="35494" xr:uid="{00000000-0005-0000-0000-0000DF060000}"/>
    <cellStyle name="Normal 101 2 2 3 2 9" xfId="45005" xr:uid="{00000000-0005-0000-0000-0000E0060000}"/>
    <cellStyle name="Normal 101 2 2 3 3" xfId="2073" xr:uid="{00000000-0005-0000-0000-0000E1060000}"/>
    <cellStyle name="Normal 101 2 2 3 3 2" xfId="5113" xr:uid="{00000000-0005-0000-0000-0000E2060000}"/>
    <cellStyle name="Normal 101 2 2 3 3 2 2" xfId="14630" xr:uid="{00000000-0005-0000-0000-0000E3060000}"/>
    <cellStyle name="Normal 101 2 2 3 3 2 3" xfId="22783" xr:uid="{00000000-0005-0000-0000-0000E4060000}"/>
    <cellStyle name="Normal 101 2 2 3 3 2 4" xfId="30936" xr:uid="{00000000-0005-0000-0000-0000E5060000}"/>
    <cellStyle name="Normal 101 2 2 3 3 2 5" xfId="39168" xr:uid="{00000000-0005-0000-0000-0000E6060000}"/>
    <cellStyle name="Normal 101 2 2 3 3 2 6" xfId="48679" xr:uid="{00000000-0005-0000-0000-0000E7060000}"/>
    <cellStyle name="Normal 101 2 2 3 3 3" xfId="7673" xr:uid="{00000000-0005-0000-0000-0000E8060000}"/>
    <cellStyle name="Normal 101 2 2 3 3 3 2" xfId="17190" xr:uid="{00000000-0005-0000-0000-0000E9060000}"/>
    <cellStyle name="Normal 101 2 2 3 3 3 3" xfId="25343" xr:uid="{00000000-0005-0000-0000-0000EA060000}"/>
    <cellStyle name="Normal 101 2 2 3 3 3 4" xfId="33496" xr:uid="{00000000-0005-0000-0000-0000EB060000}"/>
    <cellStyle name="Normal 101 2 2 3 3 3 5" xfId="41728" xr:uid="{00000000-0005-0000-0000-0000EC060000}"/>
    <cellStyle name="Normal 101 2 2 3 3 3 6" xfId="51239" xr:uid="{00000000-0005-0000-0000-0000ED060000}"/>
    <cellStyle name="Normal 101 2 2 3 3 4" xfId="11590" xr:uid="{00000000-0005-0000-0000-0000EE060000}"/>
    <cellStyle name="Normal 101 2 2 3 3 5" xfId="19749" xr:uid="{00000000-0005-0000-0000-0000EF060000}"/>
    <cellStyle name="Normal 101 2 2 3 3 6" xfId="27902" xr:uid="{00000000-0005-0000-0000-0000F0060000}"/>
    <cellStyle name="Normal 101 2 2 3 3 7" xfId="36134" xr:uid="{00000000-0005-0000-0000-0000F1060000}"/>
    <cellStyle name="Normal 101 2 2 3 3 8" xfId="45645" xr:uid="{00000000-0005-0000-0000-0000F2060000}"/>
    <cellStyle name="Normal 101 2 2 3 4" xfId="3830" xr:uid="{00000000-0005-0000-0000-0000F3060000}"/>
    <cellStyle name="Normal 101 2 2 3 4 2" xfId="13347" xr:uid="{00000000-0005-0000-0000-0000F4060000}"/>
    <cellStyle name="Normal 101 2 2 3 4 3" xfId="21503" xr:uid="{00000000-0005-0000-0000-0000F5060000}"/>
    <cellStyle name="Normal 101 2 2 3 4 4" xfId="29656" xr:uid="{00000000-0005-0000-0000-0000F6060000}"/>
    <cellStyle name="Normal 101 2 2 3 4 5" xfId="37888" xr:uid="{00000000-0005-0000-0000-0000F7060000}"/>
    <cellStyle name="Normal 101 2 2 3 4 6" xfId="47399" xr:uid="{00000000-0005-0000-0000-0000F8060000}"/>
    <cellStyle name="Normal 101 2 2 3 5" xfId="6393" xr:uid="{00000000-0005-0000-0000-0000F9060000}"/>
    <cellStyle name="Normal 101 2 2 3 5 2" xfId="15910" xr:uid="{00000000-0005-0000-0000-0000FA060000}"/>
    <cellStyle name="Normal 101 2 2 3 5 3" xfId="24063" xr:uid="{00000000-0005-0000-0000-0000FB060000}"/>
    <cellStyle name="Normal 101 2 2 3 5 4" xfId="32216" xr:uid="{00000000-0005-0000-0000-0000FC060000}"/>
    <cellStyle name="Normal 101 2 2 3 5 5" xfId="40448" xr:uid="{00000000-0005-0000-0000-0000FD060000}"/>
    <cellStyle name="Normal 101 2 2 3 5 6" xfId="49959" xr:uid="{00000000-0005-0000-0000-0000FE060000}"/>
    <cellStyle name="Normal 101 2 2 3 6" xfId="10310" xr:uid="{00000000-0005-0000-0000-0000FF060000}"/>
    <cellStyle name="Normal 101 2 2 3 7" xfId="18469" xr:uid="{00000000-0005-0000-0000-000000070000}"/>
    <cellStyle name="Normal 101 2 2 3 8" xfId="26622" xr:uid="{00000000-0005-0000-0000-000001070000}"/>
    <cellStyle name="Normal 101 2 2 3 9" xfId="34854" xr:uid="{00000000-0005-0000-0000-000002070000}"/>
    <cellStyle name="Normal 101 2 2 4" xfId="1110" xr:uid="{00000000-0005-0000-0000-000003070000}"/>
    <cellStyle name="Normal 101 2 2 4 2" xfId="2393" xr:uid="{00000000-0005-0000-0000-000004070000}"/>
    <cellStyle name="Normal 101 2 2 4 2 2" xfId="5433" xr:uid="{00000000-0005-0000-0000-000005070000}"/>
    <cellStyle name="Normal 101 2 2 4 2 2 2" xfId="14950" xr:uid="{00000000-0005-0000-0000-000006070000}"/>
    <cellStyle name="Normal 101 2 2 4 2 2 3" xfId="23103" xr:uid="{00000000-0005-0000-0000-000007070000}"/>
    <cellStyle name="Normal 101 2 2 4 2 2 4" xfId="31256" xr:uid="{00000000-0005-0000-0000-000008070000}"/>
    <cellStyle name="Normal 101 2 2 4 2 2 5" xfId="39488" xr:uid="{00000000-0005-0000-0000-000009070000}"/>
    <cellStyle name="Normal 101 2 2 4 2 2 6" xfId="48999" xr:uid="{00000000-0005-0000-0000-00000A070000}"/>
    <cellStyle name="Normal 101 2 2 4 2 3" xfId="7993" xr:uid="{00000000-0005-0000-0000-00000B070000}"/>
    <cellStyle name="Normal 101 2 2 4 2 3 2" xfId="17510" xr:uid="{00000000-0005-0000-0000-00000C070000}"/>
    <cellStyle name="Normal 101 2 2 4 2 3 3" xfId="25663" xr:uid="{00000000-0005-0000-0000-00000D070000}"/>
    <cellStyle name="Normal 101 2 2 4 2 3 4" xfId="33816" xr:uid="{00000000-0005-0000-0000-00000E070000}"/>
    <cellStyle name="Normal 101 2 2 4 2 3 5" xfId="42048" xr:uid="{00000000-0005-0000-0000-00000F070000}"/>
    <cellStyle name="Normal 101 2 2 4 2 3 6" xfId="51559" xr:uid="{00000000-0005-0000-0000-000010070000}"/>
    <cellStyle name="Normal 101 2 2 4 2 4" xfId="11910" xr:uid="{00000000-0005-0000-0000-000011070000}"/>
    <cellStyle name="Normal 101 2 2 4 2 5" xfId="20069" xr:uid="{00000000-0005-0000-0000-000012070000}"/>
    <cellStyle name="Normal 101 2 2 4 2 6" xfId="28222" xr:uid="{00000000-0005-0000-0000-000013070000}"/>
    <cellStyle name="Normal 101 2 2 4 2 7" xfId="36454" xr:uid="{00000000-0005-0000-0000-000014070000}"/>
    <cellStyle name="Normal 101 2 2 4 2 8" xfId="45965" xr:uid="{00000000-0005-0000-0000-000015070000}"/>
    <cellStyle name="Normal 101 2 2 4 3" xfId="4153" xr:uid="{00000000-0005-0000-0000-000016070000}"/>
    <cellStyle name="Normal 101 2 2 4 3 2" xfId="13670" xr:uid="{00000000-0005-0000-0000-000017070000}"/>
    <cellStyle name="Normal 101 2 2 4 3 3" xfId="21823" xr:uid="{00000000-0005-0000-0000-000018070000}"/>
    <cellStyle name="Normal 101 2 2 4 3 4" xfId="29976" xr:uid="{00000000-0005-0000-0000-000019070000}"/>
    <cellStyle name="Normal 101 2 2 4 3 5" xfId="38208" xr:uid="{00000000-0005-0000-0000-00001A070000}"/>
    <cellStyle name="Normal 101 2 2 4 3 6" xfId="47719" xr:uid="{00000000-0005-0000-0000-00001B070000}"/>
    <cellStyle name="Normal 101 2 2 4 4" xfId="6713" xr:uid="{00000000-0005-0000-0000-00001C070000}"/>
    <cellStyle name="Normal 101 2 2 4 4 2" xfId="16230" xr:uid="{00000000-0005-0000-0000-00001D070000}"/>
    <cellStyle name="Normal 101 2 2 4 4 3" xfId="24383" xr:uid="{00000000-0005-0000-0000-00001E070000}"/>
    <cellStyle name="Normal 101 2 2 4 4 4" xfId="32536" xr:uid="{00000000-0005-0000-0000-00001F070000}"/>
    <cellStyle name="Normal 101 2 2 4 4 5" xfId="40768" xr:uid="{00000000-0005-0000-0000-000020070000}"/>
    <cellStyle name="Normal 101 2 2 4 4 6" xfId="50279" xr:uid="{00000000-0005-0000-0000-000021070000}"/>
    <cellStyle name="Normal 101 2 2 4 5" xfId="10630" xr:uid="{00000000-0005-0000-0000-000022070000}"/>
    <cellStyle name="Normal 101 2 2 4 6" xfId="18789" xr:uid="{00000000-0005-0000-0000-000023070000}"/>
    <cellStyle name="Normal 101 2 2 4 7" xfId="26942" xr:uid="{00000000-0005-0000-0000-000024070000}"/>
    <cellStyle name="Normal 101 2 2 4 8" xfId="35174" xr:uid="{00000000-0005-0000-0000-000025070000}"/>
    <cellStyle name="Normal 101 2 2 4 9" xfId="44685" xr:uid="{00000000-0005-0000-0000-000026070000}"/>
    <cellStyle name="Normal 101 2 2 5" xfId="1753" xr:uid="{00000000-0005-0000-0000-000027070000}"/>
    <cellStyle name="Normal 101 2 2 5 2" xfId="4793" xr:uid="{00000000-0005-0000-0000-000028070000}"/>
    <cellStyle name="Normal 101 2 2 5 2 2" xfId="14310" xr:uid="{00000000-0005-0000-0000-000029070000}"/>
    <cellStyle name="Normal 101 2 2 5 2 3" xfId="22463" xr:uid="{00000000-0005-0000-0000-00002A070000}"/>
    <cellStyle name="Normal 101 2 2 5 2 4" xfId="30616" xr:uid="{00000000-0005-0000-0000-00002B070000}"/>
    <cellStyle name="Normal 101 2 2 5 2 5" xfId="38848" xr:uid="{00000000-0005-0000-0000-00002C070000}"/>
    <cellStyle name="Normal 101 2 2 5 2 6" xfId="48359" xr:uid="{00000000-0005-0000-0000-00002D070000}"/>
    <cellStyle name="Normal 101 2 2 5 3" xfId="7353" xr:uid="{00000000-0005-0000-0000-00002E070000}"/>
    <cellStyle name="Normal 101 2 2 5 3 2" xfId="16870" xr:uid="{00000000-0005-0000-0000-00002F070000}"/>
    <cellStyle name="Normal 101 2 2 5 3 3" xfId="25023" xr:uid="{00000000-0005-0000-0000-000030070000}"/>
    <cellStyle name="Normal 101 2 2 5 3 4" xfId="33176" xr:uid="{00000000-0005-0000-0000-000031070000}"/>
    <cellStyle name="Normal 101 2 2 5 3 5" xfId="41408" xr:uid="{00000000-0005-0000-0000-000032070000}"/>
    <cellStyle name="Normal 101 2 2 5 3 6" xfId="50919" xr:uid="{00000000-0005-0000-0000-000033070000}"/>
    <cellStyle name="Normal 101 2 2 5 4" xfId="11270" xr:uid="{00000000-0005-0000-0000-000034070000}"/>
    <cellStyle name="Normal 101 2 2 5 5" xfId="19429" xr:uid="{00000000-0005-0000-0000-000035070000}"/>
    <cellStyle name="Normal 101 2 2 5 6" xfId="27582" xr:uid="{00000000-0005-0000-0000-000036070000}"/>
    <cellStyle name="Normal 101 2 2 5 7" xfId="35814" xr:uid="{00000000-0005-0000-0000-000037070000}"/>
    <cellStyle name="Normal 101 2 2 5 8" xfId="45325" xr:uid="{00000000-0005-0000-0000-000038070000}"/>
    <cellStyle name="Normal 101 2 2 6" xfId="3507" xr:uid="{00000000-0005-0000-0000-000039070000}"/>
    <cellStyle name="Normal 101 2 2 6 2" xfId="13024" xr:uid="{00000000-0005-0000-0000-00003A070000}"/>
    <cellStyle name="Normal 101 2 2 6 3" xfId="21183" xr:uid="{00000000-0005-0000-0000-00003B070000}"/>
    <cellStyle name="Normal 101 2 2 6 4" xfId="29336" xr:uid="{00000000-0005-0000-0000-00003C070000}"/>
    <cellStyle name="Normal 101 2 2 6 5" xfId="37568" xr:uid="{00000000-0005-0000-0000-00003D070000}"/>
    <cellStyle name="Normal 101 2 2 6 6" xfId="47079" xr:uid="{00000000-0005-0000-0000-00003E070000}"/>
    <cellStyle name="Normal 101 2 2 7" xfId="6073" xr:uid="{00000000-0005-0000-0000-00003F070000}"/>
    <cellStyle name="Normal 101 2 2 7 2" xfId="15590" xr:uid="{00000000-0005-0000-0000-000040070000}"/>
    <cellStyle name="Normal 101 2 2 7 3" xfId="23743" xr:uid="{00000000-0005-0000-0000-000041070000}"/>
    <cellStyle name="Normal 101 2 2 7 4" xfId="31896" xr:uid="{00000000-0005-0000-0000-000042070000}"/>
    <cellStyle name="Normal 101 2 2 7 5" xfId="40128" xr:uid="{00000000-0005-0000-0000-000043070000}"/>
    <cellStyle name="Normal 101 2 2 7 6" xfId="49639" xr:uid="{00000000-0005-0000-0000-000044070000}"/>
    <cellStyle name="Normal 101 2 2 8" xfId="9990" xr:uid="{00000000-0005-0000-0000-000045070000}"/>
    <cellStyle name="Normal 101 2 2 9" xfId="18149" xr:uid="{00000000-0005-0000-0000-000046070000}"/>
    <cellStyle name="Normal 101 2 20" xfId="8947" xr:uid="{00000000-0005-0000-0000-000047070000}"/>
    <cellStyle name="Normal 101 2 20 2" xfId="43002" xr:uid="{00000000-0005-0000-0000-000048070000}"/>
    <cellStyle name="Normal 101 2 20 3" xfId="52513" xr:uid="{00000000-0005-0000-0000-000049070000}"/>
    <cellStyle name="Normal 101 2 21" xfId="9026" xr:uid="{00000000-0005-0000-0000-00004A070000}"/>
    <cellStyle name="Normal 101 2 21 2" xfId="43081" xr:uid="{00000000-0005-0000-0000-00004B070000}"/>
    <cellStyle name="Normal 101 2 21 3" xfId="52592" xr:uid="{00000000-0005-0000-0000-00004C070000}"/>
    <cellStyle name="Normal 101 2 22" xfId="9105" xr:uid="{00000000-0005-0000-0000-00004D070000}"/>
    <cellStyle name="Normal 101 2 22 2" xfId="43160" xr:uid="{00000000-0005-0000-0000-00004E070000}"/>
    <cellStyle name="Normal 101 2 22 3" xfId="52671" xr:uid="{00000000-0005-0000-0000-00004F070000}"/>
    <cellStyle name="Normal 101 2 23" xfId="9184" xr:uid="{00000000-0005-0000-0000-000050070000}"/>
    <cellStyle name="Normal 101 2 23 2" xfId="43239" xr:uid="{00000000-0005-0000-0000-000051070000}"/>
    <cellStyle name="Normal 101 2 23 3" xfId="52750" xr:uid="{00000000-0005-0000-0000-000052070000}"/>
    <cellStyle name="Normal 101 2 24" xfId="9263" xr:uid="{00000000-0005-0000-0000-000053070000}"/>
    <cellStyle name="Normal 101 2 24 2" xfId="43318" xr:uid="{00000000-0005-0000-0000-000054070000}"/>
    <cellStyle name="Normal 101 2 24 3" xfId="52829" xr:uid="{00000000-0005-0000-0000-000055070000}"/>
    <cellStyle name="Normal 101 2 25" xfId="9342" xr:uid="{00000000-0005-0000-0000-000056070000}"/>
    <cellStyle name="Normal 101 2 25 2" xfId="43397" xr:uid="{00000000-0005-0000-0000-000057070000}"/>
    <cellStyle name="Normal 101 2 25 3" xfId="52908" xr:uid="{00000000-0005-0000-0000-000058070000}"/>
    <cellStyle name="Normal 101 2 26" xfId="9421" xr:uid="{00000000-0005-0000-0000-000059070000}"/>
    <cellStyle name="Normal 101 2 26 2" xfId="43476" xr:uid="{00000000-0005-0000-0000-00005A070000}"/>
    <cellStyle name="Normal 101 2 26 3" xfId="52987" xr:uid="{00000000-0005-0000-0000-00005B070000}"/>
    <cellStyle name="Normal 101 2 27" xfId="9500" xr:uid="{00000000-0005-0000-0000-00005C070000}"/>
    <cellStyle name="Normal 101 2 27 2" xfId="43555" xr:uid="{00000000-0005-0000-0000-00005D070000}"/>
    <cellStyle name="Normal 101 2 27 3" xfId="53066" xr:uid="{00000000-0005-0000-0000-00005E070000}"/>
    <cellStyle name="Normal 101 2 28" xfId="9579" xr:uid="{00000000-0005-0000-0000-00005F070000}"/>
    <cellStyle name="Normal 101 2 28 2" xfId="43634" xr:uid="{00000000-0005-0000-0000-000060070000}"/>
    <cellStyle name="Normal 101 2 28 3" xfId="53145" xr:uid="{00000000-0005-0000-0000-000061070000}"/>
    <cellStyle name="Normal 101 2 29" xfId="9658" xr:uid="{00000000-0005-0000-0000-000062070000}"/>
    <cellStyle name="Normal 101 2 29 2" xfId="43713" xr:uid="{00000000-0005-0000-0000-000063070000}"/>
    <cellStyle name="Normal 101 2 29 3" xfId="53224" xr:uid="{00000000-0005-0000-0000-000064070000}"/>
    <cellStyle name="Normal 101 2 3" xfId="541" xr:uid="{00000000-0005-0000-0000-000065070000}"/>
    <cellStyle name="Normal 101 2 3 10" xfId="34614" xr:uid="{00000000-0005-0000-0000-000066070000}"/>
    <cellStyle name="Normal 101 2 3 11" xfId="44125" xr:uid="{00000000-0005-0000-0000-000067070000}"/>
    <cellStyle name="Normal 101 2 3 2" xfId="867" xr:uid="{00000000-0005-0000-0000-000068070000}"/>
    <cellStyle name="Normal 101 2 3 2 10" xfId="44445" xr:uid="{00000000-0005-0000-0000-000069070000}"/>
    <cellStyle name="Normal 101 2 3 2 2" xfId="1510" xr:uid="{00000000-0005-0000-0000-00006A070000}"/>
    <cellStyle name="Normal 101 2 3 2 2 2" xfId="2793" xr:uid="{00000000-0005-0000-0000-00006B070000}"/>
    <cellStyle name="Normal 101 2 3 2 2 2 2" xfId="5833" xr:uid="{00000000-0005-0000-0000-00006C070000}"/>
    <cellStyle name="Normal 101 2 3 2 2 2 2 2" xfId="15350" xr:uid="{00000000-0005-0000-0000-00006D070000}"/>
    <cellStyle name="Normal 101 2 3 2 2 2 2 3" xfId="23503" xr:uid="{00000000-0005-0000-0000-00006E070000}"/>
    <cellStyle name="Normal 101 2 3 2 2 2 2 4" xfId="31656" xr:uid="{00000000-0005-0000-0000-00006F070000}"/>
    <cellStyle name="Normal 101 2 3 2 2 2 2 5" xfId="39888" xr:uid="{00000000-0005-0000-0000-000070070000}"/>
    <cellStyle name="Normal 101 2 3 2 2 2 2 6" xfId="49399" xr:uid="{00000000-0005-0000-0000-000071070000}"/>
    <cellStyle name="Normal 101 2 3 2 2 2 3" xfId="8393" xr:uid="{00000000-0005-0000-0000-000072070000}"/>
    <cellStyle name="Normal 101 2 3 2 2 2 3 2" xfId="17910" xr:uid="{00000000-0005-0000-0000-000073070000}"/>
    <cellStyle name="Normal 101 2 3 2 2 2 3 3" xfId="26063" xr:uid="{00000000-0005-0000-0000-000074070000}"/>
    <cellStyle name="Normal 101 2 3 2 2 2 3 4" xfId="34216" xr:uid="{00000000-0005-0000-0000-000075070000}"/>
    <cellStyle name="Normal 101 2 3 2 2 2 3 5" xfId="42448" xr:uid="{00000000-0005-0000-0000-000076070000}"/>
    <cellStyle name="Normal 101 2 3 2 2 2 3 6" xfId="51959" xr:uid="{00000000-0005-0000-0000-000077070000}"/>
    <cellStyle name="Normal 101 2 3 2 2 2 4" xfId="12310" xr:uid="{00000000-0005-0000-0000-000078070000}"/>
    <cellStyle name="Normal 101 2 3 2 2 2 5" xfId="20469" xr:uid="{00000000-0005-0000-0000-000079070000}"/>
    <cellStyle name="Normal 101 2 3 2 2 2 6" xfId="28622" xr:uid="{00000000-0005-0000-0000-00007A070000}"/>
    <cellStyle name="Normal 101 2 3 2 2 2 7" xfId="36854" xr:uid="{00000000-0005-0000-0000-00007B070000}"/>
    <cellStyle name="Normal 101 2 3 2 2 2 8" xfId="46365" xr:uid="{00000000-0005-0000-0000-00007C070000}"/>
    <cellStyle name="Normal 101 2 3 2 2 3" xfId="4553" xr:uid="{00000000-0005-0000-0000-00007D070000}"/>
    <cellStyle name="Normal 101 2 3 2 2 3 2" xfId="14070" xr:uid="{00000000-0005-0000-0000-00007E070000}"/>
    <cellStyle name="Normal 101 2 3 2 2 3 3" xfId="22223" xr:uid="{00000000-0005-0000-0000-00007F070000}"/>
    <cellStyle name="Normal 101 2 3 2 2 3 4" xfId="30376" xr:uid="{00000000-0005-0000-0000-000080070000}"/>
    <cellStyle name="Normal 101 2 3 2 2 3 5" xfId="38608" xr:uid="{00000000-0005-0000-0000-000081070000}"/>
    <cellStyle name="Normal 101 2 3 2 2 3 6" xfId="48119" xr:uid="{00000000-0005-0000-0000-000082070000}"/>
    <cellStyle name="Normal 101 2 3 2 2 4" xfId="7113" xr:uid="{00000000-0005-0000-0000-000083070000}"/>
    <cellStyle name="Normal 101 2 3 2 2 4 2" xfId="16630" xr:uid="{00000000-0005-0000-0000-000084070000}"/>
    <cellStyle name="Normal 101 2 3 2 2 4 3" xfId="24783" xr:uid="{00000000-0005-0000-0000-000085070000}"/>
    <cellStyle name="Normal 101 2 3 2 2 4 4" xfId="32936" xr:uid="{00000000-0005-0000-0000-000086070000}"/>
    <cellStyle name="Normal 101 2 3 2 2 4 5" xfId="41168" xr:uid="{00000000-0005-0000-0000-000087070000}"/>
    <cellStyle name="Normal 101 2 3 2 2 4 6" xfId="50679" xr:uid="{00000000-0005-0000-0000-000088070000}"/>
    <cellStyle name="Normal 101 2 3 2 2 5" xfId="11030" xr:uid="{00000000-0005-0000-0000-000089070000}"/>
    <cellStyle name="Normal 101 2 3 2 2 6" xfId="19189" xr:uid="{00000000-0005-0000-0000-00008A070000}"/>
    <cellStyle name="Normal 101 2 3 2 2 7" xfId="27342" xr:uid="{00000000-0005-0000-0000-00008B070000}"/>
    <cellStyle name="Normal 101 2 3 2 2 8" xfId="35574" xr:uid="{00000000-0005-0000-0000-00008C070000}"/>
    <cellStyle name="Normal 101 2 3 2 2 9" xfId="45085" xr:uid="{00000000-0005-0000-0000-00008D070000}"/>
    <cellStyle name="Normal 101 2 3 2 3" xfId="2153" xr:uid="{00000000-0005-0000-0000-00008E070000}"/>
    <cellStyle name="Normal 101 2 3 2 3 2" xfId="5193" xr:uid="{00000000-0005-0000-0000-00008F070000}"/>
    <cellStyle name="Normal 101 2 3 2 3 2 2" xfId="14710" xr:uid="{00000000-0005-0000-0000-000090070000}"/>
    <cellStyle name="Normal 101 2 3 2 3 2 3" xfId="22863" xr:uid="{00000000-0005-0000-0000-000091070000}"/>
    <cellStyle name="Normal 101 2 3 2 3 2 4" xfId="31016" xr:uid="{00000000-0005-0000-0000-000092070000}"/>
    <cellStyle name="Normal 101 2 3 2 3 2 5" xfId="39248" xr:uid="{00000000-0005-0000-0000-000093070000}"/>
    <cellStyle name="Normal 101 2 3 2 3 2 6" xfId="48759" xr:uid="{00000000-0005-0000-0000-000094070000}"/>
    <cellStyle name="Normal 101 2 3 2 3 3" xfId="7753" xr:uid="{00000000-0005-0000-0000-000095070000}"/>
    <cellStyle name="Normal 101 2 3 2 3 3 2" xfId="17270" xr:uid="{00000000-0005-0000-0000-000096070000}"/>
    <cellStyle name="Normal 101 2 3 2 3 3 3" xfId="25423" xr:uid="{00000000-0005-0000-0000-000097070000}"/>
    <cellStyle name="Normal 101 2 3 2 3 3 4" xfId="33576" xr:uid="{00000000-0005-0000-0000-000098070000}"/>
    <cellStyle name="Normal 101 2 3 2 3 3 5" xfId="41808" xr:uid="{00000000-0005-0000-0000-000099070000}"/>
    <cellStyle name="Normal 101 2 3 2 3 3 6" xfId="51319" xr:uid="{00000000-0005-0000-0000-00009A070000}"/>
    <cellStyle name="Normal 101 2 3 2 3 4" xfId="11670" xr:uid="{00000000-0005-0000-0000-00009B070000}"/>
    <cellStyle name="Normal 101 2 3 2 3 5" xfId="19829" xr:uid="{00000000-0005-0000-0000-00009C070000}"/>
    <cellStyle name="Normal 101 2 3 2 3 6" xfId="27982" xr:uid="{00000000-0005-0000-0000-00009D070000}"/>
    <cellStyle name="Normal 101 2 3 2 3 7" xfId="36214" xr:uid="{00000000-0005-0000-0000-00009E070000}"/>
    <cellStyle name="Normal 101 2 3 2 3 8" xfId="45725" xr:uid="{00000000-0005-0000-0000-00009F070000}"/>
    <cellStyle name="Normal 101 2 3 2 4" xfId="3913" xr:uid="{00000000-0005-0000-0000-0000A0070000}"/>
    <cellStyle name="Normal 101 2 3 2 4 2" xfId="13430" xr:uid="{00000000-0005-0000-0000-0000A1070000}"/>
    <cellStyle name="Normal 101 2 3 2 4 3" xfId="21583" xr:uid="{00000000-0005-0000-0000-0000A2070000}"/>
    <cellStyle name="Normal 101 2 3 2 4 4" xfId="29736" xr:uid="{00000000-0005-0000-0000-0000A3070000}"/>
    <cellStyle name="Normal 101 2 3 2 4 5" xfId="37968" xr:uid="{00000000-0005-0000-0000-0000A4070000}"/>
    <cellStyle name="Normal 101 2 3 2 4 6" xfId="47479" xr:uid="{00000000-0005-0000-0000-0000A5070000}"/>
    <cellStyle name="Normal 101 2 3 2 5" xfId="6473" xr:uid="{00000000-0005-0000-0000-0000A6070000}"/>
    <cellStyle name="Normal 101 2 3 2 5 2" xfId="15990" xr:uid="{00000000-0005-0000-0000-0000A7070000}"/>
    <cellStyle name="Normal 101 2 3 2 5 3" xfId="24143" xr:uid="{00000000-0005-0000-0000-0000A8070000}"/>
    <cellStyle name="Normal 101 2 3 2 5 4" xfId="32296" xr:uid="{00000000-0005-0000-0000-0000A9070000}"/>
    <cellStyle name="Normal 101 2 3 2 5 5" xfId="40528" xr:uid="{00000000-0005-0000-0000-0000AA070000}"/>
    <cellStyle name="Normal 101 2 3 2 5 6" xfId="50039" xr:uid="{00000000-0005-0000-0000-0000AB070000}"/>
    <cellStyle name="Normal 101 2 3 2 6" xfId="10390" xr:uid="{00000000-0005-0000-0000-0000AC070000}"/>
    <cellStyle name="Normal 101 2 3 2 7" xfId="18549" xr:uid="{00000000-0005-0000-0000-0000AD070000}"/>
    <cellStyle name="Normal 101 2 3 2 8" xfId="26702" xr:uid="{00000000-0005-0000-0000-0000AE070000}"/>
    <cellStyle name="Normal 101 2 3 2 9" xfId="34934" xr:uid="{00000000-0005-0000-0000-0000AF070000}"/>
    <cellStyle name="Normal 101 2 3 3" xfId="1190" xr:uid="{00000000-0005-0000-0000-0000B0070000}"/>
    <cellStyle name="Normal 101 2 3 3 2" xfId="2473" xr:uid="{00000000-0005-0000-0000-0000B1070000}"/>
    <cellStyle name="Normal 101 2 3 3 2 2" xfId="5513" xr:uid="{00000000-0005-0000-0000-0000B2070000}"/>
    <cellStyle name="Normal 101 2 3 3 2 2 2" xfId="15030" xr:uid="{00000000-0005-0000-0000-0000B3070000}"/>
    <cellStyle name="Normal 101 2 3 3 2 2 3" xfId="23183" xr:uid="{00000000-0005-0000-0000-0000B4070000}"/>
    <cellStyle name="Normal 101 2 3 3 2 2 4" xfId="31336" xr:uid="{00000000-0005-0000-0000-0000B5070000}"/>
    <cellStyle name="Normal 101 2 3 3 2 2 5" xfId="39568" xr:uid="{00000000-0005-0000-0000-0000B6070000}"/>
    <cellStyle name="Normal 101 2 3 3 2 2 6" xfId="49079" xr:uid="{00000000-0005-0000-0000-0000B7070000}"/>
    <cellStyle name="Normal 101 2 3 3 2 3" xfId="8073" xr:uid="{00000000-0005-0000-0000-0000B8070000}"/>
    <cellStyle name="Normal 101 2 3 3 2 3 2" xfId="17590" xr:uid="{00000000-0005-0000-0000-0000B9070000}"/>
    <cellStyle name="Normal 101 2 3 3 2 3 3" xfId="25743" xr:uid="{00000000-0005-0000-0000-0000BA070000}"/>
    <cellStyle name="Normal 101 2 3 3 2 3 4" xfId="33896" xr:uid="{00000000-0005-0000-0000-0000BB070000}"/>
    <cellStyle name="Normal 101 2 3 3 2 3 5" xfId="42128" xr:uid="{00000000-0005-0000-0000-0000BC070000}"/>
    <cellStyle name="Normal 101 2 3 3 2 3 6" xfId="51639" xr:uid="{00000000-0005-0000-0000-0000BD070000}"/>
    <cellStyle name="Normal 101 2 3 3 2 4" xfId="11990" xr:uid="{00000000-0005-0000-0000-0000BE070000}"/>
    <cellStyle name="Normal 101 2 3 3 2 5" xfId="20149" xr:uid="{00000000-0005-0000-0000-0000BF070000}"/>
    <cellStyle name="Normal 101 2 3 3 2 6" xfId="28302" xr:uid="{00000000-0005-0000-0000-0000C0070000}"/>
    <cellStyle name="Normal 101 2 3 3 2 7" xfId="36534" xr:uid="{00000000-0005-0000-0000-0000C1070000}"/>
    <cellStyle name="Normal 101 2 3 3 2 8" xfId="46045" xr:uid="{00000000-0005-0000-0000-0000C2070000}"/>
    <cellStyle name="Normal 101 2 3 3 3" xfId="4233" xr:uid="{00000000-0005-0000-0000-0000C3070000}"/>
    <cellStyle name="Normal 101 2 3 3 3 2" xfId="13750" xr:uid="{00000000-0005-0000-0000-0000C4070000}"/>
    <cellStyle name="Normal 101 2 3 3 3 3" xfId="21903" xr:uid="{00000000-0005-0000-0000-0000C5070000}"/>
    <cellStyle name="Normal 101 2 3 3 3 4" xfId="30056" xr:uid="{00000000-0005-0000-0000-0000C6070000}"/>
    <cellStyle name="Normal 101 2 3 3 3 5" xfId="38288" xr:uid="{00000000-0005-0000-0000-0000C7070000}"/>
    <cellStyle name="Normal 101 2 3 3 3 6" xfId="47799" xr:uid="{00000000-0005-0000-0000-0000C8070000}"/>
    <cellStyle name="Normal 101 2 3 3 4" xfId="6793" xr:uid="{00000000-0005-0000-0000-0000C9070000}"/>
    <cellStyle name="Normal 101 2 3 3 4 2" xfId="16310" xr:uid="{00000000-0005-0000-0000-0000CA070000}"/>
    <cellStyle name="Normal 101 2 3 3 4 3" xfId="24463" xr:uid="{00000000-0005-0000-0000-0000CB070000}"/>
    <cellStyle name="Normal 101 2 3 3 4 4" xfId="32616" xr:uid="{00000000-0005-0000-0000-0000CC070000}"/>
    <cellStyle name="Normal 101 2 3 3 4 5" xfId="40848" xr:uid="{00000000-0005-0000-0000-0000CD070000}"/>
    <cellStyle name="Normal 101 2 3 3 4 6" xfId="50359" xr:uid="{00000000-0005-0000-0000-0000CE070000}"/>
    <cellStyle name="Normal 101 2 3 3 5" xfId="10710" xr:uid="{00000000-0005-0000-0000-0000CF070000}"/>
    <cellStyle name="Normal 101 2 3 3 6" xfId="18869" xr:uid="{00000000-0005-0000-0000-0000D0070000}"/>
    <cellStyle name="Normal 101 2 3 3 7" xfId="27022" xr:uid="{00000000-0005-0000-0000-0000D1070000}"/>
    <cellStyle name="Normal 101 2 3 3 8" xfId="35254" xr:uid="{00000000-0005-0000-0000-0000D2070000}"/>
    <cellStyle name="Normal 101 2 3 3 9" xfId="44765" xr:uid="{00000000-0005-0000-0000-0000D3070000}"/>
    <cellStyle name="Normal 101 2 3 4" xfId="1833" xr:uid="{00000000-0005-0000-0000-0000D4070000}"/>
    <cellStyle name="Normal 101 2 3 4 2" xfId="4873" xr:uid="{00000000-0005-0000-0000-0000D5070000}"/>
    <cellStyle name="Normal 101 2 3 4 2 2" xfId="14390" xr:uid="{00000000-0005-0000-0000-0000D6070000}"/>
    <cellStyle name="Normal 101 2 3 4 2 3" xfId="22543" xr:uid="{00000000-0005-0000-0000-0000D7070000}"/>
    <cellStyle name="Normal 101 2 3 4 2 4" xfId="30696" xr:uid="{00000000-0005-0000-0000-0000D8070000}"/>
    <cellStyle name="Normal 101 2 3 4 2 5" xfId="38928" xr:uid="{00000000-0005-0000-0000-0000D9070000}"/>
    <cellStyle name="Normal 101 2 3 4 2 6" xfId="48439" xr:uid="{00000000-0005-0000-0000-0000DA070000}"/>
    <cellStyle name="Normal 101 2 3 4 3" xfId="7433" xr:uid="{00000000-0005-0000-0000-0000DB070000}"/>
    <cellStyle name="Normal 101 2 3 4 3 2" xfId="16950" xr:uid="{00000000-0005-0000-0000-0000DC070000}"/>
    <cellStyle name="Normal 101 2 3 4 3 3" xfId="25103" xr:uid="{00000000-0005-0000-0000-0000DD070000}"/>
    <cellStyle name="Normal 101 2 3 4 3 4" xfId="33256" xr:uid="{00000000-0005-0000-0000-0000DE070000}"/>
    <cellStyle name="Normal 101 2 3 4 3 5" xfId="41488" xr:uid="{00000000-0005-0000-0000-0000DF070000}"/>
    <cellStyle name="Normal 101 2 3 4 3 6" xfId="50999" xr:uid="{00000000-0005-0000-0000-0000E0070000}"/>
    <cellStyle name="Normal 101 2 3 4 4" xfId="11350" xr:uid="{00000000-0005-0000-0000-0000E1070000}"/>
    <cellStyle name="Normal 101 2 3 4 5" xfId="19509" xr:uid="{00000000-0005-0000-0000-0000E2070000}"/>
    <cellStyle name="Normal 101 2 3 4 6" xfId="27662" xr:uid="{00000000-0005-0000-0000-0000E3070000}"/>
    <cellStyle name="Normal 101 2 3 4 7" xfId="35894" xr:uid="{00000000-0005-0000-0000-0000E4070000}"/>
    <cellStyle name="Normal 101 2 3 4 8" xfId="45405" xr:uid="{00000000-0005-0000-0000-0000E5070000}"/>
    <cellStyle name="Normal 101 2 3 5" xfId="3590" xr:uid="{00000000-0005-0000-0000-0000E6070000}"/>
    <cellStyle name="Normal 101 2 3 5 2" xfId="13107" xr:uid="{00000000-0005-0000-0000-0000E7070000}"/>
    <cellStyle name="Normal 101 2 3 5 3" xfId="21263" xr:uid="{00000000-0005-0000-0000-0000E8070000}"/>
    <cellStyle name="Normal 101 2 3 5 4" xfId="29416" xr:uid="{00000000-0005-0000-0000-0000E9070000}"/>
    <cellStyle name="Normal 101 2 3 5 5" xfId="37648" xr:uid="{00000000-0005-0000-0000-0000EA070000}"/>
    <cellStyle name="Normal 101 2 3 5 6" xfId="47159" xr:uid="{00000000-0005-0000-0000-0000EB070000}"/>
    <cellStyle name="Normal 101 2 3 6" xfId="6153" xr:uid="{00000000-0005-0000-0000-0000EC070000}"/>
    <cellStyle name="Normal 101 2 3 6 2" xfId="15670" xr:uid="{00000000-0005-0000-0000-0000ED070000}"/>
    <cellStyle name="Normal 101 2 3 6 3" xfId="23823" xr:uid="{00000000-0005-0000-0000-0000EE070000}"/>
    <cellStyle name="Normal 101 2 3 6 4" xfId="31976" xr:uid="{00000000-0005-0000-0000-0000EF070000}"/>
    <cellStyle name="Normal 101 2 3 6 5" xfId="40208" xr:uid="{00000000-0005-0000-0000-0000F0070000}"/>
    <cellStyle name="Normal 101 2 3 6 6" xfId="49719" xr:uid="{00000000-0005-0000-0000-0000F1070000}"/>
    <cellStyle name="Normal 101 2 3 7" xfId="10070" xr:uid="{00000000-0005-0000-0000-0000F2070000}"/>
    <cellStyle name="Normal 101 2 3 8" xfId="18229" xr:uid="{00000000-0005-0000-0000-0000F3070000}"/>
    <cellStyle name="Normal 101 2 3 9" xfId="26382" xr:uid="{00000000-0005-0000-0000-0000F4070000}"/>
    <cellStyle name="Normal 101 2 30" xfId="9737" xr:uid="{00000000-0005-0000-0000-0000F5070000}"/>
    <cellStyle name="Normal 101 2 30 2" xfId="43792" xr:uid="{00000000-0005-0000-0000-0000F6070000}"/>
    <cellStyle name="Normal 101 2 30 3" xfId="53303" xr:uid="{00000000-0005-0000-0000-0000F7070000}"/>
    <cellStyle name="Normal 101 2 31" xfId="9816" xr:uid="{00000000-0005-0000-0000-0000F8070000}"/>
    <cellStyle name="Normal 101 2 31 2" xfId="43871" xr:uid="{00000000-0005-0000-0000-0000F9070000}"/>
    <cellStyle name="Normal 101 2 31 3" xfId="53382" xr:uid="{00000000-0005-0000-0000-0000FA070000}"/>
    <cellStyle name="Normal 101 2 32" xfId="9910" xr:uid="{00000000-0005-0000-0000-0000FB070000}"/>
    <cellStyle name="Normal 101 2 33" xfId="18069" xr:uid="{00000000-0005-0000-0000-0000FC070000}"/>
    <cellStyle name="Normal 101 2 34" xfId="26222" xr:uid="{00000000-0005-0000-0000-0000FD070000}"/>
    <cellStyle name="Normal 101 2 35" xfId="34375" xr:uid="{00000000-0005-0000-0000-0000FE070000}"/>
    <cellStyle name="Normal 101 2 36" xfId="34454" xr:uid="{00000000-0005-0000-0000-0000FF070000}"/>
    <cellStyle name="Normal 101 2 37" xfId="43965" xr:uid="{00000000-0005-0000-0000-000000080000}"/>
    <cellStyle name="Normal 101 2 38" xfId="53476" xr:uid="{00000000-0005-0000-0000-000001080000}"/>
    <cellStyle name="Normal 101 2 39" xfId="53555" xr:uid="{00000000-0005-0000-0000-000002080000}"/>
    <cellStyle name="Normal 101 2 4" xfId="704" xr:uid="{00000000-0005-0000-0000-000003080000}"/>
    <cellStyle name="Normal 101 2 4 10" xfId="44285" xr:uid="{00000000-0005-0000-0000-000004080000}"/>
    <cellStyle name="Normal 101 2 4 2" xfId="1350" xr:uid="{00000000-0005-0000-0000-000005080000}"/>
    <cellStyle name="Normal 101 2 4 2 2" xfId="2633" xr:uid="{00000000-0005-0000-0000-000006080000}"/>
    <cellStyle name="Normal 101 2 4 2 2 2" xfId="5673" xr:uid="{00000000-0005-0000-0000-000007080000}"/>
    <cellStyle name="Normal 101 2 4 2 2 2 2" xfId="15190" xr:uid="{00000000-0005-0000-0000-000008080000}"/>
    <cellStyle name="Normal 101 2 4 2 2 2 3" xfId="23343" xr:uid="{00000000-0005-0000-0000-000009080000}"/>
    <cellStyle name="Normal 101 2 4 2 2 2 4" xfId="31496" xr:uid="{00000000-0005-0000-0000-00000A080000}"/>
    <cellStyle name="Normal 101 2 4 2 2 2 5" xfId="39728" xr:uid="{00000000-0005-0000-0000-00000B080000}"/>
    <cellStyle name="Normal 101 2 4 2 2 2 6" xfId="49239" xr:uid="{00000000-0005-0000-0000-00000C080000}"/>
    <cellStyle name="Normal 101 2 4 2 2 3" xfId="8233" xr:uid="{00000000-0005-0000-0000-00000D080000}"/>
    <cellStyle name="Normal 101 2 4 2 2 3 2" xfId="17750" xr:uid="{00000000-0005-0000-0000-00000E080000}"/>
    <cellStyle name="Normal 101 2 4 2 2 3 3" xfId="25903" xr:uid="{00000000-0005-0000-0000-00000F080000}"/>
    <cellStyle name="Normal 101 2 4 2 2 3 4" xfId="34056" xr:uid="{00000000-0005-0000-0000-000010080000}"/>
    <cellStyle name="Normal 101 2 4 2 2 3 5" xfId="42288" xr:uid="{00000000-0005-0000-0000-000011080000}"/>
    <cellStyle name="Normal 101 2 4 2 2 3 6" xfId="51799" xr:uid="{00000000-0005-0000-0000-000012080000}"/>
    <cellStyle name="Normal 101 2 4 2 2 4" xfId="12150" xr:uid="{00000000-0005-0000-0000-000013080000}"/>
    <cellStyle name="Normal 101 2 4 2 2 5" xfId="20309" xr:uid="{00000000-0005-0000-0000-000014080000}"/>
    <cellStyle name="Normal 101 2 4 2 2 6" xfId="28462" xr:uid="{00000000-0005-0000-0000-000015080000}"/>
    <cellStyle name="Normal 101 2 4 2 2 7" xfId="36694" xr:uid="{00000000-0005-0000-0000-000016080000}"/>
    <cellStyle name="Normal 101 2 4 2 2 8" xfId="46205" xr:uid="{00000000-0005-0000-0000-000017080000}"/>
    <cellStyle name="Normal 101 2 4 2 3" xfId="4393" xr:uid="{00000000-0005-0000-0000-000018080000}"/>
    <cellStyle name="Normal 101 2 4 2 3 2" xfId="13910" xr:uid="{00000000-0005-0000-0000-000019080000}"/>
    <cellStyle name="Normal 101 2 4 2 3 3" xfId="22063" xr:uid="{00000000-0005-0000-0000-00001A080000}"/>
    <cellStyle name="Normal 101 2 4 2 3 4" xfId="30216" xr:uid="{00000000-0005-0000-0000-00001B080000}"/>
    <cellStyle name="Normal 101 2 4 2 3 5" xfId="38448" xr:uid="{00000000-0005-0000-0000-00001C080000}"/>
    <cellStyle name="Normal 101 2 4 2 3 6" xfId="47959" xr:uid="{00000000-0005-0000-0000-00001D080000}"/>
    <cellStyle name="Normal 101 2 4 2 4" xfId="6953" xr:uid="{00000000-0005-0000-0000-00001E080000}"/>
    <cellStyle name="Normal 101 2 4 2 4 2" xfId="16470" xr:uid="{00000000-0005-0000-0000-00001F080000}"/>
    <cellStyle name="Normal 101 2 4 2 4 3" xfId="24623" xr:uid="{00000000-0005-0000-0000-000020080000}"/>
    <cellStyle name="Normal 101 2 4 2 4 4" xfId="32776" xr:uid="{00000000-0005-0000-0000-000021080000}"/>
    <cellStyle name="Normal 101 2 4 2 4 5" xfId="41008" xr:uid="{00000000-0005-0000-0000-000022080000}"/>
    <cellStyle name="Normal 101 2 4 2 4 6" xfId="50519" xr:uid="{00000000-0005-0000-0000-000023080000}"/>
    <cellStyle name="Normal 101 2 4 2 5" xfId="10870" xr:uid="{00000000-0005-0000-0000-000024080000}"/>
    <cellStyle name="Normal 101 2 4 2 6" xfId="19029" xr:uid="{00000000-0005-0000-0000-000025080000}"/>
    <cellStyle name="Normal 101 2 4 2 7" xfId="27182" xr:uid="{00000000-0005-0000-0000-000026080000}"/>
    <cellStyle name="Normal 101 2 4 2 8" xfId="35414" xr:uid="{00000000-0005-0000-0000-000027080000}"/>
    <cellStyle name="Normal 101 2 4 2 9" xfId="44925" xr:uid="{00000000-0005-0000-0000-000028080000}"/>
    <cellStyle name="Normal 101 2 4 3" xfId="1993" xr:uid="{00000000-0005-0000-0000-000029080000}"/>
    <cellStyle name="Normal 101 2 4 3 2" xfId="5033" xr:uid="{00000000-0005-0000-0000-00002A080000}"/>
    <cellStyle name="Normal 101 2 4 3 2 2" xfId="14550" xr:uid="{00000000-0005-0000-0000-00002B080000}"/>
    <cellStyle name="Normal 101 2 4 3 2 3" xfId="22703" xr:uid="{00000000-0005-0000-0000-00002C080000}"/>
    <cellStyle name="Normal 101 2 4 3 2 4" xfId="30856" xr:uid="{00000000-0005-0000-0000-00002D080000}"/>
    <cellStyle name="Normal 101 2 4 3 2 5" xfId="39088" xr:uid="{00000000-0005-0000-0000-00002E080000}"/>
    <cellStyle name="Normal 101 2 4 3 2 6" xfId="48599" xr:uid="{00000000-0005-0000-0000-00002F080000}"/>
    <cellStyle name="Normal 101 2 4 3 3" xfId="7593" xr:uid="{00000000-0005-0000-0000-000030080000}"/>
    <cellStyle name="Normal 101 2 4 3 3 2" xfId="17110" xr:uid="{00000000-0005-0000-0000-000031080000}"/>
    <cellStyle name="Normal 101 2 4 3 3 3" xfId="25263" xr:uid="{00000000-0005-0000-0000-000032080000}"/>
    <cellStyle name="Normal 101 2 4 3 3 4" xfId="33416" xr:uid="{00000000-0005-0000-0000-000033080000}"/>
    <cellStyle name="Normal 101 2 4 3 3 5" xfId="41648" xr:uid="{00000000-0005-0000-0000-000034080000}"/>
    <cellStyle name="Normal 101 2 4 3 3 6" xfId="51159" xr:uid="{00000000-0005-0000-0000-000035080000}"/>
    <cellStyle name="Normal 101 2 4 3 4" xfId="11510" xr:uid="{00000000-0005-0000-0000-000036080000}"/>
    <cellStyle name="Normal 101 2 4 3 5" xfId="19669" xr:uid="{00000000-0005-0000-0000-000037080000}"/>
    <cellStyle name="Normal 101 2 4 3 6" xfId="27822" xr:uid="{00000000-0005-0000-0000-000038080000}"/>
    <cellStyle name="Normal 101 2 4 3 7" xfId="36054" xr:uid="{00000000-0005-0000-0000-000039080000}"/>
    <cellStyle name="Normal 101 2 4 3 8" xfId="45565" xr:uid="{00000000-0005-0000-0000-00003A080000}"/>
    <cellStyle name="Normal 101 2 4 4" xfId="3750" xr:uid="{00000000-0005-0000-0000-00003B080000}"/>
    <cellStyle name="Normal 101 2 4 4 2" xfId="13267" xr:uid="{00000000-0005-0000-0000-00003C080000}"/>
    <cellStyle name="Normal 101 2 4 4 3" xfId="21423" xr:uid="{00000000-0005-0000-0000-00003D080000}"/>
    <cellStyle name="Normal 101 2 4 4 4" xfId="29576" xr:uid="{00000000-0005-0000-0000-00003E080000}"/>
    <cellStyle name="Normal 101 2 4 4 5" xfId="37808" xr:uid="{00000000-0005-0000-0000-00003F080000}"/>
    <cellStyle name="Normal 101 2 4 4 6" xfId="47319" xr:uid="{00000000-0005-0000-0000-000040080000}"/>
    <cellStyle name="Normal 101 2 4 5" xfId="6313" xr:uid="{00000000-0005-0000-0000-000041080000}"/>
    <cellStyle name="Normal 101 2 4 5 2" xfId="15830" xr:uid="{00000000-0005-0000-0000-000042080000}"/>
    <cellStyle name="Normal 101 2 4 5 3" xfId="23983" xr:uid="{00000000-0005-0000-0000-000043080000}"/>
    <cellStyle name="Normal 101 2 4 5 4" xfId="32136" xr:uid="{00000000-0005-0000-0000-000044080000}"/>
    <cellStyle name="Normal 101 2 4 5 5" xfId="40368" xr:uid="{00000000-0005-0000-0000-000045080000}"/>
    <cellStyle name="Normal 101 2 4 5 6" xfId="49879" xr:uid="{00000000-0005-0000-0000-000046080000}"/>
    <cellStyle name="Normal 101 2 4 6" xfId="10230" xr:uid="{00000000-0005-0000-0000-000047080000}"/>
    <cellStyle name="Normal 101 2 4 7" xfId="18389" xr:uid="{00000000-0005-0000-0000-000048080000}"/>
    <cellStyle name="Normal 101 2 4 8" xfId="26542" xr:uid="{00000000-0005-0000-0000-000049080000}"/>
    <cellStyle name="Normal 101 2 4 9" xfId="34774" xr:uid="{00000000-0005-0000-0000-00004A080000}"/>
    <cellStyle name="Normal 101 2 40" xfId="53634" xr:uid="{00000000-0005-0000-0000-00004B080000}"/>
    <cellStyle name="Normal 101 2 41" xfId="53713" xr:uid="{00000000-0005-0000-0000-00004C080000}"/>
    <cellStyle name="Normal 101 2 42" xfId="53792" xr:uid="{00000000-0005-0000-0000-00004D080000}"/>
    <cellStyle name="Normal 101 2 5" xfId="1030" xr:uid="{00000000-0005-0000-0000-00004E080000}"/>
    <cellStyle name="Normal 101 2 5 2" xfId="2313" xr:uid="{00000000-0005-0000-0000-00004F080000}"/>
    <cellStyle name="Normal 101 2 5 2 2" xfId="5353" xr:uid="{00000000-0005-0000-0000-000050080000}"/>
    <cellStyle name="Normal 101 2 5 2 2 2" xfId="14870" xr:uid="{00000000-0005-0000-0000-000051080000}"/>
    <cellStyle name="Normal 101 2 5 2 2 3" xfId="23023" xr:uid="{00000000-0005-0000-0000-000052080000}"/>
    <cellStyle name="Normal 101 2 5 2 2 4" xfId="31176" xr:uid="{00000000-0005-0000-0000-000053080000}"/>
    <cellStyle name="Normal 101 2 5 2 2 5" xfId="39408" xr:uid="{00000000-0005-0000-0000-000054080000}"/>
    <cellStyle name="Normal 101 2 5 2 2 6" xfId="48919" xr:uid="{00000000-0005-0000-0000-000055080000}"/>
    <cellStyle name="Normal 101 2 5 2 3" xfId="7913" xr:uid="{00000000-0005-0000-0000-000056080000}"/>
    <cellStyle name="Normal 101 2 5 2 3 2" xfId="17430" xr:uid="{00000000-0005-0000-0000-000057080000}"/>
    <cellStyle name="Normal 101 2 5 2 3 3" xfId="25583" xr:uid="{00000000-0005-0000-0000-000058080000}"/>
    <cellStyle name="Normal 101 2 5 2 3 4" xfId="33736" xr:uid="{00000000-0005-0000-0000-000059080000}"/>
    <cellStyle name="Normal 101 2 5 2 3 5" xfId="41968" xr:uid="{00000000-0005-0000-0000-00005A080000}"/>
    <cellStyle name="Normal 101 2 5 2 3 6" xfId="51479" xr:uid="{00000000-0005-0000-0000-00005B080000}"/>
    <cellStyle name="Normal 101 2 5 2 4" xfId="11830" xr:uid="{00000000-0005-0000-0000-00005C080000}"/>
    <cellStyle name="Normal 101 2 5 2 5" xfId="19989" xr:uid="{00000000-0005-0000-0000-00005D080000}"/>
    <cellStyle name="Normal 101 2 5 2 6" xfId="28142" xr:uid="{00000000-0005-0000-0000-00005E080000}"/>
    <cellStyle name="Normal 101 2 5 2 7" xfId="36374" xr:uid="{00000000-0005-0000-0000-00005F080000}"/>
    <cellStyle name="Normal 101 2 5 2 8" xfId="45885" xr:uid="{00000000-0005-0000-0000-000060080000}"/>
    <cellStyle name="Normal 101 2 5 3" xfId="4073" xr:uid="{00000000-0005-0000-0000-000061080000}"/>
    <cellStyle name="Normal 101 2 5 3 2" xfId="13590" xr:uid="{00000000-0005-0000-0000-000062080000}"/>
    <cellStyle name="Normal 101 2 5 3 3" xfId="21743" xr:uid="{00000000-0005-0000-0000-000063080000}"/>
    <cellStyle name="Normal 101 2 5 3 4" xfId="29896" xr:uid="{00000000-0005-0000-0000-000064080000}"/>
    <cellStyle name="Normal 101 2 5 3 5" xfId="38128" xr:uid="{00000000-0005-0000-0000-000065080000}"/>
    <cellStyle name="Normal 101 2 5 3 6" xfId="47639" xr:uid="{00000000-0005-0000-0000-000066080000}"/>
    <cellStyle name="Normal 101 2 5 4" xfId="6633" xr:uid="{00000000-0005-0000-0000-000067080000}"/>
    <cellStyle name="Normal 101 2 5 4 2" xfId="16150" xr:uid="{00000000-0005-0000-0000-000068080000}"/>
    <cellStyle name="Normal 101 2 5 4 3" xfId="24303" xr:uid="{00000000-0005-0000-0000-000069080000}"/>
    <cellStyle name="Normal 101 2 5 4 4" xfId="32456" xr:uid="{00000000-0005-0000-0000-00006A080000}"/>
    <cellStyle name="Normal 101 2 5 4 5" xfId="40688" xr:uid="{00000000-0005-0000-0000-00006B080000}"/>
    <cellStyle name="Normal 101 2 5 4 6" xfId="50199" xr:uid="{00000000-0005-0000-0000-00006C080000}"/>
    <cellStyle name="Normal 101 2 5 5" xfId="10550" xr:uid="{00000000-0005-0000-0000-00006D080000}"/>
    <cellStyle name="Normal 101 2 5 6" xfId="18709" xr:uid="{00000000-0005-0000-0000-00006E080000}"/>
    <cellStyle name="Normal 101 2 5 7" xfId="26862" xr:uid="{00000000-0005-0000-0000-00006F080000}"/>
    <cellStyle name="Normal 101 2 5 8" xfId="35094" xr:uid="{00000000-0005-0000-0000-000070080000}"/>
    <cellStyle name="Normal 101 2 5 9" xfId="44605" xr:uid="{00000000-0005-0000-0000-000071080000}"/>
    <cellStyle name="Normal 101 2 6" xfId="1673" xr:uid="{00000000-0005-0000-0000-000072080000}"/>
    <cellStyle name="Normal 101 2 6 2" xfId="4713" xr:uid="{00000000-0005-0000-0000-000073080000}"/>
    <cellStyle name="Normal 101 2 6 2 2" xfId="14230" xr:uid="{00000000-0005-0000-0000-000074080000}"/>
    <cellStyle name="Normal 101 2 6 2 3" xfId="22383" xr:uid="{00000000-0005-0000-0000-000075080000}"/>
    <cellStyle name="Normal 101 2 6 2 4" xfId="30536" xr:uid="{00000000-0005-0000-0000-000076080000}"/>
    <cellStyle name="Normal 101 2 6 2 5" xfId="38768" xr:uid="{00000000-0005-0000-0000-000077080000}"/>
    <cellStyle name="Normal 101 2 6 2 6" xfId="48279" xr:uid="{00000000-0005-0000-0000-000078080000}"/>
    <cellStyle name="Normal 101 2 6 3" xfId="7273" xr:uid="{00000000-0005-0000-0000-000079080000}"/>
    <cellStyle name="Normal 101 2 6 3 2" xfId="16790" xr:uid="{00000000-0005-0000-0000-00007A080000}"/>
    <cellStyle name="Normal 101 2 6 3 3" xfId="24943" xr:uid="{00000000-0005-0000-0000-00007B080000}"/>
    <cellStyle name="Normal 101 2 6 3 4" xfId="33096" xr:uid="{00000000-0005-0000-0000-00007C080000}"/>
    <cellStyle name="Normal 101 2 6 3 5" xfId="41328" xr:uid="{00000000-0005-0000-0000-00007D080000}"/>
    <cellStyle name="Normal 101 2 6 3 6" xfId="50839" xr:uid="{00000000-0005-0000-0000-00007E080000}"/>
    <cellStyle name="Normal 101 2 6 4" xfId="11190" xr:uid="{00000000-0005-0000-0000-00007F080000}"/>
    <cellStyle name="Normal 101 2 6 5" xfId="19349" xr:uid="{00000000-0005-0000-0000-000080080000}"/>
    <cellStyle name="Normal 101 2 6 6" xfId="27502" xr:uid="{00000000-0005-0000-0000-000081080000}"/>
    <cellStyle name="Normal 101 2 6 7" xfId="35734" xr:uid="{00000000-0005-0000-0000-000082080000}"/>
    <cellStyle name="Normal 101 2 6 8" xfId="45245" xr:uid="{00000000-0005-0000-0000-000083080000}"/>
    <cellStyle name="Normal 101 2 7" xfId="2952" xr:uid="{00000000-0005-0000-0000-000084080000}"/>
    <cellStyle name="Normal 101 2 7 2" xfId="12469" xr:uid="{00000000-0005-0000-0000-000085080000}"/>
    <cellStyle name="Normal 101 2 7 3" xfId="20628" xr:uid="{00000000-0005-0000-0000-000086080000}"/>
    <cellStyle name="Normal 101 2 7 4" xfId="28781" xr:uid="{00000000-0005-0000-0000-000087080000}"/>
    <cellStyle name="Normal 101 2 7 5" xfId="37013" xr:uid="{00000000-0005-0000-0000-000088080000}"/>
    <cellStyle name="Normal 101 2 7 6" xfId="46524" xr:uid="{00000000-0005-0000-0000-000089080000}"/>
    <cellStyle name="Normal 101 2 8" xfId="3031" xr:uid="{00000000-0005-0000-0000-00008A080000}"/>
    <cellStyle name="Normal 101 2 8 2" xfId="12548" xr:uid="{00000000-0005-0000-0000-00008B080000}"/>
    <cellStyle name="Normal 101 2 8 3" xfId="20707" xr:uid="{00000000-0005-0000-0000-00008C080000}"/>
    <cellStyle name="Normal 101 2 8 4" xfId="28860" xr:uid="{00000000-0005-0000-0000-00008D080000}"/>
    <cellStyle name="Normal 101 2 8 5" xfId="37092" xr:uid="{00000000-0005-0000-0000-00008E080000}"/>
    <cellStyle name="Normal 101 2 8 6" xfId="46603" xr:uid="{00000000-0005-0000-0000-00008F080000}"/>
    <cellStyle name="Normal 101 2 9" xfId="3110" xr:uid="{00000000-0005-0000-0000-000090080000}"/>
    <cellStyle name="Normal 101 2 9 2" xfId="12627" xr:uid="{00000000-0005-0000-0000-000091080000}"/>
    <cellStyle name="Normal 101 2 9 3" xfId="20786" xr:uid="{00000000-0005-0000-0000-000092080000}"/>
    <cellStyle name="Normal 101 2 9 4" xfId="28939" xr:uid="{00000000-0005-0000-0000-000093080000}"/>
    <cellStyle name="Normal 101 2 9 5" xfId="37171" xr:uid="{00000000-0005-0000-0000-000094080000}"/>
    <cellStyle name="Normal 101 2 9 6" xfId="46682" xr:uid="{00000000-0005-0000-0000-000095080000}"/>
    <cellStyle name="Normal 101 20" xfId="8821" xr:uid="{00000000-0005-0000-0000-000096080000}"/>
    <cellStyle name="Normal 101 20 2" xfId="42876" xr:uid="{00000000-0005-0000-0000-000097080000}"/>
    <cellStyle name="Normal 101 20 3" xfId="52387" xr:uid="{00000000-0005-0000-0000-000098080000}"/>
    <cellStyle name="Normal 101 21" xfId="8900" xr:uid="{00000000-0005-0000-0000-000099080000}"/>
    <cellStyle name="Normal 101 21 2" xfId="42955" xr:uid="{00000000-0005-0000-0000-00009A080000}"/>
    <cellStyle name="Normal 101 21 3" xfId="52466" xr:uid="{00000000-0005-0000-0000-00009B080000}"/>
    <cellStyle name="Normal 101 22" xfId="8979" xr:uid="{00000000-0005-0000-0000-00009C080000}"/>
    <cellStyle name="Normal 101 22 2" xfId="43034" xr:uid="{00000000-0005-0000-0000-00009D080000}"/>
    <cellStyle name="Normal 101 22 3" xfId="52545" xr:uid="{00000000-0005-0000-0000-00009E080000}"/>
    <cellStyle name="Normal 101 23" xfId="9058" xr:uid="{00000000-0005-0000-0000-00009F080000}"/>
    <cellStyle name="Normal 101 23 2" xfId="43113" xr:uid="{00000000-0005-0000-0000-0000A0080000}"/>
    <cellStyle name="Normal 101 23 3" xfId="52624" xr:uid="{00000000-0005-0000-0000-0000A1080000}"/>
    <cellStyle name="Normal 101 24" xfId="9137" xr:uid="{00000000-0005-0000-0000-0000A2080000}"/>
    <cellStyle name="Normal 101 24 2" xfId="43192" xr:uid="{00000000-0005-0000-0000-0000A3080000}"/>
    <cellStyle name="Normal 101 24 3" xfId="52703" xr:uid="{00000000-0005-0000-0000-0000A4080000}"/>
    <cellStyle name="Normal 101 25" xfId="9216" xr:uid="{00000000-0005-0000-0000-0000A5080000}"/>
    <cellStyle name="Normal 101 25 2" xfId="43271" xr:uid="{00000000-0005-0000-0000-0000A6080000}"/>
    <cellStyle name="Normal 101 25 3" xfId="52782" xr:uid="{00000000-0005-0000-0000-0000A7080000}"/>
    <cellStyle name="Normal 101 26" xfId="9295" xr:uid="{00000000-0005-0000-0000-0000A8080000}"/>
    <cellStyle name="Normal 101 26 2" xfId="43350" xr:uid="{00000000-0005-0000-0000-0000A9080000}"/>
    <cellStyle name="Normal 101 26 3" xfId="52861" xr:uid="{00000000-0005-0000-0000-0000AA080000}"/>
    <cellStyle name="Normal 101 27" xfId="9374" xr:uid="{00000000-0005-0000-0000-0000AB080000}"/>
    <cellStyle name="Normal 101 27 2" xfId="43429" xr:uid="{00000000-0005-0000-0000-0000AC080000}"/>
    <cellStyle name="Normal 101 27 3" xfId="52940" xr:uid="{00000000-0005-0000-0000-0000AD080000}"/>
    <cellStyle name="Normal 101 28" xfId="9453" xr:uid="{00000000-0005-0000-0000-0000AE080000}"/>
    <cellStyle name="Normal 101 28 2" xfId="43508" xr:uid="{00000000-0005-0000-0000-0000AF080000}"/>
    <cellStyle name="Normal 101 28 3" xfId="53019" xr:uid="{00000000-0005-0000-0000-0000B0080000}"/>
    <cellStyle name="Normal 101 29" xfId="9532" xr:uid="{00000000-0005-0000-0000-0000B1080000}"/>
    <cellStyle name="Normal 101 29 2" xfId="43587" xr:uid="{00000000-0005-0000-0000-0000B2080000}"/>
    <cellStyle name="Normal 101 29 3" xfId="53098" xr:uid="{00000000-0005-0000-0000-0000B3080000}"/>
    <cellStyle name="Normal 101 3" xfId="411" xr:uid="{00000000-0005-0000-0000-0000B4080000}"/>
    <cellStyle name="Normal 101 3 10" xfId="26254" xr:uid="{00000000-0005-0000-0000-0000B5080000}"/>
    <cellStyle name="Normal 101 3 11" xfId="34486" xr:uid="{00000000-0005-0000-0000-0000B6080000}"/>
    <cellStyle name="Normal 101 3 12" xfId="43997" xr:uid="{00000000-0005-0000-0000-0000B7080000}"/>
    <cellStyle name="Normal 101 3 2" xfId="573" xr:uid="{00000000-0005-0000-0000-0000B8080000}"/>
    <cellStyle name="Normal 101 3 2 10" xfId="34646" xr:uid="{00000000-0005-0000-0000-0000B9080000}"/>
    <cellStyle name="Normal 101 3 2 11" xfId="44157" xr:uid="{00000000-0005-0000-0000-0000BA080000}"/>
    <cellStyle name="Normal 101 3 2 2" xfId="899" xr:uid="{00000000-0005-0000-0000-0000BB080000}"/>
    <cellStyle name="Normal 101 3 2 2 10" xfId="44477" xr:uid="{00000000-0005-0000-0000-0000BC080000}"/>
    <cellStyle name="Normal 101 3 2 2 2" xfId="1542" xr:uid="{00000000-0005-0000-0000-0000BD080000}"/>
    <cellStyle name="Normal 101 3 2 2 2 2" xfId="2825" xr:uid="{00000000-0005-0000-0000-0000BE080000}"/>
    <cellStyle name="Normal 101 3 2 2 2 2 2" xfId="5865" xr:uid="{00000000-0005-0000-0000-0000BF080000}"/>
    <cellStyle name="Normal 101 3 2 2 2 2 2 2" xfId="15382" xr:uid="{00000000-0005-0000-0000-0000C0080000}"/>
    <cellStyle name="Normal 101 3 2 2 2 2 2 3" xfId="23535" xr:uid="{00000000-0005-0000-0000-0000C1080000}"/>
    <cellStyle name="Normal 101 3 2 2 2 2 2 4" xfId="31688" xr:uid="{00000000-0005-0000-0000-0000C2080000}"/>
    <cellStyle name="Normal 101 3 2 2 2 2 2 5" xfId="39920" xr:uid="{00000000-0005-0000-0000-0000C3080000}"/>
    <cellStyle name="Normal 101 3 2 2 2 2 2 6" xfId="49431" xr:uid="{00000000-0005-0000-0000-0000C4080000}"/>
    <cellStyle name="Normal 101 3 2 2 2 2 3" xfId="8425" xr:uid="{00000000-0005-0000-0000-0000C5080000}"/>
    <cellStyle name="Normal 101 3 2 2 2 2 3 2" xfId="17942" xr:uid="{00000000-0005-0000-0000-0000C6080000}"/>
    <cellStyle name="Normal 101 3 2 2 2 2 3 3" xfId="26095" xr:uid="{00000000-0005-0000-0000-0000C7080000}"/>
    <cellStyle name="Normal 101 3 2 2 2 2 3 4" xfId="34248" xr:uid="{00000000-0005-0000-0000-0000C8080000}"/>
    <cellStyle name="Normal 101 3 2 2 2 2 3 5" xfId="42480" xr:uid="{00000000-0005-0000-0000-0000C9080000}"/>
    <cellStyle name="Normal 101 3 2 2 2 2 3 6" xfId="51991" xr:uid="{00000000-0005-0000-0000-0000CA080000}"/>
    <cellStyle name="Normal 101 3 2 2 2 2 4" xfId="12342" xr:uid="{00000000-0005-0000-0000-0000CB080000}"/>
    <cellStyle name="Normal 101 3 2 2 2 2 5" xfId="20501" xr:uid="{00000000-0005-0000-0000-0000CC080000}"/>
    <cellStyle name="Normal 101 3 2 2 2 2 6" xfId="28654" xr:uid="{00000000-0005-0000-0000-0000CD080000}"/>
    <cellStyle name="Normal 101 3 2 2 2 2 7" xfId="36886" xr:uid="{00000000-0005-0000-0000-0000CE080000}"/>
    <cellStyle name="Normal 101 3 2 2 2 2 8" xfId="46397" xr:uid="{00000000-0005-0000-0000-0000CF080000}"/>
    <cellStyle name="Normal 101 3 2 2 2 3" xfId="4585" xr:uid="{00000000-0005-0000-0000-0000D0080000}"/>
    <cellStyle name="Normal 101 3 2 2 2 3 2" xfId="14102" xr:uid="{00000000-0005-0000-0000-0000D1080000}"/>
    <cellStyle name="Normal 101 3 2 2 2 3 3" xfId="22255" xr:uid="{00000000-0005-0000-0000-0000D2080000}"/>
    <cellStyle name="Normal 101 3 2 2 2 3 4" xfId="30408" xr:uid="{00000000-0005-0000-0000-0000D3080000}"/>
    <cellStyle name="Normal 101 3 2 2 2 3 5" xfId="38640" xr:uid="{00000000-0005-0000-0000-0000D4080000}"/>
    <cellStyle name="Normal 101 3 2 2 2 3 6" xfId="48151" xr:uid="{00000000-0005-0000-0000-0000D5080000}"/>
    <cellStyle name="Normal 101 3 2 2 2 4" xfId="7145" xr:uid="{00000000-0005-0000-0000-0000D6080000}"/>
    <cellStyle name="Normal 101 3 2 2 2 4 2" xfId="16662" xr:uid="{00000000-0005-0000-0000-0000D7080000}"/>
    <cellStyle name="Normal 101 3 2 2 2 4 3" xfId="24815" xr:uid="{00000000-0005-0000-0000-0000D8080000}"/>
    <cellStyle name="Normal 101 3 2 2 2 4 4" xfId="32968" xr:uid="{00000000-0005-0000-0000-0000D9080000}"/>
    <cellStyle name="Normal 101 3 2 2 2 4 5" xfId="41200" xr:uid="{00000000-0005-0000-0000-0000DA080000}"/>
    <cellStyle name="Normal 101 3 2 2 2 4 6" xfId="50711" xr:uid="{00000000-0005-0000-0000-0000DB080000}"/>
    <cellStyle name="Normal 101 3 2 2 2 5" xfId="11062" xr:uid="{00000000-0005-0000-0000-0000DC080000}"/>
    <cellStyle name="Normal 101 3 2 2 2 6" xfId="19221" xr:uid="{00000000-0005-0000-0000-0000DD080000}"/>
    <cellStyle name="Normal 101 3 2 2 2 7" xfId="27374" xr:uid="{00000000-0005-0000-0000-0000DE080000}"/>
    <cellStyle name="Normal 101 3 2 2 2 8" xfId="35606" xr:uid="{00000000-0005-0000-0000-0000DF080000}"/>
    <cellStyle name="Normal 101 3 2 2 2 9" xfId="45117" xr:uid="{00000000-0005-0000-0000-0000E0080000}"/>
    <cellStyle name="Normal 101 3 2 2 3" xfId="2185" xr:uid="{00000000-0005-0000-0000-0000E1080000}"/>
    <cellStyle name="Normal 101 3 2 2 3 2" xfId="5225" xr:uid="{00000000-0005-0000-0000-0000E2080000}"/>
    <cellStyle name="Normal 101 3 2 2 3 2 2" xfId="14742" xr:uid="{00000000-0005-0000-0000-0000E3080000}"/>
    <cellStyle name="Normal 101 3 2 2 3 2 3" xfId="22895" xr:uid="{00000000-0005-0000-0000-0000E4080000}"/>
    <cellStyle name="Normal 101 3 2 2 3 2 4" xfId="31048" xr:uid="{00000000-0005-0000-0000-0000E5080000}"/>
    <cellStyle name="Normal 101 3 2 2 3 2 5" xfId="39280" xr:uid="{00000000-0005-0000-0000-0000E6080000}"/>
    <cellStyle name="Normal 101 3 2 2 3 2 6" xfId="48791" xr:uid="{00000000-0005-0000-0000-0000E7080000}"/>
    <cellStyle name="Normal 101 3 2 2 3 3" xfId="7785" xr:uid="{00000000-0005-0000-0000-0000E8080000}"/>
    <cellStyle name="Normal 101 3 2 2 3 3 2" xfId="17302" xr:uid="{00000000-0005-0000-0000-0000E9080000}"/>
    <cellStyle name="Normal 101 3 2 2 3 3 3" xfId="25455" xr:uid="{00000000-0005-0000-0000-0000EA080000}"/>
    <cellStyle name="Normal 101 3 2 2 3 3 4" xfId="33608" xr:uid="{00000000-0005-0000-0000-0000EB080000}"/>
    <cellStyle name="Normal 101 3 2 2 3 3 5" xfId="41840" xr:uid="{00000000-0005-0000-0000-0000EC080000}"/>
    <cellStyle name="Normal 101 3 2 2 3 3 6" xfId="51351" xr:uid="{00000000-0005-0000-0000-0000ED080000}"/>
    <cellStyle name="Normal 101 3 2 2 3 4" xfId="11702" xr:uid="{00000000-0005-0000-0000-0000EE080000}"/>
    <cellStyle name="Normal 101 3 2 2 3 5" xfId="19861" xr:uid="{00000000-0005-0000-0000-0000EF080000}"/>
    <cellStyle name="Normal 101 3 2 2 3 6" xfId="28014" xr:uid="{00000000-0005-0000-0000-0000F0080000}"/>
    <cellStyle name="Normal 101 3 2 2 3 7" xfId="36246" xr:uid="{00000000-0005-0000-0000-0000F1080000}"/>
    <cellStyle name="Normal 101 3 2 2 3 8" xfId="45757" xr:uid="{00000000-0005-0000-0000-0000F2080000}"/>
    <cellStyle name="Normal 101 3 2 2 4" xfId="3945" xr:uid="{00000000-0005-0000-0000-0000F3080000}"/>
    <cellStyle name="Normal 101 3 2 2 4 2" xfId="13462" xr:uid="{00000000-0005-0000-0000-0000F4080000}"/>
    <cellStyle name="Normal 101 3 2 2 4 3" xfId="21615" xr:uid="{00000000-0005-0000-0000-0000F5080000}"/>
    <cellStyle name="Normal 101 3 2 2 4 4" xfId="29768" xr:uid="{00000000-0005-0000-0000-0000F6080000}"/>
    <cellStyle name="Normal 101 3 2 2 4 5" xfId="38000" xr:uid="{00000000-0005-0000-0000-0000F7080000}"/>
    <cellStyle name="Normal 101 3 2 2 4 6" xfId="47511" xr:uid="{00000000-0005-0000-0000-0000F8080000}"/>
    <cellStyle name="Normal 101 3 2 2 5" xfId="6505" xr:uid="{00000000-0005-0000-0000-0000F9080000}"/>
    <cellStyle name="Normal 101 3 2 2 5 2" xfId="16022" xr:uid="{00000000-0005-0000-0000-0000FA080000}"/>
    <cellStyle name="Normal 101 3 2 2 5 3" xfId="24175" xr:uid="{00000000-0005-0000-0000-0000FB080000}"/>
    <cellStyle name="Normal 101 3 2 2 5 4" xfId="32328" xr:uid="{00000000-0005-0000-0000-0000FC080000}"/>
    <cellStyle name="Normal 101 3 2 2 5 5" xfId="40560" xr:uid="{00000000-0005-0000-0000-0000FD080000}"/>
    <cellStyle name="Normal 101 3 2 2 5 6" xfId="50071" xr:uid="{00000000-0005-0000-0000-0000FE080000}"/>
    <cellStyle name="Normal 101 3 2 2 6" xfId="10422" xr:uid="{00000000-0005-0000-0000-0000FF080000}"/>
    <cellStyle name="Normal 101 3 2 2 7" xfId="18581" xr:uid="{00000000-0005-0000-0000-000000090000}"/>
    <cellStyle name="Normal 101 3 2 2 8" xfId="26734" xr:uid="{00000000-0005-0000-0000-000001090000}"/>
    <cellStyle name="Normal 101 3 2 2 9" xfId="34966" xr:uid="{00000000-0005-0000-0000-000002090000}"/>
    <cellStyle name="Normal 101 3 2 3" xfId="1222" xr:uid="{00000000-0005-0000-0000-000003090000}"/>
    <cellStyle name="Normal 101 3 2 3 2" xfId="2505" xr:uid="{00000000-0005-0000-0000-000004090000}"/>
    <cellStyle name="Normal 101 3 2 3 2 2" xfId="5545" xr:uid="{00000000-0005-0000-0000-000005090000}"/>
    <cellStyle name="Normal 101 3 2 3 2 2 2" xfId="15062" xr:uid="{00000000-0005-0000-0000-000006090000}"/>
    <cellStyle name="Normal 101 3 2 3 2 2 3" xfId="23215" xr:uid="{00000000-0005-0000-0000-000007090000}"/>
    <cellStyle name="Normal 101 3 2 3 2 2 4" xfId="31368" xr:uid="{00000000-0005-0000-0000-000008090000}"/>
    <cellStyle name="Normal 101 3 2 3 2 2 5" xfId="39600" xr:uid="{00000000-0005-0000-0000-000009090000}"/>
    <cellStyle name="Normal 101 3 2 3 2 2 6" xfId="49111" xr:uid="{00000000-0005-0000-0000-00000A090000}"/>
    <cellStyle name="Normal 101 3 2 3 2 3" xfId="8105" xr:uid="{00000000-0005-0000-0000-00000B090000}"/>
    <cellStyle name="Normal 101 3 2 3 2 3 2" xfId="17622" xr:uid="{00000000-0005-0000-0000-00000C090000}"/>
    <cellStyle name="Normal 101 3 2 3 2 3 3" xfId="25775" xr:uid="{00000000-0005-0000-0000-00000D090000}"/>
    <cellStyle name="Normal 101 3 2 3 2 3 4" xfId="33928" xr:uid="{00000000-0005-0000-0000-00000E090000}"/>
    <cellStyle name="Normal 101 3 2 3 2 3 5" xfId="42160" xr:uid="{00000000-0005-0000-0000-00000F090000}"/>
    <cellStyle name="Normal 101 3 2 3 2 3 6" xfId="51671" xr:uid="{00000000-0005-0000-0000-000010090000}"/>
    <cellStyle name="Normal 101 3 2 3 2 4" xfId="12022" xr:uid="{00000000-0005-0000-0000-000011090000}"/>
    <cellStyle name="Normal 101 3 2 3 2 5" xfId="20181" xr:uid="{00000000-0005-0000-0000-000012090000}"/>
    <cellStyle name="Normal 101 3 2 3 2 6" xfId="28334" xr:uid="{00000000-0005-0000-0000-000013090000}"/>
    <cellStyle name="Normal 101 3 2 3 2 7" xfId="36566" xr:uid="{00000000-0005-0000-0000-000014090000}"/>
    <cellStyle name="Normal 101 3 2 3 2 8" xfId="46077" xr:uid="{00000000-0005-0000-0000-000015090000}"/>
    <cellStyle name="Normal 101 3 2 3 3" xfId="4265" xr:uid="{00000000-0005-0000-0000-000016090000}"/>
    <cellStyle name="Normal 101 3 2 3 3 2" xfId="13782" xr:uid="{00000000-0005-0000-0000-000017090000}"/>
    <cellStyle name="Normal 101 3 2 3 3 3" xfId="21935" xr:uid="{00000000-0005-0000-0000-000018090000}"/>
    <cellStyle name="Normal 101 3 2 3 3 4" xfId="30088" xr:uid="{00000000-0005-0000-0000-000019090000}"/>
    <cellStyle name="Normal 101 3 2 3 3 5" xfId="38320" xr:uid="{00000000-0005-0000-0000-00001A090000}"/>
    <cellStyle name="Normal 101 3 2 3 3 6" xfId="47831" xr:uid="{00000000-0005-0000-0000-00001B090000}"/>
    <cellStyle name="Normal 101 3 2 3 4" xfId="6825" xr:uid="{00000000-0005-0000-0000-00001C090000}"/>
    <cellStyle name="Normal 101 3 2 3 4 2" xfId="16342" xr:uid="{00000000-0005-0000-0000-00001D090000}"/>
    <cellStyle name="Normal 101 3 2 3 4 3" xfId="24495" xr:uid="{00000000-0005-0000-0000-00001E090000}"/>
    <cellStyle name="Normal 101 3 2 3 4 4" xfId="32648" xr:uid="{00000000-0005-0000-0000-00001F090000}"/>
    <cellStyle name="Normal 101 3 2 3 4 5" xfId="40880" xr:uid="{00000000-0005-0000-0000-000020090000}"/>
    <cellStyle name="Normal 101 3 2 3 4 6" xfId="50391" xr:uid="{00000000-0005-0000-0000-000021090000}"/>
    <cellStyle name="Normal 101 3 2 3 5" xfId="10742" xr:uid="{00000000-0005-0000-0000-000022090000}"/>
    <cellStyle name="Normal 101 3 2 3 6" xfId="18901" xr:uid="{00000000-0005-0000-0000-000023090000}"/>
    <cellStyle name="Normal 101 3 2 3 7" xfId="27054" xr:uid="{00000000-0005-0000-0000-000024090000}"/>
    <cellStyle name="Normal 101 3 2 3 8" xfId="35286" xr:uid="{00000000-0005-0000-0000-000025090000}"/>
    <cellStyle name="Normal 101 3 2 3 9" xfId="44797" xr:uid="{00000000-0005-0000-0000-000026090000}"/>
    <cellStyle name="Normal 101 3 2 4" xfId="1865" xr:uid="{00000000-0005-0000-0000-000027090000}"/>
    <cellStyle name="Normal 101 3 2 4 2" xfId="4905" xr:uid="{00000000-0005-0000-0000-000028090000}"/>
    <cellStyle name="Normal 101 3 2 4 2 2" xfId="14422" xr:uid="{00000000-0005-0000-0000-000029090000}"/>
    <cellStyle name="Normal 101 3 2 4 2 3" xfId="22575" xr:uid="{00000000-0005-0000-0000-00002A090000}"/>
    <cellStyle name="Normal 101 3 2 4 2 4" xfId="30728" xr:uid="{00000000-0005-0000-0000-00002B090000}"/>
    <cellStyle name="Normal 101 3 2 4 2 5" xfId="38960" xr:uid="{00000000-0005-0000-0000-00002C090000}"/>
    <cellStyle name="Normal 101 3 2 4 2 6" xfId="48471" xr:uid="{00000000-0005-0000-0000-00002D090000}"/>
    <cellStyle name="Normal 101 3 2 4 3" xfId="7465" xr:uid="{00000000-0005-0000-0000-00002E090000}"/>
    <cellStyle name="Normal 101 3 2 4 3 2" xfId="16982" xr:uid="{00000000-0005-0000-0000-00002F090000}"/>
    <cellStyle name="Normal 101 3 2 4 3 3" xfId="25135" xr:uid="{00000000-0005-0000-0000-000030090000}"/>
    <cellStyle name="Normal 101 3 2 4 3 4" xfId="33288" xr:uid="{00000000-0005-0000-0000-000031090000}"/>
    <cellStyle name="Normal 101 3 2 4 3 5" xfId="41520" xr:uid="{00000000-0005-0000-0000-000032090000}"/>
    <cellStyle name="Normal 101 3 2 4 3 6" xfId="51031" xr:uid="{00000000-0005-0000-0000-000033090000}"/>
    <cellStyle name="Normal 101 3 2 4 4" xfId="11382" xr:uid="{00000000-0005-0000-0000-000034090000}"/>
    <cellStyle name="Normal 101 3 2 4 5" xfId="19541" xr:uid="{00000000-0005-0000-0000-000035090000}"/>
    <cellStyle name="Normal 101 3 2 4 6" xfId="27694" xr:uid="{00000000-0005-0000-0000-000036090000}"/>
    <cellStyle name="Normal 101 3 2 4 7" xfId="35926" xr:uid="{00000000-0005-0000-0000-000037090000}"/>
    <cellStyle name="Normal 101 3 2 4 8" xfId="45437" xr:uid="{00000000-0005-0000-0000-000038090000}"/>
    <cellStyle name="Normal 101 3 2 5" xfId="3622" xr:uid="{00000000-0005-0000-0000-000039090000}"/>
    <cellStyle name="Normal 101 3 2 5 2" xfId="13139" xr:uid="{00000000-0005-0000-0000-00003A090000}"/>
    <cellStyle name="Normal 101 3 2 5 3" xfId="21295" xr:uid="{00000000-0005-0000-0000-00003B090000}"/>
    <cellStyle name="Normal 101 3 2 5 4" xfId="29448" xr:uid="{00000000-0005-0000-0000-00003C090000}"/>
    <cellStyle name="Normal 101 3 2 5 5" xfId="37680" xr:uid="{00000000-0005-0000-0000-00003D090000}"/>
    <cellStyle name="Normal 101 3 2 5 6" xfId="47191" xr:uid="{00000000-0005-0000-0000-00003E090000}"/>
    <cellStyle name="Normal 101 3 2 6" xfId="6185" xr:uid="{00000000-0005-0000-0000-00003F090000}"/>
    <cellStyle name="Normal 101 3 2 6 2" xfId="15702" xr:uid="{00000000-0005-0000-0000-000040090000}"/>
    <cellStyle name="Normal 101 3 2 6 3" xfId="23855" xr:uid="{00000000-0005-0000-0000-000041090000}"/>
    <cellStyle name="Normal 101 3 2 6 4" xfId="32008" xr:uid="{00000000-0005-0000-0000-000042090000}"/>
    <cellStyle name="Normal 101 3 2 6 5" xfId="40240" xr:uid="{00000000-0005-0000-0000-000043090000}"/>
    <cellStyle name="Normal 101 3 2 6 6" xfId="49751" xr:uid="{00000000-0005-0000-0000-000044090000}"/>
    <cellStyle name="Normal 101 3 2 7" xfId="10102" xr:uid="{00000000-0005-0000-0000-000045090000}"/>
    <cellStyle name="Normal 101 3 2 8" xfId="18261" xr:uid="{00000000-0005-0000-0000-000046090000}"/>
    <cellStyle name="Normal 101 3 2 9" xfId="26414" xr:uid="{00000000-0005-0000-0000-000047090000}"/>
    <cellStyle name="Normal 101 3 3" xfId="736" xr:uid="{00000000-0005-0000-0000-000048090000}"/>
    <cellStyle name="Normal 101 3 3 10" xfId="44317" xr:uid="{00000000-0005-0000-0000-000049090000}"/>
    <cellStyle name="Normal 101 3 3 2" xfId="1382" xr:uid="{00000000-0005-0000-0000-00004A090000}"/>
    <cellStyle name="Normal 101 3 3 2 2" xfId="2665" xr:uid="{00000000-0005-0000-0000-00004B090000}"/>
    <cellStyle name="Normal 101 3 3 2 2 2" xfId="5705" xr:uid="{00000000-0005-0000-0000-00004C090000}"/>
    <cellStyle name="Normal 101 3 3 2 2 2 2" xfId="15222" xr:uid="{00000000-0005-0000-0000-00004D090000}"/>
    <cellStyle name="Normal 101 3 3 2 2 2 3" xfId="23375" xr:uid="{00000000-0005-0000-0000-00004E090000}"/>
    <cellStyle name="Normal 101 3 3 2 2 2 4" xfId="31528" xr:uid="{00000000-0005-0000-0000-00004F090000}"/>
    <cellStyle name="Normal 101 3 3 2 2 2 5" xfId="39760" xr:uid="{00000000-0005-0000-0000-000050090000}"/>
    <cellStyle name="Normal 101 3 3 2 2 2 6" xfId="49271" xr:uid="{00000000-0005-0000-0000-000051090000}"/>
    <cellStyle name="Normal 101 3 3 2 2 3" xfId="8265" xr:uid="{00000000-0005-0000-0000-000052090000}"/>
    <cellStyle name="Normal 101 3 3 2 2 3 2" xfId="17782" xr:uid="{00000000-0005-0000-0000-000053090000}"/>
    <cellStyle name="Normal 101 3 3 2 2 3 3" xfId="25935" xr:uid="{00000000-0005-0000-0000-000054090000}"/>
    <cellStyle name="Normal 101 3 3 2 2 3 4" xfId="34088" xr:uid="{00000000-0005-0000-0000-000055090000}"/>
    <cellStyle name="Normal 101 3 3 2 2 3 5" xfId="42320" xr:uid="{00000000-0005-0000-0000-000056090000}"/>
    <cellStyle name="Normal 101 3 3 2 2 3 6" xfId="51831" xr:uid="{00000000-0005-0000-0000-000057090000}"/>
    <cellStyle name="Normal 101 3 3 2 2 4" xfId="12182" xr:uid="{00000000-0005-0000-0000-000058090000}"/>
    <cellStyle name="Normal 101 3 3 2 2 5" xfId="20341" xr:uid="{00000000-0005-0000-0000-000059090000}"/>
    <cellStyle name="Normal 101 3 3 2 2 6" xfId="28494" xr:uid="{00000000-0005-0000-0000-00005A090000}"/>
    <cellStyle name="Normal 101 3 3 2 2 7" xfId="36726" xr:uid="{00000000-0005-0000-0000-00005B090000}"/>
    <cellStyle name="Normal 101 3 3 2 2 8" xfId="46237" xr:uid="{00000000-0005-0000-0000-00005C090000}"/>
    <cellStyle name="Normal 101 3 3 2 3" xfId="4425" xr:uid="{00000000-0005-0000-0000-00005D090000}"/>
    <cellStyle name="Normal 101 3 3 2 3 2" xfId="13942" xr:uid="{00000000-0005-0000-0000-00005E090000}"/>
    <cellStyle name="Normal 101 3 3 2 3 3" xfId="22095" xr:uid="{00000000-0005-0000-0000-00005F090000}"/>
    <cellStyle name="Normal 101 3 3 2 3 4" xfId="30248" xr:uid="{00000000-0005-0000-0000-000060090000}"/>
    <cellStyle name="Normal 101 3 3 2 3 5" xfId="38480" xr:uid="{00000000-0005-0000-0000-000061090000}"/>
    <cellStyle name="Normal 101 3 3 2 3 6" xfId="47991" xr:uid="{00000000-0005-0000-0000-000062090000}"/>
    <cellStyle name="Normal 101 3 3 2 4" xfId="6985" xr:uid="{00000000-0005-0000-0000-000063090000}"/>
    <cellStyle name="Normal 101 3 3 2 4 2" xfId="16502" xr:uid="{00000000-0005-0000-0000-000064090000}"/>
    <cellStyle name="Normal 101 3 3 2 4 3" xfId="24655" xr:uid="{00000000-0005-0000-0000-000065090000}"/>
    <cellStyle name="Normal 101 3 3 2 4 4" xfId="32808" xr:uid="{00000000-0005-0000-0000-000066090000}"/>
    <cellStyle name="Normal 101 3 3 2 4 5" xfId="41040" xr:uid="{00000000-0005-0000-0000-000067090000}"/>
    <cellStyle name="Normal 101 3 3 2 4 6" xfId="50551" xr:uid="{00000000-0005-0000-0000-000068090000}"/>
    <cellStyle name="Normal 101 3 3 2 5" xfId="10902" xr:uid="{00000000-0005-0000-0000-000069090000}"/>
    <cellStyle name="Normal 101 3 3 2 6" xfId="19061" xr:uid="{00000000-0005-0000-0000-00006A090000}"/>
    <cellStyle name="Normal 101 3 3 2 7" xfId="27214" xr:uid="{00000000-0005-0000-0000-00006B090000}"/>
    <cellStyle name="Normal 101 3 3 2 8" xfId="35446" xr:uid="{00000000-0005-0000-0000-00006C090000}"/>
    <cellStyle name="Normal 101 3 3 2 9" xfId="44957" xr:uid="{00000000-0005-0000-0000-00006D090000}"/>
    <cellStyle name="Normal 101 3 3 3" xfId="2025" xr:uid="{00000000-0005-0000-0000-00006E090000}"/>
    <cellStyle name="Normal 101 3 3 3 2" xfId="5065" xr:uid="{00000000-0005-0000-0000-00006F090000}"/>
    <cellStyle name="Normal 101 3 3 3 2 2" xfId="14582" xr:uid="{00000000-0005-0000-0000-000070090000}"/>
    <cellStyle name="Normal 101 3 3 3 2 3" xfId="22735" xr:uid="{00000000-0005-0000-0000-000071090000}"/>
    <cellStyle name="Normal 101 3 3 3 2 4" xfId="30888" xr:uid="{00000000-0005-0000-0000-000072090000}"/>
    <cellStyle name="Normal 101 3 3 3 2 5" xfId="39120" xr:uid="{00000000-0005-0000-0000-000073090000}"/>
    <cellStyle name="Normal 101 3 3 3 2 6" xfId="48631" xr:uid="{00000000-0005-0000-0000-000074090000}"/>
    <cellStyle name="Normal 101 3 3 3 3" xfId="7625" xr:uid="{00000000-0005-0000-0000-000075090000}"/>
    <cellStyle name="Normal 101 3 3 3 3 2" xfId="17142" xr:uid="{00000000-0005-0000-0000-000076090000}"/>
    <cellStyle name="Normal 101 3 3 3 3 3" xfId="25295" xr:uid="{00000000-0005-0000-0000-000077090000}"/>
    <cellStyle name="Normal 101 3 3 3 3 4" xfId="33448" xr:uid="{00000000-0005-0000-0000-000078090000}"/>
    <cellStyle name="Normal 101 3 3 3 3 5" xfId="41680" xr:uid="{00000000-0005-0000-0000-000079090000}"/>
    <cellStyle name="Normal 101 3 3 3 3 6" xfId="51191" xr:uid="{00000000-0005-0000-0000-00007A090000}"/>
    <cellStyle name="Normal 101 3 3 3 4" xfId="11542" xr:uid="{00000000-0005-0000-0000-00007B090000}"/>
    <cellStyle name="Normal 101 3 3 3 5" xfId="19701" xr:uid="{00000000-0005-0000-0000-00007C090000}"/>
    <cellStyle name="Normal 101 3 3 3 6" xfId="27854" xr:uid="{00000000-0005-0000-0000-00007D090000}"/>
    <cellStyle name="Normal 101 3 3 3 7" xfId="36086" xr:uid="{00000000-0005-0000-0000-00007E090000}"/>
    <cellStyle name="Normal 101 3 3 3 8" xfId="45597" xr:uid="{00000000-0005-0000-0000-00007F090000}"/>
    <cellStyle name="Normal 101 3 3 4" xfId="3782" xr:uid="{00000000-0005-0000-0000-000080090000}"/>
    <cellStyle name="Normal 101 3 3 4 2" xfId="13299" xr:uid="{00000000-0005-0000-0000-000081090000}"/>
    <cellStyle name="Normal 101 3 3 4 3" xfId="21455" xr:uid="{00000000-0005-0000-0000-000082090000}"/>
    <cellStyle name="Normal 101 3 3 4 4" xfId="29608" xr:uid="{00000000-0005-0000-0000-000083090000}"/>
    <cellStyle name="Normal 101 3 3 4 5" xfId="37840" xr:uid="{00000000-0005-0000-0000-000084090000}"/>
    <cellStyle name="Normal 101 3 3 4 6" xfId="47351" xr:uid="{00000000-0005-0000-0000-000085090000}"/>
    <cellStyle name="Normal 101 3 3 5" xfId="6345" xr:uid="{00000000-0005-0000-0000-000086090000}"/>
    <cellStyle name="Normal 101 3 3 5 2" xfId="15862" xr:uid="{00000000-0005-0000-0000-000087090000}"/>
    <cellStyle name="Normal 101 3 3 5 3" xfId="24015" xr:uid="{00000000-0005-0000-0000-000088090000}"/>
    <cellStyle name="Normal 101 3 3 5 4" xfId="32168" xr:uid="{00000000-0005-0000-0000-000089090000}"/>
    <cellStyle name="Normal 101 3 3 5 5" xfId="40400" xr:uid="{00000000-0005-0000-0000-00008A090000}"/>
    <cellStyle name="Normal 101 3 3 5 6" xfId="49911" xr:uid="{00000000-0005-0000-0000-00008B090000}"/>
    <cellStyle name="Normal 101 3 3 6" xfId="10262" xr:uid="{00000000-0005-0000-0000-00008C090000}"/>
    <cellStyle name="Normal 101 3 3 7" xfId="18421" xr:uid="{00000000-0005-0000-0000-00008D090000}"/>
    <cellStyle name="Normal 101 3 3 8" xfId="26574" xr:uid="{00000000-0005-0000-0000-00008E090000}"/>
    <cellStyle name="Normal 101 3 3 9" xfId="34806" xr:uid="{00000000-0005-0000-0000-00008F090000}"/>
    <cellStyle name="Normal 101 3 4" xfId="1062" xr:uid="{00000000-0005-0000-0000-000090090000}"/>
    <cellStyle name="Normal 101 3 4 2" xfId="2345" xr:uid="{00000000-0005-0000-0000-000091090000}"/>
    <cellStyle name="Normal 101 3 4 2 2" xfId="5385" xr:uid="{00000000-0005-0000-0000-000092090000}"/>
    <cellStyle name="Normal 101 3 4 2 2 2" xfId="14902" xr:uid="{00000000-0005-0000-0000-000093090000}"/>
    <cellStyle name="Normal 101 3 4 2 2 3" xfId="23055" xr:uid="{00000000-0005-0000-0000-000094090000}"/>
    <cellStyle name="Normal 101 3 4 2 2 4" xfId="31208" xr:uid="{00000000-0005-0000-0000-000095090000}"/>
    <cellStyle name="Normal 101 3 4 2 2 5" xfId="39440" xr:uid="{00000000-0005-0000-0000-000096090000}"/>
    <cellStyle name="Normal 101 3 4 2 2 6" xfId="48951" xr:uid="{00000000-0005-0000-0000-000097090000}"/>
    <cellStyle name="Normal 101 3 4 2 3" xfId="7945" xr:uid="{00000000-0005-0000-0000-000098090000}"/>
    <cellStyle name="Normal 101 3 4 2 3 2" xfId="17462" xr:uid="{00000000-0005-0000-0000-000099090000}"/>
    <cellStyle name="Normal 101 3 4 2 3 3" xfId="25615" xr:uid="{00000000-0005-0000-0000-00009A090000}"/>
    <cellStyle name="Normal 101 3 4 2 3 4" xfId="33768" xr:uid="{00000000-0005-0000-0000-00009B090000}"/>
    <cellStyle name="Normal 101 3 4 2 3 5" xfId="42000" xr:uid="{00000000-0005-0000-0000-00009C090000}"/>
    <cellStyle name="Normal 101 3 4 2 3 6" xfId="51511" xr:uid="{00000000-0005-0000-0000-00009D090000}"/>
    <cellStyle name="Normal 101 3 4 2 4" xfId="11862" xr:uid="{00000000-0005-0000-0000-00009E090000}"/>
    <cellStyle name="Normal 101 3 4 2 5" xfId="20021" xr:uid="{00000000-0005-0000-0000-00009F090000}"/>
    <cellStyle name="Normal 101 3 4 2 6" xfId="28174" xr:uid="{00000000-0005-0000-0000-0000A0090000}"/>
    <cellStyle name="Normal 101 3 4 2 7" xfId="36406" xr:uid="{00000000-0005-0000-0000-0000A1090000}"/>
    <cellStyle name="Normal 101 3 4 2 8" xfId="45917" xr:uid="{00000000-0005-0000-0000-0000A2090000}"/>
    <cellStyle name="Normal 101 3 4 3" xfId="4105" xr:uid="{00000000-0005-0000-0000-0000A3090000}"/>
    <cellStyle name="Normal 101 3 4 3 2" xfId="13622" xr:uid="{00000000-0005-0000-0000-0000A4090000}"/>
    <cellStyle name="Normal 101 3 4 3 3" xfId="21775" xr:uid="{00000000-0005-0000-0000-0000A5090000}"/>
    <cellStyle name="Normal 101 3 4 3 4" xfId="29928" xr:uid="{00000000-0005-0000-0000-0000A6090000}"/>
    <cellStyle name="Normal 101 3 4 3 5" xfId="38160" xr:uid="{00000000-0005-0000-0000-0000A7090000}"/>
    <cellStyle name="Normal 101 3 4 3 6" xfId="47671" xr:uid="{00000000-0005-0000-0000-0000A8090000}"/>
    <cellStyle name="Normal 101 3 4 4" xfId="6665" xr:uid="{00000000-0005-0000-0000-0000A9090000}"/>
    <cellStyle name="Normal 101 3 4 4 2" xfId="16182" xr:uid="{00000000-0005-0000-0000-0000AA090000}"/>
    <cellStyle name="Normal 101 3 4 4 3" xfId="24335" xr:uid="{00000000-0005-0000-0000-0000AB090000}"/>
    <cellStyle name="Normal 101 3 4 4 4" xfId="32488" xr:uid="{00000000-0005-0000-0000-0000AC090000}"/>
    <cellStyle name="Normal 101 3 4 4 5" xfId="40720" xr:uid="{00000000-0005-0000-0000-0000AD090000}"/>
    <cellStyle name="Normal 101 3 4 4 6" xfId="50231" xr:uid="{00000000-0005-0000-0000-0000AE090000}"/>
    <cellStyle name="Normal 101 3 4 5" xfId="10582" xr:uid="{00000000-0005-0000-0000-0000AF090000}"/>
    <cellStyle name="Normal 101 3 4 6" xfId="18741" xr:uid="{00000000-0005-0000-0000-0000B0090000}"/>
    <cellStyle name="Normal 101 3 4 7" xfId="26894" xr:uid="{00000000-0005-0000-0000-0000B1090000}"/>
    <cellStyle name="Normal 101 3 4 8" xfId="35126" xr:uid="{00000000-0005-0000-0000-0000B2090000}"/>
    <cellStyle name="Normal 101 3 4 9" xfId="44637" xr:uid="{00000000-0005-0000-0000-0000B3090000}"/>
    <cellStyle name="Normal 101 3 5" xfId="1705" xr:uid="{00000000-0005-0000-0000-0000B4090000}"/>
    <cellStyle name="Normal 101 3 5 2" xfId="4745" xr:uid="{00000000-0005-0000-0000-0000B5090000}"/>
    <cellStyle name="Normal 101 3 5 2 2" xfId="14262" xr:uid="{00000000-0005-0000-0000-0000B6090000}"/>
    <cellStyle name="Normal 101 3 5 2 3" xfId="22415" xr:uid="{00000000-0005-0000-0000-0000B7090000}"/>
    <cellStyle name="Normal 101 3 5 2 4" xfId="30568" xr:uid="{00000000-0005-0000-0000-0000B8090000}"/>
    <cellStyle name="Normal 101 3 5 2 5" xfId="38800" xr:uid="{00000000-0005-0000-0000-0000B9090000}"/>
    <cellStyle name="Normal 101 3 5 2 6" xfId="48311" xr:uid="{00000000-0005-0000-0000-0000BA090000}"/>
    <cellStyle name="Normal 101 3 5 3" xfId="7305" xr:uid="{00000000-0005-0000-0000-0000BB090000}"/>
    <cellStyle name="Normal 101 3 5 3 2" xfId="16822" xr:uid="{00000000-0005-0000-0000-0000BC090000}"/>
    <cellStyle name="Normal 101 3 5 3 3" xfId="24975" xr:uid="{00000000-0005-0000-0000-0000BD090000}"/>
    <cellStyle name="Normal 101 3 5 3 4" xfId="33128" xr:uid="{00000000-0005-0000-0000-0000BE090000}"/>
    <cellStyle name="Normal 101 3 5 3 5" xfId="41360" xr:uid="{00000000-0005-0000-0000-0000BF090000}"/>
    <cellStyle name="Normal 101 3 5 3 6" xfId="50871" xr:uid="{00000000-0005-0000-0000-0000C0090000}"/>
    <cellStyle name="Normal 101 3 5 4" xfId="11222" xr:uid="{00000000-0005-0000-0000-0000C1090000}"/>
    <cellStyle name="Normal 101 3 5 5" xfId="19381" xr:uid="{00000000-0005-0000-0000-0000C2090000}"/>
    <cellStyle name="Normal 101 3 5 6" xfId="27534" xr:uid="{00000000-0005-0000-0000-0000C3090000}"/>
    <cellStyle name="Normal 101 3 5 7" xfId="35766" xr:uid="{00000000-0005-0000-0000-0000C4090000}"/>
    <cellStyle name="Normal 101 3 5 8" xfId="45277" xr:uid="{00000000-0005-0000-0000-0000C5090000}"/>
    <cellStyle name="Normal 101 3 6" xfId="3459" xr:uid="{00000000-0005-0000-0000-0000C6090000}"/>
    <cellStyle name="Normal 101 3 6 2" xfId="12976" xr:uid="{00000000-0005-0000-0000-0000C7090000}"/>
    <cellStyle name="Normal 101 3 6 3" xfId="21135" xr:uid="{00000000-0005-0000-0000-0000C8090000}"/>
    <cellStyle name="Normal 101 3 6 4" xfId="29288" xr:uid="{00000000-0005-0000-0000-0000C9090000}"/>
    <cellStyle name="Normal 101 3 6 5" xfId="37520" xr:uid="{00000000-0005-0000-0000-0000CA090000}"/>
    <cellStyle name="Normal 101 3 6 6" xfId="47031" xr:uid="{00000000-0005-0000-0000-0000CB090000}"/>
    <cellStyle name="Normal 101 3 7" xfId="6025" xr:uid="{00000000-0005-0000-0000-0000CC090000}"/>
    <cellStyle name="Normal 101 3 7 2" xfId="15542" xr:uid="{00000000-0005-0000-0000-0000CD090000}"/>
    <cellStyle name="Normal 101 3 7 3" xfId="23695" xr:uid="{00000000-0005-0000-0000-0000CE090000}"/>
    <cellStyle name="Normal 101 3 7 4" xfId="31848" xr:uid="{00000000-0005-0000-0000-0000CF090000}"/>
    <cellStyle name="Normal 101 3 7 5" xfId="40080" xr:uid="{00000000-0005-0000-0000-0000D0090000}"/>
    <cellStyle name="Normal 101 3 7 6" xfId="49591" xr:uid="{00000000-0005-0000-0000-0000D1090000}"/>
    <cellStyle name="Normal 101 3 8" xfId="9942" xr:uid="{00000000-0005-0000-0000-0000D2090000}"/>
    <cellStyle name="Normal 101 3 9" xfId="18101" xr:uid="{00000000-0005-0000-0000-0000D3090000}"/>
    <cellStyle name="Normal 101 30" xfId="9611" xr:uid="{00000000-0005-0000-0000-0000D4090000}"/>
    <cellStyle name="Normal 101 30 2" xfId="43666" xr:uid="{00000000-0005-0000-0000-0000D5090000}"/>
    <cellStyle name="Normal 101 30 3" xfId="53177" xr:uid="{00000000-0005-0000-0000-0000D6090000}"/>
    <cellStyle name="Normal 101 31" xfId="9690" xr:uid="{00000000-0005-0000-0000-0000D7090000}"/>
    <cellStyle name="Normal 101 31 2" xfId="43745" xr:uid="{00000000-0005-0000-0000-0000D8090000}"/>
    <cellStyle name="Normal 101 31 3" xfId="53256" xr:uid="{00000000-0005-0000-0000-0000D9090000}"/>
    <cellStyle name="Normal 101 32" xfId="9769" xr:uid="{00000000-0005-0000-0000-0000DA090000}"/>
    <cellStyle name="Normal 101 32 2" xfId="43824" xr:uid="{00000000-0005-0000-0000-0000DB090000}"/>
    <cellStyle name="Normal 101 32 3" xfId="53335" xr:uid="{00000000-0005-0000-0000-0000DC090000}"/>
    <cellStyle name="Normal 101 33" xfId="9863" xr:uid="{00000000-0005-0000-0000-0000DD090000}"/>
    <cellStyle name="Normal 101 34" xfId="18022" xr:uid="{00000000-0005-0000-0000-0000DE090000}"/>
    <cellStyle name="Normal 101 35" xfId="26175" xr:uid="{00000000-0005-0000-0000-0000DF090000}"/>
    <cellStyle name="Normal 101 36" xfId="34328" xr:uid="{00000000-0005-0000-0000-0000E0090000}"/>
    <cellStyle name="Normal 101 37" xfId="34407" xr:uid="{00000000-0005-0000-0000-0000E1090000}"/>
    <cellStyle name="Normal 101 38" xfId="43918" xr:uid="{00000000-0005-0000-0000-0000E2090000}"/>
    <cellStyle name="Normal 101 39" xfId="53429" xr:uid="{00000000-0005-0000-0000-0000E3090000}"/>
    <cellStyle name="Normal 101 4" xfId="493" xr:uid="{00000000-0005-0000-0000-0000E4090000}"/>
    <cellStyle name="Normal 101 4 10" xfId="34566" xr:uid="{00000000-0005-0000-0000-0000E5090000}"/>
    <cellStyle name="Normal 101 4 11" xfId="44077" xr:uid="{00000000-0005-0000-0000-0000E6090000}"/>
    <cellStyle name="Normal 101 4 2" xfId="819" xr:uid="{00000000-0005-0000-0000-0000E7090000}"/>
    <cellStyle name="Normal 101 4 2 10" xfId="44397" xr:uid="{00000000-0005-0000-0000-0000E8090000}"/>
    <cellStyle name="Normal 101 4 2 2" xfId="1462" xr:uid="{00000000-0005-0000-0000-0000E9090000}"/>
    <cellStyle name="Normal 101 4 2 2 2" xfId="2745" xr:uid="{00000000-0005-0000-0000-0000EA090000}"/>
    <cellStyle name="Normal 101 4 2 2 2 2" xfId="5785" xr:uid="{00000000-0005-0000-0000-0000EB090000}"/>
    <cellStyle name="Normal 101 4 2 2 2 2 2" xfId="15302" xr:uid="{00000000-0005-0000-0000-0000EC090000}"/>
    <cellStyle name="Normal 101 4 2 2 2 2 3" xfId="23455" xr:uid="{00000000-0005-0000-0000-0000ED090000}"/>
    <cellStyle name="Normal 101 4 2 2 2 2 4" xfId="31608" xr:uid="{00000000-0005-0000-0000-0000EE090000}"/>
    <cellStyle name="Normal 101 4 2 2 2 2 5" xfId="39840" xr:uid="{00000000-0005-0000-0000-0000EF090000}"/>
    <cellStyle name="Normal 101 4 2 2 2 2 6" xfId="49351" xr:uid="{00000000-0005-0000-0000-0000F0090000}"/>
    <cellStyle name="Normal 101 4 2 2 2 3" xfId="8345" xr:uid="{00000000-0005-0000-0000-0000F1090000}"/>
    <cellStyle name="Normal 101 4 2 2 2 3 2" xfId="17862" xr:uid="{00000000-0005-0000-0000-0000F2090000}"/>
    <cellStyle name="Normal 101 4 2 2 2 3 3" xfId="26015" xr:uid="{00000000-0005-0000-0000-0000F3090000}"/>
    <cellStyle name="Normal 101 4 2 2 2 3 4" xfId="34168" xr:uid="{00000000-0005-0000-0000-0000F4090000}"/>
    <cellStyle name="Normal 101 4 2 2 2 3 5" xfId="42400" xr:uid="{00000000-0005-0000-0000-0000F5090000}"/>
    <cellStyle name="Normal 101 4 2 2 2 3 6" xfId="51911" xr:uid="{00000000-0005-0000-0000-0000F6090000}"/>
    <cellStyle name="Normal 101 4 2 2 2 4" xfId="12262" xr:uid="{00000000-0005-0000-0000-0000F7090000}"/>
    <cellStyle name="Normal 101 4 2 2 2 5" xfId="20421" xr:uid="{00000000-0005-0000-0000-0000F8090000}"/>
    <cellStyle name="Normal 101 4 2 2 2 6" xfId="28574" xr:uid="{00000000-0005-0000-0000-0000F9090000}"/>
    <cellStyle name="Normal 101 4 2 2 2 7" xfId="36806" xr:uid="{00000000-0005-0000-0000-0000FA090000}"/>
    <cellStyle name="Normal 101 4 2 2 2 8" xfId="46317" xr:uid="{00000000-0005-0000-0000-0000FB090000}"/>
    <cellStyle name="Normal 101 4 2 2 3" xfId="4505" xr:uid="{00000000-0005-0000-0000-0000FC090000}"/>
    <cellStyle name="Normal 101 4 2 2 3 2" xfId="14022" xr:uid="{00000000-0005-0000-0000-0000FD090000}"/>
    <cellStyle name="Normal 101 4 2 2 3 3" xfId="22175" xr:uid="{00000000-0005-0000-0000-0000FE090000}"/>
    <cellStyle name="Normal 101 4 2 2 3 4" xfId="30328" xr:uid="{00000000-0005-0000-0000-0000FF090000}"/>
    <cellStyle name="Normal 101 4 2 2 3 5" xfId="38560" xr:uid="{00000000-0005-0000-0000-0000000A0000}"/>
    <cellStyle name="Normal 101 4 2 2 3 6" xfId="48071" xr:uid="{00000000-0005-0000-0000-0000010A0000}"/>
    <cellStyle name="Normal 101 4 2 2 4" xfId="7065" xr:uid="{00000000-0005-0000-0000-0000020A0000}"/>
    <cellStyle name="Normal 101 4 2 2 4 2" xfId="16582" xr:uid="{00000000-0005-0000-0000-0000030A0000}"/>
    <cellStyle name="Normal 101 4 2 2 4 3" xfId="24735" xr:uid="{00000000-0005-0000-0000-0000040A0000}"/>
    <cellStyle name="Normal 101 4 2 2 4 4" xfId="32888" xr:uid="{00000000-0005-0000-0000-0000050A0000}"/>
    <cellStyle name="Normal 101 4 2 2 4 5" xfId="41120" xr:uid="{00000000-0005-0000-0000-0000060A0000}"/>
    <cellStyle name="Normal 101 4 2 2 4 6" xfId="50631" xr:uid="{00000000-0005-0000-0000-0000070A0000}"/>
    <cellStyle name="Normal 101 4 2 2 5" xfId="10982" xr:uid="{00000000-0005-0000-0000-0000080A0000}"/>
    <cellStyle name="Normal 101 4 2 2 6" xfId="19141" xr:uid="{00000000-0005-0000-0000-0000090A0000}"/>
    <cellStyle name="Normal 101 4 2 2 7" xfId="27294" xr:uid="{00000000-0005-0000-0000-00000A0A0000}"/>
    <cellStyle name="Normal 101 4 2 2 8" xfId="35526" xr:uid="{00000000-0005-0000-0000-00000B0A0000}"/>
    <cellStyle name="Normal 101 4 2 2 9" xfId="45037" xr:uid="{00000000-0005-0000-0000-00000C0A0000}"/>
    <cellStyle name="Normal 101 4 2 3" xfId="2105" xr:uid="{00000000-0005-0000-0000-00000D0A0000}"/>
    <cellStyle name="Normal 101 4 2 3 2" xfId="5145" xr:uid="{00000000-0005-0000-0000-00000E0A0000}"/>
    <cellStyle name="Normal 101 4 2 3 2 2" xfId="14662" xr:uid="{00000000-0005-0000-0000-00000F0A0000}"/>
    <cellStyle name="Normal 101 4 2 3 2 3" xfId="22815" xr:uid="{00000000-0005-0000-0000-0000100A0000}"/>
    <cellStyle name="Normal 101 4 2 3 2 4" xfId="30968" xr:uid="{00000000-0005-0000-0000-0000110A0000}"/>
    <cellStyle name="Normal 101 4 2 3 2 5" xfId="39200" xr:uid="{00000000-0005-0000-0000-0000120A0000}"/>
    <cellStyle name="Normal 101 4 2 3 2 6" xfId="48711" xr:uid="{00000000-0005-0000-0000-0000130A0000}"/>
    <cellStyle name="Normal 101 4 2 3 3" xfId="7705" xr:uid="{00000000-0005-0000-0000-0000140A0000}"/>
    <cellStyle name="Normal 101 4 2 3 3 2" xfId="17222" xr:uid="{00000000-0005-0000-0000-0000150A0000}"/>
    <cellStyle name="Normal 101 4 2 3 3 3" xfId="25375" xr:uid="{00000000-0005-0000-0000-0000160A0000}"/>
    <cellStyle name="Normal 101 4 2 3 3 4" xfId="33528" xr:uid="{00000000-0005-0000-0000-0000170A0000}"/>
    <cellStyle name="Normal 101 4 2 3 3 5" xfId="41760" xr:uid="{00000000-0005-0000-0000-0000180A0000}"/>
    <cellStyle name="Normal 101 4 2 3 3 6" xfId="51271" xr:uid="{00000000-0005-0000-0000-0000190A0000}"/>
    <cellStyle name="Normal 101 4 2 3 4" xfId="11622" xr:uid="{00000000-0005-0000-0000-00001A0A0000}"/>
    <cellStyle name="Normal 101 4 2 3 5" xfId="19781" xr:uid="{00000000-0005-0000-0000-00001B0A0000}"/>
    <cellStyle name="Normal 101 4 2 3 6" xfId="27934" xr:uid="{00000000-0005-0000-0000-00001C0A0000}"/>
    <cellStyle name="Normal 101 4 2 3 7" xfId="36166" xr:uid="{00000000-0005-0000-0000-00001D0A0000}"/>
    <cellStyle name="Normal 101 4 2 3 8" xfId="45677" xr:uid="{00000000-0005-0000-0000-00001E0A0000}"/>
    <cellStyle name="Normal 101 4 2 4" xfId="3865" xr:uid="{00000000-0005-0000-0000-00001F0A0000}"/>
    <cellStyle name="Normal 101 4 2 4 2" xfId="13382" xr:uid="{00000000-0005-0000-0000-0000200A0000}"/>
    <cellStyle name="Normal 101 4 2 4 3" xfId="21535" xr:uid="{00000000-0005-0000-0000-0000210A0000}"/>
    <cellStyle name="Normal 101 4 2 4 4" xfId="29688" xr:uid="{00000000-0005-0000-0000-0000220A0000}"/>
    <cellStyle name="Normal 101 4 2 4 5" xfId="37920" xr:uid="{00000000-0005-0000-0000-0000230A0000}"/>
    <cellStyle name="Normal 101 4 2 4 6" xfId="47431" xr:uid="{00000000-0005-0000-0000-0000240A0000}"/>
    <cellStyle name="Normal 101 4 2 5" xfId="6425" xr:uid="{00000000-0005-0000-0000-0000250A0000}"/>
    <cellStyle name="Normal 101 4 2 5 2" xfId="15942" xr:uid="{00000000-0005-0000-0000-0000260A0000}"/>
    <cellStyle name="Normal 101 4 2 5 3" xfId="24095" xr:uid="{00000000-0005-0000-0000-0000270A0000}"/>
    <cellStyle name="Normal 101 4 2 5 4" xfId="32248" xr:uid="{00000000-0005-0000-0000-0000280A0000}"/>
    <cellStyle name="Normal 101 4 2 5 5" xfId="40480" xr:uid="{00000000-0005-0000-0000-0000290A0000}"/>
    <cellStyle name="Normal 101 4 2 5 6" xfId="49991" xr:uid="{00000000-0005-0000-0000-00002A0A0000}"/>
    <cellStyle name="Normal 101 4 2 6" xfId="10342" xr:uid="{00000000-0005-0000-0000-00002B0A0000}"/>
    <cellStyle name="Normal 101 4 2 7" xfId="18501" xr:uid="{00000000-0005-0000-0000-00002C0A0000}"/>
    <cellStyle name="Normal 101 4 2 8" xfId="26654" xr:uid="{00000000-0005-0000-0000-00002D0A0000}"/>
    <cellStyle name="Normal 101 4 2 9" xfId="34886" xr:uid="{00000000-0005-0000-0000-00002E0A0000}"/>
    <cellStyle name="Normal 101 4 3" xfId="1142" xr:uid="{00000000-0005-0000-0000-00002F0A0000}"/>
    <cellStyle name="Normal 101 4 3 2" xfId="2425" xr:uid="{00000000-0005-0000-0000-0000300A0000}"/>
    <cellStyle name="Normal 101 4 3 2 2" xfId="5465" xr:uid="{00000000-0005-0000-0000-0000310A0000}"/>
    <cellStyle name="Normal 101 4 3 2 2 2" xfId="14982" xr:uid="{00000000-0005-0000-0000-0000320A0000}"/>
    <cellStyle name="Normal 101 4 3 2 2 3" xfId="23135" xr:uid="{00000000-0005-0000-0000-0000330A0000}"/>
    <cellStyle name="Normal 101 4 3 2 2 4" xfId="31288" xr:uid="{00000000-0005-0000-0000-0000340A0000}"/>
    <cellStyle name="Normal 101 4 3 2 2 5" xfId="39520" xr:uid="{00000000-0005-0000-0000-0000350A0000}"/>
    <cellStyle name="Normal 101 4 3 2 2 6" xfId="49031" xr:uid="{00000000-0005-0000-0000-0000360A0000}"/>
    <cellStyle name="Normal 101 4 3 2 3" xfId="8025" xr:uid="{00000000-0005-0000-0000-0000370A0000}"/>
    <cellStyle name="Normal 101 4 3 2 3 2" xfId="17542" xr:uid="{00000000-0005-0000-0000-0000380A0000}"/>
    <cellStyle name="Normal 101 4 3 2 3 3" xfId="25695" xr:uid="{00000000-0005-0000-0000-0000390A0000}"/>
    <cellStyle name="Normal 101 4 3 2 3 4" xfId="33848" xr:uid="{00000000-0005-0000-0000-00003A0A0000}"/>
    <cellStyle name="Normal 101 4 3 2 3 5" xfId="42080" xr:uid="{00000000-0005-0000-0000-00003B0A0000}"/>
    <cellStyle name="Normal 101 4 3 2 3 6" xfId="51591" xr:uid="{00000000-0005-0000-0000-00003C0A0000}"/>
    <cellStyle name="Normal 101 4 3 2 4" xfId="11942" xr:uid="{00000000-0005-0000-0000-00003D0A0000}"/>
    <cellStyle name="Normal 101 4 3 2 5" xfId="20101" xr:uid="{00000000-0005-0000-0000-00003E0A0000}"/>
    <cellStyle name="Normal 101 4 3 2 6" xfId="28254" xr:uid="{00000000-0005-0000-0000-00003F0A0000}"/>
    <cellStyle name="Normal 101 4 3 2 7" xfId="36486" xr:uid="{00000000-0005-0000-0000-0000400A0000}"/>
    <cellStyle name="Normal 101 4 3 2 8" xfId="45997" xr:uid="{00000000-0005-0000-0000-0000410A0000}"/>
    <cellStyle name="Normal 101 4 3 3" xfId="4185" xr:uid="{00000000-0005-0000-0000-0000420A0000}"/>
    <cellStyle name="Normal 101 4 3 3 2" xfId="13702" xr:uid="{00000000-0005-0000-0000-0000430A0000}"/>
    <cellStyle name="Normal 101 4 3 3 3" xfId="21855" xr:uid="{00000000-0005-0000-0000-0000440A0000}"/>
    <cellStyle name="Normal 101 4 3 3 4" xfId="30008" xr:uid="{00000000-0005-0000-0000-0000450A0000}"/>
    <cellStyle name="Normal 101 4 3 3 5" xfId="38240" xr:uid="{00000000-0005-0000-0000-0000460A0000}"/>
    <cellStyle name="Normal 101 4 3 3 6" xfId="47751" xr:uid="{00000000-0005-0000-0000-0000470A0000}"/>
    <cellStyle name="Normal 101 4 3 4" xfId="6745" xr:uid="{00000000-0005-0000-0000-0000480A0000}"/>
    <cellStyle name="Normal 101 4 3 4 2" xfId="16262" xr:uid="{00000000-0005-0000-0000-0000490A0000}"/>
    <cellStyle name="Normal 101 4 3 4 3" xfId="24415" xr:uid="{00000000-0005-0000-0000-00004A0A0000}"/>
    <cellStyle name="Normal 101 4 3 4 4" xfId="32568" xr:uid="{00000000-0005-0000-0000-00004B0A0000}"/>
    <cellStyle name="Normal 101 4 3 4 5" xfId="40800" xr:uid="{00000000-0005-0000-0000-00004C0A0000}"/>
    <cellStyle name="Normal 101 4 3 4 6" xfId="50311" xr:uid="{00000000-0005-0000-0000-00004D0A0000}"/>
    <cellStyle name="Normal 101 4 3 5" xfId="10662" xr:uid="{00000000-0005-0000-0000-00004E0A0000}"/>
    <cellStyle name="Normal 101 4 3 6" xfId="18821" xr:uid="{00000000-0005-0000-0000-00004F0A0000}"/>
    <cellStyle name="Normal 101 4 3 7" xfId="26974" xr:uid="{00000000-0005-0000-0000-0000500A0000}"/>
    <cellStyle name="Normal 101 4 3 8" xfId="35206" xr:uid="{00000000-0005-0000-0000-0000510A0000}"/>
    <cellStyle name="Normal 101 4 3 9" xfId="44717" xr:uid="{00000000-0005-0000-0000-0000520A0000}"/>
    <cellStyle name="Normal 101 4 4" xfId="1785" xr:uid="{00000000-0005-0000-0000-0000530A0000}"/>
    <cellStyle name="Normal 101 4 4 2" xfId="4825" xr:uid="{00000000-0005-0000-0000-0000540A0000}"/>
    <cellStyle name="Normal 101 4 4 2 2" xfId="14342" xr:uid="{00000000-0005-0000-0000-0000550A0000}"/>
    <cellStyle name="Normal 101 4 4 2 3" xfId="22495" xr:uid="{00000000-0005-0000-0000-0000560A0000}"/>
    <cellStyle name="Normal 101 4 4 2 4" xfId="30648" xr:uid="{00000000-0005-0000-0000-0000570A0000}"/>
    <cellStyle name="Normal 101 4 4 2 5" xfId="38880" xr:uid="{00000000-0005-0000-0000-0000580A0000}"/>
    <cellStyle name="Normal 101 4 4 2 6" xfId="48391" xr:uid="{00000000-0005-0000-0000-0000590A0000}"/>
    <cellStyle name="Normal 101 4 4 3" xfId="7385" xr:uid="{00000000-0005-0000-0000-00005A0A0000}"/>
    <cellStyle name="Normal 101 4 4 3 2" xfId="16902" xr:uid="{00000000-0005-0000-0000-00005B0A0000}"/>
    <cellStyle name="Normal 101 4 4 3 3" xfId="25055" xr:uid="{00000000-0005-0000-0000-00005C0A0000}"/>
    <cellStyle name="Normal 101 4 4 3 4" xfId="33208" xr:uid="{00000000-0005-0000-0000-00005D0A0000}"/>
    <cellStyle name="Normal 101 4 4 3 5" xfId="41440" xr:uid="{00000000-0005-0000-0000-00005E0A0000}"/>
    <cellStyle name="Normal 101 4 4 3 6" xfId="50951" xr:uid="{00000000-0005-0000-0000-00005F0A0000}"/>
    <cellStyle name="Normal 101 4 4 4" xfId="11302" xr:uid="{00000000-0005-0000-0000-0000600A0000}"/>
    <cellStyle name="Normal 101 4 4 5" xfId="19461" xr:uid="{00000000-0005-0000-0000-0000610A0000}"/>
    <cellStyle name="Normal 101 4 4 6" xfId="27614" xr:uid="{00000000-0005-0000-0000-0000620A0000}"/>
    <cellStyle name="Normal 101 4 4 7" xfId="35846" xr:uid="{00000000-0005-0000-0000-0000630A0000}"/>
    <cellStyle name="Normal 101 4 4 8" xfId="45357" xr:uid="{00000000-0005-0000-0000-0000640A0000}"/>
    <cellStyle name="Normal 101 4 5" xfId="3542" xr:uid="{00000000-0005-0000-0000-0000650A0000}"/>
    <cellStyle name="Normal 101 4 5 2" xfId="13059" xr:uid="{00000000-0005-0000-0000-0000660A0000}"/>
    <cellStyle name="Normal 101 4 5 3" xfId="21215" xr:uid="{00000000-0005-0000-0000-0000670A0000}"/>
    <cellStyle name="Normal 101 4 5 4" xfId="29368" xr:uid="{00000000-0005-0000-0000-0000680A0000}"/>
    <cellStyle name="Normal 101 4 5 5" xfId="37600" xr:uid="{00000000-0005-0000-0000-0000690A0000}"/>
    <cellStyle name="Normal 101 4 5 6" xfId="47111" xr:uid="{00000000-0005-0000-0000-00006A0A0000}"/>
    <cellStyle name="Normal 101 4 6" xfId="6105" xr:uid="{00000000-0005-0000-0000-00006B0A0000}"/>
    <cellStyle name="Normal 101 4 6 2" xfId="15622" xr:uid="{00000000-0005-0000-0000-00006C0A0000}"/>
    <cellStyle name="Normal 101 4 6 3" xfId="23775" xr:uid="{00000000-0005-0000-0000-00006D0A0000}"/>
    <cellStyle name="Normal 101 4 6 4" xfId="31928" xr:uid="{00000000-0005-0000-0000-00006E0A0000}"/>
    <cellStyle name="Normal 101 4 6 5" xfId="40160" xr:uid="{00000000-0005-0000-0000-00006F0A0000}"/>
    <cellStyle name="Normal 101 4 6 6" xfId="49671" xr:uid="{00000000-0005-0000-0000-0000700A0000}"/>
    <cellStyle name="Normal 101 4 7" xfId="10022" xr:uid="{00000000-0005-0000-0000-0000710A0000}"/>
    <cellStyle name="Normal 101 4 8" xfId="18181" xr:uid="{00000000-0005-0000-0000-0000720A0000}"/>
    <cellStyle name="Normal 101 4 9" xfId="26334" xr:uid="{00000000-0005-0000-0000-0000730A0000}"/>
    <cellStyle name="Normal 101 40" xfId="53508" xr:uid="{00000000-0005-0000-0000-0000740A0000}"/>
    <cellStyle name="Normal 101 41" xfId="53587" xr:uid="{00000000-0005-0000-0000-0000750A0000}"/>
    <cellStyle name="Normal 101 42" xfId="53666" xr:uid="{00000000-0005-0000-0000-0000760A0000}"/>
    <cellStyle name="Normal 101 43" xfId="53745" xr:uid="{00000000-0005-0000-0000-0000770A0000}"/>
    <cellStyle name="Normal 101 5" xfId="656" xr:uid="{00000000-0005-0000-0000-0000780A0000}"/>
    <cellStyle name="Normal 101 5 10" xfId="44237" xr:uid="{00000000-0005-0000-0000-0000790A0000}"/>
    <cellStyle name="Normal 101 5 2" xfId="1302" xr:uid="{00000000-0005-0000-0000-00007A0A0000}"/>
    <cellStyle name="Normal 101 5 2 2" xfId="2585" xr:uid="{00000000-0005-0000-0000-00007B0A0000}"/>
    <cellStyle name="Normal 101 5 2 2 2" xfId="5625" xr:uid="{00000000-0005-0000-0000-00007C0A0000}"/>
    <cellStyle name="Normal 101 5 2 2 2 2" xfId="15142" xr:uid="{00000000-0005-0000-0000-00007D0A0000}"/>
    <cellStyle name="Normal 101 5 2 2 2 3" xfId="23295" xr:uid="{00000000-0005-0000-0000-00007E0A0000}"/>
    <cellStyle name="Normal 101 5 2 2 2 4" xfId="31448" xr:uid="{00000000-0005-0000-0000-00007F0A0000}"/>
    <cellStyle name="Normal 101 5 2 2 2 5" xfId="39680" xr:uid="{00000000-0005-0000-0000-0000800A0000}"/>
    <cellStyle name="Normal 101 5 2 2 2 6" xfId="49191" xr:uid="{00000000-0005-0000-0000-0000810A0000}"/>
    <cellStyle name="Normal 101 5 2 2 3" xfId="8185" xr:uid="{00000000-0005-0000-0000-0000820A0000}"/>
    <cellStyle name="Normal 101 5 2 2 3 2" xfId="17702" xr:uid="{00000000-0005-0000-0000-0000830A0000}"/>
    <cellStyle name="Normal 101 5 2 2 3 3" xfId="25855" xr:uid="{00000000-0005-0000-0000-0000840A0000}"/>
    <cellStyle name="Normal 101 5 2 2 3 4" xfId="34008" xr:uid="{00000000-0005-0000-0000-0000850A0000}"/>
    <cellStyle name="Normal 101 5 2 2 3 5" xfId="42240" xr:uid="{00000000-0005-0000-0000-0000860A0000}"/>
    <cellStyle name="Normal 101 5 2 2 3 6" xfId="51751" xr:uid="{00000000-0005-0000-0000-0000870A0000}"/>
    <cellStyle name="Normal 101 5 2 2 4" xfId="12102" xr:uid="{00000000-0005-0000-0000-0000880A0000}"/>
    <cellStyle name="Normal 101 5 2 2 5" xfId="20261" xr:uid="{00000000-0005-0000-0000-0000890A0000}"/>
    <cellStyle name="Normal 101 5 2 2 6" xfId="28414" xr:uid="{00000000-0005-0000-0000-00008A0A0000}"/>
    <cellStyle name="Normal 101 5 2 2 7" xfId="36646" xr:uid="{00000000-0005-0000-0000-00008B0A0000}"/>
    <cellStyle name="Normal 101 5 2 2 8" xfId="46157" xr:uid="{00000000-0005-0000-0000-00008C0A0000}"/>
    <cellStyle name="Normal 101 5 2 3" xfId="4345" xr:uid="{00000000-0005-0000-0000-00008D0A0000}"/>
    <cellStyle name="Normal 101 5 2 3 2" xfId="13862" xr:uid="{00000000-0005-0000-0000-00008E0A0000}"/>
    <cellStyle name="Normal 101 5 2 3 3" xfId="22015" xr:uid="{00000000-0005-0000-0000-00008F0A0000}"/>
    <cellStyle name="Normal 101 5 2 3 4" xfId="30168" xr:uid="{00000000-0005-0000-0000-0000900A0000}"/>
    <cellStyle name="Normal 101 5 2 3 5" xfId="38400" xr:uid="{00000000-0005-0000-0000-0000910A0000}"/>
    <cellStyle name="Normal 101 5 2 3 6" xfId="47911" xr:uid="{00000000-0005-0000-0000-0000920A0000}"/>
    <cellStyle name="Normal 101 5 2 4" xfId="6905" xr:uid="{00000000-0005-0000-0000-0000930A0000}"/>
    <cellStyle name="Normal 101 5 2 4 2" xfId="16422" xr:uid="{00000000-0005-0000-0000-0000940A0000}"/>
    <cellStyle name="Normal 101 5 2 4 3" xfId="24575" xr:uid="{00000000-0005-0000-0000-0000950A0000}"/>
    <cellStyle name="Normal 101 5 2 4 4" xfId="32728" xr:uid="{00000000-0005-0000-0000-0000960A0000}"/>
    <cellStyle name="Normal 101 5 2 4 5" xfId="40960" xr:uid="{00000000-0005-0000-0000-0000970A0000}"/>
    <cellStyle name="Normal 101 5 2 4 6" xfId="50471" xr:uid="{00000000-0005-0000-0000-0000980A0000}"/>
    <cellStyle name="Normal 101 5 2 5" xfId="10822" xr:uid="{00000000-0005-0000-0000-0000990A0000}"/>
    <cellStyle name="Normal 101 5 2 6" xfId="18981" xr:uid="{00000000-0005-0000-0000-00009A0A0000}"/>
    <cellStyle name="Normal 101 5 2 7" xfId="27134" xr:uid="{00000000-0005-0000-0000-00009B0A0000}"/>
    <cellStyle name="Normal 101 5 2 8" xfId="35366" xr:uid="{00000000-0005-0000-0000-00009C0A0000}"/>
    <cellStyle name="Normal 101 5 2 9" xfId="44877" xr:uid="{00000000-0005-0000-0000-00009D0A0000}"/>
    <cellStyle name="Normal 101 5 3" xfId="1945" xr:uid="{00000000-0005-0000-0000-00009E0A0000}"/>
    <cellStyle name="Normal 101 5 3 2" xfId="4985" xr:uid="{00000000-0005-0000-0000-00009F0A0000}"/>
    <cellStyle name="Normal 101 5 3 2 2" xfId="14502" xr:uid="{00000000-0005-0000-0000-0000A00A0000}"/>
    <cellStyle name="Normal 101 5 3 2 3" xfId="22655" xr:uid="{00000000-0005-0000-0000-0000A10A0000}"/>
    <cellStyle name="Normal 101 5 3 2 4" xfId="30808" xr:uid="{00000000-0005-0000-0000-0000A20A0000}"/>
    <cellStyle name="Normal 101 5 3 2 5" xfId="39040" xr:uid="{00000000-0005-0000-0000-0000A30A0000}"/>
    <cellStyle name="Normal 101 5 3 2 6" xfId="48551" xr:uid="{00000000-0005-0000-0000-0000A40A0000}"/>
    <cellStyle name="Normal 101 5 3 3" xfId="7545" xr:uid="{00000000-0005-0000-0000-0000A50A0000}"/>
    <cellStyle name="Normal 101 5 3 3 2" xfId="17062" xr:uid="{00000000-0005-0000-0000-0000A60A0000}"/>
    <cellStyle name="Normal 101 5 3 3 3" xfId="25215" xr:uid="{00000000-0005-0000-0000-0000A70A0000}"/>
    <cellStyle name="Normal 101 5 3 3 4" xfId="33368" xr:uid="{00000000-0005-0000-0000-0000A80A0000}"/>
    <cellStyle name="Normal 101 5 3 3 5" xfId="41600" xr:uid="{00000000-0005-0000-0000-0000A90A0000}"/>
    <cellStyle name="Normal 101 5 3 3 6" xfId="51111" xr:uid="{00000000-0005-0000-0000-0000AA0A0000}"/>
    <cellStyle name="Normal 101 5 3 4" xfId="11462" xr:uid="{00000000-0005-0000-0000-0000AB0A0000}"/>
    <cellStyle name="Normal 101 5 3 5" xfId="19621" xr:uid="{00000000-0005-0000-0000-0000AC0A0000}"/>
    <cellStyle name="Normal 101 5 3 6" xfId="27774" xr:uid="{00000000-0005-0000-0000-0000AD0A0000}"/>
    <cellStyle name="Normal 101 5 3 7" xfId="36006" xr:uid="{00000000-0005-0000-0000-0000AE0A0000}"/>
    <cellStyle name="Normal 101 5 3 8" xfId="45517" xr:uid="{00000000-0005-0000-0000-0000AF0A0000}"/>
    <cellStyle name="Normal 101 5 4" xfId="3702" xr:uid="{00000000-0005-0000-0000-0000B00A0000}"/>
    <cellStyle name="Normal 101 5 4 2" xfId="13219" xr:uid="{00000000-0005-0000-0000-0000B10A0000}"/>
    <cellStyle name="Normal 101 5 4 3" xfId="21375" xr:uid="{00000000-0005-0000-0000-0000B20A0000}"/>
    <cellStyle name="Normal 101 5 4 4" xfId="29528" xr:uid="{00000000-0005-0000-0000-0000B30A0000}"/>
    <cellStyle name="Normal 101 5 4 5" xfId="37760" xr:uid="{00000000-0005-0000-0000-0000B40A0000}"/>
    <cellStyle name="Normal 101 5 4 6" xfId="47271" xr:uid="{00000000-0005-0000-0000-0000B50A0000}"/>
    <cellStyle name="Normal 101 5 5" xfId="6265" xr:uid="{00000000-0005-0000-0000-0000B60A0000}"/>
    <cellStyle name="Normal 101 5 5 2" xfId="15782" xr:uid="{00000000-0005-0000-0000-0000B70A0000}"/>
    <cellStyle name="Normal 101 5 5 3" xfId="23935" xr:uid="{00000000-0005-0000-0000-0000B80A0000}"/>
    <cellStyle name="Normal 101 5 5 4" xfId="32088" xr:uid="{00000000-0005-0000-0000-0000B90A0000}"/>
    <cellStyle name="Normal 101 5 5 5" xfId="40320" xr:uid="{00000000-0005-0000-0000-0000BA0A0000}"/>
    <cellStyle name="Normal 101 5 5 6" xfId="49831" xr:uid="{00000000-0005-0000-0000-0000BB0A0000}"/>
    <cellStyle name="Normal 101 5 6" xfId="10182" xr:uid="{00000000-0005-0000-0000-0000BC0A0000}"/>
    <cellStyle name="Normal 101 5 7" xfId="18341" xr:uid="{00000000-0005-0000-0000-0000BD0A0000}"/>
    <cellStyle name="Normal 101 5 8" xfId="26494" xr:uid="{00000000-0005-0000-0000-0000BE0A0000}"/>
    <cellStyle name="Normal 101 5 9" xfId="34726" xr:uid="{00000000-0005-0000-0000-0000BF0A0000}"/>
    <cellStyle name="Normal 101 6" xfId="982" xr:uid="{00000000-0005-0000-0000-0000C00A0000}"/>
    <cellStyle name="Normal 101 6 2" xfId="2265" xr:uid="{00000000-0005-0000-0000-0000C10A0000}"/>
    <cellStyle name="Normal 101 6 2 2" xfId="5305" xr:uid="{00000000-0005-0000-0000-0000C20A0000}"/>
    <cellStyle name="Normal 101 6 2 2 2" xfId="14822" xr:uid="{00000000-0005-0000-0000-0000C30A0000}"/>
    <cellStyle name="Normal 101 6 2 2 3" xfId="22975" xr:uid="{00000000-0005-0000-0000-0000C40A0000}"/>
    <cellStyle name="Normal 101 6 2 2 4" xfId="31128" xr:uid="{00000000-0005-0000-0000-0000C50A0000}"/>
    <cellStyle name="Normal 101 6 2 2 5" xfId="39360" xr:uid="{00000000-0005-0000-0000-0000C60A0000}"/>
    <cellStyle name="Normal 101 6 2 2 6" xfId="48871" xr:uid="{00000000-0005-0000-0000-0000C70A0000}"/>
    <cellStyle name="Normal 101 6 2 3" xfId="7865" xr:uid="{00000000-0005-0000-0000-0000C80A0000}"/>
    <cellStyle name="Normal 101 6 2 3 2" xfId="17382" xr:uid="{00000000-0005-0000-0000-0000C90A0000}"/>
    <cellStyle name="Normal 101 6 2 3 3" xfId="25535" xr:uid="{00000000-0005-0000-0000-0000CA0A0000}"/>
    <cellStyle name="Normal 101 6 2 3 4" xfId="33688" xr:uid="{00000000-0005-0000-0000-0000CB0A0000}"/>
    <cellStyle name="Normal 101 6 2 3 5" xfId="41920" xr:uid="{00000000-0005-0000-0000-0000CC0A0000}"/>
    <cellStyle name="Normal 101 6 2 3 6" xfId="51431" xr:uid="{00000000-0005-0000-0000-0000CD0A0000}"/>
    <cellStyle name="Normal 101 6 2 4" xfId="11782" xr:uid="{00000000-0005-0000-0000-0000CE0A0000}"/>
    <cellStyle name="Normal 101 6 2 5" xfId="19941" xr:uid="{00000000-0005-0000-0000-0000CF0A0000}"/>
    <cellStyle name="Normal 101 6 2 6" xfId="28094" xr:uid="{00000000-0005-0000-0000-0000D00A0000}"/>
    <cellStyle name="Normal 101 6 2 7" xfId="36326" xr:uid="{00000000-0005-0000-0000-0000D10A0000}"/>
    <cellStyle name="Normal 101 6 2 8" xfId="45837" xr:uid="{00000000-0005-0000-0000-0000D20A0000}"/>
    <cellStyle name="Normal 101 6 3" xfId="4025" xr:uid="{00000000-0005-0000-0000-0000D30A0000}"/>
    <cellStyle name="Normal 101 6 3 2" xfId="13542" xr:uid="{00000000-0005-0000-0000-0000D40A0000}"/>
    <cellStyle name="Normal 101 6 3 3" xfId="21695" xr:uid="{00000000-0005-0000-0000-0000D50A0000}"/>
    <cellStyle name="Normal 101 6 3 4" xfId="29848" xr:uid="{00000000-0005-0000-0000-0000D60A0000}"/>
    <cellStyle name="Normal 101 6 3 5" xfId="38080" xr:uid="{00000000-0005-0000-0000-0000D70A0000}"/>
    <cellStyle name="Normal 101 6 3 6" xfId="47591" xr:uid="{00000000-0005-0000-0000-0000D80A0000}"/>
    <cellStyle name="Normal 101 6 4" xfId="6585" xr:uid="{00000000-0005-0000-0000-0000D90A0000}"/>
    <cellStyle name="Normal 101 6 4 2" xfId="16102" xr:uid="{00000000-0005-0000-0000-0000DA0A0000}"/>
    <cellStyle name="Normal 101 6 4 3" xfId="24255" xr:uid="{00000000-0005-0000-0000-0000DB0A0000}"/>
    <cellStyle name="Normal 101 6 4 4" xfId="32408" xr:uid="{00000000-0005-0000-0000-0000DC0A0000}"/>
    <cellStyle name="Normal 101 6 4 5" xfId="40640" xr:uid="{00000000-0005-0000-0000-0000DD0A0000}"/>
    <cellStyle name="Normal 101 6 4 6" xfId="50151" xr:uid="{00000000-0005-0000-0000-0000DE0A0000}"/>
    <cellStyle name="Normal 101 6 5" xfId="10502" xr:uid="{00000000-0005-0000-0000-0000DF0A0000}"/>
    <cellStyle name="Normal 101 6 6" xfId="18661" xr:uid="{00000000-0005-0000-0000-0000E00A0000}"/>
    <cellStyle name="Normal 101 6 7" xfId="26814" xr:uid="{00000000-0005-0000-0000-0000E10A0000}"/>
    <cellStyle name="Normal 101 6 8" xfId="35046" xr:uid="{00000000-0005-0000-0000-0000E20A0000}"/>
    <cellStyle name="Normal 101 6 9" xfId="44557" xr:uid="{00000000-0005-0000-0000-0000E30A0000}"/>
    <cellStyle name="Normal 101 7" xfId="1625" xr:uid="{00000000-0005-0000-0000-0000E40A0000}"/>
    <cellStyle name="Normal 101 7 2" xfId="4665" xr:uid="{00000000-0005-0000-0000-0000E50A0000}"/>
    <cellStyle name="Normal 101 7 2 2" xfId="14182" xr:uid="{00000000-0005-0000-0000-0000E60A0000}"/>
    <cellStyle name="Normal 101 7 2 3" xfId="22335" xr:uid="{00000000-0005-0000-0000-0000E70A0000}"/>
    <cellStyle name="Normal 101 7 2 4" xfId="30488" xr:uid="{00000000-0005-0000-0000-0000E80A0000}"/>
    <cellStyle name="Normal 101 7 2 5" xfId="38720" xr:uid="{00000000-0005-0000-0000-0000E90A0000}"/>
    <cellStyle name="Normal 101 7 2 6" xfId="48231" xr:uid="{00000000-0005-0000-0000-0000EA0A0000}"/>
    <cellStyle name="Normal 101 7 3" xfId="7225" xr:uid="{00000000-0005-0000-0000-0000EB0A0000}"/>
    <cellStyle name="Normal 101 7 3 2" xfId="16742" xr:uid="{00000000-0005-0000-0000-0000EC0A0000}"/>
    <cellStyle name="Normal 101 7 3 3" xfId="24895" xr:uid="{00000000-0005-0000-0000-0000ED0A0000}"/>
    <cellStyle name="Normal 101 7 3 4" xfId="33048" xr:uid="{00000000-0005-0000-0000-0000EE0A0000}"/>
    <cellStyle name="Normal 101 7 3 5" xfId="41280" xr:uid="{00000000-0005-0000-0000-0000EF0A0000}"/>
    <cellStyle name="Normal 101 7 3 6" xfId="50791" xr:uid="{00000000-0005-0000-0000-0000F00A0000}"/>
    <cellStyle name="Normal 101 7 4" xfId="11142" xr:uid="{00000000-0005-0000-0000-0000F10A0000}"/>
    <cellStyle name="Normal 101 7 5" xfId="19301" xr:uid="{00000000-0005-0000-0000-0000F20A0000}"/>
    <cellStyle name="Normal 101 7 6" xfId="27454" xr:uid="{00000000-0005-0000-0000-0000F30A0000}"/>
    <cellStyle name="Normal 101 7 7" xfId="35686" xr:uid="{00000000-0005-0000-0000-0000F40A0000}"/>
    <cellStyle name="Normal 101 7 8" xfId="45197" xr:uid="{00000000-0005-0000-0000-0000F50A0000}"/>
    <cellStyle name="Normal 101 8" xfId="2905" xr:uid="{00000000-0005-0000-0000-0000F60A0000}"/>
    <cellStyle name="Normal 101 8 2" xfId="12422" xr:uid="{00000000-0005-0000-0000-0000F70A0000}"/>
    <cellStyle name="Normal 101 8 3" xfId="20581" xr:uid="{00000000-0005-0000-0000-0000F80A0000}"/>
    <cellStyle name="Normal 101 8 4" xfId="28734" xr:uid="{00000000-0005-0000-0000-0000F90A0000}"/>
    <cellStyle name="Normal 101 8 5" xfId="36966" xr:uid="{00000000-0005-0000-0000-0000FA0A0000}"/>
    <cellStyle name="Normal 101 8 6" xfId="46477" xr:uid="{00000000-0005-0000-0000-0000FB0A0000}"/>
    <cellStyle name="Normal 101 9" xfId="2984" xr:uid="{00000000-0005-0000-0000-0000FC0A0000}"/>
    <cellStyle name="Normal 101 9 2" xfId="12501" xr:uid="{00000000-0005-0000-0000-0000FD0A0000}"/>
    <cellStyle name="Normal 101 9 3" xfId="20660" xr:uid="{00000000-0005-0000-0000-0000FE0A0000}"/>
    <cellStyle name="Normal 101 9 4" xfId="28813" xr:uid="{00000000-0005-0000-0000-0000FF0A0000}"/>
    <cellStyle name="Normal 101 9 5" xfId="37045" xr:uid="{00000000-0005-0000-0000-0000000B0000}"/>
    <cellStyle name="Normal 101 9 6" xfId="46556" xr:uid="{00000000-0005-0000-0000-0000010B0000}"/>
    <cellStyle name="Normal 102" xfId="410" xr:uid="{00000000-0005-0000-0000-0000020B0000}"/>
    <cellStyle name="Normal 102 10" xfId="26253" xr:uid="{00000000-0005-0000-0000-0000030B0000}"/>
    <cellStyle name="Normal 102 11" xfId="34485" xr:uid="{00000000-0005-0000-0000-0000040B0000}"/>
    <cellStyle name="Normal 102 12" xfId="43996" xr:uid="{00000000-0005-0000-0000-0000050B0000}"/>
    <cellStyle name="Normal 102 2" xfId="572" xr:uid="{00000000-0005-0000-0000-0000060B0000}"/>
    <cellStyle name="Normal 102 2 10" xfId="34645" xr:uid="{00000000-0005-0000-0000-0000070B0000}"/>
    <cellStyle name="Normal 102 2 11" xfId="44156" xr:uid="{00000000-0005-0000-0000-0000080B0000}"/>
    <cellStyle name="Normal 102 2 2" xfId="898" xr:uid="{00000000-0005-0000-0000-0000090B0000}"/>
    <cellStyle name="Normal 102 2 2 10" xfId="44476" xr:uid="{00000000-0005-0000-0000-00000A0B0000}"/>
    <cellStyle name="Normal 102 2 2 2" xfId="1541" xr:uid="{00000000-0005-0000-0000-00000B0B0000}"/>
    <cellStyle name="Normal 102 2 2 2 2" xfId="2824" xr:uid="{00000000-0005-0000-0000-00000C0B0000}"/>
    <cellStyle name="Normal 102 2 2 2 2 2" xfId="5864" xr:uid="{00000000-0005-0000-0000-00000D0B0000}"/>
    <cellStyle name="Normal 102 2 2 2 2 2 2" xfId="15381" xr:uid="{00000000-0005-0000-0000-00000E0B0000}"/>
    <cellStyle name="Normal 102 2 2 2 2 2 3" xfId="23534" xr:uid="{00000000-0005-0000-0000-00000F0B0000}"/>
    <cellStyle name="Normal 102 2 2 2 2 2 4" xfId="31687" xr:uid="{00000000-0005-0000-0000-0000100B0000}"/>
    <cellStyle name="Normal 102 2 2 2 2 2 5" xfId="39919" xr:uid="{00000000-0005-0000-0000-0000110B0000}"/>
    <cellStyle name="Normal 102 2 2 2 2 2 6" xfId="49430" xr:uid="{00000000-0005-0000-0000-0000120B0000}"/>
    <cellStyle name="Normal 102 2 2 2 2 3" xfId="8424" xr:uid="{00000000-0005-0000-0000-0000130B0000}"/>
    <cellStyle name="Normal 102 2 2 2 2 3 2" xfId="17941" xr:uid="{00000000-0005-0000-0000-0000140B0000}"/>
    <cellStyle name="Normal 102 2 2 2 2 3 3" xfId="26094" xr:uid="{00000000-0005-0000-0000-0000150B0000}"/>
    <cellStyle name="Normal 102 2 2 2 2 3 4" xfId="34247" xr:uid="{00000000-0005-0000-0000-0000160B0000}"/>
    <cellStyle name="Normal 102 2 2 2 2 3 5" xfId="42479" xr:uid="{00000000-0005-0000-0000-0000170B0000}"/>
    <cellStyle name="Normal 102 2 2 2 2 3 6" xfId="51990" xr:uid="{00000000-0005-0000-0000-0000180B0000}"/>
    <cellStyle name="Normal 102 2 2 2 2 4" xfId="12341" xr:uid="{00000000-0005-0000-0000-0000190B0000}"/>
    <cellStyle name="Normal 102 2 2 2 2 5" xfId="20500" xr:uid="{00000000-0005-0000-0000-00001A0B0000}"/>
    <cellStyle name="Normal 102 2 2 2 2 6" xfId="28653" xr:uid="{00000000-0005-0000-0000-00001B0B0000}"/>
    <cellStyle name="Normal 102 2 2 2 2 7" xfId="36885" xr:uid="{00000000-0005-0000-0000-00001C0B0000}"/>
    <cellStyle name="Normal 102 2 2 2 2 8" xfId="46396" xr:uid="{00000000-0005-0000-0000-00001D0B0000}"/>
    <cellStyle name="Normal 102 2 2 2 3" xfId="4584" xr:uid="{00000000-0005-0000-0000-00001E0B0000}"/>
    <cellStyle name="Normal 102 2 2 2 3 2" xfId="14101" xr:uid="{00000000-0005-0000-0000-00001F0B0000}"/>
    <cellStyle name="Normal 102 2 2 2 3 3" xfId="22254" xr:uid="{00000000-0005-0000-0000-0000200B0000}"/>
    <cellStyle name="Normal 102 2 2 2 3 4" xfId="30407" xr:uid="{00000000-0005-0000-0000-0000210B0000}"/>
    <cellStyle name="Normal 102 2 2 2 3 5" xfId="38639" xr:uid="{00000000-0005-0000-0000-0000220B0000}"/>
    <cellStyle name="Normal 102 2 2 2 3 6" xfId="48150" xr:uid="{00000000-0005-0000-0000-0000230B0000}"/>
    <cellStyle name="Normal 102 2 2 2 4" xfId="7144" xr:uid="{00000000-0005-0000-0000-0000240B0000}"/>
    <cellStyle name="Normal 102 2 2 2 4 2" xfId="16661" xr:uid="{00000000-0005-0000-0000-0000250B0000}"/>
    <cellStyle name="Normal 102 2 2 2 4 3" xfId="24814" xr:uid="{00000000-0005-0000-0000-0000260B0000}"/>
    <cellStyle name="Normal 102 2 2 2 4 4" xfId="32967" xr:uid="{00000000-0005-0000-0000-0000270B0000}"/>
    <cellStyle name="Normal 102 2 2 2 4 5" xfId="41199" xr:uid="{00000000-0005-0000-0000-0000280B0000}"/>
    <cellStyle name="Normal 102 2 2 2 4 6" xfId="50710" xr:uid="{00000000-0005-0000-0000-0000290B0000}"/>
    <cellStyle name="Normal 102 2 2 2 5" xfId="11061" xr:uid="{00000000-0005-0000-0000-00002A0B0000}"/>
    <cellStyle name="Normal 102 2 2 2 6" xfId="19220" xr:uid="{00000000-0005-0000-0000-00002B0B0000}"/>
    <cellStyle name="Normal 102 2 2 2 7" xfId="27373" xr:uid="{00000000-0005-0000-0000-00002C0B0000}"/>
    <cellStyle name="Normal 102 2 2 2 8" xfId="35605" xr:uid="{00000000-0005-0000-0000-00002D0B0000}"/>
    <cellStyle name="Normal 102 2 2 2 9" xfId="45116" xr:uid="{00000000-0005-0000-0000-00002E0B0000}"/>
    <cellStyle name="Normal 102 2 2 3" xfId="2184" xr:uid="{00000000-0005-0000-0000-00002F0B0000}"/>
    <cellStyle name="Normal 102 2 2 3 2" xfId="5224" xr:uid="{00000000-0005-0000-0000-0000300B0000}"/>
    <cellStyle name="Normal 102 2 2 3 2 2" xfId="14741" xr:uid="{00000000-0005-0000-0000-0000310B0000}"/>
    <cellStyle name="Normal 102 2 2 3 2 3" xfId="22894" xr:uid="{00000000-0005-0000-0000-0000320B0000}"/>
    <cellStyle name="Normal 102 2 2 3 2 4" xfId="31047" xr:uid="{00000000-0005-0000-0000-0000330B0000}"/>
    <cellStyle name="Normal 102 2 2 3 2 5" xfId="39279" xr:uid="{00000000-0005-0000-0000-0000340B0000}"/>
    <cellStyle name="Normal 102 2 2 3 2 6" xfId="48790" xr:uid="{00000000-0005-0000-0000-0000350B0000}"/>
    <cellStyle name="Normal 102 2 2 3 3" xfId="7784" xr:uid="{00000000-0005-0000-0000-0000360B0000}"/>
    <cellStyle name="Normal 102 2 2 3 3 2" xfId="17301" xr:uid="{00000000-0005-0000-0000-0000370B0000}"/>
    <cellStyle name="Normal 102 2 2 3 3 3" xfId="25454" xr:uid="{00000000-0005-0000-0000-0000380B0000}"/>
    <cellStyle name="Normal 102 2 2 3 3 4" xfId="33607" xr:uid="{00000000-0005-0000-0000-0000390B0000}"/>
    <cellStyle name="Normal 102 2 2 3 3 5" xfId="41839" xr:uid="{00000000-0005-0000-0000-00003A0B0000}"/>
    <cellStyle name="Normal 102 2 2 3 3 6" xfId="51350" xr:uid="{00000000-0005-0000-0000-00003B0B0000}"/>
    <cellStyle name="Normal 102 2 2 3 4" xfId="11701" xr:uid="{00000000-0005-0000-0000-00003C0B0000}"/>
    <cellStyle name="Normal 102 2 2 3 5" xfId="19860" xr:uid="{00000000-0005-0000-0000-00003D0B0000}"/>
    <cellStyle name="Normal 102 2 2 3 6" xfId="28013" xr:uid="{00000000-0005-0000-0000-00003E0B0000}"/>
    <cellStyle name="Normal 102 2 2 3 7" xfId="36245" xr:uid="{00000000-0005-0000-0000-00003F0B0000}"/>
    <cellStyle name="Normal 102 2 2 3 8" xfId="45756" xr:uid="{00000000-0005-0000-0000-0000400B0000}"/>
    <cellStyle name="Normal 102 2 2 4" xfId="3944" xr:uid="{00000000-0005-0000-0000-0000410B0000}"/>
    <cellStyle name="Normal 102 2 2 4 2" xfId="13461" xr:uid="{00000000-0005-0000-0000-0000420B0000}"/>
    <cellStyle name="Normal 102 2 2 4 3" xfId="21614" xr:uid="{00000000-0005-0000-0000-0000430B0000}"/>
    <cellStyle name="Normal 102 2 2 4 4" xfId="29767" xr:uid="{00000000-0005-0000-0000-0000440B0000}"/>
    <cellStyle name="Normal 102 2 2 4 5" xfId="37999" xr:uid="{00000000-0005-0000-0000-0000450B0000}"/>
    <cellStyle name="Normal 102 2 2 4 6" xfId="47510" xr:uid="{00000000-0005-0000-0000-0000460B0000}"/>
    <cellStyle name="Normal 102 2 2 5" xfId="6504" xr:uid="{00000000-0005-0000-0000-0000470B0000}"/>
    <cellStyle name="Normal 102 2 2 5 2" xfId="16021" xr:uid="{00000000-0005-0000-0000-0000480B0000}"/>
    <cellStyle name="Normal 102 2 2 5 3" xfId="24174" xr:uid="{00000000-0005-0000-0000-0000490B0000}"/>
    <cellStyle name="Normal 102 2 2 5 4" xfId="32327" xr:uid="{00000000-0005-0000-0000-00004A0B0000}"/>
    <cellStyle name="Normal 102 2 2 5 5" xfId="40559" xr:uid="{00000000-0005-0000-0000-00004B0B0000}"/>
    <cellStyle name="Normal 102 2 2 5 6" xfId="50070" xr:uid="{00000000-0005-0000-0000-00004C0B0000}"/>
    <cellStyle name="Normal 102 2 2 6" xfId="10421" xr:uid="{00000000-0005-0000-0000-00004D0B0000}"/>
    <cellStyle name="Normal 102 2 2 7" xfId="18580" xr:uid="{00000000-0005-0000-0000-00004E0B0000}"/>
    <cellStyle name="Normal 102 2 2 8" xfId="26733" xr:uid="{00000000-0005-0000-0000-00004F0B0000}"/>
    <cellStyle name="Normal 102 2 2 9" xfId="34965" xr:uid="{00000000-0005-0000-0000-0000500B0000}"/>
    <cellStyle name="Normal 102 2 3" xfId="1221" xr:uid="{00000000-0005-0000-0000-0000510B0000}"/>
    <cellStyle name="Normal 102 2 3 2" xfId="2504" xr:uid="{00000000-0005-0000-0000-0000520B0000}"/>
    <cellStyle name="Normal 102 2 3 2 2" xfId="5544" xr:uid="{00000000-0005-0000-0000-0000530B0000}"/>
    <cellStyle name="Normal 102 2 3 2 2 2" xfId="15061" xr:uid="{00000000-0005-0000-0000-0000540B0000}"/>
    <cellStyle name="Normal 102 2 3 2 2 3" xfId="23214" xr:uid="{00000000-0005-0000-0000-0000550B0000}"/>
    <cellStyle name="Normal 102 2 3 2 2 4" xfId="31367" xr:uid="{00000000-0005-0000-0000-0000560B0000}"/>
    <cellStyle name="Normal 102 2 3 2 2 5" xfId="39599" xr:uid="{00000000-0005-0000-0000-0000570B0000}"/>
    <cellStyle name="Normal 102 2 3 2 2 6" xfId="49110" xr:uid="{00000000-0005-0000-0000-0000580B0000}"/>
    <cellStyle name="Normal 102 2 3 2 3" xfId="8104" xr:uid="{00000000-0005-0000-0000-0000590B0000}"/>
    <cellStyle name="Normal 102 2 3 2 3 2" xfId="17621" xr:uid="{00000000-0005-0000-0000-00005A0B0000}"/>
    <cellStyle name="Normal 102 2 3 2 3 3" xfId="25774" xr:uid="{00000000-0005-0000-0000-00005B0B0000}"/>
    <cellStyle name="Normal 102 2 3 2 3 4" xfId="33927" xr:uid="{00000000-0005-0000-0000-00005C0B0000}"/>
    <cellStyle name="Normal 102 2 3 2 3 5" xfId="42159" xr:uid="{00000000-0005-0000-0000-00005D0B0000}"/>
    <cellStyle name="Normal 102 2 3 2 3 6" xfId="51670" xr:uid="{00000000-0005-0000-0000-00005E0B0000}"/>
    <cellStyle name="Normal 102 2 3 2 4" xfId="12021" xr:uid="{00000000-0005-0000-0000-00005F0B0000}"/>
    <cellStyle name="Normal 102 2 3 2 5" xfId="20180" xr:uid="{00000000-0005-0000-0000-0000600B0000}"/>
    <cellStyle name="Normal 102 2 3 2 6" xfId="28333" xr:uid="{00000000-0005-0000-0000-0000610B0000}"/>
    <cellStyle name="Normal 102 2 3 2 7" xfId="36565" xr:uid="{00000000-0005-0000-0000-0000620B0000}"/>
    <cellStyle name="Normal 102 2 3 2 8" xfId="46076" xr:uid="{00000000-0005-0000-0000-0000630B0000}"/>
    <cellStyle name="Normal 102 2 3 3" xfId="4264" xr:uid="{00000000-0005-0000-0000-0000640B0000}"/>
    <cellStyle name="Normal 102 2 3 3 2" xfId="13781" xr:uid="{00000000-0005-0000-0000-0000650B0000}"/>
    <cellStyle name="Normal 102 2 3 3 3" xfId="21934" xr:uid="{00000000-0005-0000-0000-0000660B0000}"/>
    <cellStyle name="Normal 102 2 3 3 4" xfId="30087" xr:uid="{00000000-0005-0000-0000-0000670B0000}"/>
    <cellStyle name="Normal 102 2 3 3 5" xfId="38319" xr:uid="{00000000-0005-0000-0000-0000680B0000}"/>
    <cellStyle name="Normal 102 2 3 3 6" xfId="47830" xr:uid="{00000000-0005-0000-0000-0000690B0000}"/>
    <cellStyle name="Normal 102 2 3 4" xfId="6824" xr:uid="{00000000-0005-0000-0000-00006A0B0000}"/>
    <cellStyle name="Normal 102 2 3 4 2" xfId="16341" xr:uid="{00000000-0005-0000-0000-00006B0B0000}"/>
    <cellStyle name="Normal 102 2 3 4 3" xfId="24494" xr:uid="{00000000-0005-0000-0000-00006C0B0000}"/>
    <cellStyle name="Normal 102 2 3 4 4" xfId="32647" xr:uid="{00000000-0005-0000-0000-00006D0B0000}"/>
    <cellStyle name="Normal 102 2 3 4 5" xfId="40879" xr:uid="{00000000-0005-0000-0000-00006E0B0000}"/>
    <cellStyle name="Normal 102 2 3 4 6" xfId="50390" xr:uid="{00000000-0005-0000-0000-00006F0B0000}"/>
    <cellStyle name="Normal 102 2 3 5" xfId="10741" xr:uid="{00000000-0005-0000-0000-0000700B0000}"/>
    <cellStyle name="Normal 102 2 3 6" xfId="18900" xr:uid="{00000000-0005-0000-0000-0000710B0000}"/>
    <cellStyle name="Normal 102 2 3 7" xfId="27053" xr:uid="{00000000-0005-0000-0000-0000720B0000}"/>
    <cellStyle name="Normal 102 2 3 8" xfId="35285" xr:uid="{00000000-0005-0000-0000-0000730B0000}"/>
    <cellStyle name="Normal 102 2 3 9" xfId="44796" xr:uid="{00000000-0005-0000-0000-0000740B0000}"/>
    <cellStyle name="Normal 102 2 4" xfId="1864" xr:uid="{00000000-0005-0000-0000-0000750B0000}"/>
    <cellStyle name="Normal 102 2 4 2" xfId="4904" xr:uid="{00000000-0005-0000-0000-0000760B0000}"/>
    <cellStyle name="Normal 102 2 4 2 2" xfId="14421" xr:uid="{00000000-0005-0000-0000-0000770B0000}"/>
    <cellStyle name="Normal 102 2 4 2 3" xfId="22574" xr:uid="{00000000-0005-0000-0000-0000780B0000}"/>
    <cellStyle name="Normal 102 2 4 2 4" xfId="30727" xr:uid="{00000000-0005-0000-0000-0000790B0000}"/>
    <cellStyle name="Normal 102 2 4 2 5" xfId="38959" xr:uid="{00000000-0005-0000-0000-00007A0B0000}"/>
    <cellStyle name="Normal 102 2 4 2 6" xfId="48470" xr:uid="{00000000-0005-0000-0000-00007B0B0000}"/>
    <cellStyle name="Normal 102 2 4 3" xfId="7464" xr:uid="{00000000-0005-0000-0000-00007C0B0000}"/>
    <cellStyle name="Normal 102 2 4 3 2" xfId="16981" xr:uid="{00000000-0005-0000-0000-00007D0B0000}"/>
    <cellStyle name="Normal 102 2 4 3 3" xfId="25134" xr:uid="{00000000-0005-0000-0000-00007E0B0000}"/>
    <cellStyle name="Normal 102 2 4 3 4" xfId="33287" xr:uid="{00000000-0005-0000-0000-00007F0B0000}"/>
    <cellStyle name="Normal 102 2 4 3 5" xfId="41519" xr:uid="{00000000-0005-0000-0000-0000800B0000}"/>
    <cellStyle name="Normal 102 2 4 3 6" xfId="51030" xr:uid="{00000000-0005-0000-0000-0000810B0000}"/>
    <cellStyle name="Normal 102 2 4 4" xfId="11381" xr:uid="{00000000-0005-0000-0000-0000820B0000}"/>
    <cellStyle name="Normal 102 2 4 5" xfId="19540" xr:uid="{00000000-0005-0000-0000-0000830B0000}"/>
    <cellStyle name="Normal 102 2 4 6" xfId="27693" xr:uid="{00000000-0005-0000-0000-0000840B0000}"/>
    <cellStyle name="Normal 102 2 4 7" xfId="35925" xr:uid="{00000000-0005-0000-0000-0000850B0000}"/>
    <cellStyle name="Normal 102 2 4 8" xfId="45436" xr:uid="{00000000-0005-0000-0000-0000860B0000}"/>
    <cellStyle name="Normal 102 2 5" xfId="3621" xr:uid="{00000000-0005-0000-0000-0000870B0000}"/>
    <cellStyle name="Normal 102 2 5 2" xfId="13138" xr:uid="{00000000-0005-0000-0000-0000880B0000}"/>
    <cellStyle name="Normal 102 2 5 3" xfId="21294" xr:uid="{00000000-0005-0000-0000-0000890B0000}"/>
    <cellStyle name="Normal 102 2 5 4" xfId="29447" xr:uid="{00000000-0005-0000-0000-00008A0B0000}"/>
    <cellStyle name="Normal 102 2 5 5" xfId="37679" xr:uid="{00000000-0005-0000-0000-00008B0B0000}"/>
    <cellStyle name="Normal 102 2 5 6" xfId="47190" xr:uid="{00000000-0005-0000-0000-00008C0B0000}"/>
    <cellStyle name="Normal 102 2 6" xfId="6184" xr:uid="{00000000-0005-0000-0000-00008D0B0000}"/>
    <cellStyle name="Normal 102 2 6 2" xfId="15701" xr:uid="{00000000-0005-0000-0000-00008E0B0000}"/>
    <cellStyle name="Normal 102 2 6 3" xfId="23854" xr:uid="{00000000-0005-0000-0000-00008F0B0000}"/>
    <cellStyle name="Normal 102 2 6 4" xfId="32007" xr:uid="{00000000-0005-0000-0000-0000900B0000}"/>
    <cellStyle name="Normal 102 2 6 5" xfId="40239" xr:uid="{00000000-0005-0000-0000-0000910B0000}"/>
    <cellStyle name="Normal 102 2 6 6" xfId="49750" xr:uid="{00000000-0005-0000-0000-0000920B0000}"/>
    <cellStyle name="Normal 102 2 7" xfId="10101" xr:uid="{00000000-0005-0000-0000-0000930B0000}"/>
    <cellStyle name="Normal 102 2 8" xfId="18260" xr:uid="{00000000-0005-0000-0000-0000940B0000}"/>
    <cellStyle name="Normal 102 2 9" xfId="26413" xr:uid="{00000000-0005-0000-0000-0000950B0000}"/>
    <cellStyle name="Normal 102 3" xfId="735" xr:uid="{00000000-0005-0000-0000-0000960B0000}"/>
    <cellStyle name="Normal 102 3 10" xfId="44316" xr:uid="{00000000-0005-0000-0000-0000970B0000}"/>
    <cellStyle name="Normal 102 3 2" xfId="1381" xr:uid="{00000000-0005-0000-0000-0000980B0000}"/>
    <cellStyle name="Normal 102 3 2 2" xfId="2664" xr:uid="{00000000-0005-0000-0000-0000990B0000}"/>
    <cellStyle name="Normal 102 3 2 2 2" xfId="5704" xr:uid="{00000000-0005-0000-0000-00009A0B0000}"/>
    <cellStyle name="Normal 102 3 2 2 2 2" xfId="15221" xr:uid="{00000000-0005-0000-0000-00009B0B0000}"/>
    <cellStyle name="Normal 102 3 2 2 2 3" xfId="23374" xr:uid="{00000000-0005-0000-0000-00009C0B0000}"/>
    <cellStyle name="Normal 102 3 2 2 2 4" xfId="31527" xr:uid="{00000000-0005-0000-0000-00009D0B0000}"/>
    <cellStyle name="Normal 102 3 2 2 2 5" xfId="39759" xr:uid="{00000000-0005-0000-0000-00009E0B0000}"/>
    <cellStyle name="Normal 102 3 2 2 2 6" xfId="49270" xr:uid="{00000000-0005-0000-0000-00009F0B0000}"/>
    <cellStyle name="Normal 102 3 2 2 3" xfId="8264" xr:uid="{00000000-0005-0000-0000-0000A00B0000}"/>
    <cellStyle name="Normal 102 3 2 2 3 2" xfId="17781" xr:uid="{00000000-0005-0000-0000-0000A10B0000}"/>
    <cellStyle name="Normal 102 3 2 2 3 3" xfId="25934" xr:uid="{00000000-0005-0000-0000-0000A20B0000}"/>
    <cellStyle name="Normal 102 3 2 2 3 4" xfId="34087" xr:uid="{00000000-0005-0000-0000-0000A30B0000}"/>
    <cellStyle name="Normal 102 3 2 2 3 5" xfId="42319" xr:uid="{00000000-0005-0000-0000-0000A40B0000}"/>
    <cellStyle name="Normal 102 3 2 2 3 6" xfId="51830" xr:uid="{00000000-0005-0000-0000-0000A50B0000}"/>
    <cellStyle name="Normal 102 3 2 2 4" xfId="12181" xr:uid="{00000000-0005-0000-0000-0000A60B0000}"/>
    <cellStyle name="Normal 102 3 2 2 5" xfId="20340" xr:uid="{00000000-0005-0000-0000-0000A70B0000}"/>
    <cellStyle name="Normal 102 3 2 2 6" xfId="28493" xr:uid="{00000000-0005-0000-0000-0000A80B0000}"/>
    <cellStyle name="Normal 102 3 2 2 7" xfId="36725" xr:uid="{00000000-0005-0000-0000-0000A90B0000}"/>
    <cellStyle name="Normal 102 3 2 2 8" xfId="46236" xr:uid="{00000000-0005-0000-0000-0000AA0B0000}"/>
    <cellStyle name="Normal 102 3 2 3" xfId="4424" xr:uid="{00000000-0005-0000-0000-0000AB0B0000}"/>
    <cellStyle name="Normal 102 3 2 3 2" xfId="13941" xr:uid="{00000000-0005-0000-0000-0000AC0B0000}"/>
    <cellStyle name="Normal 102 3 2 3 3" xfId="22094" xr:uid="{00000000-0005-0000-0000-0000AD0B0000}"/>
    <cellStyle name="Normal 102 3 2 3 4" xfId="30247" xr:uid="{00000000-0005-0000-0000-0000AE0B0000}"/>
    <cellStyle name="Normal 102 3 2 3 5" xfId="38479" xr:uid="{00000000-0005-0000-0000-0000AF0B0000}"/>
    <cellStyle name="Normal 102 3 2 3 6" xfId="47990" xr:uid="{00000000-0005-0000-0000-0000B00B0000}"/>
    <cellStyle name="Normal 102 3 2 4" xfId="6984" xr:uid="{00000000-0005-0000-0000-0000B10B0000}"/>
    <cellStyle name="Normal 102 3 2 4 2" xfId="16501" xr:uid="{00000000-0005-0000-0000-0000B20B0000}"/>
    <cellStyle name="Normal 102 3 2 4 3" xfId="24654" xr:uid="{00000000-0005-0000-0000-0000B30B0000}"/>
    <cellStyle name="Normal 102 3 2 4 4" xfId="32807" xr:uid="{00000000-0005-0000-0000-0000B40B0000}"/>
    <cellStyle name="Normal 102 3 2 4 5" xfId="41039" xr:uid="{00000000-0005-0000-0000-0000B50B0000}"/>
    <cellStyle name="Normal 102 3 2 4 6" xfId="50550" xr:uid="{00000000-0005-0000-0000-0000B60B0000}"/>
    <cellStyle name="Normal 102 3 2 5" xfId="10901" xr:uid="{00000000-0005-0000-0000-0000B70B0000}"/>
    <cellStyle name="Normal 102 3 2 6" xfId="19060" xr:uid="{00000000-0005-0000-0000-0000B80B0000}"/>
    <cellStyle name="Normal 102 3 2 7" xfId="27213" xr:uid="{00000000-0005-0000-0000-0000B90B0000}"/>
    <cellStyle name="Normal 102 3 2 8" xfId="35445" xr:uid="{00000000-0005-0000-0000-0000BA0B0000}"/>
    <cellStyle name="Normal 102 3 2 9" xfId="44956" xr:uid="{00000000-0005-0000-0000-0000BB0B0000}"/>
    <cellStyle name="Normal 102 3 3" xfId="2024" xr:uid="{00000000-0005-0000-0000-0000BC0B0000}"/>
    <cellStyle name="Normal 102 3 3 2" xfId="5064" xr:uid="{00000000-0005-0000-0000-0000BD0B0000}"/>
    <cellStyle name="Normal 102 3 3 2 2" xfId="14581" xr:uid="{00000000-0005-0000-0000-0000BE0B0000}"/>
    <cellStyle name="Normal 102 3 3 2 3" xfId="22734" xr:uid="{00000000-0005-0000-0000-0000BF0B0000}"/>
    <cellStyle name="Normal 102 3 3 2 4" xfId="30887" xr:uid="{00000000-0005-0000-0000-0000C00B0000}"/>
    <cellStyle name="Normal 102 3 3 2 5" xfId="39119" xr:uid="{00000000-0005-0000-0000-0000C10B0000}"/>
    <cellStyle name="Normal 102 3 3 2 6" xfId="48630" xr:uid="{00000000-0005-0000-0000-0000C20B0000}"/>
    <cellStyle name="Normal 102 3 3 3" xfId="7624" xr:uid="{00000000-0005-0000-0000-0000C30B0000}"/>
    <cellStyle name="Normal 102 3 3 3 2" xfId="17141" xr:uid="{00000000-0005-0000-0000-0000C40B0000}"/>
    <cellStyle name="Normal 102 3 3 3 3" xfId="25294" xr:uid="{00000000-0005-0000-0000-0000C50B0000}"/>
    <cellStyle name="Normal 102 3 3 3 4" xfId="33447" xr:uid="{00000000-0005-0000-0000-0000C60B0000}"/>
    <cellStyle name="Normal 102 3 3 3 5" xfId="41679" xr:uid="{00000000-0005-0000-0000-0000C70B0000}"/>
    <cellStyle name="Normal 102 3 3 3 6" xfId="51190" xr:uid="{00000000-0005-0000-0000-0000C80B0000}"/>
    <cellStyle name="Normal 102 3 3 4" xfId="11541" xr:uid="{00000000-0005-0000-0000-0000C90B0000}"/>
    <cellStyle name="Normal 102 3 3 5" xfId="19700" xr:uid="{00000000-0005-0000-0000-0000CA0B0000}"/>
    <cellStyle name="Normal 102 3 3 6" xfId="27853" xr:uid="{00000000-0005-0000-0000-0000CB0B0000}"/>
    <cellStyle name="Normal 102 3 3 7" xfId="36085" xr:uid="{00000000-0005-0000-0000-0000CC0B0000}"/>
    <cellStyle name="Normal 102 3 3 8" xfId="45596" xr:uid="{00000000-0005-0000-0000-0000CD0B0000}"/>
    <cellStyle name="Normal 102 3 4" xfId="3781" xr:uid="{00000000-0005-0000-0000-0000CE0B0000}"/>
    <cellStyle name="Normal 102 3 4 2" xfId="13298" xr:uid="{00000000-0005-0000-0000-0000CF0B0000}"/>
    <cellStyle name="Normal 102 3 4 3" xfId="21454" xr:uid="{00000000-0005-0000-0000-0000D00B0000}"/>
    <cellStyle name="Normal 102 3 4 4" xfId="29607" xr:uid="{00000000-0005-0000-0000-0000D10B0000}"/>
    <cellStyle name="Normal 102 3 4 5" xfId="37839" xr:uid="{00000000-0005-0000-0000-0000D20B0000}"/>
    <cellStyle name="Normal 102 3 4 6" xfId="47350" xr:uid="{00000000-0005-0000-0000-0000D30B0000}"/>
    <cellStyle name="Normal 102 3 5" xfId="6344" xr:uid="{00000000-0005-0000-0000-0000D40B0000}"/>
    <cellStyle name="Normal 102 3 5 2" xfId="15861" xr:uid="{00000000-0005-0000-0000-0000D50B0000}"/>
    <cellStyle name="Normal 102 3 5 3" xfId="24014" xr:uid="{00000000-0005-0000-0000-0000D60B0000}"/>
    <cellStyle name="Normal 102 3 5 4" xfId="32167" xr:uid="{00000000-0005-0000-0000-0000D70B0000}"/>
    <cellStyle name="Normal 102 3 5 5" xfId="40399" xr:uid="{00000000-0005-0000-0000-0000D80B0000}"/>
    <cellStyle name="Normal 102 3 5 6" xfId="49910" xr:uid="{00000000-0005-0000-0000-0000D90B0000}"/>
    <cellStyle name="Normal 102 3 6" xfId="10261" xr:uid="{00000000-0005-0000-0000-0000DA0B0000}"/>
    <cellStyle name="Normal 102 3 7" xfId="18420" xr:uid="{00000000-0005-0000-0000-0000DB0B0000}"/>
    <cellStyle name="Normal 102 3 8" xfId="26573" xr:uid="{00000000-0005-0000-0000-0000DC0B0000}"/>
    <cellStyle name="Normal 102 3 9" xfId="34805" xr:uid="{00000000-0005-0000-0000-0000DD0B0000}"/>
    <cellStyle name="Normal 102 4" xfId="1061" xr:uid="{00000000-0005-0000-0000-0000DE0B0000}"/>
    <cellStyle name="Normal 102 4 2" xfId="2344" xr:uid="{00000000-0005-0000-0000-0000DF0B0000}"/>
    <cellStyle name="Normal 102 4 2 2" xfId="5384" xr:uid="{00000000-0005-0000-0000-0000E00B0000}"/>
    <cellStyle name="Normal 102 4 2 2 2" xfId="14901" xr:uid="{00000000-0005-0000-0000-0000E10B0000}"/>
    <cellStyle name="Normal 102 4 2 2 3" xfId="23054" xr:uid="{00000000-0005-0000-0000-0000E20B0000}"/>
    <cellStyle name="Normal 102 4 2 2 4" xfId="31207" xr:uid="{00000000-0005-0000-0000-0000E30B0000}"/>
    <cellStyle name="Normal 102 4 2 2 5" xfId="39439" xr:uid="{00000000-0005-0000-0000-0000E40B0000}"/>
    <cellStyle name="Normal 102 4 2 2 6" xfId="48950" xr:uid="{00000000-0005-0000-0000-0000E50B0000}"/>
    <cellStyle name="Normal 102 4 2 3" xfId="7944" xr:uid="{00000000-0005-0000-0000-0000E60B0000}"/>
    <cellStyle name="Normal 102 4 2 3 2" xfId="17461" xr:uid="{00000000-0005-0000-0000-0000E70B0000}"/>
    <cellStyle name="Normal 102 4 2 3 3" xfId="25614" xr:uid="{00000000-0005-0000-0000-0000E80B0000}"/>
    <cellStyle name="Normal 102 4 2 3 4" xfId="33767" xr:uid="{00000000-0005-0000-0000-0000E90B0000}"/>
    <cellStyle name="Normal 102 4 2 3 5" xfId="41999" xr:uid="{00000000-0005-0000-0000-0000EA0B0000}"/>
    <cellStyle name="Normal 102 4 2 3 6" xfId="51510" xr:uid="{00000000-0005-0000-0000-0000EB0B0000}"/>
    <cellStyle name="Normal 102 4 2 4" xfId="11861" xr:uid="{00000000-0005-0000-0000-0000EC0B0000}"/>
    <cellStyle name="Normal 102 4 2 5" xfId="20020" xr:uid="{00000000-0005-0000-0000-0000ED0B0000}"/>
    <cellStyle name="Normal 102 4 2 6" xfId="28173" xr:uid="{00000000-0005-0000-0000-0000EE0B0000}"/>
    <cellStyle name="Normal 102 4 2 7" xfId="36405" xr:uid="{00000000-0005-0000-0000-0000EF0B0000}"/>
    <cellStyle name="Normal 102 4 2 8" xfId="45916" xr:uid="{00000000-0005-0000-0000-0000F00B0000}"/>
    <cellStyle name="Normal 102 4 3" xfId="4104" xr:uid="{00000000-0005-0000-0000-0000F10B0000}"/>
    <cellStyle name="Normal 102 4 3 2" xfId="13621" xr:uid="{00000000-0005-0000-0000-0000F20B0000}"/>
    <cellStyle name="Normal 102 4 3 3" xfId="21774" xr:uid="{00000000-0005-0000-0000-0000F30B0000}"/>
    <cellStyle name="Normal 102 4 3 4" xfId="29927" xr:uid="{00000000-0005-0000-0000-0000F40B0000}"/>
    <cellStyle name="Normal 102 4 3 5" xfId="38159" xr:uid="{00000000-0005-0000-0000-0000F50B0000}"/>
    <cellStyle name="Normal 102 4 3 6" xfId="47670" xr:uid="{00000000-0005-0000-0000-0000F60B0000}"/>
    <cellStyle name="Normal 102 4 4" xfId="6664" xr:uid="{00000000-0005-0000-0000-0000F70B0000}"/>
    <cellStyle name="Normal 102 4 4 2" xfId="16181" xr:uid="{00000000-0005-0000-0000-0000F80B0000}"/>
    <cellStyle name="Normal 102 4 4 3" xfId="24334" xr:uid="{00000000-0005-0000-0000-0000F90B0000}"/>
    <cellStyle name="Normal 102 4 4 4" xfId="32487" xr:uid="{00000000-0005-0000-0000-0000FA0B0000}"/>
    <cellStyle name="Normal 102 4 4 5" xfId="40719" xr:uid="{00000000-0005-0000-0000-0000FB0B0000}"/>
    <cellStyle name="Normal 102 4 4 6" xfId="50230" xr:uid="{00000000-0005-0000-0000-0000FC0B0000}"/>
    <cellStyle name="Normal 102 4 5" xfId="10581" xr:uid="{00000000-0005-0000-0000-0000FD0B0000}"/>
    <cellStyle name="Normal 102 4 6" xfId="18740" xr:uid="{00000000-0005-0000-0000-0000FE0B0000}"/>
    <cellStyle name="Normal 102 4 7" xfId="26893" xr:uid="{00000000-0005-0000-0000-0000FF0B0000}"/>
    <cellStyle name="Normal 102 4 8" xfId="35125" xr:uid="{00000000-0005-0000-0000-0000000C0000}"/>
    <cellStyle name="Normal 102 4 9" xfId="44636" xr:uid="{00000000-0005-0000-0000-0000010C0000}"/>
    <cellStyle name="Normal 102 5" xfId="1704" xr:uid="{00000000-0005-0000-0000-0000020C0000}"/>
    <cellStyle name="Normal 102 5 2" xfId="4744" xr:uid="{00000000-0005-0000-0000-0000030C0000}"/>
    <cellStyle name="Normal 102 5 2 2" xfId="14261" xr:uid="{00000000-0005-0000-0000-0000040C0000}"/>
    <cellStyle name="Normal 102 5 2 3" xfId="22414" xr:uid="{00000000-0005-0000-0000-0000050C0000}"/>
    <cellStyle name="Normal 102 5 2 4" xfId="30567" xr:uid="{00000000-0005-0000-0000-0000060C0000}"/>
    <cellStyle name="Normal 102 5 2 5" xfId="38799" xr:uid="{00000000-0005-0000-0000-0000070C0000}"/>
    <cellStyle name="Normal 102 5 2 6" xfId="48310" xr:uid="{00000000-0005-0000-0000-0000080C0000}"/>
    <cellStyle name="Normal 102 5 3" xfId="7304" xr:uid="{00000000-0005-0000-0000-0000090C0000}"/>
    <cellStyle name="Normal 102 5 3 2" xfId="16821" xr:uid="{00000000-0005-0000-0000-00000A0C0000}"/>
    <cellStyle name="Normal 102 5 3 3" xfId="24974" xr:uid="{00000000-0005-0000-0000-00000B0C0000}"/>
    <cellStyle name="Normal 102 5 3 4" xfId="33127" xr:uid="{00000000-0005-0000-0000-00000C0C0000}"/>
    <cellStyle name="Normal 102 5 3 5" xfId="41359" xr:uid="{00000000-0005-0000-0000-00000D0C0000}"/>
    <cellStyle name="Normal 102 5 3 6" xfId="50870" xr:uid="{00000000-0005-0000-0000-00000E0C0000}"/>
    <cellStyle name="Normal 102 5 4" xfId="11221" xr:uid="{00000000-0005-0000-0000-00000F0C0000}"/>
    <cellStyle name="Normal 102 5 5" xfId="19380" xr:uid="{00000000-0005-0000-0000-0000100C0000}"/>
    <cellStyle name="Normal 102 5 6" xfId="27533" xr:uid="{00000000-0005-0000-0000-0000110C0000}"/>
    <cellStyle name="Normal 102 5 7" xfId="35765" xr:uid="{00000000-0005-0000-0000-0000120C0000}"/>
    <cellStyle name="Normal 102 5 8" xfId="45276" xr:uid="{00000000-0005-0000-0000-0000130C0000}"/>
    <cellStyle name="Normal 102 6" xfId="3458" xr:uid="{00000000-0005-0000-0000-0000140C0000}"/>
    <cellStyle name="Normal 102 6 2" xfId="12975" xr:uid="{00000000-0005-0000-0000-0000150C0000}"/>
    <cellStyle name="Normal 102 6 3" xfId="21134" xr:uid="{00000000-0005-0000-0000-0000160C0000}"/>
    <cellStyle name="Normal 102 6 4" xfId="29287" xr:uid="{00000000-0005-0000-0000-0000170C0000}"/>
    <cellStyle name="Normal 102 6 5" xfId="37519" xr:uid="{00000000-0005-0000-0000-0000180C0000}"/>
    <cellStyle name="Normal 102 6 6" xfId="47030" xr:uid="{00000000-0005-0000-0000-0000190C0000}"/>
    <cellStyle name="Normal 102 7" xfId="6024" xr:uid="{00000000-0005-0000-0000-00001A0C0000}"/>
    <cellStyle name="Normal 102 7 2" xfId="15541" xr:uid="{00000000-0005-0000-0000-00001B0C0000}"/>
    <cellStyle name="Normal 102 7 3" xfId="23694" xr:uid="{00000000-0005-0000-0000-00001C0C0000}"/>
    <cellStyle name="Normal 102 7 4" xfId="31847" xr:uid="{00000000-0005-0000-0000-00001D0C0000}"/>
    <cellStyle name="Normal 102 7 5" xfId="40079" xr:uid="{00000000-0005-0000-0000-00001E0C0000}"/>
    <cellStyle name="Normal 102 7 6" xfId="49590" xr:uid="{00000000-0005-0000-0000-00001F0C0000}"/>
    <cellStyle name="Normal 102 8" xfId="9941" xr:uid="{00000000-0005-0000-0000-0000200C0000}"/>
    <cellStyle name="Normal 102 9" xfId="18100" xr:uid="{00000000-0005-0000-0000-0000210C0000}"/>
    <cellStyle name="Normal 103" xfId="433" xr:uid="{00000000-0005-0000-0000-0000220C0000}"/>
    <cellStyle name="Normal 103 2" xfId="491" xr:uid="{00000000-0005-0000-0000-0000230C0000}"/>
    <cellStyle name="Normal 103 3" xfId="654" xr:uid="{00000000-0005-0000-0000-0000240C0000}"/>
    <cellStyle name="Normal 103 3 2" xfId="980" xr:uid="{00000000-0005-0000-0000-0000250C0000}"/>
    <cellStyle name="Normal 103 3 3" xfId="817" xr:uid="{00000000-0005-0000-0000-0000260C0000}"/>
    <cellStyle name="Normal 103 3 3 2" xfId="1623" xr:uid="{00000000-0005-0000-0000-0000270C0000}"/>
    <cellStyle name="Normal 103 3 3 3" xfId="3863" xr:uid="{00000000-0005-0000-0000-0000280C0000}"/>
    <cellStyle name="Normal 103 3 3 3 2" xfId="13380" xr:uid="{00000000-0005-0000-0000-0000290C0000}"/>
    <cellStyle name="Normal 103 3 4" xfId="3540" xr:uid="{00000000-0005-0000-0000-00002A0C0000}"/>
    <cellStyle name="Normal 103 3 4 2" xfId="13057" xr:uid="{00000000-0005-0000-0000-00002B0C0000}"/>
    <cellStyle name="Normal 104" xfId="652" xr:uid="{00000000-0005-0000-0000-00002C0C0000}"/>
    <cellStyle name="Normal 104 2" xfId="978" xr:uid="{00000000-0005-0000-0000-00002D0C0000}"/>
    <cellStyle name="Normal 104 3" xfId="815" xr:uid="{00000000-0005-0000-0000-00002E0C0000}"/>
    <cellStyle name="Normal 104 3 2" xfId="1621" xr:uid="{00000000-0005-0000-0000-00002F0C0000}"/>
    <cellStyle name="Normal 104 3 3" xfId="3861" xr:uid="{00000000-0005-0000-0000-0000300C0000}"/>
    <cellStyle name="Normal 104 3 3 2" xfId="13378" xr:uid="{00000000-0005-0000-0000-0000310C0000}"/>
    <cellStyle name="Normal 104 4" xfId="3538" xr:uid="{00000000-0005-0000-0000-0000320C0000}"/>
    <cellStyle name="Normal 104 4 2" xfId="13055" xr:uid="{00000000-0005-0000-0000-0000330C0000}"/>
    <cellStyle name="Normal 105" xfId="492" xr:uid="{00000000-0005-0000-0000-0000340C0000}"/>
    <cellStyle name="Normal 105 10" xfId="34565" xr:uid="{00000000-0005-0000-0000-0000350C0000}"/>
    <cellStyle name="Normal 105 11" xfId="44076" xr:uid="{00000000-0005-0000-0000-0000360C0000}"/>
    <cellStyle name="Normal 105 2" xfId="818" xr:uid="{00000000-0005-0000-0000-0000370C0000}"/>
    <cellStyle name="Normal 105 2 10" xfId="44396" xr:uid="{00000000-0005-0000-0000-0000380C0000}"/>
    <cellStyle name="Normal 105 2 2" xfId="1461" xr:uid="{00000000-0005-0000-0000-0000390C0000}"/>
    <cellStyle name="Normal 105 2 2 2" xfId="2744" xr:uid="{00000000-0005-0000-0000-00003A0C0000}"/>
    <cellStyle name="Normal 105 2 2 2 2" xfId="5784" xr:uid="{00000000-0005-0000-0000-00003B0C0000}"/>
    <cellStyle name="Normal 105 2 2 2 2 2" xfId="15301" xr:uid="{00000000-0005-0000-0000-00003C0C0000}"/>
    <cellStyle name="Normal 105 2 2 2 2 3" xfId="23454" xr:uid="{00000000-0005-0000-0000-00003D0C0000}"/>
    <cellStyle name="Normal 105 2 2 2 2 4" xfId="31607" xr:uid="{00000000-0005-0000-0000-00003E0C0000}"/>
    <cellStyle name="Normal 105 2 2 2 2 5" xfId="39839" xr:uid="{00000000-0005-0000-0000-00003F0C0000}"/>
    <cellStyle name="Normal 105 2 2 2 2 6" xfId="49350" xr:uid="{00000000-0005-0000-0000-0000400C0000}"/>
    <cellStyle name="Normal 105 2 2 2 3" xfId="8344" xr:uid="{00000000-0005-0000-0000-0000410C0000}"/>
    <cellStyle name="Normal 105 2 2 2 3 2" xfId="17861" xr:uid="{00000000-0005-0000-0000-0000420C0000}"/>
    <cellStyle name="Normal 105 2 2 2 3 3" xfId="26014" xr:uid="{00000000-0005-0000-0000-0000430C0000}"/>
    <cellStyle name="Normal 105 2 2 2 3 4" xfId="34167" xr:uid="{00000000-0005-0000-0000-0000440C0000}"/>
    <cellStyle name="Normal 105 2 2 2 3 5" xfId="42399" xr:uid="{00000000-0005-0000-0000-0000450C0000}"/>
    <cellStyle name="Normal 105 2 2 2 3 6" xfId="51910" xr:uid="{00000000-0005-0000-0000-0000460C0000}"/>
    <cellStyle name="Normal 105 2 2 2 4" xfId="12261" xr:uid="{00000000-0005-0000-0000-0000470C0000}"/>
    <cellStyle name="Normal 105 2 2 2 5" xfId="20420" xr:uid="{00000000-0005-0000-0000-0000480C0000}"/>
    <cellStyle name="Normal 105 2 2 2 6" xfId="28573" xr:uid="{00000000-0005-0000-0000-0000490C0000}"/>
    <cellStyle name="Normal 105 2 2 2 7" xfId="36805" xr:uid="{00000000-0005-0000-0000-00004A0C0000}"/>
    <cellStyle name="Normal 105 2 2 2 8" xfId="46316" xr:uid="{00000000-0005-0000-0000-00004B0C0000}"/>
    <cellStyle name="Normal 105 2 2 3" xfId="4504" xr:uid="{00000000-0005-0000-0000-00004C0C0000}"/>
    <cellStyle name="Normal 105 2 2 3 2" xfId="14021" xr:uid="{00000000-0005-0000-0000-00004D0C0000}"/>
    <cellStyle name="Normal 105 2 2 3 3" xfId="22174" xr:uid="{00000000-0005-0000-0000-00004E0C0000}"/>
    <cellStyle name="Normal 105 2 2 3 4" xfId="30327" xr:uid="{00000000-0005-0000-0000-00004F0C0000}"/>
    <cellStyle name="Normal 105 2 2 3 5" xfId="38559" xr:uid="{00000000-0005-0000-0000-0000500C0000}"/>
    <cellStyle name="Normal 105 2 2 3 6" xfId="48070" xr:uid="{00000000-0005-0000-0000-0000510C0000}"/>
    <cellStyle name="Normal 105 2 2 4" xfId="7064" xr:uid="{00000000-0005-0000-0000-0000520C0000}"/>
    <cellStyle name="Normal 105 2 2 4 2" xfId="16581" xr:uid="{00000000-0005-0000-0000-0000530C0000}"/>
    <cellStyle name="Normal 105 2 2 4 3" xfId="24734" xr:uid="{00000000-0005-0000-0000-0000540C0000}"/>
    <cellStyle name="Normal 105 2 2 4 4" xfId="32887" xr:uid="{00000000-0005-0000-0000-0000550C0000}"/>
    <cellStyle name="Normal 105 2 2 4 5" xfId="41119" xr:uid="{00000000-0005-0000-0000-0000560C0000}"/>
    <cellStyle name="Normal 105 2 2 4 6" xfId="50630" xr:uid="{00000000-0005-0000-0000-0000570C0000}"/>
    <cellStyle name="Normal 105 2 2 5" xfId="10981" xr:uid="{00000000-0005-0000-0000-0000580C0000}"/>
    <cellStyle name="Normal 105 2 2 6" xfId="19140" xr:uid="{00000000-0005-0000-0000-0000590C0000}"/>
    <cellStyle name="Normal 105 2 2 7" xfId="27293" xr:uid="{00000000-0005-0000-0000-00005A0C0000}"/>
    <cellStyle name="Normal 105 2 2 8" xfId="35525" xr:uid="{00000000-0005-0000-0000-00005B0C0000}"/>
    <cellStyle name="Normal 105 2 2 9" xfId="45036" xr:uid="{00000000-0005-0000-0000-00005C0C0000}"/>
    <cellStyle name="Normal 105 2 3" xfId="2104" xr:uid="{00000000-0005-0000-0000-00005D0C0000}"/>
    <cellStyle name="Normal 105 2 3 2" xfId="5144" xr:uid="{00000000-0005-0000-0000-00005E0C0000}"/>
    <cellStyle name="Normal 105 2 3 2 2" xfId="14661" xr:uid="{00000000-0005-0000-0000-00005F0C0000}"/>
    <cellStyle name="Normal 105 2 3 2 3" xfId="22814" xr:uid="{00000000-0005-0000-0000-0000600C0000}"/>
    <cellStyle name="Normal 105 2 3 2 4" xfId="30967" xr:uid="{00000000-0005-0000-0000-0000610C0000}"/>
    <cellStyle name="Normal 105 2 3 2 5" xfId="39199" xr:uid="{00000000-0005-0000-0000-0000620C0000}"/>
    <cellStyle name="Normal 105 2 3 2 6" xfId="48710" xr:uid="{00000000-0005-0000-0000-0000630C0000}"/>
    <cellStyle name="Normal 105 2 3 3" xfId="7704" xr:uid="{00000000-0005-0000-0000-0000640C0000}"/>
    <cellStyle name="Normal 105 2 3 3 2" xfId="17221" xr:uid="{00000000-0005-0000-0000-0000650C0000}"/>
    <cellStyle name="Normal 105 2 3 3 3" xfId="25374" xr:uid="{00000000-0005-0000-0000-0000660C0000}"/>
    <cellStyle name="Normal 105 2 3 3 4" xfId="33527" xr:uid="{00000000-0005-0000-0000-0000670C0000}"/>
    <cellStyle name="Normal 105 2 3 3 5" xfId="41759" xr:uid="{00000000-0005-0000-0000-0000680C0000}"/>
    <cellStyle name="Normal 105 2 3 3 6" xfId="51270" xr:uid="{00000000-0005-0000-0000-0000690C0000}"/>
    <cellStyle name="Normal 105 2 3 4" xfId="11621" xr:uid="{00000000-0005-0000-0000-00006A0C0000}"/>
    <cellStyle name="Normal 105 2 3 5" xfId="19780" xr:uid="{00000000-0005-0000-0000-00006B0C0000}"/>
    <cellStyle name="Normal 105 2 3 6" xfId="27933" xr:uid="{00000000-0005-0000-0000-00006C0C0000}"/>
    <cellStyle name="Normal 105 2 3 7" xfId="36165" xr:uid="{00000000-0005-0000-0000-00006D0C0000}"/>
    <cellStyle name="Normal 105 2 3 8" xfId="45676" xr:uid="{00000000-0005-0000-0000-00006E0C0000}"/>
    <cellStyle name="Normal 105 2 4" xfId="3864" xr:uid="{00000000-0005-0000-0000-00006F0C0000}"/>
    <cellStyle name="Normal 105 2 4 2" xfId="13381" xr:uid="{00000000-0005-0000-0000-0000700C0000}"/>
    <cellStyle name="Normal 105 2 4 3" xfId="21534" xr:uid="{00000000-0005-0000-0000-0000710C0000}"/>
    <cellStyle name="Normal 105 2 4 4" xfId="29687" xr:uid="{00000000-0005-0000-0000-0000720C0000}"/>
    <cellStyle name="Normal 105 2 4 5" xfId="37919" xr:uid="{00000000-0005-0000-0000-0000730C0000}"/>
    <cellStyle name="Normal 105 2 4 6" xfId="47430" xr:uid="{00000000-0005-0000-0000-0000740C0000}"/>
    <cellStyle name="Normal 105 2 5" xfId="6424" xr:uid="{00000000-0005-0000-0000-0000750C0000}"/>
    <cellStyle name="Normal 105 2 5 2" xfId="15941" xr:uid="{00000000-0005-0000-0000-0000760C0000}"/>
    <cellStyle name="Normal 105 2 5 3" xfId="24094" xr:uid="{00000000-0005-0000-0000-0000770C0000}"/>
    <cellStyle name="Normal 105 2 5 4" xfId="32247" xr:uid="{00000000-0005-0000-0000-0000780C0000}"/>
    <cellStyle name="Normal 105 2 5 5" xfId="40479" xr:uid="{00000000-0005-0000-0000-0000790C0000}"/>
    <cellStyle name="Normal 105 2 5 6" xfId="49990" xr:uid="{00000000-0005-0000-0000-00007A0C0000}"/>
    <cellStyle name="Normal 105 2 6" xfId="10341" xr:uid="{00000000-0005-0000-0000-00007B0C0000}"/>
    <cellStyle name="Normal 105 2 7" xfId="18500" xr:uid="{00000000-0005-0000-0000-00007C0C0000}"/>
    <cellStyle name="Normal 105 2 8" xfId="26653" xr:uid="{00000000-0005-0000-0000-00007D0C0000}"/>
    <cellStyle name="Normal 105 2 9" xfId="34885" xr:uid="{00000000-0005-0000-0000-00007E0C0000}"/>
    <cellStyle name="Normal 105 3" xfId="1141" xr:uid="{00000000-0005-0000-0000-00007F0C0000}"/>
    <cellStyle name="Normal 105 3 2" xfId="2424" xr:uid="{00000000-0005-0000-0000-0000800C0000}"/>
    <cellStyle name="Normal 105 3 2 2" xfId="5464" xr:uid="{00000000-0005-0000-0000-0000810C0000}"/>
    <cellStyle name="Normal 105 3 2 2 2" xfId="14981" xr:uid="{00000000-0005-0000-0000-0000820C0000}"/>
    <cellStyle name="Normal 105 3 2 2 3" xfId="23134" xr:uid="{00000000-0005-0000-0000-0000830C0000}"/>
    <cellStyle name="Normal 105 3 2 2 4" xfId="31287" xr:uid="{00000000-0005-0000-0000-0000840C0000}"/>
    <cellStyle name="Normal 105 3 2 2 5" xfId="39519" xr:uid="{00000000-0005-0000-0000-0000850C0000}"/>
    <cellStyle name="Normal 105 3 2 2 6" xfId="49030" xr:uid="{00000000-0005-0000-0000-0000860C0000}"/>
    <cellStyle name="Normal 105 3 2 3" xfId="8024" xr:uid="{00000000-0005-0000-0000-0000870C0000}"/>
    <cellStyle name="Normal 105 3 2 3 2" xfId="17541" xr:uid="{00000000-0005-0000-0000-0000880C0000}"/>
    <cellStyle name="Normal 105 3 2 3 3" xfId="25694" xr:uid="{00000000-0005-0000-0000-0000890C0000}"/>
    <cellStyle name="Normal 105 3 2 3 4" xfId="33847" xr:uid="{00000000-0005-0000-0000-00008A0C0000}"/>
    <cellStyle name="Normal 105 3 2 3 5" xfId="42079" xr:uid="{00000000-0005-0000-0000-00008B0C0000}"/>
    <cellStyle name="Normal 105 3 2 3 6" xfId="51590" xr:uid="{00000000-0005-0000-0000-00008C0C0000}"/>
    <cellStyle name="Normal 105 3 2 4" xfId="11941" xr:uid="{00000000-0005-0000-0000-00008D0C0000}"/>
    <cellStyle name="Normal 105 3 2 5" xfId="20100" xr:uid="{00000000-0005-0000-0000-00008E0C0000}"/>
    <cellStyle name="Normal 105 3 2 6" xfId="28253" xr:uid="{00000000-0005-0000-0000-00008F0C0000}"/>
    <cellStyle name="Normal 105 3 2 7" xfId="36485" xr:uid="{00000000-0005-0000-0000-0000900C0000}"/>
    <cellStyle name="Normal 105 3 2 8" xfId="45996" xr:uid="{00000000-0005-0000-0000-0000910C0000}"/>
    <cellStyle name="Normal 105 3 3" xfId="4184" xr:uid="{00000000-0005-0000-0000-0000920C0000}"/>
    <cellStyle name="Normal 105 3 3 2" xfId="13701" xr:uid="{00000000-0005-0000-0000-0000930C0000}"/>
    <cellStyle name="Normal 105 3 3 3" xfId="21854" xr:uid="{00000000-0005-0000-0000-0000940C0000}"/>
    <cellStyle name="Normal 105 3 3 4" xfId="30007" xr:uid="{00000000-0005-0000-0000-0000950C0000}"/>
    <cellStyle name="Normal 105 3 3 5" xfId="38239" xr:uid="{00000000-0005-0000-0000-0000960C0000}"/>
    <cellStyle name="Normal 105 3 3 6" xfId="47750" xr:uid="{00000000-0005-0000-0000-0000970C0000}"/>
    <cellStyle name="Normal 105 3 4" xfId="6744" xr:uid="{00000000-0005-0000-0000-0000980C0000}"/>
    <cellStyle name="Normal 105 3 4 2" xfId="16261" xr:uid="{00000000-0005-0000-0000-0000990C0000}"/>
    <cellStyle name="Normal 105 3 4 3" xfId="24414" xr:uid="{00000000-0005-0000-0000-00009A0C0000}"/>
    <cellStyle name="Normal 105 3 4 4" xfId="32567" xr:uid="{00000000-0005-0000-0000-00009B0C0000}"/>
    <cellStyle name="Normal 105 3 4 5" xfId="40799" xr:uid="{00000000-0005-0000-0000-00009C0C0000}"/>
    <cellStyle name="Normal 105 3 4 6" xfId="50310" xr:uid="{00000000-0005-0000-0000-00009D0C0000}"/>
    <cellStyle name="Normal 105 3 5" xfId="10661" xr:uid="{00000000-0005-0000-0000-00009E0C0000}"/>
    <cellStyle name="Normal 105 3 6" xfId="18820" xr:uid="{00000000-0005-0000-0000-00009F0C0000}"/>
    <cellStyle name="Normal 105 3 7" xfId="26973" xr:uid="{00000000-0005-0000-0000-0000A00C0000}"/>
    <cellStyle name="Normal 105 3 8" xfId="35205" xr:uid="{00000000-0005-0000-0000-0000A10C0000}"/>
    <cellStyle name="Normal 105 3 9" xfId="44716" xr:uid="{00000000-0005-0000-0000-0000A20C0000}"/>
    <cellStyle name="Normal 105 4" xfId="1784" xr:uid="{00000000-0005-0000-0000-0000A30C0000}"/>
    <cellStyle name="Normal 105 4 2" xfId="4824" xr:uid="{00000000-0005-0000-0000-0000A40C0000}"/>
    <cellStyle name="Normal 105 4 2 2" xfId="14341" xr:uid="{00000000-0005-0000-0000-0000A50C0000}"/>
    <cellStyle name="Normal 105 4 2 3" xfId="22494" xr:uid="{00000000-0005-0000-0000-0000A60C0000}"/>
    <cellStyle name="Normal 105 4 2 4" xfId="30647" xr:uid="{00000000-0005-0000-0000-0000A70C0000}"/>
    <cellStyle name="Normal 105 4 2 5" xfId="38879" xr:uid="{00000000-0005-0000-0000-0000A80C0000}"/>
    <cellStyle name="Normal 105 4 2 6" xfId="48390" xr:uid="{00000000-0005-0000-0000-0000A90C0000}"/>
    <cellStyle name="Normal 105 4 3" xfId="7384" xr:uid="{00000000-0005-0000-0000-0000AA0C0000}"/>
    <cellStyle name="Normal 105 4 3 2" xfId="16901" xr:uid="{00000000-0005-0000-0000-0000AB0C0000}"/>
    <cellStyle name="Normal 105 4 3 3" xfId="25054" xr:uid="{00000000-0005-0000-0000-0000AC0C0000}"/>
    <cellStyle name="Normal 105 4 3 4" xfId="33207" xr:uid="{00000000-0005-0000-0000-0000AD0C0000}"/>
    <cellStyle name="Normal 105 4 3 5" xfId="41439" xr:uid="{00000000-0005-0000-0000-0000AE0C0000}"/>
    <cellStyle name="Normal 105 4 3 6" xfId="50950" xr:uid="{00000000-0005-0000-0000-0000AF0C0000}"/>
    <cellStyle name="Normal 105 4 4" xfId="11301" xr:uid="{00000000-0005-0000-0000-0000B00C0000}"/>
    <cellStyle name="Normal 105 4 5" xfId="19460" xr:uid="{00000000-0005-0000-0000-0000B10C0000}"/>
    <cellStyle name="Normal 105 4 6" xfId="27613" xr:uid="{00000000-0005-0000-0000-0000B20C0000}"/>
    <cellStyle name="Normal 105 4 7" xfId="35845" xr:uid="{00000000-0005-0000-0000-0000B30C0000}"/>
    <cellStyle name="Normal 105 4 8" xfId="45356" xr:uid="{00000000-0005-0000-0000-0000B40C0000}"/>
    <cellStyle name="Normal 105 5" xfId="3541" xr:uid="{00000000-0005-0000-0000-0000B50C0000}"/>
    <cellStyle name="Normal 105 5 2" xfId="13058" xr:uid="{00000000-0005-0000-0000-0000B60C0000}"/>
    <cellStyle name="Normal 105 5 3" xfId="21214" xr:uid="{00000000-0005-0000-0000-0000B70C0000}"/>
    <cellStyle name="Normal 105 5 4" xfId="29367" xr:uid="{00000000-0005-0000-0000-0000B80C0000}"/>
    <cellStyle name="Normal 105 5 5" xfId="37599" xr:uid="{00000000-0005-0000-0000-0000B90C0000}"/>
    <cellStyle name="Normal 105 5 6" xfId="47110" xr:uid="{00000000-0005-0000-0000-0000BA0C0000}"/>
    <cellStyle name="Normal 105 6" xfId="6104" xr:uid="{00000000-0005-0000-0000-0000BB0C0000}"/>
    <cellStyle name="Normal 105 6 2" xfId="15621" xr:uid="{00000000-0005-0000-0000-0000BC0C0000}"/>
    <cellStyle name="Normal 105 6 3" xfId="23774" xr:uid="{00000000-0005-0000-0000-0000BD0C0000}"/>
    <cellStyle name="Normal 105 6 4" xfId="31927" xr:uid="{00000000-0005-0000-0000-0000BE0C0000}"/>
    <cellStyle name="Normal 105 6 5" xfId="40159" xr:uid="{00000000-0005-0000-0000-0000BF0C0000}"/>
    <cellStyle name="Normal 105 6 6" xfId="49670" xr:uid="{00000000-0005-0000-0000-0000C00C0000}"/>
    <cellStyle name="Normal 105 7" xfId="10021" xr:uid="{00000000-0005-0000-0000-0000C10C0000}"/>
    <cellStyle name="Normal 105 8" xfId="18180" xr:uid="{00000000-0005-0000-0000-0000C20C0000}"/>
    <cellStyle name="Normal 105 9" xfId="26333" xr:uid="{00000000-0005-0000-0000-0000C30C0000}"/>
    <cellStyle name="Normal 106" xfId="655" xr:uid="{00000000-0005-0000-0000-0000C40C0000}"/>
    <cellStyle name="Normal 106 10" xfId="44236" xr:uid="{00000000-0005-0000-0000-0000C50C0000}"/>
    <cellStyle name="Normal 106 2" xfId="1301" xr:uid="{00000000-0005-0000-0000-0000C60C0000}"/>
    <cellStyle name="Normal 106 2 2" xfId="2584" xr:uid="{00000000-0005-0000-0000-0000C70C0000}"/>
    <cellStyle name="Normal 106 2 2 2" xfId="5624" xr:uid="{00000000-0005-0000-0000-0000C80C0000}"/>
    <cellStyle name="Normal 106 2 2 2 2" xfId="15141" xr:uid="{00000000-0005-0000-0000-0000C90C0000}"/>
    <cellStyle name="Normal 106 2 2 2 3" xfId="23294" xr:uid="{00000000-0005-0000-0000-0000CA0C0000}"/>
    <cellStyle name="Normal 106 2 2 2 4" xfId="31447" xr:uid="{00000000-0005-0000-0000-0000CB0C0000}"/>
    <cellStyle name="Normal 106 2 2 2 5" xfId="39679" xr:uid="{00000000-0005-0000-0000-0000CC0C0000}"/>
    <cellStyle name="Normal 106 2 2 2 6" xfId="49190" xr:uid="{00000000-0005-0000-0000-0000CD0C0000}"/>
    <cellStyle name="Normal 106 2 2 3" xfId="8184" xr:uid="{00000000-0005-0000-0000-0000CE0C0000}"/>
    <cellStyle name="Normal 106 2 2 3 2" xfId="17701" xr:uid="{00000000-0005-0000-0000-0000CF0C0000}"/>
    <cellStyle name="Normal 106 2 2 3 3" xfId="25854" xr:uid="{00000000-0005-0000-0000-0000D00C0000}"/>
    <cellStyle name="Normal 106 2 2 3 4" xfId="34007" xr:uid="{00000000-0005-0000-0000-0000D10C0000}"/>
    <cellStyle name="Normal 106 2 2 3 5" xfId="42239" xr:uid="{00000000-0005-0000-0000-0000D20C0000}"/>
    <cellStyle name="Normal 106 2 2 3 6" xfId="51750" xr:uid="{00000000-0005-0000-0000-0000D30C0000}"/>
    <cellStyle name="Normal 106 2 2 4" xfId="12101" xr:uid="{00000000-0005-0000-0000-0000D40C0000}"/>
    <cellStyle name="Normal 106 2 2 5" xfId="20260" xr:uid="{00000000-0005-0000-0000-0000D50C0000}"/>
    <cellStyle name="Normal 106 2 2 6" xfId="28413" xr:uid="{00000000-0005-0000-0000-0000D60C0000}"/>
    <cellStyle name="Normal 106 2 2 7" xfId="36645" xr:uid="{00000000-0005-0000-0000-0000D70C0000}"/>
    <cellStyle name="Normal 106 2 2 8" xfId="46156" xr:uid="{00000000-0005-0000-0000-0000D80C0000}"/>
    <cellStyle name="Normal 106 2 3" xfId="4344" xr:uid="{00000000-0005-0000-0000-0000D90C0000}"/>
    <cellStyle name="Normal 106 2 3 2" xfId="13861" xr:uid="{00000000-0005-0000-0000-0000DA0C0000}"/>
    <cellStyle name="Normal 106 2 3 3" xfId="22014" xr:uid="{00000000-0005-0000-0000-0000DB0C0000}"/>
    <cellStyle name="Normal 106 2 3 4" xfId="30167" xr:uid="{00000000-0005-0000-0000-0000DC0C0000}"/>
    <cellStyle name="Normal 106 2 3 5" xfId="38399" xr:uid="{00000000-0005-0000-0000-0000DD0C0000}"/>
    <cellStyle name="Normal 106 2 3 6" xfId="47910" xr:uid="{00000000-0005-0000-0000-0000DE0C0000}"/>
    <cellStyle name="Normal 106 2 4" xfId="6904" xr:uid="{00000000-0005-0000-0000-0000DF0C0000}"/>
    <cellStyle name="Normal 106 2 4 2" xfId="16421" xr:uid="{00000000-0005-0000-0000-0000E00C0000}"/>
    <cellStyle name="Normal 106 2 4 3" xfId="24574" xr:uid="{00000000-0005-0000-0000-0000E10C0000}"/>
    <cellStyle name="Normal 106 2 4 4" xfId="32727" xr:uid="{00000000-0005-0000-0000-0000E20C0000}"/>
    <cellStyle name="Normal 106 2 4 5" xfId="40959" xr:uid="{00000000-0005-0000-0000-0000E30C0000}"/>
    <cellStyle name="Normal 106 2 4 6" xfId="50470" xr:uid="{00000000-0005-0000-0000-0000E40C0000}"/>
    <cellStyle name="Normal 106 2 5" xfId="10821" xr:uid="{00000000-0005-0000-0000-0000E50C0000}"/>
    <cellStyle name="Normal 106 2 6" xfId="18980" xr:uid="{00000000-0005-0000-0000-0000E60C0000}"/>
    <cellStyle name="Normal 106 2 7" xfId="27133" xr:uid="{00000000-0005-0000-0000-0000E70C0000}"/>
    <cellStyle name="Normal 106 2 8" xfId="35365" xr:uid="{00000000-0005-0000-0000-0000E80C0000}"/>
    <cellStyle name="Normal 106 2 9" xfId="44876" xr:uid="{00000000-0005-0000-0000-0000E90C0000}"/>
    <cellStyle name="Normal 106 3" xfId="1944" xr:uid="{00000000-0005-0000-0000-0000EA0C0000}"/>
    <cellStyle name="Normal 106 3 2" xfId="4984" xr:uid="{00000000-0005-0000-0000-0000EB0C0000}"/>
    <cellStyle name="Normal 106 3 2 2" xfId="14501" xr:uid="{00000000-0005-0000-0000-0000EC0C0000}"/>
    <cellStyle name="Normal 106 3 2 3" xfId="22654" xr:uid="{00000000-0005-0000-0000-0000ED0C0000}"/>
    <cellStyle name="Normal 106 3 2 4" xfId="30807" xr:uid="{00000000-0005-0000-0000-0000EE0C0000}"/>
    <cellStyle name="Normal 106 3 2 5" xfId="39039" xr:uid="{00000000-0005-0000-0000-0000EF0C0000}"/>
    <cellStyle name="Normal 106 3 2 6" xfId="48550" xr:uid="{00000000-0005-0000-0000-0000F00C0000}"/>
    <cellStyle name="Normal 106 3 3" xfId="7544" xr:uid="{00000000-0005-0000-0000-0000F10C0000}"/>
    <cellStyle name="Normal 106 3 3 2" xfId="17061" xr:uid="{00000000-0005-0000-0000-0000F20C0000}"/>
    <cellStyle name="Normal 106 3 3 3" xfId="25214" xr:uid="{00000000-0005-0000-0000-0000F30C0000}"/>
    <cellStyle name="Normal 106 3 3 4" xfId="33367" xr:uid="{00000000-0005-0000-0000-0000F40C0000}"/>
    <cellStyle name="Normal 106 3 3 5" xfId="41599" xr:uid="{00000000-0005-0000-0000-0000F50C0000}"/>
    <cellStyle name="Normal 106 3 3 6" xfId="51110" xr:uid="{00000000-0005-0000-0000-0000F60C0000}"/>
    <cellStyle name="Normal 106 3 4" xfId="11461" xr:uid="{00000000-0005-0000-0000-0000F70C0000}"/>
    <cellStyle name="Normal 106 3 5" xfId="19620" xr:uid="{00000000-0005-0000-0000-0000F80C0000}"/>
    <cellStyle name="Normal 106 3 6" xfId="27773" xr:uid="{00000000-0005-0000-0000-0000F90C0000}"/>
    <cellStyle name="Normal 106 3 7" xfId="36005" xr:uid="{00000000-0005-0000-0000-0000FA0C0000}"/>
    <cellStyle name="Normal 106 3 8" xfId="45516" xr:uid="{00000000-0005-0000-0000-0000FB0C0000}"/>
    <cellStyle name="Normal 106 4" xfId="3701" xr:uid="{00000000-0005-0000-0000-0000FC0C0000}"/>
    <cellStyle name="Normal 106 4 2" xfId="13218" xr:uid="{00000000-0005-0000-0000-0000FD0C0000}"/>
    <cellStyle name="Normal 106 4 3" xfId="21374" xr:uid="{00000000-0005-0000-0000-0000FE0C0000}"/>
    <cellStyle name="Normal 106 4 4" xfId="29527" xr:uid="{00000000-0005-0000-0000-0000FF0C0000}"/>
    <cellStyle name="Normal 106 4 5" xfId="37759" xr:uid="{00000000-0005-0000-0000-0000000D0000}"/>
    <cellStyle name="Normal 106 4 6" xfId="47270" xr:uid="{00000000-0005-0000-0000-0000010D0000}"/>
    <cellStyle name="Normal 106 5" xfId="6264" xr:uid="{00000000-0005-0000-0000-0000020D0000}"/>
    <cellStyle name="Normal 106 5 2" xfId="15781" xr:uid="{00000000-0005-0000-0000-0000030D0000}"/>
    <cellStyle name="Normal 106 5 3" xfId="23934" xr:uid="{00000000-0005-0000-0000-0000040D0000}"/>
    <cellStyle name="Normal 106 5 4" xfId="32087" xr:uid="{00000000-0005-0000-0000-0000050D0000}"/>
    <cellStyle name="Normal 106 5 5" xfId="40319" xr:uid="{00000000-0005-0000-0000-0000060D0000}"/>
    <cellStyle name="Normal 106 5 6" xfId="49830" xr:uid="{00000000-0005-0000-0000-0000070D0000}"/>
    <cellStyle name="Normal 106 6" xfId="10181" xr:uid="{00000000-0005-0000-0000-0000080D0000}"/>
    <cellStyle name="Normal 106 7" xfId="18340" xr:uid="{00000000-0005-0000-0000-0000090D0000}"/>
    <cellStyle name="Normal 106 8" xfId="26493" xr:uid="{00000000-0005-0000-0000-00000A0D0000}"/>
    <cellStyle name="Normal 106 9" xfId="34725" xr:uid="{00000000-0005-0000-0000-00000B0D0000}"/>
    <cellStyle name="Normal 107" xfId="981" xr:uid="{00000000-0005-0000-0000-00000C0D0000}"/>
    <cellStyle name="Normal 107 2" xfId="2264" xr:uid="{00000000-0005-0000-0000-00000D0D0000}"/>
    <cellStyle name="Normal 107 2 2" xfId="5304" xr:uid="{00000000-0005-0000-0000-00000E0D0000}"/>
    <cellStyle name="Normal 107 2 2 2" xfId="14821" xr:uid="{00000000-0005-0000-0000-00000F0D0000}"/>
    <cellStyle name="Normal 107 2 2 3" xfId="22974" xr:uid="{00000000-0005-0000-0000-0000100D0000}"/>
    <cellStyle name="Normal 107 2 2 4" xfId="31127" xr:uid="{00000000-0005-0000-0000-0000110D0000}"/>
    <cellStyle name="Normal 107 2 2 5" xfId="39359" xr:uid="{00000000-0005-0000-0000-0000120D0000}"/>
    <cellStyle name="Normal 107 2 2 6" xfId="48870" xr:uid="{00000000-0005-0000-0000-0000130D0000}"/>
    <cellStyle name="Normal 107 2 3" xfId="7864" xr:uid="{00000000-0005-0000-0000-0000140D0000}"/>
    <cellStyle name="Normal 107 2 3 2" xfId="17381" xr:uid="{00000000-0005-0000-0000-0000150D0000}"/>
    <cellStyle name="Normal 107 2 3 3" xfId="25534" xr:uid="{00000000-0005-0000-0000-0000160D0000}"/>
    <cellStyle name="Normal 107 2 3 4" xfId="33687" xr:uid="{00000000-0005-0000-0000-0000170D0000}"/>
    <cellStyle name="Normal 107 2 3 5" xfId="41919" xr:uid="{00000000-0005-0000-0000-0000180D0000}"/>
    <cellStyle name="Normal 107 2 3 6" xfId="51430" xr:uid="{00000000-0005-0000-0000-0000190D0000}"/>
    <cellStyle name="Normal 107 2 4" xfId="11781" xr:uid="{00000000-0005-0000-0000-00001A0D0000}"/>
    <cellStyle name="Normal 107 2 5" xfId="19940" xr:uid="{00000000-0005-0000-0000-00001B0D0000}"/>
    <cellStyle name="Normal 107 2 6" xfId="28093" xr:uid="{00000000-0005-0000-0000-00001C0D0000}"/>
    <cellStyle name="Normal 107 2 7" xfId="36325" xr:uid="{00000000-0005-0000-0000-00001D0D0000}"/>
    <cellStyle name="Normal 107 2 8" xfId="45836" xr:uid="{00000000-0005-0000-0000-00001E0D0000}"/>
    <cellStyle name="Normal 107 3" xfId="4024" xr:uid="{00000000-0005-0000-0000-00001F0D0000}"/>
    <cellStyle name="Normal 107 3 2" xfId="13541" xr:uid="{00000000-0005-0000-0000-0000200D0000}"/>
    <cellStyle name="Normal 107 3 3" xfId="21694" xr:uid="{00000000-0005-0000-0000-0000210D0000}"/>
    <cellStyle name="Normal 107 3 4" xfId="29847" xr:uid="{00000000-0005-0000-0000-0000220D0000}"/>
    <cellStyle name="Normal 107 3 5" xfId="38079" xr:uid="{00000000-0005-0000-0000-0000230D0000}"/>
    <cellStyle name="Normal 107 3 6" xfId="47590" xr:uid="{00000000-0005-0000-0000-0000240D0000}"/>
    <cellStyle name="Normal 107 4" xfId="6584" xr:uid="{00000000-0005-0000-0000-0000250D0000}"/>
    <cellStyle name="Normal 107 4 2" xfId="16101" xr:uid="{00000000-0005-0000-0000-0000260D0000}"/>
    <cellStyle name="Normal 107 4 3" xfId="24254" xr:uid="{00000000-0005-0000-0000-0000270D0000}"/>
    <cellStyle name="Normal 107 4 4" xfId="32407" xr:uid="{00000000-0005-0000-0000-0000280D0000}"/>
    <cellStyle name="Normal 107 4 5" xfId="40639" xr:uid="{00000000-0005-0000-0000-0000290D0000}"/>
    <cellStyle name="Normal 107 4 6" xfId="50150" xr:uid="{00000000-0005-0000-0000-00002A0D0000}"/>
    <cellStyle name="Normal 107 5" xfId="10501" xr:uid="{00000000-0005-0000-0000-00002B0D0000}"/>
    <cellStyle name="Normal 107 6" xfId="18660" xr:uid="{00000000-0005-0000-0000-00002C0D0000}"/>
    <cellStyle name="Normal 107 7" xfId="26813" xr:uid="{00000000-0005-0000-0000-00002D0D0000}"/>
    <cellStyle name="Normal 107 8" xfId="35045" xr:uid="{00000000-0005-0000-0000-00002E0D0000}"/>
    <cellStyle name="Normal 107 9" xfId="44556" xr:uid="{00000000-0005-0000-0000-00002F0D0000}"/>
    <cellStyle name="Normal 108" xfId="1624" xr:uid="{00000000-0005-0000-0000-0000300D0000}"/>
    <cellStyle name="Normal 108 2" xfId="4664" xr:uid="{00000000-0005-0000-0000-0000310D0000}"/>
    <cellStyle name="Normal 108 2 2" xfId="14181" xr:uid="{00000000-0005-0000-0000-0000320D0000}"/>
    <cellStyle name="Normal 108 2 3" xfId="22334" xr:uid="{00000000-0005-0000-0000-0000330D0000}"/>
    <cellStyle name="Normal 108 2 4" xfId="30487" xr:uid="{00000000-0005-0000-0000-0000340D0000}"/>
    <cellStyle name="Normal 108 2 5" xfId="38719" xr:uid="{00000000-0005-0000-0000-0000350D0000}"/>
    <cellStyle name="Normal 108 2 6" xfId="48230" xr:uid="{00000000-0005-0000-0000-0000360D0000}"/>
    <cellStyle name="Normal 108 3" xfId="7224" xr:uid="{00000000-0005-0000-0000-0000370D0000}"/>
    <cellStyle name="Normal 108 3 2" xfId="16741" xr:uid="{00000000-0005-0000-0000-0000380D0000}"/>
    <cellStyle name="Normal 108 3 3" xfId="24894" xr:uid="{00000000-0005-0000-0000-0000390D0000}"/>
    <cellStyle name="Normal 108 3 4" xfId="33047" xr:uid="{00000000-0005-0000-0000-00003A0D0000}"/>
    <cellStyle name="Normal 108 3 5" xfId="41279" xr:uid="{00000000-0005-0000-0000-00003B0D0000}"/>
    <cellStyle name="Normal 108 3 6" xfId="50790" xr:uid="{00000000-0005-0000-0000-00003C0D0000}"/>
    <cellStyle name="Normal 108 4" xfId="11141" xr:uid="{00000000-0005-0000-0000-00003D0D0000}"/>
    <cellStyle name="Normal 108 5" xfId="19300" xr:uid="{00000000-0005-0000-0000-00003E0D0000}"/>
    <cellStyle name="Normal 108 6" xfId="27453" xr:uid="{00000000-0005-0000-0000-00003F0D0000}"/>
    <cellStyle name="Normal 108 7" xfId="35685" xr:uid="{00000000-0005-0000-0000-0000400D0000}"/>
    <cellStyle name="Normal 108 8" xfId="45196" xr:uid="{00000000-0005-0000-0000-0000410D0000}"/>
    <cellStyle name="Normal 109" xfId="3378" xr:uid="{00000000-0005-0000-0000-0000420D0000}"/>
    <cellStyle name="Normal 109 2" xfId="12895" xr:uid="{00000000-0005-0000-0000-0000430D0000}"/>
    <cellStyle name="Normal 109 3" xfId="21054" xr:uid="{00000000-0005-0000-0000-0000440D0000}"/>
    <cellStyle name="Normal 109 4" xfId="29207" xr:uid="{00000000-0005-0000-0000-0000450D0000}"/>
    <cellStyle name="Normal 109 5" xfId="37439" xr:uid="{00000000-0005-0000-0000-0000460D0000}"/>
    <cellStyle name="Normal 109 6" xfId="46950" xr:uid="{00000000-0005-0000-0000-0000470D0000}"/>
    <cellStyle name="Normal 11" xfId="135" xr:uid="{00000000-0005-0000-0000-0000480D0000}"/>
    <cellStyle name="Normal 110" xfId="5944" xr:uid="{00000000-0005-0000-0000-0000490D0000}"/>
    <cellStyle name="Normal 110 2" xfId="15461" xr:uid="{00000000-0005-0000-0000-00004A0D0000}"/>
    <cellStyle name="Normal 110 3" xfId="23614" xr:uid="{00000000-0005-0000-0000-00004B0D0000}"/>
    <cellStyle name="Normal 110 4" xfId="31767" xr:uid="{00000000-0005-0000-0000-00004C0D0000}"/>
    <cellStyle name="Normal 110 5" xfId="39999" xr:uid="{00000000-0005-0000-0000-00004D0D0000}"/>
    <cellStyle name="Normal 110 6" xfId="49510" xr:uid="{00000000-0005-0000-0000-00004E0D0000}"/>
    <cellStyle name="Normal 111" xfId="53823" xr:uid="{00000000-0005-0000-0000-00004F0D0000}"/>
    <cellStyle name="Normal 112" xfId="53825" xr:uid="{00000000-0005-0000-0000-0000500D0000}"/>
    <cellStyle name="Normal 113" xfId="53831" xr:uid="{00000000-0005-0000-0000-0000510D0000}"/>
    <cellStyle name="Normal 12" xfId="136" xr:uid="{00000000-0005-0000-0000-0000520D0000}"/>
    <cellStyle name="Normal 13" xfId="137" xr:uid="{00000000-0005-0000-0000-0000530D0000}"/>
    <cellStyle name="Normal 14" xfId="138" xr:uid="{00000000-0005-0000-0000-0000540D0000}"/>
    <cellStyle name="Normal 15" xfId="139" xr:uid="{00000000-0005-0000-0000-0000550D0000}"/>
    <cellStyle name="Normal 16" xfId="140" xr:uid="{00000000-0005-0000-0000-0000560D0000}"/>
    <cellStyle name="Normal 17" xfId="141" xr:uid="{00000000-0005-0000-0000-0000570D0000}"/>
    <cellStyle name="Normal 18" xfId="142" xr:uid="{00000000-0005-0000-0000-0000580D0000}"/>
    <cellStyle name="Normal 19" xfId="143" xr:uid="{00000000-0005-0000-0000-0000590D0000}"/>
    <cellStyle name="Normal 2" xfId="3" xr:uid="{00000000-0005-0000-0000-00005A0D0000}"/>
    <cellStyle name="Normal 2 2" xfId="53827" xr:uid="{00000000-0005-0000-0000-00005B0D0000}"/>
    <cellStyle name="Normal 2 3" xfId="53833" xr:uid="{00000000-0005-0000-0000-00005C0D0000}"/>
    <cellStyle name="Normal 2 4" xfId="144" xr:uid="{00000000-0005-0000-0000-00005D0D0000}"/>
    <cellStyle name="Normal 2_Vegetable Shelf Stable" xfId="145" xr:uid="{00000000-0005-0000-0000-00005E0D0000}"/>
    <cellStyle name="Normal 20" xfId="146" xr:uid="{00000000-0005-0000-0000-00005F0D0000}"/>
    <cellStyle name="Normal 21" xfId="147" xr:uid="{00000000-0005-0000-0000-0000600D0000}"/>
    <cellStyle name="Normal 22" xfId="148" xr:uid="{00000000-0005-0000-0000-0000610D0000}"/>
    <cellStyle name="Normal 23" xfId="149" xr:uid="{00000000-0005-0000-0000-0000620D0000}"/>
    <cellStyle name="Normal 24" xfId="150" xr:uid="{00000000-0005-0000-0000-0000630D0000}"/>
    <cellStyle name="Normal 25" xfId="151" xr:uid="{00000000-0005-0000-0000-0000640D0000}"/>
    <cellStyle name="Normal 26" xfId="152" xr:uid="{00000000-0005-0000-0000-0000650D0000}"/>
    <cellStyle name="Normal 27" xfId="153" xr:uid="{00000000-0005-0000-0000-0000660D0000}"/>
    <cellStyle name="Normal 28" xfId="154" xr:uid="{00000000-0005-0000-0000-0000670D0000}"/>
    <cellStyle name="Normal 29" xfId="155" xr:uid="{00000000-0005-0000-0000-0000680D0000}"/>
    <cellStyle name="Normal 3" xfId="156" xr:uid="{00000000-0005-0000-0000-0000690D0000}"/>
    <cellStyle name="Normal 30" xfId="157" xr:uid="{00000000-0005-0000-0000-00006A0D0000}"/>
    <cellStyle name="Normal 31" xfId="158" xr:uid="{00000000-0005-0000-0000-00006B0D0000}"/>
    <cellStyle name="Normal 32" xfId="159" xr:uid="{00000000-0005-0000-0000-00006C0D0000}"/>
    <cellStyle name="Normal 33" xfId="160" xr:uid="{00000000-0005-0000-0000-00006D0D0000}"/>
    <cellStyle name="Normal 34" xfId="161" xr:uid="{00000000-0005-0000-0000-00006E0D0000}"/>
    <cellStyle name="Normal 35" xfId="162" xr:uid="{00000000-0005-0000-0000-00006F0D0000}"/>
    <cellStyle name="Normal 36" xfId="163" xr:uid="{00000000-0005-0000-0000-0000700D0000}"/>
    <cellStyle name="Normal 37" xfId="164" xr:uid="{00000000-0005-0000-0000-0000710D0000}"/>
    <cellStyle name="Normal 38" xfId="165" xr:uid="{00000000-0005-0000-0000-0000720D0000}"/>
    <cellStyle name="Normal 39" xfId="166" xr:uid="{00000000-0005-0000-0000-0000730D0000}"/>
    <cellStyle name="Normal 4" xfId="6" xr:uid="{00000000-0005-0000-0000-0000740D0000}"/>
    <cellStyle name="Normal 4 2" xfId="53824" xr:uid="{00000000-0005-0000-0000-0000750D0000}"/>
    <cellStyle name="Normal 40" xfId="167" xr:uid="{00000000-0005-0000-0000-0000760D0000}"/>
    <cellStyle name="Normal 41" xfId="168" xr:uid="{00000000-0005-0000-0000-0000770D0000}"/>
    <cellStyle name="Normal 42" xfId="169" xr:uid="{00000000-0005-0000-0000-0000780D0000}"/>
    <cellStyle name="Normal 43" xfId="170" xr:uid="{00000000-0005-0000-0000-0000790D0000}"/>
    <cellStyle name="Normal 44" xfId="171" xr:uid="{00000000-0005-0000-0000-00007A0D0000}"/>
    <cellStyle name="Normal 45" xfId="172" xr:uid="{00000000-0005-0000-0000-00007B0D0000}"/>
    <cellStyle name="Normal 46" xfId="173" xr:uid="{00000000-0005-0000-0000-00007C0D0000}"/>
    <cellStyle name="Normal 47" xfId="11" xr:uid="{00000000-0005-0000-0000-00007D0D0000}"/>
    <cellStyle name="Normal 48" xfId="174" xr:uid="{00000000-0005-0000-0000-00007E0D0000}"/>
    <cellStyle name="Normal 49" xfId="175" xr:uid="{00000000-0005-0000-0000-00007F0D0000}"/>
    <cellStyle name="Normal 5" xfId="176" xr:uid="{00000000-0005-0000-0000-0000800D0000}"/>
    <cellStyle name="Normal 50" xfId="177" xr:uid="{00000000-0005-0000-0000-0000810D0000}"/>
    <cellStyle name="Normal 51" xfId="178" xr:uid="{00000000-0005-0000-0000-0000820D0000}"/>
    <cellStyle name="Normal 52" xfId="179" xr:uid="{00000000-0005-0000-0000-0000830D0000}"/>
    <cellStyle name="Normal 53" xfId="180" xr:uid="{00000000-0005-0000-0000-0000840D0000}"/>
    <cellStyle name="Normal 54" xfId="181" xr:uid="{00000000-0005-0000-0000-0000850D0000}"/>
    <cellStyle name="Normal 55" xfId="182" xr:uid="{00000000-0005-0000-0000-0000860D0000}"/>
    <cellStyle name="Normal 56" xfId="183" xr:uid="{00000000-0005-0000-0000-0000870D0000}"/>
    <cellStyle name="Normal 56 2" xfId="184" xr:uid="{00000000-0005-0000-0000-0000880D0000}"/>
    <cellStyle name="Normal 56 2 10" xfId="3064" xr:uid="{00000000-0005-0000-0000-0000890D0000}"/>
    <cellStyle name="Normal 56 2 10 2" xfId="12581" xr:uid="{00000000-0005-0000-0000-00008A0D0000}"/>
    <cellStyle name="Normal 56 2 10 3" xfId="20740" xr:uid="{00000000-0005-0000-0000-00008B0D0000}"/>
    <cellStyle name="Normal 56 2 10 4" xfId="28893" xr:uid="{00000000-0005-0000-0000-00008C0D0000}"/>
    <cellStyle name="Normal 56 2 10 5" xfId="37125" xr:uid="{00000000-0005-0000-0000-00008D0D0000}"/>
    <cellStyle name="Normal 56 2 10 6" xfId="46636" xr:uid="{00000000-0005-0000-0000-00008E0D0000}"/>
    <cellStyle name="Normal 56 2 11" xfId="3143" xr:uid="{00000000-0005-0000-0000-00008F0D0000}"/>
    <cellStyle name="Normal 56 2 11 2" xfId="12660" xr:uid="{00000000-0005-0000-0000-0000900D0000}"/>
    <cellStyle name="Normal 56 2 11 3" xfId="20819" xr:uid="{00000000-0005-0000-0000-0000910D0000}"/>
    <cellStyle name="Normal 56 2 11 4" xfId="28972" xr:uid="{00000000-0005-0000-0000-0000920D0000}"/>
    <cellStyle name="Normal 56 2 11 5" xfId="37204" xr:uid="{00000000-0005-0000-0000-0000930D0000}"/>
    <cellStyle name="Normal 56 2 11 6" xfId="46715" xr:uid="{00000000-0005-0000-0000-0000940D0000}"/>
    <cellStyle name="Normal 56 2 12" xfId="3222" xr:uid="{00000000-0005-0000-0000-0000950D0000}"/>
    <cellStyle name="Normal 56 2 12 2" xfId="12739" xr:uid="{00000000-0005-0000-0000-0000960D0000}"/>
    <cellStyle name="Normal 56 2 12 3" xfId="20898" xr:uid="{00000000-0005-0000-0000-0000970D0000}"/>
    <cellStyle name="Normal 56 2 12 4" xfId="29051" xr:uid="{00000000-0005-0000-0000-0000980D0000}"/>
    <cellStyle name="Normal 56 2 12 5" xfId="37283" xr:uid="{00000000-0005-0000-0000-0000990D0000}"/>
    <cellStyle name="Normal 56 2 12 6" xfId="46794" xr:uid="{00000000-0005-0000-0000-00009A0D0000}"/>
    <cellStyle name="Normal 56 2 13" xfId="3301" xr:uid="{00000000-0005-0000-0000-00009B0D0000}"/>
    <cellStyle name="Normal 56 2 13 2" xfId="12818" xr:uid="{00000000-0005-0000-0000-00009C0D0000}"/>
    <cellStyle name="Normal 56 2 13 3" xfId="20977" xr:uid="{00000000-0005-0000-0000-00009D0D0000}"/>
    <cellStyle name="Normal 56 2 13 4" xfId="29130" xr:uid="{00000000-0005-0000-0000-00009E0D0000}"/>
    <cellStyle name="Normal 56 2 13 5" xfId="37362" xr:uid="{00000000-0005-0000-0000-00009F0D0000}"/>
    <cellStyle name="Normal 56 2 13 6" xfId="46873" xr:uid="{00000000-0005-0000-0000-0000A00D0000}"/>
    <cellStyle name="Normal 56 2 14" xfId="3380" xr:uid="{00000000-0005-0000-0000-0000A10D0000}"/>
    <cellStyle name="Normal 56 2 14 2" xfId="12897" xr:uid="{00000000-0005-0000-0000-0000A20D0000}"/>
    <cellStyle name="Normal 56 2 14 3" xfId="21056" xr:uid="{00000000-0005-0000-0000-0000A30D0000}"/>
    <cellStyle name="Normal 56 2 14 4" xfId="29209" xr:uid="{00000000-0005-0000-0000-0000A40D0000}"/>
    <cellStyle name="Normal 56 2 14 5" xfId="37441" xr:uid="{00000000-0005-0000-0000-0000A50D0000}"/>
    <cellStyle name="Normal 56 2 14 6" xfId="46952" xr:uid="{00000000-0005-0000-0000-0000A60D0000}"/>
    <cellStyle name="Normal 56 2 15" xfId="5946" xr:uid="{00000000-0005-0000-0000-0000A70D0000}"/>
    <cellStyle name="Normal 56 2 15 2" xfId="15463" xr:uid="{00000000-0005-0000-0000-0000A80D0000}"/>
    <cellStyle name="Normal 56 2 15 3" xfId="23616" xr:uid="{00000000-0005-0000-0000-0000A90D0000}"/>
    <cellStyle name="Normal 56 2 15 4" xfId="31769" xr:uid="{00000000-0005-0000-0000-0000AA0D0000}"/>
    <cellStyle name="Normal 56 2 15 5" xfId="40001" xr:uid="{00000000-0005-0000-0000-0000AB0D0000}"/>
    <cellStyle name="Normal 56 2 15 6" xfId="49512" xr:uid="{00000000-0005-0000-0000-0000AC0D0000}"/>
    <cellStyle name="Normal 56 2 16" xfId="8506" xr:uid="{00000000-0005-0000-0000-0000AD0D0000}"/>
    <cellStyle name="Normal 56 2 16 2" xfId="42561" xr:uid="{00000000-0005-0000-0000-0000AE0D0000}"/>
    <cellStyle name="Normal 56 2 16 3" xfId="52072" xr:uid="{00000000-0005-0000-0000-0000AF0D0000}"/>
    <cellStyle name="Normal 56 2 17" xfId="8585" xr:uid="{00000000-0005-0000-0000-0000B00D0000}"/>
    <cellStyle name="Normal 56 2 17 2" xfId="42640" xr:uid="{00000000-0005-0000-0000-0000B10D0000}"/>
    <cellStyle name="Normal 56 2 17 3" xfId="52151" xr:uid="{00000000-0005-0000-0000-0000B20D0000}"/>
    <cellStyle name="Normal 56 2 18" xfId="8664" xr:uid="{00000000-0005-0000-0000-0000B30D0000}"/>
    <cellStyle name="Normal 56 2 18 2" xfId="42719" xr:uid="{00000000-0005-0000-0000-0000B40D0000}"/>
    <cellStyle name="Normal 56 2 18 3" xfId="52230" xr:uid="{00000000-0005-0000-0000-0000B50D0000}"/>
    <cellStyle name="Normal 56 2 19" xfId="8743" xr:uid="{00000000-0005-0000-0000-0000B60D0000}"/>
    <cellStyle name="Normal 56 2 19 2" xfId="42798" xr:uid="{00000000-0005-0000-0000-0000B70D0000}"/>
    <cellStyle name="Normal 56 2 19 3" xfId="52309" xr:uid="{00000000-0005-0000-0000-0000B80D0000}"/>
    <cellStyle name="Normal 56 2 2" xfId="360" xr:uid="{00000000-0005-0000-0000-0000B90D0000}"/>
    <cellStyle name="Normal 56 2 2 10" xfId="3190" xr:uid="{00000000-0005-0000-0000-0000BA0D0000}"/>
    <cellStyle name="Normal 56 2 2 10 2" xfId="12707" xr:uid="{00000000-0005-0000-0000-0000BB0D0000}"/>
    <cellStyle name="Normal 56 2 2 10 3" xfId="20866" xr:uid="{00000000-0005-0000-0000-0000BC0D0000}"/>
    <cellStyle name="Normal 56 2 2 10 4" xfId="29019" xr:uid="{00000000-0005-0000-0000-0000BD0D0000}"/>
    <cellStyle name="Normal 56 2 2 10 5" xfId="37251" xr:uid="{00000000-0005-0000-0000-0000BE0D0000}"/>
    <cellStyle name="Normal 56 2 2 10 6" xfId="46762" xr:uid="{00000000-0005-0000-0000-0000BF0D0000}"/>
    <cellStyle name="Normal 56 2 2 11" xfId="3269" xr:uid="{00000000-0005-0000-0000-0000C00D0000}"/>
    <cellStyle name="Normal 56 2 2 11 2" xfId="12786" xr:uid="{00000000-0005-0000-0000-0000C10D0000}"/>
    <cellStyle name="Normal 56 2 2 11 3" xfId="20945" xr:uid="{00000000-0005-0000-0000-0000C20D0000}"/>
    <cellStyle name="Normal 56 2 2 11 4" xfId="29098" xr:uid="{00000000-0005-0000-0000-0000C30D0000}"/>
    <cellStyle name="Normal 56 2 2 11 5" xfId="37330" xr:uid="{00000000-0005-0000-0000-0000C40D0000}"/>
    <cellStyle name="Normal 56 2 2 11 6" xfId="46841" xr:uid="{00000000-0005-0000-0000-0000C50D0000}"/>
    <cellStyle name="Normal 56 2 2 12" xfId="3348" xr:uid="{00000000-0005-0000-0000-0000C60D0000}"/>
    <cellStyle name="Normal 56 2 2 12 2" xfId="12865" xr:uid="{00000000-0005-0000-0000-0000C70D0000}"/>
    <cellStyle name="Normal 56 2 2 12 3" xfId="21024" xr:uid="{00000000-0005-0000-0000-0000C80D0000}"/>
    <cellStyle name="Normal 56 2 2 12 4" xfId="29177" xr:uid="{00000000-0005-0000-0000-0000C90D0000}"/>
    <cellStyle name="Normal 56 2 2 12 5" xfId="37409" xr:uid="{00000000-0005-0000-0000-0000CA0D0000}"/>
    <cellStyle name="Normal 56 2 2 12 6" xfId="46920" xr:uid="{00000000-0005-0000-0000-0000CB0D0000}"/>
    <cellStyle name="Normal 56 2 2 13" xfId="3428" xr:uid="{00000000-0005-0000-0000-0000CC0D0000}"/>
    <cellStyle name="Normal 56 2 2 13 2" xfId="12945" xr:uid="{00000000-0005-0000-0000-0000CD0D0000}"/>
    <cellStyle name="Normal 56 2 2 13 3" xfId="21104" xr:uid="{00000000-0005-0000-0000-0000CE0D0000}"/>
    <cellStyle name="Normal 56 2 2 13 4" xfId="29257" xr:uid="{00000000-0005-0000-0000-0000CF0D0000}"/>
    <cellStyle name="Normal 56 2 2 13 5" xfId="37489" xr:uid="{00000000-0005-0000-0000-0000D00D0000}"/>
    <cellStyle name="Normal 56 2 2 13 6" xfId="47000" xr:uid="{00000000-0005-0000-0000-0000D10D0000}"/>
    <cellStyle name="Normal 56 2 2 14" xfId="5994" xr:uid="{00000000-0005-0000-0000-0000D20D0000}"/>
    <cellStyle name="Normal 56 2 2 14 2" xfId="15511" xr:uid="{00000000-0005-0000-0000-0000D30D0000}"/>
    <cellStyle name="Normal 56 2 2 14 3" xfId="23664" xr:uid="{00000000-0005-0000-0000-0000D40D0000}"/>
    <cellStyle name="Normal 56 2 2 14 4" xfId="31817" xr:uid="{00000000-0005-0000-0000-0000D50D0000}"/>
    <cellStyle name="Normal 56 2 2 14 5" xfId="40049" xr:uid="{00000000-0005-0000-0000-0000D60D0000}"/>
    <cellStyle name="Normal 56 2 2 14 6" xfId="49560" xr:uid="{00000000-0005-0000-0000-0000D70D0000}"/>
    <cellStyle name="Normal 56 2 2 15" xfId="8553" xr:uid="{00000000-0005-0000-0000-0000D80D0000}"/>
    <cellStyle name="Normal 56 2 2 15 2" xfId="42608" xr:uid="{00000000-0005-0000-0000-0000D90D0000}"/>
    <cellStyle name="Normal 56 2 2 15 3" xfId="52119" xr:uid="{00000000-0005-0000-0000-0000DA0D0000}"/>
    <cellStyle name="Normal 56 2 2 16" xfId="8632" xr:uid="{00000000-0005-0000-0000-0000DB0D0000}"/>
    <cellStyle name="Normal 56 2 2 16 2" xfId="42687" xr:uid="{00000000-0005-0000-0000-0000DC0D0000}"/>
    <cellStyle name="Normal 56 2 2 16 3" xfId="52198" xr:uid="{00000000-0005-0000-0000-0000DD0D0000}"/>
    <cellStyle name="Normal 56 2 2 17" xfId="8711" xr:uid="{00000000-0005-0000-0000-0000DE0D0000}"/>
    <cellStyle name="Normal 56 2 2 17 2" xfId="42766" xr:uid="{00000000-0005-0000-0000-0000DF0D0000}"/>
    <cellStyle name="Normal 56 2 2 17 3" xfId="52277" xr:uid="{00000000-0005-0000-0000-0000E00D0000}"/>
    <cellStyle name="Normal 56 2 2 18" xfId="8790" xr:uid="{00000000-0005-0000-0000-0000E10D0000}"/>
    <cellStyle name="Normal 56 2 2 18 2" xfId="42845" xr:uid="{00000000-0005-0000-0000-0000E20D0000}"/>
    <cellStyle name="Normal 56 2 2 18 3" xfId="52356" xr:uid="{00000000-0005-0000-0000-0000E30D0000}"/>
    <cellStyle name="Normal 56 2 2 19" xfId="8869" xr:uid="{00000000-0005-0000-0000-0000E40D0000}"/>
    <cellStyle name="Normal 56 2 2 19 2" xfId="42924" xr:uid="{00000000-0005-0000-0000-0000E50D0000}"/>
    <cellStyle name="Normal 56 2 2 19 3" xfId="52435" xr:uid="{00000000-0005-0000-0000-0000E60D0000}"/>
    <cellStyle name="Normal 56 2 2 2" xfId="461" xr:uid="{00000000-0005-0000-0000-0000E70D0000}"/>
    <cellStyle name="Normal 56 2 2 2 10" xfId="26303" xr:uid="{00000000-0005-0000-0000-0000E80D0000}"/>
    <cellStyle name="Normal 56 2 2 2 11" xfId="34535" xr:uid="{00000000-0005-0000-0000-0000E90D0000}"/>
    <cellStyle name="Normal 56 2 2 2 12" xfId="44046" xr:uid="{00000000-0005-0000-0000-0000EA0D0000}"/>
    <cellStyle name="Normal 56 2 2 2 2" xfId="622" xr:uid="{00000000-0005-0000-0000-0000EB0D0000}"/>
    <cellStyle name="Normal 56 2 2 2 2 10" xfId="34695" xr:uid="{00000000-0005-0000-0000-0000EC0D0000}"/>
    <cellStyle name="Normal 56 2 2 2 2 11" xfId="44206" xr:uid="{00000000-0005-0000-0000-0000ED0D0000}"/>
    <cellStyle name="Normal 56 2 2 2 2 2" xfId="948" xr:uid="{00000000-0005-0000-0000-0000EE0D0000}"/>
    <cellStyle name="Normal 56 2 2 2 2 2 10" xfId="44526" xr:uid="{00000000-0005-0000-0000-0000EF0D0000}"/>
    <cellStyle name="Normal 56 2 2 2 2 2 2" xfId="1591" xr:uid="{00000000-0005-0000-0000-0000F00D0000}"/>
    <cellStyle name="Normal 56 2 2 2 2 2 2 2" xfId="2874" xr:uid="{00000000-0005-0000-0000-0000F10D0000}"/>
    <cellStyle name="Normal 56 2 2 2 2 2 2 2 2" xfId="5914" xr:uid="{00000000-0005-0000-0000-0000F20D0000}"/>
    <cellStyle name="Normal 56 2 2 2 2 2 2 2 2 2" xfId="15431" xr:uid="{00000000-0005-0000-0000-0000F30D0000}"/>
    <cellStyle name="Normal 56 2 2 2 2 2 2 2 2 3" xfId="23584" xr:uid="{00000000-0005-0000-0000-0000F40D0000}"/>
    <cellStyle name="Normal 56 2 2 2 2 2 2 2 2 4" xfId="31737" xr:uid="{00000000-0005-0000-0000-0000F50D0000}"/>
    <cellStyle name="Normal 56 2 2 2 2 2 2 2 2 5" xfId="39969" xr:uid="{00000000-0005-0000-0000-0000F60D0000}"/>
    <cellStyle name="Normal 56 2 2 2 2 2 2 2 2 6" xfId="49480" xr:uid="{00000000-0005-0000-0000-0000F70D0000}"/>
    <cellStyle name="Normal 56 2 2 2 2 2 2 2 3" xfId="8474" xr:uid="{00000000-0005-0000-0000-0000F80D0000}"/>
    <cellStyle name="Normal 56 2 2 2 2 2 2 2 3 2" xfId="17991" xr:uid="{00000000-0005-0000-0000-0000F90D0000}"/>
    <cellStyle name="Normal 56 2 2 2 2 2 2 2 3 3" xfId="26144" xr:uid="{00000000-0005-0000-0000-0000FA0D0000}"/>
    <cellStyle name="Normal 56 2 2 2 2 2 2 2 3 4" xfId="34297" xr:uid="{00000000-0005-0000-0000-0000FB0D0000}"/>
    <cellStyle name="Normal 56 2 2 2 2 2 2 2 3 5" xfId="42529" xr:uid="{00000000-0005-0000-0000-0000FC0D0000}"/>
    <cellStyle name="Normal 56 2 2 2 2 2 2 2 3 6" xfId="52040" xr:uid="{00000000-0005-0000-0000-0000FD0D0000}"/>
    <cellStyle name="Normal 56 2 2 2 2 2 2 2 4" xfId="12391" xr:uid="{00000000-0005-0000-0000-0000FE0D0000}"/>
    <cellStyle name="Normal 56 2 2 2 2 2 2 2 5" xfId="20550" xr:uid="{00000000-0005-0000-0000-0000FF0D0000}"/>
    <cellStyle name="Normal 56 2 2 2 2 2 2 2 6" xfId="28703" xr:uid="{00000000-0005-0000-0000-0000000E0000}"/>
    <cellStyle name="Normal 56 2 2 2 2 2 2 2 7" xfId="36935" xr:uid="{00000000-0005-0000-0000-0000010E0000}"/>
    <cellStyle name="Normal 56 2 2 2 2 2 2 2 8" xfId="46446" xr:uid="{00000000-0005-0000-0000-0000020E0000}"/>
    <cellStyle name="Normal 56 2 2 2 2 2 2 3" xfId="4634" xr:uid="{00000000-0005-0000-0000-0000030E0000}"/>
    <cellStyle name="Normal 56 2 2 2 2 2 2 3 2" xfId="14151" xr:uid="{00000000-0005-0000-0000-0000040E0000}"/>
    <cellStyle name="Normal 56 2 2 2 2 2 2 3 3" xfId="22304" xr:uid="{00000000-0005-0000-0000-0000050E0000}"/>
    <cellStyle name="Normal 56 2 2 2 2 2 2 3 4" xfId="30457" xr:uid="{00000000-0005-0000-0000-0000060E0000}"/>
    <cellStyle name="Normal 56 2 2 2 2 2 2 3 5" xfId="38689" xr:uid="{00000000-0005-0000-0000-0000070E0000}"/>
    <cellStyle name="Normal 56 2 2 2 2 2 2 3 6" xfId="48200" xr:uid="{00000000-0005-0000-0000-0000080E0000}"/>
    <cellStyle name="Normal 56 2 2 2 2 2 2 4" xfId="7194" xr:uid="{00000000-0005-0000-0000-0000090E0000}"/>
    <cellStyle name="Normal 56 2 2 2 2 2 2 4 2" xfId="16711" xr:uid="{00000000-0005-0000-0000-00000A0E0000}"/>
    <cellStyle name="Normal 56 2 2 2 2 2 2 4 3" xfId="24864" xr:uid="{00000000-0005-0000-0000-00000B0E0000}"/>
    <cellStyle name="Normal 56 2 2 2 2 2 2 4 4" xfId="33017" xr:uid="{00000000-0005-0000-0000-00000C0E0000}"/>
    <cellStyle name="Normal 56 2 2 2 2 2 2 4 5" xfId="41249" xr:uid="{00000000-0005-0000-0000-00000D0E0000}"/>
    <cellStyle name="Normal 56 2 2 2 2 2 2 4 6" xfId="50760" xr:uid="{00000000-0005-0000-0000-00000E0E0000}"/>
    <cellStyle name="Normal 56 2 2 2 2 2 2 5" xfId="11111" xr:uid="{00000000-0005-0000-0000-00000F0E0000}"/>
    <cellStyle name="Normal 56 2 2 2 2 2 2 6" xfId="19270" xr:uid="{00000000-0005-0000-0000-0000100E0000}"/>
    <cellStyle name="Normal 56 2 2 2 2 2 2 7" xfId="27423" xr:uid="{00000000-0005-0000-0000-0000110E0000}"/>
    <cellStyle name="Normal 56 2 2 2 2 2 2 8" xfId="35655" xr:uid="{00000000-0005-0000-0000-0000120E0000}"/>
    <cellStyle name="Normal 56 2 2 2 2 2 2 9" xfId="45166" xr:uid="{00000000-0005-0000-0000-0000130E0000}"/>
    <cellStyle name="Normal 56 2 2 2 2 2 3" xfId="2234" xr:uid="{00000000-0005-0000-0000-0000140E0000}"/>
    <cellStyle name="Normal 56 2 2 2 2 2 3 2" xfId="5274" xr:uid="{00000000-0005-0000-0000-0000150E0000}"/>
    <cellStyle name="Normal 56 2 2 2 2 2 3 2 2" xfId="14791" xr:uid="{00000000-0005-0000-0000-0000160E0000}"/>
    <cellStyle name="Normal 56 2 2 2 2 2 3 2 3" xfId="22944" xr:uid="{00000000-0005-0000-0000-0000170E0000}"/>
    <cellStyle name="Normal 56 2 2 2 2 2 3 2 4" xfId="31097" xr:uid="{00000000-0005-0000-0000-0000180E0000}"/>
    <cellStyle name="Normal 56 2 2 2 2 2 3 2 5" xfId="39329" xr:uid="{00000000-0005-0000-0000-0000190E0000}"/>
    <cellStyle name="Normal 56 2 2 2 2 2 3 2 6" xfId="48840" xr:uid="{00000000-0005-0000-0000-00001A0E0000}"/>
    <cellStyle name="Normal 56 2 2 2 2 2 3 3" xfId="7834" xr:uid="{00000000-0005-0000-0000-00001B0E0000}"/>
    <cellStyle name="Normal 56 2 2 2 2 2 3 3 2" xfId="17351" xr:uid="{00000000-0005-0000-0000-00001C0E0000}"/>
    <cellStyle name="Normal 56 2 2 2 2 2 3 3 3" xfId="25504" xr:uid="{00000000-0005-0000-0000-00001D0E0000}"/>
    <cellStyle name="Normal 56 2 2 2 2 2 3 3 4" xfId="33657" xr:uid="{00000000-0005-0000-0000-00001E0E0000}"/>
    <cellStyle name="Normal 56 2 2 2 2 2 3 3 5" xfId="41889" xr:uid="{00000000-0005-0000-0000-00001F0E0000}"/>
    <cellStyle name="Normal 56 2 2 2 2 2 3 3 6" xfId="51400" xr:uid="{00000000-0005-0000-0000-0000200E0000}"/>
    <cellStyle name="Normal 56 2 2 2 2 2 3 4" xfId="11751" xr:uid="{00000000-0005-0000-0000-0000210E0000}"/>
    <cellStyle name="Normal 56 2 2 2 2 2 3 5" xfId="19910" xr:uid="{00000000-0005-0000-0000-0000220E0000}"/>
    <cellStyle name="Normal 56 2 2 2 2 2 3 6" xfId="28063" xr:uid="{00000000-0005-0000-0000-0000230E0000}"/>
    <cellStyle name="Normal 56 2 2 2 2 2 3 7" xfId="36295" xr:uid="{00000000-0005-0000-0000-0000240E0000}"/>
    <cellStyle name="Normal 56 2 2 2 2 2 3 8" xfId="45806" xr:uid="{00000000-0005-0000-0000-0000250E0000}"/>
    <cellStyle name="Normal 56 2 2 2 2 2 4" xfId="3994" xr:uid="{00000000-0005-0000-0000-0000260E0000}"/>
    <cellStyle name="Normal 56 2 2 2 2 2 4 2" xfId="13511" xr:uid="{00000000-0005-0000-0000-0000270E0000}"/>
    <cellStyle name="Normal 56 2 2 2 2 2 4 3" xfId="21664" xr:uid="{00000000-0005-0000-0000-0000280E0000}"/>
    <cellStyle name="Normal 56 2 2 2 2 2 4 4" xfId="29817" xr:uid="{00000000-0005-0000-0000-0000290E0000}"/>
    <cellStyle name="Normal 56 2 2 2 2 2 4 5" xfId="38049" xr:uid="{00000000-0005-0000-0000-00002A0E0000}"/>
    <cellStyle name="Normal 56 2 2 2 2 2 4 6" xfId="47560" xr:uid="{00000000-0005-0000-0000-00002B0E0000}"/>
    <cellStyle name="Normal 56 2 2 2 2 2 5" xfId="6554" xr:uid="{00000000-0005-0000-0000-00002C0E0000}"/>
    <cellStyle name="Normal 56 2 2 2 2 2 5 2" xfId="16071" xr:uid="{00000000-0005-0000-0000-00002D0E0000}"/>
    <cellStyle name="Normal 56 2 2 2 2 2 5 3" xfId="24224" xr:uid="{00000000-0005-0000-0000-00002E0E0000}"/>
    <cellStyle name="Normal 56 2 2 2 2 2 5 4" xfId="32377" xr:uid="{00000000-0005-0000-0000-00002F0E0000}"/>
    <cellStyle name="Normal 56 2 2 2 2 2 5 5" xfId="40609" xr:uid="{00000000-0005-0000-0000-0000300E0000}"/>
    <cellStyle name="Normal 56 2 2 2 2 2 5 6" xfId="50120" xr:uid="{00000000-0005-0000-0000-0000310E0000}"/>
    <cellStyle name="Normal 56 2 2 2 2 2 6" xfId="10471" xr:uid="{00000000-0005-0000-0000-0000320E0000}"/>
    <cellStyle name="Normal 56 2 2 2 2 2 7" xfId="18630" xr:uid="{00000000-0005-0000-0000-0000330E0000}"/>
    <cellStyle name="Normal 56 2 2 2 2 2 8" xfId="26783" xr:uid="{00000000-0005-0000-0000-0000340E0000}"/>
    <cellStyle name="Normal 56 2 2 2 2 2 9" xfId="35015" xr:uid="{00000000-0005-0000-0000-0000350E0000}"/>
    <cellStyle name="Normal 56 2 2 2 2 3" xfId="1271" xr:uid="{00000000-0005-0000-0000-0000360E0000}"/>
    <cellStyle name="Normal 56 2 2 2 2 3 2" xfId="2554" xr:uid="{00000000-0005-0000-0000-0000370E0000}"/>
    <cellStyle name="Normal 56 2 2 2 2 3 2 2" xfId="5594" xr:uid="{00000000-0005-0000-0000-0000380E0000}"/>
    <cellStyle name="Normal 56 2 2 2 2 3 2 2 2" xfId="15111" xr:uid="{00000000-0005-0000-0000-0000390E0000}"/>
    <cellStyle name="Normal 56 2 2 2 2 3 2 2 3" xfId="23264" xr:uid="{00000000-0005-0000-0000-00003A0E0000}"/>
    <cellStyle name="Normal 56 2 2 2 2 3 2 2 4" xfId="31417" xr:uid="{00000000-0005-0000-0000-00003B0E0000}"/>
    <cellStyle name="Normal 56 2 2 2 2 3 2 2 5" xfId="39649" xr:uid="{00000000-0005-0000-0000-00003C0E0000}"/>
    <cellStyle name="Normal 56 2 2 2 2 3 2 2 6" xfId="49160" xr:uid="{00000000-0005-0000-0000-00003D0E0000}"/>
    <cellStyle name="Normal 56 2 2 2 2 3 2 3" xfId="8154" xr:uid="{00000000-0005-0000-0000-00003E0E0000}"/>
    <cellStyle name="Normal 56 2 2 2 2 3 2 3 2" xfId="17671" xr:uid="{00000000-0005-0000-0000-00003F0E0000}"/>
    <cellStyle name="Normal 56 2 2 2 2 3 2 3 3" xfId="25824" xr:uid="{00000000-0005-0000-0000-0000400E0000}"/>
    <cellStyle name="Normal 56 2 2 2 2 3 2 3 4" xfId="33977" xr:uid="{00000000-0005-0000-0000-0000410E0000}"/>
    <cellStyle name="Normal 56 2 2 2 2 3 2 3 5" xfId="42209" xr:uid="{00000000-0005-0000-0000-0000420E0000}"/>
    <cellStyle name="Normal 56 2 2 2 2 3 2 3 6" xfId="51720" xr:uid="{00000000-0005-0000-0000-0000430E0000}"/>
    <cellStyle name="Normal 56 2 2 2 2 3 2 4" xfId="12071" xr:uid="{00000000-0005-0000-0000-0000440E0000}"/>
    <cellStyle name="Normal 56 2 2 2 2 3 2 5" xfId="20230" xr:uid="{00000000-0005-0000-0000-0000450E0000}"/>
    <cellStyle name="Normal 56 2 2 2 2 3 2 6" xfId="28383" xr:uid="{00000000-0005-0000-0000-0000460E0000}"/>
    <cellStyle name="Normal 56 2 2 2 2 3 2 7" xfId="36615" xr:uid="{00000000-0005-0000-0000-0000470E0000}"/>
    <cellStyle name="Normal 56 2 2 2 2 3 2 8" xfId="46126" xr:uid="{00000000-0005-0000-0000-0000480E0000}"/>
    <cellStyle name="Normal 56 2 2 2 2 3 3" xfId="4314" xr:uid="{00000000-0005-0000-0000-0000490E0000}"/>
    <cellStyle name="Normal 56 2 2 2 2 3 3 2" xfId="13831" xr:uid="{00000000-0005-0000-0000-00004A0E0000}"/>
    <cellStyle name="Normal 56 2 2 2 2 3 3 3" xfId="21984" xr:uid="{00000000-0005-0000-0000-00004B0E0000}"/>
    <cellStyle name="Normal 56 2 2 2 2 3 3 4" xfId="30137" xr:uid="{00000000-0005-0000-0000-00004C0E0000}"/>
    <cellStyle name="Normal 56 2 2 2 2 3 3 5" xfId="38369" xr:uid="{00000000-0005-0000-0000-00004D0E0000}"/>
    <cellStyle name="Normal 56 2 2 2 2 3 3 6" xfId="47880" xr:uid="{00000000-0005-0000-0000-00004E0E0000}"/>
    <cellStyle name="Normal 56 2 2 2 2 3 4" xfId="6874" xr:uid="{00000000-0005-0000-0000-00004F0E0000}"/>
    <cellStyle name="Normal 56 2 2 2 2 3 4 2" xfId="16391" xr:uid="{00000000-0005-0000-0000-0000500E0000}"/>
    <cellStyle name="Normal 56 2 2 2 2 3 4 3" xfId="24544" xr:uid="{00000000-0005-0000-0000-0000510E0000}"/>
    <cellStyle name="Normal 56 2 2 2 2 3 4 4" xfId="32697" xr:uid="{00000000-0005-0000-0000-0000520E0000}"/>
    <cellStyle name="Normal 56 2 2 2 2 3 4 5" xfId="40929" xr:uid="{00000000-0005-0000-0000-0000530E0000}"/>
    <cellStyle name="Normal 56 2 2 2 2 3 4 6" xfId="50440" xr:uid="{00000000-0005-0000-0000-0000540E0000}"/>
    <cellStyle name="Normal 56 2 2 2 2 3 5" xfId="10791" xr:uid="{00000000-0005-0000-0000-0000550E0000}"/>
    <cellStyle name="Normal 56 2 2 2 2 3 6" xfId="18950" xr:uid="{00000000-0005-0000-0000-0000560E0000}"/>
    <cellStyle name="Normal 56 2 2 2 2 3 7" xfId="27103" xr:uid="{00000000-0005-0000-0000-0000570E0000}"/>
    <cellStyle name="Normal 56 2 2 2 2 3 8" xfId="35335" xr:uid="{00000000-0005-0000-0000-0000580E0000}"/>
    <cellStyle name="Normal 56 2 2 2 2 3 9" xfId="44846" xr:uid="{00000000-0005-0000-0000-0000590E0000}"/>
    <cellStyle name="Normal 56 2 2 2 2 4" xfId="1914" xr:uid="{00000000-0005-0000-0000-00005A0E0000}"/>
    <cellStyle name="Normal 56 2 2 2 2 4 2" xfId="4954" xr:uid="{00000000-0005-0000-0000-00005B0E0000}"/>
    <cellStyle name="Normal 56 2 2 2 2 4 2 2" xfId="14471" xr:uid="{00000000-0005-0000-0000-00005C0E0000}"/>
    <cellStyle name="Normal 56 2 2 2 2 4 2 3" xfId="22624" xr:uid="{00000000-0005-0000-0000-00005D0E0000}"/>
    <cellStyle name="Normal 56 2 2 2 2 4 2 4" xfId="30777" xr:uid="{00000000-0005-0000-0000-00005E0E0000}"/>
    <cellStyle name="Normal 56 2 2 2 2 4 2 5" xfId="39009" xr:uid="{00000000-0005-0000-0000-00005F0E0000}"/>
    <cellStyle name="Normal 56 2 2 2 2 4 2 6" xfId="48520" xr:uid="{00000000-0005-0000-0000-0000600E0000}"/>
    <cellStyle name="Normal 56 2 2 2 2 4 3" xfId="7514" xr:uid="{00000000-0005-0000-0000-0000610E0000}"/>
    <cellStyle name="Normal 56 2 2 2 2 4 3 2" xfId="17031" xr:uid="{00000000-0005-0000-0000-0000620E0000}"/>
    <cellStyle name="Normal 56 2 2 2 2 4 3 3" xfId="25184" xr:uid="{00000000-0005-0000-0000-0000630E0000}"/>
    <cellStyle name="Normal 56 2 2 2 2 4 3 4" xfId="33337" xr:uid="{00000000-0005-0000-0000-0000640E0000}"/>
    <cellStyle name="Normal 56 2 2 2 2 4 3 5" xfId="41569" xr:uid="{00000000-0005-0000-0000-0000650E0000}"/>
    <cellStyle name="Normal 56 2 2 2 2 4 3 6" xfId="51080" xr:uid="{00000000-0005-0000-0000-0000660E0000}"/>
    <cellStyle name="Normal 56 2 2 2 2 4 4" xfId="11431" xr:uid="{00000000-0005-0000-0000-0000670E0000}"/>
    <cellStyle name="Normal 56 2 2 2 2 4 5" xfId="19590" xr:uid="{00000000-0005-0000-0000-0000680E0000}"/>
    <cellStyle name="Normal 56 2 2 2 2 4 6" xfId="27743" xr:uid="{00000000-0005-0000-0000-0000690E0000}"/>
    <cellStyle name="Normal 56 2 2 2 2 4 7" xfId="35975" xr:uid="{00000000-0005-0000-0000-00006A0E0000}"/>
    <cellStyle name="Normal 56 2 2 2 2 4 8" xfId="45486" xr:uid="{00000000-0005-0000-0000-00006B0E0000}"/>
    <cellStyle name="Normal 56 2 2 2 2 5" xfId="3671" xr:uid="{00000000-0005-0000-0000-00006C0E0000}"/>
    <cellStyle name="Normal 56 2 2 2 2 5 2" xfId="13188" xr:uid="{00000000-0005-0000-0000-00006D0E0000}"/>
    <cellStyle name="Normal 56 2 2 2 2 5 3" xfId="21344" xr:uid="{00000000-0005-0000-0000-00006E0E0000}"/>
    <cellStyle name="Normal 56 2 2 2 2 5 4" xfId="29497" xr:uid="{00000000-0005-0000-0000-00006F0E0000}"/>
    <cellStyle name="Normal 56 2 2 2 2 5 5" xfId="37729" xr:uid="{00000000-0005-0000-0000-0000700E0000}"/>
    <cellStyle name="Normal 56 2 2 2 2 5 6" xfId="47240" xr:uid="{00000000-0005-0000-0000-0000710E0000}"/>
    <cellStyle name="Normal 56 2 2 2 2 6" xfId="6234" xr:uid="{00000000-0005-0000-0000-0000720E0000}"/>
    <cellStyle name="Normal 56 2 2 2 2 6 2" xfId="15751" xr:uid="{00000000-0005-0000-0000-0000730E0000}"/>
    <cellStyle name="Normal 56 2 2 2 2 6 3" xfId="23904" xr:uid="{00000000-0005-0000-0000-0000740E0000}"/>
    <cellStyle name="Normal 56 2 2 2 2 6 4" xfId="32057" xr:uid="{00000000-0005-0000-0000-0000750E0000}"/>
    <cellStyle name="Normal 56 2 2 2 2 6 5" xfId="40289" xr:uid="{00000000-0005-0000-0000-0000760E0000}"/>
    <cellStyle name="Normal 56 2 2 2 2 6 6" xfId="49800" xr:uid="{00000000-0005-0000-0000-0000770E0000}"/>
    <cellStyle name="Normal 56 2 2 2 2 7" xfId="10151" xr:uid="{00000000-0005-0000-0000-0000780E0000}"/>
    <cellStyle name="Normal 56 2 2 2 2 8" xfId="18310" xr:uid="{00000000-0005-0000-0000-0000790E0000}"/>
    <cellStyle name="Normal 56 2 2 2 2 9" xfId="26463" xr:uid="{00000000-0005-0000-0000-00007A0E0000}"/>
    <cellStyle name="Normal 56 2 2 2 3" xfId="785" xr:uid="{00000000-0005-0000-0000-00007B0E0000}"/>
    <cellStyle name="Normal 56 2 2 2 3 10" xfId="44366" xr:uid="{00000000-0005-0000-0000-00007C0E0000}"/>
    <cellStyle name="Normal 56 2 2 2 3 2" xfId="1431" xr:uid="{00000000-0005-0000-0000-00007D0E0000}"/>
    <cellStyle name="Normal 56 2 2 2 3 2 2" xfId="2714" xr:uid="{00000000-0005-0000-0000-00007E0E0000}"/>
    <cellStyle name="Normal 56 2 2 2 3 2 2 2" xfId="5754" xr:uid="{00000000-0005-0000-0000-00007F0E0000}"/>
    <cellStyle name="Normal 56 2 2 2 3 2 2 2 2" xfId="15271" xr:uid="{00000000-0005-0000-0000-0000800E0000}"/>
    <cellStyle name="Normal 56 2 2 2 3 2 2 2 3" xfId="23424" xr:uid="{00000000-0005-0000-0000-0000810E0000}"/>
    <cellStyle name="Normal 56 2 2 2 3 2 2 2 4" xfId="31577" xr:uid="{00000000-0005-0000-0000-0000820E0000}"/>
    <cellStyle name="Normal 56 2 2 2 3 2 2 2 5" xfId="39809" xr:uid="{00000000-0005-0000-0000-0000830E0000}"/>
    <cellStyle name="Normal 56 2 2 2 3 2 2 2 6" xfId="49320" xr:uid="{00000000-0005-0000-0000-0000840E0000}"/>
    <cellStyle name="Normal 56 2 2 2 3 2 2 3" xfId="8314" xr:uid="{00000000-0005-0000-0000-0000850E0000}"/>
    <cellStyle name="Normal 56 2 2 2 3 2 2 3 2" xfId="17831" xr:uid="{00000000-0005-0000-0000-0000860E0000}"/>
    <cellStyle name="Normal 56 2 2 2 3 2 2 3 3" xfId="25984" xr:uid="{00000000-0005-0000-0000-0000870E0000}"/>
    <cellStyle name="Normal 56 2 2 2 3 2 2 3 4" xfId="34137" xr:uid="{00000000-0005-0000-0000-0000880E0000}"/>
    <cellStyle name="Normal 56 2 2 2 3 2 2 3 5" xfId="42369" xr:uid="{00000000-0005-0000-0000-0000890E0000}"/>
    <cellStyle name="Normal 56 2 2 2 3 2 2 3 6" xfId="51880" xr:uid="{00000000-0005-0000-0000-00008A0E0000}"/>
    <cellStyle name="Normal 56 2 2 2 3 2 2 4" xfId="12231" xr:uid="{00000000-0005-0000-0000-00008B0E0000}"/>
    <cellStyle name="Normal 56 2 2 2 3 2 2 5" xfId="20390" xr:uid="{00000000-0005-0000-0000-00008C0E0000}"/>
    <cellStyle name="Normal 56 2 2 2 3 2 2 6" xfId="28543" xr:uid="{00000000-0005-0000-0000-00008D0E0000}"/>
    <cellStyle name="Normal 56 2 2 2 3 2 2 7" xfId="36775" xr:uid="{00000000-0005-0000-0000-00008E0E0000}"/>
    <cellStyle name="Normal 56 2 2 2 3 2 2 8" xfId="46286" xr:uid="{00000000-0005-0000-0000-00008F0E0000}"/>
    <cellStyle name="Normal 56 2 2 2 3 2 3" xfId="4474" xr:uid="{00000000-0005-0000-0000-0000900E0000}"/>
    <cellStyle name="Normal 56 2 2 2 3 2 3 2" xfId="13991" xr:uid="{00000000-0005-0000-0000-0000910E0000}"/>
    <cellStyle name="Normal 56 2 2 2 3 2 3 3" xfId="22144" xr:uid="{00000000-0005-0000-0000-0000920E0000}"/>
    <cellStyle name="Normal 56 2 2 2 3 2 3 4" xfId="30297" xr:uid="{00000000-0005-0000-0000-0000930E0000}"/>
    <cellStyle name="Normal 56 2 2 2 3 2 3 5" xfId="38529" xr:uid="{00000000-0005-0000-0000-0000940E0000}"/>
    <cellStyle name="Normal 56 2 2 2 3 2 3 6" xfId="48040" xr:uid="{00000000-0005-0000-0000-0000950E0000}"/>
    <cellStyle name="Normal 56 2 2 2 3 2 4" xfId="7034" xr:uid="{00000000-0005-0000-0000-0000960E0000}"/>
    <cellStyle name="Normal 56 2 2 2 3 2 4 2" xfId="16551" xr:uid="{00000000-0005-0000-0000-0000970E0000}"/>
    <cellStyle name="Normal 56 2 2 2 3 2 4 3" xfId="24704" xr:uid="{00000000-0005-0000-0000-0000980E0000}"/>
    <cellStyle name="Normal 56 2 2 2 3 2 4 4" xfId="32857" xr:uid="{00000000-0005-0000-0000-0000990E0000}"/>
    <cellStyle name="Normal 56 2 2 2 3 2 4 5" xfId="41089" xr:uid="{00000000-0005-0000-0000-00009A0E0000}"/>
    <cellStyle name="Normal 56 2 2 2 3 2 4 6" xfId="50600" xr:uid="{00000000-0005-0000-0000-00009B0E0000}"/>
    <cellStyle name="Normal 56 2 2 2 3 2 5" xfId="10951" xr:uid="{00000000-0005-0000-0000-00009C0E0000}"/>
    <cellStyle name="Normal 56 2 2 2 3 2 6" xfId="19110" xr:uid="{00000000-0005-0000-0000-00009D0E0000}"/>
    <cellStyle name="Normal 56 2 2 2 3 2 7" xfId="27263" xr:uid="{00000000-0005-0000-0000-00009E0E0000}"/>
    <cellStyle name="Normal 56 2 2 2 3 2 8" xfId="35495" xr:uid="{00000000-0005-0000-0000-00009F0E0000}"/>
    <cellStyle name="Normal 56 2 2 2 3 2 9" xfId="45006" xr:uid="{00000000-0005-0000-0000-0000A00E0000}"/>
    <cellStyle name="Normal 56 2 2 2 3 3" xfId="2074" xr:uid="{00000000-0005-0000-0000-0000A10E0000}"/>
    <cellStyle name="Normal 56 2 2 2 3 3 2" xfId="5114" xr:uid="{00000000-0005-0000-0000-0000A20E0000}"/>
    <cellStyle name="Normal 56 2 2 2 3 3 2 2" xfId="14631" xr:uid="{00000000-0005-0000-0000-0000A30E0000}"/>
    <cellStyle name="Normal 56 2 2 2 3 3 2 3" xfId="22784" xr:uid="{00000000-0005-0000-0000-0000A40E0000}"/>
    <cellStyle name="Normal 56 2 2 2 3 3 2 4" xfId="30937" xr:uid="{00000000-0005-0000-0000-0000A50E0000}"/>
    <cellStyle name="Normal 56 2 2 2 3 3 2 5" xfId="39169" xr:uid="{00000000-0005-0000-0000-0000A60E0000}"/>
    <cellStyle name="Normal 56 2 2 2 3 3 2 6" xfId="48680" xr:uid="{00000000-0005-0000-0000-0000A70E0000}"/>
    <cellStyle name="Normal 56 2 2 2 3 3 3" xfId="7674" xr:uid="{00000000-0005-0000-0000-0000A80E0000}"/>
    <cellStyle name="Normal 56 2 2 2 3 3 3 2" xfId="17191" xr:uid="{00000000-0005-0000-0000-0000A90E0000}"/>
    <cellStyle name="Normal 56 2 2 2 3 3 3 3" xfId="25344" xr:uid="{00000000-0005-0000-0000-0000AA0E0000}"/>
    <cellStyle name="Normal 56 2 2 2 3 3 3 4" xfId="33497" xr:uid="{00000000-0005-0000-0000-0000AB0E0000}"/>
    <cellStyle name="Normal 56 2 2 2 3 3 3 5" xfId="41729" xr:uid="{00000000-0005-0000-0000-0000AC0E0000}"/>
    <cellStyle name="Normal 56 2 2 2 3 3 3 6" xfId="51240" xr:uid="{00000000-0005-0000-0000-0000AD0E0000}"/>
    <cellStyle name="Normal 56 2 2 2 3 3 4" xfId="11591" xr:uid="{00000000-0005-0000-0000-0000AE0E0000}"/>
    <cellStyle name="Normal 56 2 2 2 3 3 5" xfId="19750" xr:uid="{00000000-0005-0000-0000-0000AF0E0000}"/>
    <cellStyle name="Normal 56 2 2 2 3 3 6" xfId="27903" xr:uid="{00000000-0005-0000-0000-0000B00E0000}"/>
    <cellStyle name="Normal 56 2 2 2 3 3 7" xfId="36135" xr:uid="{00000000-0005-0000-0000-0000B10E0000}"/>
    <cellStyle name="Normal 56 2 2 2 3 3 8" xfId="45646" xr:uid="{00000000-0005-0000-0000-0000B20E0000}"/>
    <cellStyle name="Normal 56 2 2 2 3 4" xfId="3831" xr:uid="{00000000-0005-0000-0000-0000B30E0000}"/>
    <cellStyle name="Normal 56 2 2 2 3 4 2" xfId="13348" xr:uid="{00000000-0005-0000-0000-0000B40E0000}"/>
    <cellStyle name="Normal 56 2 2 2 3 4 3" xfId="21504" xr:uid="{00000000-0005-0000-0000-0000B50E0000}"/>
    <cellStyle name="Normal 56 2 2 2 3 4 4" xfId="29657" xr:uid="{00000000-0005-0000-0000-0000B60E0000}"/>
    <cellStyle name="Normal 56 2 2 2 3 4 5" xfId="37889" xr:uid="{00000000-0005-0000-0000-0000B70E0000}"/>
    <cellStyle name="Normal 56 2 2 2 3 4 6" xfId="47400" xr:uid="{00000000-0005-0000-0000-0000B80E0000}"/>
    <cellStyle name="Normal 56 2 2 2 3 5" xfId="6394" xr:uid="{00000000-0005-0000-0000-0000B90E0000}"/>
    <cellStyle name="Normal 56 2 2 2 3 5 2" xfId="15911" xr:uid="{00000000-0005-0000-0000-0000BA0E0000}"/>
    <cellStyle name="Normal 56 2 2 2 3 5 3" xfId="24064" xr:uid="{00000000-0005-0000-0000-0000BB0E0000}"/>
    <cellStyle name="Normal 56 2 2 2 3 5 4" xfId="32217" xr:uid="{00000000-0005-0000-0000-0000BC0E0000}"/>
    <cellStyle name="Normal 56 2 2 2 3 5 5" xfId="40449" xr:uid="{00000000-0005-0000-0000-0000BD0E0000}"/>
    <cellStyle name="Normal 56 2 2 2 3 5 6" xfId="49960" xr:uid="{00000000-0005-0000-0000-0000BE0E0000}"/>
    <cellStyle name="Normal 56 2 2 2 3 6" xfId="10311" xr:uid="{00000000-0005-0000-0000-0000BF0E0000}"/>
    <cellStyle name="Normal 56 2 2 2 3 7" xfId="18470" xr:uid="{00000000-0005-0000-0000-0000C00E0000}"/>
    <cellStyle name="Normal 56 2 2 2 3 8" xfId="26623" xr:uid="{00000000-0005-0000-0000-0000C10E0000}"/>
    <cellStyle name="Normal 56 2 2 2 3 9" xfId="34855" xr:uid="{00000000-0005-0000-0000-0000C20E0000}"/>
    <cellStyle name="Normal 56 2 2 2 4" xfId="1111" xr:uid="{00000000-0005-0000-0000-0000C30E0000}"/>
    <cellStyle name="Normal 56 2 2 2 4 2" xfId="2394" xr:uid="{00000000-0005-0000-0000-0000C40E0000}"/>
    <cellStyle name="Normal 56 2 2 2 4 2 2" xfId="5434" xr:uid="{00000000-0005-0000-0000-0000C50E0000}"/>
    <cellStyle name="Normal 56 2 2 2 4 2 2 2" xfId="14951" xr:uid="{00000000-0005-0000-0000-0000C60E0000}"/>
    <cellStyle name="Normal 56 2 2 2 4 2 2 3" xfId="23104" xr:uid="{00000000-0005-0000-0000-0000C70E0000}"/>
    <cellStyle name="Normal 56 2 2 2 4 2 2 4" xfId="31257" xr:uid="{00000000-0005-0000-0000-0000C80E0000}"/>
    <cellStyle name="Normal 56 2 2 2 4 2 2 5" xfId="39489" xr:uid="{00000000-0005-0000-0000-0000C90E0000}"/>
    <cellStyle name="Normal 56 2 2 2 4 2 2 6" xfId="49000" xr:uid="{00000000-0005-0000-0000-0000CA0E0000}"/>
    <cellStyle name="Normal 56 2 2 2 4 2 3" xfId="7994" xr:uid="{00000000-0005-0000-0000-0000CB0E0000}"/>
    <cellStyle name="Normal 56 2 2 2 4 2 3 2" xfId="17511" xr:uid="{00000000-0005-0000-0000-0000CC0E0000}"/>
    <cellStyle name="Normal 56 2 2 2 4 2 3 3" xfId="25664" xr:uid="{00000000-0005-0000-0000-0000CD0E0000}"/>
    <cellStyle name="Normal 56 2 2 2 4 2 3 4" xfId="33817" xr:uid="{00000000-0005-0000-0000-0000CE0E0000}"/>
    <cellStyle name="Normal 56 2 2 2 4 2 3 5" xfId="42049" xr:uid="{00000000-0005-0000-0000-0000CF0E0000}"/>
    <cellStyle name="Normal 56 2 2 2 4 2 3 6" xfId="51560" xr:uid="{00000000-0005-0000-0000-0000D00E0000}"/>
    <cellStyle name="Normal 56 2 2 2 4 2 4" xfId="11911" xr:uid="{00000000-0005-0000-0000-0000D10E0000}"/>
    <cellStyle name="Normal 56 2 2 2 4 2 5" xfId="20070" xr:uid="{00000000-0005-0000-0000-0000D20E0000}"/>
    <cellStyle name="Normal 56 2 2 2 4 2 6" xfId="28223" xr:uid="{00000000-0005-0000-0000-0000D30E0000}"/>
    <cellStyle name="Normal 56 2 2 2 4 2 7" xfId="36455" xr:uid="{00000000-0005-0000-0000-0000D40E0000}"/>
    <cellStyle name="Normal 56 2 2 2 4 2 8" xfId="45966" xr:uid="{00000000-0005-0000-0000-0000D50E0000}"/>
    <cellStyle name="Normal 56 2 2 2 4 3" xfId="4154" xr:uid="{00000000-0005-0000-0000-0000D60E0000}"/>
    <cellStyle name="Normal 56 2 2 2 4 3 2" xfId="13671" xr:uid="{00000000-0005-0000-0000-0000D70E0000}"/>
    <cellStyle name="Normal 56 2 2 2 4 3 3" xfId="21824" xr:uid="{00000000-0005-0000-0000-0000D80E0000}"/>
    <cellStyle name="Normal 56 2 2 2 4 3 4" xfId="29977" xr:uid="{00000000-0005-0000-0000-0000D90E0000}"/>
    <cellStyle name="Normal 56 2 2 2 4 3 5" xfId="38209" xr:uid="{00000000-0005-0000-0000-0000DA0E0000}"/>
    <cellStyle name="Normal 56 2 2 2 4 3 6" xfId="47720" xr:uid="{00000000-0005-0000-0000-0000DB0E0000}"/>
    <cellStyle name="Normal 56 2 2 2 4 4" xfId="6714" xr:uid="{00000000-0005-0000-0000-0000DC0E0000}"/>
    <cellStyle name="Normal 56 2 2 2 4 4 2" xfId="16231" xr:uid="{00000000-0005-0000-0000-0000DD0E0000}"/>
    <cellStyle name="Normal 56 2 2 2 4 4 3" xfId="24384" xr:uid="{00000000-0005-0000-0000-0000DE0E0000}"/>
    <cellStyle name="Normal 56 2 2 2 4 4 4" xfId="32537" xr:uid="{00000000-0005-0000-0000-0000DF0E0000}"/>
    <cellStyle name="Normal 56 2 2 2 4 4 5" xfId="40769" xr:uid="{00000000-0005-0000-0000-0000E00E0000}"/>
    <cellStyle name="Normal 56 2 2 2 4 4 6" xfId="50280" xr:uid="{00000000-0005-0000-0000-0000E10E0000}"/>
    <cellStyle name="Normal 56 2 2 2 4 5" xfId="10631" xr:uid="{00000000-0005-0000-0000-0000E20E0000}"/>
    <cellStyle name="Normal 56 2 2 2 4 6" xfId="18790" xr:uid="{00000000-0005-0000-0000-0000E30E0000}"/>
    <cellStyle name="Normal 56 2 2 2 4 7" xfId="26943" xr:uid="{00000000-0005-0000-0000-0000E40E0000}"/>
    <cellStyle name="Normal 56 2 2 2 4 8" xfId="35175" xr:uid="{00000000-0005-0000-0000-0000E50E0000}"/>
    <cellStyle name="Normal 56 2 2 2 4 9" xfId="44686" xr:uid="{00000000-0005-0000-0000-0000E60E0000}"/>
    <cellStyle name="Normal 56 2 2 2 5" xfId="1754" xr:uid="{00000000-0005-0000-0000-0000E70E0000}"/>
    <cellStyle name="Normal 56 2 2 2 5 2" xfId="4794" xr:uid="{00000000-0005-0000-0000-0000E80E0000}"/>
    <cellStyle name="Normal 56 2 2 2 5 2 2" xfId="14311" xr:uid="{00000000-0005-0000-0000-0000E90E0000}"/>
    <cellStyle name="Normal 56 2 2 2 5 2 3" xfId="22464" xr:uid="{00000000-0005-0000-0000-0000EA0E0000}"/>
    <cellStyle name="Normal 56 2 2 2 5 2 4" xfId="30617" xr:uid="{00000000-0005-0000-0000-0000EB0E0000}"/>
    <cellStyle name="Normal 56 2 2 2 5 2 5" xfId="38849" xr:uid="{00000000-0005-0000-0000-0000EC0E0000}"/>
    <cellStyle name="Normal 56 2 2 2 5 2 6" xfId="48360" xr:uid="{00000000-0005-0000-0000-0000ED0E0000}"/>
    <cellStyle name="Normal 56 2 2 2 5 3" xfId="7354" xr:uid="{00000000-0005-0000-0000-0000EE0E0000}"/>
    <cellStyle name="Normal 56 2 2 2 5 3 2" xfId="16871" xr:uid="{00000000-0005-0000-0000-0000EF0E0000}"/>
    <cellStyle name="Normal 56 2 2 2 5 3 3" xfId="25024" xr:uid="{00000000-0005-0000-0000-0000F00E0000}"/>
    <cellStyle name="Normal 56 2 2 2 5 3 4" xfId="33177" xr:uid="{00000000-0005-0000-0000-0000F10E0000}"/>
    <cellStyle name="Normal 56 2 2 2 5 3 5" xfId="41409" xr:uid="{00000000-0005-0000-0000-0000F20E0000}"/>
    <cellStyle name="Normal 56 2 2 2 5 3 6" xfId="50920" xr:uid="{00000000-0005-0000-0000-0000F30E0000}"/>
    <cellStyle name="Normal 56 2 2 2 5 4" xfId="11271" xr:uid="{00000000-0005-0000-0000-0000F40E0000}"/>
    <cellStyle name="Normal 56 2 2 2 5 5" xfId="19430" xr:uid="{00000000-0005-0000-0000-0000F50E0000}"/>
    <cellStyle name="Normal 56 2 2 2 5 6" xfId="27583" xr:uid="{00000000-0005-0000-0000-0000F60E0000}"/>
    <cellStyle name="Normal 56 2 2 2 5 7" xfId="35815" xr:uid="{00000000-0005-0000-0000-0000F70E0000}"/>
    <cellStyle name="Normal 56 2 2 2 5 8" xfId="45326" xr:uid="{00000000-0005-0000-0000-0000F80E0000}"/>
    <cellStyle name="Normal 56 2 2 2 6" xfId="3508" xr:uid="{00000000-0005-0000-0000-0000F90E0000}"/>
    <cellStyle name="Normal 56 2 2 2 6 2" xfId="13025" xr:uid="{00000000-0005-0000-0000-0000FA0E0000}"/>
    <cellStyle name="Normal 56 2 2 2 6 3" xfId="21184" xr:uid="{00000000-0005-0000-0000-0000FB0E0000}"/>
    <cellStyle name="Normal 56 2 2 2 6 4" xfId="29337" xr:uid="{00000000-0005-0000-0000-0000FC0E0000}"/>
    <cellStyle name="Normal 56 2 2 2 6 5" xfId="37569" xr:uid="{00000000-0005-0000-0000-0000FD0E0000}"/>
    <cellStyle name="Normal 56 2 2 2 6 6" xfId="47080" xr:uid="{00000000-0005-0000-0000-0000FE0E0000}"/>
    <cellStyle name="Normal 56 2 2 2 7" xfId="6074" xr:uid="{00000000-0005-0000-0000-0000FF0E0000}"/>
    <cellStyle name="Normal 56 2 2 2 7 2" xfId="15591" xr:uid="{00000000-0005-0000-0000-0000000F0000}"/>
    <cellStyle name="Normal 56 2 2 2 7 3" xfId="23744" xr:uid="{00000000-0005-0000-0000-0000010F0000}"/>
    <cellStyle name="Normal 56 2 2 2 7 4" xfId="31897" xr:uid="{00000000-0005-0000-0000-0000020F0000}"/>
    <cellStyle name="Normal 56 2 2 2 7 5" xfId="40129" xr:uid="{00000000-0005-0000-0000-0000030F0000}"/>
    <cellStyle name="Normal 56 2 2 2 7 6" xfId="49640" xr:uid="{00000000-0005-0000-0000-0000040F0000}"/>
    <cellStyle name="Normal 56 2 2 2 8" xfId="9991" xr:uid="{00000000-0005-0000-0000-0000050F0000}"/>
    <cellStyle name="Normal 56 2 2 2 9" xfId="18150" xr:uid="{00000000-0005-0000-0000-0000060F0000}"/>
    <cellStyle name="Normal 56 2 2 20" xfId="8948" xr:uid="{00000000-0005-0000-0000-0000070F0000}"/>
    <cellStyle name="Normal 56 2 2 20 2" xfId="43003" xr:uid="{00000000-0005-0000-0000-0000080F0000}"/>
    <cellStyle name="Normal 56 2 2 20 3" xfId="52514" xr:uid="{00000000-0005-0000-0000-0000090F0000}"/>
    <cellStyle name="Normal 56 2 2 21" xfId="9027" xr:uid="{00000000-0005-0000-0000-00000A0F0000}"/>
    <cellStyle name="Normal 56 2 2 21 2" xfId="43082" xr:uid="{00000000-0005-0000-0000-00000B0F0000}"/>
    <cellStyle name="Normal 56 2 2 21 3" xfId="52593" xr:uid="{00000000-0005-0000-0000-00000C0F0000}"/>
    <cellStyle name="Normal 56 2 2 22" xfId="9106" xr:uid="{00000000-0005-0000-0000-00000D0F0000}"/>
    <cellStyle name="Normal 56 2 2 22 2" xfId="43161" xr:uid="{00000000-0005-0000-0000-00000E0F0000}"/>
    <cellStyle name="Normal 56 2 2 22 3" xfId="52672" xr:uid="{00000000-0005-0000-0000-00000F0F0000}"/>
    <cellStyle name="Normal 56 2 2 23" xfId="9185" xr:uid="{00000000-0005-0000-0000-0000100F0000}"/>
    <cellStyle name="Normal 56 2 2 23 2" xfId="43240" xr:uid="{00000000-0005-0000-0000-0000110F0000}"/>
    <cellStyle name="Normal 56 2 2 23 3" xfId="52751" xr:uid="{00000000-0005-0000-0000-0000120F0000}"/>
    <cellStyle name="Normal 56 2 2 24" xfId="9264" xr:uid="{00000000-0005-0000-0000-0000130F0000}"/>
    <cellStyle name="Normal 56 2 2 24 2" xfId="43319" xr:uid="{00000000-0005-0000-0000-0000140F0000}"/>
    <cellStyle name="Normal 56 2 2 24 3" xfId="52830" xr:uid="{00000000-0005-0000-0000-0000150F0000}"/>
    <cellStyle name="Normal 56 2 2 25" xfId="9343" xr:uid="{00000000-0005-0000-0000-0000160F0000}"/>
    <cellStyle name="Normal 56 2 2 25 2" xfId="43398" xr:uid="{00000000-0005-0000-0000-0000170F0000}"/>
    <cellStyle name="Normal 56 2 2 25 3" xfId="52909" xr:uid="{00000000-0005-0000-0000-0000180F0000}"/>
    <cellStyle name="Normal 56 2 2 26" xfId="9422" xr:uid="{00000000-0005-0000-0000-0000190F0000}"/>
    <cellStyle name="Normal 56 2 2 26 2" xfId="43477" xr:uid="{00000000-0005-0000-0000-00001A0F0000}"/>
    <cellStyle name="Normal 56 2 2 26 3" xfId="52988" xr:uid="{00000000-0005-0000-0000-00001B0F0000}"/>
    <cellStyle name="Normal 56 2 2 27" xfId="9501" xr:uid="{00000000-0005-0000-0000-00001C0F0000}"/>
    <cellStyle name="Normal 56 2 2 27 2" xfId="43556" xr:uid="{00000000-0005-0000-0000-00001D0F0000}"/>
    <cellStyle name="Normal 56 2 2 27 3" xfId="53067" xr:uid="{00000000-0005-0000-0000-00001E0F0000}"/>
    <cellStyle name="Normal 56 2 2 28" xfId="9580" xr:uid="{00000000-0005-0000-0000-00001F0F0000}"/>
    <cellStyle name="Normal 56 2 2 28 2" xfId="43635" xr:uid="{00000000-0005-0000-0000-0000200F0000}"/>
    <cellStyle name="Normal 56 2 2 28 3" xfId="53146" xr:uid="{00000000-0005-0000-0000-0000210F0000}"/>
    <cellStyle name="Normal 56 2 2 29" xfId="9659" xr:uid="{00000000-0005-0000-0000-0000220F0000}"/>
    <cellStyle name="Normal 56 2 2 29 2" xfId="43714" xr:uid="{00000000-0005-0000-0000-0000230F0000}"/>
    <cellStyle name="Normal 56 2 2 29 3" xfId="53225" xr:uid="{00000000-0005-0000-0000-0000240F0000}"/>
    <cellStyle name="Normal 56 2 2 3" xfId="542" xr:uid="{00000000-0005-0000-0000-0000250F0000}"/>
    <cellStyle name="Normal 56 2 2 3 10" xfId="34615" xr:uid="{00000000-0005-0000-0000-0000260F0000}"/>
    <cellStyle name="Normal 56 2 2 3 11" xfId="44126" xr:uid="{00000000-0005-0000-0000-0000270F0000}"/>
    <cellStyle name="Normal 56 2 2 3 2" xfId="868" xr:uid="{00000000-0005-0000-0000-0000280F0000}"/>
    <cellStyle name="Normal 56 2 2 3 2 10" xfId="44446" xr:uid="{00000000-0005-0000-0000-0000290F0000}"/>
    <cellStyle name="Normal 56 2 2 3 2 2" xfId="1511" xr:uid="{00000000-0005-0000-0000-00002A0F0000}"/>
    <cellStyle name="Normal 56 2 2 3 2 2 2" xfId="2794" xr:uid="{00000000-0005-0000-0000-00002B0F0000}"/>
    <cellStyle name="Normal 56 2 2 3 2 2 2 2" xfId="5834" xr:uid="{00000000-0005-0000-0000-00002C0F0000}"/>
    <cellStyle name="Normal 56 2 2 3 2 2 2 2 2" xfId="15351" xr:uid="{00000000-0005-0000-0000-00002D0F0000}"/>
    <cellStyle name="Normal 56 2 2 3 2 2 2 2 3" xfId="23504" xr:uid="{00000000-0005-0000-0000-00002E0F0000}"/>
    <cellStyle name="Normal 56 2 2 3 2 2 2 2 4" xfId="31657" xr:uid="{00000000-0005-0000-0000-00002F0F0000}"/>
    <cellStyle name="Normal 56 2 2 3 2 2 2 2 5" xfId="39889" xr:uid="{00000000-0005-0000-0000-0000300F0000}"/>
    <cellStyle name="Normal 56 2 2 3 2 2 2 2 6" xfId="49400" xr:uid="{00000000-0005-0000-0000-0000310F0000}"/>
    <cellStyle name="Normal 56 2 2 3 2 2 2 3" xfId="8394" xr:uid="{00000000-0005-0000-0000-0000320F0000}"/>
    <cellStyle name="Normal 56 2 2 3 2 2 2 3 2" xfId="17911" xr:uid="{00000000-0005-0000-0000-0000330F0000}"/>
    <cellStyle name="Normal 56 2 2 3 2 2 2 3 3" xfId="26064" xr:uid="{00000000-0005-0000-0000-0000340F0000}"/>
    <cellStyle name="Normal 56 2 2 3 2 2 2 3 4" xfId="34217" xr:uid="{00000000-0005-0000-0000-0000350F0000}"/>
    <cellStyle name="Normal 56 2 2 3 2 2 2 3 5" xfId="42449" xr:uid="{00000000-0005-0000-0000-0000360F0000}"/>
    <cellStyle name="Normal 56 2 2 3 2 2 2 3 6" xfId="51960" xr:uid="{00000000-0005-0000-0000-0000370F0000}"/>
    <cellStyle name="Normal 56 2 2 3 2 2 2 4" xfId="12311" xr:uid="{00000000-0005-0000-0000-0000380F0000}"/>
    <cellStyle name="Normal 56 2 2 3 2 2 2 5" xfId="20470" xr:uid="{00000000-0005-0000-0000-0000390F0000}"/>
    <cellStyle name="Normal 56 2 2 3 2 2 2 6" xfId="28623" xr:uid="{00000000-0005-0000-0000-00003A0F0000}"/>
    <cellStyle name="Normal 56 2 2 3 2 2 2 7" xfId="36855" xr:uid="{00000000-0005-0000-0000-00003B0F0000}"/>
    <cellStyle name="Normal 56 2 2 3 2 2 2 8" xfId="46366" xr:uid="{00000000-0005-0000-0000-00003C0F0000}"/>
    <cellStyle name="Normal 56 2 2 3 2 2 3" xfId="4554" xr:uid="{00000000-0005-0000-0000-00003D0F0000}"/>
    <cellStyle name="Normal 56 2 2 3 2 2 3 2" xfId="14071" xr:uid="{00000000-0005-0000-0000-00003E0F0000}"/>
    <cellStyle name="Normal 56 2 2 3 2 2 3 3" xfId="22224" xr:uid="{00000000-0005-0000-0000-00003F0F0000}"/>
    <cellStyle name="Normal 56 2 2 3 2 2 3 4" xfId="30377" xr:uid="{00000000-0005-0000-0000-0000400F0000}"/>
    <cellStyle name="Normal 56 2 2 3 2 2 3 5" xfId="38609" xr:uid="{00000000-0005-0000-0000-0000410F0000}"/>
    <cellStyle name="Normal 56 2 2 3 2 2 3 6" xfId="48120" xr:uid="{00000000-0005-0000-0000-0000420F0000}"/>
    <cellStyle name="Normal 56 2 2 3 2 2 4" xfId="7114" xr:uid="{00000000-0005-0000-0000-0000430F0000}"/>
    <cellStyle name="Normal 56 2 2 3 2 2 4 2" xfId="16631" xr:uid="{00000000-0005-0000-0000-0000440F0000}"/>
    <cellStyle name="Normal 56 2 2 3 2 2 4 3" xfId="24784" xr:uid="{00000000-0005-0000-0000-0000450F0000}"/>
    <cellStyle name="Normal 56 2 2 3 2 2 4 4" xfId="32937" xr:uid="{00000000-0005-0000-0000-0000460F0000}"/>
    <cellStyle name="Normal 56 2 2 3 2 2 4 5" xfId="41169" xr:uid="{00000000-0005-0000-0000-0000470F0000}"/>
    <cellStyle name="Normal 56 2 2 3 2 2 4 6" xfId="50680" xr:uid="{00000000-0005-0000-0000-0000480F0000}"/>
    <cellStyle name="Normal 56 2 2 3 2 2 5" xfId="11031" xr:uid="{00000000-0005-0000-0000-0000490F0000}"/>
    <cellStyle name="Normal 56 2 2 3 2 2 6" xfId="19190" xr:uid="{00000000-0005-0000-0000-00004A0F0000}"/>
    <cellStyle name="Normal 56 2 2 3 2 2 7" xfId="27343" xr:uid="{00000000-0005-0000-0000-00004B0F0000}"/>
    <cellStyle name="Normal 56 2 2 3 2 2 8" xfId="35575" xr:uid="{00000000-0005-0000-0000-00004C0F0000}"/>
    <cellStyle name="Normal 56 2 2 3 2 2 9" xfId="45086" xr:uid="{00000000-0005-0000-0000-00004D0F0000}"/>
    <cellStyle name="Normal 56 2 2 3 2 3" xfId="2154" xr:uid="{00000000-0005-0000-0000-00004E0F0000}"/>
    <cellStyle name="Normal 56 2 2 3 2 3 2" xfId="5194" xr:uid="{00000000-0005-0000-0000-00004F0F0000}"/>
    <cellStyle name="Normal 56 2 2 3 2 3 2 2" xfId="14711" xr:uid="{00000000-0005-0000-0000-0000500F0000}"/>
    <cellStyle name="Normal 56 2 2 3 2 3 2 3" xfId="22864" xr:uid="{00000000-0005-0000-0000-0000510F0000}"/>
    <cellStyle name="Normal 56 2 2 3 2 3 2 4" xfId="31017" xr:uid="{00000000-0005-0000-0000-0000520F0000}"/>
    <cellStyle name="Normal 56 2 2 3 2 3 2 5" xfId="39249" xr:uid="{00000000-0005-0000-0000-0000530F0000}"/>
    <cellStyle name="Normal 56 2 2 3 2 3 2 6" xfId="48760" xr:uid="{00000000-0005-0000-0000-0000540F0000}"/>
    <cellStyle name="Normal 56 2 2 3 2 3 3" xfId="7754" xr:uid="{00000000-0005-0000-0000-0000550F0000}"/>
    <cellStyle name="Normal 56 2 2 3 2 3 3 2" xfId="17271" xr:uid="{00000000-0005-0000-0000-0000560F0000}"/>
    <cellStyle name="Normal 56 2 2 3 2 3 3 3" xfId="25424" xr:uid="{00000000-0005-0000-0000-0000570F0000}"/>
    <cellStyle name="Normal 56 2 2 3 2 3 3 4" xfId="33577" xr:uid="{00000000-0005-0000-0000-0000580F0000}"/>
    <cellStyle name="Normal 56 2 2 3 2 3 3 5" xfId="41809" xr:uid="{00000000-0005-0000-0000-0000590F0000}"/>
    <cellStyle name="Normal 56 2 2 3 2 3 3 6" xfId="51320" xr:uid="{00000000-0005-0000-0000-00005A0F0000}"/>
    <cellStyle name="Normal 56 2 2 3 2 3 4" xfId="11671" xr:uid="{00000000-0005-0000-0000-00005B0F0000}"/>
    <cellStyle name="Normal 56 2 2 3 2 3 5" xfId="19830" xr:uid="{00000000-0005-0000-0000-00005C0F0000}"/>
    <cellStyle name="Normal 56 2 2 3 2 3 6" xfId="27983" xr:uid="{00000000-0005-0000-0000-00005D0F0000}"/>
    <cellStyle name="Normal 56 2 2 3 2 3 7" xfId="36215" xr:uid="{00000000-0005-0000-0000-00005E0F0000}"/>
    <cellStyle name="Normal 56 2 2 3 2 3 8" xfId="45726" xr:uid="{00000000-0005-0000-0000-00005F0F0000}"/>
    <cellStyle name="Normal 56 2 2 3 2 4" xfId="3914" xr:uid="{00000000-0005-0000-0000-0000600F0000}"/>
    <cellStyle name="Normal 56 2 2 3 2 4 2" xfId="13431" xr:uid="{00000000-0005-0000-0000-0000610F0000}"/>
    <cellStyle name="Normal 56 2 2 3 2 4 3" xfId="21584" xr:uid="{00000000-0005-0000-0000-0000620F0000}"/>
    <cellStyle name="Normal 56 2 2 3 2 4 4" xfId="29737" xr:uid="{00000000-0005-0000-0000-0000630F0000}"/>
    <cellStyle name="Normal 56 2 2 3 2 4 5" xfId="37969" xr:uid="{00000000-0005-0000-0000-0000640F0000}"/>
    <cellStyle name="Normal 56 2 2 3 2 4 6" xfId="47480" xr:uid="{00000000-0005-0000-0000-0000650F0000}"/>
    <cellStyle name="Normal 56 2 2 3 2 5" xfId="6474" xr:uid="{00000000-0005-0000-0000-0000660F0000}"/>
    <cellStyle name="Normal 56 2 2 3 2 5 2" xfId="15991" xr:uid="{00000000-0005-0000-0000-0000670F0000}"/>
    <cellStyle name="Normal 56 2 2 3 2 5 3" xfId="24144" xr:uid="{00000000-0005-0000-0000-0000680F0000}"/>
    <cellStyle name="Normal 56 2 2 3 2 5 4" xfId="32297" xr:uid="{00000000-0005-0000-0000-0000690F0000}"/>
    <cellStyle name="Normal 56 2 2 3 2 5 5" xfId="40529" xr:uid="{00000000-0005-0000-0000-00006A0F0000}"/>
    <cellStyle name="Normal 56 2 2 3 2 5 6" xfId="50040" xr:uid="{00000000-0005-0000-0000-00006B0F0000}"/>
    <cellStyle name="Normal 56 2 2 3 2 6" xfId="10391" xr:uid="{00000000-0005-0000-0000-00006C0F0000}"/>
    <cellStyle name="Normal 56 2 2 3 2 7" xfId="18550" xr:uid="{00000000-0005-0000-0000-00006D0F0000}"/>
    <cellStyle name="Normal 56 2 2 3 2 8" xfId="26703" xr:uid="{00000000-0005-0000-0000-00006E0F0000}"/>
    <cellStyle name="Normal 56 2 2 3 2 9" xfId="34935" xr:uid="{00000000-0005-0000-0000-00006F0F0000}"/>
    <cellStyle name="Normal 56 2 2 3 3" xfId="1191" xr:uid="{00000000-0005-0000-0000-0000700F0000}"/>
    <cellStyle name="Normal 56 2 2 3 3 2" xfId="2474" xr:uid="{00000000-0005-0000-0000-0000710F0000}"/>
    <cellStyle name="Normal 56 2 2 3 3 2 2" xfId="5514" xr:uid="{00000000-0005-0000-0000-0000720F0000}"/>
    <cellStyle name="Normal 56 2 2 3 3 2 2 2" xfId="15031" xr:uid="{00000000-0005-0000-0000-0000730F0000}"/>
    <cellStyle name="Normal 56 2 2 3 3 2 2 3" xfId="23184" xr:uid="{00000000-0005-0000-0000-0000740F0000}"/>
    <cellStyle name="Normal 56 2 2 3 3 2 2 4" xfId="31337" xr:uid="{00000000-0005-0000-0000-0000750F0000}"/>
    <cellStyle name="Normal 56 2 2 3 3 2 2 5" xfId="39569" xr:uid="{00000000-0005-0000-0000-0000760F0000}"/>
    <cellStyle name="Normal 56 2 2 3 3 2 2 6" xfId="49080" xr:uid="{00000000-0005-0000-0000-0000770F0000}"/>
    <cellStyle name="Normal 56 2 2 3 3 2 3" xfId="8074" xr:uid="{00000000-0005-0000-0000-0000780F0000}"/>
    <cellStyle name="Normal 56 2 2 3 3 2 3 2" xfId="17591" xr:uid="{00000000-0005-0000-0000-0000790F0000}"/>
    <cellStyle name="Normal 56 2 2 3 3 2 3 3" xfId="25744" xr:uid="{00000000-0005-0000-0000-00007A0F0000}"/>
    <cellStyle name="Normal 56 2 2 3 3 2 3 4" xfId="33897" xr:uid="{00000000-0005-0000-0000-00007B0F0000}"/>
    <cellStyle name="Normal 56 2 2 3 3 2 3 5" xfId="42129" xr:uid="{00000000-0005-0000-0000-00007C0F0000}"/>
    <cellStyle name="Normal 56 2 2 3 3 2 3 6" xfId="51640" xr:uid="{00000000-0005-0000-0000-00007D0F0000}"/>
    <cellStyle name="Normal 56 2 2 3 3 2 4" xfId="11991" xr:uid="{00000000-0005-0000-0000-00007E0F0000}"/>
    <cellStyle name="Normal 56 2 2 3 3 2 5" xfId="20150" xr:uid="{00000000-0005-0000-0000-00007F0F0000}"/>
    <cellStyle name="Normal 56 2 2 3 3 2 6" xfId="28303" xr:uid="{00000000-0005-0000-0000-0000800F0000}"/>
    <cellStyle name="Normal 56 2 2 3 3 2 7" xfId="36535" xr:uid="{00000000-0005-0000-0000-0000810F0000}"/>
    <cellStyle name="Normal 56 2 2 3 3 2 8" xfId="46046" xr:uid="{00000000-0005-0000-0000-0000820F0000}"/>
    <cellStyle name="Normal 56 2 2 3 3 3" xfId="4234" xr:uid="{00000000-0005-0000-0000-0000830F0000}"/>
    <cellStyle name="Normal 56 2 2 3 3 3 2" xfId="13751" xr:uid="{00000000-0005-0000-0000-0000840F0000}"/>
    <cellStyle name="Normal 56 2 2 3 3 3 3" xfId="21904" xr:uid="{00000000-0005-0000-0000-0000850F0000}"/>
    <cellStyle name="Normal 56 2 2 3 3 3 4" xfId="30057" xr:uid="{00000000-0005-0000-0000-0000860F0000}"/>
    <cellStyle name="Normal 56 2 2 3 3 3 5" xfId="38289" xr:uid="{00000000-0005-0000-0000-0000870F0000}"/>
    <cellStyle name="Normal 56 2 2 3 3 3 6" xfId="47800" xr:uid="{00000000-0005-0000-0000-0000880F0000}"/>
    <cellStyle name="Normal 56 2 2 3 3 4" xfId="6794" xr:uid="{00000000-0005-0000-0000-0000890F0000}"/>
    <cellStyle name="Normal 56 2 2 3 3 4 2" xfId="16311" xr:uid="{00000000-0005-0000-0000-00008A0F0000}"/>
    <cellStyle name="Normal 56 2 2 3 3 4 3" xfId="24464" xr:uid="{00000000-0005-0000-0000-00008B0F0000}"/>
    <cellStyle name="Normal 56 2 2 3 3 4 4" xfId="32617" xr:uid="{00000000-0005-0000-0000-00008C0F0000}"/>
    <cellStyle name="Normal 56 2 2 3 3 4 5" xfId="40849" xr:uid="{00000000-0005-0000-0000-00008D0F0000}"/>
    <cellStyle name="Normal 56 2 2 3 3 4 6" xfId="50360" xr:uid="{00000000-0005-0000-0000-00008E0F0000}"/>
    <cellStyle name="Normal 56 2 2 3 3 5" xfId="10711" xr:uid="{00000000-0005-0000-0000-00008F0F0000}"/>
    <cellStyle name="Normal 56 2 2 3 3 6" xfId="18870" xr:uid="{00000000-0005-0000-0000-0000900F0000}"/>
    <cellStyle name="Normal 56 2 2 3 3 7" xfId="27023" xr:uid="{00000000-0005-0000-0000-0000910F0000}"/>
    <cellStyle name="Normal 56 2 2 3 3 8" xfId="35255" xr:uid="{00000000-0005-0000-0000-0000920F0000}"/>
    <cellStyle name="Normal 56 2 2 3 3 9" xfId="44766" xr:uid="{00000000-0005-0000-0000-0000930F0000}"/>
    <cellStyle name="Normal 56 2 2 3 4" xfId="1834" xr:uid="{00000000-0005-0000-0000-0000940F0000}"/>
    <cellStyle name="Normal 56 2 2 3 4 2" xfId="4874" xr:uid="{00000000-0005-0000-0000-0000950F0000}"/>
    <cellStyle name="Normal 56 2 2 3 4 2 2" xfId="14391" xr:uid="{00000000-0005-0000-0000-0000960F0000}"/>
    <cellStyle name="Normal 56 2 2 3 4 2 3" xfId="22544" xr:uid="{00000000-0005-0000-0000-0000970F0000}"/>
    <cellStyle name="Normal 56 2 2 3 4 2 4" xfId="30697" xr:uid="{00000000-0005-0000-0000-0000980F0000}"/>
    <cellStyle name="Normal 56 2 2 3 4 2 5" xfId="38929" xr:uid="{00000000-0005-0000-0000-0000990F0000}"/>
    <cellStyle name="Normal 56 2 2 3 4 2 6" xfId="48440" xr:uid="{00000000-0005-0000-0000-00009A0F0000}"/>
    <cellStyle name="Normal 56 2 2 3 4 3" xfId="7434" xr:uid="{00000000-0005-0000-0000-00009B0F0000}"/>
    <cellStyle name="Normal 56 2 2 3 4 3 2" xfId="16951" xr:uid="{00000000-0005-0000-0000-00009C0F0000}"/>
    <cellStyle name="Normal 56 2 2 3 4 3 3" xfId="25104" xr:uid="{00000000-0005-0000-0000-00009D0F0000}"/>
    <cellStyle name="Normal 56 2 2 3 4 3 4" xfId="33257" xr:uid="{00000000-0005-0000-0000-00009E0F0000}"/>
    <cellStyle name="Normal 56 2 2 3 4 3 5" xfId="41489" xr:uid="{00000000-0005-0000-0000-00009F0F0000}"/>
    <cellStyle name="Normal 56 2 2 3 4 3 6" xfId="51000" xr:uid="{00000000-0005-0000-0000-0000A00F0000}"/>
    <cellStyle name="Normal 56 2 2 3 4 4" xfId="11351" xr:uid="{00000000-0005-0000-0000-0000A10F0000}"/>
    <cellStyle name="Normal 56 2 2 3 4 5" xfId="19510" xr:uid="{00000000-0005-0000-0000-0000A20F0000}"/>
    <cellStyle name="Normal 56 2 2 3 4 6" xfId="27663" xr:uid="{00000000-0005-0000-0000-0000A30F0000}"/>
    <cellStyle name="Normal 56 2 2 3 4 7" xfId="35895" xr:uid="{00000000-0005-0000-0000-0000A40F0000}"/>
    <cellStyle name="Normal 56 2 2 3 4 8" xfId="45406" xr:uid="{00000000-0005-0000-0000-0000A50F0000}"/>
    <cellStyle name="Normal 56 2 2 3 5" xfId="3591" xr:uid="{00000000-0005-0000-0000-0000A60F0000}"/>
    <cellStyle name="Normal 56 2 2 3 5 2" xfId="13108" xr:uid="{00000000-0005-0000-0000-0000A70F0000}"/>
    <cellStyle name="Normal 56 2 2 3 5 3" xfId="21264" xr:uid="{00000000-0005-0000-0000-0000A80F0000}"/>
    <cellStyle name="Normal 56 2 2 3 5 4" xfId="29417" xr:uid="{00000000-0005-0000-0000-0000A90F0000}"/>
    <cellStyle name="Normal 56 2 2 3 5 5" xfId="37649" xr:uid="{00000000-0005-0000-0000-0000AA0F0000}"/>
    <cellStyle name="Normal 56 2 2 3 5 6" xfId="47160" xr:uid="{00000000-0005-0000-0000-0000AB0F0000}"/>
    <cellStyle name="Normal 56 2 2 3 6" xfId="6154" xr:uid="{00000000-0005-0000-0000-0000AC0F0000}"/>
    <cellStyle name="Normal 56 2 2 3 6 2" xfId="15671" xr:uid="{00000000-0005-0000-0000-0000AD0F0000}"/>
    <cellStyle name="Normal 56 2 2 3 6 3" xfId="23824" xr:uid="{00000000-0005-0000-0000-0000AE0F0000}"/>
    <cellStyle name="Normal 56 2 2 3 6 4" xfId="31977" xr:uid="{00000000-0005-0000-0000-0000AF0F0000}"/>
    <cellStyle name="Normal 56 2 2 3 6 5" xfId="40209" xr:uid="{00000000-0005-0000-0000-0000B00F0000}"/>
    <cellStyle name="Normal 56 2 2 3 6 6" xfId="49720" xr:uid="{00000000-0005-0000-0000-0000B10F0000}"/>
    <cellStyle name="Normal 56 2 2 3 7" xfId="10071" xr:uid="{00000000-0005-0000-0000-0000B20F0000}"/>
    <cellStyle name="Normal 56 2 2 3 8" xfId="18230" xr:uid="{00000000-0005-0000-0000-0000B30F0000}"/>
    <cellStyle name="Normal 56 2 2 3 9" xfId="26383" xr:uid="{00000000-0005-0000-0000-0000B40F0000}"/>
    <cellStyle name="Normal 56 2 2 30" xfId="9738" xr:uid="{00000000-0005-0000-0000-0000B50F0000}"/>
    <cellStyle name="Normal 56 2 2 30 2" xfId="43793" xr:uid="{00000000-0005-0000-0000-0000B60F0000}"/>
    <cellStyle name="Normal 56 2 2 30 3" xfId="53304" xr:uid="{00000000-0005-0000-0000-0000B70F0000}"/>
    <cellStyle name="Normal 56 2 2 31" xfId="9817" xr:uid="{00000000-0005-0000-0000-0000B80F0000}"/>
    <cellStyle name="Normal 56 2 2 31 2" xfId="43872" xr:uid="{00000000-0005-0000-0000-0000B90F0000}"/>
    <cellStyle name="Normal 56 2 2 31 3" xfId="53383" xr:uid="{00000000-0005-0000-0000-0000BA0F0000}"/>
    <cellStyle name="Normal 56 2 2 32" xfId="9911" xr:uid="{00000000-0005-0000-0000-0000BB0F0000}"/>
    <cellStyle name="Normal 56 2 2 33" xfId="18070" xr:uid="{00000000-0005-0000-0000-0000BC0F0000}"/>
    <cellStyle name="Normal 56 2 2 34" xfId="26223" xr:uid="{00000000-0005-0000-0000-0000BD0F0000}"/>
    <cellStyle name="Normal 56 2 2 35" xfId="34376" xr:uid="{00000000-0005-0000-0000-0000BE0F0000}"/>
    <cellStyle name="Normal 56 2 2 36" xfId="34455" xr:uid="{00000000-0005-0000-0000-0000BF0F0000}"/>
    <cellStyle name="Normal 56 2 2 37" xfId="43966" xr:uid="{00000000-0005-0000-0000-0000C00F0000}"/>
    <cellStyle name="Normal 56 2 2 38" xfId="53477" xr:uid="{00000000-0005-0000-0000-0000C10F0000}"/>
    <cellStyle name="Normal 56 2 2 39" xfId="53556" xr:uid="{00000000-0005-0000-0000-0000C20F0000}"/>
    <cellStyle name="Normal 56 2 2 4" xfId="705" xr:uid="{00000000-0005-0000-0000-0000C30F0000}"/>
    <cellStyle name="Normal 56 2 2 4 10" xfId="44286" xr:uid="{00000000-0005-0000-0000-0000C40F0000}"/>
    <cellStyle name="Normal 56 2 2 4 2" xfId="1351" xr:uid="{00000000-0005-0000-0000-0000C50F0000}"/>
    <cellStyle name="Normal 56 2 2 4 2 2" xfId="2634" xr:uid="{00000000-0005-0000-0000-0000C60F0000}"/>
    <cellStyle name="Normal 56 2 2 4 2 2 2" xfId="5674" xr:uid="{00000000-0005-0000-0000-0000C70F0000}"/>
    <cellStyle name="Normal 56 2 2 4 2 2 2 2" xfId="15191" xr:uid="{00000000-0005-0000-0000-0000C80F0000}"/>
    <cellStyle name="Normal 56 2 2 4 2 2 2 3" xfId="23344" xr:uid="{00000000-0005-0000-0000-0000C90F0000}"/>
    <cellStyle name="Normal 56 2 2 4 2 2 2 4" xfId="31497" xr:uid="{00000000-0005-0000-0000-0000CA0F0000}"/>
    <cellStyle name="Normal 56 2 2 4 2 2 2 5" xfId="39729" xr:uid="{00000000-0005-0000-0000-0000CB0F0000}"/>
    <cellStyle name="Normal 56 2 2 4 2 2 2 6" xfId="49240" xr:uid="{00000000-0005-0000-0000-0000CC0F0000}"/>
    <cellStyle name="Normal 56 2 2 4 2 2 3" xfId="8234" xr:uid="{00000000-0005-0000-0000-0000CD0F0000}"/>
    <cellStyle name="Normal 56 2 2 4 2 2 3 2" xfId="17751" xr:uid="{00000000-0005-0000-0000-0000CE0F0000}"/>
    <cellStyle name="Normal 56 2 2 4 2 2 3 3" xfId="25904" xr:uid="{00000000-0005-0000-0000-0000CF0F0000}"/>
    <cellStyle name="Normal 56 2 2 4 2 2 3 4" xfId="34057" xr:uid="{00000000-0005-0000-0000-0000D00F0000}"/>
    <cellStyle name="Normal 56 2 2 4 2 2 3 5" xfId="42289" xr:uid="{00000000-0005-0000-0000-0000D10F0000}"/>
    <cellStyle name="Normal 56 2 2 4 2 2 3 6" xfId="51800" xr:uid="{00000000-0005-0000-0000-0000D20F0000}"/>
    <cellStyle name="Normal 56 2 2 4 2 2 4" xfId="12151" xr:uid="{00000000-0005-0000-0000-0000D30F0000}"/>
    <cellStyle name="Normal 56 2 2 4 2 2 5" xfId="20310" xr:uid="{00000000-0005-0000-0000-0000D40F0000}"/>
    <cellStyle name="Normal 56 2 2 4 2 2 6" xfId="28463" xr:uid="{00000000-0005-0000-0000-0000D50F0000}"/>
    <cellStyle name="Normal 56 2 2 4 2 2 7" xfId="36695" xr:uid="{00000000-0005-0000-0000-0000D60F0000}"/>
    <cellStyle name="Normal 56 2 2 4 2 2 8" xfId="46206" xr:uid="{00000000-0005-0000-0000-0000D70F0000}"/>
    <cellStyle name="Normal 56 2 2 4 2 3" xfId="4394" xr:uid="{00000000-0005-0000-0000-0000D80F0000}"/>
    <cellStyle name="Normal 56 2 2 4 2 3 2" xfId="13911" xr:uid="{00000000-0005-0000-0000-0000D90F0000}"/>
    <cellStyle name="Normal 56 2 2 4 2 3 3" xfId="22064" xr:uid="{00000000-0005-0000-0000-0000DA0F0000}"/>
    <cellStyle name="Normal 56 2 2 4 2 3 4" xfId="30217" xr:uid="{00000000-0005-0000-0000-0000DB0F0000}"/>
    <cellStyle name="Normal 56 2 2 4 2 3 5" xfId="38449" xr:uid="{00000000-0005-0000-0000-0000DC0F0000}"/>
    <cellStyle name="Normal 56 2 2 4 2 3 6" xfId="47960" xr:uid="{00000000-0005-0000-0000-0000DD0F0000}"/>
    <cellStyle name="Normal 56 2 2 4 2 4" xfId="6954" xr:uid="{00000000-0005-0000-0000-0000DE0F0000}"/>
    <cellStyle name="Normal 56 2 2 4 2 4 2" xfId="16471" xr:uid="{00000000-0005-0000-0000-0000DF0F0000}"/>
    <cellStyle name="Normal 56 2 2 4 2 4 3" xfId="24624" xr:uid="{00000000-0005-0000-0000-0000E00F0000}"/>
    <cellStyle name="Normal 56 2 2 4 2 4 4" xfId="32777" xr:uid="{00000000-0005-0000-0000-0000E10F0000}"/>
    <cellStyle name="Normal 56 2 2 4 2 4 5" xfId="41009" xr:uid="{00000000-0005-0000-0000-0000E20F0000}"/>
    <cellStyle name="Normal 56 2 2 4 2 4 6" xfId="50520" xr:uid="{00000000-0005-0000-0000-0000E30F0000}"/>
    <cellStyle name="Normal 56 2 2 4 2 5" xfId="10871" xr:uid="{00000000-0005-0000-0000-0000E40F0000}"/>
    <cellStyle name="Normal 56 2 2 4 2 6" xfId="19030" xr:uid="{00000000-0005-0000-0000-0000E50F0000}"/>
    <cellStyle name="Normal 56 2 2 4 2 7" xfId="27183" xr:uid="{00000000-0005-0000-0000-0000E60F0000}"/>
    <cellStyle name="Normal 56 2 2 4 2 8" xfId="35415" xr:uid="{00000000-0005-0000-0000-0000E70F0000}"/>
    <cellStyle name="Normal 56 2 2 4 2 9" xfId="44926" xr:uid="{00000000-0005-0000-0000-0000E80F0000}"/>
    <cellStyle name="Normal 56 2 2 4 3" xfId="1994" xr:uid="{00000000-0005-0000-0000-0000E90F0000}"/>
    <cellStyle name="Normal 56 2 2 4 3 2" xfId="5034" xr:uid="{00000000-0005-0000-0000-0000EA0F0000}"/>
    <cellStyle name="Normal 56 2 2 4 3 2 2" xfId="14551" xr:uid="{00000000-0005-0000-0000-0000EB0F0000}"/>
    <cellStyle name="Normal 56 2 2 4 3 2 3" xfId="22704" xr:uid="{00000000-0005-0000-0000-0000EC0F0000}"/>
    <cellStyle name="Normal 56 2 2 4 3 2 4" xfId="30857" xr:uid="{00000000-0005-0000-0000-0000ED0F0000}"/>
    <cellStyle name="Normal 56 2 2 4 3 2 5" xfId="39089" xr:uid="{00000000-0005-0000-0000-0000EE0F0000}"/>
    <cellStyle name="Normal 56 2 2 4 3 2 6" xfId="48600" xr:uid="{00000000-0005-0000-0000-0000EF0F0000}"/>
    <cellStyle name="Normal 56 2 2 4 3 3" xfId="7594" xr:uid="{00000000-0005-0000-0000-0000F00F0000}"/>
    <cellStyle name="Normal 56 2 2 4 3 3 2" xfId="17111" xr:uid="{00000000-0005-0000-0000-0000F10F0000}"/>
    <cellStyle name="Normal 56 2 2 4 3 3 3" xfId="25264" xr:uid="{00000000-0005-0000-0000-0000F20F0000}"/>
    <cellStyle name="Normal 56 2 2 4 3 3 4" xfId="33417" xr:uid="{00000000-0005-0000-0000-0000F30F0000}"/>
    <cellStyle name="Normal 56 2 2 4 3 3 5" xfId="41649" xr:uid="{00000000-0005-0000-0000-0000F40F0000}"/>
    <cellStyle name="Normal 56 2 2 4 3 3 6" xfId="51160" xr:uid="{00000000-0005-0000-0000-0000F50F0000}"/>
    <cellStyle name="Normal 56 2 2 4 3 4" xfId="11511" xr:uid="{00000000-0005-0000-0000-0000F60F0000}"/>
    <cellStyle name="Normal 56 2 2 4 3 5" xfId="19670" xr:uid="{00000000-0005-0000-0000-0000F70F0000}"/>
    <cellStyle name="Normal 56 2 2 4 3 6" xfId="27823" xr:uid="{00000000-0005-0000-0000-0000F80F0000}"/>
    <cellStyle name="Normal 56 2 2 4 3 7" xfId="36055" xr:uid="{00000000-0005-0000-0000-0000F90F0000}"/>
    <cellStyle name="Normal 56 2 2 4 3 8" xfId="45566" xr:uid="{00000000-0005-0000-0000-0000FA0F0000}"/>
    <cellStyle name="Normal 56 2 2 4 4" xfId="3751" xr:uid="{00000000-0005-0000-0000-0000FB0F0000}"/>
    <cellStyle name="Normal 56 2 2 4 4 2" xfId="13268" xr:uid="{00000000-0005-0000-0000-0000FC0F0000}"/>
    <cellStyle name="Normal 56 2 2 4 4 3" xfId="21424" xr:uid="{00000000-0005-0000-0000-0000FD0F0000}"/>
    <cellStyle name="Normal 56 2 2 4 4 4" xfId="29577" xr:uid="{00000000-0005-0000-0000-0000FE0F0000}"/>
    <cellStyle name="Normal 56 2 2 4 4 5" xfId="37809" xr:uid="{00000000-0005-0000-0000-0000FF0F0000}"/>
    <cellStyle name="Normal 56 2 2 4 4 6" xfId="47320" xr:uid="{00000000-0005-0000-0000-000000100000}"/>
    <cellStyle name="Normal 56 2 2 4 5" xfId="6314" xr:uid="{00000000-0005-0000-0000-000001100000}"/>
    <cellStyle name="Normal 56 2 2 4 5 2" xfId="15831" xr:uid="{00000000-0005-0000-0000-000002100000}"/>
    <cellStyle name="Normal 56 2 2 4 5 3" xfId="23984" xr:uid="{00000000-0005-0000-0000-000003100000}"/>
    <cellStyle name="Normal 56 2 2 4 5 4" xfId="32137" xr:uid="{00000000-0005-0000-0000-000004100000}"/>
    <cellStyle name="Normal 56 2 2 4 5 5" xfId="40369" xr:uid="{00000000-0005-0000-0000-000005100000}"/>
    <cellStyle name="Normal 56 2 2 4 5 6" xfId="49880" xr:uid="{00000000-0005-0000-0000-000006100000}"/>
    <cellStyle name="Normal 56 2 2 4 6" xfId="10231" xr:uid="{00000000-0005-0000-0000-000007100000}"/>
    <cellStyle name="Normal 56 2 2 4 7" xfId="18390" xr:uid="{00000000-0005-0000-0000-000008100000}"/>
    <cellStyle name="Normal 56 2 2 4 8" xfId="26543" xr:uid="{00000000-0005-0000-0000-000009100000}"/>
    <cellStyle name="Normal 56 2 2 4 9" xfId="34775" xr:uid="{00000000-0005-0000-0000-00000A100000}"/>
    <cellStyle name="Normal 56 2 2 40" xfId="53635" xr:uid="{00000000-0005-0000-0000-00000B100000}"/>
    <cellStyle name="Normal 56 2 2 41" xfId="53714" xr:uid="{00000000-0005-0000-0000-00000C100000}"/>
    <cellStyle name="Normal 56 2 2 42" xfId="53793" xr:uid="{00000000-0005-0000-0000-00000D100000}"/>
    <cellStyle name="Normal 56 2 2 5" xfId="1031" xr:uid="{00000000-0005-0000-0000-00000E100000}"/>
    <cellStyle name="Normal 56 2 2 5 2" xfId="2314" xr:uid="{00000000-0005-0000-0000-00000F100000}"/>
    <cellStyle name="Normal 56 2 2 5 2 2" xfId="5354" xr:uid="{00000000-0005-0000-0000-000010100000}"/>
    <cellStyle name="Normal 56 2 2 5 2 2 2" xfId="14871" xr:uid="{00000000-0005-0000-0000-000011100000}"/>
    <cellStyle name="Normal 56 2 2 5 2 2 3" xfId="23024" xr:uid="{00000000-0005-0000-0000-000012100000}"/>
    <cellStyle name="Normal 56 2 2 5 2 2 4" xfId="31177" xr:uid="{00000000-0005-0000-0000-000013100000}"/>
    <cellStyle name="Normal 56 2 2 5 2 2 5" xfId="39409" xr:uid="{00000000-0005-0000-0000-000014100000}"/>
    <cellStyle name="Normal 56 2 2 5 2 2 6" xfId="48920" xr:uid="{00000000-0005-0000-0000-000015100000}"/>
    <cellStyle name="Normal 56 2 2 5 2 3" xfId="7914" xr:uid="{00000000-0005-0000-0000-000016100000}"/>
    <cellStyle name="Normal 56 2 2 5 2 3 2" xfId="17431" xr:uid="{00000000-0005-0000-0000-000017100000}"/>
    <cellStyle name="Normal 56 2 2 5 2 3 3" xfId="25584" xr:uid="{00000000-0005-0000-0000-000018100000}"/>
    <cellStyle name="Normal 56 2 2 5 2 3 4" xfId="33737" xr:uid="{00000000-0005-0000-0000-000019100000}"/>
    <cellStyle name="Normal 56 2 2 5 2 3 5" xfId="41969" xr:uid="{00000000-0005-0000-0000-00001A100000}"/>
    <cellStyle name="Normal 56 2 2 5 2 3 6" xfId="51480" xr:uid="{00000000-0005-0000-0000-00001B100000}"/>
    <cellStyle name="Normal 56 2 2 5 2 4" xfId="11831" xr:uid="{00000000-0005-0000-0000-00001C100000}"/>
    <cellStyle name="Normal 56 2 2 5 2 5" xfId="19990" xr:uid="{00000000-0005-0000-0000-00001D100000}"/>
    <cellStyle name="Normal 56 2 2 5 2 6" xfId="28143" xr:uid="{00000000-0005-0000-0000-00001E100000}"/>
    <cellStyle name="Normal 56 2 2 5 2 7" xfId="36375" xr:uid="{00000000-0005-0000-0000-00001F100000}"/>
    <cellStyle name="Normal 56 2 2 5 2 8" xfId="45886" xr:uid="{00000000-0005-0000-0000-000020100000}"/>
    <cellStyle name="Normal 56 2 2 5 3" xfId="4074" xr:uid="{00000000-0005-0000-0000-000021100000}"/>
    <cellStyle name="Normal 56 2 2 5 3 2" xfId="13591" xr:uid="{00000000-0005-0000-0000-000022100000}"/>
    <cellStyle name="Normal 56 2 2 5 3 3" xfId="21744" xr:uid="{00000000-0005-0000-0000-000023100000}"/>
    <cellStyle name="Normal 56 2 2 5 3 4" xfId="29897" xr:uid="{00000000-0005-0000-0000-000024100000}"/>
    <cellStyle name="Normal 56 2 2 5 3 5" xfId="38129" xr:uid="{00000000-0005-0000-0000-000025100000}"/>
    <cellStyle name="Normal 56 2 2 5 3 6" xfId="47640" xr:uid="{00000000-0005-0000-0000-000026100000}"/>
    <cellStyle name="Normal 56 2 2 5 4" xfId="6634" xr:uid="{00000000-0005-0000-0000-000027100000}"/>
    <cellStyle name="Normal 56 2 2 5 4 2" xfId="16151" xr:uid="{00000000-0005-0000-0000-000028100000}"/>
    <cellStyle name="Normal 56 2 2 5 4 3" xfId="24304" xr:uid="{00000000-0005-0000-0000-000029100000}"/>
    <cellStyle name="Normal 56 2 2 5 4 4" xfId="32457" xr:uid="{00000000-0005-0000-0000-00002A100000}"/>
    <cellStyle name="Normal 56 2 2 5 4 5" xfId="40689" xr:uid="{00000000-0005-0000-0000-00002B100000}"/>
    <cellStyle name="Normal 56 2 2 5 4 6" xfId="50200" xr:uid="{00000000-0005-0000-0000-00002C100000}"/>
    <cellStyle name="Normal 56 2 2 5 5" xfId="10551" xr:uid="{00000000-0005-0000-0000-00002D100000}"/>
    <cellStyle name="Normal 56 2 2 5 6" xfId="18710" xr:uid="{00000000-0005-0000-0000-00002E100000}"/>
    <cellStyle name="Normal 56 2 2 5 7" xfId="26863" xr:uid="{00000000-0005-0000-0000-00002F100000}"/>
    <cellStyle name="Normal 56 2 2 5 8" xfId="35095" xr:uid="{00000000-0005-0000-0000-000030100000}"/>
    <cellStyle name="Normal 56 2 2 5 9" xfId="44606" xr:uid="{00000000-0005-0000-0000-000031100000}"/>
    <cellStyle name="Normal 56 2 2 6" xfId="1674" xr:uid="{00000000-0005-0000-0000-000032100000}"/>
    <cellStyle name="Normal 56 2 2 6 2" xfId="4714" xr:uid="{00000000-0005-0000-0000-000033100000}"/>
    <cellStyle name="Normal 56 2 2 6 2 2" xfId="14231" xr:uid="{00000000-0005-0000-0000-000034100000}"/>
    <cellStyle name="Normal 56 2 2 6 2 3" xfId="22384" xr:uid="{00000000-0005-0000-0000-000035100000}"/>
    <cellStyle name="Normal 56 2 2 6 2 4" xfId="30537" xr:uid="{00000000-0005-0000-0000-000036100000}"/>
    <cellStyle name="Normal 56 2 2 6 2 5" xfId="38769" xr:uid="{00000000-0005-0000-0000-000037100000}"/>
    <cellStyle name="Normal 56 2 2 6 2 6" xfId="48280" xr:uid="{00000000-0005-0000-0000-000038100000}"/>
    <cellStyle name="Normal 56 2 2 6 3" xfId="7274" xr:uid="{00000000-0005-0000-0000-000039100000}"/>
    <cellStyle name="Normal 56 2 2 6 3 2" xfId="16791" xr:uid="{00000000-0005-0000-0000-00003A100000}"/>
    <cellStyle name="Normal 56 2 2 6 3 3" xfId="24944" xr:uid="{00000000-0005-0000-0000-00003B100000}"/>
    <cellStyle name="Normal 56 2 2 6 3 4" xfId="33097" xr:uid="{00000000-0005-0000-0000-00003C100000}"/>
    <cellStyle name="Normal 56 2 2 6 3 5" xfId="41329" xr:uid="{00000000-0005-0000-0000-00003D100000}"/>
    <cellStyle name="Normal 56 2 2 6 3 6" xfId="50840" xr:uid="{00000000-0005-0000-0000-00003E100000}"/>
    <cellStyle name="Normal 56 2 2 6 4" xfId="11191" xr:uid="{00000000-0005-0000-0000-00003F100000}"/>
    <cellStyle name="Normal 56 2 2 6 5" xfId="19350" xr:uid="{00000000-0005-0000-0000-000040100000}"/>
    <cellStyle name="Normal 56 2 2 6 6" xfId="27503" xr:uid="{00000000-0005-0000-0000-000041100000}"/>
    <cellStyle name="Normal 56 2 2 6 7" xfId="35735" xr:uid="{00000000-0005-0000-0000-000042100000}"/>
    <cellStyle name="Normal 56 2 2 6 8" xfId="45246" xr:uid="{00000000-0005-0000-0000-000043100000}"/>
    <cellStyle name="Normal 56 2 2 7" xfId="2953" xr:uid="{00000000-0005-0000-0000-000044100000}"/>
    <cellStyle name="Normal 56 2 2 7 2" xfId="12470" xr:uid="{00000000-0005-0000-0000-000045100000}"/>
    <cellStyle name="Normal 56 2 2 7 3" xfId="20629" xr:uid="{00000000-0005-0000-0000-000046100000}"/>
    <cellStyle name="Normal 56 2 2 7 4" xfId="28782" xr:uid="{00000000-0005-0000-0000-000047100000}"/>
    <cellStyle name="Normal 56 2 2 7 5" xfId="37014" xr:uid="{00000000-0005-0000-0000-000048100000}"/>
    <cellStyle name="Normal 56 2 2 7 6" xfId="46525" xr:uid="{00000000-0005-0000-0000-000049100000}"/>
    <cellStyle name="Normal 56 2 2 8" xfId="3032" xr:uid="{00000000-0005-0000-0000-00004A100000}"/>
    <cellStyle name="Normal 56 2 2 8 2" xfId="12549" xr:uid="{00000000-0005-0000-0000-00004B100000}"/>
    <cellStyle name="Normal 56 2 2 8 3" xfId="20708" xr:uid="{00000000-0005-0000-0000-00004C100000}"/>
    <cellStyle name="Normal 56 2 2 8 4" xfId="28861" xr:uid="{00000000-0005-0000-0000-00004D100000}"/>
    <cellStyle name="Normal 56 2 2 8 5" xfId="37093" xr:uid="{00000000-0005-0000-0000-00004E100000}"/>
    <cellStyle name="Normal 56 2 2 8 6" xfId="46604" xr:uid="{00000000-0005-0000-0000-00004F100000}"/>
    <cellStyle name="Normal 56 2 2 9" xfId="3111" xr:uid="{00000000-0005-0000-0000-000050100000}"/>
    <cellStyle name="Normal 56 2 2 9 2" xfId="12628" xr:uid="{00000000-0005-0000-0000-000051100000}"/>
    <cellStyle name="Normal 56 2 2 9 3" xfId="20787" xr:uid="{00000000-0005-0000-0000-000052100000}"/>
    <cellStyle name="Normal 56 2 2 9 4" xfId="28940" xr:uid="{00000000-0005-0000-0000-000053100000}"/>
    <cellStyle name="Normal 56 2 2 9 5" xfId="37172" xr:uid="{00000000-0005-0000-0000-000054100000}"/>
    <cellStyle name="Normal 56 2 2 9 6" xfId="46683" xr:uid="{00000000-0005-0000-0000-000055100000}"/>
    <cellStyle name="Normal 56 2 20" xfId="8822" xr:uid="{00000000-0005-0000-0000-000056100000}"/>
    <cellStyle name="Normal 56 2 20 2" xfId="42877" xr:uid="{00000000-0005-0000-0000-000057100000}"/>
    <cellStyle name="Normal 56 2 20 3" xfId="52388" xr:uid="{00000000-0005-0000-0000-000058100000}"/>
    <cellStyle name="Normal 56 2 21" xfId="8901" xr:uid="{00000000-0005-0000-0000-000059100000}"/>
    <cellStyle name="Normal 56 2 21 2" xfId="42956" xr:uid="{00000000-0005-0000-0000-00005A100000}"/>
    <cellStyle name="Normal 56 2 21 3" xfId="52467" xr:uid="{00000000-0005-0000-0000-00005B100000}"/>
    <cellStyle name="Normal 56 2 22" xfId="8980" xr:uid="{00000000-0005-0000-0000-00005C100000}"/>
    <cellStyle name="Normal 56 2 22 2" xfId="43035" xr:uid="{00000000-0005-0000-0000-00005D100000}"/>
    <cellStyle name="Normal 56 2 22 3" xfId="52546" xr:uid="{00000000-0005-0000-0000-00005E100000}"/>
    <cellStyle name="Normal 56 2 23" xfId="9059" xr:uid="{00000000-0005-0000-0000-00005F100000}"/>
    <cellStyle name="Normal 56 2 23 2" xfId="43114" xr:uid="{00000000-0005-0000-0000-000060100000}"/>
    <cellStyle name="Normal 56 2 23 3" xfId="52625" xr:uid="{00000000-0005-0000-0000-000061100000}"/>
    <cellStyle name="Normal 56 2 24" xfId="9138" xr:uid="{00000000-0005-0000-0000-000062100000}"/>
    <cellStyle name="Normal 56 2 24 2" xfId="43193" xr:uid="{00000000-0005-0000-0000-000063100000}"/>
    <cellStyle name="Normal 56 2 24 3" xfId="52704" xr:uid="{00000000-0005-0000-0000-000064100000}"/>
    <cellStyle name="Normal 56 2 25" xfId="9217" xr:uid="{00000000-0005-0000-0000-000065100000}"/>
    <cellStyle name="Normal 56 2 25 2" xfId="43272" xr:uid="{00000000-0005-0000-0000-000066100000}"/>
    <cellStyle name="Normal 56 2 25 3" xfId="52783" xr:uid="{00000000-0005-0000-0000-000067100000}"/>
    <cellStyle name="Normal 56 2 26" xfId="9296" xr:uid="{00000000-0005-0000-0000-000068100000}"/>
    <cellStyle name="Normal 56 2 26 2" xfId="43351" xr:uid="{00000000-0005-0000-0000-000069100000}"/>
    <cellStyle name="Normal 56 2 26 3" xfId="52862" xr:uid="{00000000-0005-0000-0000-00006A100000}"/>
    <cellStyle name="Normal 56 2 27" xfId="9375" xr:uid="{00000000-0005-0000-0000-00006B100000}"/>
    <cellStyle name="Normal 56 2 27 2" xfId="43430" xr:uid="{00000000-0005-0000-0000-00006C100000}"/>
    <cellStyle name="Normal 56 2 27 3" xfId="52941" xr:uid="{00000000-0005-0000-0000-00006D100000}"/>
    <cellStyle name="Normal 56 2 28" xfId="9454" xr:uid="{00000000-0005-0000-0000-00006E100000}"/>
    <cellStyle name="Normal 56 2 28 2" xfId="43509" xr:uid="{00000000-0005-0000-0000-00006F100000}"/>
    <cellStyle name="Normal 56 2 28 3" xfId="53020" xr:uid="{00000000-0005-0000-0000-000070100000}"/>
    <cellStyle name="Normal 56 2 29" xfId="9533" xr:uid="{00000000-0005-0000-0000-000071100000}"/>
    <cellStyle name="Normal 56 2 29 2" xfId="43588" xr:uid="{00000000-0005-0000-0000-000072100000}"/>
    <cellStyle name="Normal 56 2 29 3" xfId="53099" xr:uid="{00000000-0005-0000-0000-000073100000}"/>
    <cellStyle name="Normal 56 2 3" xfId="412" xr:uid="{00000000-0005-0000-0000-000074100000}"/>
    <cellStyle name="Normal 56 2 3 10" xfId="26255" xr:uid="{00000000-0005-0000-0000-000075100000}"/>
    <cellStyle name="Normal 56 2 3 11" xfId="34487" xr:uid="{00000000-0005-0000-0000-000076100000}"/>
    <cellStyle name="Normal 56 2 3 12" xfId="43998" xr:uid="{00000000-0005-0000-0000-000077100000}"/>
    <cellStyle name="Normal 56 2 3 2" xfId="574" xr:uid="{00000000-0005-0000-0000-000078100000}"/>
    <cellStyle name="Normal 56 2 3 2 10" xfId="34647" xr:uid="{00000000-0005-0000-0000-000079100000}"/>
    <cellStyle name="Normal 56 2 3 2 11" xfId="44158" xr:uid="{00000000-0005-0000-0000-00007A100000}"/>
    <cellStyle name="Normal 56 2 3 2 2" xfId="900" xr:uid="{00000000-0005-0000-0000-00007B100000}"/>
    <cellStyle name="Normal 56 2 3 2 2 10" xfId="44478" xr:uid="{00000000-0005-0000-0000-00007C100000}"/>
    <cellStyle name="Normal 56 2 3 2 2 2" xfId="1543" xr:uid="{00000000-0005-0000-0000-00007D100000}"/>
    <cellStyle name="Normal 56 2 3 2 2 2 2" xfId="2826" xr:uid="{00000000-0005-0000-0000-00007E100000}"/>
    <cellStyle name="Normal 56 2 3 2 2 2 2 2" xfId="5866" xr:uid="{00000000-0005-0000-0000-00007F100000}"/>
    <cellStyle name="Normal 56 2 3 2 2 2 2 2 2" xfId="15383" xr:uid="{00000000-0005-0000-0000-000080100000}"/>
    <cellStyle name="Normal 56 2 3 2 2 2 2 2 3" xfId="23536" xr:uid="{00000000-0005-0000-0000-000081100000}"/>
    <cellStyle name="Normal 56 2 3 2 2 2 2 2 4" xfId="31689" xr:uid="{00000000-0005-0000-0000-000082100000}"/>
    <cellStyle name="Normal 56 2 3 2 2 2 2 2 5" xfId="39921" xr:uid="{00000000-0005-0000-0000-000083100000}"/>
    <cellStyle name="Normal 56 2 3 2 2 2 2 2 6" xfId="49432" xr:uid="{00000000-0005-0000-0000-000084100000}"/>
    <cellStyle name="Normal 56 2 3 2 2 2 2 3" xfId="8426" xr:uid="{00000000-0005-0000-0000-000085100000}"/>
    <cellStyle name="Normal 56 2 3 2 2 2 2 3 2" xfId="17943" xr:uid="{00000000-0005-0000-0000-000086100000}"/>
    <cellStyle name="Normal 56 2 3 2 2 2 2 3 3" xfId="26096" xr:uid="{00000000-0005-0000-0000-000087100000}"/>
    <cellStyle name="Normal 56 2 3 2 2 2 2 3 4" xfId="34249" xr:uid="{00000000-0005-0000-0000-000088100000}"/>
    <cellStyle name="Normal 56 2 3 2 2 2 2 3 5" xfId="42481" xr:uid="{00000000-0005-0000-0000-000089100000}"/>
    <cellStyle name="Normal 56 2 3 2 2 2 2 3 6" xfId="51992" xr:uid="{00000000-0005-0000-0000-00008A100000}"/>
    <cellStyle name="Normal 56 2 3 2 2 2 2 4" xfId="12343" xr:uid="{00000000-0005-0000-0000-00008B100000}"/>
    <cellStyle name="Normal 56 2 3 2 2 2 2 5" xfId="20502" xr:uid="{00000000-0005-0000-0000-00008C100000}"/>
    <cellStyle name="Normal 56 2 3 2 2 2 2 6" xfId="28655" xr:uid="{00000000-0005-0000-0000-00008D100000}"/>
    <cellStyle name="Normal 56 2 3 2 2 2 2 7" xfId="36887" xr:uid="{00000000-0005-0000-0000-00008E100000}"/>
    <cellStyle name="Normal 56 2 3 2 2 2 2 8" xfId="46398" xr:uid="{00000000-0005-0000-0000-00008F100000}"/>
    <cellStyle name="Normal 56 2 3 2 2 2 3" xfId="4586" xr:uid="{00000000-0005-0000-0000-000090100000}"/>
    <cellStyle name="Normal 56 2 3 2 2 2 3 2" xfId="14103" xr:uid="{00000000-0005-0000-0000-000091100000}"/>
    <cellStyle name="Normal 56 2 3 2 2 2 3 3" xfId="22256" xr:uid="{00000000-0005-0000-0000-000092100000}"/>
    <cellStyle name="Normal 56 2 3 2 2 2 3 4" xfId="30409" xr:uid="{00000000-0005-0000-0000-000093100000}"/>
    <cellStyle name="Normal 56 2 3 2 2 2 3 5" xfId="38641" xr:uid="{00000000-0005-0000-0000-000094100000}"/>
    <cellStyle name="Normal 56 2 3 2 2 2 3 6" xfId="48152" xr:uid="{00000000-0005-0000-0000-000095100000}"/>
    <cellStyle name="Normal 56 2 3 2 2 2 4" xfId="7146" xr:uid="{00000000-0005-0000-0000-000096100000}"/>
    <cellStyle name="Normal 56 2 3 2 2 2 4 2" xfId="16663" xr:uid="{00000000-0005-0000-0000-000097100000}"/>
    <cellStyle name="Normal 56 2 3 2 2 2 4 3" xfId="24816" xr:uid="{00000000-0005-0000-0000-000098100000}"/>
    <cellStyle name="Normal 56 2 3 2 2 2 4 4" xfId="32969" xr:uid="{00000000-0005-0000-0000-000099100000}"/>
    <cellStyle name="Normal 56 2 3 2 2 2 4 5" xfId="41201" xr:uid="{00000000-0005-0000-0000-00009A100000}"/>
    <cellStyle name="Normal 56 2 3 2 2 2 4 6" xfId="50712" xr:uid="{00000000-0005-0000-0000-00009B100000}"/>
    <cellStyle name="Normal 56 2 3 2 2 2 5" xfId="11063" xr:uid="{00000000-0005-0000-0000-00009C100000}"/>
    <cellStyle name="Normal 56 2 3 2 2 2 6" xfId="19222" xr:uid="{00000000-0005-0000-0000-00009D100000}"/>
    <cellStyle name="Normal 56 2 3 2 2 2 7" xfId="27375" xr:uid="{00000000-0005-0000-0000-00009E100000}"/>
    <cellStyle name="Normal 56 2 3 2 2 2 8" xfId="35607" xr:uid="{00000000-0005-0000-0000-00009F100000}"/>
    <cellStyle name="Normal 56 2 3 2 2 2 9" xfId="45118" xr:uid="{00000000-0005-0000-0000-0000A0100000}"/>
    <cellStyle name="Normal 56 2 3 2 2 3" xfId="2186" xr:uid="{00000000-0005-0000-0000-0000A1100000}"/>
    <cellStyle name="Normal 56 2 3 2 2 3 2" xfId="5226" xr:uid="{00000000-0005-0000-0000-0000A2100000}"/>
    <cellStyle name="Normal 56 2 3 2 2 3 2 2" xfId="14743" xr:uid="{00000000-0005-0000-0000-0000A3100000}"/>
    <cellStyle name="Normal 56 2 3 2 2 3 2 3" xfId="22896" xr:uid="{00000000-0005-0000-0000-0000A4100000}"/>
    <cellStyle name="Normal 56 2 3 2 2 3 2 4" xfId="31049" xr:uid="{00000000-0005-0000-0000-0000A5100000}"/>
    <cellStyle name="Normal 56 2 3 2 2 3 2 5" xfId="39281" xr:uid="{00000000-0005-0000-0000-0000A6100000}"/>
    <cellStyle name="Normal 56 2 3 2 2 3 2 6" xfId="48792" xr:uid="{00000000-0005-0000-0000-0000A7100000}"/>
    <cellStyle name="Normal 56 2 3 2 2 3 3" xfId="7786" xr:uid="{00000000-0005-0000-0000-0000A8100000}"/>
    <cellStyle name="Normal 56 2 3 2 2 3 3 2" xfId="17303" xr:uid="{00000000-0005-0000-0000-0000A9100000}"/>
    <cellStyle name="Normal 56 2 3 2 2 3 3 3" xfId="25456" xr:uid="{00000000-0005-0000-0000-0000AA100000}"/>
    <cellStyle name="Normal 56 2 3 2 2 3 3 4" xfId="33609" xr:uid="{00000000-0005-0000-0000-0000AB100000}"/>
    <cellStyle name="Normal 56 2 3 2 2 3 3 5" xfId="41841" xr:uid="{00000000-0005-0000-0000-0000AC100000}"/>
    <cellStyle name="Normal 56 2 3 2 2 3 3 6" xfId="51352" xr:uid="{00000000-0005-0000-0000-0000AD100000}"/>
    <cellStyle name="Normal 56 2 3 2 2 3 4" xfId="11703" xr:uid="{00000000-0005-0000-0000-0000AE100000}"/>
    <cellStyle name="Normal 56 2 3 2 2 3 5" xfId="19862" xr:uid="{00000000-0005-0000-0000-0000AF100000}"/>
    <cellStyle name="Normal 56 2 3 2 2 3 6" xfId="28015" xr:uid="{00000000-0005-0000-0000-0000B0100000}"/>
    <cellStyle name="Normal 56 2 3 2 2 3 7" xfId="36247" xr:uid="{00000000-0005-0000-0000-0000B1100000}"/>
    <cellStyle name="Normal 56 2 3 2 2 3 8" xfId="45758" xr:uid="{00000000-0005-0000-0000-0000B2100000}"/>
    <cellStyle name="Normal 56 2 3 2 2 4" xfId="3946" xr:uid="{00000000-0005-0000-0000-0000B3100000}"/>
    <cellStyle name="Normal 56 2 3 2 2 4 2" xfId="13463" xr:uid="{00000000-0005-0000-0000-0000B4100000}"/>
    <cellStyle name="Normal 56 2 3 2 2 4 3" xfId="21616" xr:uid="{00000000-0005-0000-0000-0000B5100000}"/>
    <cellStyle name="Normal 56 2 3 2 2 4 4" xfId="29769" xr:uid="{00000000-0005-0000-0000-0000B6100000}"/>
    <cellStyle name="Normal 56 2 3 2 2 4 5" xfId="38001" xr:uid="{00000000-0005-0000-0000-0000B7100000}"/>
    <cellStyle name="Normal 56 2 3 2 2 4 6" xfId="47512" xr:uid="{00000000-0005-0000-0000-0000B8100000}"/>
    <cellStyle name="Normal 56 2 3 2 2 5" xfId="6506" xr:uid="{00000000-0005-0000-0000-0000B9100000}"/>
    <cellStyle name="Normal 56 2 3 2 2 5 2" xfId="16023" xr:uid="{00000000-0005-0000-0000-0000BA100000}"/>
    <cellStyle name="Normal 56 2 3 2 2 5 3" xfId="24176" xr:uid="{00000000-0005-0000-0000-0000BB100000}"/>
    <cellStyle name="Normal 56 2 3 2 2 5 4" xfId="32329" xr:uid="{00000000-0005-0000-0000-0000BC100000}"/>
    <cellStyle name="Normal 56 2 3 2 2 5 5" xfId="40561" xr:uid="{00000000-0005-0000-0000-0000BD100000}"/>
    <cellStyle name="Normal 56 2 3 2 2 5 6" xfId="50072" xr:uid="{00000000-0005-0000-0000-0000BE100000}"/>
    <cellStyle name="Normal 56 2 3 2 2 6" xfId="10423" xr:uid="{00000000-0005-0000-0000-0000BF100000}"/>
    <cellStyle name="Normal 56 2 3 2 2 7" xfId="18582" xr:uid="{00000000-0005-0000-0000-0000C0100000}"/>
    <cellStyle name="Normal 56 2 3 2 2 8" xfId="26735" xr:uid="{00000000-0005-0000-0000-0000C1100000}"/>
    <cellStyle name="Normal 56 2 3 2 2 9" xfId="34967" xr:uid="{00000000-0005-0000-0000-0000C2100000}"/>
    <cellStyle name="Normal 56 2 3 2 3" xfId="1223" xr:uid="{00000000-0005-0000-0000-0000C3100000}"/>
    <cellStyle name="Normal 56 2 3 2 3 2" xfId="2506" xr:uid="{00000000-0005-0000-0000-0000C4100000}"/>
    <cellStyle name="Normal 56 2 3 2 3 2 2" xfId="5546" xr:uid="{00000000-0005-0000-0000-0000C5100000}"/>
    <cellStyle name="Normal 56 2 3 2 3 2 2 2" xfId="15063" xr:uid="{00000000-0005-0000-0000-0000C6100000}"/>
    <cellStyle name="Normal 56 2 3 2 3 2 2 3" xfId="23216" xr:uid="{00000000-0005-0000-0000-0000C7100000}"/>
    <cellStyle name="Normal 56 2 3 2 3 2 2 4" xfId="31369" xr:uid="{00000000-0005-0000-0000-0000C8100000}"/>
    <cellStyle name="Normal 56 2 3 2 3 2 2 5" xfId="39601" xr:uid="{00000000-0005-0000-0000-0000C9100000}"/>
    <cellStyle name="Normal 56 2 3 2 3 2 2 6" xfId="49112" xr:uid="{00000000-0005-0000-0000-0000CA100000}"/>
    <cellStyle name="Normal 56 2 3 2 3 2 3" xfId="8106" xr:uid="{00000000-0005-0000-0000-0000CB100000}"/>
    <cellStyle name="Normal 56 2 3 2 3 2 3 2" xfId="17623" xr:uid="{00000000-0005-0000-0000-0000CC100000}"/>
    <cellStyle name="Normal 56 2 3 2 3 2 3 3" xfId="25776" xr:uid="{00000000-0005-0000-0000-0000CD100000}"/>
    <cellStyle name="Normal 56 2 3 2 3 2 3 4" xfId="33929" xr:uid="{00000000-0005-0000-0000-0000CE100000}"/>
    <cellStyle name="Normal 56 2 3 2 3 2 3 5" xfId="42161" xr:uid="{00000000-0005-0000-0000-0000CF100000}"/>
    <cellStyle name="Normal 56 2 3 2 3 2 3 6" xfId="51672" xr:uid="{00000000-0005-0000-0000-0000D0100000}"/>
    <cellStyle name="Normal 56 2 3 2 3 2 4" xfId="12023" xr:uid="{00000000-0005-0000-0000-0000D1100000}"/>
    <cellStyle name="Normal 56 2 3 2 3 2 5" xfId="20182" xr:uid="{00000000-0005-0000-0000-0000D2100000}"/>
    <cellStyle name="Normal 56 2 3 2 3 2 6" xfId="28335" xr:uid="{00000000-0005-0000-0000-0000D3100000}"/>
    <cellStyle name="Normal 56 2 3 2 3 2 7" xfId="36567" xr:uid="{00000000-0005-0000-0000-0000D4100000}"/>
    <cellStyle name="Normal 56 2 3 2 3 2 8" xfId="46078" xr:uid="{00000000-0005-0000-0000-0000D5100000}"/>
    <cellStyle name="Normal 56 2 3 2 3 3" xfId="4266" xr:uid="{00000000-0005-0000-0000-0000D6100000}"/>
    <cellStyle name="Normal 56 2 3 2 3 3 2" xfId="13783" xr:uid="{00000000-0005-0000-0000-0000D7100000}"/>
    <cellStyle name="Normal 56 2 3 2 3 3 3" xfId="21936" xr:uid="{00000000-0005-0000-0000-0000D8100000}"/>
    <cellStyle name="Normal 56 2 3 2 3 3 4" xfId="30089" xr:uid="{00000000-0005-0000-0000-0000D9100000}"/>
    <cellStyle name="Normal 56 2 3 2 3 3 5" xfId="38321" xr:uid="{00000000-0005-0000-0000-0000DA100000}"/>
    <cellStyle name="Normal 56 2 3 2 3 3 6" xfId="47832" xr:uid="{00000000-0005-0000-0000-0000DB100000}"/>
    <cellStyle name="Normal 56 2 3 2 3 4" xfId="6826" xr:uid="{00000000-0005-0000-0000-0000DC100000}"/>
    <cellStyle name="Normal 56 2 3 2 3 4 2" xfId="16343" xr:uid="{00000000-0005-0000-0000-0000DD100000}"/>
    <cellStyle name="Normal 56 2 3 2 3 4 3" xfId="24496" xr:uid="{00000000-0005-0000-0000-0000DE100000}"/>
    <cellStyle name="Normal 56 2 3 2 3 4 4" xfId="32649" xr:uid="{00000000-0005-0000-0000-0000DF100000}"/>
    <cellStyle name="Normal 56 2 3 2 3 4 5" xfId="40881" xr:uid="{00000000-0005-0000-0000-0000E0100000}"/>
    <cellStyle name="Normal 56 2 3 2 3 4 6" xfId="50392" xr:uid="{00000000-0005-0000-0000-0000E1100000}"/>
    <cellStyle name="Normal 56 2 3 2 3 5" xfId="10743" xr:uid="{00000000-0005-0000-0000-0000E2100000}"/>
    <cellStyle name="Normal 56 2 3 2 3 6" xfId="18902" xr:uid="{00000000-0005-0000-0000-0000E3100000}"/>
    <cellStyle name="Normal 56 2 3 2 3 7" xfId="27055" xr:uid="{00000000-0005-0000-0000-0000E4100000}"/>
    <cellStyle name="Normal 56 2 3 2 3 8" xfId="35287" xr:uid="{00000000-0005-0000-0000-0000E5100000}"/>
    <cellStyle name="Normal 56 2 3 2 3 9" xfId="44798" xr:uid="{00000000-0005-0000-0000-0000E6100000}"/>
    <cellStyle name="Normal 56 2 3 2 4" xfId="1866" xr:uid="{00000000-0005-0000-0000-0000E7100000}"/>
    <cellStyle name="Normal 56 2 3 2 4 2" xfId="4906" xr:uid="{00000000-0005-0000-0000-0000E8100000}"/>
    <cellStyle name="Normal 56 2 3 2 4 2 2" xfId="14423" xr:uid="{00000000-0005-0000-0000-0000E9100000}"/>
    <cellStyle name="Normal 56 2 3 2 4 2 3" xfId="22576" xr:uid="{00000000-0005-0000-0000-0000EA100000}"/>
    <cellStyle name="Normal 56 2 3 2 4 2 4" xfId="30729" xr:uid="{00000000-0005-0000-0000-0000EB100000}"/>
    <cellStyle name="Normal 56 2 3 2 4 2 5" xfId="38961" xr:uid="{00000000-0005-0000-0000-0000EC100000}"/>
    <cellStyle name="Normal 56 2 3 2 4 2 6" xfId="48472" xr:uid="{00000000-0005-0000-0000-0000ED100000}"/>
    <cellStyle name="Normal 56 2 3 2 4 3" xfId="7466" xr:uid="{00000000-0005-0000-0000-0000EE100000}"/>
    <cellStyle name="Normal 56 2 3 2 4 3 2" xfId="16983" xr:uid="{00000000-0005-0000-0000-0000EF100000}"/>
    <cellStyle name="Normal 56 2 3 2 4 3 3" xfId="25136" xr:uid="{00000000-0005-0000-0000-0000F0100000}"/>
    <cellStyle name="Normal 56 2 3 2 4 3 4" xfId="33289" xr:uid="{00000000-0005-0000-0000-0000F1100000}"/>
    <cellStyle name="Normal 56 2 3 2 4 3 5" xfId="41521" xr:uid="{00000000-0005-0000-0000-0000F2100000}"/>
    <cellStyle name="Normal 56 2 3 2 4 3 6" xfId="51032" xr:uid="{00000000-0005-0000-0000-0000F3100000}"/>
    <cellStyle name="Normal 56 2 3 2 4 4" xfId="11383" xr:uid="{00000000-0005-0000-0000-0000F4100000}"/>
    <cellStyle name="Normal 56 2 3 2 4 5" xfId="19542" xr:uid="{00000000-0005-0000-0000-0000F5100000}"/>
    <cellStyle name="Normal 56 2 3 2 4 6" xfId="27695" xr:uid="{00000000-0005-0000-0000-0000F6100000}"/>
    <cellStyle name="Normal 56 2 3 2 4 7" xfId="35927" xr:uid="{00000000-0005-0000-0000-0000F7100000}"/>
    <cellStyle name="Normal 56 2 3 2 4 8" xfId="45438" xr:uid="{00000000-0005-0000-0000-0000F8100000}"/>
    <cellStyle name="Normal 56 2 3 2 5" xfId="3623" xr:uid="{00000000-0005-0000-0000-0000F9100000}"/>
    <cellStyle name="Normal 56 2 3 2 5 2" xfId="13140" xr:uid="{00000000-0005-0000-0000-0000FA100000}"/>
    <cellStyle name="Normal 56 2 3 2 5 3" xfId="21296" xr:uid="{00000000-0005-0000-0000-0000FB100000}"/>
    <cellStyle name="Normal 56 2 3 2 5 4" xfId="29449" xr:uid="{00000000-0005-0000-0000-0000FC100000}"/>
    <cellStyle name="Normal 56 2 3 2 5 5" xfId="37681" xr:uid="{00000000-0005-0000-0000-0000FD100000}"/>
    <cellStyle name="Normal 56 2 3 2 5 6" xfId="47192" xr:uid="{00000000-0005-0000-0000-0000FE100000}"/>
    <cellStyle name="Normal 56 2 3 2 6" xfId="6186" xr:uid="{00000000-0005-0000-0000-0000FF100000}"/>
    <cellStyle name="Normal 56 2 3 2 6 2" xfId="15703" xr:uid="{00000000-0005-0000-0000-000000110000}"/>
    <cellStyle name="Normal 56 2 3 2 6 3" xfId="23856" xr:uid="{00000000-0005-0000-0000-000001110000}"/>
    <cellStyle name="Normal 56 2 3 2 6 4" xfId="32009" xr:uid="{00000000-0005-0000-0000-000002110000}"/>
    <cellStyle name="Normal 56 2 3 2 6 5" xfId="40241" xr:uid="{00000000-0005-0000-0000-000003110000}"/>
    <cellStyle name="Normal 56 2 3 2 6 6" xfId="49752" xr:uid="{00000000-0005-0000-0000-000004110000}"/>
    <cellStyle name="Normal 56 2 3 2 7" xfId="10103" xr:uid="{00000000-0005-0000-0000-000005110000}"/>
    <cellStyle name="Normal 56 2 3 2 8" xfId="18262" xr:uid="{00000000-0005-0000-0000-000006110000}"/>
    <cellStyle name="Normal 56 2 3 2 9" xfId="26415" xr:uid="{00000000-0005-0000-0000-000007110000}"/>
    <cellStyle name="Normal 56 2 3 3" xfId="737" xr:uid="{00000000-0005-0000-0000-000008110000}"/>
    <cellStyle name="Normal 56 2 3 3 10" xfId="44318" xr:uid="{00000000-0005-0000-0000-000009110000}"/>
    <cellStyle name="Normal 56 2 3 3 2" xfId="1383" xr:uid="{00000000-0005-0000-0000-00000A110000}"/>
    <cellStyle name="Normal 56 2 3 3 2 2" xfId="2666" xr:uid="{00000000-0005-0000-0000-00000B110000}"/>
    <cellStyle name="Normal 56 2 3 3 2 2 2" xfId="5706" xr:uid="{00000000-0005-0000-0000-00000C110000}"/>
    <cellStyle name="Normal 56 2 3 3 2 2 2 2" xfId="15223" xr:uid="{00000000-0005-0000-0000-00000D110000}"/>
    <cellStyle name="Normal 56 2 3 3 2 2 2 3" xfId="23376" xr:uid="{00000000-0005-0000-0000-00000E110000}"/>
    <cellStyle name="Normal 56 2 3 3 2 2 2 4" xfId="31529" xr:uid="{00000000-0005-0000-0000-00000F110000}"/>
    <cellStyle name="Normal 56 2 3 3 2 2 2 5" xfId="39761" xr:uid="{00000000-0005-0000-0000-000010110000}"/>
    <cellStyle name="Normal 56 2 3 3 2 2 2 6" xfId="49272" xr:uid="{00000000-0005-0000-0000-000011110000}"/>
    <cellStyle name="Normal 56 2 3 3 2 2 3" xfId="8266" xr:uid="{00000000-0005-0000-0000-000012110000}"/>
    <cellStyle name="Normal 56 2 3 3 2 2 3 2" xfId="17783" xr:uid="{00000000-0005-0000-0000-000013110000}"/>
    <cellStyle name="Normal 56 2 3 3 2 2 3 3" xfId="25936" xr:uid="{00000000-0005-0000-0000-000014110000}"/>
    <cellStyle name="Normal 56 2 3 3 2 2 3 4" xfId="34089" xr:uid="{00000000-0005-0000-0000-000015110000}"/>
    <cellStyle name="Normal 56 2 3 3 2 2 3 5" xfId="42321" xr:uid="{00000000-0005-0000-0000-000016110000}"/>
    <cellStyle name="Normal 56 2 3 3 2 2 3 6" xfId="51832" xr:uid="{00000000-0005-0000-0000-000017110000}"/>
    <cellStyle name="Normal 56 2 3 3 2 2 4" xfId="12183" xr:uid="{00000000-0005-0000-0000-000018110000}"/>
    <cellStyle name="Normal 56 2 3 3 2 2 5" xfId="20342" xr:uid="{00000000-0005-0000-0000-000019110000}"/>
    <cellStyle name="Normal 56 2 3 3 2 2 6" xfId="28495" xr:uid="{00000000-0005-0000-0000-00001A110000}"/>
    <cellStyle name="Normal 56 2 3 3 2 2 7" xfId="36727" xr:uid="{00000000-0005-0000-0000-00001B110000}"/>
    <cellStyle name="Normal 56 2 3 3 2 2 8" xfId="46238" xr:uid="{00000000-0005-0000-0000-00001C110000}"/>
    <cellStyle name="Normal 56 2 3 3 2 3" xfId="4426" xr:uid="{00000000-0005-0000-0000-00001D110000}"/>
    <cellStyle name="Normal 56 2 3 3 2 3 2" xfId="13943" xr:uid="{00000000-0005-0000-0000-00001E110000}"/>
    <cellStyle name="Normal 56 2 3 3 2 3 3" xfId="22096" xr:uid="{00000000-0005-0000-0000-00001F110000}"/>
    <cellStyle name="Normal 56 2 3 3 2 3 4" xfId="30249" xr:uid="{00000000-0005-0000-0000-000020110000}"/>
    <cellStyle name="Normal 56 2 3 3 2 3 5" xfId="38481" xr:uid="{00000000-0005-0000-0000-000021110000}"/>
    <cellStyle name="Normal 56 2 3 3 2 3 6" xfId="47992" xr:uid="{00000000-0005-0000-0000-000022110000}"/>
    <cellStyle name="Normal 56 2 3 3 2 4" xfId="6986" xr:uid="{00000000-0005-0000-0000-000023110000}"/>
    <cellStyle name="Normal 56 2 3 3 2 4 2" xfId="16503" xr:uid="{00000000-0005-0000-0000-000024110000}"/>
    <cellStyle name="Normal 56 2 3 3 2 4 3" xfId="24656" xr:uid="{00000000-0005-0000-0000-000025110000}"/>
    <cellStyle name="Normal 56 2 3 3 2 4 4" xfId="32809" xr:uid="{00000000-0005-0000-0000-000026110000}"/>
    <cellStyle name="Normal 56 2 3 3 2 4 5" xfId="41041" xr:uid="{00000000-0005-0000-0000-000027110000}"/>
    <cellStyle name="Normal 56 2 3 3 2 4 6" xfId="50552" xr:uid="{00000000-0005-0000-0000-000028110000}"/>
    <cellStyle name="Normal 56 2 3 3 2 5" xfId="10903" xr:uid="{00000000-0005-0000-0000-000029110000}"/>
    <cellStyle name="Normal 56 2 3 3 2 6" xfId="19062" xr:uid="{00000000-0005-0000-0000-00002A110000}"/>
    <cellStyle name="Normal 56 2 3 3 2 7" xfId="27215" xr:uid="{00000000-0005-0000-0000-00002B110000}"/>
    <cellStyle name="Normal 56 2 3 3 2 8" xfId="35447" xr:uid="{00000000-0005-0000-0000-00002C110000}"/>
    <cellStyle name="Normal 56 2 3 3 2 9" xfId="44958" xr:uid="{00000000-0005-0000-0000-00002D110000}"/>
    <cellStyle name="Normal 56 2 3 3 3" xfId="2026" xr:uid="{00000000-0005-0000-0000-00002E110000}"/>
    <cellStyle name="Normal 56 2 3 3 3 2" xfId="5066" xr:uid="{00000000-0005-0000-0000-00002F110000}"/>
    <cellStyle name="Normal 56 2 3 3 3 2 2" xfId="14583" xr:uid="{00000000-0005-0000-0000-000030110000}"/>
    <cellStyle name="Normal 56 2 3 3 3 2 3" xfId="22736" xr:uid="{00000000-0005-0000-0000-000031110000}"/>
    <cellStyle name="Normal 56 2 3 3 3 2 4" xfId="30889" xr:uid="{00000000-0005-0000-0000-000032110000}"/>
    <cellStyle name="Normal 56 2 3 3 3 2 5" xfId="39121" xr:uid="{00000000-0005-0000-0000-000033110000}"/>
    <cellStyle name="Normal 56 2 3 3 3 2 6" xfId="48632" xr:uid="{00000000-0005-0000-0000-000034110000}"/>
    <cellStyle name="Normal 56 2 3 3 3 3" xfId="7626" xr:uid="{00000000-0005-0000-0000-000035110000}"/>
    <cellStyle name="Normal 56 2 3 3 3 3 2" xfId="17143" xr:uid="{00000000-0005-0000-0000-000036110000}"/>
    <cellStyle name="Normal 56 2 3 3 3 3 3" xfId="25296" xr:uid="{00000000-0005-0000-0000-000037110000}"/>
    <cellStyle name="Normal 56 2 3 3 3 3 4" xfId="33449" xr:uid="{00000000-0005-0000-0000-000038110000}"/>
    <cellStyle name="Normal 56 2 3 3 3 3 5" xfId="41681" xr:uid="{00000000-0005-0000-0000-000039110000}"/>
    <cellStyle name="Normal 56 2 3 3 3 3 6" xfId="51192" xr:uid="{00000000-0005-0000-0000-00003A110000}"/>
    <cellStyle name="Normal 56 2 3 3 3 4" xfId="11543" xr:uid="{00000000-0005-0000-0000-00003B110000}"/>
    <cellStyle name="Normal 56 2 3 3 3 5" xfId="19702" xr:uid="{00000000-0005-0000-0000-00003C110000}"/>
    <cellStyle name="Normal 56 2 3 3 3 6" xfId="27855" xr:uid="{00000000-0005-0000-0000-00003D110000}"/>
    <cellStyle name="Normal 56 2 3 3 3 7" xfId="36087" xr:uid="{00000000-0005-0000-0000-00003E110000}"/>
    <cellStyle name="Normal 56 2 3 3 3 8" xfId="45598" xr:uid="{00000000-0005-0000-0000-00003F110000}"/>
    <cellStyle name="Normal 56 2 3 3 4" xfId="3783" xr:uid="{00000000-0005-0000-0000-000040110000}"/>
    <cellStyle name="Normal 56 2 3 3 4 2" xfId="13300" xr:uid="{00000000-0005-0000-0000-000041110000}"/>
    <cellStyle name="Normal 56 2 3 3 4 3" xfId="21456" xr:uid="{00000000-0005-0000-0000-000042110000}"/>
    <cellStyle name="Normal 56 2 3 3 4 4" xfId="29609" xr:uid="{00000000-0005-0000-0000-000043110000}"/>
    <cellStyle name="Normal 56 2 3 3 4 5" xfId="37841" xr:uid="{00000000-0005-0000-0000-000044110000}"/>
    <cellStyle name="Normal 56 2 3 3 4 6" xfId="47352" xr:uid="{00000000-0005-0000-0000-000045110000}"/>
    <cellStyle name="Normal 56 2 3 3 5" xfId="6346" xr:uid="{00000000-0005-0000-0000-000046110000}"/>
    <cellStyle name="Normal 56 2 3 3 5 2" xfId="15863" xr:uid="{00000000-0005-0000-0000-000047110000}"/>
    <cellStyle name="Normal 56 2 3 3 5 3" xfId="24016" xr:uid="{00000000-0005-0000-0000-000048110000}"/>
    <cellStyle name="Normal 56 2 3 3 5 4" xfId="32169" xr:uid="{00000000-0005-0000-0000-000049110000}"/>
    <cellStyle name="Normal 56 2 3 3 5 5" xfId="40401" xr:uid="{00000000-0005-0000-0000-00004A110000}"/>
    <cellStyle name="Normal 56 2 3 3 5 6" xfId="49912" xr:uid="{00000000-0005-0000-0000-00004B110000}"/>
    <cellStyle name="Normal 56 2 3 3 6" xfId="10263" xr:uid="{00000000-0005-0000-0000-00004C110000}"/>
    <cellStyle name="Normal 56 2 3 3 7" xfId="18422" xr:uid="{00000000-0005-0000-0000-00004D110000}"/>
    <cellStyle name="Normal 56 2 3 3 8" xfId="26575" xr:uid="{00000000-0005-0000-0000-00004E110000}"/>
    <cellStyle name="Normal 56 2 3 3 9" xfId="34807" xr:uid="{00000000-0005-0000-0000-00004F110000}"/>
    <cellStyle name="Normal 56 2 3 4" xfId="1063" xr:uid="{00000000-0005-0000-0000-000050110000}"/>
    <cellStyle name="Normal 56 2 3 4 2" xfId="2346" xr:uid="{00000000-0005-0000-0000-000051110000}"/>
    <cellStyle name="Normal 56 2 3 4 2 2" xfId="5386" xr:uid="{00000000-0005-0000-0000-000052110000}"/>
    <cellStyle name="Normal 56 2 3 4 2 2 2" xfId="14903" xr:uid="{00000000-0005-0000-0000-000053110000}"/>
    <cellStyle name="Normal 56 2 3 4 2 2 3" xfId="23056" xr:uid="{00000000-0005-0000-0000-000054110000}"/>
    <cellStyle name="Normal 56 2 3 4 2 2 4" xfId="31209" xr:uid="{00000000-0005-0000-0000-000055110000}"/>
    <cellStyle name="Normal 56 2 3 4 2 2 5" xfId="39441" xr:uid="{00000000-0005-0000-0000-000056110000}"/>
    <cellStyle name="Normal 56 2 3 4 2 2 6" xfId="48952" xr:uid="{00000000-0005-0000-0000-000057110000}"/>
    <cellStyle name="Normal 56 2 3 4 2 3" xfId="7946" xr:uid="{00000000-0005-0000-0000-000058110000}"/>
    <cellStyle name="Normal 56 2 3 4 2 3 2" xfId="17463" xr:uid="{00000000-0005-0000-0000-000059110000}"/>
    <cellStyle name="Normal 56 2 3 4 2 3 3" xfId="25616" xr:uid="{00000000-0005-0000-0000-00005A110000}"/>
    <cellStyle name="Normal 56 2 3 4 2 3 4" xfId="33769" xr:uid="{00000000-0005-0000-0000-00005B110000}"/>
    <cellStyle name="Normal 56 2 3 4 2 3 5" xfId="42001" xr:uid="{00000000-0005-0000-0000-00005C110000}"/>
    <cellStyle name="Normal 56 2 3 4 2 3 6" xfId="51512" xr:uid="{00000000-0005-0000-0000-00005D110000}"/>
    <cellStyle name="Normal 56 2 3 4 2 4" xfId="11863" xr:uid="{00000000-0005-0000-0000-00005E110000}"/>
    <cellStyle name="Normal 56 2 3 4 2 5" xfId="20022" xr:uid="{00000000-0005-0000-0000-00005F110000}"/>
    <cellStyle name="Normal 56 2 3 4 2 6" xfId="28175" xr:uid="{00000000-0005-0000-0000-000060110000}"/>
    <cellStyle name="Normal 56 2 3 4 2 7" xfId="36407" xr:uid="{00000000-0005-0000-0000-000061110000}"/>
    <cellStyle name="Normal 56 2 3 4 2 8" xfId="45918" xr:uid="{00000000-0005-0000-0000-000062110000}"/>
    <cellStyle name="Normal 56 2 3 4 3" xfId="4106" xr:uid="{00000000-0005-0000-0000-000063110000}"/>
    <cellStyle name="Normal 56 2 3 4 3 2" xfId="13623" xr:uid="{00000000-0005-0000-0000-000064110000}"/>
    <cellStyle name="Normal 56 2 3 4 3 3" xfId="21776" xr:uid="{00000000-0005-0000-0000-000065110000}"/>
    <cellStyle name="Normal 56 2 3 4 3 4" xfId="29929" xr:uid="{00000000-0005-0000-0000-000066110000}"/>
    <cellStyle name="Normal 56 2 3 4 3 5" xfId="38161" xr:uid="{00000000-0005-0000-0000-000067110000}"/>
    <cellStyle name="Normal 56 2 3 4 3 6" xfId="47672" xr:uid="{00000000-0005-0000-0000-000068110000}"/>
    <cellStyle name="Normal 56 2 3 4 4" xfId="6666" xr:uid="{00000000-0005-0000-0000-000069110000}"/>
    <cellStyle name="Normal 56 2 3 4 4 2" xfId="16183" xr:uid="{00000000-0005-0000-0000-00006A110000}"/>
    <cellStyle name="Normal 56 2 3 4 4 3" xfId="24336" xr:uid="{00000000-0005-0000-0000-00006B110000}"/>
    <cellStyle name="Normal 56 2 3 4 4 4" xfId="32489" xr:uid="{00000000-0005-0000-0000-00006C110000}"/>
    <cellStyle name="Normal 56 2 3 4 4 5" xfId="40721" xr:uid="{00000000-0005-0000-0000-00006D110000}"/>
    <cellStyle name="Normal 56 2 3 4 4 6" xfId="50232" xr:uid="{00000000-0005-0000-0000-00006E110000}"/>
    <cellStyle name="Normal 56 2 3 4 5" xfId="10583" xr:uid="{00000000-0005-0000-0000-00006F110000}"/>
    <cellStyle name="Normal 56 2 3 4 6" xfId="18742" xr:uid="{00000000-0005-0000-0000-000070110000}"/>
    <cellStyle name="Normal 56 2 3 4 7" xfId="26895" xr:uid="{00000000-0005-0000-0000-000071110000}"/>
    <cellStyle name="Normal 56 2 3 4 8" xfId="35127" xr:uid="{00000000-0005-0000-0000-000072110000}"/>
    <cellStyle name="Normal 56 2 3 4 9" xfId="44638" xr:uid="{00000000-0005-0000-0000-000073110000}"/>
    <cellStyle name="Normal 56 2 3 5" xfId="1706" xr:uid="{00000000-0005-0000-0000-000074110000}"/>
    <cellStyle name="Normal 56 2 3 5 2" xfId="4746" xr:uid="{00000000-0005-0000-0000-000075110000}"/>
    <cellStyle name="Normal 56 2 3 5 2 2" xfId="14263" xr:uid="{00000000-0005-0000-0000-000076110000}"/>
    <cellStyle name="Normal 56 2 3 5 2 3" xfId="22416" xr:uid="{00000000-0005-0000-0000-000077110000}"/>
    <cellStyle name="Normal 56 2 3 5 2 4" xfId="30569" xr:uid="{00000000-0005-0000-0000-000078110000}"/>
    <cellStyle name="Normal 56 2 3 5 2 5" xfId="38801" xr:uid="{00000000-0005-0000-0000-000079110000}"/>
    <cellStyle name="Normal 56 2 3 5 2 6" xfId="48312" xr:uid="{00000000-0005-0000-0000-00007A110000}"/>
    <cellStyle name="Normal 56 2 3 5 3" xfId="7306" xr:uid="{00000000-0005-0000-0000-00007B110000}"/>
    <cellStyle name="Normal 56 2 3 5 3 2" xfId="16823" xr:uid="{00000000-0005-0000-0000-00007C110000}"/>
    <cellStyle name="Normal 56 2 3 5 3 3" xfId="24976" xr:uid="{00000000-0005-0000-0000-00007D110000}"/>
    <cellStyle name="Normal 56 2 3 5 3 4" xfId="33129" xr:uid="{00000000-0005-0000-0000-00007E110000}"/>
    <cellStyle name="Normal 56 2 3 5 3 5" xfId="41361" xr:uid="{00000000-0005-0000-0000-00007F110000}"/>
    <cellStyle name="Normal 56 2 3 5 3 6" xfId="50872" xr:uid="{00000000-0005-0000-0000-000080110000}"/>
    <cellStyle name="Normal 56 2 3 5 4" xfId="11223" xr:uid="{00000000-0005-0000-0000-000081110000}"/>
    <cellStyle name="Normal 56 2 3 5 5" xfId="19382" xr:uid="{00000000-0005-0000-0000-000082110000}"/>
    <cellStyle name="Normal 56 2 3 5 6" xfId="27535" xr:uid="{00000000-0005-0000-0000-000083110000}"/>
    <cellStyle name="Normal 56 2 3 5 7" xfId="35767" xr:uid="{00000000-0005-0000-0000-000084110000}"/>
    <cellStyle name="Normal 56 2 3 5 8" xfId="45278" xr:uid="{00000000-0005-0000-0000-000085110000}"/>
    <cellStyle name="Normal 56 2 3 6" xfId="3460" xr:uid="{00000000-0005-0000-0000-000086110000}"/>
    <cellStyle name="Normal 56 2 3 6 2" xfId="12977" xr:uid="{00000000-0005-0000-0000-000087110000}"/>
    <cellStyle name="Normal 56 2 3 6 3" xfId="21136" xr:uid="{00000000-0005-0000-0000-000088110000}"/>
    <cellStyle name="Normal 56 2 3 6 4" xfId="29289" xr:uid="{00000000-0005-0000-0000-000089110000}"/>
    <cellStyle name="Normal 56 2 3 6 5" xfId="37521" xr:uid="{00000000-0005-0000-0000-00008A110000}"/>
    <cellStyle name="Normal 56 2 3 6 6" xfId="47032" xr:uid="{00000000-0005-0000-0000-00008B110000}"/>
    <cellStyle name="Normal 56 2 3 7" xfId="6026" xr:uid="{00000000-0005-0000-0000-00008C110000}"/>
    <cellStyle name="Normal 56 2 3 7 2" xfId="15543" xr:uid="{00000000-0005-0000-0000-00008D110000}"/>
    <cellStyle name="Normal 56 2 3 7 3" xfId="23696" xr:uid="{00000000-0005-0000-0000-00008E110000}"/>
    <cellStyle name="Normal 56 2 3 7 4" xfId="31849" xr:uid="{00000000-0005-0000-0000-00008F110000}"/>
    <cellStyle name="Normal 56 2 3 7 5" xfId="40081" xr:uid="{00000000-0005-0000-0000-000090110000}"/>
    <cellStyle name="Normal 56 2 3 7 6" xfId="49592" xr:uid="{00000000-0005-0000-0000-000091110000}"/>
    <cellStyle name="Normal 56 2 3 8" xfId="9943" xr:uid="{00000000-0005-0000-0000-000092110000}"/>
    <cellStyle name="Normal 56 2 3 9" xfId="18102" xr:uid="{00000000-0005-0000-0000-000093110000}"/>
    <cellStyle name="Normal 56 2 30" xfId="9612" xr:uid="{00000000-0005-0000-0000-000094110000}"/>
    <cellStyle name="Normal 56 2 30 2" xfId="43667" xr:uid="{00000000-0005-0000-0000-000095110000}"/>
    <cellStyle name="Normal 56 2 30 3" xfId="53178" xr:uid="{00000000-0005-0000-0000-000096110000}"/>
    <cellStyle name="Normal 56 2 31" xfId="9691" xr:uid="{00000000-0005-0000-0000-000097110000}"/>
    <cellStyle name="Normal 56 2 31 2" xfId="43746" xr:uid="{00000000-0005-0000-0000-000098110000}"/>
    <cellStyle name="Normal 56 2 31 3" xfId="53257" xr:uid="{00000000-0005-0000-0000-000099110000}"/>
    <cellStyle name="Normal 56 2 32" xfId="9770" xr:uid="{00000000-0005-0000-0000-00009A110000}"/>
    <cellStyle name="Normal 56 2 32 2" xfId="43825" xr:uid="{00000000-0005-0000-0000-00009B110000}"/>
    <cellStyle name="Normal 56 2 32 3" xfId="53336" xr:uid="{00000000-0005-0000-0000-00009C110000}"/>
    <cellStyle name="Normal 56 2 33" xfId="9864" xr:uid="{00000000-0005-0000-0000-00009D110000}"/>
    <cellStyle name="Normal 56 2 34" xfId="18023" xr:uid="{00000000-0005-0000-0000-00009E110000}"/>
    <cellStyle name="Normal 56 2 35" xfId="26176" xr:uid="{00000000-0005-0000-0000-00009F110000}"/>
    <cellStyle name="Normal 56 2 36" xfId="34329" xr:uid="{00000000-0005-0000-0000-0000A0110000}"/>
    <cellStyle name="Normal 56 2 37" xfId="34408" xr:uid="{00000000-0005-0000-0000-0000A1110000}"/>
    <cellStyle name="Normal 56 2 38" xfId="43919" xr:uid="{00000000-0005-0000-0000-0000A2110000}"/>
    <cellStyle name="Normal 56 2 39" xfId="53430" xr:uid="{00000000-0005-0000-0000-0000A3110000}"/>
    <cellStyle name="Normal 56 2 4" xfId="494" xr:uid="{00000000-0005-0000-0000-0000A4110000}"/>
    <cellStyle name="Normal 56 2 4 10" xfId="34567" xr:uid="{00000000-0005-0000-0000-0000A5110000}"/>
    <cellStyle name="Normal 56 2 4 11" xfId="44078" xr:uid="{00000000-0005-0000-0000-0000A6110000}"/>
    <cellStyle name="Normal 56 2 4 2" xfId="820" xr:uid="{00000000-0005-0000-0000-0000A7110000}"/>
    <cellStyle name="Normal 56 2 4 2 10" xfId="44398" xr:uid="{00000000-0005-0000-0000-0000A8110000}"/>
    <cellStyle name="Normal 56 2 4 2 2" xfId="1463" xr:uid="{00000000-0005-0000-0000-0000A9110000}"/>
    <cellStyle name="Normal 56 2 4 2 2 2" xfId="2746" xr:uid="{00000000-0005-0000-0000-0000AA110000}"/>
    <cellStyle name="Normal 56 2 4 2 2 2 2" xfId="5786" xr:uid="{00000000-0005-0000-0000-0000AB110000}"/>
    <cellStyle name="Normal 56 2 4 2 2 2 2 2" xfId="15303" xr:uid="{00000000-0005-0000-0000-0000AC110000}"/>
    <cellStyle name="Normal 56 2 4 2 2 2 2 3" xfId="23456" xr:uid="{00000000-0005-0000-0000-0000AD110000}"/>
    <cellStyle name="Normal 56 2 4 2 2 2 2 4" xfId="31609" xr:uid="{00000000-0005-0000-0000-0000AE110000}"/>
    <cellStyle name="Normal 56 2 4 2 2 2 2 5" xfId="39841" xr:uid="{00000000-0005-0000-0000-0000AF110000}"/>
    <cellStyle name="Normal 56 2 4 2 2 2 2 6" xfId="49352" xr:uid="{00000000-0005-0000-0000-0000B0110000}"/>
    <cellStyle name="Normal 56 2 4 2 2 2 3" xfId="8346" xr:uid="{00000000-0005-0000-0000-0000B1110000}"/>
    <cellStyle name="Normal 56 2 4 2 2 2 3 2" xfId="17863" xr:uid="{00000000-0005-0000-0000-0000B2110000}"/>
    <cellStyle name="Normal 56 2 4 2 2 2 3 3" xfId="26016" xr:uid="{00000000-0005-0000-0000-0000B3110000}"/>
    <cellStyle name="Normal 56 2 4 2 2 2 3 4" xfId="34169" xr:uid="{00000000-0005-0000-0000-0000B4110000}"/>
    <cellStyle name="Normal 56 2 4 2 2 2 3 5" xfId="42401" xr:uid="{00000000-0005-0000-0000-0000B5110000}"/>
    <cellStyle name="Normal 56 2 4 2 2 2 3 6" xfId="51912" xr:uid="{00000000-0005-0000-0000-0000B6110000}"/>
    <cellStyle name="Normal 56 2 4 2 2 2 4" xfId="12263" xr:uid="{00000000-0005-0000-0000-0000B7110000}"/>
    <cellStyle name="Normal 56 2 4 2 2 2 5" xfId="20422" xr:uid="{00000000-0005-0000-0000-0000B8110000}"/>
    <cellStyle name="Normal 56 2 4 2 2 2 6" xfId="28575" xr:uid="{00000000-0005-0000-0000-0000B9110000}"/>
    <cellStyle name="Normal 56 2 4 2 2 2 7" xfId="36807" xr:uid="{00000000-0005-0000-0000-0000BA110000}"/>
    <cellStyle name="Normal 56 2 4 2 2 2 8" xfId="46318" xr:uid="{00000000-0005-0000-0000-0000BB110000}"/>
    <cellStyle name="Normal 56 2 4 2 2 3" xfId="4506" xr:uid="{00000000-0005-0000-0000-0000BC110000}"/>
    <cellStyle name="Normal 56 2 4 2 2 3 2" xfId="14023" xr:uid="{00000000-0005-0000-0000-0000BD110000}"/>
    <cellStyle name="Normal 56 2 4 2 2 3 3" xfId="22176" xr:uid="{00000000-0005-0000-0000-0000BE110000}"/>
    <cellStyle name="Normal 56 2 4 2 2 3 4" xfId="30329" xr:uid="{00000000-0005-0000-0000-0000BF110000}"/>
    <cellStyle name="Normal 56 2 4 2 2 3 5" xfId="38561" xr:uid="{00000000-0005-0000-0000-0000C0110000}"/>
    <cellStyle name="Normal 56 2 4 2 2 3 6" xfId="48072" xr:uid="{00000000-0005-0000-0000-0000C1110000}"/>
    <cellStyle name="Normal 56 2 4 2 2 4" xfId="7066" xr:uid="{00000000-0005-0000-0000-0000C2110000}"/>
    <cellStyle name="Normal 56 2 4 2 2 4 2" xfId="16583" xr:uid="{00000000-0005-0000-0000-0000C3110000}"/>
    <cellStyle name="Normal 56 2 4 2 2 4 3" xfId="24736" xr:uid="{00000000-0005-0000-0000-0000C4110000}"/>
    <cellStyle name="Normal 56 2 4 2 2 4 4" xfId="32889" xr:uid="{00000000-0005-0000-0000-0000C5110000}"/>
    <cellStyle name="Normal 56 2 4 2 2 4 5" xfId="41121" xr:uid="{00000000-0005-0000-0000-0000C6110000}"/>
    <cellStyle name="Normal 56 2 4 2 2 4 6" xfId="50632" xr:uid="{00000000-0005-0000-0000-0000C7110000}"/>
    <cellStyle name="Normal 56 2 4 2 2 5" xfId="10983" xr:uid="{00000000-0005-0000-0000-0000C8110000}"/>
    <cellStyle name="Normal 56 2 4 2 2 6" xfId="19142" xr:uid="{00000000-0005-0000-0000-0000C9110000}"/>
    <cellStyle name="Normal 56 2 4 2 2 7" xfId="27295" xr:uid="{00000000-0005-0000-0000-0000CA110000}"/>
    <cellStyle name="Normal 56 2 4 2 2 8" xfId="35527" xr:uid="{00000000-0005-0000-0000-0000CB110000}"/>
    <cellStyle name="Normal 56 2 4 2 2 9" xfId="45038" xr:uid="{00000000-0005-0000-0000-0000CC110000}"/>
    <cellStyle name="Normal 56 2 4 2 3" xfId="2106" xr:uid="{00000000-0005-0000-0000-0000CD110000}"/>
    <cellStyle name="Normal 56 2 4 2 3 2" xfId="5146" xr:uid="{00000000-0005-0000-0000-0000CE110000}"/>
    <cellStyle name="Normal 56 2 4 2 3 2 2" xfId="14663" xr:uid="{00000000-0005-0000-0000-0000CF110000}"/>
    <cellStyle name="Normal 56 2 4 2 3 2 3" xfId="22816" xr:uid="{00000000-0005-0000-0000-0000D0110000}"/>
    <cellStyle name="Normal 56 2 4 2 3 2 4" xfId="30969" xr:uid="{00000000-0005-0000-0000-0000D1110000}"/>
    <cellStyle name="Normal 56 2 4 2 3 2 5" xfId="39201" xr:uid="{00000000-0005-0000-0000-0000D2110000}"/>
    <cellStyle name="Normal 56 2 4 2 3 2 6" xfId="48712" xr:uid="{00000000-0005-0000-0000-0000D3110000}"/>
    <cellStyle name="Normal 56 2 4 2 3 3" xfId="7706" xr:uid="{00000000-0005-0000-0000-0000D4110000}"/>
    <cellStyle name="Normal 56 2 4 2 3 3 2" xfId="17223" xr:uid="{00000000-0005-0000-0000-0000D5110000}"/>
    <cellStyle name="Normal 56 2 4 2 3 3 3" xfId="25376" xr:uid="{00000000-0005-0000-0000-0000D6110000}"/>
    <cellStyle name="Normal 56 2 4 2 3 3 4" xfId="33529" xr:uid="{00000000-0005-0000-0000-0000D7110000}"/>
    <cellStyle name="Normal 56 2 4 2 3 3 5" xfId="41761" xr:uid="{00000000-0005-0000-0000-0000D8110000}"/>
    <cellStyle name="Normal 56 2 4 2 3 3 6" xfId="51272" xr:uid="{00000000-0005-0000-0000-0000D9110000}"/>
    <cellStyle name="Normal 56 2 4 2 3 4" xfId="11623" xr:uid="{00000000-0005-0000-0000-0000DA110000}"/>
    <cellStyle name="Normal 56 2 4 2 3 5" xfId="19782" xr:uid="{00000000-0005-0000-0000-0000DB110000}"/>
    <cellStyle name="Normal 56 2 4 2 3 6" xfId="27935" xr:uid="{00000000-0005-0000-0000-0000DC110000}"/>
    <cellStyle name="Normal 56 2 4 2 3 7" xfId="36167" xr:uid="{00000000-0005-0000-0000-0000DD110000}"/>
    <cellStyle name="Normal 56 2 4 2 3 8" xfId="45678" xr:uid="{00000000-0005-0000-0000-0000DE110000}"/>
    <cellStyle name="Normal 56 2 4 2 4" xfId="3866" xr:uid="{00000000-0005-0000-0000-0000DF110000}"/>
    <cellStyle name="Normal 56 2 4 2 4 2" xfId="13383" xr:uid="{00000000-0005-0000-0000-0000E0110000}"/>
    <cellStyle name="Normal 56 2 4 2 4 3" xfId="21536" xr:uid="{00000000-0005-0000-0000-0000E1110000}"/>
    <cellStyle name="Normal 56 2 4 2 4 4" xfId="29689" xr:uid="{00000000-0005-0000-0000-0000E2110000}"/>
    <cellStyle name="Normal 56 2 4 2 4 5" xfId="37921" xr:uid="{00000000-0005-0000-0000-0000E3110000}"/>
    <cellStyle name="Normal 56 2 4 2 4 6" xfId="47432" xr:uid="{00000000-0005-0000-0000-0000E4110000}"/>
    <cellStyle name="Normal 56 2 4 2 5" xfId="6426" xr:uid="{00000000-0005-0000-0000-0000E5110000}"/>
    <cellStyle name="Normal 56 2 4 2 5 2" xfId="15943" xr:uid="{00000000-0005-0000-0000-0000E6110000}"/>
    <cellStyle name="Normal 56 2 4 2 5 3" xfId="24096" xr:uid="{00000000-0005-0000-0000-0000E7110000}"/>
    <cellStyle name="Normal 56 2 4 2 5 4" xfId="32249" xr:uid="{00000000-0005-0000-0000-0000E8110000}"/>
    <cellStyle name="Normal 56 2 4 2 5 5" xfId="40481" xr:uid="{00000000-0005-0000-0000-0000E9110000}"/>
    <cellStyle name="Normal 56 2 4 2 5 6" xfId="49992" xr:uid="{00000000-0005-0000-0000-0000EA110000}"/>
    <cellStyle name="Normal 56 2 4 2 6" xfId="10343" xr:uid="{00000000-0005-0000-0000-0000EB110000}"/>
    <cellStyle name="Normal 56 2 4 2 7" xfId="18502" xr:uid="{00000000-0005-0000-0000-0000EC110000}"/>
    <cellStyle name="Normal 56 2 4 2 8" xfId="26655" xr:uid="{00000000-0005-0000-0000-0000ED110000}"/>
    <cellStyle name="Normal 56 2 4 2 9" xfId="34887" xr:uid="{00000000-0005-0000-0000-0000EE110000}"/>
    <cellStyle name="Normal 56 2 4 3" xfId="1143" xr:uid="{00000000-0005-0000-0000-0000EF110000}"/>
    <cellStyle name="Normal 56 2 4 3 2" xfId="2426" xr:uid="{00000000-0005-0000-0000-0000F0110000}"/>
    <cellStyle name="Normal 56 2 4 3 2 2" xfId="5466" xr:uid="{00000000-0005-0000-0000-0000F1110000}"/>
    <cellStyle name="Normal 56 2 4 3 2 2 2" xfId="14983" xr:uid="{00000000-0005-0000-0000-0000F2110000}"/>
    <cellStyle name="Normal 56 2 4 3 2 2 3" xfId="23136" xr:uid="{00000000-0005-0000-0000-0000F3110000}"/>
    <cellStyle name="Normal 56 2 4 3 2 2 4" xfId="31289" xr:uid="{00000000-0005-0000-0000-0000F4110000}"/>
    <cellStyle name="Normal 56 2 4 3 2 2 5" xfId="39521" xr:uid="{00000000-0005-0000-0000-0000F5110000}"/>
    <cellStyle name="Normal 56 2 4 3 2 2 6" xfId="49032" xr:uid="{00000000-0005-0000-0000-0000F6110000}"/>
    <cellStyle name="Normal 56 2 4 3 2 3" xfId="8026" xr:uid="{00000000-0005-0000-0000-0000F7110000}"/>
    <cellStyle name="Normal 56 2 4 3 2 3 2" xfId="17543" xr:uid="{00000000-0005-0000-0000-0000F8110000}"/>
    <cellStyle name="Normal 56 2 4 3 2 3 3" xfId="25696" xr:uid="{00000000-0005-0000-0000-0000F9110000}"/>
    <cellStyle name="Normal 56 2 4 3 2 3 4" xfId="33849" xr:uid="{00000000-0005-0000-0000-0000FA110000}"/>
    <cellStyle name="Normal 56 2 4 3 2 3 5" xfId="42081" xr:uid="{00000000-0005-0000-0000-0000FB110000}"/>
    <cellStyle name="Normal 56 2 4 3 2 3 6" xfId="51592" xr:uid="{00000000-0005-0000-0000-0000FC110000}"/>
    <cellStyle name="Normal 56 2 4 3 2 4" xfId="11943" xr:uid="{00000000-0005-0000-0000-0000FD110000}"/>
    <cellStyle name="Normal 56 2 4 3 2 5" xfId="20102" xr:uid="{00000000-0005-0000-0000-0000FE110000}"/>
    <cellStyle name="Normal 56 2 4 3 2 6" xfId="28255" xr:uid="{00000000-0005-0000-0000-0000FF110000}"/>
    <cellStyle name="Normal 56 2 4 3 2 7" xfId="36487" xr:uid="{00000000-0005-0000-0000-000000120000}"/>
    <cellStyle name="Normal 56 2 4 3 2 8" xfId="45998" xr:uid="{00000000-0005-0000-0000-000001120000}"/>
    <cellStyle name="Normal 56 2 4 3 3" xfId="4186" xr:uid="{00000000-0005-0000-0000-000002120000}"/>
    <cellStyle name="Normal 56 2 4 3 3 2" xfId="13703" xr:uid="{00000000-0005-0000-0000-000003120000}"/>
    <cellStyle name="Normal 56 2 4 3 3 3" xfId="21856" xr:uid="{00000000-0005-0000-0000-000004120000}"/>
    <cellStyle name="Normal 56 2 4 3 3 4" xfId="30009" xr:uid="{00000000-0005-0000-0000-000005120000}"/>
    <cellStyle name="Normal 56 2 4 3 3 5" xfId="38241" xr:uid="{00000000-0005-0000-0000-000006120000}"/>
    <cellStyle name="Normal 56 2 4 3 3 6" xfId="47752" xr:uid="{00000000-0005-0000-0000-000007120000}"/>
    <cellStyle name="Normal 56 2 4 3 4" xfId="6746" xr:uid="{00000000-0005-0000-0000-000008120000}"/>
    <cellStyle name="Normal 56 2 4 3 4 2" xfId="16263" xr:uid="{00000000-0005-0000-0000-000009120000}"/>
    <cellStyle name="Normal 56 2 4 3 4 3" xfId="24416" xr:uid="{00000000-0005-0000-0000-00000A120000}"/>
    <cellStyle name="Normal 56 2 4 3 4 4" xfId="32569" xr:uid="{00000000-0005-0000-0000-00000B120000}"/>
    <cellStyle name="Normal 56 2 4 3 4 5" xfId="40801" xr:uid="{00000000-0005-0000-0000-00000C120000}"/>
    <cellStyle name="Normal 56 2 4 3 4 6" xfId="50312" xr:uid="{00000000-0005-0000-0000-00000D120000}"/>
    <cellStyle name="Normal 56 2 4 3 5" xfId="10663" xr:uid="{00000000-0005-0000-0000-00000E120000}"/>
    <cellStyle name="Normal 56 2 4 3 6" xfId="18822" xr:uid="{00000000-0005-0000-0000-00000F120000}"/>
    <cellStyle name="Normal 56 2 4 3 7" xfId="26975" xr:uid="{00000000-0005-0000-0000-000010120000}"/>
    <cellStyle name="Normal 56 2 4 3 8" xfId="35207" xr:uid="{00000000-0005-0000-0000-000011120000}"/>
    <cellStyle name="Normal 56 2 4 3 9" xfId="44718" xr:uid="{00000000-0005-0000-0000-000012120000}"/>
    <cellStyle name="Normal 56 2 4 4" xfId="1786" xr:uid="{00000000-0005-0000-0000-000013120000}"/>
    <cellStyle name="Normal 56 2 4 4 2" xfId="4826" xr:uid="{00000000-0005-0000-0000-000014120000}"/>
    <cellStyle name="Normal 56 2 4 4 2 2" xfId="14343" xr:uid="{00000000-0005-0000-0000-000015120000}"/>
    <cellStyle name="Normal 56 2 4 4 2 3" xfId="22496" xr:uid="{00000000-0005-0000-0000-000016120000}"/>
    <cellStyle name="Normal 56 2 4 4 2 4" xfId="30649" xr:uid="{00000000-0005-0000-0000-000017120000}"/>
    <cellStyle name="Normal 56 2 4 4 2 5" xfId="38881" xr:uid="{00000000-0005-0000-0000-000018120000}"/>
    <cellStyle name="Normal 56 2 4 4 2 6" xfId="48392" xr:uid="{00000000-0005-0000-0000-000019120000}"/>
    <cellStyle name="Normal 56 2 4 4 3" xfId="7386" xr:uid="{00000000-0005-0000-0000-00001A120000}"/>
    <cellStyle name="Normal 56 2 4 4 3 2" xfId="16903" xr:uid="{00000000-0005-0000-0000-00001B120000}"/>
    <cellStyle name="Normal 56 2 4 4 3 3" xfId="25056" xr:uid="{00000000-0005-0000-0000-00001C120000}"/>
    <cellStyle name="Normal 56 2 4 4 3 4" xfId="33209" xr:uid="{00000000-0005-0000-0000-00001D120000}"/>
    <cellStyle name="Normal 56 2 4 4 3 5" xfId="41441" xr:uid="{00000000-0005-0000-0000-00001E120000}"/>
    <cellStyle name="Normal 56 2 4 4 3 6" xfId="50952" xr:uid="{00000000-0005-0000-0000-00001F120000}"/>
    <cellStyle name="Normal 56 2 4 4 4" xfId="11303" xr:uid="{00000000-0005-0000-0000-000020120000}"/>
    <cellStyle name="Normal 56 2 4 4 5" xfId="19462" xr:uid="{00000000-0005-0000-0000-000021120000}"/>
    <cellStyle name="Normal 56 2 4 4 6" xfId="27615" xr:uid="{00000000-0005-0000-0000-000022120000}"/>
    <cellStyle name="Normal 56 2 4 4 7" xfId="35847" xr:uid="{00000000-0005-0000-0000-000023120000}"/>
    <cellStyle name="Normal 56 2 4 4 8" xfId="45358" xr:uid="{00000000-0005-0000-0000-000024120000}"/>
    <cellStyle name="Normal 56 2 4 5" xfId="3543" xr:uid="{00000000-0005-0000-0000-000025120000}"/>
    <cellStyle name="Normal 56 2 4 5 2" xfId="13060" xr:uid="{00000000-0005-0000-0000-000026120000}"/>
    <cellStyle name="Normal 56 2 4 5 3" xfId="21216" xr:uid="{00000000-0005-0000-0000-000027120000}"/>
    <cellStyle name="Normal 56 2 4 5 4" xfId="29369" xr:uid="{00000000-0005-0000-0000-000028120000}"/>
    <cellStyle name="Normal 56 2 4 5 5" xfId="37601" xr:uid="{00000000-0005-0000-0000-000029120000}"/>
    <cellStyle name="Normal 56 2 4 5 6" xfId="47112" xr:uid="{00000000-0005-0000-0000-00002A120000}"/>
    <cellStyle name="Normal 56 2 4 6" xfId="6106" xr:uid="{00000000-0005-0000-0000-00002B120000}"/>
    <cellStyle name="Normal 56 2 4 6 2" xfId="15623" xr:uid="{00000000-0005-0000-0000-00002C120000}"/>
    <cellStyle name="Normal 56 2 4 6 3" xfId="23776" xr:uid="{00000000-0005-0000-0000-00002D120000}"/>
    <cellStyle name="Normal 56 2 4 6 4" xfId="31929" xr:uid="{00000000-0005-0000-0000-00002E120000}"/>
    <cellStyle name="Normal 56 2 4 6 5" xfId="40161" xr:uid="{00000000-0005-0000-0000-00002F120000}"/>
    <cellStyle name="Normal 56 2 4 6 6" xfId="49672" xr:uid="{00000000-0005-0000-0000-000030120000}"/>
    <cellStyle name="Normal 56 2 4 7" xfId="10023" xr:uid="{00000000-0005-0000-0000-000031120000}"/>
    <cellStyle name="Normal 56 2 4 8" xfId="18182" xr:uid="{00000000-0005-0000-0000-000032120000}"/>
    <cellStyle name="Normal 56 2 4 9" xfId="26335" xr:uid="{00000000-0005-0000-0000-000033120000}"/>
    <cellStyle name="Normal 56 2 40" xfId="53509" xr:uid="{00000000-0005-0000-0000-000034120000}"/>
    <cellStyle name="Normal 56 2 41" xfId="53588" xr:uid="{00000000-0005-0000-0000-000035120000}"/>
    <cellStyle name="Normal 56 2 42" xfId="53667" xr:uid="{00000000-0005-0000-0000-000036120000}"/>
    <cellStyle name="Normal 56 2 43" xfId="53746" xr:uid="{00000000-0005-0000-0000-000037120000}"/>
    <cellStyle name="Normal 56 2 5" xfId="657" xr:uid="{00000000-0005-0000-0000-000038120000}"/>
    <cellStyle name="Normal 56 2 5 10" xfId="44238" xr:uid="{00000000-0005-0000-0000-000039120000}"/>
    <cellStyle name="Normal 56 2 5 2" xfId="1303" xr:uid="{00000000-0005-0000-0000-00003A120000}"/>
    <cellStyle name="Normal 56 2 5 2 2" xfId="2586" xr:uid="{00000000-0005-0000-0000-00003B120000}"/>
    <cellStyle name="Normal 56 2 5 2 2 2" xfId="5626" xr:uid="{00000000-0005-0000-0000-00003C120000}"/>
    <cellStyle name="Normal 56 2 5 2 2 2 2" xfId="15143" xr:uid="{00000000-0005-0000-0000-00003D120000}"/>
    <cellStyle name="Normal 56 2 5 2 2 2 3" xfId="23296" xr:uid="{00000000-0005-0000-0000-00003E120000}"/>
    <cellStyle name="Normal 56 2 5 2 2 2 4" xfId="31449" xr:uid="{00000000-0005-0000-0000-00003F120000}"/>
    <cellStyle name="Normal 56 2 5 2 2 2 5" xfId="39681" xr:uid="{00000000-0005-0000-0000-000040120000}"/>
    <cellStyle name="Normal 56 2 5 2 2 2 6" xfId="49192" xr:uid="{00000000-0005-0000-0000-000041120000}"/>
    <cellStyle name="Normal 56 2 5 2 2 3" xfId="8186" xr:uid="{00000000-0005-0000-0000-000042120000}"/>
    <cellStyle name="Normal 56 2 5 2 2 3 2" xfId="17703" xr:uid="{00000000-0005-0000-0000-000043120000}"/>
    <cellStyle name="Normal 56 2 5 2 2 3 3" xfId="25856" xr:uid="{00000000-0005-0000-0000-000044120000}"/>
    <cellStyle name="Normal 56 2 5 2 2 3 4" xfId="34009" xr:uid="{00000000-0005-0000-0000-000045120000}"/>
    <cellStyle name="Normal 56 2 5 2 2 3 5" xfId="42241" xr:uid="{00000000-0005-0000-0000-000046120000}"/>
    <cellStyle name="Normal 56 2 5 2 2 3 6" xfId="51752" xr:uid="{00000000-0005-0000-0000-000047120000}"/>
    <cellStyle name="Normal 56 2 5 2 2 4" xfId="12103" xr:uid="{00000000-0005-0000-0000-000048120000}"/>
    <cellStyle name="Normal 56 2 5 2 2 5" xfId="20262" xr:uid="{00000000-0005-0000-0000-000049120000}"/>
    <cellStyle name="Normal 56 2 5 2 2 6" xfId="28415" xr:uid="{00000000-0005-0000-0000-00004A120000}"/>
    <cellStyle name="Normal 56 2 5 2 2 7" xfId="36647" xr:uid="{00000000-0005-0000-0000-00004B120000}"/>
    <cellStyle name="Normal 56 2 5 2 2 8" xfId="46158" xr:uid="{00000000-0005-0000-0000-00004C120000}"/>
    <cellStyle name="Normal 56 2 5 2 3" xfId="4346" xr:uid="{00000000-0005-0000-0000-00004D120000}"/>
    <cellStyle name="Normal 56 2 5 2 3 2" xfId="13863" xr:uid="{00000000-0005-0000-0000-00004E120000}"/>
    <cellStyle name="Normal 56 2 5 2 3 3" xfId="22016" xr:uid="{00000000-0005-0000-0000-00004F120000}"/>
    <cellStyle name="Normal 56 2 5 2 3 4" xfId="30169" xr:uid="{00000000-0005-0000-0000-000050120000}"/>
    <cellStyle name="Normal 56 2 5 2 3 5" xfId="38401" xr:uid="{00000000-0005-0000-0000-000051120000}"/>
    <cellStyle name="Normal 56 2 5 2 3 6" xfId="47912" xr:uid="{00000000-0005-0000-0000-000052120000}"/>
    <cellStyle name="Normal 56 2 5 2 4" xfId="6906" xr:uid="{00000000-0005-0000-0000-000053120000}"/>
    <cellStyle name="Normal 56 2 5 2 4 2" xfId="16423" xr:uid="{00000000-0005-0000-0000-000054120000}"/>
    <cellStyle name="Normal 56 2 5 2 4 3" xfId="24576" xr:uid="{00000000-0005-0000-0000-000055120000}"/>
    <cellStyle name="Normal 56 2 5 2 4 4" xfId="32729" xr:uid="{00000000-0005-0000-0000-000056120000}"/>
    <cellStyle name="Normal 56 2 5 2 4 5" xfId="40961" xr:uid="{00000000-0005-0000-0000-000057120000}"/>
    <cellStyle name="Normal 56 2 5 2 4 6" xfId="50472" xr:uid="{00000000-0005-0000-0000-000058120000}"/>
    <cellStyle name="Normal 56 2 5 2 5" xfId="10823" xr:uid="{00000000-0005-0000-0000-000059120000}"/>
    <cellStyle name="Normal 56 2 5 2 6" xfId="18982" xr:uid="{00000000-0005-0000-0000-00005A120000}"/>
    <cellStyle name="Normal 56 2 5 2 7" xfId="27135" xr:uid="{00000000-0005-0000-0000-00005B120000}"/>
    <cellStyle name="Normal 56 2 5 2 8" xfId="35367" xr:uid="{00000000-0005-0000-0000-00005C120000}"/>
    <cellStyle name="Normal 56 2 5 2 9" xfId="44878" xr:uid="{00000000-0005-0000-0000-00005D120000}"/>
    <cellStyle name="Normal 56 2 5 3" xfId="1946" xr:uid="{00000000-0005-0000-0000-00005E120000}"/>
    <cellStyle name="Normal 56 2 5 3 2" xfId="4986" xr:uid="{00000000-0005-0000-0000-00005F120000}"/>
    <cellStyle name="Normal 56 2 5 3 2 2" xfId="14503" xr:uid="{00000000-0005-0000-0000-000060120000}"/>
    <cellStyle name="Normal 56 2 5 3 2 3" xfId="22656" xr:uid="{00000000-0005-0000-0000-000061120000}"/>
    <cellStyle name="Normal 56 2 5 3 2 4" xfId="30809" xr:uid="{00000000-0005-0000-0000-000062120000}"/>
    <cellStyle name="Normal 56 2 5 3 2 5" xfId="39041" xr:uid="{00000000-0005-0000-0000-000063120000}"/>
    <cellStyle name="Normal 56 2 5 3 2 6" xfId="48552" xr:uid="{00000000-0005-0000-0000-000064120000}"/>
    <cellStyle name="Normal 56 2 5 3 3" xfId="7546" xr:uid="{00000000-0005-0000-0000-000065120000}"/>
    <cellStyle name="Normal 56 2 5 3 3 2" xfId="17063" xr:uid="{00000000-0005-0000-0000-000066120000}"/>
    <cellStyle name="Normal 56 2 5 3 3 3" xfId="25216" xr:uid="{00000000-0005-0000-0000-000067120000}"/>
    <cellStyle name="Normal 56 2 5 3 3 4" xfId="33369" xr:uid="{00000000-0005-0000-0000-000068120000}"/>
    <cellStyle name="Normal 56 2 5 3 3 5" xfId="41601" xr:uid="{00000000-0005-0000-0000-000069120000}"/>
    <cellStyle name="Normal 56 2 5 3 3 6" xfId="51112" xr:uid="{00000000-0005-0000-0000-00006A120000}"/>
    <cellStyle name="Normal 56 2 5 3 4" xfId="11463" xr:uid="{00000000-0005-0000-0000-00006B120000}"/>
    <cellStyle name="Normal 56 2 5 3 5" xfId="19622" xr:uid="{00000000-0005-0000-0000-00006C120000}"/>
    <cellStyle name="Normal 56 2 5 3 6" xfId="27775" xr:uid="{00000000-0005-0000-0000-00006D120000}"/>
    <cellStyle name="Normal 56 2 5 3 7" xfId="36007" xr:uid="{00000000-0005-0000-0000-00006E120000}"/>
    <cellStyle name="Normal 56 2 5 3 8" xfId="45518" xr:uid="{00000000-0005-0000-0000-00006F120000}"/>
    <cellStyle name="Normal 56 2 5 4" xfId="3703" xr:uid="{00000000-0005-0000-0000-000070120000}"/>
    <cellStyle name="Normal 56 2 5 4 2" xfId="13220" xr:uid="{00000000-0005-0000-0000-000071120000}"/>
    <cellStyle name="Normal 56 2 5 4 3" xfId="21376" xr:uid="{00000000-0005-0000-0000-000072120000}"/>
    <cellStyle name="Normal 56 2 5 4 4" xfId="29529" xr:uid="{00000000-0005-0000-0000-000073120000}"/>
    <cellStyle name="Normal 56 2 5 4 5" xfId="37761" xr:uid="{00000000-0005-0000-0000-000074120000}"/>
    <cellStyle name="Normal 56 2 5 4 6" xfId="47272" xr:uid="{00000000-0005-0000-0000-000075120000}"/>
    <cellStyle name="Normal 56 2 5 5" xfId="6266" xr:uid="{00000000-0005-0000-0000-000076120000}"/>
    <cellStyle name="Normal 56 2 5 5 2" xfId="15783" xr:uid="{00000000-0005-0000-0000-000077120000}"/>
    <cellStyle name="Normal 56 2 5 5 3" xfId="23936" xr:uid="{00000000-0005-0000-0000-000078120000}"/>
    <cellStyle name="Normal 56 2 5 5 4" xfId="32089" xr:uid="{00000000-0005-0000-0000-000079120000}"/>
    <cellStyle name="Normal 56 2 5 5 5" xfId="40321" xr:uid="{00000000-0005-0000-0000-00007A120000}"/>
    <cellStyle name="Normal 56 2 5 5 6" xfId="49832" xr:uid="{00000000-0005-0000-0000-00007B120000}"/>
    <cellStyle name="Normal 56 2 5 6" xfId="10183" xr:uid="{00000000-0005-0000-0000-00007C120000}"/>
    <cellStyle name="Normal 56 2 5 7" xfId="18342" xr:uid="{00000000-0005-0000-0000-00007D120000}"/>
    <cellStyle name="Normal 56 2 5 8" xfId="26495" xr:uid="{00000000-0005-0000-0000-00007E120000}"/>
    <cellStyle name="Normal 56 2 5 9" xfId="34727" xr:uid="{00000000-0005-0000-0000-00007F120000}"/>
    <cellStyle name="Normal 56 2 6" xfId="983" xr:uid="{00000000-0005-0000-0000-000080120000}"/>
    <cellStyle name="Normal 56 2 6 2" xfId="2266" xr:uid="{00000000-0005-0000-0000-000081120000}"/>
    <cellStyle name="Normal 56 2 6 2 2" xfId="5306" xr:uid="{00000000-0005-0000-0000-000082120000}"/>
    <cellStyle name="Normal 56 2 6 2 2 2" xfId="14823" xr:uid="{00000000-0005-0000-0000-000083120000}"/>
    <cellStyle name="Normal 56 2 6 2 2 3" xfId="22976" xr:uid="{00000000-0005-0000-0000-000084120000}"/>
    <cellStyle name="Normal 56 2 6 2 2 4" xfId="31129" xr:uid="{00000000-0005-0000-0000-000085120000}"/>
    <cellStyle name="Normal 56 2 6 2 2 5" xfId="39361" xr:uid="{00000000-0005-0000-0000-000086120000}"/>
    <cellStyle name="Normal 56 2 6 2 2 6" xfId="48872" xr:uid="{00000000-0005-0000-0000-000087120000}"/>
    <cellStyle name="Normal 56 2 6 2 3" xfId="7866" xr:uid="{00000000-0005-0000-0000-000088120000}"/>
    <cellStyle name="Normal 56 2 6 2 3 2" xfId="17383" xr:uid="{00000000-0005-0000-0000-000089120000}"/>
    <cellStyle name="Normal 56 2 6 2 3 3" xfId="25536" xr:uid="{00000000-0005-0000-0000-00008A120000}"/>
    <cellStyle name="Normal 56 2 6 2 3 4" xfId="33689" xr:uid="{00000000-0005-0000-0000-00008B120000}"/>
    <cellStyle name="Normal 56 2 6 2 3 5" xfId="41921" xr:uid="{00000000-0005-0000-0000-00008C120000}"/>
    <cellStyle name="Normal 56 2 6 2 3 6" xfId="51432" xr:uid="{00000000-0005-0000-0000-00008D120000}"/>
    <cellStyle name="Normal 56 2 6 2 4" xfId="11783" xr:uid="{00000000-0005-0000-0000-00008E120000}"/>
    <cellStyle name="Normal 56 2 6 2 5" xfId="19942" xr:uid="{00000000-0005-0000-0000-00008F120000}"/>
    <cellStyle name="Normal 56 2 6 2 6" xfId="28095" xr:uid="{00000000-0005-0000-0000-000090120000}"/>
    <cellStyle name="Normal 56 2 6 2 7" xfId="36327" xr:uid="{00000000-0005-0000-0000-000091120000}"/>
    <cellStyle name="Normal 56 2 6 2 8" xfId="45838" xr:uid="{00000000-0005-0000-0000-000092120000}"/>
    <cellStyle name="Normal 56 2 6 3" xfId="4026" xr:uid="{00000000-0005-0000-0000-000093120000}"/>
    <cellStyle name="Normal 56 2 6 3 2" xfId="13543" xr:uid="{00000000-0005-0000-0000-000094120000}"/>
    <cellStyle name="Normal 56 2 6 3 3" xfId="21696" xr:uid="{00000000-0005-0000-0000-000095120000}"/>
    <cellStyle name="Normal 56 2 6 3 4" xfId="29849" xr:uid="{00000000-0005-0000-0000-000096120000}"/>
    <cellStyle name="Normal 56 2 6 3 5" xfId="38081" xr:uid="{00000000-0005-0000-0000-000097120000}"/>
    <cellStyle name="Normal 56 2 6 3 6" xfId="47592" xr:uid="{00000000-0005-0000-0000-000098120000}"/>
    <cellStyle name="Normal 56 2 6 4" xfId="6586" xr:uid="{00000000-0005-0000-0000-000099120000}"/>
    <cellStyle name="Normal 56 2 6 4 2" xfId="16103" xr:uid="{00000000-0005-0000-0000-00009A120000}"/>
    <cellStyle name="Normal 56 2 6 4 3" xfId="24256" xr:uid="{00000000-0005-0000-0000-00009B120000}"/>
    <cellStyle name="Normal 56 2 6 4 4" xfId="32409" xr:uid="{00000000-0005-0000-0000-00009C120000}"/>
    <cellStyle name="Normal 56 2 6 4 5" xfId="40641" xr:uid="{00000000-0005-0000-0000-00009D120000}"/>
    <cellStyle name="Normal 56 2 6 4 6" xfId="50152" xr:uid="{00000000-0005-0000-0000-00009E120000}"/>
    <cellStyle name="Normal 56 2 6 5" xfId="10503" xr:uid="{00000000-0005-0000-0000-00009F120000}"/>
    <cellStyle name="Normal 56 2 6 6" xfId="18662" xr:uid="{00000000-0005-0000-0000-0000A0120000}"/>
    <cellStyle name="Normal 56 2 6 7" xfId="26815" xr:uid="{00000000-0005-0000-0000-0000A1120000}"/>
    <cellStyle name="Normal 56 2 6 8" xfId="35047" xr:uid="{00000000-0005-0000-0000-0000A2120000}"/>
    <cellStyle name="Normal 56 2 6 9" xfId="44558" xr:uid="{00000000-0005-0000-0000-0000A3120000}"/>
    <cellStyle name="Normal 56 2 7" xfId="1626" xr:uid="{00000000-0005-0000-0000-0000A4120000}"/>
    <cellStyle name="Normal 56 2 7 2" xfId="4666" xr:uid="{00000000-0005-0000-0000-0000A5120000}"/>
    <cellStyle name="Normal 56 2 7 2 2" xfId="14183" xr:uid="{00000000-0005-0000-0000-0000A6120000}"/>
    <cellStyle name="Normal 56 2 7 2 3" xfId="22336" xr:uid="{00000000-0005-0000-0000-0000A7120000}"/>
    <cellStyle name="Normal 56 2 7 2 4" xfId="30489" xr:uid="{00000000-0005-0000-0000-0000A8120000}"/>
    <cellStyle name="Normal 56 2 7 2 5" xfId="38721" xr:uid="{00000000-0005-0000-0000-0000A9120000}"/>
    <cellStyle name="Normal 56 2 7 2 6" xfId="48232" xr:uid="{00000000-0005-0000-0000-0000AA120000}"/>
    <cellStyle name="Normal 56 2 7 3" xfId="7226" xr:uid="{00000000-0005-0000-0000-0000AB120000}"/>
    <cellStyle name="Normal 56 2 7 3 2" xfId="16743" xr:uid="{00000000-0005-0000-0000-0000AC120000}"/>
    <cellStyle name="Normal 56 2 7 3 3" xfId="24896" xr:uid="{00000000-0005-0000-0000-0000AD120000}"/>
    <cellStyle name="Normal 56 2 7 3 4" xfId="33049" xr:uid="{00000000-0005-0000-0000-0000AE120000}"/>
    <cellStyle name="Normal 56 2 7 3 5" xfId="41281" xr:uid="{00000000-0005-0000-0000-0000AF120000}"/>
    <cellStyle name="Normal 56 2 7 3 6" xfId="50792" xr:uid="{00000000-0005-0000-0000-0000B0120000}"/>
    <cellStyle name="Normal 56 2 7 4" xfId="11143" xr:uid="{00000000-0005-0000-0000-0000B1120000}"/>
    <cellStyle name="Normal 56 2 7 5" xfId="19302" xr:uid="{00000000-0005-0000-0000-0000B2120000}"/>
    <cellStyle name="Normal 56 2 7 6" xfId="27455" xr:uid="{00000000-0005-0000-0000-0000B3120000}"/>
    <cellStyle name="Normal 56 2 7 7" xfId="35687" xr:uid="{00000000-0005-0000-0000-0000B4120000}"/>
    <cellStyle name="Normal 56 2 7 8" xfId="45198" xr:uid="{00000000-0005-0000-0000-0000B5120000}"/>
    <cellStyle name="Normal 56 2 8" xfId="2906" xr:uid="{00000000-0005-0000-0000-0000B6120000}"/>
    <cellStyle name="Normal 56 2 8 2" xfId="12423" xr:uid="{00000000-0005-0000-0000-0000B7120000}"/>
    <cellStyle name="Normal 56 2 8 3" xfId="20582" xr:uid="{00000000-0005-0000-0000-0000B8120000}"/>
    <cellStyle name="Normal 56 2 8 4" xfId="28735" xr:uid="{00000000-0005-0000-0000-0000B9120000}"/>
    <cellStyle name="Normal 56 2 8 5" xfId="36967" xr:uid="{00000000-0005-0000-0000-0000BA120000}"/>
    <cellStyle name="Normal 56 2 8 6" xfId="46478" xr:uid="{00000000-0005-0000-0000-0000BB120000}"/>
    <cellStyle name="Normal 56 2 9" xfId="2985" xr:uid="{00000000-0005-0000-0000-0000BC120000}"/>
    <cellStyle name="Normal 56 2 9 2" xfId="12502" xr:uid="{00000000-0005-0000-0000-0000BD120000}"/>
    <cellStyle name="Normal 56 2 9 3" xfId="20661" xr:uid="{00000000-0005-0000-0000-0000BE120000}"/>
    <cellStyle name="Normal 56 2 9 4" xfId="28814" xr:uid="{00000000-0005-0000-0000-0000BF120000}"/>
    <cellStyle name="Normal 56 2 9 5" xfId="37046" xr:uid="{00000000-0005-0000-0000-0000C0120000}"/>
    <cellStyle name="Normal 56 2 9 6" xfId="46557" xr:uid="{00000000-0005-0000-0000-0000C1120000}"/>
    <cellStyle name="Normal 56 3" xfId="185" xr:uid="{00000000-0005-0000-0000-0000C2120000}"/>
    <cellStyle name="Normal 56 4" xfId="359" xr:uid="{00000000-0005-0000-0000-0000C3120000}"/>
    <cellStyle name="Normal 56 5" xfId="342" xr:uid="{00000000-0005-0000-0000-0000C4120000}"/>
    <cellStyle name="Normal 56 5 10" xfId="3173" xr:uid="{00000000-0005-0000-0000-0000C5120000}"/>
    <cellStyle name="Normal 56 5 10 2" xfId="12690" xr:uid="{00000000-0005-0000-0000-0000C6120000}"/>
    <cellStyle name="Normal 56 5 10 3" xfId="20849" xr:uid="{00000000-0005-0000-0000-0000C7120000}"/>
    <cellStyle name="Normal 56 5 10 4" xfId="29002" xr:uid="{00000000-0005-0000-0000-0000C8120000}"/>
    <cellStyle name="Normal 56 5 10 5" xfId="37234" xr:uid="{00000000-0005-0000-0000-0000C9120000}"/>
    <cellStyle name="Normal 56 5 10 6" xfId="46745" xr:uid="{00000000-0005-0000-0000-0000CA120000}"/>
    <cellStyle name="Normal 56 5 11" xfId="3252" xr:uid="{00000000-0005-0000-0000-0000CB120000}"/>
    <cellStyle name="Normal 56 5 11 2" xfId="12769" xr:uid="{00000000-0005-0000-0000-0000CC120000}"/>
    <cellStyle name="Normal 56 5 11 3" xfId="20928" xr:uid="{00000000-0005-0000-0000-0000CD120000}"/>
    <cellStyle name="Normal 56 5 11 4" xfId="29081" xr:uid="{00000000-0005-0000-0000-0000CE120000}"/>
    <cellStyle name="Normal 56 5 11 5" xfId="37313" xr:uid="{00000000-0005-0000-0000-0000CF120000}"/>
    <cellStyle name="Normal 56 5 11 6" xfId="46824" xr:uid="{00000000-0005-0000-0000-0000D0120000}"/>
    <cellStyle name="Normal 56 5 12" xfId="3331" xr:uid="{00000000-0005-0000-0000-0000D1120000}"/>
    <cellStyle name="Normal 56 5 12 2" xfId="12848" xr:uid="{00000000-0005-0000-0000-0000D2120000}"/>
    <cellStyle name="Normal 56 5 12 3" xfId="21007" xr:uid="{00000000-0005-0000-0000-0000D3120000}"/>
    <cellStyle name="Normal 56 5 12 4" xfId="29160" xr:uid="{00000000-0005-0000-0000-0000D4120000}"/>
    <cellStyle name="Normal 56 5 12 5" xfId="37392" xr:uid="{00000000-0005-0000-0000-0000D5120000}"/>
    <cellStyle name="Normal 56 5 12 6" xfId="46903" xr:uid="{00000000-0005-0000-0000-0000D6120000}"/>
    <cellStyle name="Normal 56 5 13" xfId="3411" xr:uid="{00000000-0005-0000-0000-0000D7120000}"/>
    <cellStyle name="Normal 56 5 13 2" xfId="12928" xr:uid="{00000000-0005-0000-0000-0000D8120000}"/>
    <cellStyle name="Normal 56 5 13 3" xfId="21087" xr:uid="{00000000-0005-0000-0000-0000D9120000}"/>
    <cellStyle name="Normal 56 5 13 4" xfId="29240" xr:uid="{00000000-0005-0000-0000-0000DA120000}"/>
    <cellStyle name="Normal 56 5 13 5" xfId="37472" xr:uid="{00000000-0005-0000-0000-0000DB120000}"/>
    <cellStyle name="Normal 56 5 13 6" xfId="46983" xr:uid="{00000000-0005-0000-0000-0000DC120000}"/>
    <cellStyle name="Normal 56 5 14" xfId="5977" xr:uid="{00000000-0005-0000-0000-0000DD120000}"/>
    <cellStyle name="Normal 56 5 14 2" xfId="15494" xr:uid="{00000000-0005-0000-0000-0000DE120000}"/>
    <cellStyle name="Normal 56 5 14 3" xfId="23647" xr:uid="{00000000-0005-0000-0000-0000DF120000}"/>
    <cellStyle name="Normal 56 5 14 4" xfId="31800" xr:uid="{00000000-0005-0000-0000-0000E0120000}"/>
    <cellStyle name="Normal 56 5 14 5" xfId="40032" xr:uid="{00000000-0005-0000-0000-0000E1120000}"/>
    <cellStyle name="Normal 56 5 14 6" xfId="49543" xr:uid="{00000000-0005-0000-0000-0000E2120000}"/>
    <cellStyle name="Normal 56 5 15" xfId="8536" xr:uid="{00000000-0005-0000-0000-0000E3120000}"/>
    <cellStyle name="Normal 56 5 15 2" xfId="42591" xr:uid="{00000000-0005-0000-0000-0000E4120000}"/>
    <cellStyle name="Normal 56 5 15 3" xfId="52102" xr:uid="{00000000-0005-0000-0000-0000E5120000}"/>
    <cellStyle name="Normal 56 5 16" xfId="8615" xr:uid="{00000000-0005-0000-0000-0000E6120000}"/>
    <cellStyle name="Normal 56 5 16 2" xfId="42670" xr:uid="{00000000-0005-0000-0000-0000E7120000}"/>
    <cellStyle name="Normal 56 5 16 3" xfId="52181" xr:uid="{00000000-0005-0000-0000-0000E8120000}"/>
    <cellStyle name="Normal 56 5 17" xfId="8694" xr:uid="{00000000-0005-0000-0000-0000E9120000}"/>
    <cellStyle name="Normal 56 5 17 2" xfId="42749" xr:uid="{00000000-0005-0000-0000-0000EA120000}"/>
    <cellStyle name="Normal 56 5 17 3" xfId="52260" xr:uid="{00000000-0005-0000-0000-0000EB120000}"/>
    <cellStyle name="Normal 56 5 18" xfId="8773" xr:uid="{00000000-0005-0000-0000-0000EC120000}"/>
    <cellStyle name="Normal 56 5 18 2" xfId="42828" xr:uid="{00000000-0005-0000-0000-0000ED120000}"/>
    <cellStyle name="Normal 56 5 18 3" xfId="52339" xr:uid="{00000000-0005-0000-0000-0000EE120000}"/>
    <cellStyle name="Normal 56 5 19" xfId="8852" xr:uid="{00000000-0005-0000-0000-0000EF120000}"/>
    <cellStyle name="Normal 56 5 19 2" xfId="42907" xr:uid="{00000000-0005-0000-0000-0000F0120000}"/>
    <cellStyle name="Normal 56 5 19 3" xfId="52418" xr:uid="{00000000-0005-0000-0000-0000F1120000}"/>
    <cellStyle name="Normal 56 5 2" xfId="444" xr:uid="{00000000-0005-0000-0000-0000F2120000}"/>
    <cellStyle name="Normal 56 5 2 10" xfId="26286" xr:uid="{00000000-0005-0000-0000-0000F3120000}"/>
    <cellStyle name="Normal 56 5 2 11" xfId="34518" xr:uid="{00000000-0005-0000-0000-0000F4120000}"/>
    <cellStyle name="Normal 56 5 2 12" xfId="44029" xr:uid="{00000000-0005-0000-0000-0000F5120000}"/>
    <cellStyle name="Normal 56 5 2 2" xfId="605" xr:uid="{00000000-0005-0000-0000-0000F6120000}"/>
    <cellStyle name="Normal 56 5 2 2 10" xfId="34678" xr:uid="{00000000-0005-0000-0000-0000F7120000}"/>
    <cellStyle name="Normal 56 5 2 2 11" xfId="44189" xr:uid="{00000000-0005-0000-0000-0000F8120000}"/>
    <cellStyle name="Normal 56 5 2 2 2" xfId="931" xr:uid="{00000000-0005-0000-0000-0000F9120000}"/>
    <cellStyle name="Normal 56 5 2 2 2 10" xfId="44509" xr:uid="{00000000-0005-0000-0000-0000FA120000}"/>
    <cellStyle name="Normal 56 5 2 2 2 2" xfId="1574" xr:uid="{00000000-0005-0000-0000-0000FB120000}"/>
    <cellStyle name="Normal 56 5 2 2 2 2 2" xfId="2857" xr:uid="{00000000-0005-0000-0000-0000FC120000}"/>
    <cellStyle name="Normal 56 5 2 2 2 2 2 2" xfId="5897" xr:uid="{00000000-0005-0000-0000-0000FD120000}"/>
    <cellStyle name="Normal 56 5 2 2 2 2 2 2 2" xfId="15414" xr:uid="{00000000-0005-0000-0000-0000FE120000}"/>
    <cellStyle name="Normal 56 5 2 2 2 2 2 2 3" xfId="23567" xr:uid="{00000000-0005-0000-0000-0000FF120000}"/>
    <cellStyle name="Normal 56 5 2 2 2 2 2 2 4" xfId="31720" xr:uid="{00000000-0005-0000-0000-000000130000}"/>
    <cellStyle name="Normal 56 5 2 2 2 2 2 2 5" xfId="39952" xr:uid="{00000000-0005-0000-0000-000001130000}"/>
    <cellStyle name="Normal 56 5 2 2 2 2 2 2 6" xfId="49463" xr:uid="{00000000-0005-0000-0000-000002130000}"/>
    <cellStyle name="Normal 56 5 2 2 2 2 2 3" xfId="8457" xr:uid="{00000000-0005-0000-0000-000003130000}"/>
    <cellStyle name="Normal 56 5 2 2 2 2 2 3 2" xfId="17974" xr:uid="{00000000-0005-0000-0000-000004130000}"/>
    <cellStyle name="Normal 56 5 2 2 2 2 2 3 3" xfId="26127" xr:uid="{00000000-0005-0000-0000-000005130000}"/>
    <cellStyle name="Normal 56 5 2 2 2 2 2 3 4" xfId="34280" xr:uid="{00000000-0005-0000-0000-000006130000}"/>
    <cellStyle name="Normal 56 5 2 2 2 2 2 3 5" xfId="42512" xr:uid="{00000000-0005-0000-0000-000007130000}"/>
    <cellStyle name="Normal 56 5 2 2 2 2 2 3 6" xfId="52023" xr:uid="{00000000-0005-0000-0000-000008130000}"/>
    <cellStyle name="Normal 56 5 2 2 2 2 2 4" xfId="12374" xr:uid="{00000000-0005-0000-0000-000009130000}"/>
    <cellStyle name="Normal 56 5 2 2 2 2 2 5" xfId="20533" xr:uid="{00000000-0005-0000-0000-00000A130000}"/>
    <cellStyle name="Normal 56 5 2 2 2 2 2 6" xfId="28686" xr:uid="{00000000-0005-0000-0000-00000B130000}"/>
    <cellStyle name="Normal 56 5 2 2 2 2 2 7" xfId="36918" xr:uid="{00000000-0005-0000-0000-00000C130000}"/>
    <cellStyle name="Normal 56 5 2 2 2 2 2 8" xfId="46429" xr:uid="{00000000-0005-0000-0000-00000D130000}"/>
    <cellStyle name="Normal 56 5 2 2 2 2 3" xfId="4617" xr:uid="{00000000-0005-0000-0000-00000E130000}"/>
    <cellStyle name="Normal 56 5 2 2 2 2 3 2" xfId="14134" xr:uid="{00000000-0005-0000-0000-00000F130000}"/>
    <cellStyle name="Normal 56 5 2 2 2 2 3 3" xfId="22287" xr:uid="{00000000-0005-0000-0000-000010130000}"/>
    <cellStyle name="Normal 56 5 2 2 2 2 3 4" xfId="30440" xr:uid="{00000000-0005-0000-0000-000011130000}"/>
    <cellStyle name="Normal 56 5 2 2 2 2 3 5" xfId="38672" xr:uid="{00000000-0005-0000-0000-000012130000}"/>
    <cellStyle name="Normal 56 5 2 2 2 2 3 6" xfId="48183" xr:uid="{00000000-0005-0000-0000-000013130000}"/>
    <cellStyle name="Normal 56 5 2 2 2 2 4" xfId="7177" xr:uid="{00000000-0005-0000-0000-000014130000}"/>
    <cellStyle name="Normal 56 5 2 2 2 2 4 2" xfId="16694" xr:uid="{00000000-0005-0000-0000-000015130000}"/>
    <cellStyle name="Normal 56 5 2 2 2 2 4 3" xfId="24847" xr:uid="{00000000-0005-0000-0000-000016130000}"/>
    <cellStyle name="Normal 56 5 2 2 2 2 4 4" xfId="33000" xr:uid="{00000000-0005-0000-0000-000017130000}"/>
    <cellStyle name="Normal 56 5 2 2 2 2 4 5" xfId="41232" xr:uid="{00000000-0005-0000-0000-000018130000}"/>
    <cellStyle name="Normal 56 5 2 2 2 2 4 6" xfId="50743" xr:uid="{00000000-0005-0000-0000-000019130000}"/>
    <cellStyle name="Normal 56 5 2 2 2 2 5" xfId="11094" xr:uid="{00000000-0005-0000-0000-00001A130000}"/>
    <cellStyle name="Normal 56 5 2 2 2 2 6" xfId="19253" xr:uid="{00000000-0005-0000-0000-00001B130000}"/>
    <cellStyle name="Normal 56 5 2 2 2 2 7" xfId="27406" xr:uid="{00000000-0005-0000-0000-00001C130000}"/>
    <cellStyle name="Normal 56 5 2 2 2 2 8" xfId="35638" xr:uid="{00000000-0005-0000-0000-00001D130000}"/>
    <cellStyle name="Normal 56 5 2 2 2 2 9" xfId="45149" xr:uid="{00000000-0005-0000-0000-00001E130000}"/>
    <cellStyle name="Normal 56 5 2 2 2 3" xfId="2217" xr:uid="{00000000-0005-0000-0000-00001F130000}"/>
    <cellStyle name="Normal 56 5 2 2 2 3 2" xfId="5257" xr:uid="{00000000-0005-0000-0000-000020130000}"/>
    <cellStyle name="Normal 56 5 2 2 2 3 2 2" xfId="14774" xr:uid="{00000000-0005-0000-0000-000021130000}"/>
    <cellStyle name="Normal 56 5 2 2 2 3 2 3" xfId="22927" xr:uid="{00000000-0005-0000-0000-000022130000}"/>
    <cellStyle name="Normal 56 5 2 2 2 3 2 4" xfId="31080" xr:uid="{00000000-0005-0000-0000-000023130000}"/>
    <cellStyle name="Normal 56 5 2 2 2 3 2 5" xfId="39312" xr:uid="{00000000-0005-0000-0000-000024130000}"/>
    <cellStyle name="Normal 56 5 2 2 2 3 2 6" xfId="48823" xr:uid="{00000000-0005-0000-0000-000025130000}"/>
    <cellStyle name="Normal 56 5 2 2 2 3 3" xfId="7817" xr:uid="{00000000-0005-0000-0000-000026130000}"/>
    <cellStyle name="Normal 56 5 2 2 2 3 3 2" xfId="17334" xr:uid="{00000000-0005-0000-0000-000027130000}"/>
    <cellStyle name="Normal 56 5 2 2 2 3 3 3" xfId="25487" xr:uid="{00000000-0005-0000-0000-000028130000}"/>
    <cellStyle name="Normal 56 5 2 2 2 3 3 4" xfId="33640" xr:uid="{00000000-0005-0000-0000-000029130000}"/>
    <cellStyle name="Normal 56 5 2 2 2 3 3 5" xfId="41872" xr:uid="{00000000-0005-0000-0000-00002A130000}"/>
    <cellStyle name="Normal 56 5 2 2 2 3 3 6" xfId="51383" xr:uid="{00000000-0005-0000-0000-00002B130000}"/>
    <cellStyle name="Normal 56 5 2 2 2 3 4" xfId="11734" xr:uid="{00000000-0005-0000-0000-00002C130000}"/>
    <cellStyle name="Normal 56 5 2 2 2 3 5" xfId="19893" xr:uid="{00000000-0005-0000-0000-00002D130000}"/>
    <cellStyle name="Normal 56 5 2 2 2 3 6" xfId="28046" xr:uid="{00000000-0005-0000-0000-00002E130000}"/>
    <cellStyle name="Normal 56 5 2 2 2 3 7" xfId="36278" xr:uid="{00000000-0005-0000-0000-00002F130000}"/>
    <cellStyle name="Normal 56 5 2 2 2 3 8" xfId="45789" xr:uid="{00000000-0005-0000-0000-000030130000}"/>
    <cellStyle name="Normal 56 5 2 2 2 4" xfId="3977" xr:uid="{00000000-0005-0000-0000-000031130000}"/>
    <cellStyle name="Normal 56 5 2 2 2 4 2" xfId="13494" xr:uid="{00000000-0005-0000-0000-000032130000}"/>
    <cellStyle name="Normal 56 5 2 2 2 4 3" xfId="21647" xr:uid="{00000000-0005-0000-0000-000033130000}"/>
    <cellStyle name="Normal 56 5 2 2 2 4 4" xfId="29800" xr:uid="{00000000-0005-0000-0000-000034130000}"/>
    <cellStyle name="Normal 56 5 2 2 2 4 5" xfId="38032" xr:uid="{00000000-0005-0000-0000-000035130000}"/>
    <cellStyle name="Normal 56 5 2 2 2 4 6" xfId="47543" xr:uid="{00000000-0005-0000-0000-000036130000}"/>
    <cellStyle name="Normal 56 5 2 2 2 5" xfId="6537" xr:uid="{00000000-0005-0000-0000-000037130000}"/>
    <cellStyle name="Normal 56 5 2 2 2 5 2" xfId="16054" xr:uid="{00000000-0005-0000-0000-000038130000}"/>
    <cellStyle name="Normal 56 5 2 2 2 5 3" xfId="24207" xr:uid="{00000000-0005-0000-0000-000039130000}"/>
    <cellStyle name="Normal 56 5 2 2 2 5 4" xfId="32360" xr:uid="{00000000-0005-0000-0000-00003A130000}"/>
    <cellStyle name="Normal 56 5 2 2 2 5 5" xfId="40592" xr:uid="{00000000-0005-0000-0000-00003B130000}"/>
    <cellStyle name="Normal 56 5 2 2 2 5 6" xfId="50103" xr:uid="{00000000-0005-0000-0000-00003C130000}"/>
    <cellStyle name="Normal 56 5 2 2 2 6" xfId="10454" xr:uid="{00000000-0005-0000-0000-00003D130000}"/>
    <cellStyle name="Normal 56 5 2 2 2 7" xfId="18613" xr:uid="{00000000-0005-0000-0000-00003E130000}"/>
    <cellStyle name="Normal 56 5 2 2 2 8" xfId="26766" xr:uid="{00000000-0005-0000-0000-00003F130000}"/>
    <cellStyle name="Normal 56 5 2 2 2 9" xfId="34998" xr:uid="{00000000-0005-0000-0000-000040130000}"/>
    <cellStyle name="Normal 56 5 2 2 3" xfId="1254" xr:uid="{00000000-0005-0000-0000-000041130000}"/>
    <cellStyle name="Normal 56 5 2 2 3 2" xfId="2537" xr:uid="{00000000-0005-0000-0000-000042130000}"/>
    <cellStyle name="Normal 56 5 2 2 3 2 2" xfId="5577" xr:uid="{00000000-0005-0000-0000-000043130000}"/>
    <cellStyle name="Normal 56 5 2 2 3 2 2 2" xfId="15094" xr:uid="{00000000-0005-0000-0000-000044130000}"/>
    <cellStyle name="Normal 56 5 2 2 3 2 2 3" xfId="23247" xr:uid="{00000000-0005-0000-0000-000045130000}"/>
    <cellStyle name="Normal 56 5 2 2 3 2 2 4" xfId="31400" xr:uid="{00000000-0005-0000-0000-000046130000}"/>
    <cellStyle name="Normal 56 5 2 2 3 2 2 5" xfId="39632" xr:uid="{00000000-0005-0000-0000-000047130000}"/>
    <cellStyle name="Normal 56 5 2 2 3 2 2 6" xfId="49143" xr:uid="{00000000-0005-0000-0000-000048130000}"/>
    <cellStyle name="Normal 56 5 2 2 3 2 3" xfId="8137" xr:uid="{00000000-0005-0000-0000-000049130000}"/>
    <cellStyle name="Normal 56 5 2 2 3 2 3 2" xfId="17654" xr:uid="{00000000-0005-0000-0000-00004A130000}"/>
    <cellStyle name="Normal 56 5 2 2 3 2 3 3" xfId="25807" xr:uid="{00000000-0005-0000-0000-00004B130000}"/>
    <cellStyle name="Normal 56 5 2 2 3 2 3 4" xfId="33960" xr:uid="{00000000-0005-0000-0000-00004C130000}"/>
    <cellStyle name="Normal 56 5 2 2 3 2 3 5" xfId="42192" xr:uid="{00000000-0005-0000-0000-00004D130000}"/>
    <cellStyle name="Normal 56 5 2 2 3 2 3 6" xfId="51703" xr:uid="{00000000-0005-0000-0000-00004E130000}"/>
    <cellStyle name="Normal 56 5 2 2 3 2 4" xfId="12054" xr:uid="{00000000-0005-0000-0000-00004F130000}"/>
    <cellStyle name="Normal 56 5 2 2 3 2 5" xfId="20213" xr:uid="{00000000-0005-0000-0000-000050130000}"/>
    <cellStyle name="Normal 56 5 2 2 3 2 6" xfId="28366" xr:uid="{00000000-0005-0000-0000-000051130000}"/>
    <cellStyle name="Normal 56 5 2 2 3 2 7" xfId="36598" xr:uid="{00000000-0005-0000-0000-000052130000}"/>
    <cellStyle name="Normal 56 5 2 2 3 2 8" xfId="46109" xr:uid="{00000000-0005-0000-0000-000053130000}"/>
    <cellStyle name="Normal 56 5 2 2 3 3" xfId="4297" xr:uid="{00000000-0005-0000-0000-000054130000}"/>
    <cellStyle name="Normal 56 5 2 2 3 3 2" xfId="13814" xr:uid="{00000000-0005-0000-0000-000055130000}"/>
    <cellStyle name="Normal 56 5 2 2 3 3 3" xfId="21967" xr:uid="{00000000-0005-0000-0000-000056130000}"/>
    <cellStyle name="Normal 56 5 2 2 3 3 4" xfId="30120" xr:uid="{00000000-0005-0000-0000-000057130000}"/>
    <cellStyle name="Normal 56 5 2 2 3 3 5" xfId="38352" xr:uid="{00000000-0005-0000-0000-000058130000}"/>
    <cellStyle name="Normal 56 5 2 2 3 3 6" xfId="47863" xr:uid="{00000000-0005-0000-0000-000059130000}"/>
    <cellStyle name="Normal 56 5 2 2 3 4" xfId="6857" xr:uid="{00000000-0005-0000-0000-00005A130000}"/>
    <cellStyle name="Normal 56 5 2 2 3 4 2" xfId="16374" xr:uid="{00000000-0005-0000-0000-00005B130000}"/>
    <cellStyle name="Normal 56 5 2 2 3 4 3" xfId="24527" xr:uid="{00000000-0005-0000-0000-00005C130000}"/>
    <cellStyle name="Normal 56 5 2 2 3 4 4" xfId="32680" xr:uid="{00000000-0005-0000-0000-00005D130000}"/>
    <cellStyle name="Normal 56 5 2 2 3 4 5" xfId="40912" xr:uid="{00000000-0005-0000-0000-00005E130000}"/>
    <cellStyle name="Normal 56 5 2 2 3 4 6" xfId="50423" xr:uid="{00000000-0005-0000-0000-00005F130000}"/>
    <cellStyle name="Normal 56 5 2 2 3 5" xfId="10774" xr:uid="{00000000-0005-0000-0000-000060130000}"/>
    <cellStyle name="Normal 56 5 2 2 3 6" xfId="18933" xr:uid="{00000000-0005-0000-0000-000061130000}"/>
    <cellStyle name="Normal 56 5 2 2 3 7" xfId="27086" xr:uid="{00000000-0005-0000-0000-000062130000}"/>
    <cellStyle name="Normal 56 5 2 2 3 8" xfId="35318" xr:uid="{00000000-0005-0000-0000-000063130000}"/>
    <cellStyle name="Normal 56 5 2 2 3 9" xfId="44829" xr:uid="{00000000-0005-0000-0000-000064130000}"/>
    <cellStyle name="Normal 56 5 2 2 4" xfId="1897" xr:uid="{00000000-0005-0000-0000-000065130000}"/>
    <cellStyle name="Normal 56 5 2 2 4 2" xfId="4937" xr:uid="{00000000-0005-0000-0000-000066130000}"/>
    <cellStyle name="Normal 56 5 2 2 4 2 2" xfId="14454" xr:uid="{00000000-0005-0000-0000-000067130000}"/>
    <cellStyle name="Normal 56 5 2 2 4 2 3" xfId="22607" xr:uid="{00000000-0005-0000-0000-000068130000}"/>
    <cellStyle name="Normal 56 5 2 2 4 2 4" xfId="30760" xr:uid="{00000000-0005-0000-0000-000069130000}"/>
    <cellStyle name="Normal 56 5 2 2 4 2 5" xfId="38992" xr:uid="{00000000-0005-0000-0000-00006A130000}"/>
    <cellStyle name="Normal 56 5 2 2 4 2 6" xfId="48503" xr:uid="{00000000-0005-0000-0000-00006B130000}"/>
    <cellStyle name="Normal 56 5 2 2 4 3" xfId="7497" xr:uid="{00000000-0005-0000-0000-00006C130000}"/>
    <cellStyle name="Normal 56 5 2 2 4 3 2" xfId="17014" xr:uid="{00000000-0005-0000-0000-00006D130000}"/>
    <cellStyle name="Normal 56 5 2 2 4 3 3" xfId="25167" xr:uid="{00000000-0005-0000-0000-00006E130000}"/>
    <cellStyle name="Normal 56 5 2 2 4 3 4" xfId="33320" xr:uid="{00000000-0005-0000-0000-00006F130000}"/>
    <cellStyle name="Normal 56 5 2 2 4 3 5" xfId="41552" xr:uid="{00000000-0005-0000-0000-000070130000}"/>
    <cellStyle name="Normal 56 5 2 2 4 3 6" xfId="51063" xr:uid="{00000000-0005-0000-0000-000071130000}"/>
    <cellStyle name="Normal 56 5 2 2 4 4" xfId="11414" xr:uid="{00000000-0005-0000-0000-000072130000}"/>
    <cellStyle name="Normal 56 5 2 2 4 5" xfId="19573" xr:uid="{00000000-0005-0000-0000-000073130000}"/>
    <cellStyle name="Normal 56 5 2 2 4 6" xfId="27726" xr:uid="{00000000-0005-0000-0000-000074130000}"/>
    <cellStyle name="Normal 56 5 2 2 4 7" xfId="35958" xr:uid="{00000000-0005-0000-0000-000075130000}"/>
    <cellStyle name="Normal 56 5 2 2 4 8" xfId="45469" xr:uid="{00000000-0005-0000-0000-000076130000}"/>
    <cellStyle name="Normal 56 5 2 2 5" xfId="3654" xr:uid="{00000000-0005-0000-0000-000077130000}"/>
    <cellStyle name="Normal 56 5 2 2 5 2" xfId="13171" xr:uid="{00000000-0005-0000-0000-000078130000}"/>
    <cellStyle name="Normal 56 5 2 2 5 3" xfId="21327" xr:uid="{00000000-0005-0000-0000-000079130000}"/>
    <cellStyle name="Normal 56 5 2 2 5 4" xfId="29480" xr:uid="{00000000-0005-0000-0000-00007A130000}"/>
    <cellStyle name="Normal 56 5 2 2 5 5" xfId="37712" xr:uid="{00000000-0005-0000-0000-00007B130000}"/>
    <cellStyle name="Normal 56 5 2 2 5 6" xfId="47223" xr:uid="{00000000-0005-0000-0000-00007C130000}"/>
    <cellStyle name="Normal 56 5 2 2 6" xfId="6217" xr:uid="{00000000-0005-0000-0000-00007D130000}"/>
    <cellStyle name="Normal 56 5 2 2 6 2" xfId="15734" xr:uid="{00000000-0005-0000-0000-00007E130000}"/>
    <cellStyle name="Normal 56 5 2 2 6 3" xfId="23887" xr:uid="{00000000-0005-0000-0000-00007F130000}"/>
    <cellStyle name="Normal 56 5 2 2 6 4" xfId="32040" xr:uid="{00000000-0005-0000-0000-000080130000}"/>
    <cellStyle name="Normal 56 5 2 2 6 5" xfId="40272" xr:uid="{00000000-0005-0000-0000-000081130000}"/>
    <cellStyle name="Normal 56 5 2 2 6 6" xfId="49783" xr:uid="{00000000-0005-0000-0000-000082130000}"/>
    <cellStyle name="Normal 56 5 2 2 7" xfId="10134" xr:uid="{00000000-0005-0000-0000-000083130000}"/>
    <cellStyle name="Normal 56 5 2 2 8" xfId="18293" xr:uid="{00000000-0005-0000-0000-000084130000}"/>
    <cellStyle name="Normal 56 5 2 2 9" xfId="26446" xr:uid="{00000000-0005-0000-0000-000085130000}"/>
    <cellStyle name="Normal 56 5 2 3" xfId="768" xr:uid="{00000000-0005-0000-0000-000086130000}"/>
    <cellStyle name="Normal 56 5 2 3 10" xfId="44349" xr:uid="{00000000-0005-0000-0000-000087130000}"/>
    <cellStyle name="Normal 56 5 2 3 2" xfId="1414" xr:uid="{00000000-0005-0000-0000-000088130000}"/>
    <cellStyle name="Normal 56 5 2 3 2 2" xfId="2697" xr:uid="{00000000-0005-0000-0000-000089130000}"/>
    <cellStyle name="Normal 56 5 2 3 2 2 2" xfId="5737" xr:uid="{00000000-0005-0000-0000-00008A130000}"/>
    <cellStyle name="Normal 56 5 2 3 2 2 2 2" xfId="15254" xr:uid="{00000000-0005-0000-0000-00008B130000}"/>
    <cellStyle name="Normal 56 5 2 3 2 2 2 3" xfId="23407" xr:uid="{00000000-0005-0000-0000-00008C130000}"/>
    <cellStyle name="Normal 56 5 2 3 2 2 2 4" xfId="31560" xr:uid="{00000000-0005-0000-0000-00008D130000}"/>
    <cellStyle name="Normal 56 5 2 3 2 2 2 5" xfId="39792" xr:uid="{00000000-0005-0000-0000-00008E130000}"/>
    <cellStyle name="Normal 56 5 2 3 2 2 2 6" xfId="49303" xr:uid="{00000000-0005-0000-0000-00008F130000}"/>
    <cellStyle name="Normal 56 5 2 3 2 2 3" xfId="8297" xr:uid="{00000000-0005-0000-0000-000090130000}"/>
    <cellStyle name="Normal 56 5 2 3 2 2 3 2" xfId="17814" xr:uid="{00000000-0005-0000-0000-000091130000}"/>
    <cellStyle name="Normal 56 5 2 3 2 2 3 3" xfId="25967" xr:uid="{00000000-0005-0000-0000-000092130000}"/>
    <cellStyle name="Normal 56 5 2 3 2 2 3 4" xfId="34120" xr:uid="{00000000-0005-0000-0000-000093130000}"/>
    <cellStyle name="Normal 56 5 2 3 2 2 3 5" xfId="42352" xr:uid="{00000000-0005-0000-0000-000094130000}"/>
    <cellStyle name="Normal 56 5 2 3 2 2 3 6" xfId="51863" xr:uid="{00000000-0005-0000-0000-000095130000}"/>
    <cellStyle name="Normal 56 5 2 3 2 2 4" xfId="12214" xr:uid="{00000000-0005-0000-0000-000096130000}"/>
    <cellStyle name="Normal 56 5 2 3 2 2 5" xfId="20373" xr:uid="{00000000-0005-0000-0000-000097130000}"/>
    <cellStyle name="Normal 56 5 2 3 2 2 6" xfId="28526" xr:uid="{00000000-0005-0000-0000-000098130000}"/>
    <cellStyle name="Normal 56 5 2 3 2 2 7" xfId="36758" xr:uid="{00000000-0005-0000-0000-000099130000}"/>
    <cellStyle name="Normal 56 5 2 3 2 2 8" xfId="46269" xr:uid="{00000000-0005-0000-0000-00009A130000}"/>
    <cellStyle name="Normal 56 5 2 3 2 3" xfId="4457" xr:uid="{00000000-0005-0000-0000-00009B130000}"/>
    <cellStyle name="Normal 56 5 2 3 2 3 2" xfId="13974" xr:uid="{00000000-0005-0000-0000-00009C130000}"/>
    <cellStyle name="Normal 56 5 2 3 2 3 3" xfId="22127" xr:uid="{00000000-0005-0000-0000-00009D130000}"/>
    <cellStyle name="Normal 56 5 2 3 2 3 4" xfId="30280" xr:uid="{00000000-0005-0000-0000-00009E130000}"/>
    <cellStyle name="Normal 56 5 2 3 2 3 5" xfId="38512" xr:uid="{00000000-0005-0000-0000-00009F130000}"/>
    <cellStyle name="Normal 56 5 2 3 2 3 6" xfId="48023" xr:uid="{00000000-0005-0000-0000-0000A0130000}"/>
    <cellStyle name="Normal 56 5 2 3 2 4" xfId="7017" xr:uid="{00000000-0005-0000-0000-0000A1130000}"/>
    <cellStyle name="Normal 56 5 2 3 2 4 2" xfId="16534" xr:uid="{00000000-0005-0000-0000-0000A2130000}"/>
    <cellStyle name="Normal 56 5 2 3 2 4 3" xfId="24687" xr:uid="{00000000-0005-0000-0000-0000A3130000}"/>
    <cellStyle name="Normal 56 5 2 3 2 4 4" xfId="32840" xr:uid="{00000000-0005-0000-0000-0000A4130000}"/>
    <cellStyle name="Normal 56 5 2 3 2 4 5" xfId="41072" xr:uid="{00000000-0005-0000-0000-0000A5130000}"/>
    <cellStyle name="Normal 56 5 2 3 2 4 6" xfId="50583" xr:uid="{00000000-0005-0000-0000-0000A6130000}"/>
    <cellStyle name="Normal 56 5 2 3 2 5" xfId="10934" xr:uid="{00000000-0005-0000-0000-0000A7130000}"/>
    <cellStyle name="Normal 56 5 2 3 2 6" xfId="19093" xr:uid="{00000000-0005-0000-0000-0000A8130000}"/>
    <cellStyle name="Normal 56 5 2 3 2 7" xfId="27246" xr:uid="{00000000-0005-0000-0000-0000A9130000}"/>
    <cellStyle name="Normal 56 5 2 3 2 8" xfId="35478" xr:uid="{00000000-0005-0000-0000-0000AA130000}"/>
    <cellStyle name="Normal 56 5 2 3 2 9" xfId="44989" xr:uid="{00000000-0005-0000-0000-0000AB130000}"/>
    <cellStyle name="Normal 56 5 2 3 3" xfId="2057" xr:uid="{00000000-0005-0000-0000-0000AC130000}"/>
    <cellStyle name="Normal 56 5 2 3 3 2" xfId="5097" xr:uid="{00000000-0005-0000-0000-0000AD130000}"/>
    <cellStyle name="Normal 56 5 2 3 3 2 2" xfId="14614" xr:uid="{00000000-0005-0000-0000-0000AE130000}"/>
    <cellStyle name="Normal 56 5 2 3 3 2 3" xfId="22767" xr:uid="{00000000-0005-0000-0000-0000AF130000}"/>
    <cellStyle name="Normal 56 5 2 3 3 2 4" xfId="30920" xr:uid="{00000000-0005-0000-0000-0000B0130000}"/>
    <cellStyle name="Normal 56 5 2 3 3 2 5" xfId="39152" xr:uid="{00000000-0005-0000-0000-0000B1130000}"/>
    <cellStyle name="Normal 56 5 2 3 3 2 6" xfId="48663" xr:uid="{00000000-0005-0000-0000-0000B2130000}"/>
    <cellStyle name="Normal 56 5 2 3 3 3" xfId="7657" xr:uid="{00000000-0005-0000-0000-0000B3130000}"/>
    <cellStyle name="Normal 56 5 2 3 3 3 2" xfId="17174" xr:uid="{00000000-0005-0000-0000-0000B4130000}"/>
    <cellStyle name="Normal 56 5 2 3 3 3 3" xfId="25327" xr:uid="{00000000-0005-0000-0000-0000B5130000}"/>
    <cellStyle name="Normal 56 5 2 3 3 3 4" xfId="33480" xr:uid="{00000000-0005-0000-0000-0000B6130000}"/>
    <cellStyle name="Normal 56 5 2 3 3 3 5" xfId="41712" xr:uid="{00000000-0005-0000-0000-0000B7130000}"/>
    <cellStyle name="Normal 56 5 2 3 3 3 6" xfId="51223" xr:uid="{00000000-0005-0000-0000-0000B8130000}"/>
    <cellStyle name="Normal 56 5 2 3 3 4" xfId="11574" xr:uid="{00000000-0005-0000-0000-0000B9130000}"/>
    <cellStyle name="Normal 56 5 2 3 3 5" xfId="19733" xr:uid="{00000000-0005-0000-0000-0000BA130000}"/>
    <cellStyle name="Normal 56 5 2 3 3 6" xfId="27886" xr:uid="{00000000-0005-0000-0000-0000BB130000}"/>
    <cellStyle name="Normal 56 5 2 3 3 7" xfId="36118" xr:uid="{00000000-0005-0000-0000-0000BC130000}"/>
    <cellStyle name="Normal 56 5 2 3 3 8" xfId="45629" xr:uid="{00000000-0005-0000-0000-0000BD130000}"/>
    <cellStyle name="Normal 56 5 2 3 4" xfId="3814" xr:uid="{00000000-0005-0000-0000-0000BE130000}"/>
    <cellStyle name="Normal 56 5 2 3 4 2" xfId="13331" xr:uid="{00000000-0005-0000-0000-0000BF130000}"/>
    <cellStyle name="Normal 56 5 2 3 4 3" xfId="21487" xr:uid="{00000000-0005-0000-0000-0000C0130000}"/>
    <cellStyle name="Normal 56 5 2 3 4 4" xfId="29640" xr:uid="{00000000-0005-0000-0000-0000C1130000}"/>
    <cellStyle name="Normal 56 5 2 3 4 5" xfId="37872" xr:uid="{00000000-0005-0000-0000-0000C2130000}"/>
    <cellStyle name="Normal 56 5 2 3 4 6" xfId="47383" xr:uid="{00000000-0005-0000-0000-0000C3130000}"/>
    <cellStyle name="Normal 56 5 2 3 5" xfId="6377" xr:uid="{00000000-0005-0000-0000-0000C4130000}"/>
    <cellStyle name="Normal 56 5 2 3 5 2" xfId="15894" xr:uid="{00000000-0005-0000-0000-0000C5130000}"/>
    <cellStyle name="Normal 56 5 2 3 5 3" xfId="24047" xr:uid="{00000000-0005-0000-0000-0000C6130000}"/>
    <cellStyle name="Normal 56 5 2 3 5 4" xfId="32200" xr:uid="{00000000-0005-0000-0000-0000C7130000}"/>
    <cellStyle name="Normal 56 5 2 3 5 5" xfId="40432" xr:uid="{00000000-0005-0000-0000-0000C8130000}"/>
    <cellStyle name="Normal 56 5 2 3 5 6" xfId="49943" xr:uid="{00000000-0005-0000-0000-0000C9130000}"/>
    <cellStyle name="Normal 56 5 2 3 6" xfId="10294" xr:uid="{00000000-0005-0000-0000-0000CA130000}"/>
    <cellStyle name="Normal 56 5 2 3 7" xfId="18453" xr:uid="{00000000-0005-0000-0000-0000CB130000}"/>
    <cellStyle name="Normal 56 5 2 3 8" xfId="26606" xr:uid="{00000000-0005-0000-0000-0000CC130000}"/>
    <cellStyle name="Normal 56 5 2 3 9" xfId="34838" xr:uid="{00000000-0005-0000-0000-0000CD130000}"/>
    <cellStyle name="Normal 56 5 2 4" xfId="1094" xr:uid="{00000000-0005-0000-0000-0000CE130000}"/>
    <cellStyle name="Normal 56 5 2 4 2" xfId="2377" xr:uid="{00000000-0005-0000-0000-0000CF130000}"/>
    <cellStyle name="Normal 56 5 2 4 2 2" xfId="5417" xr:uid="{00000000-0005-0000-0000-0000D0130000}"/>
    <cellStyle name="Normal 56 5 2 4 2 2 2" xfId="14934" xr:uid="{00000000-0005-0000-0000-0000D1130000}"/>
    <cellStyle name="Normal 56 5 2 4 2 2 3" xfId="23087" xr:uid="{00000000-0005-0000-0000-0000D2130000}"/>
    <cellStyle name="Normal 56 5 2 4 2 2 4" xfId="31240" xr:uid="{00000000-0005-0000-0000-0000D3130000}"/>
    <cellStyle name="Normal 56 5 2 4 2 2 5" xfId="39472" xr:uid="{00000000-0005-0000-0000-0000D4130000}"/>
    <cellStyle name="Normal 56 5 2 4 2 2 6" xfId="48983" xr:uid="{00000000-0005-0000-0000-0000D5130000}"/>
    <cellStyle name="Normal 56 5 2 4 2 3" xfId="7977" xr:uid="{00000000-0005-0000-0000-0000D6130000}"/>
    <cellStyle name="Normal 56 5 2 4 2 3 2" xfId="17494" xr:uid="{00000000-0005-0000-0000-0000D7130000}"/>
    <cellStyle name="Normal 56 5 2 4 2 3 3" xfId="25647" xr:uid="{00000000-0005-0000-0000-0000D8130000}"/>
    <cellStyle name="Normal 56 5 2 4 2 3 4" xfId="33800" xr:uid="{00000000-0005-0000-0000-0000D9130000}"/>
    <cellStyle name="Normal 56 5 2 4 2 3 5" xfId="42032" xr:uid="{00000000-0005-0000-0000-0000DA130000}"/>
    <cellStyle name="Normal 56 5 2 4 2 3 6" xfId="51543" xr:uid="{00000000-0005-0000-0000-0000DB130000}"/>
    <cellStyle name="Normal 56 5 2 4 2 4" xfId="11894" xr:uid="{00000000-0005-0000-0000-0000DC130000}"/>
    <cellStyle name="Normal 56 5 2 4 2 5" xfId="20053" xr:uid="{00000000-0005-0000-0000-0000DD130000}"/>
    <cellStyle name="Normal 56 5 2 4 2 6" xfId="28206" xr:uid="{00000000-0005-0000-0000-0000DE130000}"/>
    <cellStyle name="Normal 56 5 2 4 2 7" xfId="36438" xr:uid="{00000000-0005-0000-0000-0000DF130000}"/>
    <cellStyle name="Normal 56 5 2 4 2 8" xfId="45949" xr:uid="{00000000-0005-0000-0000-0000E0130000}"/>
    <cellStyle name="Normal 56 5 2 4 3" xfId="4137" xr:uid="{00000000-0005-0000-0000-0000E1130000}"/>
    <cellStyle name="Normal 56 5 2 4 3 2" xfId="13654" xr:uid="{00000000-0005-0000-0000-0000E2130000}"/>
    <cellStyle name="Normal 56 5 2 4 3 3" xfId="21807" xr:uid="{00000000-0005-0000-0000-0000E3130000}"/>
    <cellStyle name="Normal 56 5 2 4 3 4" xfId="29960" xr:uid="{00000000-0005-0000-0000-0000E4130000}"/>
    <cellStyle name="Normal 56 5 2 4 3 5" xfId="38192" xr:uid="{00000000-0005-0000-0000-0000E5130000}"/>
    <cellStyle name="Normal 56 5 2 4 3 6" xfId="47703" xr:uid="{00000000-0005-0000-0000-0000E6130000}"/>
    <cellStyle name="Normal 56 5 2 4 4" xfId="6697" xr:uid="{00000000-0005-0000-0000-0000E7130000}"/>
    <cellStyle name="Normal 56 5 2 4 4 2" xfId="16214" xr:uid="{00000000-0005-0000-0000-0000E8130000}"/>
    <cellStyle name="Normal 56 5 2 4 4 3" xfId="24367" xr:uid="{00000000-0005-0000-0000-0000E9130000}"/>
    <cellStyle name="Normal 56 5 2 4 4 4" xfId="32520" xr:uid="{00000000-0005-0000-0000-0000EA130000}"/>
    <cellStyle name="Normal 56 5 2 4 4 5" xfId="40752" xr:uid="{00000000-0005-0000-0000-0000EB130000}"/>
    <cellStyle name="Normal 56 5 2 4 4 6" xfId="50263" xr:uid="{00000000-0005-0000-0000-0000EC130000}"/>
    <cellStyle name="Normal 56 5 2 4 5" xfId="10614" xr:uid="{00000000-0005-0000-0000-0000ED130000}"/>
    <cellStyle name="Normal 56 5 2 4 6" xfId="18773" xr:uid="{00000000-0005-0000-0000-0000EE130000}"/>
    <cellStyle name="Normal 56 5 2 4 7" xfId="26926" xr:uid="{00000000-0005-0000-0000-0000EF130000}"/>
    <cellStyle name="Normal 56 5 2 4 8" xfId="35158" xr:uid="{00000000-0005-0000-0000-0000F0130000}"/>
    <cellStyle name="Normal 56 5 2 4 9" xfId="44669" xr:uid="{00000000-0005-0000-0000-0000F1130000}"/>
    <cellStyle name="Normal 56 5 2 5" xfId="1737" xr:uid="{00000000-0005-0000-0000-0000F2130000}"/>
    <cellStyle name="Normal 56 5 2 5 2" xfId="4777" xr:uid="{00000000-0005-0000-0000-0000F3130000}"/>
    <cellStyle name="Normal 56 5 2 5 2 2" xfId="14294" xr:uid="{00000000-0005-0000-0000-0000F4130000}"/>
    <cellStyle name="Normal 56 5 2 5 2 3" xfId="22447" xr:uid="{00000000-0005-0000-0000-0000F5130000}"/>
    <cellStyle name="Normal 56 5 2 5 2 4" xfId="30600" xr:uid="{00000000-0005-0000-0000-0000F6130000}"/>
    <cellStyle name="Normal 56 5 2 5 2 5" xfId="38832" xr:uid="{00000000-0005-0000-0000-0000F7130000}"/>
    <cellStyle name="Normal 56 5 2 5 2 6" xfId="48343" xr:uid="{00000000-0005-0000-0000-0000F8130000}"/>
    <cellStyle name="Normal 56 5 2 5 3" xfId="7337" xr:uid="{00000000-0005-0000-0000-0000F9130000}"/>
    <cellStyle name="Normal 56 5 2 5 3 2" xfId="16854" xr:uid="{00000000-0005-0000-0000-0000FA130000}"/>
    <cellStyle name="Normal 56 5 2 5 3 3" xfId="25007" xr:uid="{00000000-0005-0000-0000-0000FB130000}"/>
    <cellStyle name="Normal 56 5 2 5 3 4" xfId="33160" xr:uid="{00000000-0005-0000-0000-0000FC130000}"/>
    <cellStyle name="Normal 56 5 2 5 3 5" xfId="41392" xr:uid="{00000000-0005-0000-0000-0000FD130000}"/>
    <cellStyle name="Normal 56 5 2 5 3 6" xfId="50903" xr:uid="{00000000-0005-0000-0000-0000FE130000}"/>
    <cellStyle name="Normal 56 5 2 5 4" xfId="11254" xr:uid="{00000000-0005-0000-0000-0000FF130000}"/>
    <cellStyle name="Normal 56 5 2 5 5" xfId="19413" xr:uid="{00000000-0005-0000-0000-000000140000}"/>
    <cellStyle name="Normal 56 5 2 5 6" xfId="27566" xr:uid="{00000000-0005-0000-0000-000001140000}"/>
    <cellStyle name="Normal 56 5 2 5 7" xfId="35798" xr:uid="{00000000-0005-0000-0000-000002140000}"/>
    <cellStyle name="Normal 56 5 2 5 8" xfId="45309" xr:uid="{00000000-0005-0000-0000-000003140000}"/>
    <cellStyle name="Normal 56 5 2 6" xfId="3491" xr:uid="{00000000-0005-0000-0000-000004140000}"/>
    <cellStyle name="Normal 56 5 2 6 2" xfId="13008" xr:uid="{00000000-0005-0000-0000-000005140000}"/>
    <cellStyle name="Normal 56 5 2 6 3" xfId="21167" xr:uid="{00000000-0005-0000-0000-000006140000}"/>
    <cellStyle name="Normal 56 5 2 6 4" xfId="29320" xr:uid="{00000000-0005-0000-0000-000007140000}"/>
    <cellStyle name="Normal 56 5 2 6 5" xfId="37552" xr:uid="{00000000-0005-0000-0000-000008140000}"/>
    <cellStyle name="Normal 56 5 2 6 6" xfId="47063" xr:uid="{00000000-0005-0000-0000-000009140000}"/>
    <cellStyle name="Normal 56 5 2 7" xfId="6057" xr:uid="{00000000-0005-0000-0000-00000A140000}"/>
    <cellStyle name="Normal 56 5 2 7 2" xfId="15574" xr:uid="{00000000-0005-0000-0000-00000B140000}"/>
    <cellStyle name="Normal 56 5 2 7 3" xfId="23727" xr:uid="{00000000-0005-0000-0000-00000C140000}"/>
    <cellStyle name="Normal 56 5 2 7 4" xfId="31880" xr:uid="{00000000-0005-0000-0000-00000D140000}"/>
    <cellStyle name="Normal 56 5 2 7 5" xfId="40112" xr:uid="{00000000-0005-0000-0000-00000E140000}"/>
    <cellStyle name="Normal 56 5 2 7 6" xfId="49623" xr:uid="{00000000-0005-0000-0000-00000F140000}"/>
    <cellStyle name="Normal 56 5 2 8" xfId="9974" xr:uid="{00000000-0005-0000-0000-000010140000}"/>
    <cellStyle name="Normal 56 5 2 9" xfId="18133" xr:uid="{00000000-0005-0000-0000-000011140000}"/>
    <cellStyle name="Normal 56 5 20" xfId="8931" xr:uid="{00000000-0005-0000-0000-000012140000}"/>
    <cellStyle name="Normal 56 5 20 2" xfId="42986" xr:uid="{00000000-0005-0000-0000-000013140000}"/>
    <cellStyle name="Normal 56 5 20 3" xfId="52497" xr:uid="{00000000-0005-0000-0000-000014140000}"/>
    <cellStyle name="Normal 56 5 21" xfId="9010" xr:uid="{00000000-0005-0000-0000-000015140000}"/>
    <cellStyle name="Normal 56 5 21 2" xfId="43065" xr:uid="{00000000-0005-0000-0000-000016140000}"/>
    <cellStyle name="Normal 56 5 21 3" xfId="52576" xr:uid="{00000000-0005-0000-0000-000017140000}"/>
    <cellStyle name="Normal 56 5 22" xfId="9089" xr:uid="{00000000-0005-0000-0000-000018140000}"/>
    <cellStyle name="Normal 56 5 22 2" xfId="43144" xr:uid="{00000000-0005-0000-0000-000019140000}"/>
    <cellStyle name="Normal 56 5 22 3" xfId="52655" xr:uid="{00000000-0005-0000-0000-00001A140000}"/>
    <cellStyle name="Normal 56 5 23" xfId="9168" xr:uid="{00000000-0005-0000-0000-00001B140000}"/>
    <cellStyle name="Normal 56 5 23 2" xfId="43223" xr:uid="{00000000-0005-0000-0000-00001C140000}"/>
    <cellStyle name="Normal 56 5 23 3" xfId="52734" xr:uid="{00000000-0005-0000-0000-00001D140000}"/>
    <cellStyle name="Normal 56 5 24" xfId="9247" xr:uid="{00000000-0005-0000-0000-00001E140000}"/>
    <cellStyle name="Normal 56 5 24 2" xfId="43302" xr:uid="{00000000-0005-0000-0000-00001F140000}"/>
    <cellStyle name="Normal 56 5 24 3" xfId="52813" xr:uid="{00000000-0005-0000-0000-000020140000}"/>
    <cellStyle name="Normal 56 5 25" xfId="9326" xr:uid="{00000000-0005-0000-0000-000021140000}"/>
    <cellStyle name="Normal 56 5 25 2" xfId="43381" xr:uid="{00000000-0005-0000-0000-000022140000}"/>
    <cellStyle name="Normal 56 5 25 3" xfId="52892" xr:uid="{00000000-0005-0000-0000-000023140000}"/>
    <cellStyle name="Normal 56 5 26" xfId="9405" xr:uid="{00000000-0005-0000-0000-000024140000}"/>
    <cellStyle name="Normal 56 5 26 2" xfId="43460" xr:uid="{00000000-0005-0000-0000-000025140000}"/>
    <cellStyle name="Normal 56 5 26 3" xfId="52971" xr:uid="{00000000-0005-0000-0000-000026140000}"/>
    <cellStyle name="Normal 56 5 27" xfId="9484" xr:uid="{00000000-0005-0000-0000-000027140000}"/>
    <cellStyle name="Normal 56 5 27 2" xfId="43539" xr:uid="{00000000-0005-0000-0000-000028140000}"/>
    <cellStyle name="Normal 56 5 27 3" xfId="53050" xr:uid="{00000000-0005-0000-0000-000029140000}"/>
    <cellStyle name="Normal 56 5 28" xfId="9563" xr:uid="{00000000-0005-0000-0000-00002A140000}"/>
    <cellStyle name="Normal 56 5 28 2" xfId="43618" xr:uid="{00000000-0005-0000-0000-00002B140000}"/>
    <cellStyle name="Normal 56 5 28 3" xfId="53129" xr:uid="{00000000-0005-0000-0000-00002C140000}"/>
    <cellStyle name="Normal 56 5 29" xfId="9642" xr:uid="{00000000-0005-0000-0000-00002D140000}"/>
    <cellStyle name="Normal 56 5 29 2" xfId="43697" xr:uid="{00000000-0005-0000-0000-00002E140000}"/>
    <cellStyle name="Normal 56 5 29 3" xfId="53208" xr:uid="{00000000-0005-0000-0000-00002F140000}"/>
    <cellStyle name="Normal 56 5 3" xfId="525" xr:uid="{00000000-0005-0000-0000-000030140000}"/>
    <cellStyle name="Normal 56 5 3 10" xfId="34598" xr:uid="{00000000-0005-0000-0000-000031140000}"/>
    <cellStyle name="Normal 56 5 3 11" xfId="44109" xr:uid="{00000000-0005-0000-0000-000032140000}"/>
    <cellStyle name="Normal 56 5 3 2" xfId="851" xr:uid="{00000000-0005-0000-0000-000033140000}"/>
    <cellStyle name="Normal 56 5 3 2 10" xfId="44429" xr:uid="{00000000-0005-0000-0000-000034140000}"/>
    <cellStyle name="Normal 56 5 3 2 2" xfId="1494" xr:uid="{00000000-0005-0000-0000-000035140000}"/>
    <cellStyle name="Normal 56 5 3 2 2 2" xfId="2777" xr:uid="{00000000-0005-0000-0000-000036140000}"/>
    <cellStyle name="Normal 56 5 3 2 2 2 2" xfId="5817" xr:uid="{00000000-0005-0000-0000-000037140000}"/>
    <cellStyle name="Normal 56 5 3 2 2 2 2 2" xfId="15334" xr:uid="{00000000-0005-0000-0000-000038140000}"/>
    <cellStyle name="Normal 56 5 3 2 2 2 2 3" xfId="23487" xr:uid="{00000000-0005-0000-0000-000039140000}"/>
    <cellStyle name="Normal 56 5 3 2 2 2 2 4" xfId="31640" xr:uid="{00000000-0005-0000-0000-00003A140000}"/>
    <cellStyle name="Normal 56 5 3 2 2 2 2 5" xfId="39872" xr:uid="{00000000-0005-0000-0000-00003B140000}"/>
    <cellStyle name="Normal 56 5 3 2 2 2 2 6" xfId="49383" xr:uid="{00000000-0005-0000-0000-00003C140000}"/>
    <cellStyle name="Normal 56 5 3 2 2 2 3" xfId="8377" xr:uid="{00000000-0005-0000-0000-00003D140000}"/>
    <cellStyle name="Normal 56 5 3 2 2 2 3 2" xfId="17894" xr:uid="{00000000-0005-0000-0000-00003E140000}"/>
    <cellStyle name="Normal 56 5 3 2 2 2 3 3" xfId="26047" xr:uid="{00000000-0005-0000-0000-00003F140000}"/>
    <cellStyle name="Normal 56 5 3 2 2 2 3 4" xfId="34200" xr:uid="{00000000-0005-0000-0000-000040140000}"/>
    <cellStyle name="Normal 56 5 3 2 2 2 3 5" xfId="42432" xr:uid="{00000000-0005-0000-0000-000041140000}"/>
    <cellStyle name="Normal 56 5 3 2 2 2 3 6" xfId="51943" xr:uid="{00000000-0005-0000-0000-000042140000}"/>
    <cellStyle name="Normal 56 5 3 2 2 2 4" xfId="12294" xr:uid="{00000000-0005-0000-0000-000043140000}"/>
    <cellStyle name="Normal 56 5 3 2 2 2 5" xfId="20453" xr:uid="{00000000-0005-0000-0000-000044140000}"/>
    <cellStyle name="Normal 56 5 3 2 2 2 6" xfId="28606" xr:uid="{00000000-0005-0000-0000-000045140000}"/>
    <cellStyle name="Normal 56 5 3 2 2 2 7" xfId="36838" xr:uid="{00000000-0005-0000-0000-000046140000}"/>
    <cellStyle name="Normal 56 5 3 2 2 2 8" xfId="46349" xr:uid="{00000000-0005-0000-0000-000047140000}"/>
    <cellStyle name="Normal 56 5 3 2 2 3" xfId="4537" xr:uid="{00000000-0005-0000-0000-000048140000}"/>
    <cellStyle name="Normal 56 5 3 2 2 3 2" xfId="14054" xr:uid="{00000000-0005-0000-0000-000049140000}"/>
    <cellStyle name="Normal 56 5 3 2 2 3 3" xfId="22207" xr:uid="{00000000-0005-0000-0000-00004A140000}"/>
    <cellStyle name="Normal 56 5 3 2 2 3 4" xfId="30360" xr:uid="{00000000-0005-0000-0000-00004B140000}"/>
    <cellStyle name="Normal 56 5 3 2 2 3 5" xfId="38592" xr:uid="{00000000-0005-0000-0000-00004C140000}"/>
    <cellStyle name="Normal 56 5 3 2 2 3 6" xfId="48103" xr:uid="{00000000-0005-0000-0000-00004D140000}"/>
    <cellStyle name="Normal 56 5 3 2 2 4" xfId="7097" xr:uid="{00000000-0005-0000-0000-00004E140000}"/>
    <cellStyle name="Normal 56 5 3 2 2 4 2" xfId="16614" xr:uid="{00000000-0005-0000-0000-00004F140000}"/>
    <cellStyle name="Normal 56 5 3 2 2 4 3" xfId="24767" xr:uid="{00000000-0005-0000-0000-000050140000}"/>
    <cellStyle name="Normal 56 5 3 2 2 4 4" xfId="32920" xr:uid="{00000000-0005-0000-0000-000051140000}"/>
    <cellStyle name="Normal 56 5 3 2 2 4 5" xfId="41152" xr:uid="{00000000-0005-0000-0000-000052140000}"/>
    <cellStyle name="Normal 56 5 3 2 2 4 6" xfId="50663" xr:uid="{00000000-0005-0000-0000-000053140000}"/>
    <cellStyle name="Normal 56 5 3 2 2 5" xfId="11014" xr:uid="{00000000-0005-0000-0000-000054140000}"/>
    <cellStyle name="Normal 56 5 3 2 2 6" xfId="19173" xr:uid="{00000000-0005-0000-0000-000055140000}"/>
    <cellStyle name="Normal 56 5 3 2 2 7" xfId="27326" xr:uid="{00000000-0005-0000-0000-000056140000}"/>
    <cellStyle name="Normal 56 5 3 2 2 8" xfId="35558" xr:uid="{00000000-0005-0000-0000-000057140000}"/>
    <cellStyle name="Normal 56 5 3 2 2 9" xfId="45069" xr:uid="{00000000-0005-0000-0000-000058140000}"/>
    <cellStyle name="Normal 56 5 3 2 3" xfId="2137" xr:uid="{00000000-0005-0000-0000-000059140000}"/>
    <cellStyle name="Normal 56 5 3 2 3 2" xfId="5177" xr:uid="{00000000-0005-0000-0000-00005A140000}"/>
    <cellStyle name="Normal 56 5 3 2 3 2 2" xfId="14694" xr:uid="{00000000-0005-0000-0000-00005B140000}"/>
    <cellStyle name="Normal 56 5 3 2 3 2 3" xfId="22847" xr:uid="{00000000-0005-0000-0000-00005C140000}"/>
    <cellStyle name="Normal 56 5 3 2 3 2 4" xfId="31000" xr:uid="{00000000-0005-0000-0000-00005D140000}"/>
    <cellStyle name="Normal 56 5 3 2 3 2 5" xfId="39232" xr:uid="{00000000-0005-0000-0000-00005E140000}"/>
    <cellStyle name="Normal 56 5 3 2 3 2 6" xfId="48743" xr:uid="{00000000-0005-0000-0000-00005F140000}"/>
    <cellStyle name="Normal 56 5 3 2 3 3" xfId="7737" xr:uid="{00000000-0005-0000-0000-000060140000}"/>
    <cellStyle name="Normal 56 5 3 2 3 3 2" xfId="17254" xr:uid="{00000000-0005-0000-0000-000061140000}"/>
    <cellStyle name="Normal 56 5 3 2 3 3 3" xfId="25407" xr:uid="{00000000-0005-0000-0000-000062140000}"/>
    <cellStyle name="Normal 56 5 3 2 3 3 4" xfId="33560" xr:uid="{00000000-0005-0000-0000-000063140000}"/>
    <cellStyle name="Normal 56 5 3 2 3 3 5" xfId="41792" xr:uid="{00000000-0005-0000-0000-000064140000}"/>
    <cellStyle name="Normal 56 5 3 2 3 3 6" xfId="51303" xr:uid="{00000000-0005-0000-0000-000065140000}"/>
    <cellStyle name="Normal 56 5 3 2 3 4" xfId="11654" xr:uid="{00000000-0005-0000-0000-000066140000}"/>
    <cellStyle name="Normal 56 5 3 2 3 5" xfId="19813" xr:uid="{00000000-0005-0000-0000-000067140000}"/>
    <cellStyle name="Normal 56 5 3 2 3 6" xfId="27966" xr:uid="{00000000-0005-0000-0000-000068140000}"/>
    <cellStyle name="Normal 56 5 3 2 3 7" xfId="36198" xr:uid="{00000000-0005-0000-0000-000069140000}"/>
    <cellStyle name="Normal 56 5 3 2 3 8" xfId="45709" xr:uid="{00000000-0005-0000-0000-00006A140000}"/>
    <cellStyle name="Normal 56 5 3 2 4" xfId="3897" xr:uid="{00000000-0005-0000-0000-00006B140000}"/>
    <cellStyle name="Normal 56 5 3 2 4 2" xfId="13414" xr:uid="{00000000-0005-0000-0000-00006C140000}"/>
    <cellStyle name="Normal 56 5 3 2 4 3" xfId="21567" xr:uid="{00000000-0005-0000-0000-00006D140000}"/>
    <cellStyle name="Normal 56 5 3 2 4 4" xfId="29720" xr:uid="{00000000-0005-0000-0000-00006E140000}"/>
    <cellStyle name="Normal 56 5 3 2 4 5" xfId="37952" xr:uid="{00000000-0005-0000-0000-00006F140000}"/>
    <cellStyle name="Normal 56 5 3 2 4 6" xfId="47463" xr:uid="{00000000-0005-0000-0000-000070140000}"/>
    <cellStyle name="Normal 56 5 3 2 5" xfId="6457" xr:uid="{00000000-0005-0000-0000-000071140000}"/>
    <cellStyle name="Normal 56 5 3 2 5 2" xfId="15974" xr:uid="{00000000-0005-0000-0000-000072140000}"/>
    <cellStyle name="Normal 56 5 3 2 5 3" xfId="24127" xr:uid="{00000000-0005-0000-0000-000073140000}"/>
    <cellStyle name="Normal 56 5 3 2 5 4" xfId="32280" xr:uid="{00000000-0005-0000-0000-000074140000}"/>
    <cellStyle name="Normal 56 5 3 2 5 5" xfId="40512" xr:uid="{00000000-0005-0000-0000-000075140000}"/>
    <cellStyle name="Normal 56 5 3 2 5 6" xfId="50023" xr:uid="{00000000-0005-0000-0000-000076140000}"/>
    <cellStyle name="Normal 56 5 3 2 6" xfId="10374" xr:uid="{00000000-0005-0000-0000-000077140000}"/>
    <cellStyle name="Normal 56 5 3 2 7" xfId="18533" xr:uid="{00000000-0005-0000-0000-000078140000}"/>
    <cellStyle name="Normal 56 5 3 2 8" xfId="26686" xr:uid="{00000000-0005-0000-0000-000079140000}"/>
    <cellStyle name="Normal 56 5 3 2 9" xfId="34918" xr:uid="{00000000-0005-0000-0000-00007A140000}"/>
    <cellStyle name="Normal 56 5 3 3" xfId="1174" xr:uid="{00000000-0005-0000-0000-00007B140000}"/>
    <cellStyle name="Normal 56 5 3 3 2" xfId="2457" xr:uid="{00000000-0005-0000-0000-00007C140000}"/>
    <cellStyle name="Normal 56 5 3 3 2 2" xfId="5497" xr:uid="{00000000-0005-0000-0000-00007D140000}"/>
    <cellStyle name="Normal 56 5 3 3 2 2 2" xfId="15014" xr:uid="{00000000-0005-0000-0000-00007E140000}"/>
    <cellStyle name="Normal 56 5 3 3 2 2 3" xfId="23167" xr:uid="{00000000-0005-0000-0000-00007F140000}"/>
    <cellStyle name="Normal 56 5 3 3 2 2 4" xfId="31320" xr:uid="{00000000-0005-0000-0000-000080140000}"/>
    <cellStyle name="Normal 56 5 3 3 2 2 5" xfId="39552" xr:uid="{00000000-0005-0000-0000-000081140000}"/>
    <cellStyle name="Normal 56 5 3 3 2 2 6" xfId="49063" xr:uid="{00000000-0005-0000-0000-000082140000}"/>
    <cellStyle name="Normal 56 5 3 3 2 3" xfId="8057" xr:uid="{00000000-0005-0000-0000-000083140000}"/>
    <cellStyle name="Normal 56 5 3 3 2 3 2" xfId="17574" xr:uid="{00000000-0005-0000-0000-000084140000}"/>
    <cellStyle name="Normal 56 5 3 3 2 3 3" xfId="25727" xr:uid="{00000000-0005-0000-0000-000085140000}"/>
    <cellStyle name="Normal 56 5 3 3 2 3 4" xfId="33880" xr:uid="{00000000-0005-0000-0000-000086140000}"/>
    <cellStyle name="Normal 56 5 3 3 2 3 5" xfId="42112" xr:uid="{00000000-0005-0000-0000-000087140000}"/>
    <cellStyle name="Normal 56 5 3 3 2 3 6" xfId="51623" xr:uid="{00000000-0005-0000-0000-000088140000}"/>
    <cellStyle name="Normal 56 5 3 3 2 4" xfId="11974" xr:uid="{00000000-0005-0000-0000-000089140000}"/>
    <cellStyle name="Normal 56 5 3 3 2 5" xfId="20133" xr:uid="{00000000-0005-0000-0000-00008A140000}"/>
    <cellStyle name="Normal 56 5 3 3 2 6" xfId="28286" xr:uid="{00000000-0005-0000-0000-00008B140000}"/>
    <cellStyle name="Normal 56 5 3 3 2 7" xfId="36518" xr:uid="{00000000-0005-0000-0000-00008C140000}"/>
    <cellStyle name="Normal 56 5 3 3 2 8" xfId="46029" xr:uid="{00000000-0005-0000-0000-00008D140000}"/>
    <cellStyle name="Normal 56 5 3 3 3" xfId="4217" xr:uid="{00000000-0005-0000-0000-00008E140000}"/>
    <cellStyle name="Normal 56 5 3 3 3 2" xfId="13734" xr:uid="{00000000-0005-0000-0000-00008F140000}"/>
    <cellStyle name="Normal 56 5 3 3 3 3" xfId="21887" xr:uid="{00000000-0005-0000-0000-000090140000}"/>
    <cellStyle name="Normal 56 5 3 3 3 4" xfId="30040" xr:uid="{00000000-0005-0000-0000-000091140000}"/>
    <cellStyle name="Normal 56 5 3 3 3 5" xfId="38272" xr:uid="{00000000-0005-0000-0000-000092140000}"/>
    <cellStyle name="Normal 56 5 3 3 3 6" xfId="47783" xr:uid="{00000000-0005-0000-0000-000093140000}"/>
    <cellStyle name="Normal 56 5 3 3 4" xfId="6777" xr:uid="{00000000-0005-0000-0000-000094140000}"/>
    <cellStyle name="Normal 56 5 3 3 4 2" xfId="16294" xr:uid="{00000000-0005-0000-0000-000095140000}"/>
    <cellStyle name="Normal 56 5 3 3 4 3" xfId="24447" xr:uid="{00000000-0005-0000-0000-000096140000}"/>
    <cellStyle name="Normal 56 5 3 3 4 4" xfId="32600" xr:uid="{00000000-0005-0000-0000-000097140000}"/>
    <cellStyle name="Normal 56 5 3 3 4 5" xfId="40832" xr:uid="{00000000-0005-0000-0000-000098140000}"/>
    <cellStyle name="Normal 56 5 3 3 4 6" xfId="50343" xr:uid="{00000000-0005-0000-0000-000099140000}"/>
    <cellStyle name="Normal 56 5 3 3 5" xfId="10694" xr:uid="{00000000-0005-0000-0000-00009A140000}"/>
    <cellStyle name="Normal 56 5 3 3 6" xfId="18853" xr:uid="{00000000-0005-0000-0000-00009B140000}"/>
    <cellStyle name="Normal 56 5 3 3 7" xfId="27006" xr:uid="{00000000-0005-0000-0000-00009C140000}"/>
    <cellStyle name="Normal 56 5 3 3 8" xfId="35238" xr:uid="{00000000-0005-0000-0000-00009D140000}"/>
    <cellStyle name="Normal 56 5 3 3 9" xfId="44749" xr:uid="{00000000-0005-0000-0000-00009E140000}"/>
    <cellStyle name="Normal 56 5 3 4" xfId="1817" xr:uid="{00000000-0005-0000-0000-00009F140000}"/>
    <cellStyle name="Normal 56 5 3 4 2" xfId="4857" xr:uid="{00000000-0005-0000-0000-0000A0140000}"/>
    <cellStyle name="Normal 56 5 3 4 2 2" xfId="14374" xr:uid="{00000000-0005-0000-0000-0000A1140000}"/>
    <cellStyle name="Normal 56 5 3 4 2 3" xfId="22527" xr:uid="{00000000-0005-0000-0000-0000A2140000}"/>
    <cellStyle name="Normal 56 5 3 4 2 4" xfId="30680" xr:uid="{00000000-0005-0000-0000-0000A3140000}"/>
    <cellStyle name="Normal 56 5 3 4 2 5" xfId="38912" xr:uid="{00000000-0005-0000-0000-0000A4140000}"/>
    <cellStyle name="Normal 56 5 3 4 2 6" xfId="48423" xr:uid="{00000000-0005-0000-0000-0000A5140000}"/>
    <cellStyle name="Normal 56 5 3 4 3" xfId="7417" xr:uid="{00000000-0005-0000-0000-0000A6140000}"/>
    <cellStyle name="Normal 56 5 3 4 3 2" xfId="16934" xr:uid="{00000000-0005-0000-0000-0000A7140000}"/>
    <cellStyle name="Normal 56 5 3 4 3 3" xfId="25087" xr:uid="{00000000-0005-0000-0000-0000A8140000}"/>
    <cellStyle name="Normal 56 5 3 4 3 4" xfId="33240" xr:uid="{00000000-0005-0000-0000-0000A9140000}"/>
    <cellStyle name="Normal 56 5 3 4 3 5" xfId="41472" xr:uid="{00000000-0005-0000-0000-0000AA140000}"/>
    <cellStyle name="Normal 56 5 3 4 3 6" xfId="50983" xr:uid="{00000000-0005-0000-0000-0000AB140000}"/>
    <cellStyle name="Normal 56 5 3 4 4" xfId="11334" xr:uid="{00000000-0005-0000-0000-0000AC140000}"/>
    <cellStyle name="Normal 56 5 3 4 5" xfId="19493" xr:uid="{00000000-0005-0000-0000-0000AD140000}"/>
    <cellStyle name="Normal 56 5 3 4 6" xfId="27646" xr:uid="{00000000-0005-0000-0000-0000AE140000}"/>
    <cellStyle name="Normal 56 5 3 4 7" xfId="35878" xr:uid="{00000000-0005-0000-0000-0000AF140000}"/>
    <cellStyle name="Normal 56 5 3 4 8" xfId="45389" xr:uid="{00000000-0005-0000-0000-0000B0140000}"/>
    <cellStyle name="Normal 56 5 3 5" xfId="3574" xr:uid="{00000000-0005-0000-0000-0000B1140000}"/>
    <cellStyle name="Normal 56 5 3 5 2" xfId="13091" xr:uid="{00000000-0005-0000-0000-0000B2140000}"/>
    <cellStyle name="Normal 56 5 3 5 3" xfId="21247" xr:uid="{00000000-0005-0000-0000-0000B3140000}"/>
    <cellStyle name="Normal 56 5 3 5 4" xfId="29400" xr:uid="{00000000-0005-0000-0000-0000B4140000}"/>
    <cellStyle name="Normal 56 5 3 5 5" xfId="37632" xr:uid="{00000000-0005-0000-0000-0000B5140000}"/>
    <cellStyle name="Normal 56 5 3 5 6" xfId="47143" xr:uid="{00000000-0005-0000-0000-0000B6140000}"/>
    <cellStyle name="Normal 56 5 3 6" xfId="6137" xr:uid="{00000000-0005-0000-0000-0000B7140000}"/>
    <cellStyle name="Normal 56 5 3 6 2" xfId="15654" xr:uid="{00000000-0005-0000-0000-0000B8140000}"/>
    <cellStyle name="Normal 56 5 3 6 3" xfId="23807" xr:uid="{00000000-0005-0000-0000-0000B9140000}"/>
    <cellStyle name="Normal 56 5 3 6 4" xfId="31960" xr:uid="{00000000-0005-0000-0000-0000BA140000}"/>
    <cellStyle name="Normal 56 5 3 6 5" xfId="40192" xr:uid="{00000000-0005-0000-0000-0000BB140000}"/>
    <cellStyle name="Normal 56 5 3 6 6" xfId="49703" xr:uid="{00000000-0005-0000-0000-0000BC140000}"/>
    <cellStyle name="Normal 56 5 3 7" xfId="10054" xr:uid="{00000000-0005-0000-0000-0000BD140000}"/>
    <cellStyle name="Normal 56 5 3 8" xfId="18213" xr:uid="{00000000-0005-0000-0000-0000BE140000}"/>
    <cellStyle name="Normal 56 5 3 9" xfId="26366" xr:uid="{00000000-0005-0000-0000-0000BF140000}"/>
    <cellStyle name="Normal 56 5 30" xfId="9721" xr:uid="{00000000-0005-0000-0000-0000C0140000}"/>
    <cellStyle name="Normal 56 5 30 2" xfId="43776" xr:uid="{00000000-0005-0000-0000-0000C1140000}"/>
    <cellStyle name="Normal 56 5 30 3" xfId="53287" xr:uid="{00000000-0005-0000-0000-0000C2140000}"/>
    <cellStyle name="Normal 56 5 31" xfId="9800" xr:uid="{00000000-0005-0000-0000-0000C3140000}"/>
    <cellStyle name="Normal 56 5 31 2" xfId="43855" xr:uid="{00000000-0005-0000-0000-0000C4140000}"/>
    <cellStyle name="Normal 56 5 31 3" xfId="53366" xr:uid="{00000000-0005-0000-0000-0000C5140000}"/>
    <cellStyle name="Normal 56 5 32" xfId="9894" xr:uid="{00000000-0005-0000-0000-0000C6140000}"/>
    <cellStyle name="Normal 56 5 33" xfId="18053" xr:uid="{00000000-0005-0000-0000-0000C7140000}"/>
    <cellStyle name="Normal 56 5 34" xfId="26206" xr:uid="{00000000-0005-0000-0000-0000C8140000}"/>
    <cellStyle name="Normal 56 5 35" xfId="34359" xr:uid="{00000000-0005-0000-0000-0000C9140000}"/>
    <cellStyle name="Normal 56 5 36" xfId="34438" xr:uid="{00000000-0005-0000-0000-0000CA140000}"/>
    <cellStyle name="Normal 56 5 37" xfId="43949" xr:uid="{00000000-0005-0000-0000-0000CB140000}"/>
    <cellStyle name="Normal 56 5 38" xfId="53460" xr:uid="{00000000-0005-0000-0000-0000CC140000}"/>
    <cellStyle name="Normal 56 5 39" xfId="53539" xr:uid="{00000000-0005-0000-0000-0000CD140000}"/>
    <cellStyle name="Normal 56 5 4" xfId="688" xr:uid="{00000000-0005-0000-0000-0000CE140000}"/>
    <cellStyle name="Normal 56 5 4 10" xfId="44269" xr:uid="{00000000-0005-0000-0000-0000CF140000}"/>
    <cellStyle name="Normal 56 5 4 2" xfId="1334" xr:uid="{00000000-0005-0000-0000-0000D0140000}"/>
    <cellStyle name="Normal 56 5 4 2 2" xfId="2617" xr:uid="{00000000-0005-0000-0000-0000D1140000}"/>
    <cellStyle name="Normal 56 5 4 2 2 2" xfId="5657" xr:uid="{00000000-0005-0000-0000-0000D2140000}"/>
    <cellStyle name="Normal 56 5 4 2 2 2 2" xfId="15174" xr:uid="{00000000-0005-0000-0000-0000D3140000}"/>
    <cellStyle name="Normal 56 5 4 2 2 2 3" xfId="23327" xr:uid="{00000000-0005-0000-0000-0000D4140000}"/>
    <cellStyle name="Normal 56 5 4 2 2 2 4" xfId="31480" xr:uid="{00000000-0005-0000-0000-0000D5140000}"/>
    <cellStyle name="Normal 56 5 4 2 2 2 5" xfId="39712" xr:uid="{00000000-0005-0000-0000-0000D6140000}"/>
    <cellStyle name="Normal 56 5 4 2 2 2 6" xfId="49223" xr:uid="{00000000-0005-0000-0000-0000D7140000}"/>
    <cellStyle name="Normal 56 5 4 2 2 3" xfId="8217" xr:uid="{00000000-0005-0000-0000-0000D8140000}"/>
    <cellStyle name="Normal 56 5 4 2 2 3 2" xfId="17734" xr:uid="{00000000-0005-0000-0000-0000D9140000}"/>
    <cellStyle name="Normal 56 5 4 2 2 3 3" xfId="25887" xr:uid="{00000000-0005-0000-0000-0000DA140000}"/>
    <cellStyle name="Normal 56 5 4 2 2 3 4" xfId="34040" xr:uid="{00000000-0005-0000-0000-0000DB140000}"/>
    <cellStyle name="Normal 56 5 4 2 2 3 5" xfId="42272" xr:uid="{00000000-0005-0000-0000-0000DC140000}"/>
    <cellStyle name="Normal 56 5 4 2 2 3 6" xfId="51783" xr:uid="{00000000-0005-0000-0000-0000DD140000}"/>
    <cellStyle name="Normal 56 5 4 2 2 4" xfId="12134" xr:uid="{00000000-0005-0000-0000-0000DE140000}"/>
    <cellStyle name="Normal 56 5 4 2 2 5" xfId="20293" xr:uid="{00000000-0005-0000-0000-0000DF140000}"/>
    <cellStyle name="Normal 56 5 4 2 2 6" xfId="28446" xr:uid="{00000000-0005-0000-0000-0000E0140000}"/>
    <cellStyle name="Normal 56 5 4 2 2 7" xfId="36678" xr:uid="{00000000-0005-0000-0000-0000E1140000}"/>
    <cellStyle name="Normal 56 5 4 2 2 8" xfId="46189" xr:uid="{00000000-0005-0000-0000-0000E2140000}"/>
    <cellStyle name="Normal 56 5 4 2 3" xfId="4377" xr:uid="{00000000-0005-0000-0000-0000E3140000}"/>
    <cellStyle name="Normal 56 5 4 2 3 2" xfId="13894" xr:uid="{00000000-0005-0000-0000-0000E4140000}"/>
    <cellStyle name="Normal 56 5 4 2 3 3" xfId="22047" xr:uid="{00000000-0005-0000-0000-0000E5140000}"/>
    <cellStyle name="Normal 56 5 4 2 3 4" xfId="30200" xr:uid="{00000000-0005-0000-0000-0000E6140000}"/>
    <cellStyle name="Normal 56 5 4 2 3 5" xfId="38432" xr:uid="{00000000-0005-0000-0000-0000E7140000}"/>
    <cellStyle name="Normal 56 5 4 2 3 6" xfId="47943" xr:uid="{00000000-0005-0000-0000-0000E8140000}"/>
    <cellStyle name="Normal 56 5 4 2 4" xfId="6937" xr:uid="{00000000-0005-0000-0000-0000E9140000}"/>
    <cellStyle name="Normal 56 5 4 2 4 2" xfId="16454" xr:uid="{00000000-0005-0000-0000-0000EA140000}"/>
    <cellStyle name="Normal 56 5 4 2 4 3" xfId="24607" xr:uid="{00000000-0005-0000-0000-0000EB140000}"/>
    <cellStyle name="Normal 56 5 4 2 4 4" xfId="32760" xr:uid="{00000000-0005-0000-0000-0000EC140000}"/>
    <cellStyle name="Normal 56 5 4 2 4 5" xfId="40992" xr:uid="{00000000-0005-0000-0000-0000ED140000}"/>
    <cellStyle name="Normal 56 5 4 2 4 6" xfId="50503" xr:uid="{00000000-0005-0000-0000-0000EE140000}"/>
    <cellStyle name="Normal 56 5 4 2 5" xfId="10854" xr:uid="{00000000-0005-0000-0000-0000EF140000}"/>
    <cellStyle name="Normal 56 5 4 2 6" xfId="19013" xr:uid="{00000000-0005-0000-0000-0000F0140000}"/>
    <cellStyle name="Normal 56 5 4 2 7" xfId="27166" xr:uid="{00000000-0005-0000-0000-0000F1140000}"/>
    <cellStyle name="Normal 56 5 4 2 8" xfId="35398" xr:uid="{00000000-0005-0000-0000-0000F2140000}"/>
    <cellStyle name="Normal 56 5 4 2 9" xfId="44909" xr:uid="{00000000-0005-0000-0000-0000F3140000}"/>
    <cellStyle name="Normal 56 5 4 3" xfId="1977" xr:uid="{00000000-0005-0000-0000-0000F4140000}"/>
    <cellStyle name="Normal 56 5 4 3 2" xfId="5017" xr:uid="{00000000-0005-0000-0000-0000F5140000}"/>
    <cellStyle name="Normal 56 5 4 3 2 2" xfId="14534" xr:uid="{00000000-0005-0000-0000-0000F6140000}"/>
    <cellStyle name="Normal 56 5 4 3 2 3" xfId="22687" xr:uid="{00000000-0005-0000-0000-0000F7140000}"/>
    <cellStyle name="Normal 56 5 4 3 2 4" xfId="30840" xr:uid="{00000000-0005-0000-0000-0000F8140000}"/>
    <cellStyle name="Normal 56 5 4 3 2 5" xfId="39072" xr:uid="{00000000-0005-0000-0000-0000F9140000}"/>
    <cellStyle name="Normal 56 5 4 3 2 6" xfId="48583" xr:uid="{00000000-0005-0000-0000-0000FA140000}"/>
    <cellStyle name="Normal 56 5 4 3 3" xfId="7577" xr:uid="{00000000-0005-0000-0000-0000FB140000}"/>
    <cellStyle name="Normal 56 5 4 3 3 2" xfId="17094" xr:uid="{00000000-0005-0000-0000-0000FC140000}"/>
    <cellStyle name="Normal 56 5 4 3 3 3" xfId="25247" xr:uid="{00000000-0005-0000-0000-0000FD140000}"/>
    <cellStyle name="Normal 56 5 4 3 3 4" xfId="33400" xr:uid="{00000000-0005-0000-0000-0000FE140000}"/>
    <cellStyle name="Normal 56 5 4 3 3 5" xfId="41632" xr:uid="{00000000-0005-0000-0000-0000FF140000}"/>
    <cellStyle name="Normal 56 5 4 3 3 6" xfId="51143" xr:uid="{00000000-0005-0000-0000-000000150000}"/>
    <cellStyle name="Normal 56 5 4 3 4" xfId="11494" xr:uid="{00000000-0005-0000-0000-000001150000}"/>
    <cellStyle name="Normal 56 5 4 3 5" xfId="19653" xr:uid="{00000000-0005-0000-0000-000002150000}"/>
    <cellStyle name="Normal 56 5 4 3 6" xfId="27806" xr:uid="{00000000-0005-0000-0000-000003150000}"/>
    <cellStyle name="Normal 56 5 4 3 7" xfId="36038" xr:uid="{00000000-0005-0000-0000-000004150000}"/>
    <cellStyle name="Normal 56 5 4 3 8" xfId="45549" xr:uid="{00000000-0005-0000-0000-000005150000}"/>
    <cellStyle name="Normal 56 5 4 4" xfId="3734" xr:uid="{00000000-0005-0000-0000-000006150000}"/>
    <cellStyle name="Normal 56 5 4 4 2" xfId="13251" xr:uid="{00000000-0005-0000-0000-000007150000}"/>
    <cellStyle name="Normal 56 5 4 4 3" xfId="21407" xr:uid="{00000000-0005-0000-0000-000008150000}"/>
    <cellStyle name="Normal 56 5 4 4 4" xfId="29560" xr:uid="{00000000-0005-0000-0000-000009150000}"/>
    <cellStyle name="Normal 56 5 4 4 5" xfId="37792" xr:uid="{00000000-0005-0000-0000-00000A150000}"/>
    <cellStyle name="Normal 56 5 4 4 6" xfId="47303" xr:uid="{00000000-0005-0000-0000-00000B150000}"/>
    <cellStyle name="Normal 56 5 4 5" xfId="6297" xr:uid="{00000000-0005-0000-0000-00000C150000}"/>
    <cellStyle name="Normal 56 5 4 5 2" xfId="15814" xr:uid="{00000000-0005-0000-0000-00000D150000}"/>
    <cellStyle name="Normal 56 5 4 5 3" xfId="23967" xr:uid="{00000000-0005-0000-0000-00000E150000}"/>
    <cellStyle name="Normal 56 5 4 5 4" xfId="32120" xr:uid="{00000000-0005-0000-0000-00000F150000}"/>
    <cellStyle name="Normal 56 5 4 5 5" xfId="40352" xr:uid="{00000000-0005-0000-0000-000010150000}"/>
    <cellStyle name="Normal 56 5 4 5 6" xfId="49863" xr:uid="{00000000-0005-0000-0000-000011150000}"/>
    <cellStyle name="Normal 56 5 4 6" xfId="10214" xr:uid="{00000000-0005-0000-0000-000012150000}"/>
    <cellStyle name="Normal 56 5 4 7" xfId="18373" xr:uid="{00000000-0005-0000-0000-000013150000}"/>
    <cellStyle name="Normal 56 5 4 8" xfId="26526" xr:uid="{00000000-0005-0000-0000-000014150000}"/>
    <cellStyle name="Normal 56 5 4 9" xfId="34758" xr:uid="{00000000-0005-0000-0000-000015150000}"/>
    <cellStyle name="Normal 56 5 40" xfId="53618" xr:uid="{00000000-0005-0000-0000-000016150000}"/>
    <cellStyle name="Normal 56 5 41" xfId="53697" xr:uid="{00000000-0005-0000-0000-000017150000}"/>
    <cellStyle name="Normal 56 5 42" xfId="53776" xr:uid="{00000000-0005-0000-0000-000018150000}"/>
    <cellStyle name="Normal 56 5 5" xfId="1014" xr:uid="{00000000-0005-0000-0000-000019150000}"/>
    <cellStyle name="Normal 56 5 5 2" xfId="2297" xr:uid="{00000000-0005-0000-0000-00001A150000}"/>
    <cellStyle name="Normal 56 5 5 2 2" xfId="5337" xr:uid="{00000000-0005-0000-0000-00001B150000}"/>
    <cellStyle name="Normal 56 5 5 2 2 2" xfId="14854" xr:uid="{00000000-0005-0000-0000-00001C150000}"/>
    <cellStyle name="Normal 56 5 5 2 2 3" xfId="23007" xr:uid="{00000000-0005-0000-0000-00001D150000}"/>
    <cellStyle name="Normal 56 5 5 2 2 4" xfId="31160" xr:uid="{00000000-0005-0000-0000-00001E150000}"/>
    <cellStyle name="Normal 56 5 5 2 2 5" xfId="39392" xr:uid="{00000000-0005-0000-0000-00001F150000}"/>
    <cellStyle name="Normal 56 5 5 2 2 6" xfId="48903" xr:uid="{00000000-0005-0000-0000-000020150000}"/>
    <cellStyle name="Normal 56 5 5 2 3" xfId="7897" xr:uid="{00000000-0005-0000-0000-000021150000}"/>
    <cellStyle name="Normal 56 5 5 2 3 2" xfId="17414" xr:uid="{00000000-0005-0000-0000-000022150000}"/>
    <cellStyle name="Normal 56 5 5 2 3 3" xfId="25567" xr:uid="{00000000-0005-0000-0000-000023150000}"/>
    <cellStyle name="Normal 56 5 5 2 3 4" xfId="33720" xr:uid="{00000000-0005-0000-0000-000024150000}"/>
    <cellStyle name="Normal 56 5 5 2 3 5" xfId="41952" xr:uid="{00000000-0005-0000-0000-000025150000}"/>
    <cellStyle name="Normal 56 5 5 2 3 6" xfId="51463" xr:uid="{00000000-0005-0000-0000-000026150000}"/>
    <cellStyle name="Normal 56 5 5 2 4" xfId="11814" xr:uid="{00000000-0005-0000-0000-000027150000}"/>
    <cellStyle name="Normal 56 5 5 2 5" xfId="19973" xr:uid="{00000000-0005-0000-0000-000028150000}"/>
    <cellStyle name="Normal 56 5 5 2 6" xfId="28126" xr:uid="{00000000-0005-0000-0000-000029150000}"/>
    <cellStyle name="Normal 56 5 5 2 7" xfId="36358" xr:uid="{00000000-0005-0000-0000-00002A150000}"/>
    <cellStyle name="Normal 56 5 5 2 8" xfId="45869" xr:uid="{00000000-0005-0000-0000-00002B150000}"/>
    <cellStyle name="Normal 56 5 5 3" xfId="4057" xr:uid="{00000000-0005-0000-0000-00002C150000}"/>
    <cellStyle name="Normal 56 5 5 3 2" xfId="13574" xr:uid="{00000000-0005-0000-0000-00002D150000}"/>
    <cellStyle name="Normal 56 5 5 3 3" xfId="21727" xr:uid="{00000000-0005-0000-0000-00002E150000}"/>
    <cellStyle name="Normal 56 5 5 3 4" xfId="29880" xr:uid="{00000000-0005-0000-0000-00002F150000}"/>
    <cellStyle name="Normal 56 5 5 3 5" xfId="38112" xr:uid="{00000000-0005-0000-0000-000030150000}"/>
    <cellStyle name="Normal 56 5 5 3 6" xfId="47623" xr:uid="{00000000-0005-0000-0000-000031150000}"/>
    <cellStyle name="Normal 56 5 5 4" xfId="6617" xr:uid="{00000000-0005-0000-0000-000032150000}"/>
    <cellStyle name="Normal 56 5 5 4 2" xfId="16134" xr:uid="{00000000-0005-0000-0000-000033150000}"/>
    <cellStyle name="Normal 56 5 5 4 3" xfId="24287" xr:uid="{00000000-0005-0000-0000-000034150000}"/>
    <cellStyle name="Normal 56 5 5 4 4" xfId="32440" xr:uid="{00000000-0005-0000-0000-000035150000}"/>
    <cellStyle name="Normal 56 5 5 4 5" xfId="40672" xr:uid="{00000000-0005-0000-0000-000036150000}"/>
    <cellStyle name="Normal 56 5 5 4 6" xfId="50183" xr:uid="{00000000-0005-0000-0000-000037150000}"/>
    <cellStyle name="Normal 56 5 5 5" xfId="10534" xr:uid="{00000000-0005-0000-0000-000038150000}"/>
    <cellStyle name="Normal 56 5 5 6" xfId="18693" xr:uid="{00000000-0005-0000-0000-000039150000}"/>
    <cellStyle name="Normal 56 5 5 7" xfId="26846" xr:uid="{00000000-0005-0000-0000-00003A150000}"/>
    <cellStyle name="Normal 56 5 5 8" xfId="35078" xr:uid="{00000000-0005-0000-0000-00003B150000}"/>
    <cellStyle name="Normal 56 5 5 9" xfId="44589" xr:uid="{00000000-0005-0000-0000-00003C150000}"/>
    <cellStyle name="Normal 56 5 6" xfId="1657" xr:uid="{00000000-0005-0000-0000-00003D150000}"/>
    <cellStyle name="Normal 56 5 6 2" xfId="4697" xr:uid="{00000000-0005-0000-0000-00003E150000}"/>
    <cellStyle name="Normal 56 5 6 2 2" xfId="14214" xr:uid="{00000000-0005-0000-0000-00003F150000}"/>
    <cellStyle name="Normal 56 5 6 2 3" xfId="22367" xr:uid="{00000000-0005-0000-0000-000040150000}"/>
    <cellStyle name="Normal 56 5 6 2 4" xfId="30520" xr:uid="{00000000-0005-0000-0000-000041150000}"/>
    <cellStyle name="Normal 56 5 6 2 5" xfId="38752" xr:uid="{00000000-0005-0000-0000-000042150000}"/>
    <cellStyle name="Normal 56 5 6 2 6" xfId="48263" xr:uid="{00000000-0005-0000-0000-000043150000}"/>
    <cellStyle name="Normal 56 5 6 3" xfId="7257" xr:uid="{00000000-0005-0000-0000-000044150000}"/>
    <cellStyle name="Normal 56 5 6 3 2" xfId="16774" xr:uid="{00000000-0005-0000-0000-000045150000}"/>
    <cellStyle name="Normal 56 5 6 3 3" xfId="24927" xr:uid="{00000000-0005-0000-0000-000046150000}"/>
    <cellStyle name="Normal 56 5 6 3 4" xfId="33080" xr:uid="{00000000-0005-0000-0000-000047150000}"/>
    <cellStyle name="Normal 56 5 6 3 5" xfId="41312" xr:uid="{00000000-0005-0000-0000-000048150000}"/>
    <cellStyle name="Normal 56 5 6 3 6" xfId="50823" xr:uid="{00000000-0005-0000-0000-000049150000}"/>
    <cellStyle name="Normal 56 5 6 4" xfId="11174" xr:uid="{00000000-0005-0000-0000-00004A150000}"/>
    <cellStyle name="Normal 56 5 6 5" xfId="19333" xr:uid="{00000000-0005-0000-0000-00004B150000}"/>
    <cellStyle name="Normal 56 5 6 6" xfId="27486" xr:uid="{00000000-0005-0000-0000-00004C150000}"/>
    <cellStyle name="Normal 56 5 6 7" xfId="35718" xr:uid="{00000000-0005-0000-0000-00004D150000}"/>
    <cellStyle name="Normal 56 5 6 8" xfId="45229" xr:uid="{00000000-0005-0000-0000-00004E150000}"/>
    <cellStyle name="Normal 56 5 7" xfId="2936" xr:uid="{00000000-0005-0000-0000-00004F150000}"/>
    <cellStyle name="Normal 56 5 7 2" xfId="12453" xr:uid="{00000000-0005-0000-0000-000050150000}"/>
    <cellStyle name="Normal 56 5 7 3" xfId="20612" xr:uid="{00000000-0005-0000-0000-000051150000}"/>
    <cellStyle name="Normal 56 5 7 4" xfId="28765" xr:uid="{00000000-0005-0000-0000-000052150000}"/>
    <cellStyle name="Normal 56 5 7 5" xfId="36997" xr:uid="{00000000-0005-0000-0000-000053150000}"/>
    <cellStyle name="Normal 56 5 7 6" xfId="46508" xr:uid="{00000000-0005-0000-0000-000054150000}"/>
    <cellStyle name="Normal 56 5 8" xfId="3015" xr:uid="{00000000-0005-0000-0000-000055150000}"/>
    <cellStyle name="Normal 56 5 8 2" xfId="12532" xr:uid="{00000000-0005-0000-0000-000056150000}"/>
    <cellStyle name="Normal 56 5 8 3" xfId="20691" xr:uid="{00000000-0005-0000-0000-000057150000}"/>
    <cellStyle name="Normal 56 5 8 4" xfId="28844" xr:uid="{00000000-0005-0000-0000-000058150000}"/>
    <cellStyle name="Normal 56 5 8 5" xfId="37076" xr:uid="{00000000-0005-0000-0000-000059150000}"/>
    <cellStyle name="Normal 56 5 8 6" xfId="46587" xr:uid="{00000000-0005-0000-0000-00005A150000}"/>
    <cellStyle name="Normal 56 5 9" xfId="3094" xr:uid="{00000000-0005-0000-0000-00005B150000}"/>
    <cellStyle name="Normal 56 5 9 2" xfId="12611" xr:uid="{00000000-0005-0000-0000-00005C150000}"/>
    <cellStyle name="Normal 56 5 9 3" xfId="20770" xr:uid="{00000000-0005-0000-0000-00005D150000}"/>
    <cellStyle name="Normal 56 5 9 4" xfId="28923" xr:uid="{00000000-0005-0000-0000-00005E150000}"/>
    <cellStyle name="Normal 56 5 9 5" xfId="37155" xr:uid="{00000000-0005-0000-0000-00005F150000}"/>
    <cellStyle name="Normal 56 5 9 6" xfId="46666" xr:uid="{00000000-0005-0000-0000-000060150000}"/>
    <cellStyle name="Normal 56 6" xfId="9847" xr:uid="{00000000-0005-0000-0000-000061150000}"/>
    <cellStyle name="Normal 56 6 2" xfId="43902" xr:uid="{00000000-0005-0000-0000-000062150000}"/>
    <cellStyle name="Normal 56 6 3" xfId="53413" xr:uid="{00000000-0005-0000-0000-000063150000}"/>
    <cellStyle name="Normal 57" xfId="186" xr:uid="{00000000-0005-0000-0000-000064150000}"/>
    <cellStyle name="Normal 57 2" xfId="187" xr:uid="{00000000-0005-0000-0000-000065150000}"/>
    <cellStyle name="Normal 57 2 10" xfId="3065" xr:uid="{00000000-0005-0000-0000-000066150000}"/>
    <cellStyle name="Normal 57 2 10 2" xfId="12582" xr:uid="{00000000-0005-0000-0000-000067150000}"/>
    <cellStyle name="Normal 57 2 10 3" xfId="20741" xr:uid="{00000000-0005-0000-0000-000068150000}"/>
    <cellStyle name="Normal 57 2 10 4" xfId="28894" xr:uid="{00000000-0005-0000-0000-000069150000}"/>
    <cellStyle name="Normal 57 2 10 5" xfId="37126" xr:uid="{00000000-0005-0000-0000-00006A150000}"/>
    <cellStyle name="Normal 57 2 10 6" xfId="46637" xr:uid="{00000000-0005-0000-0000-00006B150000}"/>
    <cellStyle name="Normal 57 2 11" xfId="3144" xr:uid="{00000000-0005-0000-0000-00006C150000}"/>
    <cellStyle name="Normal 57 2 11 2" xfId="12661" xr:uid="{00000000-0005-0000-0000-00006D150000}"/>
    <cellStyle name="Normal 57 2 11 3" xfId="20820" xr:uid="{00000000-0005-0000-0000-00006E150000}"/>
    <cellStyle name="Normal 57 2 11 4" xfId="28973" xr:uid="{00000000-0005-0000-0000-00006F150000}"/>
    <cellStyle name="Normal 57 2 11 5" xfId="37205" xr:uid="{00000000-0005-0000-0000-000070150000}"/>
    <cellStyle name="Normal 57 2 11 6" xfId="46716" xr:uid="{00000000-0005-0000-0000-000071150000}"/>
    <cellStyle name="Normal 57 2 12" xfId="3223" xr:uid="{00000000-0005-0000-0000-000072150000}"/>
    <cellStyle name="Normal 57 2 12 2" xfId="12740" xr:uid="{00000000-0005-0000-0000-000073150000}"/>
    <cellStyle name="Normal 57 2 12 3" xfId="20899" xr:uid="{00000000-0005-0000-0000-000074150000}"/>
    <cellStyle name="Normal 57 2 12 4" xfId="29052" xr:uid="{00000000-0005-0000-0000-000075150000}"/>
    <cellStyle name="Normal 57 2 12 5" xfId="37284" xr:uid="{00000000-0005-0000-0000-000076150000}"/>
    <cellStyle name="Normal 57 2 12 6" xfId="46795" xr:uid="{00000000-0005-0000-0000-000077150000}"/>
    <cellStyle name="Normal 57 2 13" xfId="3302" xr:uid="{00000000-0005-0000-0000-000078150000}"/>
    <cellStyle name="Normal 57 2 13 2" xfId="12819" xr:uid="{00000000-0005-0000-0000-000079150000}"/>
    <cellStyle name="Normal 57 2 13 3" xfId="20978" xr:uid="{00000000-0005-0000-0000-00007A150000}"/>
    <cellStyle name="Normal 57 2 13 4" xfId="29131" xr:uid="{00000000-0005-0000-0000-00007B150000}"/>
    <cellStyle name="Normal 57 2 13 5" xfId="37363" xr:uid="{00000000-0005-0000-0000-00007C150000}"/>
    <cellStyle name="Normal 57 2 13 6" xfId="46874" xr:uid="{00000000-0005-0000-0000-00007D150000}"/>
    <cellStyle name="Normal 57 2 14" xfId="3381" xr:uid="{00000000-0005-0000-0000-00007E150000}"/>
    <cellStyle name="Normal 57 2 14 2" xfId="12898" xr:uid="{00000000-0005-0000-0000-00007F150000}"/>
    <cellStyle name="Normal 57 2 14 3" xfId="21057" xr:uid="{00000000-0005-0000-0000-000080150000}"/>
    <cellStyle name="Normal 57 2 14 4" xfId="29210" xr:uid="{00000000-0005-0000-0000-000081150000}"/>
    <cellStyle name="Normal 57 2 14 5" xfId="37442" xr:uid="{00000000-0005-0000-0000-000082150000}"/>
    <cellStyle name="Normal 57 2 14 6" xfId="46953" xr:uid="{00000000-0005-0000-0000-000083150000}"/>
    <cellStyle name="Normal 57 2 15" xfId="5947" xr:uid="{00000000-0005-0000-0000-000084150000}"/>
    <cellStyle name="Normal 57 2 15 2" xfId="15464" xr:uid="{00000000-0005-0000-0000-000085150000}"/>
    <cellStyle name="Normal 57 2 15 3" xfId="23617" xr:uid="{00000000-0005-0000-0000-000086150000}"/>
    <cellStyle name="Normal 57 2 15 4" xfId="31770" xr:uid="{00000000-0005-0000-0000-000087150000}"/>
    <cellStyle name="Normal 57 2 15 5" xfId="40002" xr:uid="{00000000-0005-0000-0000-000088150000}"/>
    <cellStyle name="Normal 57 2 15 6" xfId="49513" xr:uid="{00000000-0005-0000-0000-000089150000}"/>
    <cellStyle name="Normal 57 2 16" xfId="8507" xr:uid="{00000000-0005-0000-0000-00008A150000}"/>
    <cellStyle name="Normal 57 2 16 2" xfId="42562" xr:uid="{00000000-0005-0000-0000-00008B150000}"/>
    <cellStyle name="Normal 57 2 16 3" xfId="52073" xr:uid="{00000000-0005-0000-0000-00008C150000}"/>
    <cellStyle name="Normal 57 2 17" xfId="8586" xr:uid="{00000000-0005-0000-0000-00008D150000}"/>
    <cellStyle name="Normal 57 2 17 2" xfId="42641" xr:uid="{00000000-0005-0000-0000-00008E150000}"/>
    <cellStyle name="Normal 57 2 17 3" xfId="52152" xr:uid="{00000000-0005-0000-0000-00008F150000}"/>
    <cellStyle name="Normal 57 2 18" xfId="8665" xr:uid="{00000000-0005-0000-0000-000090150000}"/>
    <cellStyle name="Normal 57 2 18 2" xfId="42720" xr:uid="{00000000-0005-0000-0000-000091150000}"/>
    <cellStyle name="Normal 57 2 18 3" xfId="52231" xr:uid="{00000000-0005-0000-0000-000092150000}"/>
    <cellStyle name="Normal 57 2 19" xfId="8744" xr:uid="{00000000-0005-0000-0000-000093150000}"/>
    <cellStyle name="Normal 57 2 19 2" xfId="42799" xr:uid="{00000000-0005-0000-0000-000094150000}"/>
    <cellStyle name="Normal 57 2 19 3" xfId="52310" xr:uid="{00000000-0005-0000-0000-000095150000}"/>
    <cellStyle name="Normal 57 2 2" xfId="362" xr:uid="{00000000-0005-0000-0000-000096150000}"/>
    <cellStyle name="Normal 57 2 2 10" xfId="3191" xr:uid="{00000000-0005-0000-0000-000097150000}"/>
    <cellStyle name="Normal 57 2 2 10 2" xfId="12708" xr:uid="{00000000-0005-0000-0000-000098150000}"/>
    <cellStyle name="Normal 57 2 2 10 3" xfId="20867" xr:uid="{00000000-0005-0000-0000-000099150000}"/>
    <cellStyle name="Normal 57 2 2 10 4" xfId="29020" xr:uid="{00000000-0005-0000-0000-00009A150000}"/>
    <cellStyle name="Normal 57 2 2 10 5" xfId="37252" xr:uid="{00000000-0005-0000-0000-00009B150000}"/>
    <cellStyle name="Normal 57 2 2 10 6" xfId="46763" xr:uid="{00000000-0005-0000-0000-00009C150000}"/>
    <cellStyle name="Normal 57 2 2 11" xfId="3270" xr:uid="{00000000-0005-0000-0000-00009D150000}"/>
    <cellStyle name="Normal 57 2 2 11 2" xfId="12787" xr:uid="{00000000-0005-0000-0000-00009E150000}"/>
    <cellStyle name="Normal 57 2 2 11 3" xfId="20946" xr:uid="{00000000-0005-0000-0000-00009F150000}"/>
    <cellStyle name="Normal 57 2 2 11 4" xfId="29099" xr:uid="{00000000-0005-0000-0000-0000A0150000}"/>
    <cellStyle name="Normal 57 2 2 11 5" xfId="37331" xr:uid="{00000000-0005-0000-0000-0000A1150000}"/>
    <cellStyle name="Normal 57 2 2 11 6" xfId="46842" xr:uid="{00000000-0005-0000-0000-0000A2150000}"/>
    <cellStyle name="Normal 57 2 2 12" xfId="3349" xr:uid="{00000000-0005-0000-0000-0000A3150000}"/>
    <cellStyle name="Normal 57 2 2 12 2" xfId="12866" xr:uid="{00000000-0005-0000-0000-0000A4150000}"/>
    <cellStyle name="Normal 57 2 2 12 3" xfId="21025" xr:uid="{00000000-0005-0000-0000-0000A5150000}"/>
    <cellStyle name="Normal 57 2 2 12 4" xfId="29178" xr:uid="{00000000-0005-0000-0000-0000A6150000}"/>
    <cellStyle name="Normal 57 2 2 12 5" xfId="37410" xr:uid="{00000000-0005-0000-0000-0000A7150000}"/>
    <cellStyle name="Normal 57 2 2 12 6" xfId="46921" xr:uid="{00000000-0005-0000-0000-0000A8150000}"/>
    <cellStyle name="Normal 57 2 2 13" xfId="3429" xr:uid="{00000000-0005-0000-0000-0000A9150000}"/>
    <cellStyle name="Normal 57 2 2 13 2" xfId="12946" xr:uid="{00000000-0005-0000-0000-0000AA150000}"/>
    <cellStyle name="Normal 57 2 2 13 3" xfId="21105" xr:uid="{00000000-0005-0000-0000-0000AB150000}"/>
    <cellStyle name="Normal 57 2 2 13 4" xfId="29258" xr:uid="{00000000-0005-0000-0000-0000AC150000}"/>
    <cellStyle name="Normal 57 2 2 13 5" xfId="37490" xr:uid="{00000000-0005-0000-0000-0000AD150000}"/>
    <cellStyle name="Normal 57 2 2 13 6" xfId="47001" xr:uid="{00000000-0005-0000-0000-0000AE150000}"/>
    <cellStyle name="Normal 57 2 2 14" xfId="5995" xr:uid="{00000000-0005-0000-0000-0000AF150000}"/>
    <cellStyle name="Normal 57 2 2 14 2" xfId="15512" xr:uid="{00000000-0005-0000-0000-0000B0150000}"/>
    <cellStyle name="Normal 57 2 2 14 3" xfId="23665" xr:uid="{00000000-0005-0000-0000-0000B1150000}"/>
    <cellStyle name="Normal 57 2 2 14 4" xfId="31818" xr:uid="{00000000-0005-0000-0000-0000B2150000}"/>
    <cellStyle name="Normal 57 2 2 14 5" xfId="40050" xr:uid="{00000000-0005-0000-0000-0000B3150000}"/>
    <cellStyle name="Normal 57 2 2 14 6" xfId="49561" xr:uid="{00000000-0005-0000-0000-0000B4150000}"/>
    <cellStyle name="Normal 57 2 2 15" xfId="8554" xr:uid="{00000000-0005-0000-0000-0000B5150000}"/>
    <cellStyle name="Normal 57 2 2 15 2" xfId="42609" xr:uid="{00000000-0005-0000-0000-0000B6150000}"/>
    <cellStyle name="Normal 57 2 2 15 3" xfId="52120" xr:uid="{00000000-0005-0000-0000-0000B7150000}"/>
    <cellStyle name="Normal 57 2 2 16" xfId="8633" xr:uid="{00000000-0005-0000-0000-0000B8150000}"/>
    <cellStyle name="Normal 57 2 2 16 2" xfId="42688" xr:uid="{00000000-0005-0000-0000-0000B9150000}"/>
    <cellStyle name="Normal 57 2 2 16 3" xfId="52199" xr:uid="{00000000-0005-0000-0000-0000BA150000}"/>
    <cellStyle name="Normal 57 2 2 17" xfId="8712" xr:uid="{00000000-0005-0000-0000-0000BB150000}"/>
    <cellStyle name="Normal 57 2 2 17 2" xfId="42767" xr:uid="{00000000-0005-0000-0000-0000BC150000}"/>
    <cellStyle name="Normal 57 2 2 17 3" xfId="52278" xr:uid="{00000000-0005-0000-0000-0000BD150000}"/>
    <cellStyle name="Normal 57 2 2 18" xfId="8791" xr:uid="{00000000-0005-0000-0000-0000BE150000}"/>
    <cellStyle name="Normal 57 2 2 18 2" xfId="42846" xr:uid="{00000000-0005-0000-0000-0000BF150000}"/>
    <cellStyle name="Normal 57 2 2 18 3" xfId="52357" xr:uid="{00000000-0005-0000-0000-0000C0150000}"/>
    <cellStyle name="Normal 57 2 2 19" xfId="8870" xr:uid="{00000000-0005-0000-0000-0000C1150000}"/>
    <cellStyle name="Normal 57 2 2 19 2" xfId="42925" xr:uid="{00000000-0005-0000-0000-0000C2150000}"/>
    <cellStyle name="Normal 57 2 2 19 3" xfId="52436" xr:uid="{00000000-0005-0000-0000-0000C3150000}"/>
    <cellStyle name="Normal 57 2 2 2" xfId="462" xr:uid="{00000000-0005-0000-0000-0000C4150000}"/>
    <cellStyle name="Normal 57 2 2 2 10" xfId="26304" xr:uid="{00000000-0005-0000-0000-0000C5150000}"/>
    <cellStyle name="Normal 57 2 2 2 11" xfId="34536" xr:uid="{00000000-0005-0000-0000-0000C6150000}"/>
    <cellStyle name="Normal 57 2 2 2 12" xfId="44047" xr:uid="{00000000-0005-0000-0000-0000C7150000}"/>
    <cellStyle name="Normal 57 2 2 2 2" xfId="623" xr:uid="{00000000-0005-0000-0000-0000C8150000}"/>
    <cellStyle name="Normal 57 2 2 2 2 10" xfId="34696" xr:uid="{00000000-0005-0000-0000-0000C9150000}"/>
    <cellStyle name="Normal 57 2 2 2 2 11" xfId="44207" xr:uid="{00000000-0005-0000-0000-0000CA150000}"/>
    <cellStyle name="Normal 57 2 2 2 2 2" xfId="949" xr:uid="{00000000-0005-0000-0000-0000CB150000}"/>
    <cellStyle name="Normal 57 2 2 2 2 2 10" xfId="44527" xr:uid="{00000000-0005-0000-0000-0000CC150000}"/>
    <cellStyle name="Normal 57 2 2 2 2 2 2" xfId="1592" xr:uid="{00000000-0005-0000-0000-0000CD150000}"/>
    <cellStyle name="Normal 57 2 2 2 2 2 2 2" xfId="2875" xr:uid="{00000000-0005-0000-0000-0000CE150000}"/>
    <cellStyle name="Normal 57 2 2 2 2 2 2 2 2" xfId="5915" xr:uid="{00000000-0005-0000-0000-0000CF150000}"/>
    <cellStyle name="Normal 57 2 2 2 2 2 2 2 2 2" xfId="15432" xr:uid="{00000000-0005-0000-0000-0000D0150000}"/>
    <cellStyle name="Normal 57 2 2 2 2 2 2 2 2 3" xfId="23585" xr:uid="{00000000-0005-0000-0000-0000D1150000}"/>
    <cellStyle name="Normal 57 2 2 2 2 2 2 2 2 4" xfId="31738" xr:uid="{00000000-0005-0000-0000-0000D2150000}"/>
    <cellStyle name="Normal 57 2 2 2 2 2 2 2 2 5" xfId="39970" xr:uid="{00000000-0005-0000-0000-0000D3150000}"/>
    <cellStyle name="Normal 57 2 2 2 2 2 2 2 2 6" xfId="49481" xr:uid="{00000000-0005-0000-0000-0000D4150000}"/>
    <cellStyle name="Normal 57 2 2 2 2 2 2 2 3" xfId="8475" xr:uid="{00000000-0005-0000-0000-0000D5150000}"/>
    <cellStyle name="Normal 57 2 2 2 2 2 2 2 3 2" xfId="17992" xr:uid="{00000000-0005-0000-0000-0000D6150000}"/>
    <cellStyle name="Normal 57 2 2 2 2 2 2 2 3 3" xfId="26145" xr:uid="{00000000-0005-0000-0000-0000D7150000}"/>
    <cellStyle name="Normal 57 2 2 2 2 2 2 2 3 4" xfId="34298" xr:uid="{00000000-0005-0000-0000-0000D8150000}"/>
    <cellStyle name="Normal 57 2 2 2 2 2 2 2 3 5" xfId="42530" xr:uid="{00000000-0005-0000-0000-0000D9150000}"/>
    <cellStyle name="Normal 57 2 2 2 2 2 2 2 3 6" xfId="52041" xr:uid="{00000000-0005-0000-0000-0000DA150000}"/>
    <cellStyle name="Normal 57 2 2 2 2 2 2 2 4" xfId="12392" xr:uid="{00000000-0005-0000-0000-0000DB150000}"/>
    <cellStyle name="Normal 57 2 2 2 2 2 2 2 5" xfId="20551" xr:uid="{00000000-0005-0000-0000-0000DC150000}"/>
    <cellStyle name="Normal 57 2 2 2 2 2 2 2 6" xfId="28704" xr:uid="{00000000-0005-0000-0000-0000DD150000}"/>
    <cellStyle name="Normal 57 2 2 2 2 2 2 2 7" xfId="36936" xr:uid="{00000000-0005-0000-0000-0000DE150000}"/>
    <cellStyle name="Normal 57 2 2 2 2 2 2 2 8" xfId="46447" xr:uid="{00000000-0005-0000-0000-0000DF150000}"/>
    <cellStyle name="Normal 57 2 2 2 2 2 2 3" xfId="4635" xr:uid="{00000000-0005-0000-0000-0000E0150000}"/>
    <cellStyle name="Normal 57 2 2 2 2 2 2 3 2" xfId="14152" xr:uid="{00000000-0005-0000-0000-0000E1150000}"/>
    <cellStyle name="Normal 57 2 2 2 2 2 2 3 3" xfId="22305" xr:uid="{00000000-0005-0000-0000-0000E2150000}"/>
    <cellStyle name="Normal 57 2 2 2 2 2 2 3 4" xfId="30458" xr:uid="{00000000-0005-0000-0000-0000E3150000}"/>
    <cellStyle name="Normal 57 2 2 2 2 2 2 3 5" xfId="38690" xr:uid="{00000000-0005-0000-0000-0000E4150000}"/>
    <cellStyle name="Normal 57 2 2 2 2 2 2 3 6" xfId="48201" xr:uid="{00000000-0005-0000-0000-0000E5150000}"/>
    <cellStyle name="Normal 57 2 2 2 2 2 2 4" xfId="7195" xr:uid="{00000000-0005-0000-0000-0000E6150000}"/>
    <cellStyle name="Normal 57 2 2 2 2 2 2 4 2" xfId="16712" xr:uid="{00000000-0005-0000-0000-0000E7150000}"/>
    <cellStyle name="Normal 57 2 2 2 2 2 2 4 3" xfId="24865" xr:uid="{00000000-0005-0000-0000-0000E8150000}"/>
    <cellStyle name="Normal 57 2 2 2 2 2 2 4 4" xfId="33018" xr:uid="{00000000-0005-0000-0000-0000E9150000}"/>
    <cellStyle name="Normal 57 2 2 2 2 2 2 4 5" xfId="41250" xr:uid="{00000000-0005-0000-0000-0000EA150000}"/>
    <cellStyle name="Normal 57 2 2 2 2 2 2 4 6" xfId="50761" xr:uid="{00000000-0005-0000-0000-0000EB150000}"/>
    <cellStyle name="Normal 57 2 2 2 2 2 2 5" xfId="11112" xr:uid="{00000000-0005-0000-0000-0000EC150000}"/>
    <cellStyle name="Normal 57 2 2 2 2 2 2 6" xfId="19271" xr:uid="{00000000-0005-0000-0000-0000ED150000}"/>
    <cellStyle name="Normal 57 2 2 2 2 2 2 7" xfId="27424" xr:uid="{00000000-0005-0000-0000-0000EE150000}"/>
    <cellStyle name="Normal 57 2 2 2 2 2 2 8" xfId="35656" xr:uid="{00000000-0005-0000-0000-0000EF150000}"/>
    <cellStyle name="Normal 57 2 2 2 2 2 2 9" xfId="45167" xr:uid="{00000000-0005-0000-0000-0000F0150000}"/>
    <cellStyle name="Normal 57 2 2 2 2 2 3" xfId="2235" xr:uid="{00000000-0005-0000-0000-0000F1150000}"/>
    <cellStyle name="Normal 57 2 2 2 2 2 3 2" xfId="5275" xr:uid="{00000000-0005-0000-0000-0000F2150000}"/>
    <cellStyle name="Normal 57 2 2 2 2 2 3 2 2" xfId="14792" xr:uid="{00000000-0005-0000-0000-0000F3150000}"/>
    <cellStyle name="Normal 57 2 2 2 2 2 3 2 3" xfId="22945" xr:uid="{00000000-0005-0000-0000-0000F4150000}"/>
    <cellStyle name="Normal 57 2 2 2 2 2 3 2 4" xfId="31098" xr:uid="{00000000-0005-0000-0000-0000F5150000}"/>
    <cellStyle name="Normal 57 2 2 2 2 2 3 2 5" xfId="39330" xr:uid="{00000000-0005-0000-0000-0000F6150000}"/>
    <cellStyle name="Normal 57 2 2 2 2 2 3 2 6" xfId="48841" xr:uid="{00000000-0005-0000-0000-0000F7150000}"/>
    <cellStyle name="Normal 57 2 2 2 2 2 3 3" xfId="7835" xr:uid="{00000000-0005-0000-0000-0000F8150000}"/>
    <cellStyle name="Normal 57 2 2 2 2 2 3 3 2" xfId="17352" xr:uid="{00000000-0005-0000-0000-0000F9150000}"/>
    <cellStyle name="Normal 57 2 2 2 2 2 3 3 3" xfId="25505" xr:uid="{00000000-0005-0000-0000-0000FA150000}"/>
    <cellStyle name="Normal 57 2 2 2 2 2 3 3 4" xfId="33658" xr:uid="{00000000-0005-0000-0000-0000FB150000}"/>
    <cellStyle name="Normal 57 2 2 2 2 2 3 3 5" xfId="41890" xr:uid="{00000000-0005-0000-0000-0000FC150000}"/>
    <cellStyle name="Normal 57 2 2 2 2 2 3 3 6" xfId="51401" xr:uid="{00000000-0005-0000-0000-0000FD150000}"/>
    <cellStyle name="Normal 57 2 2 2 2 2 3 4" xfId="11752" xr:uid="{00000000-0005-0000-0000-0000FE150000}"/>
    <cellStyle name="Normal 57 2 2 2 2 2 3 5" xfId="19911" xr:uid="{00000000-0005-0000-0000-0000FF150000}"/>
    <cellStyle name="Normal 57 2 2 2 2 2 3 6" xfId="28064" xr:uid="{00000000-0005-0000-0000-000000160000}"/>
    <cellStyle name="Normal 57 2 2 2 2 2 3 7" xfId="36296" xr:uid="{00000000-0005-0000-0000-000001160000}"/>
    <cellStyle name="Normal 57 2 2 2 2 2 3 8" xfId="45807" xr:uid="{00000000-0005-0000-0000-000002160000}"/>
    <cellStyle name="Normal 57 2 2 2 2 2 4" xfId="3995" xr:uid="{00000000-0005-0000-0000-000003160000}"/>
    <cellStyle name="Normal 57 2 2 2 2 2 4 2" xfId="13512" xr:uid="{00000000-0005-0000-0000-000004160000}"/>
    <cellStyle name="Normal 57 2 2 2 2 2 4 3" xfId="21665" xr:uid="{00000000-0005-0000-0000-000005160000}"/>
    <cellStyle name="Normal 57 2 2 2 2 2 4 4" xfId="29818" xr:uid="{00000000-0005-0000-0000-000006160000}"/>
    <cellStyle name="Normal 57 2 2 2 2 2 4 5" xfId="38050" xr:uid="{00000000-0005-0000-0000-000007160000}"/>
    <cellStyle name="Normal 57 2 2 2 2 2 4 6" xfId="47561" xr:uid="{00000000-0005-0000-0000-000008160000}"/>
    <cellStyle name="Normal 57 2 2 2 2 2 5" xfId="6555" xr:uid="{00000000-0005-0000-0000-000009160000}"/>
    <cellStyle name="Normal 57 2 2 2 2 2 5 2" xfId="16072" xr:uid="{00000000-0005-0000-0000-00000A160000}"/>
    <cellStyle name="Normal 57 2 2 2 2 2 5 3" xfId="24225" xr:uid="{00000000-0005-0000-0000-00000B160000}"/>
    <cellStyle name="Normal 57 2 2 2 2 2 5 4" xfId="32378" xr:uid="{00000000-0005-0000-0000-00000C160000}"/>
    <cellStyle name="Normal 57 2 2 2 2 2 5 5" xfId="40610" xr:uid="{00000000-0005-0000-0000-00000D160000}"/>
    <cellStyle name="Normal 57 2 2 2 2 2 5 6" xfId="50121" xr:uid="{00000000-0005-0000-0000-00000E160000}"/>
    <cellStyle name="Normal 57 2 2 2 2 2 6" xfId="10472" xr:uid="{00000000-0005-0000-0000-00000F160000}"/>
    <cellStyle name="Normal 57 2 2 2 2 2 7" xfId="18631" xr:uid="{00000000-0005-0000-0000-000010160000}"/>
    <cellStyle name="Normal 57 2 2 2 2 2 8" xfId="26784" xr:uid="{00000000-0005-0000-0000-000011160000}"/>
    <cellStyle name="Normal 57 2 2 2 2 2 9" xfId="35016" xr:uid="{00000000-0005-0000-0000-000012160000}"/>
    <cellStyle name="Normal 57 2 2 2 2 3" xfId="1272" xr:uid="{00000000-0005-0000-0000-000013160000}"/>
    <cellStyle name="Normal 57 2 2 2 2 3 2" xfId="2555" xr:uid="{00000000-0005-0000-0000-000014160000}"/>
    <cellStyle name="Normal 57 2 2 2 2 3 2 2" xfId="5595" xr:uid="{00000000-0005-0000-0000-000015160000}"/>
    <cellStyle name="Normal 57 2 2 2 2 3 2 2 2" xfId="15112" xr:uid="{00000000-0005-0000-0000-000016160000}"/>
    <cellStyle name="Normal 57 2 2 2 2 3 2 2 3" xfId="23265" xr:uid="{00000000-0005-0000-0000-000017160000}"/>
    <cellStyle name="Normal 57 2 2 2 2 3 2 2 4" xfId="31418" xr:uid="{00000000-0005-0000-0000-000018160000}"/>
    <cellStyle name="Normal 57 2 2 2 2 3 2 2 5" xfId="39650" xr:uid="{00000000-0005-0000-0000-000019160000}"/>
    <cellStyle name="Normal 57 2 2 2 2 3 2 2 6" xfId="49161" xr:uid="{00000000-0005-0000-0000-00001A160000}"/>
    <cellStyle name="Normal 57 2 2 2 2 3 2 3" xfId="8155" xr:uid="{00000000-0005-0000-0000-00001B160000}"/>
    <cellStyle name="Normal 57 2 2 2 2 3 2 3 2" xfId="17672" xr:uid="{00000000-0005-0000-0000-00001C160000}"/>
    <cellStyle name="Normal 57 2 2 2 2 3 2 3 3" xfId="25825" xr:uid="{00000000-0005-0000-0000-00001D160000}"/>
    <cellStyle name="Normal 57 2 2 2 2 3 2 3 4" xfId="33978" xr:uid="{00000000-0005-0000-0000-00001E160000}"/>
    <cellStyle name="Normal 57 2 2 2 2 3 2 3 5" xfId="42210" xr:uid="{00000000-0005-0000-0000-00001F160000}"/>
    <cellStyle name="Normal 57 2 2 2 2 3 2 3 6" xfId="51721" xr:uid="{00000000-0005-0000-0000-000020160000}"/>
    <cellStyle name="Normal 57 2 2 2 2 3 2 4" xfId="12072" xr:uid="{00000000-0005-0000-0000-000021160000}"/>
    <cellStyle name="Normal 57 2 2 2 2 3 2 5" xfId="20231" xr:uid="{00000000-0005-0000-0000-000022160000}"/>
    <cellStyle name="Normal 57 2 2 2 2 3 2 6" xfId="28384" xr:uid="{00000000-0005-0000-0000-000023160000}"/>
    <cellStyle name="Normal 57 2 2 2 2 3 2 7" xfId="36616" xr:uid="{00000000-0005-0000-0000-000024160000}"/>
    <cellStyle name="Normal 57 2 2 2 2 3 2 8" xfId="46127" xr:uid="{00000000-0005-0000-0000-000025160000}"/>
    <cellStyle name="Normal 57 2 2 2 2 3 3" xfId="4315" xr:uid="{00000000-0005-0000-0000-000026160000}"/>
    <cellStyle name="Normal 57 2 2 2 2 3 3 2" xfId="13832" xr:uid="{00000000-0005-0000-0000-000027160000}"/>
    <cellStyle name="Normal 57 2 2 2 2 3 3 3" xfId="21985" xr:uid="{00000000-0005-0000-0000-000028160000}"/>
    <cellStyle name="Normal 57 2 2 2 2 3 3 4" xfId="30138" xr:uid="{00000000-0005-0000-0000-000029160000}"/>
    <cellStyle name="Normal 57 2 2 2 2 3 3 5" xfId="38370" xr:uid="{00000000-0005-0000-0000-00002A160000}"/>
    <cellStyle name="Normal 57 2 2 2 2 3 3 6" xfId="47881" xr:uid="{00000000-0005-0000-0000-00002B160000}"/>
    <cellStyle name="Normal 57 2 2 2 2 3 4" xfId="6875" xr:uid="{00000000-0005-0000-0000-00002C160000}"/>
    <cellStyle name="Normal 57 2 2 2 2 3 4 2" xfId="16392" xr:uid="{00000000-0005-0000-0000-00002D160000}"/>
    <cellStyle name="Normal 57 2 2 2 2 3 4 3" xfId="24545" xr:uid="{00000000-0005-0000-0000-00002E160000}"/>
    <cellStyle name="Normal 57 2 2 2 2 3 4 4" xfId="32698" xr:uid="{00000000-0005-0000-0000-00002F160000}"/>
    <cellStyle name="Normal 57 2 2 2 2 3 4 5" xfId="40930" xr:uid="{00000000-0005-0000-0000-000030160000}"/>
    <cellStyle name="Normal 57 2 2 2 2 3 4 6" xfId="50441" xr:uid="{00000000-0005-0000-0000-000031160000}"/>
    <cellStyle name="Normal 57 2 2 2 2 3 5" xfId="10792" xr:uid="{00000000-0005-0000-0000-000032160000}"/>
    <cellStyle name="Normal 57 2 2 2 2 3 6" xfId="18951" xr:uid="{00000000-0005-0000-0000-000033160000}"/>
    <cellStyle name="Normal 57 2 2 2 2 3 7" xfId="27104" xr:uid="{00000000-0005-0000-0000-000034160000}"/>
    <cellStyle name="Normal 57 2 2 2 2 3 8" xfId="35336" xr:uid="{00000000-0005-0000-0000-000035160000}"/>
    <cellStyle name="Normal 57 2 2 2 2 3 9" xfId="44847" xr:uid="{00000000-0005-0000-0000-000036160000}"/>
    <cellStyle name="Normal 57 2 2 2 2 4" xfId="1915" xr:uid="{00000000-0005-0000-0000-000037160000}"/>
    <cellStyle name="Normal 57 2 2 2 2 4 2" xfId="4955" xr:uid="{00000000-0005-0000-0000-000038160000}"/>
    <cellStyle name="Normal 57 2 2 2 2 4 2 2" xfId="14472" xr:uid="{00000000-0005-0000-0000-000039160000}"/>
    <cellStyle name="Normal 57 2 2 2 2 4 2 3" xfId="22625" xr:uid="{00000000-0005-0000-0000-00003A160000}"/>
    <cellStyle name="Normal 57 2 2 2 2 4 2 4" xfId="30778" xr:uid="{00000000-0005-0000-0000-00003B160000}"/>
    <cellStyle name="Normal 57 2 2 2 2 4 2 5" xfId="39010" xr:uid="{00000000-0005-0000-0000-00003C160000}"/>
    <cellStyle name="Normal 57 2 2 2 2 4 2 6" xfId="48521" xr:uid="{00000000-0005-0000-0000-00003D160000}"/>
    <cellStyle name="Normal 57 2 2 2 2 4 3" xfId="7515" xr:uid="{00000000-0005-0000-0000-00003E160000}"/>
    <cellStyle name="Normal 57 2 2 2 2 4 3 2" xfId="17032" xr:uid="{00000000-0005-0000-0000-00003F160000}"/>
    <cellStyle name="Normal 57 2 2 2 2 4 3 3" xfId="25185" xr:uid="{00000000-0005-0000-0000-000040160000}"/>
    <cellStyle name="Normal 57 2 2 2 2 4 3 4" xfId="33338" xr:uid="{00000000-0005-0000-0000-000041160000}"/>
    <cellStyle name="Normal 57 2 2 2 2 4 3 5" xfId="41570" xr:uid="{00000000-0005-0000-0000-000042160000}"/>
    <cellStyle name="Normal 57 2 2 2 2 4 3 6" xfId="51081" xr:uid="{00000000-0005-0000-0000-000043160000}"/>
    <cellStyle name="Normal 57 2 2 2 2 4 4" xfId="11432" xr:uid="{00000000-0005-0000-0000-000044160000}"/>
    <cellStyle name="Normal 57 2 2 2 2 4 5" xfId="19591" xr:uid="{00000000-0005-0000-0000-000045160000}"/>
    <cellStyle name="Normal 57 2 2 2 2 4 6" xfId="27744" xr:uid="{00000000-0005-0000-0000-000046160000}"/>
    <cellStyle name="Normal 57 2 2 2 2 4 7" xfId="35976" xr:uid="{00000000-0005-0000-0000-000047160000}"/>
    <cellStyle name="Normal 57 2 2 2 2 4 8" xfId="45487" xr:uid="{00000000-0005-0000-0000-000048160000}"/>
    <cellStyle name="Normal 57 2 2 2 2 5" xfId="3672" xr:uid="{00000000-0005-0000-0000-000049160000}"/>
    <cellStyle name="Normal 57 2 2 2 2 5 2" xfId="13189" xr:uid="{00000000-0005-0000-0000-00004A160000}"/>
    <cellStyle name="Normal 57 2 2 2 2 5 3" xfId="21345" xr:uid="{00000000-0005-0000-0000-00004B160000}"/>
    <cellStyle name="Normal 57 2 2 2 2 5 4" xfId="29498" xr:uid="{00000000-0005-0000-0000-00004C160000}"/>
    <cellStyle name="Normal 57 2 2 2 2 5 5" xfId="37730" xr:uid="{00000000-0005-0000-0000-00004D160000}"/>
    <cellStyle name="Normal 57 2 2 2 2 5 6" xfId="47241" xr:uid="{00000000-0005-0000-0000-00004E160000}"/>
    <cellStyle name="Normal 57 2 2 2 2 6" xfId="6235" xr:uid="{00000000-0005-0000-0000-00004F160000}"/>
    <cellStyle name="Normal 57 2 2 2 2 6 2" xfId="15752" xr:uid="{00000000-0005-0000-0000-000050160000}"/>
    <cellStyle name="Normal 57 2 2 2 2 6 3" xfId="23905" xr:uid="{00000000-0005-0000-0000-000051160000}"/>
    <cellStyle name="Normal 57 2 2 2 2 6 4" xfId="32058" xr:uid="{00000000-0005-0000-0000-000052160000}"/>
    <cellStyle name="Normal 57 2 2 2 2 6 5" xfId="40290" xr:uid="{00000000-0005-0000-0000-000053160000}"/>
    <cellStyle name="Normal 57 2 2 2 2 6 6" xfId="49801" xr:uid="{00000000-0005-0000-0000-000054160000}"/>
    <cellStyle name="Normal 57 2 2 2 2 7" xfId="10152" xr:uid="{00000000-0005-0000-0000-000055160000}"/>
    <cellStyle name="Normal 57 2 2 2 2 8" xfId="18311" xr:uid="{00000000-0005-0000-0000-000056160000}"/>
    <cellStyle name="Normal 57 2 2 2 2 9" xfId="26464" xr:uid="{00000000-0005-0000-0000-000057160000}"/>
    <cellStyle name="Normal 57 2 2 2 3" xfId="786" xr:uid="{00000000-0005-0000-0000-000058160000}"/>
    <cellStyle name="Normal 57 2 2 2 3 10" xfId="44367" xr:uid="{00000000-0005-0000-0000-000059160000}"/>
    <cellStyle name="Normal 57 2 2 2 3 2" xfId="1432" xr:uid="{00000000-0005-0000-0000-00005A160000}"/>
    <cellStyle name="Normal 57 2 2 2 3 2 2" xfId="2715" xr:uid="{00000000-0005-0000-0000-00005B160000}"/>
    <cellStyle name="Normal 57 2 2 2 3 2 2 2" xfId="5755" xr:uid="{00000000-0005-0000-0000-00005C160000}"/>
    <cellStyle name="Normal 57 2 2 2 3 2 2 2 2" xfId="15272" xr:uid="{00000000-0005-0000-0000-00005D160000}"/>
    <cellStyle name="Normal 57 2 2 2 3 2 2 2 3" xfId="23425" xr:uid="{00000000-0005-0000-0000-00005E160000}"/>
    <cellStyle name="Normal 57 2 2 2 3 2 2 2 4" xfId="31578" xr:uid="{00000000-0005-0000-0000-00005F160000}"/>
    <cellStyle name="Normal 57 2 2 2 3 2 2 2 5" xfId="39810" xr:uid="{00000000-0005-0000-0000-000060160000}"/>
    <cellStyle name="Normal 57 2 2 2 3 2 2 2 6" xfId="49321" xr:uid="{00000000-0005-0000-0000-000061160000}"/>
    <cellStyle name="Normal 57 2 2 2 3 2 2 3" xfId="8315" xr:uid="{00000000-0005-0000-0000-000062160000}"/>
    <cellStyle name="Normal 57 2 2 2 3 2 2 3 2" xfId="17832" xr:uid="{00000000-0005-0000-0000-000063160000}"/>
    <cellStyle name="Normal 57 2 2 2 3 2 2 3 3" xfId="25985" xr:uid="{00000000-0005-0000-0000-000064160000}"/>
    <cellStyle name="Normal 57 2 2 2 3 2 2 3 4" xfId="34138" xr:uid="{00000000-0005-0000-0000-000065160000}"/>
    <cellStyle name="Normal 57 2 2 2 3 2 2 3 5" xfId="42370" xr:uid="{00000000-0005-0000-0000-000066160000}"/>
    <cellStyle name="Normal 57 2 2 2 3 2 2 3 6" xfId="51881" xr:uid="{00000000-0005-0000-0000-000067160000}"/>
    <cellStyle name="Normal 57 2 2 2 3 2 2 4" xfId="12232" xr:uid="{00000000-0005-0000-0000-000068160000}"/>
    <cellStyle name="Normal 57 2 2 2 3 2 2 5" xfId="20391" xr:uid="{00000000-0005-0000-0000-000069160000}"/>
    <cellStyle name="Normal 57 2 2 2 3 2 2 6" xfId="28544" xr:uid="{00000000-0005-0000-0000-00006A160000}"/>
    <cellStyle name="Normal 57 2 2 2 3 2 2 7" xfId="36776" xr:uid="{00000000-0005-0000-0000-00006B160000}"/>
    <cellStyle name="Normal 57 2 2 2 3 2 2 8" xfId="46287" xr:uid="{00000000-0005-0000-0000-00006C160000}"/>
    <cellStyle name="Normal 57 2 2 2 3 2 3" xfId="4475" xr:uid="{00000000-0005-0000-0000-00006D160000}"/>
    <cellStyle name="Normal 57 2 2 2 3 2 3 2" xfId="13992" xr:uid="{00000000-0005-0000-0000-00006E160000}"/>
    <cellStyle name="Normal 57 2 2 2 3 2 3 3" xfId="22145" xr:uid="{00000000-0005-0000-0000-00006F160000}"/>
    <cellStyle name="Normal 57 2 2 2 3 2 3 4" xfId="30298" xr:uid="{00000000-0005-0000-0000-000070160000}"/>
    <cellStyle name="Normal 57 2 2 2 3 2 3 5" xfId="38530" xr:uid="{00000000-0005-0000-0000-000071160000}"/>
    <cellStyle name="Normal 57 2 2 2 3 2 3 6" xfId="48041" xr:uid="{00000000-0005-0000-0000-000072160000}"/>
    <cellStyle name="Normal 57 2 2 2 3 2 4" xfId="7035" xr:uid="{00000000-0005-0000-0000-000073160000}"/>
    <cellStyle name="Normal 57 2 2 2 3 2 4 2" xfId="16552" xr:uid="{00000000-0005-0000-0000-000074160000}"/>
    <cellStyle name="Normal 57 2 2 2 3 2 4 3" xfId="24705" xr:uid="{00000000-0005-0000-0000-000075160000}"/>
    <cellStyle name="Normal 57 2 2 2 3 2 4 4" xfId="32858" xr:uid="{00000000-0005-0000-0000-000076160000}"/>
    <cellStyle name="Normal 57 2 2 2 3 2 4 5" xfId="41090" xr:uid="{00000000-0005-0000-0000-000077160000}"/>
    <cellStyle name="Normal 57 2 2 2 3 2 4 6" xfId="50601" xr:uid="{00000000-0005-0000-0000-000078160000}"/>
    <cellStyle name="Normal 57 2 2 2 3 2 5" xfId="10952" xr:uid="{00000000-0005-0000-0000-000079160000}"/>
    <cellStyle name="Normal 57 2 2 2 3 2 6" xfId="19111" xr:uid="{00000000-0005-0000-0000-00007A160000}"/>
    <cellStyle name="Normal 57 2 2 2 3 2 7" xfId="27264" xr:uid="{00000000-0005-0000-0000-00007B160000}"/>
    <cellStyle name="Normal 57 2 2 2 3 2 8" xfId="35496" xr:uid="{00000000-0005-0000-0000-00007C160000}"/>
    <cellStyle name="Normal 57 2 2 2 3 2 9" xfId="45007" xr:uid="{00000000-0005-0000-0000-00007D160000}"/>
    <cellStyle name="Normal 57 2 2 2 3 3" xfId="2075" xr:uid="{00000000-0005-0000-0000-00007E160000}"/>
    <cellStyle name="Normal 57 2 2 2 3 3 2" xfId="5115" xr:uid="{00000000-0005-0000-0000-00007F160000}"/>
    <cellStyle name="Normal 57 2 2 2 3 3 2 2" xfId="14632" xr:uid="{00000000-0005-0000-0000-000080160000}"/>
    <cellStyle name="Normal 57 2 2 2 3 3 2 3" xfId="22785" xr:uid="{00000000-0005-0000-0000-000081160000}"/>
    <cellStyle name="Normal 57 2 2 2 3 3 2 4" xfId="30938" xr:uid="{00000000-0005-0000-0000-000082160000}"/>
    <cellStyle name="Normal 57 2 2 2 3 3 2 5" xfId="39170" xr:uid="{00000000-0005-0000-0000-000083160000}"/>
    <cellStyle name="Normal 57 2 2 2 3 3 2 6" xfId="48681" xr:uid="{00000000-0005-0000-0000-000084160000}"/>
    <cellStyle name="Normal 57 2 2 2 3 3 3" xfId="7675" xr:uid="{00000000-0005-0000-0000-000085160000}"/>
    <cellStyle name="Normal 57 2 2 2 3 3 3 2" xfId="17192" xr:uid="{00000000-0005-0000-0000-000086160000}"/>
    <cellStyle name="Normal 57 2 2 2 3 3 3 3" xfId="25345" xr:uid="{00000000-0005-0000-0000-000087160000}"/>
    <cellStyle name="Normal 57 2 2 2 3 3 3 4" xfId="33498" xr:uid="{00000000-0005-0000-0000-000088160000}"/>
    <cellStyle name="Normal 57 2 2 2 3 3 3 5" xfId="41730" xr:uid="{00000000-0005-0000-0000-000089160000}"/>
    <cellStyle name="Normal 57 2 2 2 3 3 3 6" xfId="51241" xr:uid="{00000000-0005-0000-0000-00008A160000}"/>
    <cellStyle name="Normal 57 2 2 2 3 3 4" xfId="11592" xr:uid="{00000000-0005-0000-0000-00008B160000}"/>
    <cellStyle name="Normal 57 2 2 2 3 3 5" xfId="19751" xr:uid="{00000000-0005-0000-0000-00008C160000}"/>
    <cellStyle name="Normal 57 2 2 2 3 3 6" xfId="27904" xr:uid="{00000000-0005-0000-0000-00008D160000}"/>
    <cellStyle name="Normal 57 2 2 2 3 3 7" xfId="36136" xr:uid="{00000000-0005-0000-0000-00008E160000}"/>
    <cellStyle name="Normal 57 2 2 2 3 3 8" xfId="45647" xr:uid="{00000000-0005-0000-0000-00008F160000}"/>
    <cellStyle name="Normal 57 2 2 2 3 4" xfId="3832" xr:uid="{00000000-0005-0000-0000-000090160000}"/>
    <cellStyle name="Normal 57 2 2 2 3 4 2" xfId="13349" xr:uid="{00000000-0005-0000-0000-000091160000}"/>
    <cellStyle name="Normal 57 2 2 2 3 4 3" xfId="21505" xr:uid="{00000000-0005-0000-0000-000092160000}"/>
    <cellStyle name="Normal 57 2 2 2 3 4 4" xfId="29658" xr:uid="{00000000-0005-0000-0000-000093160000}"/>
    <cellStyle name="Normal 57 2 2 2 3 4 5" xfId="37890" xr:uid="{00000000-0005-0000-0000-000094160000}"/>
    <cellStyle name="Normal 57 2 2 2 3 4 6" xfId="47401" xr:uid="{00000000-0005-0000-0000-000095160000}"/>
    <cellStyle name="Normal 57 2 2 2 3 5" xfId="6395" xr:uid="{00000000-0005-0000-0000-000096160000}"/>
    <cellStyle name="Normal 57 2 2 2 3 5 2" xfId="15912" xr:uid="{00000000-0005-0000-0000-000097160000}"/>
    <cellStyle name="Normal 57 2 2 2 3 5 3" xfId="24065" xr:uid="{00000000-0005-0000-0000-000098160000}"/>
    <cellStyle name="Normal 57 2 2 2 3 5 4" xfId="32218" xr:uid="{00000000-0005-0000-0000-000099160000}"/>
    <cellStyle name="Normal 57 2 2 2 3 5 5" xfId="40450" xr:uid="{00000000-0005-0000-0000-00009A160000}"/>
    <cellStyle name="Normal 57 2 2 2 3 5 6" xfId="49961" xr:uid="{00000000-0005-0000-0000-00009B160000}"/>
    <cellStyle name="Normal 57 2 2 2 3 6" xfId="10312" xr:uid="{00000000-0005-0000-0000-00009C160000}"/>
    <cellStyle name="Normal 57 2 2 2 3 7" xfId="18471" xr:uid="{00000000-0005-0000-0000-00009D160000}"/>
    <cellStyle name="Normal 57 2 2 2 3 8" xfId="26624" xr:uid="{00000000-0005-0000-0000-00009E160000}"/>
    <cellStyle name="Normal 57 2 2 2 3 9" xfId="34856" xr:uid="{00000000-0005-0000-0000-00009F160000}"/>
    <cellStyle name="Normal 57 2 2 2 4" xfId="1112" xr:uid="{00000000-0005-0000-0000-0000A0160000}"/>
    <cellStyle name="Normal 57 2 2 2 4 2" xfId="2395" xr:uid="{00000000-0005-0000-0000-0000A1160000}"/>
    <cellStyle name="Normal 57 2 2 2 4 2 2" xfId="5435" xr:uid="{00000000-0005-0000-0000-0000A2160000}"/>
    <cellStyle name="Normal 57 2 2 2 4 2 2 2" xfId="14952" xr:uid="{00000000-0005-0000-0000-0000A3160000}"/>
    <cellStyle name="Normal 57 2 2 2 4 2 2 3" xfId="23105" xr:uid="{00000000-0005-0000-0000-0000A4160000}"/>
    <cellStyle name="Normal 57 2 2 2 4 2 2 4" xfId="31258" xr:uid="{00000000-0005-0000-0000-0000A5160000}"/>
    <cellStyle name="Normal 57 2 2 2 4 2 2 5" xfId="39490" xr:uid="{00000000-0005-0000-0000-0000A6160000}"/>
    <cellStyle name="Normal 57 2 2 2 4 2 2 6" xfId="49001" xr:uid="{00000000-0005-0000-0000-0000A7160000}"/>
    <cellStyle name="Normal 57 2 2 2 4 2 3" xfId="7995" xr:uid="{00000000-0005-0000-0000-0000A8160000}"/>
    <cellStyle name="Normal 57 2 2 2 4 2 3 2" xfId="17512" xr:uid="{00000000-0005-0000-0000-0000A9160000}"/>
    <cellStyle name="Normal 57 2 2 2 4 2 3 3" xfId="25665" xr:uid="{00000000-0005-0000-0000-0000AA160000}"/>
    <cellStyle name="Normal 57 2 2 2 4 2 3 4" xfId="33818" xr:uid="{00000000-0005-0000-0000-0000AB160000}"/>
    <cellStyle name="Normal 57 2 2 2 4 2 3 5" xfId="42050" xr:uid="{00000000-0005-0000-0000-0000AC160000}"/>
    <cellStyle name="Normal 57 2 2 2 4 2 3 6" xfId="51561" xr:uid="{00000000-0005-0000-0000-0000AD160000}"/>
    <cellStyle name="Normal 57 2 2 2 4 2 4" xfId="11912" xr:uid="{00000000-0005-0000-0000-0000AE160000}"/>
    <cellStyle name="Normal 57 2 2 2 4 2 5" xfId="20071" xr:uid="{00000000-0005-0000-0000-0000AF160000}"/>
    <cellStyle name="Normal 57 2 2 2 4 2 6" xfId="28224" xr:uid="{00000000-0005-0000-0000-0000B0160000}"/>
    <cellStyle name="Normal 57 2 2 2 4 2 7" xfId="36456" xr:uid="{00000000-0005-0000-0000-0000B1160000}"/>
    <cellStyle name="Normal 57 2 2 2 4 2 8" xfId="45967" xr:uid="{00000000-0005-0000-0000-0000B2160000}"/>
    <cellStyle name="Normal 57 2 2 2 4 3" xfId="4155" xr:uid="{00000000-0005-0000-0000-0000B3160000}"/>
    <cellStyle name="Normal 57 2 2 2 4 3 2" xfId="13672" xr:uid="{00000000-0005-0000-0000-0000B4160000}"/>
    <cellStyle name="Normal 57 2 2 2 4 3 3" xfId="21825" xr:uid="{00000000-0005-0000-0000-0000B5160000}"/>
    <cellStyle name="Normal 57 2 2 2 4 3 4" xfId="29978" xr:uid="{00000000-0005-0000-0000-0000B6160000}"/>
    <cellStyle name="Normal 57 2 2 2 4 3 5" xfId="38210" xr:uid="{00000000-0005-0000-0000-0000B7160000}"/>
    <cellStyle name="Normal 57 2 2 2 4 3 6" xfId="47721" xr:uid="{00000000-0005-0000-0000-0000B8160000}"/>
    <cellStyle name="Normal 57 2 2 2 4 4" xfId="6715" xr:uid="{00000000-0005-0000-0000-0000B9160000}"/>
    <cellStyle name="Normal 57 2 2 2 4 4 2" xfId="16232" xr:uid="{00000000-0005-0000-0000-0000BA160000}"/>
    <cellStyle name="Normal 57 2 2 2 4 4 3" xfId="24385" xr:uid="{00000000-0005-0000-0000-0000BB160000}"/>
    <cellStyle name="Normal 57 2 2 2 4 4 4" xfId="32538" xr:uid="{00000000-0005-0000-0000-0000BC160000}"/>
    <cellStyle name="Normal 57 2 2 2 4 4 5" xfId="40770" xr:uid="{00000000-0005-0000-0000-0000BD160000}"/>
    <cellStyle name="Normal 57 2 2 2 4 4 6" xfId="50281" xr:uid="{00000000-0005-0000-0000-0000BE160000}"/>
    <cellStyle name="Normal 57 2 2 2 4 5" xfId="10632" xr:uid="{00000000-0005-0000-0000-0000BF160000}"/>
    <cellStyle name="Normal 57 2 2 2 4 6" xfId="18791" xr:uid="{00000000-0005-0000-0000-0000C0160000}"/>
    <cellStyle name="Normal 57 2 2 2 4 7" xfId="26944" xr:uid="{00000000-0005-0000-0000-0000C1160000}"/>
    <cellStyle name="Normal 57 2 2 2 4 8" xfId="35176" xr:uid="{00000000-0005-0000-0000-0000C2160000}"/>
    <cellStyle name="Normal 57 2 2 2 4 9" xfId="44687" xr:uid="{00000000-0005-0000-0000-0000C3160000}"/>
    <cellStyle name="Normal 57 2 2 2 5" xfId="1755" xr:uid="{00000000-0005-0000-0000-0000C4160000}"/>
    <cellStyle name="Normal 57 2 2 2 5 2" xfId="4795" xr:uid="{00000000-0005-0000-0000-0000C5160000}"/>
    <cellStyle name="Normal 57 2 2 2 5 2 2" xfId="14312" xr:uid="{00000000-0005-0000-0000-0000C6160000}"/>
    <cellStyle name="Normal 57 2 2 2 5 2 3" xfId="22465" xr:uid="{00000000-0005-0000-0000-0000C7160000}"/>
    <cellStyle name="Normal 57 2 2 2 5 2 4" xfId="30618" xr:uid="{00000000-0005-0000-0000-0000C8160000}"/>
    <cellStyle name="Normal 57 2 2 2 5 2 5" xfId="38850" xr:uid="{00000000-0005-0000-0000-0000C9160000}"/>
    <cellStyle name="Normal 57 2 2 2 5 2 6" xfId="48361" xr:uid="{00000000-0005-0000-0000-0000CA160000}"/>
    <cellStyle name="Normal 57 2 2 2 5 3" xfId="7355" xr:uid="{00000000-0005-0000-0000-0000CB160000}"/>
    <cellStyle name="Normal 57 2 2 2 5 3 2" xfId="16872" xr:uid="{00000000-0005-0000-0000-0000CC160000}"/>
    <cellStyle name="Normal 57 2 2 2 5 3 3" xfId="25025" xr:uid="{00000000-0005-0000-0000-0000CD160000}"/>
    <cellStyle name="Normal 57 2 2 2 5 3 4" xfId="33178" xr:uid="{00000000-0005-0000-0000-0000CE160000}"/>
    <cellStyle name="Normal 57 2 2 2 5 3 5" xfId="41410" xr:uid="{00000000-0005-0000-0000-0000CF160000}"/>
    <cellStyle name="Normal 57 2 2 2 5 3 6" xfId="50921" xr:uid="{00000000-0005-0000-0000-0000D0160000}"/>
    <cellStyle name="Normal 57 2 2 2 5 4" xfId="11272" xr:uid="{00000000-0005-0000-0000-0000D1160000}"/>
    <cellStyle name="Normal 57 2 2 2 5 5" xfId="19431" xr:uid="{00000000-0005-0000-0000-0000D2160000}"/>
    <cellStyle name="Normal 57 2 2 2 5 6" xfId="27584" xr:uid="{00000000-0005-0000-0000-0000D3160000}"/>
    <cellStyle name="Normal 57 2 2 2 5 7" xfId="35816" xr:uid="{00000000-0005-0000-0000-0000D4160000}"/>
    <cellStyle name="Normal 57 2 2 2 5 8" xfId="45327" xr:uid="{00000000-0005-0000-0000-0000D5160000}"/>
    <cellStyle name="Normal 57 2 2 2 6" xfId="3509" xr:uid="{00000000-0005-0000-0000-0000D6160000}"/>
    <cellStyle name="Normal 57 2 2 2 6 2" xfId="13026" xr:uid="{00000000-0005-0000-0000-0000D7160000}"/>
    <cellStyle name="Normal 57 2 2 2 6 3" xfId="21185" xr:uid="{00000000-0005-0000-0000-0000D8160000}"/>
    <cellStyle name="Normal 57 2 2 2 6 4" xfId="29338" xr:uid="{00000000-0005-0000-0000-0000D9160000}"/>
    <cellStyle name="Normal 57 2 2 2 6 5" xfId="37570" xr:uid="{00000000-0005-0000-0000-0000DA160000}"/>
    <cellStyle name="Normal 57 2 2 2 6 6" xfId="47081" xr:uid="{00000000-0005-0000-0000-0000DB160000}"/>
    <cellStyle name="Normal 57 2 2 2 7" xfId="6075" xr:uid="{00000000-0005-0000-0000-0000DC160000}"/>
    <cellStyle name="Normal 57 2 2 2 7 2" xfId="15592" xr:uid="{00000000-0005-0000-0000-0000DD160000}"/>
    <cellStyle name="Normal 57 2 2 2 7 3" xfId="23745" xr:uid="{00000000-0005-0000-0000-0000DE160000}"/>
    <cellStyle name="Normal 57 2 2 2 7 4" xfId="31898" xr:uid="{00000000-0005-0000-0000-0000DF160000}"/>
    <cellStyle name="Normal 57 2 2 2 7 5" xfId="40130" xr:uid="{00000000-0005-0000-0000-0000E0160000}"/>
    <cellStyle name="Normal 57 2 2 2 7 6" xfId="49641" xr:uid="{00000000-0005-0000-0000-0000E1160000}"/>
    <cellStyle name="Normal 57 2 2 2 8" xfId="9992" xr:uid="{00000000-0005-0000-0000-0000E2160000}"/>
    <cellStyle name="Normal 57 2 2 2 9" xfId="18151" xr:uid="{00000000-0005-0000-0000-0000E3160000}"/>
    <cellStyle name="Normal 57 2 2 20" xfId="8949" xr:uid="{00000000-0005-0000-0000-0000E4160000}"/>
    <cellStyle name="Normal 57 2 2 20 2" xfId="43004" xr:uid="{00000000-0005-0000-0000-0000E5160000}"/>
    <cellStyle name="Normal 57 2 2 20 3" xfId="52515" xr:uid="{00000000-0005-0000-0000-0000E6160000}"/>
    <cellStyle name="Normal 57 2 2 21" xfId="9028" xr:uid="{00000000-0005-0000-0000-0000E7160000}"/>
    <cellStyle name="Normal 57 2 2 21 2" xfId="43083" xr:uid="{00000000-0005-0000-0000-0000E8160000}"/>
    <cellStyle name="Normal 57 2 2 21 3" xfId="52594" xr:uid="{00000000-0005-0000-0000-0000E9160000}"/>
    <cellStyle name="Normal 57 2 2 22" xfId="9107" xr:uid="{00000000-0005-0000-0000-0000EA160000}"/>
    <cellStyle name="Normal 57 2 2 22 2" xfId="43162" xr:uid="{00000000-0005-0000-0000-0000EB160000}"/>
    <cellStyle name="Normal 57 2 2 22 3" xfId="52673" xr:uid="{00000000-0005-0000-0000-0000EC160000}"/>
    <cellStyle name="Normal 57 2 2 23" xfId="9186" xr:uid="{00000000-0005-0000-0000-0000ED160000}"/>
    <cellStyle name="Normal 57 2 2 23 2" xfId="43241" xr:uid="{00000000-0005-0000-0000-0000EE160000}"/>
    <cellStyle name="Normal 57 2 2 23 3" xfId="52752" xr:uid="{00000000-0005-0000-0000-0000EF160000}"/>
    <cellStyle name="Normal 57 2 2 24" xfId="9265" xr:uid="{00000000-0005-0000-0000-0000F0160000}"/>
    <cellStyle name="Normal 57 2 2 24 2" xfId="43320" xr:uid="{00000000-0005-0000-0000-0000F1160000}"/>
    <cellStyle name="Normal 57 2 2 24 3" xfId="52831" xr:uid="{00000000-0005-0000-0000-0000F2160000}"/>
    <cellStyle name="Normal 57 2 2 25" xfId="9344" xr:uid="{00000000-0005-0000-0000-0000F3160000}"/>
    <cellStyle name="Normal 57 2 2 25 2" xfId="43399" xr:uid="{00000000-0005-0000-0000-0000F4160000}"/>
    <cellStyle name="Normal 57 2 2 25 3" xfId="52910" xr:uid="{00000000-0005-0000-0000-0000F5160000}"/>
    <cellStyle name="Normal 57 2 2 26" xfId="9423" xr:uid="{00000000-0005-0000-0000-0000F6160000}"/>
    <cellStyle name="Normal 57 2 2 26 2" xfId="43478" xr:uid="{00000000-0005-0000-0000-0000F7160000}"/>
    <cellStyle name="Normal 57 2 2 26 3" xfId="52989" xr:uid="{00000000-0005-0000-0000-0000F8160000}"/>
    <cellStyle name="Normal 57 2 2 27" xfId="9502" xr:uid="{00000000-0005-0000-0000-0000F9160000}"/>
    <cellStyle name="Normal 57 2 2 27 2" xfId="43557" xr:uid="{00000000-0005-0000-0000-0000FA160000}"/>
    <cellStyle name="Normal 57 2 2 27 3" xfId="53068" xr:uid="{00000000-0005-0000-0000-0000FB160000}"/>
    <cellStyle name="Normal 57 2 2 28" xfId="9581" xr:uid="{00000000-0005-0000-0000-0000FC160000}"/>
    <cellStyle name="Normal 57 2 2 28 2" xfId="43636" xr:uid="{00000000-0005-0000-0000-0000FD160000}"/>
    <cellStyle name="Normal 57 2 2 28 3" xfId="53147" xr:uid="{00000000-0005-0000-0000-0000FE160000}"/>
    <cellStyle name="Normal 57 2 2 29" xfId="9660" xr:uid="{00000000-0005-0000-0000-0000FF160000}"/>
    <cellStyle name="Normal 57 2 2 29 2" xfId="43715" xr:uid="{00000000-0005-0000-0000-000000170000}"/>
    <cellStyle name="Normal 57 2 2 29 3" xfId="53226" xr:uid="{00000000-0005-0000-0000-000001170000}"/>
    <cellStyle name="Normal 57 2 2 3" xfId="543" xr:uid="{00000000-0005-0000-0000-000002170000}"/>
    <cellStyle name="Normal 57 2 2 3 10" xfId="34616" xr:uid="{00000000-0005-0000-0000-000003170000}"/>
    <cellStyle name="Normal 57 2 2 3 11" xfId="44127" xr:uid="{00000000-0005-0000-0000-000004170000}"/>
    <cellStyle name="Normal 57 2 2 3 2" xfId="869" xr:uid="{00000000-0005-0000-0000-000005170000}"/>
    <cellStyle name="Normal 57 2 2 3 2 10" xfId="44447" xr:uid="{00000000-0005-0000-0000-000006170000}"/>
    <cellStyle name="Normal 57 2 2 3 2 2" xfId="1512" xr:uid="{00000000-0005-0000-0000-000007170000}"/>
    <cellStyle name="Normal 57 2 2 3 2 2 2" xfId="2795" xr:uid="{00000000-0005-0000-0000-000008170000}"/>
    <cellStyle name="Normal 57 2 2 3 2 2 2 2" xfId="5835" xr:uid="{00000000-0005-0000-0000-000009170000}"/>
    <cellStyle name="Normal 57 2 2 3 2 2 2 2 2" xfId="15352" xr:uid="{00000000-0005-0000-0000-00000A170000}"/>
    <cellStyle name="Normal 57 2 2 3 2 2 2 2 3" xfId="23505" xr:uid="{00000000-0005-0000-0000-00000B170000}"/>
    <cellStyle name="Normal 57 2 2 3 2 2 2 2 4" xfId="31658" xr:uid="{00000000-0005-0000-0000-00000C170000}"/>
    <cellStyle name="Normal 57 2 2 3 2 2 2 2 5" xfId="39890" xr:uid="{00000000-0005-0000-0000-00000D170000}"/>
    <cellStyle name="Normal 57 2 2 3 2 2 2 2 6" xfId="49401" xr:uid="{00000000-0005-0000-0000-00000E170000}"/>
    <cellStyle name="Normal 57 2 2 3 2 2 2 3" xfId="8395" xr:uid="{00000000-0005-0000-0000-00000F170000}"/>
    <cellStyle name="Normal 57 2 2 3 2 2 2 3 2" xfId="17912" xr:uid="{00000000-0005-0000-0000-000010170000}"/>
    <cellStyle name="Normal 57 2 2 3 2 2 2 3 3" xfId="26065" xr:uid="{00000000-0005-0000-0000-000011170000}"/>
    <cellStyle name="Normal 57 2 2 3 2 2 2 3 4" xfId="34218" xr:uid="{00000000-0005-0000-0000-000012170000}"/>
    <cellStyle name="Normal 57 2 2 3 2 2 2 3 5" xfId="42450" xr:uid="{00000000-0005-0000-0000-000013170000}"/>
    <cellStyle name="Normal 57 2 2 3 2 2 2 3 6" xfId="51961" xr:uid="{00000000-0005-0000-0000-000014170000}"/>
    <cellStyle name="Normal 57 2 2 3 2 2 2 4" xfId="12312" xr:uid="{00000000-0005-0000-0000-000015170000}"/>
    <cellStyle name="Normal 57 2 2 3 2 2 2 5" xfId="20471" xr:uid="{00000000-0005-0000-0000-000016170000}"/>
    <cellStyle name="Normal 57 2 2 3 2 2 2 6" xfId="28624" xr:uid="{00000000-0005-0000-0000-000017170000}"/>
    <cellStyle name="Normal 57 2 2 3 2 2 2 7" xfId="36856" xr:uid="{00000000-0005-0000-0000-000018170000}"/>
    <cellStyle name="Normal 57 2 2 3 2 2 2 8" xfId="46367" xr:uid="{00000000-0005-0000-0000-000019170000}"/>
    <cellStyle name="Normal 57 2 2 3 2 2 3" xfId="4555" xr:uid="{00000000-0005-0000-0000-00001A170000}"/>
    <cellStyle name="Normal 57 2 2 3 2 2 3 2" xfId="14072" xr:uid="{00000000-0005-0000-0000-00001B170000}"/>
    <cellStyle name="Normal 57 2 2 3 2 2 3 3" xfId="22225" xr:uid="{00000000-0005-0000-0000-00001C170000}"/>
    <cellStyle name="Normal 57 2 2 3 2 2 3 4" xfId="30378" xr:uid="{00000000-0005-0000-0000-00001D170000}"/>
    <cellStyle name="Normal 57 2 2 3 2 2 3 5" xfId="38610" xr:uid="{00000000-0005-0000-0000-00001E170000}"/>
    <cellStyle name="Normal 57 2 2 3 2 2 3 6" xfId="48121" xr:uid="{00000000-0005-0000-0000-00001F170000}"/>
    <cellStyle name="Normal 57 2 2 3 2 2 4" xfId="7115" xr:uid="{00000000-0005-0000-0000-000020170000}"/>
    <cellStyle name="Normal 57 2 2 3 2 2 4 2" xfId="16632" xr:uid="{00000000-0005-0000-0000-000021170000}"/>
    <cellStyle name="Normal 57 2 2 3 2 2 4 3" xfId="24785" xr:uid="{00000000-0005-0000-0000-000022170000}"/>
    <cellStyle name="Normal 57 2 2 3 2 2 4 4" xfId="32938" xr:uid="{00000000-0005-0000-0000-000023170000}"/>
    <cellStyle name="Normal 57 2 2 3 2 2 4 5" xfId="41170" xr:uid="{00000000-0005-0000-0000-000024170000}"/>
    <cellStyle name="Normal 57 2 2 3 2 2 4 6" xfId="50681" xr:uid="{00000000-0005-0000-0000-000025170000}"/>
    <cellStyle name="Normal 57 2 2 3 2 2 5" xfId="11032" xr:uid="{00000000-0005-0000-0000-000026170000}"/>
    <cellStyle name="Normal 57 2 2 3 2 2 6" xfId="19191" xr:uid="{00000000-0005-0000-0000-000027170000}"/>
    <cellStyle name="Normal 57 2 2 3 2 2 7" xfId="27344" xr:uid="{00000000-0005-0000-0000-000028170000}"/>
    <cellStyle name="Normal 57 2 2 3 2 2 8" xfId="35576" xr:uid="{00000000-0005-0000-0000-000029170000}"/>
    <cellStyle name="Normal 57 2 2 3 2 2 9" xfId="45087" xr:uid="{00000000-0005-0000-0000-00002A170000}"/>
    <cellStyle name="Normal 57 2 2 3 2 3" xfId="2155" xr:uid="{00000000-0005-0000-0000-00002B170000}"/>
    <cellStyle name="Normal 57 2 2 3 2 3 2" xfId="5195" xr:uid="{00000000-0005-0000-0000-00002C170000}"/>
    <cellStyle name="Normal 57 2 2 3 2 3 2 2" xfId="14712" xr:uid="{00000000-0005-0000-0000-00002D170000}"/>
    <cellStyle name="Normal 57 2 2 3 2 3 2 3" xfId="22865" xr:uid="{00000000-0005-0000-0000-00002E170000}"/>
    <cellStyle name="Normal 57 2 2 3 2 3 2 4" xfId="31018" xr:uid="{00000000-0005-0000-0000-00002F170000}"/>
    <cellStyle name="Normal 57 2 2 3 2 3 2 5" xfId="39250" xr:uid="{00000000-0005-0000-0000-000030170000}"/>
    <cellStyle name="Normal 57 2 2 3 2 3 2 6" xfId="48761" xr:uid="{00000000-0005-0000-0000-000031170000}"/>
    <cellStyle name="Normal 57 2 2 3 2 3 3" xfId="7755" xr:uid="{00000000-0005-0000-0000-000032170000}"/>
    <cellStyle name="Normal 57 2 2 3 2 3 3 2" xfId="17272" xr:uid="{00000000-0005-0000-0000-000033170000}"/>
    <cellStyle name="Normal 57 2 2 3 2 3 3 3" xfId="25425" xr:uid="{00000000-0005-0000-0000-000034170000}"/>
    <cellStyle name="Normal 57 2 2 3 2 3 3 4" xfId="33578" xr:uid="{00000000-0005-0000-0000-000035170000}"/>
    <cellStyle name="Normal 57 2 2 3 2 3 3 5" xfId="41810" xr:uid="{00000000-0005-0000-0000-000036170000}"/>
    <cellStyle name="Normal 57 2 2 3 2 3 3 6" xfId="51321" xr:uid="{00000000-0005-0000-0000-000037170000}"/>
    <cellStyle name="Normal 57 2 2 3 2 3 4" xfId="11672" xr:uid="{00000000-0005-0000-0000-000038170000}"/>
    <cellStyle name="Normal 57 2 2 3 2 3 5" xfId="19831" xr:uid="{00000000-0005-0000-0000-000039170000}"/>
    <cellStyle name="Normal 57 2 2 3 2 3 6" xfId="27984" xr:uid="{00000000-0005-0000-0000-00003A170000}"/>
    <cellStyle name="Normal 57 2 2 3 2 3 7" xfId="36216" xr:uid="{00000000-0005-0000-0000-00003B170000}"/>
    <cellStyle name="Normal 57 2 2 3 2 3 8" xfId="45727" xr:uid="{00000000-0005-0000-0000-00003C170000}"/>
    <cellStyle name="Normal 57 2 2 3 2 4" xfId="3915" xr:uid="{00000000-0005-0000-0000-00003D170000}"/>
    <cellStyle name="Normal 57 2 2 3 2 4 2" xfId="13432" xr:uid="{00000000-0005-0000-0000-00003E170000}"/>
    <cellStyle name="Normal 57 2 2 3 2 4 3" xfId="21585" xr:uid="{00000000-0005-0000-0000-00003F170000}"/>
    <cellStyle name="Normal 57 2 2 3 2 4 4" xfId="29738" xr:uid="{00000000-0005-0000-0000-000040170000}"/>
    <cellStyle name="Normal 57 2 2 3 2 4 5" xfId="37970" xr:uid="{00000000-0005-0000-0000-000041170000}"/>
    <cellStyle name="Normal 57 2 2 3 2 4 6" xfId="47481" xr:uid="{00000000-0005-0000-0000-000042170000}"/>
    <cellStyle name="Normal 57 2 2 3 2 5" xfId="6475" xr:uid="{00000000-0005-0000-0000-000043170000}"/>
    <cellStyle name="Normal 57 2 2 3 2 5 2" xfId="15992" xr:uid="{00000000-0005-0000-0000-000044170000}"/>
    <cellStyle name="Normal 57 2 2 3 2 5 3" xfId="24145" xr:uid="{00000000-0005-0000-0000-000045170000}"/>
    <cellStyle name="Normal 57 2 2 3 2 5 4" xfId="32298" xr:uid="{00000000-0005-0000-0000-000046170000}"/>
    <cellStyle name="Normal 57 2 2 3 2 5 5" xfId="40530" xr:uid="{00000000-0005-0000-0000-000047170000}"/>
    <cellStyle name="Normal 57 2 2 3 2 5 6" xfId="50041" xr:uid="{00000000-0005-0000-0000-000048170000}"/>
    <cellStyle name="Normal 57 2 2 3 2 6" xfId="10392" xr:uid="{00000000-0005-0000-0000-000049170000}"/>
    <cellStyle name="Normal 57 2 2 3 2 7" xfId="18551" xr:uid="{00000000-0005-0000-0000-00004A170000}"/>
    <cellStyle name="Normal 57 2 2 3 2 8" xfId="26704" xr:uid="{00000000-0005-0000-0000-00004B170000}"/>
    <cellStyle name="Normal 57 2 2 3 2 9" xfId="34936" xr:uid="{00000000-0005-0000-0000-00004C170000}"/>
    <cellStyle name="Normal 57 2 2 3 3" xfId="1192" xr:uid="{00000000-0005-0000-0000-00004D170000}"/>
    <cellStyle name="Normal 57 2 2 3 3 2" xfId="2475" xr:uid="{00000000-0005-0000-0000-00004E170000}"/>
    <cellStyle name="Normal 57 2 2 3 3 2 2" xfId="5515" xr:uid="{00000000-0005-0000-0000-00004F170000}"/>
    <cellStyle name="Normal 57 2 2 3 3 2 2 2" xfId="15032" xr:uid="{00000000-0005-0000-0000-000050170000}"/>
    <cellStyle name="Normal 57 2 2 3 3 2 2 3" xfId="23185" xr:uid="{00000000-0005-0000-0000-000051170000}"/>
    <cellStyle name="Normal 57 2 2 3 3 2 2 4" xfId="31338" xr:uid="{00000000-0005-0000-0000-000052170000}"/>
    <cellStyle name="Normal 57 2 2 3 3 2 2 5" xfId="39570" xr:uid="{00000000-0005-0000-0000-000053170000}"/>
    <cellStyle name="Normal 57 2 2 3 3 2 2 6" xfId="49081" xr:uid="{00000000-0005-0000-0000-000054170000}"/>
    <cellStyle name="Normal 57 2 2 3 3 2 3" xfId="8075" xr:uid="{00000000-0005-0000-0000-000055170000}"/>
    <cellStyle name="Normal 57 2 2 3 3 2 3 2" xfId="17592" xr:uid="{00000000-0005-0000-0000-000056170000}"/>
    <cellStyle name="Normal 57 2 2 3 3 2 3 3" xfId="25745" xr:uid="{00000000-0005-0000-0000-000057170000}"/>
    <cellStyle name="Normal 57 2 2 3 3 2 3 4" xfId="33898" xr:uid="{00000000-0005-0000-0000-000058170000}"/>
    <cellStyle name="Normal 57 2 2 3 3 2 3 5" xfId="42130" xr:uid="{00000000-0005-0000-0000-000059170000}"/>
    <cellStyle name="Normal 57 2 2 3 3 2 3 6" xfId="51641" xr:uid="{00000000-0005-0000-0000-00005A170000}"/>
    <cellStyle name="Normal 57 2 2 3 3 2 4" xfId="11992" xr:uid="{00000000-0005-0000-0000-00005B170000}"/>
    <cellStyle name="Normal 57 2 2 3 3 2 5" xfId="20151" xr:uid="{00000000-0005-0000-0000-00005C170000}"/>
    <cellStyle name="Normal 57 2 2 3 3 2 6" xfId="28304" xr:uid="{00000000-0005-0000-0000-00005D170000}"/>
    <cellStyle name="Normal 57 2 2 3 3 2 7" xfId="36536" xr:uid="{00000000-0005-0000-0000-00005E170000}"/>
    <cellStyle name="Normal 57 2 2 3 3 2 8" xfId="46047" xr:uid="{00000000-0005-0000-0000-00005F170000}"/>
    <cellStyle name="Normal 57 2 2 3 3 3" xfId="4235" xr:uid="{00000000-0005-0000-0000-000060170000}"/>
    <cellStyle name="Normal 57 2 2 3 3 3 2" xfId="13752" xr:uid="{00000000-0005-0000-0000-000061170000}"/>
    <cellStyle name="Normal 57 2 2 3 3 3 3" xfId="21905" xr:uid="{00000000-0005-0000-0000-000062170000}"/>
    <cellStyle name="Normal 57 2 2 3 3 3 4" xfId="30058" xr:uid="{00000000-0005-0000-0000-000063170000}"/>
    <cellStyle name="Normal 57 2 2 3 3 3 5" xfId="38290" xr:uid="{00000000-0005-0000-0000-000064170000}"/>
    <cellStyle name="Normal 57 2 2 3 3 3 6" xfId="47801" xr:uid="{00000000-0005-0000-0000-000065170000}"/>
    <cellStyle name="Normal 57 2 2 3 3 4" xfId="6795" xr:uid="{00000000-0005-0000-0000-000066170000}"/>
    <cellStyle name="Normal 57 2 2 3 3 4 2" xfId="16312" xr:uid="{00000000-0005-0000-0000-000067170000}"/>
    <cellStyle name="Normal 57 2 2 3 3 4 3" xfId="24465" xr:uid="{00000000-0005-0000-0000-000068170000}"/>
    <cellStyle name="Normal 57 2 2 3 3 4 4" xfId="32618" xr:uid="{00000000-0005-0000-0000-000069170000}"/>
    <cellStyle name="Normal 57 2 2 3 3 4 5" xfId="40850" xr:uid="{00000000-0005-0000-0000-00006A170000}"/>
    <cellStyle name="Normal 57 2 2 3 3 4 6" xfId="50361" xr:uid="{00000000-0005-0000-0000-00006B170000}"/>
    <cellStyle name="Normal 57 2 2 3 3 5" xfId="10712" xr:uid="{00000000-0005-0000-0000-00006C170000}"/>
    <cellStyle name="Normal 57 2 2 3 3 6" xfId="18871" xr:uid="{00000000-0005-0000-0000-00006D170000}"/>
    <cellStyle name="Normal 57 2 2 3 3 7" xfId="27024" xr:uid="{00000000-0005-0000-0000-00006E170000}"/>
    <cellStyle name="Normal 57 2 2 3 3 8" xfId="35256" xr:uid="{00000000-0005-0000-0000-00006F170000}"/>
    <cellStyle name="Normal 57 2 2 3 3 9" xfId="44767" xr:uid="{00000000-0005-0000-0000-000070170000}"/>
    <cellStyle name="Normal 57 2 2 3 4" xfId="1835" xr:uid="{00000000-0005-0000-0000-000071170000}"/>
    <cellStyle name="Normal 57 2 2 3 4 2" xfId="4875" xr:uid="{00000000-0005-0000-0000-000072170000}"/>
    <cellStyle name="Normal 57 2 2 3 4 2 2" xfId="14392" xr:uid="{00000000-0005-0000-0000-000073170000}"/>
    <cellStyle name="Normal 57 2 2 3 4 2 3" xfId="22545" xr:uid="{00000000-0005-0000-0000-000074170000}"/>
    <cellStyle name="Normal 57 2 2 3 4 2 4" xfId="30698" xr:uid="{00000000-0005-0000-0000-000075170000}"/>
    <cellStyle name="Normal 57 2 2 3 4 2 5" xfId="38930" xr:uid="{00000000-0005-0000-0000-000076170000}"/>
    <cellStyle name="Normal 57 2 2 3 4 2 6" xfId="48441" xr:uid="{00000000-0005-0000-0000-000077170000}"/>
    <cellStyle name="Normal 57 2 2 3 4 3" xfId="7435" xr:uid="{00000000-0005-0000-0000-000078170000}"/>
    <cellStyle name="Normal 57 2 2 3 4 3 2" xfId="16952" xr:uid="{00000000-0005-0000-0000-000079170000}"/>
    <cellStyle name="Normal 57 2 2 3 4 3 3" xfId="25105" xr:uid="{00000000-0005-0000-0000-00007A170000}"/>
    <cellStyle name="Normal 57 2 2 3 4 3 4" xfId="33258" xr:uid="{00000000-0005-0000-0000-00007B170000}"/>
    <cellStyle name="Normal 57 2 2 3 4 3 5" xfId="41490" xr:uid="{00000000-0005-0000-0000-00007C170000}"/>
    <cellStyle name="Normal 57 2 2 3 4 3 6" xfId="51001" xr:uid="{00000000-0005-0000-0000-00007D170000}"/>
    <cellStyle name="Normal 57 2 2 3 4 4" xfId="11352" xr:uid="{00000000-0005-0000-0000-00007E170000}"/>
    <cellStyle name="Normal 57 2 2 3 4 5" xfId="19511" xr:uid="{00000000-0005-0000-0000-00007F170000}"/>
    <cellStyle name="Normal 57 2 2 3 4 6" xfId="27664" xr:uid="{00000000-0005-0000-0000-000080170000}"/>
    <cellStyle name="Normal 57 2 2 3 4 7" xfId="35896" xr:uid="{00000000-0005-0000-0000-000081170000}"/>
    <cellStyle name="Normal 57 2 2 3 4 8" xfId="45407" xr:uid="{00000000-0005-0000-0000-000082170000}"/>
    <cellStyle name="Normal 57 2 2 3 5" xfId="3592" xr:uid="{00000000-0005-0000-0000-000083170000}"/>
    <cellStyle name="Normal 57 2 2 3 5 2" xfId="13109" xr:uid="{00000000-0005-0000-0000-000084170000}"/>
    <cellStyle name="Normal 57 2 2 3 5 3" xfId="21265" xr:uid="{00000000-0005-0000-0000-000085170000}"/>
    <cellStyle name="Normal 57 2 2 3 5 4" xfId="29418" xr:uid="{00000000-0005-0000-0000-000086170000}"/>
    <cellStyle name="Normal 57 2 2 3 5 5" xfId="37650" xr:uid="{00000000-0005-0000-0000-000087170000}"/>
    <cellStyle name="Normal 57 2 2 3 5 6" xfId="47161" xr:uid="{00000000-0005-0000-0000-000088170000}"/>
    <cellStyle name="Normal 57 2 2 3 6" xfId="6155" xr:uid="{00000000-0005-0000-0000-000089170000}"/>
    <cellStyle name="Normal 57 2 2 3 6 2" xfId="15672" xr:uid="{00000000-0005-0000-0000-00008A170000}"/>
    <cellStyle name="Normal 57 2 2 3 6 3" xfId="23825" xr:uid="{00000000-0005-0000-0000-00008B170000}"/>
    <cellStyle name="Normal 57 2 2 3 6 4" xfId="31978" xr:uid="{00000000-0005-0000-0000-00008C170000}"/>
    <cellStyle name="Normal 57 2 2 3 6 5" xfId="40210" xr:uid="{00000000-0005-0000-0000-00008D170000}"/>
    <cellStyle name="Normal 57 2 2 3 6 6" xfId="49721" xr:uid="{00000000-0005-0000-0000-00008E170000}"/>
    <cellStyle name="Normal 57 2 2 3 7" xfId="10072" xr:uid="{00000000-0005-0000-0000-00008F170000}"/>
    <cellStyle name="Normal 57 2 2 3 8" xfId="18231" xr:uid="{00000000-0005-0000-0000-000090170000}"/>
    <cellStyle name="Normal 57 2 2 3 9" xfId="26384" xr:uid="{00000000-0005-0000-0000-000091170000}"/>
    <cellStyle name="Normal 57 2 2 30" xfId="9739" xr:uid="{00000000-0005-0000-0000-000092170000}"/>
    <cellStyle name="Normal 57 2 2 30 2" xfId="43794" xr:uid="{00000000-0005-0000-0000-000093170000}"/>
    <cellStyle name="Normal 57 2 2 30 3" xfId="53305" xr:uid="{00000000-0005-0000-0000-000094170000}"/>
    <cellStyle name="Normal 57 2 2 31" xfId="9818" xr:uid="{00000000-0005-0000-0000-000095170000}"/>
    <cellStyle name="Normal 57 2 2 31 2" xfId="43873" xr:uid="{00000000-0005-0000-0000-000096170000}"/>
    <cellStyle name="Normal 57 2 2 31 3" xfId="53384" xr:uid="{00000000-0005-0000-0000-000097170000}"/>
    <cellStyle name="Normal 57 2 2 32" xfId="9912" xr:uid="{00000000-0005-0000-0000-000098170000}"/>
    <cellStyle name="Normal 57 2 2 33" xfId="18071" xr:uid="{00000000-0005-0000-0000-000099170000}"/>
    <cellStyle name="Normal 57 2 2 34" xfId="26224" xr:uid="{00000000-0005-0000-0000-00009A170000}"/>
    <cellStyle name="Normal 57 2 2 35" xfId="34377" xr:uid="{00000000-0005-0000-0000-00009B170000}"/>
    <cellStyle name="Normal 57 2 2 36" xfId="34456" xr:uid="{00000000-0005-0000-0000-00009C170000}"/>
    <cellStyle name="Normal 57 2 2 37" xfId="43967" xr:uid="{00000000-0005-0000-0000-00009D170000}"/>
    <cellStyle name="Normal 57 2 2 38" xfId="53478" xr:uid="{00000000-0005-0000-0000-00009E170000}"/>
    <cellStyle name="Normal 57 2 2 39" xfId="53557" xr:uid="{00000000-0005-0000-0000-00009F170000}"/>
    <cellStyle name="Normal 57 2 2 4" xfId="706" xr:uid="{00000000-0005-0000-0000-0000A0170000}"/>
    <cellStyle name="Normal 57 2 2 4 10" xfId="44287" xr:uid="{00000000-0005-0000-0000-0000A1170000}"/>
    <cellStyle name="Normal 57 2 2 4 2" xfId="1352" xr:uid="{00000000-0005-0000-0000-0000A2170000}"/>
    <cellStyle name="Normal 57 2 2 4 2 2" xfId="2635" xr:uid="{00000000-0005-0000-0000-0000A3170000}"/>
    <cellStyle name="Normal 57 2 2 4 2 2 2" xfId="5675" xr:uid="{00000000-0005-0000-0000-0000A4170000}"/>
    <cellStyle name="Normal 57 2 2 4 2 2 2 2" xfId="15192" xr:uid="{00000000-0005-0000-0000-0000A5170000}"/>
    <cellStyle name="Normal 57 2 2 4 2 2 2 3" xfId="23345" xr:uid="{00000000-0005-0000-0000-0000A6170000}"/>
    <cellStyle name="Normal 57 2 2 4 2 2 2 4" xfId="31498" xr:uid="{00000000-0005-0000-0000-0000A7170000}"/>
    <cellStyle name="Normal 57 2 2 4 2 2 2 5" xfId="39730" xr:uid="{00000000-0005-0000-0000-0000A8170000}"/>
    <cellStyle name="Normal 57 2 2 4 2 2 2 6" xfId="49241" xr:uid="{00000000-0005-0000-0000-0000A9170000}"/>
    <cellStyle name="Normal 57 2 2 4 2 2 3" xfId="8235" xr:uid="{00000000-0005-0000-0000-0000AA170000}"/>
    <cellStyle name="Normal 57 2 2 4 2 2 3 2" xfId="17752" xr:uid="{00000000-0005-0000-0000-0000AB170000}"/>
    <cellStyle name="Normal 57 2 2 4 2 2 3 3" xfId="25905" xr:uid="{00000000-0005-0000-0000-0000AC170000}"/>
    <cellStyle name="Normal 57 2 2 4 2 2 3 4" xfId="34058" xr:uid="{00000000-0005-0000-0000-0000AD170000}"/>
    <cellStyle name="Normal 57 2 2 4 2 2 3 5" xfId="42290" xr:uid="{00000000-0005-0000-0000-0000AE170000}"/>
    <cellStyle name="Normal 57 2 2 4 2 2 3 6" xfId="51801" xr:uid="{00000000-0005-0000-0000-0000AF170000}"/>
    <cellStyle name="Normal 57 2 2 4 2 2 4" xfId="12152" xr:uid="{00000000-0005-0000-0000-0000B0170000}"/>
    <cellStyle name="Normal 57 2 2 4 2 2 5" xfId="20311" xr:uid="{00000000-0005-0000-0000-0000B1170000}"/>
    <cellStyle name="Normal 57 2 2 4 2 2 6" xfId="28464" xr:uid="{00000000-0005-0000-0000-0000B2170000}"/>
    <cellStyle name="Normal 57 2 2 4 2 2 7" xfId="36696" xr:uid="{00000000-0005-0000-0000-0000B3170000}"/>
    <cellStyle name="Normal 57 2 2 4 2 2 8" xfId="46207" xr:uid="{00000000-0005-0000-0000-0000B4170000}"/>
    <cellStyle name="Normal 57 2 2 4 2 3" xfId="4395" xr:uid="{00000000-0005-0000-0000-0000B5170000}"/>
    <cellStyle name="Normal 57 2 2 4 2 3 2" xfId="13912" xr:uid="{00000000-0005-0000-0000-0000B6170000}"/>
    <cellStyle name="Normal 57 2 2 4 2 3 3" xfId="22065" xr:uid="{00000000-0005-0000-0000-0000B7170000}"/>
    <cellStyle name="Normal 57 2 2 4 2 3 4" xfId="30218" xr:uid="{00000000-0005-0000-0000-0000B8170000}"/>
    <cellStyle name="Normal 57 2 2 4 2 3 5" xfId="38450" xr:uid="{00000000-0005-0000-0000-0000B9170000}"/>
    <cellStyle name="Normal 57 2 2 4 2 3 6" xfId="47961" xr:uid="{00000000-0005-0000-0000-0000BA170000}"/>
    <cellStyle name="Normal 57 2 2 4 2 4" xfId="6955" xr:uid="{00000000-0005-0000-0000-0000BB170000}"/>
    <cellStyle name="Normal 57 2 2 4 2 4 2" xfId="16472" xr:uid="{00000000-0005-0000-0000-0000BC170000}"/>
    <cellStyle name="Normal 57 2 2 4 2 4 3" xfId="24625" xr:uid="{00000000-0005-0000-0000-0000BD170000}"/>
    <cellStyle name="Normal 57 2 2 4 2 4 4" xfId="32778" xr:uid="{00000000-0005-0000-0000-0000BE170000}"/>
    <cellStyle name="Normal 57 2 2 4 2 4 5" xfId="41010" xr:uid="{00000000-0005-0000-0000-0000BF170000}"/>
    <cellStyle name="Normal 57 2 2 4 2 4 6" xfId="50521" xr:uid="{00000000-0005-0000-0000-0000C0170000}"/>
    <cellStyle name="Normal 57 2 2 4 2 5" xfId="10872" xr:uid="{00000000-0005-0000-0000-0000C1170000}"/>
    <cellStyle name="Normal 57 2 2 4 2 6" xfId="19031" xr:uid="{00000000-0005-0000-0000-0000C2170000}"/>
    <cellStyle name="Normal 57 2 2 4 2 7" xfId="27184" xr:uid="{00000000-0005-0000-0000-0000C3170000}"/>
    <cellStyle name="Normal 57 2 2 4 2 8" xfId="35416" xr:uid="{00000000-0005-0000-0000-0000C4170000}"/>
    <cellStyle name="Normal 57 2 2 4 2 9" xfId="44927" xr:uid="{00000000-0005-0000-0000-0000C5170000}"/>
    <cellStyle name="Normal 57 2 2 4 3" xfId="1995" xr:uid="{00000000-0005-0000-0000-0000C6170000}"/>
    <cellStyle name="Normal 57 2 2 4 3 2" xfId="5035" xr:uid="{00000000-0005-0000-0000-0000C7170000}"/>
    <cellStyle name="Normal 57 2 2 4 3 2 2" xfId="14552" xr:uid="{00000000-0005-0000-0000-0000C8170000}"/>
    <cellStyle name="Normal 57 2 2 4 3 2 3" xfId="22705" xr:uid="{00000000-0005-0000-0000-0000C9170000}"/>
    <cellStyle name="Normal 57 2 2 4 3 2 4" xfId="30858" xr:uid="{00000000-0005-0000-0000-0000CA170000}"/>
    <cellStyle name="Normal 57 2 2 4 3 2 5" xfId="39090" xr:uid="{00000000-0005-0000-0000-0000CB170000}"/>
    <cellStyle name="Normal 57 2 2 4 3 2 6" xfId="48601" xr:uid="{00000000-0005-0000-0000-0000CC170000}"/>
    <cellStyle name="Normal 57 2 2 4 3 3" xfId="7595" xr:uid="{00000000-0005-0000-0000-0000CD170000}"/>
    <cellStyle name="Normal 57 2 2 4 3 3 2" xfId="17112" xr:uid="{00000000-0005-0000-0000-0000CE170000}"/>
    <cellStyle name="Normal 57 2 2 4 3 3 3" xfId="25265" xr:uid="{00000000-0005-0000-0000-0000CF170000}"/>
    <cellStyle name="Normal 57 2 2 4 3 3 4" xfId="33418" xr:uid="{00000000-0005-0000-0000-0000D0170000}"/>
    <cellStyle name="Normal 57 2 2 4 3 3 5" xfId="41650" xr:uid="{00000000-0005-0000-0000-0000D1170000}"/>
    <cellStyle name="Normal 57 2 2 4 3 3 6" xfId="51161" xr:uid="{00000000-0005-0000-0000-0000D2170000}"/>
    <cellStyle name="Normal 57 2 2 4 3 4" xfId="11512" xr:uid="{00000000-0005-0000-0000-0000D3170000}"/>
    <cellStyle name="Normal 57 2 2 4 3 5" xfId="19671" xr:uid="{00000000-0005-0000-0000-0000D4170000}"/>
    <cellStyle name="Normal 57 2 2 4 3 6" xfId="27824" xr:uid="{00000000-0005-0000-0000-0000D5170000}"/>
    <cellStyle name="Normal 57 2 2 4 3 7" xfId="36056" xr:uid="{00000000-0005-0000-0000-0000D6170000}"/>
    <cellStyle name="Normal 57 2 2 4 3 8" xfId="45567" xr:uid="{00000000-0005-0000-0000-0000D7170000}"/>
    <cellStyle name="Normal 57 2 2 4 4" xfId="3752" xr:uid="{00000000-0005-0000-0000-0000D8170000}"/>
    <cellStyle name="Normal 57 2 2 4 4 2" xfId="13269" xr:uid="{00000000-0005-0000-0000-0000D9170000}"/>
    <cellStyle name="Normal 57 2 2 4 4 3" xfId="21425" xr:uid="{00000000-0005-0000-0000-0000DA170000}"/>
    <cellStyle name="Normal 57 2 2 4 4 4" xfId="29578" xr:uid="{00000000-0005-0000-0000-0000DB170000}"/>
    <cellStyle name="Normal 57 2 2 4 4 5" xfId="37810" xr:uid="{00000000-0005-0000-0000-0000DC170000}"/>
    <cellStyle name="Normal 57 2 2 4 4 6" xfId="47321" xr:uid="{00000000-0005-0000-0000-0000DD170000}"/>
    <cellStyle name="Normal 57 2 2 4 5" xfId="6315" xr:uid="{00000000-0005-0000-0000-0000DE170000}"/>
    <cellStyle name="Normal 57 2 2 4 5 2" xfId="15832" xr:uid="{00000000-0005-0000-0000-0000DF170000}"/>
    <cellStyle name="Normal 57 2 2 4 5 3" xfId="23985" xr:uid="{00000000-0005-0000-0000-0000E0170000}"/>
    <cellStyle name="Normal 57 2 2 4 5 4" xfId="32138" xr:uid="{00000000-0005-0000-0000-0000E1170000}"/>
    <cellStyle name="Normal 57 2 2 4 5 5" xfId="40370" xr:uid="{00000000-0005-0000-0000-0000E2170000}"/>
    <cellStyle name="Normal 57 2 2 4 5 6" xfId="49881" xr:uid="{00000000-0005-0000-0000-0000E3170000}"/>
    <cellStyle name="Normal 57 2 2 4 6" xfId="10232" xr:uid="{00000000-0005-0000-0000-0000E4170000}"/>
    <cellStyle name="Normal 57 2 2 4 7" xfId="18391" xr:uid="{00000000-0005-0000-0000-0000E5170000}"/>
    <cellStyle name="Normal 57 2 2 4 8" xfId="26544" xr:uid="{00000000-0005-0000-0000-0000E6170000}"/>
    <cellStyle name="Normal 57 2 2 4 9" xfId="34776" xr:uid="{00000000-0005-0000-0000-0000E7170000}"/>
    <cellStyle name="Normal 57 2 2 40" xfId="53636" xr:uid="{00000000-0005-0000-0000-0000E8170000}"/>
    <cellStyle name="Normal 57 2 2 41" xfId="53715" xr:uid="{00000000-0005-0000-0000-0000E9170000}"/>
    <cellStyle name="Normal 57 2 2 42" xfId="53794" xr:uid="{00000000-0005-0000-0000-0000EA170000}"/>
    <cellStyle name="Normal 57 2 2 5" xfId="1032" xr:uid="{00000000-0005-0000-0000-0000EB170000}"/>
    <cellStyle name="Normal 57 2 2 5 2" xfId="2315" xr:uid="{00000000-0005-0000-0000-0000EC170000}"/>
    <cellStyle name="Normal 57 2 2 5 2 2" xfId="5355" xr:uid="{00000000-0005-0000-0000-0000ED170000}"/>
    <cellStyle name="Normal 57 2 2 5 2 2 2" xfId="14872" xr:uid="{00000000-0005-0000-0000-0000EE170000}"/>
    <cellStyle name="Normal 57 2 2 5 2 2 3" xfId="23025" xr:uid="{00000000-0005-0000-0000-0000EF170000}"/>
    <cellStyle name="Normal 57 2 2 5 2 2 4" xfId="31178" xr:uid="{00000000-0005-0000-0000-0000F0170000}"/>
    <cellStyle name="Normal 57 2 2 5 2 2 5" xfId="39410" xr:uid="{00000000-0005-0000-0000-0000F1170000}"/>
    <cellStyle name="Normal 57 2 2 5 2 2 6" xfId="48921" xr:uid="{00000000-0005-0000-0000-0000F2170000}"/>
    <cellStyle name="Normal 57 2 2 5 2 3" xfId="7915" xr:uid="{00000000-0005-0000-0000-0000F3170000}"/>
    <cellStyle name="Normal 57 2 2 5 2 3 2" xfId="17432" xr:uid="{00000000-0005-0000-0000-0000F4170000}"/>
    <cellStyle name="Normal 57 2 2 5 2 3 3" xfId="25585" xr:uid="{00000000-0005-0000-0000-0000F5170000}"/>
    <cellStyle name="Normal 57 2 2 5 2 3 4" xfId="33738" xr:uid="{00000000-0005-0000-0000-0000F6170000}"/>
    <cellStyle name="Normal 57 2 2 5 2 3 5" xfId="41970" xr:uid="{00000000-0005-0000-0000-0000F7170000}"/>
    <cellStyle name="Normal 57 2 2 5 2 3 6" xfId="51481" xr:uid="{00000000-0005-0000-0000-0000F8170000}"/>
    <cellStyle name="Normal 57 2 2 5 2 4" xfId="11832" xr:uid="{00000000-0005-0000-0000-0000F9170000}"/>
    <cellStyle name="Normal 57 2 2 5 2 5" xfId="19991" xr:uid="{00000000-0005-0000-0000-0000FA170000}"/>
    <cellStyle name="Normal 57 2 2 5 2 6" xfId="28144" xr:uid="{00000000-0005-0000-0000-0000FB170000}"/>
    <cellStyle name="Normal 57 2 2 5 2 7" xfId="36376" xr:uid="{00000000-0005-0000-0000-0000FC170000}"/>
    <cellStyle name="Normal 57 2 2 5 2 8" xfId="45887" xr:uid="{00000000-0005-0000-0000-0000FD170000}"/>
    <cellStyle name="Normal 57 2 2 5 3" xfId="4075" xr:uid="{00000000-0005-0000-0000-0000FE170000}"/>
    <cellStyle name="Normal 57 2 2 5 3 2" xfId="13592" xr:uid="{00000000-0005-0000-0000-0000FF170000}"/>
    <cellStyle name="Normal 57 2 2 5 3 3" xfId="21745" xr:uid="{00000000-0005-0000-0000-000000180000}"/>
    <cellStyle name="Normal 57 2 2 5 3 4" xfId="29898" xr:uid="{00000000-0005-0000-0000-000001180000}"/>
    <cellStyle name="Normal 57 2 2 5 3 5" xfId="38130" xr:uid="{00000000-0005-0000-0000-000002180000}"/>
    <cellStyle name="Normal 57 2 2 5 3 6" xfId="47641" xr:uid="{00000000-0005-0000-0000-000003180000}"/>
    <cellStyle name="Normal 57 2 2 5 4" xfId="6635" xr:uid="{00000000-0005-0000-0000-000004180000}"/>
    <cellStyle name="Normal 57 2 2 5 4 2" xfId="16152" xr:uid="{00000000-0005-0000-0000-000005180000}"/>
    <cellStyle name="Normal 57 2 2 5 4 3" xfId="24305" xr:uid="{00000000-0005-0000-0000-000006180000}"/>
    <cellStyle name="Normal 57 2 2 5 4 4" xfId="32458" xr:uid="{00000000-0005-0000-0000-000007180000}"/>
    <cellStyle name="Normal 57 2 2 5 4 5" xfId="40690" xr:uid="{00000000-0005-0000-0000-000008180000}"/>
    <cellStyle name="Normal 57 2 2 5 4 6" xfId="50201" xr:uid="{00000000-0005-0000-0000-000009180000}"/>
    <cellStyle name="Normal 57 2 2 5 5" xfId="10552" xr:uid="{00000000-0005-0000-0000-00000A180000}"/>
    <cellStyle name="Normal 57 2 2 5 6" xfId="18711" xr:uid="{00000000-0005-0000-0000-00000B180000}"/>
    <cellStyle name="Normal 57 2 2 5 7" xfId="26864" xr:uid="{00000000-0005-0000-0000-00000C180000}"/>
    <cellStyle name="Normal 57 2 2 5 8" xfId="35096" xr:uid="{00000000-0005-0000-0000-00000D180000}"/>
    <cellStyle name="Normal 57 2 2 5 9" xfId="44607" xr:uid="{00000000-0005-0000-0000-00000E180000}"/>
    <cellStyle name="Normal 57 2 2 6" xfId="1675" xr:uid="{00000000-0005-0000-0000-00000F180000}"/>
    <cellStyle name="Normal 57 2 2 6 2" xfId="4715" xr:uid="{00000000-0005-0000-0000-000010180000}"/>
    <cellStyle name="Normal 57 2 2 6 2 2" xfId="14232" xr:uid="{00000000-0005-0000-0000-000011180000}"/>
    <cellStyle name="Normal 57 2 2 6 2 3" xfId="22385" xr:uid="{00000000-0005-0000-0000-000012180000}"/>
    <cellStyle name="Normal 57 2 2 6 2 4" xfId="30538" xr:uid="{00000000-0005-0000-0000-000013180000}"/>
    <cellStyle name="Normal 57 2 2 6 2 5" xfId="38770" xr:uid="{00000000-0005-0000-0000-000014180000}"/>
    <cellStyle name="Normal 57 2 2 6 2 6" xfId="48281" xr:uid="{00000000-0005-0000-0000-000015180000}"/>
    <cellStyle name="Normal 57 2 2 6 3" xfId="7275" xr:uid="{00000000-0005-0000-0000-000016180000}"/>
    <cellStyle name="Normal 57 2 2 6 3 2" xfId="16792" xr:uid="{00000000-0005-0000-0000-000017180000}"/>
    <cellStyle name="Normal 57 2 2 6 3 3" xfId="24945" xr:uid="{00000000-0005-0000-0000-000018180000}"/>
    <cellStyle name="Normal 57 2 2 6 3 4" xfId="33098" xr:uid="{00000000-0005-0000-0000-000019180000}"/>
    <cellStyle name="Normal 57 2 2 6 3 5" xfId="41330" xr:uid="{00000000-0005-0000-0000-00001A180000}"/>
    <cellStyle name="Normal 57 2 2 6 3 6" xfId="50841" xr:uid="{00000000-0005-0000-0000-00001B180000}"/>
    <cellStyle name="Normal 57 2 2 6 4" xfId="11192" xr:uid="{00000000-0005-0000-0000-00001C180000}"/>
    <cellStyle name="Normal 57 2 2 6 5" xfId="19351" xr:uid="{00000000-0005-0000-0000-00001D180000}"/>
    <cellStyle name="Normal 57 2 2 6 6" xfId="27504" xr:uid="{00000000-0005-0000-0000-00001E180000}"/>
    <cellStyle name="Normal 57 2 2 6 7" xfId="35736" xr:uid="{00000000-0005-0000-0000-00001F180000}"/>
    <cellStyle name="Normal 57 2 2 6 8" xfId="45247" xr:uid="{00000000-0005-0000-0000-000020180000}"/>
    <cellStyle name="Normal 57 2 2 7" xfId="2954" xr:uid="{00000000-0005-0000-0000-000021180000}"/>
    <cellStyle name="Normal 57 2 2 7 2" xfId="12471" xr:uid="{00000000-0005-0000-0000-000022180000}"/>
    <cellStyle name="Normal 57 2 2 7 3" xfId="20630" xr:uid="{00000000-0005-0000-0000-000023180000}"/>
    <cellStyle name="Normal 57 2 2 7 4" xfId="28783" xr:uid="{00000000-0005-0000-0000-000024180000}"/>
    <cellStyle name="Normal 57 2 2 7 5" xfId="37015" xr:uid="{00000000-0005-0000-0000-000025180000}"/>
    <cellStyle name="Normal 57 2 2 7 6" xfId="46526" xr:uid="{00000000-0005-0000-0000-000026180000}"/>
    <cellStyle name="Normal 57 2 2 8" xfId="3033" xr:uid="{00000000-0005-0000-0000-000027180000}"/>
    <cellStyle name="Normal 57 2 2 8 2" xfId="12550" xr:uid="{00000000-0005-0000-0000-000028180000}"/>
    <cellStyle name="Normal 57 2 2 8 3" xfId="20709" xr:uid="{00000000-0005-0000-0000-000029180000}"/>
    <cellStyle name="Normal 57 2 2 8 4" xfId="28862" xr:uid="{00000000-0005-0000-0000-00002A180000}"/>
    <cellStyle name="Normal 57 2 2 8 5" xfId="37094" xr:uid="{00000000-0005-0000-0000-00002B180000}"/>
    <cellStyle name="Normal 57 2 2 8 6" xfId="46605" xr:uid="{00000000-0005-0000-0000-00002C180000}"/>
    <cellStyle name="Normal 57 2 2 9" xfId="3112" xr:uid="{00000000-0005-0000-0000-00002D180000}"/>
    <cellStyle name="Normal 57 2 2 9 2" xfId="12629" xr:uid="{00000000-0005-0000-0000-00002E180000}"/>
    <cellStyle name="Normal 57 2 2 9 3" xfId="20788" xr:uid="{00000000-0005-0000-0000-00002F180000}"/>
    <cellStyle name="Normal 57 2 2 9 4" xfId="28941" xr:uid="{00000000-0005-0000-0000-000030180000}"/>
    <cellStyle name="Normal 57 2 2 9 5" xfId="37173" xr:uid="{00000000-0005-0000-0000-000031180000}"/>
    <cellStyle name="Normal 57 2 2 9 6" xfId="46684" xr:uid="{00000000-0005-0000-0000-000032180000}"/>
    <cellStyle name="Normal 57 2 20" xfId="8823" xr:uid="{00000000-0005-0000-0000-000033180000}"/>
    <cellStyle name="Normal 57 2 20 2" xfId="42878" xr:uid="{00000000-0005-0000-0000-000034180000}"/>
    <cellStyle name="Normal 57 2 20 3" xfId="52389" xr:uid="{00000000-0005-0000-0000-000035180000}"/>
    <cellStyle name="Normal 57 2 21" xfId="8902" xr:uid="{00000000-0005-0000-0000-000036180000}"/>
    <cellStyle name="Normal 57 2 21 2" xfId="42957" xr:uid="{00000000-0005-0000-0000-000037180000}"/>
    <cellStyle name="Normal 57 2 21 3" xfId="52468" xr:uid="{00000000-0005-0000-0000-000038180000}"/>
    <cellStyle name="Normal 57 2 22" xfId="8981" xr:uid="{00000000-0005-0000-0000-000039180000}"/>
    <cellStyle name="Normal 57 2 22 2" xfId="43036" xr:uid="{00000000-0005-0000-0000-00003A180000}"/>
    <cellStyle name="Normal 57 2 22 3" xfId="52547" xr:uid="{00000000-0005-0000-0000-00003B180000}"/>
    <cellStyle name="Normal 57 2 23" xfId="9060" xr:uid="{00000000-0005-0000-0000-00003C180000}"/>
    <cellStyle name="Normal 57 2 23 2" xfId="43115" xr:uid="{00000000-0005-0000-0000-00003D180000}"/>
    <cellStyle name="Normal 57 2 23 3" xfId="52626" xr:uid="{00000000-0005-0000-0000-00003E180000}"/>
    <cellStyle name="Normal 57 2 24" xfId="9139" xr:uid="{00000000-0005-0000-0000-00003F180000}"/>
    <cellStyle name="Normal 57 2 24 2" xfId="43194" xr:uid="{00000000-0005-0000-0000-000040180000}"/>
    <cellStyle name="Normal 57 2 24 3" xfId="52705" xr:uid="{00000000-0005-0000-0000-000041180000}"/>
    <cellStyle name="Normal 57 2 25" xfId="9218" xr:uid="{00000000-0005-0000-0000-000042180000}"/>
    <cellStyle name="Normal 57 2 25 2" xfId="43273" xr:uid="{00000000-0005-0000-0000-000043180000}"/>
    <cellStyle name="Normal 57 2 25 3" xfId="52784" xr:uid="{00000000-0005-0000-0000-000044180000}"/>
    <cellStyle name="Normal 57 2 26" xfId="9297" xr:uid="{00000000-0005-0000-0000-000045180000}"/>
    <cellStyle name="Normal 57 2 26 2" xfId="43352" xr:uid="{00000000-0005-0000-0000-000046180000}"/>
    <cellStyle name="Normal 57 2 26 3" xfId="52863" xr:uid="{00000000-0005-0000-0000-000047180000}"/>
    <cellStyle name="Normal 57 2 27" xfId="9376" xr:uid="{00000000-0005-0000-0000-000048180000}"/>
    <cellStyle name="Normal 57 2 27 2" xfId="43431" xr:uid="{00000000-0005-0000-0000-000049180000}"/>
    <cellStyle name="Normal 57 2 27 3" xfId="52942" xr:uid="{00000000-0005-0000-0000-00004A180000}"/>
    <cellStyle name="Normal 57 2 28" xfId="9455" xr:uid="{00000000-0005-0000-0000-00004B180000}"/>
    <cellStyle name="Normal 57 2 28 2" xfId="43510" xr:uid="{00000000-0005-0000-0000-00004C180000}"/>
    <cellStyle name="Normal 57 2 28 3" xfId="53021" xr:uid="{00000000-0005-0000-0000-00004D180000}"/>
    <cellStyle name="Normal 57 2 29" xfId="9534" xr:uid="{00000000-0005-0000-0000-00004E180000}"/>
    <cellStyle name="Normal 57 2 29 2" xfId="43589" xr:uid="{00000000-0005-0000-0000-00004F180000}"/>
    <cellStyle name="Normal 57 2 29 3" xfId="53100" xr:uid="{00000000-0005-0000-0000-000050180000}"/>
    <cellStyle name="Normal 57 2 3" xfId="413" xr:uid="{00000000-0005-0000-0000-000051180000}"/>
    <cellStyle name="Normal 57 2 3 10" xfId="26256" xr:uid="{00000000-0005-0000-0000-000052180000}"/>
    <cellStyle name="Normal 57 2 3 11" xfId="34488" xr:uid="{00000000-0005-0000-0000-000053180000}"/>
    <cellStyle name="Normal 57 2 3 12" xfId="43999" xr:uid="{00000000-0005-0000-0000-000054180000}"/>
    <cellStyle name="Normal 57 2 3 2" xfId="575" xr:uid="{00000000-0005-0000-0000-000055180000}"/>
    <cellStyle name="Normal 57 2 3 2 10" xfId="34648" xr:uid="{00000000-0005-0000-0000-000056180000}"/>
    <cellStyle name="Normal 57 2 3 2 11" xfId="44159" xr:uid="{00000000-0005-0000-0000-000057180000}"/>
    <cellStyle name="Normal 57 2 3 2 2" xfId="901" xr:uid="{00000000-0005-0000-0000-000058180000}"/>
    <cellStyle name="Normal 57 2 3 2 2 10" xfId="44479" xr:uid="{00000000-0005-0000-0000-000059180000}"/>
    <cellStyle name="Normal 57 2 3 2 2 2" xfId="1544" xr:uid="{00000000-0005-0000-0000-00005A180000}"/>
    <cellStyle name="Normal 57 2 3 2 2 2 2" xfId="2827" xr:uid="{00000000-0005-0000-0000-00005B180000}"/>
    <cellStyle name="Normal 57 2 3 2 2 2 2 2" xfId="5867" xr:uid="{00000000-0005-0000-0000-00005C180000}"/>
    <cellStyle name="Normal 57 2 3 2 2 2 2 2 2" xfId="15384" xr:uid="{00000000-0005-0000-0000-00005D180000}"/>
    <cellStyle name="Normal 57 2 3 2 2 2 2 2 3" xfId="23537" xr:uid="{00000000-0005-0000-0000-00005E180000}"/>
    <cellStyle name="Normal 57 2 3 2 2 2 2 2 4" xfId="31690" xr:uid="{00000000-0005-0000-0000-00005F180000}"/>
    <cellStyle name="Normal 57 2 3 2 2 2 2 2 5" xfId="39922" xr:uid="{00000000-0005-0000-0000-000060180000}"/>
    <cellStyle name="Normal 57 2 3 2 2 2 2 2 6" xfId="49433" xr:uid="{00000000-0005-0000-0000-000061180000}"/>
    <cellStyle name="Normal 57 2 3 2 2 2 2 3" xfId="8427" xr:uid="{00000000-0005-0000-0000-000062180000}"/>
    <cellStyle name="Normal 57 2 3 2 2 2 2 3 2" xfId="17944" xr:uid="{00000000-0005-0000-0000-000063180000}"/>
    <cellStyle name="Normal 57 2 3 2 2 2 2 3 3" xfId="26097" xr:uid="{00000000-0005-0000-0000-000064180000}"/>
    <cellStyle name="Normal 57 2 3 2 2 2 2 3 4" xfId="34250" xr:uid="{00000000-0005-0000-0000-000065180000}"/>
    <cellStyle name="Normal 57 2 3 2 2 2 2 3 5" xfId="42482" xr:uid="{00000000-0005-0000-0000-000066180000}"/>
    <cellStyle name="Normal 57 2 3 2 2 2 2 3 6" xfId="51993" xr:uid="{00000000-0005-0000-0000-000067180000}"/>
    <cellStyle name="Normal 57 2 3 2 2 2 2 4" xfId="12344" xr:uid="{00000000-0005-0000-0000-000068180000}"/>
    <cellStyle name="Normal 57 2 3 2 2 2 2 5" xfId="20503" xr:uid="{00000000-0005-0000-0000-000069180000}"/>
    <cellStyle name="Normal 57 2 3 2 2 2 2 6" xfId="28656" xr:uid="{00000000-0005-0000-0000-00006A180000}"/>
    <cellStyle name="Normal 57 2 3 2 2 2 2 7" xfId="36888" xr:uid="{00000000-0005-0000-0000-00006B180000}"/>
    <cellStyle name="Normal 57 2 3 2 2 2 2 8" xfId="46399" xr:uid="{00000000-0005-0000-0000-00006C180000}"/>
    <cellStyle name="Normal 57 2 3 2 2 2 3" xfId="4587" xr:uid="{00000000-0005-0000-0000-00006D180000}"/>
    <cellStyle name="Normal 57 2 3 2 2 2 3 2" xfId="14104" xr:uid="{00000000-0005-0000-0000-00006E180000}"/>
    <cellStyle name="Normal 57 2 3 2 2 2 3 3" xfId="22257" xr:uid="{00000000-0005-0000-0000-00006F180000}"/>
    <cellStyle name="Normal 57 2 3 2 2 2 3 4" xfId="30410" xr:uid="{00000000-0005-0000-0000-000070180000}"/>
    <cellStyle name="Normal 57 2 3 2 2 2 3 5" xfId="38642" xr:uid="{00000000-0005-0000-0000-000071180000}"/>
    <cellStyle name="Normal 57 2 3 2 2 2 3 6" xfId="48153" xr:uid="{00000000-0005-0000-0000-000072180000}"/>
    <cellStyle name="Normal 57 2 3 2 2 2 4" xfId="7147" xr:uid="{00000000-0005-0000-0000-000073180000}"/>
    <cellStyle name="Normal 57 2 3 2 2 2 4 2" xfId="16664" xr:uid="{00000000-0005-0000-0000-000074180000}"/>
    <cellStyle name="Normal 57 2 3 2 2 2 4 3" xfId="24817" xr:uid="{00000000-0005-0000-0000-000075180000}"/>
    <cellStyle name="Normal 57 2 3 2 2 2 4 4" xfId="32970" xr:uid="{00000000-0005-0000-0000-000076180000}"/>
    <cellStyle name="Normal 57 2 3 2 2 2 4 5" xfId="41202" xr:uid="{00000000-0005-0000-0000-000077180000}"/>
    <cellStyle name="Normal 57 2 3 2 2 2 4 6" xfId="50713" xr:uid="{00000000-0005-0000-0000-000078180000}"/>
    <cellStyle name="Normal 57 2 3 2 2 2 5" xfId="11064" xr:uid="{00000000-0005-0000-0000-000079180000}"/>
    <cellStyle name="Normal 57 2 3 2 2 2 6" xfId="19223" xr:uid="{00000000-0005-0000-0000-00007A180000}"/>
    <cellStyle name="Normal 57 2 3 2 2 2 7" xfId="27376" xr:uid="{00000000-0005-0000-0000-00007B180000}"/>
    <cellStyle name="Normal 57 2 3 2 2 2 8" xfId="35608" xr:uid="{00000000-0005-0000-0000-00007C180000}"/>
    <cellStyle name="Normal 57 2 3 2 2 2 9" xfId="45119" xr:uid="{00000000-0005-0000-0000-00007D180000}"/>
    <cellStyle name="Normal 57 2 3 2 2 3" xfId="2187" xr:uid="{00000000-0005-0000-0000-00007E180000}"/>
    <cellStyle name="Normal 57 2 3 2 2 3 2" xfId="5227" xr:uid="{00000000-0005-0000-0000-00007F180000}"/>
    <cellStyle name="Normal 57 2 3 2 2 3 2 2" xfId="14744" xr:uid="{00000000-0005-0000-0000-000080180000}"/>
    <cellStyle name="Normal 57 2 3 2 2 3 2 3" xfId="22897" xr:uid="{00000000-0005-0000-0000-000081180000}"/>
    <cellStyle name="Normal 57 2 3 2 2 3 2 4" xfId="31050" xr:uid="{00000000-0005-0000-0000-000082180000}"/>
    <cellStyle name="Normal 57 2 3 2 2 3 2 5" xfId="39282" xr:uid="{00000000-0005-0000-0000-000083180000}"/>
    <cellStyle name="Normal 57 2 3 2 2 3 2 6" xfId="48793" xr:uid="{00000000-0005-0000-0000-000084180000}"/>
    <cellStyle name="Normal 57 2 3 2 2 3 3" xfId="7787" xr:uid="{00000000-0005-0000-0000-000085180000}"/>
    <cellStyle name="Normal 57 2 3 2 2 3 3 2" xfId="17304" xr:uid="{00000000-0005-0000-0000-000086180000}"/>
    <cellStyle name="Normal 57 2 3 2 2 3 3 3" xfId="25457" xr:uid="{00000000-0005-0000-0000-000087180000}"/>
    <cellStyle name="Normal 57 2 3 2 2 3 3 4" xfId="33610" xr:uid="{00000000-0005-0000-0000-000088180000}"/>
    <cellStyle name="Normal 57 2 3 2 2 3 3 5" xfId="41842" xr:uid="{00000000-0005-0000-0000-000089180000}"/>
    <cellStyle name="Normal 57 2 3 2 2 3 3 6" xfId="51353" xr:uid="{00000000-0005-0000-0000-00008A180000}"/>
    <cellStyle name="Normal 57 2 3 2 2 3 4" xfId="11704" xr:uid="{00000000-0005-0000-0000-00008B180000}"/>
    <cellStyle name="Normal 57 2 3 2 2 3 5" xfId="19863" xr:uid="{00000000-0005-0000-0000-00008C180000}"/>
    <cellStyle name="Normal 57 2 3 2 2 3 6" xfId="28016" xr:uid="{00000000-0005-0000-0000-00008D180000}"/>
    <cellStyle name="Normal 57 2 3 2 2 3 7" xfId="36248" xr:uid="{00000000-0005-0000-0000-00008E180000}"/>
    <cellStyle name="Normal 57 2 3 2 2 3 8" xfId="45759" xr:uid="{00000000-0005-0000-0000-00008F180000}"/>
    <cellStyle name="Normal 57 2 3 2 2 4" xfId="3947" xr:uid="{00000000-0005-0000-0000-000090180000}"/>
    <cellStyle name="Normal 57 2 3 2 2 4 2" xfId="13464" xr:uid="{00000000-0005-0000-0000-000091180000}"/>
    <cellStyle name="Normal 57 2 3 2 2 4 3" xfId="21617" xr:uid="{00000000-0005-0000-0000-000092180000}"/>
    <cellStyle name="Normal 57 2 3 2 2 4 4" xfId="29770" xr:uid="{00000000-0005-0000-0000-000093180000}"/>
    <cellStyle name="Normal 57 2 3 2 2 4 5" xfId="38002" xr:uid="{00000000-0005-0000-0000-000094180000}"/>
    <cellStyle name="Normal 57 2 3 2 2 4 6" xfId="47513" xr:uid="{00000000-0005-0000-0000-000095180000}"/>
    <cellStyle name="Normal 57 2 3 2 2 5" xfId="6507" xr:uid="{00000000-0005-0000-0000-000096180000}"/>
    <cellStyle name="Normal 57 2 3 2 2 5 2" xfId="16024" xr:uid="{00000000-0005-0000-0000-000097180000}"/>
    <cellStyle name="Normal 57 2 3 2 2 5 3" xfId="24177" xr:uid="{00000000-0005-0000-0000-000098180000}"/>
    <cellStyle name="Normal 57 2 3 2 2 5 4" xfId="32330" xr:uid="{00000000-0005-0000-0000-000099180000}"/>
    <cellStyle name="Normal 57 2 3 2 2 5 5" xfId="40562" xr:uid="{00000000-0005-0000-0000-00009A180000}"/>
    <cellStyle name="Normal 57 2 3 2 2 5 6" xfId="50073" xr:uid="{00000000-0005-0000-0000-00009B180000}"/>
    <cellStyle name="Normal 57 2 3 2 2 6" xfId="10424" xr:uid="{00000000-0005-0000-0000-00009C180000}"/>
    <cellStyle name="Normal 57 2 3 2 2 7" xfId="18583" xr:uid="{00000000-0005-0000-0000-00009D180000}"/>
    <cellStyle name="Normal 57 2 3 2 2 8" xfId="26736" xr:uid="{00000000-0005-0000-0000-00009E180000}"/>
    <cellStyle name="Normal 57 2 3 2 2 9" xfId="34968" xr:uid="{00000000-0005-0000-0000-00009F180000}"/>
    <cellStyle name="Normal 57 2 3 2 3" xfId="1224" xr:uid="{00000000-0005-0000-0000-0000A0180000}"/>
    <cellStyle name="Normal 57 2 3 2 3 2" xfId="2507" xr:uid="{00000000-0005-0000-0000-0000A1180000}"/>
    <cellStyle name="Normal 57 2 3 2 3 2 2" xfId="5547" xr:uid="{00000000-0005-0000-0000-0000A2180000}"/>
    <cellStyle name="Normal 57 2 3 2 3 2 2 2" xfId="15064" xr:uid="{00000000-0005-0000-0000-0000A3180000}"/>
    <cellStyle name="Normal 57 2 3 2 3 2 2 3" xfId="23217" xr:uid="{00000000-0005-0000-0000-0000A4180000}"/>
    <cellStyle name="Normal 57 2 3 2 3 2 2 4" xfId="31370" xr:uid="{00000000-0005-0000-0000-0000A5180000}"/>
    <cellStyle name="Normal 57 2 3 2 3 2 2 5" xfId="39602" xr:uid="{00000000-0005-0000-0000-0000A6180000}"/>
    <cellStyle name="Normal 57 2 3 2 3 2 2 6" xfId="49113" xr:uid="{00000000-0005-0000-0000-0000A7180000}"/>
    <cellStyle name="Normal 57 2 3 2 3 2 3" xfId="8107" xr:uid="{00000000-0005-0000-0000-0000A8180000}"/>
    <cellStyle name="Normal 57 2 3 2 3 2 3 2" xfId="17624" xr:uid="{00000000-0005-0000-0000-0000A9180000}"/>
    <cellStyle name="Normal 57 2 3 2 3 2 3 3" xfId="25777" xr:uid="{00000000-0005-0000-0000-0000AA180000}"/>
    <cellStyle name="Normal 57 2 3 2 3 2 3 4" xfId="33930" xr:uid="{00000000-0005-0000-0000-0000AB180000}"/>
    <cellStyle name="Normal 57 2 3 2 3 2 3 5" xfId="42162" xr:uid="{00000000-0005-0000-0000-0000AC180000}"/>
    <cellStyle name="Normal 57 2 3 2 3 2 3 6" xfId="51673" xr:uid="{00000000-0005-0000-0000-0000AD180000}"/>
    <cellStyle name="Normal 57 2 3 2 3 2 4" xfId="12024" xr:uid="{00000000-0005-0000-0000-0000AE180000}"/>
    <cellStyle name="Normal 57 2 3 2 3 2 5" xfId="20183" xr:uid="{00000000-0005-0000-0000-0000AF180000}"/>
    <cellStyle name="Normal 57 2 3 2 3 2 6" xfId="28336" xr:uid="{00000000-0005-0000-0000-0000B0180000}"/>
    <cellStyle name="Normal 57 2 3 2 3 2 7" xfId="36568" xr:uid="{00000000-0005-0000-0000-0000B1180000}"/>
    <cellStyle name="Normal 57 2 3 2 3 2 8" xfId="46079" xr:uid="{00000000-0005-0000-0000-0000B2180000}"/>
    <cellStyle name="Normal 57 2 3 2 3 3" xfId="4267" xr:uid="{00000000-0005-0000-0000-0000B3180000}"/>
    <cellStyle name="Normal 57 2 3 2 3 3 2" xfId="13784" xr:uid="{00000000-0005-0000-0000-0000B4180000}"/>
    <cellStyle name="Normal 57 2 3 2 3 3 3" xfId="21937" xr:uid="{00000000-0005-0000-0000-0000B5180000}"/>
    <cellStyle name="Normal 57 2 3 2 3 3 4" xfId="30090" xr:uid="{00000000-0005-0000-0000-0000B6180000}"/>
    <cellStyle name="Normal 57 2 3 2 3 3 5" xfId="38322" xr:uid="{00000000-0005-0000-0000-0000B7180000}"/>
    <cellStyle name="Normal 57 2 3 2 3 3 6" xfId="47833" xr:uid="{00000000-0005-0000-0000-0000B8180000}"/>
    <cellStyle name="Normal 57 2 3 2 3 4" xfId="6827" xr:uid="{00000000-0005-0000-0000-0000B9180000}"/>
    <cellStyle name="Normal 57 2 3 2 3 4 2" xfId="16344" xr:uid="{00000000-0005-0000-0000-0000BA180000}"/>
    <cellStyle name="Normal 57 2 3 2 3 4 3" xfId="24497" xr:uid="{00000000-0005-0000-0000-0000BB180000}"/>
    <cellStyle name="Normal 57 2 3 2 3 4 4" xfId="32650" xr:uid="{00000000-0005-0000-0000-0000BC180000}"/>
    <cellStyle name="Normal 57 2 3 2 3 4 5" xfId="40882" xr:uid="{00000000-0005-0000-0000-0000BD180000}"/>
    <cellStyle name="Normal 57 2 3 2 3 4 6" xfId="50393" xr:uid="{00000000-0005-0000-0000-0000BE180000}"/>
    <cellStyle name="Normal 57 2 3 2 3 5" xfId="10744" xr:uid="{00000000-0005-0000-0000-0000BF180000}"/>
    <cellStyle name="Normal 57 2 3 2 3 6" xfId="18903" xr:uid="{00000000-0005-0000-0000-0000C0180000}"/>
    <cellStyle name="Normal 57 2 3 2 3 7" xfId="27056" xr:uid="{00000000-0005-0000-0000-0000C1180000}"/>
    <cellStyle name="Normal 57 2 3 2 3 8" xfId="35288" xr:uid="{00000000-0005-0000-0000-0000C2180000}"/>
    <cellStyle name="Normal 57 2 3 2 3 9" xfId="44799" xr:uid="{00000000-0005-0000-0000-0000C3180000}"/>
    <cellStyle name="Normal 57 2 3 2 4" xfId="1867" xr:uid="{00000000-0005-0000-0000-0000C4180000}"/>
    <cellStyle name="Normal 57 2 3 2 4 2" xfId="4907" xr:uid="{00000000-0005-0000-0000-0000C5180000}"/>
    <cellStyle name="Normal 57 2 3 2 4 2 2" xfId="14424" xr:uid="{00000000-0005-0000-0000-0000C6180000}"/>
    <cellStyle name="Normal 57 2 3 2 4 2 3" xfId="22577" xr:uid="{00000000-0005-0000-0000-0000C7180000}"/>
    <cellStyle name="Normal 57 2 3 2 4 2 4" xfId="30730" xr:uid="{00000000-0005-0000-0000-0000C8180000}"/>
    <cellStyle name="Normal 57 2 3 2 4 2 5" xfId="38962" xr:uid="{00000000-0005-0000-0000-0000C9180000}"/>
    <cellStyle name="Normal 57 2 3 2 4 2 6" xfId="48473" xr:uid="{00000000-0005-0000-0000-0000CA180000}"/>
    <cellStyle name="Normal 57 2 3 2 4 3" xfId="7467" xr:uid="{00000000-0005-0000-0000-0000CB180000}"/>
    <cellStyle name="Normal 57 2 3 2 4 3 2" xfId="16984" xr:uid="{00000000-0005-0000-0000-0000CC180000}"/>
    <cellStyle name="Normal 57 2 3 2 4 3 3" xfId="25137" xr:uid="{00000000-0005-0000-0000-0000CD180000}"/>
    <cellStyle name="Normal 57 2 3 2 4 3 4" xfId="33290" xr:uid="{00000000-0005-0000-0000-0000CE180000}"/>
    <cellStyle name="Normal 57 2 3 2 4 3 5" xfId="41522" xr:uid="{00000000-0005-0000-0000-0000CF180000}"/>
    <cellStyle name="Normal 57 2 3 2 4 3 6" xfId="51033" xr:uid="{00000000-0005-0000-0000-0000D0180000}"/>
    <cellStyle name="Normal 57 2 3 2 4 4" xfId="11384" xr:uid="{00000000-0005-0000-0000-0000D1180000}"/>
    <cellStyle name="Normal 57 2 3 2 4 5" xfId="19543" xr:uid="{00000000-0005-0000-0000-0000D2180000}"/>
    <cellStyle name="Normal 57 2 3 2 4 6" xfId="27696" xr:uid="{00000000-0005-0000-0000-0000D3180000}"/>
    <cellStyle name="Normal 57 2 3 2 4 7" xfId="35928" xr:uid="{00000000-0005-0000-0000-0000D4180000}"/>
    <cellStyle name="Normal 57 2 3 2 4 8" xfId="45439" xr:uid="{00000000-0005-0000-0000-0000D5180000}"/>
    <cellStyle name="Normal 57 2 3 2 5" xfId="3624" xr:uid="{00000000-0005-0000-0000-0000D6180000}"/>
    <cellStyle name="Normal 57 2 3 2 5 2" xfId="13141" xr:uid="{00000000-0005-0000-0000-0000D7180000}"/>
    <cellStyle name="Normal 57 2 3 2 5 3" xfId="21297" xr:uid="{00000000-0005-0000-0000-0000D8180000}"/>
    <cellStyle name="Normal 57 2 3 2 5 4" xfId="29450" xr:uid="{00000000-0005-0000-0000-0000D9180000}"/>
    <cellStyle name="Normal 57 2 3 2 5 5" xfId="37682" xr:uid="{00000000-0005-0000-0000-0000DA180000}"/>
    <cellStyle name="Normal 57 2 3 2 5 6" xfId="47193" xr:uid="{00000000-0005-0000-0000-0000DB180000}"/>
    <cellStyle name="Normal 57 2 3 2 6" xfId="6187" xr:uid="{00000000-0005-0000-0000-0000DC180000}"/>
    <cellStyle name="Normal 57 2 3 2 6 2" xfId="15704" xr:uid="{00000000-0005-0000-0000-0000DD180000}"/>
    <cellStyle name="Normal 57 2 3 2 6 3" xfId="23857" xr:uid="{00000000-0005-0000-0000-0000DE180000}"/>
    <cellStyle name="Normal 57 2 3 2 6 4" xfId="32010" xr:uid="{00000000-0005-0000-0000-0000DF180000}"/>
    <cellStyle name="Normal 57 2 3 2 6 5" xfId="40242" xr:uid="{00000000-0005-0000-0000-0000E0180000}"/>
    <cellStyle name="Normal 57 2 3 2 6 6" xfId="49753" xr:uid="{00000000-0005-0000-0000-0000E1180000}"/>
    <cellStyle name="Normal 57 2 3 2 7" xfId="10104" xr:uid="{00000000-0005-0000-0000-0000E2180000}"/>
    <cellStyle name="Normal 57 2 3 2 8" xfId="18263" xr:uid="{00000000-0005-0000-0000-0000E3180000}"/>
    <cellStyle name="Normal 57 2 3 2 9" xfId="26416" xr:uid="{00000000-0005-0000-0000-0000E4180000}"/>
    <cellStyle name="Normal 57 2 3 3" xfId="738" xr:uid="{00000000-0005-0000-0000-0000E5180000}"/>
    <cellStyle name="Normal 57 2 3 3 10" xfId="44319" xr:uid="{00000000-0005-0000-0000-0000E6180000}"/>
    <cellStyle name="Normal 57 2 3 3 2" xfId="1384" xr:uid="{00000000-0005-0000-0000-0000E7180000}"/>
    <cellStyle name="Normal 57 2 3 3 2 2" xfId="2667" xr:uid="{00000000-0005-0000-0000-0000E8180000}"/>
    <cellStyle name="Normal 57 2 3 3 2 2 2" xfId="5707" xr:uid="{00000000-0005-0000-0000-0000E9180000}"/>
    <cellStyle name="Normal 57 2 3 3 2 2 2 2" xfId="15224" xr:uid="{00000000-0005-0000-0000-0000EA180000}"/>
    <cellStyle name="Normal 57 2 3 3 2 2 2 3" xfId="23377" xr:uid="{00000000-0005-0000-0000-0000EB180000}"/>
    <cellStyle name="Normal 57 2 3 3 2 2 2 4" xfId="31530" xr:uid="{00000000-0005-0000-0000-0000EC180000}"/>
    <cellStyle name="Normal 57 2 3 3 2 2 2 5" xfId="39762" xr:uid="{00000000-0005-0000-0000-0000ED180000}"/>
    <cellStyle name="Normal 57 2 3 3 2 2 2 6" xfId="49273" xr:uid="{00000000-0005-0000-0000-0000EE180000}"/>
    <cellStyle name="Normal 57 2 3 3 2 2 3" xfId="8267" xr:uid="{00000000-0005-0000-0000-0000EF180000}"/>
    <cellStyle name="Normal 57 2 3 3 2 2 3 2" xfId="17784" xr:uid="{00000000-0005-0000-0000-0000F0180000}"/>
    <cellStyle name="Normal 57 2 3 3 2 2 3 3" xfId="25937" xr:uid="{00000000-0005-0000-0000-0000F1180000}"/>
    <cellStyle name="Normal 57 2 3 3 2 2 3 4" xfId="34090" xr:uid="{00000000-0005-0000-0000-0000F2180000}"/>
    <cellStyle name="Normal 57 2 3 3 2 2 3 5" xfId="42322" xr:uid="{00000000-0005-0000-0000-0000F3180000}"/>
    <cellStyle name="Normal 57 2 3 3 2 2 3 6" xfId="51833" xr:uid="{00000000-0005-0000-0000-0000F4180000}"/>
    <cellStyle name="Normal 57 2 3 3 2 2 4" xfId="12184" xr:uid="{00000000-0005-0000-0000-0000F5180000}"/>
    <cellStyle name="Normal 57 2 3 3 2 2 5" xfId="20343" xr:uid="{00000000-0005-0000-0000-0000F6180000}"/>
    <cellStyle name="Normal 57 2 3 3 2 2 6" xfId="28496" xr:uid="{00000000-0005-0000-0000-0000F7180000}"/>
    <cellStyle name="Normal 57 2 3 3 2 2 7" xfId="36728" xr:uid="{00000000-0005-0000-0000-0000F8180000}"/>
    <cellStyle name="Normal 57 2 3 3 2 2 8" xfId="46239" xr:uid="{00000000-0005-0000-0000-0000F9180000}"/>
    <cellStyle name="Normal 57 2 3 3 2 3" xfId="4427" xr:uid="{00000000-0005-0000-0000-0000FA180000}"/>
    <cellStyle name="Normal 57 2 3 3 2 3 2" xfId="13944" xr:uid="{00000000-0005-0000-0000-0000FB180000}"/>
    <cellStyle name="Normal 57 2 3 3 2 3 3" xfId="22097" xr:uid="{00000000-0005-0000-0000-0000FC180000}"/>
    <cellStyle name="Normal 57 2 3 3 2 3 4" xfId="30250" xr:uid="{00000000-0005-0000-0000-0000FD180000}"/>
    <cellStyle name="Normal 57 2 3 3 2 3 5" xfId="38482" xr:uid="{00000000-0005-0000-0000-0000FE180000}"/>
    <cellStyle name="Normal 57 2 3 3 2 3 6" xfId="47993" xr:uid="{00000000-0005-0000-0000-0000FF180000}"/>
    <cellStyle name="Normal 57 2 3 3 2 4" xfId="6987" xr:uid="{00000000-0005-0000-0000-000000190000}"/>
    <cellStyle name="Normal 57 2 3 3 2 4 2" xfId="16504" xr:uid="{00000000-0005-0000-0000-000001190000}"/>
    <cellStyle name="Normal 57 2 3 3 2 4 3" xfId="24657" xr:uid="{00000000-0005-0000-0000-000002190000}"/>
    <cellStyle name="Normal 57 2 3 3 2 4 4" xfId="32810" xr:uid="{00000000-0005-0000-0000-000003190000}"/>
    <cellStyle name="Normal 57 2 3 3 2 4 5" xfId="41042" xr:uid="{00000000-0005-0000-0000-000004190000}"/>
    <cellStyle name="Normal 57 2 3 3 2 4 6" xfId="50553" xr:uid="{00000000-0005-0000-0000-000005190000}"/>
    <cellStyle name="Normal 57 2 3 3 2 5" xfId="10904" xr:uid="{00000000-0005-0000-0000-000006190000}"/>
    <cellStyle name="Normal 57 2 3 3 2 6" xfId="19063" xr:uid="{00000000-0005-0000-0000-000007190000}"/>
    <cellStyle name="Normal 57 2 3 3 2 7" xfId="27216" xr:uid="{00000000-0005-0000-0000-000008190000}"/>
    <cellStyle name="Normal 57 2 3 3 2 8" xfId="35448" xr:uid="{00000000-0005-0000-0000-000009190000}"/>
    <cellStyle name="Normal 57 2 3 3 2 9" xfId="44959" xr:uid="{00000000-0005-0000-0000-00000A190000}"/>
    <cellStyle name="Normal 57 2 3 3 3" xfId="2027" xr:uid="{00000000-0005-0000-0000-00000B190000}"/>
    <cellStyle name="Normal 57 2 3 3 3 2" xfId="5067" xr:uid="{00000000-0005-0000-0000-00000C190000}"/>
    <cellStyle name="Normal 57 2 3 3 3 2 2" xfId="14584" xr:uid="{00000000-0005-0000-0000-00000D190000}"/>
    <cellStyle name="Normal 57 2 3 3 3 2 3" xfId="22737" xr:uid="{00000000-0005-0000-0000-00000E190000}"/>
    <cellStyle name="Normal 57 2 3 3 3 2 4" xfId="30890" xr:uid="{00000000-0005-0000-0000-00000F190000}"/>
    <cellStyle name="Normal 57 2 3 3 3 2 5" xfId="39122" xr:uid="{00000000-0005-0000-0000-000010190000}"/>
    <cellStyle name="Normal 57 2 3 3 3 2 6" xfId="48633" xr:uid="{00000000-0005-0000-0000-000011190000}"/>
    <cellStyle name="Normal 57 2 3 3 3 3" xfId="7627" xr:uid="{00000000-0005-0000-0000-000012190000}"/>
    <cellStyle name="Normal 57 2 3 3 3 3 2" xfId="17144" xr:uid="{00000000-0005-0000-0000-000013190000}"/>
    <cellStyle name="Normal 57 2 3 3 3 3 3" xfId="25297" xr:uid="{00000000-0005-0000-0000-000014190000}"/>
    <cellStyle name="Normal 57 2 3 3 3 3 4" xfId="33450" xr:uid="{00000000-0005-0000-0000-000015190000}"/>
    <cellStyle name="Normal 57 2 3 3 3 3 5" xfId="41682" xr:uid="{00000000-0005-0000-0000-000016190000}"/>
    <cellStyle name="Normal 57 2 3 3 3 3 6" xfId="51193" xr:uid="{00000000-0005-0000-0000-000017190000}"/>
    <cellStyle name="Normal 57 2 3 3 3 4" xfId="11544" xr:uid="{00000000-0005-0000-0000-000018190000}"/>
    <cellStyle name="Normal 57 2 3 3 3 5" xfId="19703" xr:uid="{00000000-0005-0000-0000-000019190000}"/>
    <cellStyle name="Normal 57 2 3 3 3 6" xfId="27856" xr:uid="{00000000-0005-0000-0000-00001A190000}"/>
    <cellStyle name="Normal 57 2 3 3 3 7" xfId="36088" xr:uid="{00000000-0005-0000-0000-00001B190000}"/>
    <cellStyle name="Normal 57 2 3 3 3 8" xfId="45599" xr:uid="{00000000-0005-0000-0000-00001C190000}"/>
    <cellStyle name="Normal 57 2 3 3 4" xfId="3784" xr:uid="{00000000-0005-0000-0000-00001D190000}"/>
    <cellStyle name="Normal 57 2 3 3 4 2" xfId="13301" xr:uid="{00000000-0005-0000-0000-00001E190000}"/>
    <cellStyle name="Normal 57 2 3 3 4 3" xfId="21457" xr:uid="{00000000-0005-0000-0000-00001F190000}"/>
    <cellStyle name="Normal 57 2 3 3 4 4" xfId="29610" xr:uid="{00000000-0005-0000-0000-000020190000}"/>
    <cellStyle name="Normal 57 2 3 3 4 5" xfId="37842" xr:uid="{00000000-0005-0000-0000-000021190000}"/>
    <cellStyle name="Normal 57 2 3 3 4 6" xfId="47353" xr:uid="{00000000-0005-0000-0000-000022190000}"/>
    <cellStyle name="Normal 57 2 3 3 5" xfId="6347" xr:uid="{00000000-0005-0000-0000-000023190000}"/>
    <cellStyle name="Normal 57 2 3 3 5 2" xfId="15864" xr:uid="{00000000-0005-0000-0000-000024190000}"/>
    <cellStyle name="Normal 57 2 3 3 5 3" xfId="24017" xr:uid="{00000000-0005-0000-0000-000025190000}"/>
    <cellStyle name="Normal 57 2 3 3 5 4" xfId="32170" xr:uid="{00000000-0005-0000-0000-000026190000}"/>
    <cellStyle name="Normal 57 2 3 3 5 5" xfId="40402" xr:uid="{00000000-0005-0000-0000-000027190000}"/>
    <cellStyle name="Normal 57 2 3 3 5 6" xfId="49913" xr:uid="{00000000-0005-0000-0000-000028190000}"/>
    <cellStyle name="Normal 57 2 3 3 6" xfId="10264" xr:uid="{00000000-0005-0000-0000-000029190000}"/>
    <cellStyle name="Normal 57 2 3 3 7" xfId="18423" xr:uid="{00000000-0005-0000-0000-00002A190000}"/>
    <cellStyle name="Normal 57 2 3 3 8" xfId="26576" xr:uid="{00000000-0005-0000-0000-00002B190000}"/>
    <cellStyle name="Normal 57 2 3 3 9" xfId="34808" xr:uid="{00000000-0005-0000-0000-00002C190000}"/>
    <cellStyle name="Normal 57 2 3 4" xfId="1064" xr:uid="{00000000-0005-0000-0000-00002D190000}"/>
    <cellStyle name="Normal 57 2 3 4 2" xfId="2347" xr:uid="{00000000-0005-0000-0000-00002E190000}"/>
    <cellStyle name="Normal 57 2 3 4 2 2" xfId="5387" xr:uid="{00000000-0005-0000-0000-00002F190000}"/>
    <cellStyle name="Normal 57 2 3 4 2 2 2" xfId="14904" xr:uid="{00000000-0005-0000-0000-000030190000}"/>
    <cellStyle name="Normal 57 2 3 4 2 2 3" xfId="23057" xr:uid="{00000000-0005-0000-0000-000031190000}"/>
    <cellStyle name="Normal 57 2 3 4 2 2 4" xfId="31210" xr:uid="{00000000-0005-0000-0000-000032190000}"/>
    <cellStyle name="Normal 57 2 3 4 2 2 5" xfId="39442" xr:uid="{00000000-0005-0000-0000-000033190000}"/>
    <cellStyle name="Normal 57 2 3 4 2 2 6" xfId="48953" xr:uid="{00000000-0005-0000-0000-000034190000}"/>
    <cellStyle name="Normal 57 2 3 4 2 3" xfId="7947" xr:uid="{00000000-0005-0000-0000-000035190000}"/>
    <cellStyle name="Normal 57 2 3 4 2 3 2" xfId="17464" xr:uid="{00000000-0005-0000-0000-000036190000}"/>
    <cellStyle name="Normal 57 2 3 4 2 3 3" xfId="25617" xr:uid="{00000000-0005-0000-0000-000037190000}"/>
    <cellStyle name="Normal 57 2 3 4 2 3 4" xfId="33770" xr:uid="{00000000-0005-0000-0000-000038190000}"/>
    <cellStyle name="Normal 57 2 3 4 2 3 5" xfId="42002" xr:uid="{00000000-0005-0000-0000-000039190000}"/>
    <cellStyle name="Normal 57 2 3 4 2 3 6" xfId="51513" xr:uid="{00000000-0005-0000-0000-00003A190000}"/>
    <cellStyle name="Normal 57 2 3 4 2 4" xfId="11864" xr:uid="{00000000-0005-0000-0000-00003B190000}"/>
    <cellStyle name="Normal 57 2 3 4 2 5" xfId="20023" xr:uid="{00000000-0005-0000-0000-00003C190000}"/>
    <cellStyle name="Normal 57 2 3 4 2 6" xfId="28176" xr:uid="{00000000-0005-0000-0000-00003D190000}"/>
    <cellStyle name="Normal 57 2 3 4 2 7" xfId="36408" xr:uid="{00000000-0005-0000-0000-00003E190000}"/>
    <cellStyle name="Normal 57 2 3 4 2 8" xfId="45919" xr:uid="{00000000-0005-0000-0000-00003F190000}"/>
    <cellStyle name="Normal 57 2 3 4 3" xfId="4107" xr:uid="{00000000-0005-0000-0000-000040190000}"/>
    <cellStyle name="Normal 57 2 3 4 3 2" xfId="13624" xr:uid="{00000000-0005-0000-0000-000041190000}"/>
    <cellStyle name="Normal 57 2 3 4 3 3" xfId="21777" xr:uid="{00000000-0005-0000-0000-000042190000}"/>
    <cellStyle name="Normal 57 2 3 4 3 4" xfId="29930" xr:uid="{00000000-0005-0000-0000-000043190000}"/>
    <cellStyle name="Normal 57 2 3 4 3 5" xfId="38162" xr:uid="{00000000-0005-0000-0000-000044190000}"/>
    <cellStyle name="Normal 57 2 3 4 3 6" xfId="47673" xr:uid="{00000000-0005-0000-0000-000045190000}"/>
    <cellStyle name="Normal 57 2 3 4 4" xfId="6667" xr:uid="{00000000-0005-0000-0000-000046190000}"/>
    <cellStyle name="Normal 57 2 3 4 4 2" xfId="16184" xr:uid="{00000000-0005-0000-0000-000047190000}"/>
    <cellStyle name="Normal 57 2 3 4 4 3" xfId="24337" xr:uid="{00000000-0005-0000-0000-000048190000}"/>
    <cellStyle name="Normal 57 2 3 4 4 4" xfId="32490" xr:uid="{00000000-0005-0000-0000-000049190000}"/>
    <cellStyle name="Normal 57 2 3 4 4 5" xfId="40722" xr:uid="{00000000-0005-0000-0000-00004A190000}"/>
    <cellStyle name="Normal 57 2 3 4 4 6" xfId="50233" xr:uid="{00000000-0005-0000-0000-00004B190000}"/>
    <cellStyle name="Normal 57 2 3 4 5" xfId="10584" xr:uid="{00000000-0005-0000-0000-00004C190000}"/>
    <cellStyle name="Normal 57 2 3 4 6" xfId="18743" xr:uid="{00000000-0005-0000-0000-00004D190000}"/>
    <cellStyle name="Normal 57 2 3 4 7" xfId="26896" xr:uid="{00000000-0005-0000-0000-00004E190000}"/>
    <cellStyle name="Normal 57 2 3 4 8" xfId="35128" xr:uid="{00000000-0005-0000-0000-00004F190000}"/>
    <cellStyle name="Normal 57 2 3 4 9" xfId="44639" xr:uid="{00000000-0005-0000-0000-000050190000}"/>
    <cellStyle name="Normal 57 2 3 5" xfId="1707" xr:uid="{00000000-0005-0000-0000-000051190000}"/>
    <cellStyle name="Normal 57 2 3 5 2" xfId="4747" xr:uid="{00000000-0005-0000-0000-000052190000}"/>
    <cellStyle name="Normal 57 2 3 5 2 2" xfId="14264" xr:uid="{00000000-0005-0000-0000-000053190000}"/>
    <cellStyle name="Normal 57 2 3 5 2 3" xfId="22417" xr:uid="{00000000-0005-0000-0000-000054190000}"/>
    <cellStyle name="Normal 57 2 3 5 2 4" xfId="30570" xr:uid="{00000000-0005-0000-0000-000055190000}"/>
    <cellStyle name="Normal 57 2 3 5 2 5" xfId="38802" xr:uid="{00000000-0005-0000-0000-000056190000}"/>
    <cellStyle name="Normal 57 2 3 5 2 6" xfId="48313" xr:uid="{00000000-0005-0000-0000-000057190000}"/>
    <cellStyle name="Normal 57 2 3 5 3" xfId="7307" xr:uid="{00000000-0005-0000-0000-000058190000}"/>
    <cellStyle name="Normal 57 2 3 5 3 2" xfId="16824" xr:uid="{00000000-0005-0000-0000-000059190000}"/>
    <cellStyle name="Normal 57 2 3 5 3 3" xfId="24977" xr:uid="{00000000-0005-0000-0000-00005A190000}"/>
    <cellStyle name="Normal 57 2 3 5 3 4" xfId="33130" xr:uid="{00000000-0005-0000-0000-00005B190000}"/>
    <cellStyle name="Normal 57 2 3 5 3 5" xfId="41362" xr:uid="{00000000-0005-0000-0000-00005C190000}"/>
    <cellStyle name="Normal 57 2 3 5 3 6" xfId="50873" xr:uid="{00000000-0005-0000-0000-00005D190000}"/>
    <cellStyle name="Normal 57 2 3 5 4" xfId="11224" xr:uid="{00000000-0005-0000-0000-00005E190000}"/>
    <cellStyle name="Normal 57 2 3 5 5" xfId="19383" xr:uid="{00000000-0005-0000-0000-00005F190000}"/>
    <cellStyle name="Normal 57 2 3 5 6" xfId="27536" xr:uid="{00000000-0005-0000-0000-000060190000}"/>
    <cellStyle name="Normal 57 2 3 5 7" xfId="35768" xr:uid="{00000000-0005-0000-0000-000061190000}"/>
    <cellStyle name="Normal 57 2 3 5 8" xfId="45279" xr:uid="{00000000-0005-0000-0000-000062190000}"/>
    <cellStyle name="Normal 57 2 3 6" xfId="3461" xr:uid="{00000000-0005-0000-0000-000063190000}"/>
    <cellStyle name="Normal 57 2 3 6 2" xfId="12978" xr:uid="{00000000-0005-0000-0000-000064190000}"/>
    <cellStyle name="Normal 57 2 3 6 3" xfId="21137" xr:uid="{00000000-0005-0000-0000-000065190000}"/>
    <cellStyle name="Normal 57 2 3 6 4" xfId="29290" xr:uid="{00000000-0005-0000-0000-000066190000}"/>
    <cellStyle name="Normal 57 2 3 6 5" xfId="37522" xr:uid="{00000000-0005-0000-0000-000067190000}"/>
    <cellStyle name="Normal 57 2 3 6 6" xfId="47033" xr:uid="{00000000-0005-0000-0000-000068190000}"/>
    <cellStyle name="Normal 57 2 3 7" xfId="6027" xr:uid="{00000000-0005-0000-0000-000069190000}"/>
    <cellStyle name="Normal 57 2 3 7 2" xfId="15544" xr:uid="{00000000-0005-0000-0000-00006A190000}"/>
    <cellStyle name="Normal 57 2 3 7 3" xfId="23697" xr:uid="{00000000-0005-0000-0000-00006B190000}"/>
    <cellStyle name="Normal 57 2 3 7 4" xfId="31850" xr:uid="{00000000-0005-0000-0000-00006C190000}"/>
    <cellStyle name="Normal 57 2 3 7 5" xfId="40082" xr:uid="{00000000-0005-0000-0000-00006D190000}"/>
    <cellStyle name="Normal 57 2 3 7 6" xfId="49593" xr:uid="{00000000-0005-0000-0000-00006E190000}"/>
    <cellStyle name="Normal 57 2 3 8" xfId="9944" xr:uid="{00000000-0005-0000-0000-00006F190000}"/>
    <cellStyle name="Normal 57 2 3 9" xfId="18103" xr:uid="{00000000-0005-0000-0000-000070190000}"/>
    <cellStyle name="Normal 57 2 30" xfId="9613" xr:uid="{00000000-0005-0000-0000-000071190000}"/>
    <cellStyle name="Normal 57 2 30 2" xfId="43668" xr:uid="{00000000-0005-0000-0000-000072190000}"/>
    <cellStyle name="Normal 57 2 30 3" xfId="53179" xr:uid="{00000000-0005-0000-0000-000073190000}"/>
    <cellStyle name="Normal 57 2 31" xfId="9692" xr:uid="{00000000-0005-0000-0000-000074190000}"/>
    <cellStyle name="Normal 57 2 31 2" xfId="43747" xr:uid="{00000000-0005-0000-0000-000075190000}"/>
    <cellStyle name="Normal 57 2 31 3" xfId="53258" xr:uid="{00000000-0005-0000-0000-000076190000}"/>
    <cellStyle name="Normal 57 2 32" xfId="9771" xr:uid="{00000000-0005-0000-0000-000077190000}"/>
    <cellStyle name="Normal 57 2 32 2" xfId="43826" xr:uid="{00000000-0005-0000-0000-000078190000}"/>
    <cellStyle name="Normal 57 2 32 3" xfId="53337" xr:uid="{00000000-0005-0000-0000-000079190000}"/>
    <cellStyle name="Normal 57 2 33" xfId="9865" xr:uid="{00000000-0005-0000-0000-00007A190000}"/>
    <cellStyle name="Normal 57 2 34" xfId="18024" xr:uid="{00000000-0005-0000-0000-00007B190000}"/>
    <cellStyle name="Normal 57 2 35" xfId="26177" xr:uid="{00000000-0005-0000-0000-00007C190000}"/>
    <cellStyle name="Normal 57 2 36" xfId="34330" xr:uid="{00000000-0005-0000-0000-00007D190000}"/>
    <cellStyle name="Normal 57 2 37" xfId="34409" xr:uid="{00000000-0005-0000-0000-00007E190000}"/>
    <cellStyle name="Normal 57 2 38" xfId="43920" xr:uid="{00000000-0005-0000-0000-00007F190000}"/>
    <cellStyle name="Normal 57 2 39" xfId="53431" xr:uid="{00000000-0005-0000-0000-000080190000}"/>
    <cellStyle name="Normal 57 2 4" xfId="495" xr:uid="{00000000-0005-0000-0000-000081190000}"/>
    <cellStyle name="Normal 57 2 4 10" xfId="34568" xr:uid="{00000000-0005-0000-0000-000082190000}"/>
    <cellStyle name="Normal 57 2 4 11" xfId="44079" xr:uid="{00000000-0005-0000-0000-000083190000}"/>
    <cellStyle name="Normal 57 2 4 2" xfId="821" xr:uid="{00000000-0005-0000-0000-000084190000}"/>
    <cellStyle name="Normal 57 2 4 2 10" xfId="44399" xr:uid="{00000000-0005-0000-0000-000085190000}"/>
    <cellStyle name="Normal 57 2 4 2 2" xfId="1464" xr:uid="{00000000-0005-0000-0000-000086190000}"/>
    <cellStyle name="Normal 57 2 4 2 2 2" xfId="2747" xr:uid="{00000000-0005-0000-0000-000087190000}"/>
    <cellStyle name="Normal 57 2 4 2 2 2 2" xfId="5787" xr:uid="{00000000-0005-0000-0000-000088190000}"/>
    <cellStyle name="Normal 57 2 4 2 2 2 2 2" xfId="15304" xr:uid="{00000000-0005-0000-0000-000089190000}"/>
    <cellStyle name="Normal 57 2 4 2 2 2 2 3" xfId="23457" xr:uid="{00000000-0005-0000-0000-00008A190000}"/>
    <cellStyle name="Normal 57 2 4 2 2 2 2 4" xfId="31610" xr:uid="{00000000-0005-0000-0000-00008B190000}"/>
    <cellStyle name="Normal 57 2 4 2 2 2 2 5" xfId="39842" xr:uid="{00000000-0005-0000-0000-00008C190000}"/>
    <cellStyle name="Normal 57 2 4 2 2 2 2 6" xfId="49353" xr:uid="{00000000-0005-0000-0000-00008D190000}"/>
    <cellStyle name="Normal 57 2 4 2 2 2 3" xfId="8347" xr:uid="{00000000-0005-0000-0000-00008E190000}"/>
    <cellStyle name="Normal 57 2 4 2 2 2 3 2" xfId="17864" xr:uid="{00000000-0005-0000-0000-00008F190000}"/>
    <cellStyle name="Normal 57 2 4 2 2 2 3 3" xfId="26017" xr:uid="{00000000-0005-0000-0000-000090190000}"/>
    <cellStyle name="Normal 57 2 4 2 2 2 3 4" xfId="34170" xr:uid="{00000000-0005-0000-0000-000091190000}"/>
    <cellStyle name="Normal 57 2 4 2 2 2 3 5" xfId="42402" xr:uid="{00000000-0005-0000-0000-000092190000}"/>
    <cellStyle name="Normal 57 2 4 2 2 2 3 6" xfId="51913" xr:uid="{00000000-0005-0000-0000-000093190000}"/>
    <cellStyle name="Normal 57 2 4 2 2 2 4" xfId="12264" xr:uid="{00000000-0005-0000-0000-000094190000}"/>
    <cellStyle name="Normal 57 2 4 2 2 2 5" xfId="20423" xr:uid="{00000000-0005-0000-0000-000095190000}"/>
    <cellStyle name="Normal 57 2 4 2 2 2 6" xfId="28576" xr:uid="{00000000-0005-0000-0000-000096190000}"/>
    <cellStyle name="Normal 57 2 4 2 2 2 7" xfId="36808" xr:uid="{00000000-0005-0000-0000-000097190000}"/>
    <cellStyle name="Normal 57 2 4 2 2 2 8" xfId="46319" xr:uid="{00000000-0005-0000-0000-000098190000}"/>
    <cellStyle name="Normal 57 2 4 2 2 3" xfId="4507" xr:uid="{00000000-0005-0000-0000-000099190000}"/>
    <cellStyle name="Normal 57 2 4 2 2 3 2" xfId="14024" xr:uid="{00000000-0005-0000-0000-00009A190000}"/>
    <cellStyle name="Normal 57 2 4 2 2 3 3" xfId="22177" xr:uid="{00000000-0005-0000-0000-00009B190000}"/>
    <cellStyle name="Normal 57 2 4 2 2 3 4" xfId="30330" xr:uid="{00000000-0005-0000-0000-00009C190000}"/>
    <cellStyle name="Normal 57 2 4 2 2 3 5" xfId="38562" xr:uid="{00000000-0005-0000-0000-00009D190000}"/>
    <cellStyle name="Normal 57 2 4 2 2 3 6" xfId="48073" xr:uid="{00000000-0005-0000-0000-00009E190000}"/>
    <cellStyle name="Normal 57 2 4 2 2 4" xfId="7067" xr:uid="{00000000-0005-0000-0000-00009F190000}"/>
    <cellStyle name="Normal 57 2 4 2 2 4 2" xfId="16584" xr:uid="{00000000-0005-0000-0000-0000A0190000}"/>
    <cellStyle name="Normal 57 2 4 2 2 4 3" xfId="24737" xr:uid="{00000000-0005-0000-0000-0000A1190000}"/>
    <cellStyle name="Normal 57 2 4 2 2 4 4" xfId="32890" xr:uid="{00000000-0005-0000-0000-0000A2190000}"/>
    <cellStyle name="Normal 57 2 4 2 2 4 5" xfId="41122" xr:uid="{00000000-0005-0000-0000-0000A3190000}"/>
    <cellStyle name="Normal 57 2 4 2 2 4 6" xfId="50633" xr:uid="{00000000-0005-0000-0000-0000A4190000}"/>
    <cellStyle name="Normal 57 2 4 2 2 5" xfId="10984" xr:uid="{00000000-0005-0000-0000-0000A5190000}"/>
    <cellStyle name="Normal 57 2 4 2 2 6" xfId="19143" xr:uid="{00000000-0005-0000-0000-0000A6190000}"/>
    <cellStyle name="Normal 57 2 4 2 2 7" xfId="27296" xr:uid="{00000000-0005-0000-0000-0000A7190000}"/>
    <cellStyle name="Normal 57 2 4 2 2 8" xfId="35528" xr:uid="{00000000-0005-0000-0000-0000A8190000}"/>
    <cellStyle name="Normal 57 2 4 2 2 9" xfId="45039" xr:uid="{00000000-0005-0000-0000-0000A9190000}"/>
    <cellStyle name="Normal 57 2 4 2 3" xfId="2107" xr:uid="{00000000-0005-0000-0000-0000AA190000}"/>
    <cellStyle name="Normal 57 2 4 2 3 2" xfId="5147" xr:uid="{00000000-0005-0000-0000-0000AB190000}"/>
    <cellStyle name="Normal 57 2 4 2 3 2 2" xfId="14664" xr:uid="{00000000-0005-0000-0000-0000AC190000}"/>
    <cellStyle name="Normal 57 2 4 2 3 2 3" xfId="22817" xr:uid="{00000000-0005-0000-0000-0000AD190000}"/>
    <cellStyle name="Normal 57 2 4 2 3 2 4" xfId="30970" xr:uid="{00000000-0005-0000-0000-0000AE190000}"/>
    <cellStyle name="Normal 57 2 4 2 3 2 5" xfId="39202" xr:uid="{00000000-0005-0000-0000-0000AF190000}"/>
    <cellStyle name="Normal 57 2 4 2 3 2 6" xfId="48713" xr:uid="{00000000-0005-0000-0000-0000B0190000}"/>
    <cellStyle name="Normal 57 2 4 2 3 3" xfId="7707" xr:uid="{00000000-0005-0000-0000-0000B1190000}"/>
    <cellStyle name="Normal 57 2 4 2 3 3 2" xfId="17224" xr:uid="{00000000-0005-0000-0000-0000B2190000}"/>
    <cellStyle name="Normal 57 2 4 2 3 3 3" xfId="25377" xr:uid="{00000000-0005-0000-0000-0000B3190000}"/>
    <cellStyle name="Normal 57 2 4 2 3 3 4" xfId="33530" xr:uid="{00000000-0005-0000-0000-0000B4190000}"/>
    <cellStyle name="Normal 57 2 4 2 3 3 5" xfId="41762" xr:uid="{00000000-0005-0000-0000-0000B5190000}"/>
    <cellStyle name="Normal 57 2 4 2 3 3 6" xfId="51273" xr:uid="{00000000-0005-0000-0000-0000B6190000}"/>
    <cellStyle name="Normal 57 2 4 2 3 4" xfId="11624" xr:uid="{00000000-0005-0000-0000-0000B7190000}"/>
    <cellStyle name="Normal 57 2 4 2 3 5" xfId="19783" xr:uid="{00000000-0005-0000-0000-0000B8190000}"/>
    <cellStyle name="Normal 57 2 4 2 3 6" xfId="27936" xr:uid="{00000000-0005-0000-0000-0000B9190000}"/>
    <cellStyle name="Normal 57 2 4 2 3 7" xfId="36168" xr:uid="{00000000-0005-0000-0000-0000BA190000}"/>
    <cellStyle name="Normal 57 2 4 2 3 8" xfId="45679" xr:uid="{00000000-0005-0000-0000-0000BB190000}"/>
    <cellStyle name="Normal 57 2 4 2 4" xfId="3867" xr:uid="{00000000-0005-0000-0000-0000BC190000}"/>
    <cellStyle name="Normal 57 2 4 2 4 2" xfId="13384" xr:uid="{00000000-0005-0000-0000-0000BD190000}"/>
    <cellStyle name="Normal 57 2 4 2 4 3" xfId="21537" xr:uid="{00000000-0005-0000-0000-0000BE190000}"/>
    <cellStyle name="Normal 57 2 4 2 4 4" xfId="29690" xr:uid="{00000000-0005-0000-0000-0000BF190000}"/>
    <cellStyle name="Normal 57 2 4 2 4 5" xfId="37922" xr:uid="{00000000-0005-0000-0000-0000C0190000}"/>
    <cellStyle name="Normal 57 2 4 2 4 6" xfId="47433" xr:uid="{00000000-0005-0000-0000-0000C1190000}"/>
    <cellStyle name="Normal 57 2 4 2 5" xfId="6427" xr:uid="{00000000-0005-0000-0000-0000C2190000}"/>
    <cellStyle name="Normal 57 2 4 2 5 2" xfId="15944" xr:uid="{00000000-0005-0000-0000-0000C3190000}"/>
    <cellStyle name="Normal 57 2 4 2 5 3" xfId="24097" xr:uid="{00000000-0005-0000-0000-0000C4190000}"/>
    <cellStyle name="Normal 57 2 4 2 5 4" xfId="32250" xr:uid="{00000000-0005-0000-0000-0000C5190000}"/>
    <cellStyle name="Normal 57 2 4 2 5 5" xfId="40482" xr:uid="{00000000-0005-0000-0000-0000C6190000}"/>
    <cellStyle name="Normal 57 2 4 2 5 6" xfId="49993" xr:uid="{00000000-0005-0000-0000-0000C7190000}"/>
    <cellStyle name="Normal 57 2 4 2 6" xfId="10344" xr:uid="{00000000-0005-0000-0000-0000C8190000}"/>
    <cellStyle name="Normal 57 2 4 2 7" xfId="18503" xr:uid="{00000000-0005-0000-0000-0000C9190000}"/>
    <cellStyle name="Normal 57 2 4 2 8" xfId="26656" xr:uid="{00000000-0005-0000-0000-0000CA190000}"/>
    <cellStyle name="Normal 57 2 4 2 9" xfId="34888" xr:uid="{00000000-0005-0000-0000-0000CB190000}"/>
    <cellStyle name="Normal 57 2 4 3" xfId="1144" xr:uid="{00000000-0005-0000-0000-0000CC190000}"/>
    <cellStyle name="Normal 57 2 4 3 2" xfId="2427" xr:uid="{00000000-0005-0000-0000-0000CD190000}"/>
    <cellStyle name="Normal 57 2 4 3 2 2" xfId="5467" xr:uid="{00000000-0005-0000-0000-0000CE190000}"/>
    <cellStyle name="Normal 57 2 4 3 2 2 2" xfId="14984" xr:uid="{00000000-0005-0000-0000-0000CF190000}"/>
    <cellStyle name="Normal 57 2 4 3 2 2 3" xfId="23137" xr:uid="{00000000-0005-0000-0000-0000D0190000}"/>
    <cellStyle name="Normal 57 2 4 3 2 2 4" xfId="31290" xr:uid="{00000000-0005-0000-0000-0000D1190000}"/>
    <cellStyle name="Normal 57 2 4 3 2 2 5" xfId="39522" xr:uid="{00000000-0005-0000-0000-0000D2190000}"/>
    <cellStyle name="Normal 57 2 4 3 2 2 6" xfId="49033" xr:uid="{00000000-0005-0000-0000-0000D3190000}"/>
    <cellStyle name="Normal 57 2 4 3 2 3" xfId="8027" xr:uid="{00000000-0005-0000-0000-0000D4190000}"/>
    <cellStyle name="Normal 57 2 4 3 2 3 2" xfId="17544" xr:uid="{00000000-0005-0000-0000-0000D5190000}"/>
    <cellStyle name="Normal 57 2 4 3 2 3 3" xfId="25697" xr:uid="{00000000-0005-0000-0000-0000D6190000}"/>
    <cellStyle name="Normal 57 2 4 3 2 3 4" xfId="33850" xr:uid="{00000000-0005-0000-0000-0000D7190000}"/>
    <cellStyle name="Normal 57 2 4 3 2 3 5" xfId="42082" xr:uid="{00000000-0005-0000-0000-0000D8190000}"/>
    <cellStyle name="Normal 57 2 4 3 2 3 6" xfId="51593" xr:uid="{00000000-0005-0000-0000-0000D9190000}"/>
    <cellStyle name="Normal 57 2 4 3 2 4" xfId="11944" xr:uid="{00000000-0005-0000-0000-0000DA190000}"/>
    <cellStyle name="Normal 57 2 4 3 2 5" xfId="20103" xr:uid="{00000000-0005-0000-0000-0000DB190000}"/>
    <cellStyle name="Normal 57 2 4 3 2 6" xfId="28256" xr:uid="{00000000-0005-0000-0000-0000DC190000}"/>
    <cellStyle name="Normal 57 2 4 3 2 7" xfId="36488" xr:uid="{00000000-0005-0000-0000-0000DD190000}"/>
    <cellStyle name="Normal 57 2 4 3 2 8" xfId="45999" xr:uid="{00000000-0005-0000-0000-0000DE190000}"/>
    <cellStyle name="Normal 57 2 4 3 3" xfId="4187" xr:uid="{00000000-0005-0000-0000-0000DF190000}"/>
    <cellStyle name="Normal 57 2 4 3 3 2" xfId="13704" xr:uid="{00000000-0005-0000-0000-0000E0190000}"/>
    <cellStyle name="Normal 57 2 4 3 3 3" xfId="21857" xr:uid="{00000000-0005-0000-0000-0000E1190000}"/>
    <cellStyle name="Normal 57 2 4 3 3 4" xfId="30010" xr:uid="{00000000-0005-0000-0000-0000E2190000}"/>
    <cellStyle name="Normal 57 2 4 3 3 5" xfId="38242" xr:uid="{00000000-0005-0000-0000-0000E3190000}"/>
    <cellStyle name="Normal 57 2 4 3 3 6" xfId="47753" xr:uid="{00000000-0005-0000-0000-0000E4190000}"/>
    <cellStyle name="Normal 57 2 4 3 4" xfId="6747" xr:uid="{00000000-0005-0000-0000-0000E5190000}"/>
    <cellStyle name="Normal 57 2 4 3 4 2" xfId="16264" xr:uid="{00000000-0005-0000-0000-0000E6190000}"/>
    <cellStyle name="Normal 57 2 4 3 4 3" xfId="24417" xr:uid="{00000000-0005-0000-0000-0000E7190000}"/>
    <cellStyle name="Normal 57 2 4 3 4 4" xfId="32570" xr:uid="{00000000-0005-0000-0000-0000E8190000}"/>
    <cellStyle name="Normal 57 2 4 3 4 5" xfId="40802" xr:uid="{00000000-0005-0000-0000-0000E9190000}"/>
    <cellStyle name="Normal 57 2 4 3 4 6" xfId="50313" xr:uid="{00000000-0005-0000-0000-0000EA190000}"/>
    <cellStyle name="Normal 57 2 4 3 5" xfId="10664" xr:uid="{00000000-0005-0000-0000-0000EB190000}"/>
    <cellStyle name="Normal 57 2 4 3 6" xfId="18823" xr:uid="{00000000-0005-0000-0000-0000EC190000}"/>
    <cellStyle name="Normal 57 2 4 3 7" xfId="26976" xr:uid="{00000000-0005-0000-0000-0000ED190000}"/>
    <cellStyle name="Normal 57 2 4 3 8" xfId="35208" xr:uid="{00000000-0005-0000-0000-0000EE190000}"/>
    <cellStyle name="Normal 57 2 4 3 9" xfId="44719" xr:uid="{00000000-0005-0000-0000-0000EF190000}"/>
    <cellStyle name="Normal 57 2 4 4" xfId="1787" xr:uid="{00000000-0005-0000-0000-0000F0190000}"/>
    <cellStyle name="Normal 57 2 4 4 2" xfId="4827" xr:uid="{00000000-0005-0000-0000-0000F1190000}"/>
    <cellStyle name="Normal 57 2 4 4 2 2" xfId="14344" xr:uid="{00000000-0005-0000-0000-0000F2190000}"/>
    <cellStyle name="Normal 57 2 4 4 2 3" xfId="22497" xr:uid="{00000000-0005-0000-0000-0000F3190000}"/>
    <cellStyle name="Normal 57 2 4 4 2 4" xfId="30650" xr:uid="{00000000-0005-0000-0000-0000F4190000}"/>
    <cellStyle name="Normal 57 2 4 4 2 5" xfId="38882" xr:uid="{00000000-0005-0000-0000-0000F5190000}"/>
    <cellStyle name="Normal 57 2 4 4 2 6" xfId="48393" xr:uid="{00000000-0005-0000-0000-0000F6190000}"/>
    <cellStyle name="Normal 57 2 4 4 3" xfId="7387" xr:uid="{00000000-0005-0000-0000-0000F7190000}"/>
    <cellStyle name="Normal 57 2 4 4 3 2" xfId="16904" xr:uid="{00000000-0005-0000-0000-0000F8190000}"/>
    <cellStyle name="Normal 57 2 4 4 3 3" xfId="25057" xr:uid="{00000000-0005-0000-0000-0000F9190000}"/>
    <cellStyle name="Normal 57 2 4 4 3 4" xfId="33210" xr:uid="{00000000-0005-0000-0000-0000FA190000}"/>
    <cellStyle name="Normal 57 2 4 4 3 5" xfId="41442" xr:uid="{00000000-0005-0000-0000-0000FB190000}"/>
    <cellStyle name="Normal 57 2 4 4 3 6" xfId="50953" xr:uid="{00000000-0005-0000-0000-0000FC190000}"/>
    <cellStyle name="Normal 57 2 4 4 4" xfId="11304" xr:uid="{00000000-0005-0000-0000-0000FD190000}"/>
    <cellStyle name="Normal 57 2 4 4 5" xfId="19463" xr:uid="{00000000-0005-0000-0000-0000FE190000}"/>
    <cellStyle name="Normal 57 2 4 4 6" xfId="27616" xr:uid="{00000000-0005-0000-0000-0000FF190000}"/>
    <cellStyle name="Normal 57 2 4 4 7" xfId="35848" xr:uid="{00000000-0005-0000-0000-0000001A0000}"/>
    <cellStyle name="Normal 57 2 4 4 8" xfId="45359" xr:uid="{00000000-0005-0000-0000-0000011A0000}"/>
    <cellStyle name="Normal 57 2 4 5" xfId="3544" xr:uid="{00000000-0005-0000-0000-0000021A0000}"/>
    <cellStyle name="Normal 57 2 4 5 2" xfId="13061" xr:uid="{00000000-0005-0000-0000-0000031A0000}"/>
    <cellStyle name="Normal 57 2 4 5 3" xfId="21217" xr:uid="{00000000-0005-0000-0000-0000041A0000}"/>
    <cellStyle name="Normal 57 2 4 5 4" xfId="29370" xr:uid="{00000000-0005-0000-0000-0000051A0000}"/>
    <cellStyle name="Normal 57 2 4 5 5" xfId="37602" xr:uid="{00000000-0005-0000-0000-0000061A0000}"/>
    <cellStyle name="Normal 57 2 4 5 6" xfId="47113" xr:uid="{00000000-0005-0000-0000-0000071A0000}"/>
    <cellStyle name="Normal 57 2 4 6" xfId="6107" xr:uid="{00000000-0005-0000-0000-0000081A0000}"/>
    <cellStyle name="Normal 57 2 4 6 2" xfId="15624" xr:uid="{00000000-0005-0000-0000-0000091A0000}"/>
    <cellStyle name="Normal 57 2 4 6 3" xfId="23777" xr:uid="{00000000-0005-0000-0000-00000A1A0000}"/>
    <cellStyle name="Normal 57 2 4 6 4" xfId="31930" xr:uid="{00000000-0005-0000-0000-00000B1A0000}"/>
    <cellStyle name="Normal 57 2 4 6 5" xfId="40162" xr:uid="{00000000-0005-0000-0000-00000C1A0000}"/>
    <cellStyle name="Normal 57 2 4 6 6" xfId="49673" xr:uid="{00000000-0005-0000-0000-00000D1A0000}"/>
    <cellStyle name="Normal 57 2 4 7" xfId="10024" xr:uid="{00000000-0005-0000-0000-00000E1A0000}"/>
    <cellStyle name="Normal 57 2 4 8" xfId="18183" xr:uid="{00000000-0005-0000-0000-00000F1A0000}"/>
    <cellStyle name="Normal 57 2 4 9" xfId="26336" xr:uid="{00000000-0005-0000-0000-0000101A0000}"/>
    <cellStyle name="Normal 57 2 40" xfId="53510" xr:uid="{00000000-0005-0000-0000-0000111A0000}"/>
    <cellStyle name="Normal 57 2 41" xfId="53589" xr:uid="{00000000-0005-0000-0000-0000121A0000}"/>
    <cellStyle name="Normal 57 2 42" xfId="53668" xr:uid="{00000000-0005-0000-0000-0000131A0000}"/>
    <cellStyle name="Normal 57 2 43" xfId="53747" xr:uid="{00000000-0005-0000-0000-0000141A0000}"/>
    <cellStyle name="Normal 57 2 5" xfId="658" xr:uid="{00000000-0005-0000-0000-0000151A0000}"/>
    <cellStyle name="Normal 57 2 5 10" xfId="44239" xr:uid="{00000000-0005-0000-0000-0000161A0000}"/>
    <cellStyle name="Normal 57 2 5 2" xfId="1304" xr:uid="{00000000-0005-0000-0000-0000171A0000}"/>
    <cellStyle name="Normal 57 2 5 2 2" xfId="2587" xr:uid="{00000000-0005-0000-0000-0000181A0000}"/>
    <cellStyle name="Normal 57 2 5 2 2 2" xfId="5627" xr:uid="{00000000-0005-0000-0000-0000191A0000}"/>
    <cellStyle name="Normal 57 2 5 2 2 2 2" xfId="15144" xr:uid="{00000000-0005-0000-0000-00001A1A0000}"/>
    <cellStyle name="Normal 57 2 5 2 2 2 3" xfId="23297" xr:uid="{00000000-0005-0000-0000-00001B1A0000}"/>
    <cellStyle name="Normal 57 2 5 2 2 2 4" xfId="31450" xr:uid="{00000000-0005-0000-0000-00001C1A0000}"/>
    <cellStyle name="Normal 57 2 5 2 2 2 5" xfId="39682" xr:uid="{00000000-0005-0000-0000-00001D1A0000}"/>
    <cellStyle name="Normal 57 2 5 2 2 2 6" xfId="49193" xr:uid="{00000000-0005-0000-0000-00001E1A0000}"/>
    <cellStyle name="Normal 57 2 5 2 2 3" xfId="8187" xr:uid="{00000000-0005-0000-0000-00001F1A0000}"/>
    <cellStyle name="Normal 57 2 5 2 2 3 2" xfId="17704" xr:uid="{00000000-0005-0000-0000-0000201A0000}"/>
    <cellStyle name="Normal 57 2 5 2 2 3 3" xfId="25857" xr:uid="{00000000-0005-0000-0000-0000211A0000}"/>
    <cellStyle name="Normal 57 2 5 2 2 3 4" xfId="34010" xr:uid="{00000000-0005-0000-0000-0000221A0000}"/>
    <cellStyle name="Normal 57 2 5 2 2 3 5" xfId="42242" xr:uid="{00000000-0005-0000-0000-0000231A0000}"/>
    <cellStyle name="Normal 57 2 5 2 2 3 6" xfId="51753" xr:uid="{00000000-0005-0000-0000-0000241A0000}"/>
    <cellStyle name="Normal 57 2 5 2 2 4" xfId="12104" xr:uid="{00000000-0005-0000-0000-0000251A0000}"/>
    <cellStyle name="Normal 57 2 5 2 2 5" xfId="20263" xr:uid="{00000000-0005-0000-0000-0000261A0000}"/>
    <cellStyle name="Normal 57 2 5 2 2 6" xfId="28416" xr:uid="{00000000-0005-0000-0000-0000271A0000}"/>
    <cellStyle name="Normal 57 2 5 2 2 7" xfId="36648" xr:uid="{00000000-0005-0000-0000-0000281A0000}"/>
    <cellStyle name="Normal 57 2 5 2 2 8" xfId="46159" xr:uid="{00000000-0005-0000-0000-0000291A0000}"/>
    <cellStyle name="Normal 57 2 5 2 3" xfId="4347" xr:uid="{00000000-0005-0000-0000-00002A1A0000}"/>
    <cellStyle name="Normal 57 2 5 2 3 2" xfId="13864" xr:uid="{00000000-0005-0000-0000-00002B1A0000}"/>
    <cellStyle name="Normal 57 2 5 2 3 3" xfId="22017" xr:uid="{00000000-0005-0000-0000-00002C1A0000}"/>
    <cellStyle name="Normal 57 2 5 2 3 4" xfId="30170" xr:uid="{00000000-0005-0000-0000-00002D1A0000}"/>
    <cellStyle name="Normal 57 2 5 2 3 5" xfId="38402" xr:uid="{00000000-0005-0000-0000-00002E1A0000}"/>
    <cellStyle name="Normal 57 2 5 2 3 6" xfId="47913" xr:uid="{00000000-0005-0000-0000-00002F1A0000}"/>
    <cellStyle name="Normal 57 2 5 2 4" xfId="6907" xr:uid="{00000000-0005-0000-0000-0000301A0000}"/>
    <cellStyle name="Normal 57 2 5 2 4 2" xfId="16424" xr:uid="{00000000-0005-0000-0000-0000311A0000}"/>
    <cellStyle name="Normal 57 2 5 2 4 3" xfId="24577" xr:uid="{00000000-0005-0000-0000-0000321A0000}"/>
    <cellStyle name="Normal 57 2 5 2 4 4" xfId="32730" xr:uid="{00000000-0005-0000-0000-0000331A0000}"/>
    <cellStyle name="Normal 57 2 5 2 4 5" xfId="40962" xr:uid="{00000000-0005-0000-0000-0000341A0000}"/>
    <cellStyle name="Normal 57 2 5 2 4 6" xfId="50473" xr:uid="{00000000-0005-0000-0000-0000351A0000}"/>
    <cellStyle name="Normal 57 2 5 2 5" xfId="10824" xr:uid="{00000000-0005-0000-0000-0000361A0000}"/>
    <cellStyle name="Normal 57 2 5 2 6" xfId="18983" xr:uid="{00000000-0005-0000-0000-0000371A0000}"/>
    <cellStyle name="Normal 57 2 5 2 7" xfId="27136" xr:uid="{00000000-0005-0000-0000-0000381A0000}"/>
    <cellStyle name="Normal 57 2 5 2 8" xfId="35368" xr:uid="{00000000-0005-0000-0000-0000391A0000}"/>
    <cellStyle name="Normal 57 2 5 2 9" xfId="44879" xr:uid="{00000000-0005-0000-0000-00003A1A0000}"/>
    <cellStyle name="Normal 57 2 5 3" xfId="1947" xr:uid="{00000000-0005-0000-0000-00003B1A0000}"/>
    <cellStyle name="Normal 57 2 5 3 2" xfId="4987" xr:uid="{00000000-0005-0000-0000-00003C1A0000}"/>
    <cellStyle name="Normal 57 2 5 3 2 2" xfId="14504" xr:uid="{00000000-0005-0000-0000-00003D1A0000}"/>
    <cellStyle name="Normal 57 2 5 3 2 3" xfId="22657" xr:uid="{00000000-0005-0000-0000-00003E1A0000}"/>
    <cellStyle name="Normal 57 2 5 3 2 4" xfId="30810" xr:uid="{00000000-0005-0000-0000-00003F1A0000}"/>
    <cellStyle name="Normal 57 2 5 3 2 5" xfId="39042" xr:uid="{00000000-0005-0000-0000-0000401A0000}"/>
    <cellStyle name="Normal 57 2 5 3 2 6" xfId="48553" xr:uid="{00000000-0005-0000-0000-0000411A0000}"/>
    <cellStyle name="Normal 57 2 5 3 3" xfId="7547" xr:uid="{00000000-0005-0000-0000-0000421A0000}"/>
    <cellStyle name="Normal 57 2 5 3 3 2" xfId="17064" xr:uid="{00000000-0005-0000-0000-0000431A0000}"/>
    <cellStyle name="Normal 57 2 5 3 3 3" xfId="25217" xr:uid="{00000000-0005-0000-0000-0000441A0000}"/>
    <cellStyle name="Normal 57 2 5 3 3 4" xfId="33370" xr:uid="{00000000-0005-0000-0000-0000451A0000}"/>
    <cellStyle name="Normal 57 2 5 3 3 5" xfId="41602" xr:uid="{00000000-0005-0000-0000-0000461A0000}"/>
    <cellStyle name="Normal 57 2 5 3 3 6" xfId="51113" xr:uid="{00000000-0005-0000-0000-0000471A0000}"/>
    <cellStyle name="Normal 57 2 5 3 4" xfId="11464" xr:uid="{00000000-0005-0000-0000-0000481A0000}"/>
    <cellStyle name="Normal 57 2 5 3 5" xfId="19623" xr:uid="{00000000-0005-0000-0000-0000491A0000}"/>
    <cellStyle name="Normal 57 2 5 3 6" xfId="27776" xr:uid="{00000000-0005-0000-0000-00004A1A0000}"/>
    <cellStyle name="Normal 57 2 5 3 7" xfId="36008" xr:uid="{00000000-0005-0000-0000-00004B1A0000}"/>
    <cellStyle name="Normal 57 2 5 3 8" xfId="45519" xr:uid="{00000000-0005-0000-0000-00004C1A0000}"/>
    <cellStyle name="Normal 57 2 5 4" xfId="3704" xr:uid="{00000000-0005-0000-0000-00004D1A0000}"/>
    <cellStyle name="Normal 57 2 5 4 2" xfId="13221" xr:uid="{00000000-0005-0000-0000-00004E1A0000}"/>
    <cellStyle name="Normal 57 2 5 4 3" xfId="21377" xr:uid="{00000000-0005-0000-0000-00004F1A0000}"/>
    <cellStyle name="Normal 57 2 5 4 4" xfId="29530" xr:uid="{00000000-0005-0000-0000-0000501A0000}"/>
    <cellStyle name="Normal 57 2 5 4 5" xfId="37762" xr:uid="{00000000-0005-0000-0000-0000511A0000}"/>
    <cellStyle name="Normal 57 2 5 4 6" xfId="47273" xr:uid="{00000000-0005-0000-0000-0000521A0000}"/>
    <cellStyle name="Normal 57 2 5 5" xfId="6267" xr:uid="{00000000-0005-0000-0000-0000531A0000}"/>
    <cellStyle name="Normal 57 2 5 5 2" xfId="15784" xr:uid="{00000000-0005-0000-0000-0000541A0000}"/>
    <cellStyle name="Normal 57 2 5 5 3" xfId="23937" xr:uid="{00000000-0005-0000-0000-0000551A0000}"/>
    <cellStyle name="Normal 57 2 5 5 4" xfId="32090" xr:uid="{00000000-0005-0000-0000-0000561A0000}"/>
    <cellStyle name="Normal 57 2 5 5 5" xfId="40322" xr:uid="{00000000-0005-0000-0000-0000571A0000}"/>
    <cellStyle name="Normal 57 2 5 5 6" xfId="49833" xr:uid="{00000000-0005-0000-0000-0000581A0000}"/>
    <cellStyle name="Normal 57 2 5 6" xfId="10184" xr:uid="{00000000-0005-0000-0000-0000591A0000}"/>
    <cellStyle name="Normal 57 2 5 7" xfId="18343" xr:uid="{00000000-0005-0000-0000-00005A1A0000}"/>
    <cellStyle name="Normal 57 2 5 8" xfId="26496" xr:uid="{00000000-0005-0000-0000-00005B1A0000}"/>
    <cellStyle name="Normal 57 2 5 9" xfId="34728" xr:uid="{00000000-0005-0000-0000-00005C1A0000}"/>
    <cellStyle name="Normal 57 2 6" xfId="984" xr:uid="{00000000-0005-0000-0000-00005D1A0000}"/>
    <cellStyle name="Normal 57 2 6 2" xfId="2267" xr:uid="{00000000-0005-0000-0000-00005E1A0000}"/>
    <cellStyle name="Normal 57 2 6 2 2" xfId="5307" xr:uid="{00000000-0005-0000-0000-00005F1A0000}"/>
    <cellStyle name="Normal 57 2 6 2 2 2" xfId="14824" xr:uid="{00000000-0005-0000-0000-0000601A0000}"/>
    <cellStyle name="Normal 57 2 6 2 2 3" xfId="22977" xr:uid="{00000000-0005-0000-0000-0000611A0000}"/>
    <cellStyle name="Normal 57 2 6 2 2 4" xfId="31130" xr:uid="{00000000-0005-0000-0000-0000621A0000}"/>
    <cellStyle name="Normal 57 2 6 2 2 5" xfId="39362" xr:uid="{00000000-0005-0000-0000-0000631A0000}"/>
    <cellStyle name="Normal 57 2 6 2 2 6" xfId="48873" xr:uid="{00000000-0005-0000-0000-0000641A0000}"/>
    <cellStyle name="Normal 57 2 6 2 3" xfId="7867" xr:uid="{00000000-0005-0000-0000-0000651A0000}"/>
    <cellStyle name="Normal 57 2 6 2 3 2" xfId="17384" xr:uid="{00000000-0005-0000-0000-0000661A0000}"/>
    <cellStyle name="Normal 57 2 6 2 3 3" xfId="25537" xr:uid="{00000000-0005-0000-0000-0000671A0000}"/>
    <cellStyle name="Normal 57 2 6 2 3 4" xfId="33690" xr:uid="{00000000-0005-0000-0000-0000681A0000}"/>
    <cellStyle name="Normal 57 2 6 2 3 5" xfId="41922" xr:uid="{00000000-0005-0000-0000-0000691A0000}"/>
    <cellStyle name="Normal 57 2 6 2 3 6" xfId="51433" xr:uid="{00000000-0005-0000-0000-00006A1A0000}"/>
    <cellStyle name="Normal 57 2 6 2 4" xfId="11784" xr:uid="{00000000-0005-0000-0000-00006B1A0000}"/>
    <cellStyle name="Normal 57 2 6 2 5" xfId="19943" xr:uid="{00000000-0005-0000-0000-00006C1A0000}"/>
    <cellStyle name="Normal 57 2 6 2 6" xfId="28096" xr:uid="{00000000-0005-0000-0000-00006D1A0000}"/>
    <cellStyle name="Normal 57 2 6 2 7" xfId="36328" xr:uid="{00000000-0005-0000-0000-00006E1A0000}"/>
    <cellStyle name="Normal 57 2 6 2 8" xfId="45839" xr:uid="{00000000-0005-0000-0000-00006F1A0000}"/>
    <cellStyle name="Normal 57 2 6 3" xfId="4027" xr:uid="{00000000-0005-0000-0000-0000701A0000}"/>
    <cellStyle name="Normal 57 2 6 3 2" xfId="13544" xr:uid="{00000000-0005-0000-0000-0000711A0000}"/>
    <cellStyle name="Normal 57 2 6 3 3" xfId="21697" xr:uid="{00000000-0005-0000-0000-0000721A0000}"/>
    <cellStyle name="Normal 57 2 6 3 4" xfId="29850" xr:uid="{00000000-0005-0000-0000-0000731A0000}"/>
    <cellStyle name="Normal 57 2 6 3 5" xfId="38082" xr:uid="{00000000-0005-0000-0000-0000741A0000}"/>
    <cellStyle name="Normal 57 2 6 3 6" xfId="47593" xr:uid="{00000000-0005-0000-0000-0000751A0000}"/>
    <cellStyle name="Normal 57 2 6 4" xfId="6587" xr:uid="{00000000-0005-0000-0000-0000761A0000}"/>
    <cellStyle name="Normal 57 2 6 4 2" xfId="16104" xr:uid="{00000000-0005-0000-0000-0000771A0000}"/>
    <cellStyle name="Normal 57 2 6 4 3" xfId="24257" xr:uid="{00000000-0005-0000-0000-0000781A0000}"/>
    <cellStyle name="Normal 57 2 6 4 4" xfId="32410" xr:uid="{00000000-0005-0000-0000-0000791A0000}"/>
    <cellStyle name="Normal 57 2 6 4 5" xfId="40642" xr:uid="{00000000-0005-0000-0000-00007A1A0000}"/>
    <cellStyle name="Normal 57 2 6 4 6" xfId="50153" xr:uid="{00000000-0005-0000-0000-00007B1A0000}"/>
    <cellStyle name="Normal 57 2 6 5" xfId="10504" xr:uid="{00000000-0005-0000-0000-00007C1A0000}"/>
    <cellStyle name="Normal 57 2 6 6" xfId="18663" xr:uid="{00000000-0005-0000-0000-00007D1A0000}"/>
    <cellStyle name="Normal 57 2 6 7" xfId="26816" xr:uid="{00000000-0005-0000-0000-00007E1A0000}"/>
    <cellStyle name="Normal 57 2 6 8" xfId="35048" xr:uid="{00000000-0005-0000-0000-00007F1A0000}"/>
    <cellStyle name="Normal 57 2 6 9" xfId="44559" xr:uid="{00000000-0005-0000-0000-0000801A0000}"/>
    <cellStyle name="Normal 57 2 7" xfId="1627" xr:uid="{00000000-0005-0000-0000-0000811A0000}"/>
    <cellStyle name="Normal 57 2 7 2" xfId="4667" xr:uid="{00000000-0005-0000-0000-0000821A0000}"/>
    <cellStyle name="Normal 57 2 7 2 2" xfId="14184" xr:uid="{00000000-0005-0000-0000-0000831A0000}"/>
    <cellStyle name="Normal 57 2 7 2 3" xfId="22337" xr:uid="{00000000-0005-0000-0000-0000841A0000}"/>
    <cellStyle name="Normal 57 2 7 2 4" xfId="30490" xr:uid="{00000000-0005-0000-0000-0000851A0000}"/>
    <cellStyle name="Normal 57 2 7 2 5" xfId="38722" xr:uid="{00000000-0005-0000-0000-0000861A0000}"/>
    <cellStyle name="Normal 57 2 7 2 6" xfId="48233" xr:uid="{00000000-0005-0000-0000-0000871A0000}"/>
    <cellStyle name="Normal 57 2 7 3" xfId="7227" xr:uid="{00000000-0005-0000-0000-0000881A0000}"/>
    <cellStyle name="Normal 57 2 7 3 2" xfId="16744" xr:uid="{00000000-0005-0000-0000-0000891A0000}"/>
    <cellStyle name="Normal 57 2 7 3 3" xfId="24897" xr:uid="{00000000-0005-0000-0000-00008A1A0000}"/>
    <cellStyle name="Normal 57 2 7 3 4" xfId="33050" xr:uid="{00000000-0005-0000-0000-00008B1A0000}"/>
    <cellStyle name="Normal 57 2 7 3 5" xfId="41282" xr:uid="{00000000-0005-0000-0000-00008C1A0000}"/>
    <cellStyle name="Normal 57 2 7 3 6" xfId="50793" xr:uid="{00000000-0005-0000-0000-00008D1A0000}"/>
    <cellStyle name="Normal 57 2 7 4" xfId="11144" xr:uid="{00000000-0005-0000-0000-00008E1A0000}"/>
    <cellStyle name="Normal 57 2 7 5" xfId="19303" xr:uid="{00000000-0005-0000-0000-00008F1A0000}"/>
    <cellStyle name="Normal 57 2 7 6" xfId="27456" xr:uid="{00000000-0005-0000-0000-0000901A0000}"/>
    <cellStyle name="Normal 57 2 7 7" xfId="35688" xr:uid="{00000000-0005-0000-0000-0000911A0000}"/>
    <cellStyle name="Normal 57 2 7 8" xfId="45199" xr:uid="{00000000-0005-0000-0000-0000921A0000}"/>
    <cellStyle name="Normal 57 2 8" xfId="2907" xr:uid="{00000000-0005-0000-0000-0000931A0000}"/>
    <cellStyle name="Normal 57 2 8 2" xfId="12424" xr:uid="{00000000-0005-0000-0000-0000941A0000}"/>
    <cellStyle name="Normal 57 2 8 3" xfId="20583" xr:uid="{00000000-0005-0000-0000-0000951A0000}"/>
    <cellStyle name="Normal 57 2 8 4" xfId="28736" xr:uid="{00000000-0005-0000-0000-0000961A0000}"/>
    <cellStyle name="Normal 57 2 8 5" xfId="36968" xr:uid="{00000000-0005-0000-0000-0000971A0000}"/>
    <cellStyle name="Normal 57 2 8 6" xfId="46479" xr:uid="{00000000-0005-0000-0000-0000981A0000}"/>
    <cellStyle name="Normal 57 2 9" xfId="2986" xr:uid="{00000000-0005-0000-0000-0000991A0000}"/>
    <cellStyle name="Normal 57 2 9 2" xfId="12503" xr:uid="{00000000-0005-0000-0000-00009A1A0000}"/>
    <cellStyle name="Normal 57 2 9 3" xfId="20662" xr:uid="{00000000-0005-0000-0000-00009B1A0000}"/>
    <cellStyle name="Normal 57 2 9 4" xfId="28815" xr:uid="{00000000-0005-0000-0000-00009C1A0000}"/>
    <cellStyle name="Normal 57 2 9 5" xfId="37047" xr:uid="{00000000-0005-0000-0000-00009D1A0000}"/>
    <cellStyle name="Normal 57 2 9 6" xfId="46558" xr:uid="{00000000-0005-0000-0000-00009E1A0000}"/>
    <cellStyle name="Normal 57 3" xfId="188" xr:uid="{00000000-0005-0000-0000-00009F1A0000}"/>
    <cellStyle name="Normal 57 4" xfId="361" xr:uid="{00000000-0005-0000-0000-0000A01A0000}"/>
    <cellStyle name="Normal 57 5" xfId="343" xr:uid="{00000000-0005-0000-0000-0000A11A0000}"/>
    <cellStyle name="Normal 57 5 10" xfId="3174" xr:uid="{00000000-0005-0000-0000-0000A21A0000}"/>
    <cellStyle name="Normal 57 5 10 2" xfId="12691" xr:uid="{00000000-0005-0000-0000-0000A31A0000}"/>
    <cellStyle name="Normal 57 5 10 3" xfId="20850" xr:uid="{00000000-0005-0000-0000-0000A41A0000}"/>
    <cellStyle name="Normal 57 5 10 4" xfId="29003" xr:uid="{00000000-0005-0000-0000-0000A51A0000}"/>
    <cellStyle name="Normal 57 5 10 5" xfId="37235" xr:uid="{00000000-0005-0000-0000-0000A61A0000}"/>
    <cellStyle name="Normal 57 5 10 6" xfId="46746" xr:uid="{00000000-0005-0000-0000-0000A71A0000}"/>
    <cellStyle name="Normal 57 5 11" xfId="3253" xr:uid="{00000000-0005-0000-0000-0000A81A0000}"/>
    <cellStyle name="Normal 57 5 11 2" xfId="12770" xr:uid="{00000000-0005-0000-0000-0000A91A0000}"/>
    <cellStyle name="Normal 57 5 11 3" xfId="20929" xr:uid="{00000000-0005-0000-0000-0000AA1A0000}"/>
    <cellStyle name="Normal 57 5 11 4" xfId="29082" xr:uid="{00000000-0005-0000-0000-0000AB1A0000}"/>
    <cellStyle name="Normal 57 5 11 5" xfId="37314" xr:uid="{00000000-0005-0000-0000-0000AC1A0000}"/>
    <cellStyle name="Normal 57 5 11 6" xfId="46825" xr:uid="{00000000-0005-0000-0000-0000AD1A0000}"/>
    <cellStyle name="Normal 57 5 12" xfId="3332" xr:uid="{00000000-0005-0000-0000-0000AE1A0000}"/>
    <cellStyle name="Normal 57 5 12 2" xfId="12849" xr:uid="{00000000-0005-0000-0000-0000AF1A0000}"/>
    <cellStyle name="Normal 57 5 12 3" xfId="21008" xr:uid="{00000000-0005-0000-0000-0000B01A0000}"/>
    <cellStyle name="Normal 57 5 12 4" xfId="29161" xr:uid="{00000000-0005-0000-0000-0000B11A0000}"/>
    <cellStyle name="Normal 57 5 12 5" xfId="37393" xr:uid="{00000000-0005-0000-0000-0000B21A0000}"/>
    <cellStyle name="Normal 57 5 12 6" xfId="46904" xr:uid="{00000000-0005-0000-0000-0000B31A0000}"/>
    <cellStyle name="Normal 57 5 13" xfId="3412" xr:uid="{00000000-0005-0000-0000-0000B41A0000}"/>
    <cellStyle name="Normal 57 5 13 2" xfId="12929" xr:uid="{00000000-0005-0000-0000-0000B51A0000}"/>
    <cellStyle name="Normal 57 5 13 3" xfId="21088" xr:uid="{00000000-0005-0000-0000-0000B61A0000}"/>
    <cellStyle name="Normal 57 5 13 4" xfId="29241" xr:uid="{00000000-0005-0000-0000-0000B71A0000}"/>
    <cellStyle name="Normal 57 5 13 5" xfId="37473" xr:uid="{00000000-0005-0000-0000-0000B81A0000}"/>
    <cellStyle name="Normal 57 5 13 6" xfId="46984" xr:uid="{00000000-0005-0000-0000-0000B91A0000}"/>
    <cellStyle name="Normal 57 5 14" xfId="5978" xr:uid="{00000000-0005-0000-0000-0000BA1A0000}"/>
    <cellStyle name="Normal 57 5 14 2" xfId="15495" xr:uid="{00000000-0005-0000-0000-0000BB1A0000}"/>
    <cellStyle name="Normal 57 5 14 3" xfId="23648" xr:uid="{00000000-0005-0000-0000-0000BC1A0000}"/>
    <cellStyle name="Normal 57 5 14 4" xfId="31801" xr:uid="{00000000-0005-0000-0000-0000BD1A0000}"/>
    <cellStyle name="Normal 57 5 14 5" xfId="40033" xr:uid="{00000000-0005-0000-0000-0000BE1A0000}"/>
    <cellStyle name="Normal 57 5 14 6" xfId="49544" xr:uid="{00000000-0005-0000-0000-0000BF1A0000}"/>
    <cellStyle name="Normal 57 5 15" xfId="8537" xr:uid="{00000000-0005-0000-0000-0000C01A0000}"/>
    <cellStyle name="Normal 57 5 15 2" xfId="42592" xr:uid="{00000000-0005-0000-0000-0000C11A0000}"/>
    <cellStyle name="Normal 57 5 15 3" xfId="52103" xr:uid="{00000000-0005-0000-0000-0000C21A0000}"/>
    <cellStyle name="Normal 57 5 16" xfId="8616" xr:uid="{00000000-0005-0000-0000-0000C31A0000}"/>
    <cellStyle name="Normal 57 5 16 2" xfId="42671" xr:uid="{00000000-0005-0000-0000-0000C41A0000}"/>
    <cellStyle name="Normal 57 5 16 3" xfId="52182" xr:uid="{00000000-0005-0000-0000-0000C51A0000}"/>
    <cellStyle name="Normal 57 5 17" xfId="8695" xr:uid="{00000000-0005-0000-0000-0000C61A0000}"/>
    <cellStyle name="Normal 57 5 17 2" xfId="42750" xr:uid="{00000000-0005-0000-0000-0000C71A0000}"/>
    <cellStyle name="Normal 57 5 17 3" xfId="52261" xr:uid="{00000000-0005-0000-0000-0000C81A0000}"/>
    <cellStyle name="Normal 57 5 18" xfId="8774" xr:uid="{00000000-0005-0000-0000-0000C91A0000}"/>
    <cellStyle name="Normal 57 5 18 2" xfId="42829" xr:uid="{00000000-0005-0000-0000-0000CA1A0000}"/>
    <cellStyle name="Normal 57 5 18 3" xfId="52340" xr:uid="{00000000-0005-0000-0000-0000CB1A0000}"/>
    <cellStyle name="Normal 57 5 19" xfId="8853" xr:uid="{00000000-0005-0000-0000-0000CC1A0000}"/>
    <cellStyle name="Normal 57 5 19 2" xfId="42908" xr:uid="{00000000-0005-0000-0000-0000CD1A0000}"/>
    <cellStyle name="Normal 57 5 19 3" xfId="52419" xr:uid="{00000000-0005-0000-0000-0000CE1A0000}"/>
    <cellStyle name="Normal 57 5 2" xfId="445" xr:uid="{00000000-0005-0000-0000-0000CF1A0000}"/>
    <cellStyle name="Normal 57 5 2 10" xfId="26287" xr:uid="{00000000-0005-0000-0000-0000D01A0000}"/>
    <cellStyle name="Normal 57 5 2 11" xfId="34519" xr:uid="{00000000-0005-0000-0000-0000D11A0000}"/>
    <cellStyle name="Normal 57 5 2 12" xfId="44030" xr:uid="{00000000-0005-0000-0000-0000D21A0000}"/>
    <cellStyle name="Normal 57 5 2 2" xfId="606" xr:uid="{00000000-0005-0000-0000-0000D31A0000}"/>
    <cellStyle name="Normal 57 5 2 2 10" xfId="34679" xr:uid="{00000000-0005-0000-0000-0000D41A0000}"/>
    <cellStyle name="Normal 57 5 2 2 11" xfId="44190" xr:uid="{00000000-0005-0000-0000-0000D51A0000}"/>
    <cellStyle name="Normal 57 5 2 2 2" xfId="932" xr:uid="{00000000-0005-0000-0000-0000D61A0000}"/>
    <cellStyle name="Normal 57 5 2 2 2 10" xfId="44510" xr:uid="{00000000-0005-0000-0000-0000D71A0000}"/>
    <cellStyle name="Normal 57 5 2 2 2 2" xfId="1575" xr:uid="{00000000-0005-0000-0000-0000D81A0000}"/>
    <cellStyle name="Normal 57 5 2 2 2 2 2" xfId="2858" xr:uid="{00000000-0005-0000-0000-0000D91A0000}"/>
    <cellStyle name="Normal 57 5 2 2 2 2 2 2" xfId="5898" xr:uid="{00000000-0005-0000-0000-0000DA1A0000}"/>
    <cellStyle name="Normal 57 5 2 2 2 2 2 2 2" xfId="15415" xr:uid="{00000000-0005-0000-0000-0000DB1A0000}"/>
    <cellStyle name="Normal 57 5 2 2 2 2 2 2 3" xfId="23568" xr:uid="{00000000-0005-0000-0000-0000DC1A0000}"/>
    <cellStyle name="Normal 57 5 2 2 2 2 2 2 4" xfId="31721" xr:uid="{00000000-0005-0000-0000-0000DD1A0000}"/>
    <cellStyle name="Normal 57 5 2 2 2 2 2 2 5" xfId="39953" xr:uid="{00000000-0005-0000-0000-0000DE1A0000}"/>
    <cellStyle name="Normal 57 5 2 2 2 2 2 2 6" xfId="49464" xr:uid="{00000000-0005-0000-0000-0000DF1A0000}"/>
    <cellStyle name="Normal 57 5 2 2 2 2 2 3" xfId="8458" xr:uid="{00000000-0005-0000-0000-0000E01A0000}"/>
    <cellStyle name="Normal 57 5 2 2 2 2 2 3 2" xfId="17975" xr:uid="{00000000-0005-0000-0000-0000E11A0000}"/>
    <cellStyle name="Normal 57 5 2 2 2 2 2 3 3" xfId="26128" xr:uid="{00000000-0005-0000-0000-0000E21A0000}"/>
    <cellStyle name="Normal 57 5 2 2 2 2 2 3 4" xfId="34281" xr:uid="{00000000-0005-0000-0000-0000E31A0000}"/>
    <cellStyle name="Normal 57 5 2 2 2 2 2 3 5" xfId="42513" xr:uid="{00000000-0005-0000-0000-0000E41A0000}"/>
    <cellStyle name="Normal 57 5 2 2 2 2 2 3 6" xfId="52024" xr:uid="{00000000-0005-0000-0000-0000E51A0000}"/>
    <cellStyle name="Normal 57 5 2 2 2 2 2 4" xfId="12375" xr:uid="{00000000-0005-0000-0000-0000E61A0000}"/>
    <cellStyle name="Normal 57 5 2 2 2 2 2 5" xfId="20534" xr:uid="{00000000-0005-0000-0000-0000E71A0000}"/>
    <cellStyle name="Normal 57 5 2 2 2 2 2 6" xfId="28687" xr:uid="{00000000-0005-0000-0000-0000E81A0000}"/>
    <cellStyle name="Normal 57 5 2 2 2 2 2 7" xfId="36919" xr:uid="{00000000-0005-0000-0000-0000E91A0000}"/>
    <cellStyle name="Normal 57 5 2 2 2 2 2 8" xfId="46430" xr:uid="{00000000-0005-0000-0000-0000EA1A0000}"/>
    <cellStyle name="Normal 57 5 2 2 2 2 3" xfId="4618" xr:uid="{00000000-0005-0000-0000-0000EB1A0000}"/>
    <cellStyle name="Normal 57 5 2 2 2 2 3 2" xfId="14135" xr:uid="{00000000-0005-0000-0000-0000EC1A0000}"/>
    <cellStyle name="Normal 57 5 2 2 2 2 3 3" xfId="22288" xr:uid="{00000000-0005-0000-0000-0000ED1A0000}"/>
    <cellStyle name="Normal 57 5 2 2 2 2 3 4" xfId="30441" xr:uid="{00000000-0005-0000-0000-0000EE1A0000}"/>
    <cellStyle name="Normal 57 5 2 2 2 2 3 5" xfId="38673" xr:uid="{00000000-0005-0000-0000-0000EF1A0000}"/>
    <cellStyle name="Normal 57 5 2 2 2 2 3 6" xfId="48184" xr:uid="{00000000-0005-0000-0000-0000F01A0000}"/>
    <cellStyle name="Normal 57 5 2 2 2 2 4" xfId="7178" xr:uid="{00000000-0005-0000-0000-0000F11A0000}"/>
    <cellStyle name="Normal 57 5 2 2 2 2 4 2" xfId="16695" xr:uid="{00000000-0005-0000-0000-0000F21A0000}"/>
    <cellStyle name="Normal 57 5 2 2 2 2 4 3" xfId="24848" xr:uid="{00000000-0005-0000-0000-0000F31A0000}"/>
    <cellStyle name="Normal 57 5 2 2 2 2 4 4" xfId="33001" xr:uid="{00000000-0005-0000-0000-0000F41A0000}"/>
    <cellStyle name="Normal 57 5 2 2 2 2 4 5" xfId="41233" xr:uid="{00000000-0005-0000-0000-0000F51A0000}"/>
    <cellStyle name="Normal 57 5 2 2 2 2 4 6" xfId="50744" xr:uid="{00000000-0005-0000-0000-0000F61A0000}"/>
    <cellStyle name="Normal 57 5 2 2 2 2 5" xfId="11095" xr:uid="{00000000-0005-0000-0000-0000F71A0000}"/>
    <cellStyle name="Normal 57 5 2 2 2 2 6" xfId="19254" xr:uid="{00000000-0005-0000-0000-0000F81A0000}"/>
    <cellStyle name="Normal 57 5 2 2 2 2 7" xfId="27407" xr:uid="{00000000-0005-0000-0000-0000F91A0000}"/>
    <cellStyle name="Normal 57 5 2 2 2 2 8" xfId="35639" xr:uid="{00000000-0005-0000-0000-0000FA1A0000}"/>
    <cellStyle name="Normal 57 5 2 2 2 2 9" xfId="45150" xr:uid="{00000000-0005-0000-0000-0000FB1A0000}"/>
    <cellStyle name="Normal 57 5 2 2 2 3" xfId="2218" xr:uid="{00000000-0005-0000-0000-0000FC1A0000}"/>
    <cellStyle name="Normal 57 5 2 2 2 3 2" xfId="5258" xr:uid="{00000000-0005-0000-0000-0000FD1A0000}"/>
    <cellStyle name="Normal 57 5 2 2 2 3 2 2" xfId="14775" xr:uid="{00000000-0005-0000-0000-0000FE1A0000}"/>
    <cellStyle name="Normal 57 5 2 2 2 3 2 3" xfId="22928" xr:uid="{00000000-0005-0000-0000-0000FF1A0000}"/>
    <cellStyle name="Normal 57 5 2 2 2 3 2 4" xfId="31081" xr:uid="{00000000-0005-0000-0000-0000001B0000}"/>
    <cellStyle name="Normal 57 5 2 2 2 3 2 5" xfId="39313" xr:uid="{00000000-0005-0000-0000-0000011B0000}"/>
    <cellStyle name="Normal 57 5 2 2 2 3 2 6" xfId="48824" xr:uid="{00000000-0005-0000-0000-0000021B0000}"/>
    <cellStyle name="Normal 57 5 2 2 2 3 3" xfId="7818" xr:uid="{00000000-0005-0000-0000-0000031B0000}"/>
    <cellStyle name="Normal 57 5 2 2 2 3 3 2" xfId="17335" xr:uid="{00000000-0005-0000-0000-0000041B0000}"/>
    <cellStyle name="Normal 57 5 2 2 2 3 3 3" xfId="25488" xr:uid="{00000000-0005-0000-0000-0000051B0000}"/>
    <cellStyle name="Normal 57 5 2 2 2 3 3 4" xfId="33641" xr:uid="{00000000-0005-0000-0000-0000061B0000}"/>
    <cellStyle name="Normal 57 5 2 2 2 3 3 5" xfId="41873" xr:uid="{00000000-0005-0000-0000-0000071B0000}"/>
    <cellStyle name="Normal 57 5 2 2 2 3 3 6" xfId="51384" xr:uid="{00000000-0005-0000-0000-0000081B0000}"/>
    <cellStyle name="Normal 57 5 2 2 2 3 4" xfId="11735" xr:uid="{00000000-0005-0000-0000-0000091B0000}"/>
    <cellStyle name="Normal 57 5 2 2 2 3 5" xfId="19894" xr:uid="{00000000-0005-0000-0000-00000A1B0000}"/>
    <cellStyle name="Normal 57 5 2 2 2 3 6" xfId="28047" xr:uid="{00000000-0005-0000-0000-00000B1B0000}"/>
    <cellStyle name="Normal 57 5 2 2 2 3 7" xfId="36279" xr:uid="{00000000-0005-0000-0000-00000C1B0000}"/>
    <cellStyle name="Normal 57 5 2 2 2 3 8" xfId="45790" xr:uid="{00000000-0005-0000-0000-00000D1B0000}"/>
    <cellStyle name="Normal 57 5 2 2 2 4" xfId="3978" xr:uid="{00000000-0005-0000-0000-00000E1B0000}"/>
    <cellStyle name="Normal 57 5 2 2 2 4 2" xfId="13495" xr:uid="{00000000-0005-0000-0000-00000F1B0000}"/>
    <cellStyle name="Normal 57 5 2 2 2 4 3" xfId="21648" xr:uid="{00000000-0005-0000-0000-0000101B0000}"/>
    <cellStyle name="Normal 57 5 2 2 2 4 4" xfId="29801" xr:uid="{00000000-0005-0000-0000-0000111B0000}"/>
    <cellStyle name="Normal 57 5 2 2 2 4 5" xfId="38033" xr:uid="{00000000-0005-0000-0000-0000121B0000}"/>
    <cellStyle name="Normal 57 5 2 2 2 4 6" xfId="47544" xr:uid="{00000000-0005-0000-0000-0000131B0000}"/>
    <cellStyle name="Normal 57 5 2 2 2 5" xfId="6538" xr:uid="{00000000-0005-0000-0000-0000141B0000}"/>
    <cellStyle name="Normal 57 5 2 2 2 5 2" xfId="16055" xr:uid="{00000000-0005-0000-0000-0000151B0000}"/>
    <cellStyle name="Normal 57 5 2 2 2 5 3" xfId="24208" xr:uid="{00000000-0005-0000-0000-0000161B0000}"/>
    <cellStyle name="Normal 57 5 2 2 2 5 4" xfId="32361" xr:uid="{00000000-0005-0000-0000-0000171B0000}"/>
    <cellStyle name="Normal 57 5 2 2 2 5 5" xfId="40593" xr:uid="{00000000-0005-0000-0000-0000181B0000}"/>
    <cellStyle name="Normal 57 5 2 2 2 5 6" xfId="50104" xr:uid="{00000000-0005-0000-0000-0000191B0000}"/>
    <cellStyle name="Normal 57 5 2 2 2 6" xfId="10455" xr:uid="{00000000-0005-0000-0000-00001A1B0000}"/>
    <cellStyle name="Normal 57 5 2 2 2 7" xfId="18614" xr:uid="{00000000-0005-0000-0000-00001B1B0000}"/>
    <cellStyle name="Normal 57 5 2 2 2 8" xfId="26767" xr:uid="{00000000-0005-0000-0000-00001C1B0000}"/>
    <cellStyle name="Normal 57 5 2 2 2 9" xfId="34999" xr:uid="{00000000-0005-0000-0000-00001D1B0000}"/>
    <cellStyle name="Normal 57 5 2 2 3" xfId="1255" xr:uid="{00000000-0005-0000-0000-00001E1B0000}"/>
    <cellStyle name="Normal 57 5 2 2 3 2" xfId="2538" xr:uid="{00000000-0005-0000-0000-00001F1B0000}"/>
    <cellStyle name="Normal 57 5 2 2 3 2 2" xfId="5578" xr:uid="{00000000-0005-0000-0000-0000201B0000}"/>
    <cellStyle name="Normal 57 5 2 2 3 2 2 2" xfId="15095" xr:uid="{00000000-0005-0000-0000-0000211B0000}"/>
    <cellStyle name="Normal 57 5 2 2 3 2 2 3" xfId="23248" xr:uid="{00000000-0005-0000-0000-0000221B0000}"/>
    <cellStyle name="Normal 57 5 2 2 3 2 2 4" xfId="31401" xr:uid="{00000000-0005-0000-0000-0000231B0000}"/>
    <cellStyle name="Normal 57 5 2 2 3 2 2 5" xfId="39633" xr:uid="{00000000-0005-0000-0000-0000241B0000}"/>
    <cellStyle name="Normal 57 5 2 2 3 2 2 6" xfId="49144" xr:uid="{00000000-0005-0000-0000-0000251B0000}"/>
    <cellStyle name="Normal 57 5 2 2 3 2 3" xfId="8138" xr:uid="{00000000-0005-0000-0000-0000261B0000}"/>
    <cellStyle name="Normal 57 5 2 2 3 2 3 2" xfId="17655" xr:uid="{00000000-0005-0000-0000-0000271B0000}"/>
    <cellStyle name="Normal 57 5 2 2 3 2 3 3" xfId="25808" xr:uid="{00000000-0005-0000-0000-0000281B0000}"/>
    <cellStyle name="Normal 57 5 2 2 3 2 3 4" xfId="33961" xr:uid="{00000000-0005-0000-0000-0000291B0000}"/>
    <cellStyle name="Normal 57 5 2 2 3 2 3 5" xfId="42193" xr:uid="{00000000-0005-0000-0000-00002A1B0000}"/>
    <cellStyle name="Normal 57 5 2 2 3 2 3 6" xfId="51704" xr:uid="{00000000-0005-0000-0000-00002B1B0000}"/>
    <cellStyle name="Normal 57 5 2 2 3 2 4" xfId="12055" xr:uid="{00000000-0005-0000-0000-00002C1B0000}"/>
    <cellStyle name="Normal 57 5 2 2 3 2 5" xfId="20214" xr:uid="{00000000-0005-0000-0000-00002D1B0000}"/>
    <cellStyle name="Normal 57 5 2 2 3 2 6" xfId="28367" xr:uid="{00000000-0005-0000-0000-00002E1B0000}"/>
    <cellStyle name="Normal 57 5 2 2 3 2 7" xfId="36599" xr:uid="{00000000-0005-0000-0000-00002F1B0000}"/>
    <cellStyle name="Normal 57 5 2 2 3 2 8" xfId="46110" xr:uid="{00000000-0005-0000-0000-0000301B0000}"/>
    <cellStyle name="Normal 57 5 2 2 3 3" xfId="4298" xr:uid="{00000000-0005-0000-0000-0000311B0000}"/>
    <cellStyle name="Normal 57 5 2 2 3 3 2" xfId="13815" xr:uid="{00000000-0005-0000-0000-0000321B0000}"/>
    <cellStyle name="Normal 57 5 2 2 3 3 3" xfId="21968" xr:uid="{00000000-0005-0000-0000-0000331B0000}"/>
    <cellStyle name="Normal 57 5 2 2 3 3 4" xfId="30121" xr:uid="{00000000-0005-0000-0000-0000341B0000}"/>
    <cellStyle name="Normal 57 5 2 2 3 3 5" xfId="38353" xr:uid="{00000000-0005-0000-0000-0000351B0000}"/>
    <cellStyle name="Normal 57 5 2 2 3 3 6" xfId="47864" xr:uid="{00000000-0005-0000-0000-0000361B0000}"/>
    <cellStyle name="Normal 57 5 2 2 3 4" xfId="6858" xr:uid="{00000000-0005-0000-0000-0000371B0000}"/>
    <cellStyle name="Normal 57 5 2 2 3 4 2" xfId="16375" xr:uid="{00000000-0005-0000-0000-0000381B0000}"/>
    <cellStyle name="Normal 57 5 2 2 3 4 3" xfId="24528" xr:uid="{00000000-0005-0000-0000-0000391B0000}"/>
    <cellStyle name="Normal 57 5 2 2 3 4 4" xfId="32681" xr:uid="{00000000-0005-0000-0000-00003A1B0000}"/>
    <cellStyle name="Normal 57 5 2 2 3 4 5" xfId="40913" xr:uid="{00000000-0005-0000-0000-00003B1B0000}"/>
    <cellStyle name="Normal 57 5 2 2 3 4 6" xfId="50424" xr:uid="{00000000-0005-0000-0000-00003C1B0000}"/>
    <cellStyle name="Normal 57 5 2 2 3 5" xfId="10775" xr:uid="{00000000-0005-0000-0000-00003D1B0000}"/>
    <cellStyle name="Normal 57 5 2 2 3 6" xfId="18934" xr:uid="{00000000-0005-0000-0000-00003E1B0000}"/>
    <cellStyle name="Normal 57 5 2 2 3 7" xfId="27087" xr:uid="{00000000-0005-0000-0000-00003F1B0000}"/>
    <cellStyle name="Normal 57 5 2 2 3 8" xfId="35319" xr:uid="{00000000-0005-0000-0000-0000401B0000}"/>
    <cellStyle name="Normal 57 5 2 2 3 9" xfId="44830" xr:uid="{00000000-0005-0000-0000-0000411B0000}"/>
    <cellStyle name="Normal 57 5 2 2 4" xfId="1898" xr:uid="{00000000-0005-0000-0000-0000421B0000}"/>
    <cellStyle name="Normal 57 5 2 2 4 2" xfId="4938" xr:uid="{00000000-0005-0000-0000-0000431B0000}"/>
    <cellStyle name="Normal 57 5 2 2 4 2 2" xfId="14455" xr:uid="{00000000-0005-0000-0000-0000441B0000}"/>
    <cellStyle name="Normal 57 5 2 2 4 2 3" xfId="22608" xr:uid="{00000000-0005-0000-0000-0000451B0000}"/>
    <cellStyle name="Normal 57 5 2 2 4 2 4" xfId="30761" xr:uid="{00000000-0005-0000-0000-0000461B0000}"/>
    <cellStyle name="Normal 57 5 2 2 4 2 5" xfId="38993" xr:uid="{00000000-0005-0000-0000-0000471B0000}"/>
    <cellStyle name="Normal 57 5 2 2 4 2 6" xfId="48504" xr:uid="{00000000-0005-0000-0000-0000481B0000}"/>
    <cellStyle name="Normal 57 5 2 2 4 3" xfId="7498" xr:uid="{00000000-0005-0000-0000-0000491B0000}"/>
    <cellStyle name="Normal 57 5 2 2 4 3 2" xfId="17015" xr:uid="{00000000-0005-0000-0000-00004A1B0000}"/>
    <cellStyle name="Normal 57 5 2 2 4 3 3" xfId="25168" xr:uid="{00000000-0005-0000-0000-00004B1B0000}"/>
    <cellStyle name="Normal 57 5 2 2 4 3 4" xfId="33321" xr:uid="{00000000-0005-0000-0000-00004C1B0000}"/>
    <cellStyle name="Normal 57 5 2 2 4 3 5" xfId="41553" xr:uid="{00000000-0005-0000-0000-00004D1B0000}"/>
    <cellStyle name="Normal 57 5 2 2 4 3 6" xfId="51064" xr:uid="{00000000-0005-0000-0000-00004E1B0000}"/>
    <cellStyle name="Normal 57 5 2 2 4 4" xfId="11415" xr:uid="{00000000-0005-0000-0000-00004F1B0000}"/>
    <cellStyle name="Normal 57 5 2 2 4 5" xfId="19574" xr:uid="{00000000-0005-0000-0000-0000501B0000}"/>
    <cellStyle name="Normal 57 5 2 2 4 6" xfId="27727" xr:uid="{00000000-0005-0000-0000-0000511B0000}"/>
    <cellStyle name="Normal 57 5 2 2 4 7" xfId="35959" xr:uid="{00000000-0005-0000-0000-0000521B0000}"/>
    <cellStyle name="Normal 57 5 2 2 4 8" xfId="45470" xr:uid="{00000000-0005-0000-0000-0000531B0000}"/>
    <cellStyle name="Normal 57 5 2 2 5" xfId="3655" xr:uid="{00000000-0005-0000-0000-0000541B0000}"/>
    <cellStyle name="Normal 57 5 2 2 5 2" xfId="13172" xr:uid="{00000000-0005-0000-0000-0000551B0000}"/>
    <cellStyle name="Normal 57 5 2 2 5 3" xfId="21328" xr:uid="{00000000-0005-0000-0000-0000561B0000}"/>
    <cellStyle name="Normal 57 5 2 2 5 4" xfId="29481" xr:uid="{00000000-0005-0000-0000-0000571B0000}"/>
    <cellStyle name="Normal 57 5 2 2 5 5" xfId="37713" xr:uid="{00000000-0005-0000-0000-0000581B0000}"/>
    <cellStyle name="Normal 57 5 2 2 5 6" xfId="47224" xr:uid="{00000000-0005-0000-0000-0000591B0000}"/>
    <cellStyle name="Normal 57 5 2 2 6" xfId="6218" xr:uid="{00000000-0005-0000-0000-00005A1B0000}"/>
    <cellStyle name="Normal 57 5 2 2 6 2" xfId="15735" xr:uid="{00000000-0005-0000-0000-00005B1B0000}"/>
    <cellStyle name="Normal 57 5 2 2 6 3" xfId="23888" xr:uid="{00000000-0005-0000-0000-00005C1B0000}"/>
    <cellStyle name="Normal 57 5 2 2 6 4" xfId="32041" xr:uid="{00000000-0005-0000-0000-00005D1B0000}"/>
    <cellStyle name="Normal 57 5 2 2 6 5" xfId="40273" xr:uid="{00000000-0005-0000-0000-00005E1B0000}"/>
    <cellStyle name="Normal 57 5 2 2 6 6" xfId="49784" xr:uid="{00000000-0005-0000-0000-00005F1B0000}"/>
    <cellStyle name="Normal 57 5 2 2 7" xfId="10135" xr:uid="{00000000-0005-0000-0000-0000601B0000}"/>
    <cellStyle name="Normal 57 5 2 2 8" xfId="18294" xr:uid="{00000000-0005-0000-0000-0000611B0000}"/>
    <cellStyle name="Normal 57 5 2 2 9" xfId="26447" xr:uid="{00000000-0005-0000-0000-0000621B0000}"/>
    <cellStyle name="Normal 57 5 2 3" xfId="769" xr:uid="{00000000-0005-0000-0000-0000631B0000}"/>
    <cellStyle name="Normal 57 5 2 3 10" xfId="44350" xr:uid="{00000000-0005-0000-0000-0000641B0000}"/>
    <cellStyle name="Normal 57 5 2 3 2" xfId="1415" xr:uid="{00000000-0005-0000-0000-0000651B0000}"/>
    <cellStyle name="Normal 57 5 2 3 2 2" xfId="2698" xr:uid="{00000000-0005-0000-0000-0000661B0000}"/>
    <cellStyle name="Normal 57 5 2 3 2 2 2" xfId="5738" xr:uid="{00000000-0005-0000-0000-0000671B0000}"/>
    <cellStyle name="Normal 57 5 2 3 2 2 2 2" xfId="15255" xr:uid="{00000000-0005-0000-0000-0000681B0000}"/>
    <cellStyle name="Normal 57 5 2 3 2 2 2 3" xfId="23408" xr:uid="{00000000-0005-0000-0000-0000691B0000}"/>
    <cellStyle name="Normal 57 5 2 3 2 2 2 4" xfId="31561" xr:uid="{00000000-0005-0000-0000-00006A1B0000}"/>
    <cellStyle name="Normal 57 5 2 3 2 2 2 5" xfId="39793" xr:uid="{00000000-0005-0000-0000-00006B1B0000}"/>
    <cellStyle name="Normal 57 5 2 3 2 2 2 6" xfId="49304" xr:uid="{00000000-0005-0000-0000-00006C1B0000}"/>
    <cellStyle name="Normal 57 5 2 3 2 2 3" xfId="8298" xr:uid="{00000000-0005-0000-0000-00006D1B0000}"/>
    <cellStyle name="Normal 57 5 2 3 2 2 3 2" xfId="17815" xr:uid="{00000000-0005-0000-0000-00006E1B0000}"/>
    <cellStyle name="Normal 57 5 2 3 2 2 3 3" xfId="25968" xr:uid="{00000000-0005-0000-0000-00006F1B0000}"/>
    <cellStyle name="Normal 57 5 2 3 2 2 3 4" xfId="34121" xr:uid="{00000000-0005-0000-0000-0000701B0000}"/>
    <cellStyle name="Normal 57 5 2 3 2 2 3 5" xfId="42353" xr:uid="{00000000-0005-0000-0000-0000711B0000}"/>
    <cellStyle name="Normal 57 5 2 3 2 2 3 6" xfId="51864" xr:uid="{00000000-0005-0000-0000-0000721B0000}"/>
    <cellStyle name="Normal 57 5 2 3 2 2 4" xfId="12215" xr:uid="{00000000-0005-0000-0000-0000731B0000}"/>
    <cellStyle name="Normal 57 5 2 3 2 2 5" xfId="20374" xr:uid="{00000000-0005-0000-0000-0000741B0000}"/>
    <cellStyle name="Normal 57 5 2 3 2 2 6" xfId="28527" xr:uid="{00000000-0005-0000-0000-0000751B0000}"/>
    <cellStyle name="Normal 57 5 2 3 2 2 7" xfId="36759" xr:uid="{00000000-0005-0000-0000-0000761B0000}"/>
    <cellStyle name="Normal 57 5 2 3 2 2 8" xfId="46270" xr:uid="{00000000-0005-0000-0000-0000771B0000}"/>
    <cellStyle name="Normal 57 5 2 3 2 3" xfId="4458" xr:uid="{00000000-0005-0000-0000-0000781B0000}"/>
    <cellStyle name="Normal 57 5 2 3 2 3 2" xfId="13975" xr:uid="{00000000-0005-0000-0000-0000791B0000}"/>
    <cellStyle name="Normal 57 5 2 3 2 3 3" xfId="22128" xr:uid="{00000000-0005-0000-0000-00007A1B0000}"/>
    <cellStyle name="Normal 57 5 2 3 2 3 4" xfId="30281" xr:uid="{00000000-0005-0000-0000-00007B1B0000}"/>
    <cellStyle name="Normal 57 5 2 3 2 3 5" xfId="38513" xr:uid="{00000000-0005-0000-0000-00007C1B0000}"/>
    <cellStyle name="Normal 57 5 2 3 2 3 6" xfId="48024" xr:uid="{00000000-0005-0000-0000-00007D1B0000}"/>
    <cellStyle name="Normal 57 5 2 3 2 4" xfId="7018" xr:uid="{00000000-0005-0000-0000-00007E1B0000}"/>
    <cellStyle name="Normal 57 5 2 3 2 4 2" xfId="16535" xr:uid="{00000000-0005-0000-0000-00007F1B0000}"/>
    <cellStyle name="Normal 57 5 2 3 2 4 3" xfId="24688" xr:uid="{00000000-0005-0000-0000-0000801B0000}"/>
    <cellStyle name="Normal 57 5 2 3 2 4 4" xfId="32841" xr:uid="{00000000-0005-0000-0000-0000811B0000}"/>
    <cellStyle name="Normal 57 5 2 3 2 4 5" xfId="41073" xr:uid="{00000000-0005-0000-0000-0000821B0000}"/>
    <cellStyle name="Normal 57 5 2 3 2 4 6" xfId="50584" xr:uid="{00000000-0005-0000-0000-0000831B0000}"/>
    <cellStyle name="Normal 57 5 2 3 2 5" xfId="10935" xr:uid="{00000000-0005-0000-0000-0000841B0000}"/>
    <cellStyle name="Normal 57 5 2 3 2 6" xfId="19094" xr:uid="{00000000-0005-0000-0000-0000851B0000}"/>
    <cellStyle name="Normal 57 5 2 3 2 7" xfId="27247" xr:uid="{00000000-0005-0000-0000-0000861B0000}"/>
    <cellStyle name="Normal 57 5 2 3 2 8" xfId="35479" xr:uid="{00000000-0005-0000-0000-0000871B0000}"/>
    <cellStyle name="Normal 57 5 2 3 2 9" xfId="44990" xr:uid="{00000000-0005-0000-0000-0000881B0000}"/>
    <cellStyle name="Normal 57 5 2 3 3" xfId="2058" xr:uid="{00000000-0005-0000-0000-0000891B0000}"/>
    <cellStyle name="Normal 57 5 2 3 3 2" xfId="5098" xr:uid="{00000000-0005-0000-0000-00008A1B0000}"/>
    <cellStyle name="Normal 57 5 2 3 3 2 2" xfId="14615" xr:uid="{00000000-0005-0000-0000-00008B1B0000}"/>
    <cellStyle name="Normal 57 5 2 3 3 2 3" xfId="22768" xr:uid="{00000000-0005-0000-0000-00008C1B0000}"/>
    <cellStyle name="Normal 57 5 2 3 3 2 4" xfId="30921" xr:uid="{00000000-0005-0000-0000-00008D1B0000}"/>
    <cellStyle name="Normal 57 5 2 3 3 2 5" xfId="39153" xr:uid="{00000000-0005-0000-0000-00008E1B0000}"/>
    <cellStyle name="Normal 57 5 2 3 3 2 6" xfId="48664" xr:uid="{00000000-0005-0000-0000-00008F1B0000}"/>
    <cellStyle name="Normal 57 5 2 3 3 3" xfId="7658" xr:uid="{00000000-0005-0000-0000-0000901B0000}"/>
    <cellStyle name="Normal 57 5 2 3 3 3 2" xfId="17175" xr:uid="{00000000-0005-0000-0000-0000911B0000}"/>
    <cellStyle name="Normal 57 5 2 3 3 3 3" xfId="25328" xr:uid="{00000000-0005-0000-0000-0000921B0000}"/>
    <cellStyle name="Normal 57 5 2 3 3 3 4" xfId="33481" xr:uid="{00000000-0005-0000-0000-0000931B0000}"/>
    <cellStyle name="Normal 57 5 2 3 3 3 5" xfId="41713" xr:uid="{00000000-0005-0000-0000-0000941B0000}"/>
    <cellStyle name="Normal 57 5 2 3 3 3 6" xfId="51224" xr:uid="{00000000-0005-0000-0000-0000951B0000}"/>
    <cellStyle name="Normal 57 5 2 3 3 4" xfId="11575" xr:uid="{00000000-0005-0000-0000-0000961B0000}"/>
    <cellStyle name="Normal 57 5 2 3 3 5" xfId="19734" xr:uid="{00000000-0005-0000-0000-0000971B0000}"/>
    <cellStyle name="Normal 57 5 2 3 3 6" xfId="27887" xr:uid="{00000000-0005-0000-0000-0000981B0000}"/>
    <cellStyle name="Normal 57 5 2 3 3 7" xfId="36119" xr:uid="{00000000-0005-0000-0000-0000991B0000}"/>
    <cellStyle name="Normal 57 5 2 3 3 8" xfId="45630" xr:uid="{00000000-0005-0000-0000-00009A1B0000}"/>
    <cellStyle name="Normal 57 5 2 3 4" xfId="3815" xr:uid="{00000000-0005-0000-0000-00009B1B0000}"/>
    <cellStyle name="Normal 57 5 2 3 4 2" xfId="13332" xr:uid="{00000000-0005-0000-0000-00009C1B0000}"/>
    <cellStyle name="Normal 57 5 2 3 4 3" xfId="21488" xr:uid="{00000000-0005-0000-0000-00009D1B0000}"/>
    <cellStyle name="Normal 57 5 2 3 4 4" xfId="29641" xr:uid="{00000000-0005-0000-0000-00009E1B0000}"/>
    <cellStyle name="Normal 57 5 2 3 4 5" xfId="37873" xr:uid="{00000000-0005-0000-0000-00009F1B0000}"/>
    <cellStyle name="Normal 57 5 2 3 4 6" xfId="47384" xr:uid="{00000000-0005-0000-0000-0000A01B0000}"/>
    <cellStyle name="Normal 57 5 2 3 5" xfId="6378" xr:uid="{00000000-0005-0000-0000-0000A11B0000}"/>
    <cellStyle name="Normal 57 5 2 3 5 2" xfId="15895" xr:uid="{00000000-0005-0000-0000-0000A21B0000}"/>
    <cellStyle name="Normal 57 5 2 3 5 3" xfId="24048" xr:uid="{00000000-0005-0000-0000-0000A31B0000}"/>
    <cellStyle name="Normal 57 5 2 3 5 4" xfId="32201" xr:uid="{00000000-0005-0000-0000-0000A41B0000}"/>
    <cellStyle name="Normal 57 5 2 3 5 5" xfId="40433" xr:uid="{00000000-0005-0000-0000-0000A51B0000}"/>
    <cellStyle name="Normal 57 5 2 3 5 6" xfId="49944" xr:uid="{00000000-0005-0000-0000-0000A61B0000}"/>
    <cellStyle name="Normal 57 5 2 3 6" xfId="10295" xr:uid="{00000000-0005-0000-0000-0000A71B0000}"/>
    <cellStyle name="Normal 57 5 2 3 7" xfId="18454" xr:uid="{00000000-0005-0000-0000-0000A81B0000}"/>
    <cellStyle name="Normal 57 5 2 3 8" xfId="26607" xr:uid="{00000000-0005-0000-0000-0000A91B0000}"/>
    <cellStyle name="Normal 57 5 2 3 9" xfId="34839" xr:uid="{00000000-0005-0000-0000-0000AA1B0000}"/>
    <cellStyle name="Normal 57 5 2 4" xfId="1095" xr:uid="{00000000-0005-0000-0000-0000AB1B0000}"/>
    <cellStyle name="Normal 57 5 2 4 2" xfId="2378" xr:uid="{00000000-0005-0000-0000-0000AC1B0000}"/>
    <cellStyle name="Normal 57 5 2 4 2 2" xfId="5418" xr:uid="{00000000-0005-0000-0000-0000AD1B0000}"/>
    <cellStyle name="Normal 57 5 2 4 2 2 2" xfId="14935" xr:uid="{00000000-0005-0000-0000-0000AE1B0000}"/>
    <cellStyle name="Normal 57 5 2 4 2 2 3" xfId="23088" xr:uid="{00000000-0005-0000-0000-0000AF1B0000}"/>
    <cellStyle name="Normal 57 5 2 4 2 2 4" xfId="31241" xr:uid="{00000000-0005-0000-0000-0000B01B0000}"/>
    <cellStyle name="Normal 57 5 2 4 2 2 5" xfId="39473" xr:uid="{00000000-0005-0000-0000-0000B11B0000}"/>
    <cellStyle name="Normal 57 5 2 4 2 2 6" xfId="48984" xr:uid="{00000000-0005-0000-0000-0000B21B0000}"/>
    <cellStyle name="Normal 57 5 2 4 2 3" xfId="7978" xr:uid="{00000000-0005-0000-0000-0000B31B0000}"/>
    <cellStyle name="Normal 57 5 2 4 2 3 2" xfId="17495" xr:uid="{00000000-0005-0000-0000-0000B41B0000}"/>
    <cellStyle name="Normal 57 5 2 4 2 3 3" xfId="25648" xr:uid="{00000000-0005-0000-0000-0000B51B0000}"/>
    <cellStyle name="Normal 57 5 2 4 2 3 4" xfId="33801" xr:uid="{00000000-0005-0000-0000-0000B61B0000}"/>
    <cellStyle name="Normal 57 5 2 4 2 3 5" xfId="42033" xr:uid="{00000000-0005-0000-0000-0000B71B0000}"/>
    <cellStyle name="Normal 57 5 2 4 2 3 6" xfId="51544" xr:uid="{00000000-0005-0000-0000-0000B81B0000}"/>
    <cellStyle name="Normal 57 5 2 4 2 4" xfId="11895" xr:uid="{00000000-0005-0000-0000-0000B91B0000}"/>
    <cellStyle name="Normal 57 5 2 4 2 5" xfId="20054" xr:uid="{00000000-0005-0000-0000-0000BA1B0000}"/>
    <cellStyle name="Normal 57 5 2 4 2 6" xfId="28207" xr:uid="{00000000-0005-0000-0000-0000BB1B0000}"/>
    <cellStyle name="Normal 57 5 2 4 2 7" xfId="36439" xr:uid="{00000000-0005-0000-0000-0000BC1B0000}"/>
    <cellStyle name="Normal 57 5 2 4 2 8" xfId="45950" xr:uid="{00000000-0005-0000-0000-0000BD1B0000}"/>
    <cellStyle name="Normal 57 5 2 4 3" xfId="4138" xr:uid="{00000000-0005-0000-0000-0000BE1B0000}"/>
    <cellStyle name="Normal 57 5 2 4 3 2" xfId="13655" xr:uid="{00000000-0005-0000-0000-0000BF1B0000}"/>
    <cellStyle name="Normal 57 5 2 4 3 3" xfId="21808" xr:uid="{00000000-0005-0000-0000-0000C01B0000}"/>
    <cellStyle name="Normal 57 5 2 4 3 4" xfId="29961" xr:uid="{00000000-0005-0000-0000-0000C11B0000}"/>
    <cellStyle name="Normal 57 5 2 4 3 5" xfId="38193" xr:uid="{00000000-0005-0000-0000-0000C21B0000}"/>
    <cellStyle name="Normal 57 5 2 4 3 6" xfId="47704" xr:uid="{00000000-0005-0000-0000-0000C31B0000}"/>
    <cellStyle name="Normal 57 5 2 4 4" xfId="6698" xr:uid="{00000000-0005-0000-0000-0000C41B0000}"/>
    <cellStyle name="Normal 57 5 2 4 4 2" xfId="16215" xr:uid="{00000000-0005-0000-0000-0000C51B0000}"/>
    <cellStyle name="Normal 57 5 2 4 4 3" xfId="24368" xr:uid="{00000000-0005-0000-0000-0000C61B0000}"/>
    <cellStyle name="Normal 57 5 2 4 4 4" xfId="32521" xr:uid="{00000000-0005-0000-0000-0000C71B0000}"/>
    <cellStyle name="Normal 57 5 2 4 4 5" xfId="40753" xr:uid="{00000000-0005-0000-0000-0000C81B0000}"/>
    <cellStyle name="Normal 57 5 2 4 4 6" xfId="50264" xr:uid="{00000000-0005-0000-0000-0000C91B0000}"/>
    <cellStyle name="Normal 57 5 2 4 5" xfId="10615" xr:uid="{00000000-0005-0000-0000-0000CA1B0000}"/>
    <cellStyle name="Normal 57 5 2 4 6" xfId="18774" xr:uid="{00000000-0005-0000-0000-0000CB1B0000}"/>
    <cellStyle name="Normal 57 5 2 4 7" xfId="26927" xr:uid="{00000000-0005-0000-0000-0000CC1B0000}"/>
    <cellStyle name="Normal 57 5 2 4 8" xfId="35159" xr:uid="{00000000-0005-0000-0000-0000CD1B0000}"/>
    <cellStyle name="Normal 57 5 2 4 9" xfId="44670" xr:uid="{00000000-0005-0000-0000-0000CE1B0000}"/>
    <cellStyle name="Normal 57 5 2 5" xfId="1738" xr:uid="{00000000-0005-0000-0000-0000CF1B0000}"/>
    <cellStyle name="Normal 57 5 2 5 2" xfId="4778" xr:uid="{00000000-0005-0000-0000-0000D01B0000}"/>
    <cellStyle name="Normal 57 5 2 5 2 2" xfId="14295" xr:uid="{00000000-0005-0000-0000-0000D11B0000}"/>
    <cellStyle name="Normal 57 5 2 5 2 3" xfId="22448" xr:uid="{00000000-0005-0000-0000-0000D21B0000}"/>
    <cellStyle name="Normal 57 5 2 5 2 4" xfId="30601" xr:uid="{00000000-0005-0000-0000-0000D31B0000}"/>
    <cellStyle name="Normal 57 5 2 5 2 5" xfId="38833" xr:uid="{00000000-0005-0000-0000-0000D41B0000}"/>
    <cellStyle name="Normal 57 5 2 5 2 6" xfId="48344" xr:uid="{00000000-0005-0000-0000-0000D51B0000}"/>
    <cellStyle name="Normal 57 5 2 5 3" xfId="7338" xr:uid="{00000000-0005-0000-0000-0000D61B0000}"/>
    <cellStyle name="Normal 57 5 2 5 3 2" xfId="16855" xr:uid="{00000000-0005-0000-0000-0000D71B0000}"/>
    <cellStyle name="Normal 57 5 2 5 3 3" xfId="25008" xr:uid="{00000000-0005-0000-0000-0000D81B0000}"/>
    <cellStyle name="Normal 57 5 2 5 3 4" xfId="33161" xr:uid="{00000000-0005-0000-0000-0000D91B0000}"/>
    <cellStyle name="Normal 57 5 2 5 3 5" xfId="41393" xr:uid="{00000000-0005-0000-0000-0000DA1B0000}"/>
    <cellStyle name="Normal 57 5 2 5 3 6" xfId="50904" xr:uid="{00000000-0005-0000-0000-0000DB1B0000}"/>
    <cellStyle name="Normal 57 5 2 5 4" xfId="11255" xr:uid="{00000000-0005-0000-0000-0000DC1B0000}"/>
    <cellStyle name="Normal 57 5 2 5 5" xfId="19414" xr:uid="{00000000-0005-0000-0000-0000DD1B0000}"/>
    <cellStyle name="Normal 57 5 2 5 6" xfId="27567" xr:uid="{00000000-0005-0000-0000-0000DE1B0000}"/>
    <cellStyle name="Normal 57 5 2 5 7" xfId="35799" xr:uid="{00000000-0005-0000-0000-0000DF1B0000}"/>
    <cellStyle name="Normal 57 5 2 5 8" xfId="45310" xr:uid="{00000000-0005-0000-0000-0000E01B0000}"/>
    <cellStyle name="Normal 57 5 2 6" xfId="3492" xr:uid="{00000000-0005-0000-0000-0000E11B0000}"/>
    <cellStyle name="Normal 57 5 2 6 2" xfId="13009" xr:uid="{00000000-0005-0000-0000-0000E21B0000}"/>
    <cellStyle name="Normal 57 5 2 6 3" xfId="21168" xr:uid="{00000000-0005-0000-0000-0000E31B0000}"/>
    <cellStyle name="Normal 57 5 2 6 4" xfId="29321" xr:uid="{00000000-0005-0000-0000-0000E41B0000}"/>
    <cellStyle name="Normal 57 5 2 6 5" xfId="37553" xr:uid="{00000000-0005-0000-0000-0000E51B0000}"/>
    <cellStyle name="Normal 57 5 2 6 6" xfId="47064" xr:uid="{00000000-0005-0000-0000-0000E61B0000}"/>
    <cellStyle name="Normal 57 5 2 7" xfId="6058" xr:uid="{00000000-0005-0000-0000-0000E71B0000}"/>
    <cellStyle name="Normal 57 5 2 7 2" xfId="15575" xr:uid="{00000000-0005-0000-0000-0000E81B0000}"/>
    <cellStyle name="Normal 57 5 2 7 3" xfId="23728" xr:uid="{00000000-0005-0000-0000-0000E91B0000}"/>
    <cellStyle name="Normal 57 5 2 7 4" xfId="31881" xr:uid="{00000000-0005-0000-0000-0000EA1B0000}"/>
    <cellStyle name="Normal 57 5 2 7 5" xfId="40113" xr:uid="{00000000-0005-0000-0000-0000EB1B0000}"/>
    <cellStyle name="Normal 57 5 2 7 6" xfId="49624" xr:uid="{00000000-0005-0000-0000-0000EC1B0000}"/>
    <cellStyle name="Normal 57 5 2 8" xfId="9975" xr:uid="{00000000-0005-0000-0000-0000ED1B0000}"/>
    <cellStyle name="Normal 57 5 2 9" xfId="18134" xr:uid="{00000000-0005-0000-0000-0000EE1B0000}"/>
    <cellStyle name="Normal 57 5 20" xfId="8932" xr:uid="{00000000-0005-0000-0000-0000EF1B0000}"/>
    <cellStyle name="Normal 57 5 20 2" xfId="42987" xr:uid="{00000000-0005-0000-0000-0000F01B0000}"/>
    <cellStyle name="Normal 57 5 20 3" xfId="52498" xr:uid="{00000000-0005-0000-0000-0000F11B0000}"/>
    <cellStyle name="Normal 57 5 21" xfId="9011" xr:uid="{00000000-0005-0000-0000-0000F21B0000}"/>
    <cellStyle name="Normal 57 5 21 2" xfId="43066" xr:uid="{00000000-0005-0000-0000-0000F31B0000}"/>
    <cellStyle name="Normal 57 5 21 3" xfId="52577" xr:uid="{00000000-0005-0000-0000-0000F41B0000}"/>
    <cellStyle name="Normal 57 5 22" xfId="9090" xr:uid="{00000000-0005-0000-0000-0000F51B0000}"/>
    <cellStyle name="Normal 57 5 22 2" xfId="43145" xr:uid="{00000000-0005-0000-0000-0000F61B0000}"/>
    <cellStyle name="Normal 57 5 22 3" xfId="52656" xr:uid="{00000000-0005-0000-0000-0000F71B0000}"/>
    <cellStyle name="Normal 57 5 23" xfId="9169" xr:uid="{00000000-0005-0000-0000-0000F81B0000}"/>
    <cellStyle name="Normal 57 5 23 2" xfId="43224" xr:uid="{00000000-0005-0000-0000-0000F91B0000}"/>
    <cellStyle name="Normal 57 5 23 3" xfId="52735" xr:uid="{00000000-0005-0000-0000-0000FA1B0000}"/>
    <cellStyle name="Normal 57 5 24" xfId="9248" xr:uid="{00000000-0005-0000-0000-0000FB1B0000}"/>
    <cellStyle name="Normal 57 5 24 2" xfId="43303" xr:uid="{00000000-0005-0000-0000-0000FC1B0000}"/>
    <cellStyle name="Normal 57 5 24 3" xfId="52814" xr:uid="{00000000-0005-0000-0000-0000FD1B0000}"/>
    <cellStyle name="Normal 57 5 25" xfId="9327" xr:uid="{00000000-0005-0000-0000-0000FE1B0000}"/>
    <cellStyle name="Normal 57 5 25 2" xfId="43382" xr:uid="{00000000-0005-0000-0000-0000FF1B0000}"/>
    <cellStyle name="Normal 57 5 25 3" xfId="52893" xr:uid="{00000000-0005-0000-0000-0000001C0000}"/>
    <cellStyle name="Normal 57 5 26" xfId="9406" xr:uid="{00000000-0005-0000-0000-0000011C0000}"/>
    <cellStyle name="Normal 57 5 26 2" xfId="43461" xr:uid="{00000000-0005-0000-0000-0000021C0000}"/>
    <cellStyle name="Normal 57 5 26 3" xfId="52972" xr:uid="{00000000-0005-0000-0000-0000031C0000}"/>
    <cellStyle name="Normal 57 5 27" xfId="9485" xr:uid="{00000000-0005-0000-0000-0000041C0000}"/>
    <cellStyle name="Normal 57 5 27 2" xfId="43540" xr:uid="{00000000-0005-0000-0000-0000051C0000}"/>
    <cellStyle name="Normal 57 5 27 3" xfId="53051" xr:uid="{00000000-0005-0000-0000-0000061C0000}"/>
    <cellStyle name="Normal 57 5 28" xfId="9564" xr:uid="{00000000-0005-0000-0000-0000071C0000}"/>
    <cellStyle name="Normal 57 5 28 2" xfId="43619" xr:uid="{00000000-0005-0000-0000-0000081C0000}"/>
    <cellStyle name="Normal 57 5 28 3" xfId="53130" xr:uid="{00000000-0005-0000-0000-0000091C0000}"/>
    <cellStyle name="Normal 57 5 29" xfId="9643" xr:uid="{00000000-0005-0000-0000-00000A1C0000}"/>
    <cellStyle name="Normal 57 5 29 2" xfId="43698" xr:uid="{00000000-0005-0000-0000-00000B1C0000}"/>
    <cellStyle name="Normal 57 5 29 3" xfId="53209" xr:uid="{00000000-0005-0000-0000-00000C1C0000}"/>
    <cellStyle name="Normal 57 5 3" xfId="526" xr:uid="{00000000-0005-0000-0000-00000D1C0000}"/>
    <cellStyle name="Normal 57 5 3 10" xfId="34599" xr:uid="{00000000-0005-0000-0000-00000E1C0000}"/>
    <cellStyle name="Normal 57 5 3 11" xfId="44110" xr:uid="{00000000-0005-0000-0000-00000F1C0000}"/>
    <cellStyle name="Normal 57 5 3 2" xfId="852" xr:uid="{00000000-0005-0000-0000-0000101C0000}"/>
    <cellStyle name="Normal 57 5 3 2 10" xfId="44430" xr:uid="{00000000-0005-0000-0000-0000111C0000}"/>
    <cellStyle name="Normal 57 5 3 2 2" xfId="1495" xr:uid="{00000000-0005-0000-0000-0000121C0000}"/>
    <cellStyle name="Normal 57 5 3 2 2 2" xfId="2778" xr:uid="{00000000-0005-0000-0000-0000131C0000}"/>
    <cellStyle name="Normal 57 5 3 2 2 2 2" xfId="5818" xr:uid="{00000000-0005-0000-0000-0000141C0000}"/>
    <cellStyle name="Normal 57 5 3 2 2 2 2 2" xfId="15335" xr:uid="{00000000-0005-0000-0000-0000151C0000}"/>
    <cellStyle name="Normal 57 5 3 2 2 2 2 3" xfId="23488" xr:uid="{00000000-0005-0000-0000-0000161C0000}"/>
    <cellStyle name="Normal 57 5 3 2 2 2 2 4" xfId="31641" xr:uid="{00000000-0005-0000-0000-0000171C0000}"/>
    <cellStyle name="Normal 57 5 3 2 2 2 2 5" xfId="39873" xr:uid="{00000000-0005-0000-0000-0000181C0000}"/>
    <cellStyle name="Normal 57 5 3 2 2 2 2 6" xfId="49384" xr:uid="{00000000-0005-0000-0000-0000191C0000}"/>
    <cellStyle name="Normal 57 5 3 2 2 2 3" xfId="8378" xr:uid="{00000000-0005-0000-0000-00001A1C0000}"/>
    <cellStyle name="Normal 57 5 3 2 2 2 3 2" xfId="17895" xr:uid="{00000000-0005-0000-0000-00001B1C0000}"/>
    <cellStyle name="Normal 57 5 3 2 2 2 3 3" xfId="26048" xr:uid="{00000000-0005-0000-0000-00001C1C0000}"/>
    <cellStyle name="Normal 57 5 3 2 2 2 3 4" xfId="34201" xr:uid="{00000000-0005-0000-0000-00001D1C0000}"/>
    <cellStyle name="Normal 57 5 3 2 2 2 3 5" xfId="42433" xr:uid="{00000000-0005-0000-0000-00001E1C0000}"/>
    <cellStyle name="Normal 57 5 3 2 2 2 3 6" xfId="51944" xr:uid="{00000000-0005-0000-0000-00001F1C0000}"/>
    <cellStyle name="Normal 57 5 3 2 2 2 4" xfId="12295" xr:uid="{00000000-0005-0000-0000-0000201C0000}"/>
    <cellStyle name="Normal 57 5 3 2 2 2 5" xfId="20454" xr:uid="{00000000-0005-0000-0000-0000211C0000}"/>
    <cellStyle name="Normal 57 5 3 2 2 2 6" xfId="28607" xr:uid="{00000000-0005-0000-0000-0000221C0000}"/>
    <cellStyle name="Normal 57 5 3 2 2 2 7" xfId="36839" xr:uid="{00000000-0005-0000-0000-0000231C0000}"/>
    <cellStyle name="Normal 57 5 3 2 2 2 8" xfId="46350" xr:uid="{00000000-0005-0000-0000-0000241C0000}"/>
    <cellStyle name="Normal 57 5 3 2 2 3" xfId="4538" xr:uid="{00000000-0005-0000-0000-0000251C0000}"/>
    <cellStyle name="Normal 57 5 3 2 2 3 2" xfId="14055" xr:uid="{00000000-0005-0000-0000-0000261C0000}"/>
    <cellStyle name="Normal 57 5 3 2 2 3 3" xfId="22208" xr:uid="{00000000-0005-0000-0000-0000271C0000}"/>
    <cellStyle name="Normal 57 5 3 2 2 3 4" xfId="30361" xr:uid="{00000000-0005-0000-0000-0000281C0000}"/>
    <cellStyle name="Normal 57 5 3 2 2 3 5" xfId="38593" xr:uid="{00000000-0005-0000-0000-0000291C0000}"/>
    <cellStyle name="Normal 57 5 3 2 2 3 6" xfId="48104" xr:uid="{00000000-0005-0000-0000-00002A1C0000}"/>
    <cellStyle name="Normal 57 5 3 2 2 4" xfId="7098" xr:uid="{00000000-0005-0000-0000-00002B1C0000}"/>
    <cellStyle name="Normal 57 5 3 2 2 4 2" xfId="16615" xr:uid="{00000000-0005-0000-0000-00002C1C0000}"/>
    <cellStyle name="Normal 57 5 3 2 2 4 3" xfId="24768" xr:uid="{00000000-0005-0000-0000-00002D1C0000}"/>
    <cellStyle name="Normal 57 5 3 2 2 4 4" xfId="32921" xr:uid="{00000000-0005-0000-0000-00002E1C0000}"/>
    <cellStyle name="Normal 57 5 3 2 2 4 5" xfId="41153" xr:uid="{00000000-0005-0000-0000-00002F1C0000}"/>
    <cellStyle name="Normal 57 5 3 2 2 4 6" xfId="50664" xr:uid="{00000000-0005-0000-0000-0000301C0000}"/>
    <cellStyle name="Normal 57 5 3 2 2 5" xfId="11015" xr:uid="{00000000-0005-0000-0000-0000311C0000}"/>
    <cellStyle name="Normal 57 5 3 2 2 6" xfId="19174" xr:uid="{00000000-0005-0000-0000-0000321C0000}"/>
    <cellStyle name="Normal 57 5 3 2 2 7" xfId="27327" xr:uid="{00000000-0005-0000-0000-0000331C0000}"/>
    <cellStyle name="Normal 57 5 3 2 2 8" xfId="35559" xr:uid="{00000000-0005-0000-0000-0000341C0000}"/>
    <cellStyle name="Normal 57 5 3 2 2 9" xfId="45070" xr:uid="{00000000-0005-0000-0000-0000351C0000}"/>
    <cellStyle name="Normal 57 5 3 2 3" xfId="2138" xr:uid="{00000000-0005-0000-0000-0000361C0000}"/>
    <cellStyle name="Normal 57 5 3 2 3 2" xfId="5178" xr:uid="{00000000-0005-0000-0000-0000371C0000}"/>
    <cellStyle name="Normal 57 5 3 2 3 2 2" xfId="14695" xr:uid="{00000000-0005-0000-0000-0000381C0000}"/>
    <cellStyle name="Normal 57 5 3 2 3 2 3" xfId="22848" xr:uid="{00000000-0005-0000-0000-0000391C0000}"/>
    <cellStyle name="Normal 57 5 3 2 3 2 4" xfId="31001" xr:uid="{00000000-0005-0000-0000-00003A1C0000}"/>
    <cellStyle name="Normal 57 5 3 2 3 2 5" xfId="39233" xr:uid="{00000000-0005-0000-0000-00003B1C0000}"/>
    <cellStyle name="Normal 57 5 3 2 3 2 6" xfId="48744" xr:uid="{00000000-0005-0000-0000-00003C1C0000}"/>
    <cellStyle name="Normal 57 5 3 2 3 3" xfId="7738" xr:uid="{00000000-0005-0000-0000-00003D1C0000}"/>
    <cellStyle name="Normal 57 5 3 2 3 3 2" xfId="17255" xr:uid="{00000000-0005-0000-0000-00003E1C0000}"/>
    <cellStyle name="Normal 57 5 3 2 3 3 3" xfId="25408" xr:uid="{00000000-0005-0000-0000-00003F1C0000}"/>
    <cellStyle name="Normal 57 5 3 2 3 3 4" xfId="33561" xr:uid="{00000000-0005-0000-0000-0000401C0000}"/>
    <cellStyle name="Normal 57 5 3 2 3 3 5" xfId="41793" xr:uid="{00000000-0005-0000-0000-0000411C0000}"/>
    <cellStyle name="Normal 57 5 3 2 3 3 6" xfId="51304" xr:uid="{00000000-0005-0000-0000-0000421C0000}"/>
    <cellStyle name="Normal 57 5 3 2 3 4" xfId="11655" xr:uid="{00000000-0005-0000-0000-0000431C0000}"/>
    <cellStyle name="Normal 57 5 3 2 3 5" xfId="19814" xr:uid="{00000000-0005-0000-0000-0000441C0000}"/>
    <cellStyle name="Normal 57 5 3 2 3 6" xfId="27967" xr:uid="{00000000-0005-0000-0000-0000451C0000}"/>
    <cellStyle name="Normal 57 5 3 2 3 7" xfId="36199" xr:uid="{00000000-0005-0000-0000-0000461C0000}"/>
    <cellStyle name="Normal 57 5 3 2 3 8" xfId="45710" xr:uid="{00000000-0005-0000-0000-0000471C0000}"/>
    <cellStyle name="Normal 57 5 3 2 4" xfId="3898" xr:uid="{00000000-0005-0000-0000-0000481C0000}"/>
    <cellStyle name="Normal 57 5 3 2 4 2" xfId="13415" xr:uid="{00000000-0005-0000-0000-0000491C0000}"/>
    <cellStyle name="Normal 57 5 3 2 4 3" xfId="21568" xr:uid="{00000000-0005-0000-0000-00004A1C0000}"/>
    <cellStyle name="Normal 57 5 3 2 4 4" xfId="29721" xr:uid="{00000000-0005-0000-0000-00004B1C0000}"/>
    <cellStyle name="Normal 57 5 3 2 4 5" xfId="37953" xr:uid="{00000000-0005-0000-0000-00004C1C0000}"/>
    <cellStyle name="Normal 57 5 3 2 4 6" xfId="47464" xr:uid="{00000000-0005-0000-0000-00004D1C0000}"/>
    <cellStyle name="Normal 57 5 3 2 5" xfId="6458" xr:uid="{00000000-0005-0000-0000-00004E1C0000}"/>
    <cellStyle name="Normal 57 5 3 2 5 2" xfId="15975" xr:uid="{00000000-0005-0000-0000-00004F1C0000}"/>
    <cellStyle name="Normal 57 5 3 2 5 3" xfId="24128" xr:uid="{00000000-0005-0000-0000-0000501C0000}"/>
    <cellStyle name="Normal 57 5 3 2 5 4" xfId="32281" xr:uid="{00000000-0005-0000-0000-0000511C0000}"/>
    <cellStyle name="Normal 57 5 3 2 5 5" xfId="40513" xr:uid="{00000000-0005-0000-0000-0000521C0000}"/>
    <cellStyle name="Normal 57 5 3 2 5 6" xfId="50024" xr:uid="{00000000-0005-0000-0000-0000531C0000}"/>
    <cellStyle name="Normal 57 5 3 2 6" xfId="10375" xr:uid="{00000000-0005-0000-0000-0000541C0000}"/>
    <cellStyle name="Normal 57 5 3 2 7" xfId="18534" xr:uid="{00000000-0005-0000-0000-0000551C0000}"/>
    <cellStyle name="Normal 57 5 3 2 8" xfId="26687" xr:uid="{00000000-0005-0000-0000-0000561C0000}"/>
    <cellStyle name="Normal 57 5 3 2 9" xfId="34919" xr:uid="{00000000-0005-0000-0000-0000571C0000}"/>
    <cellStyle name="Normal 57 5 3 3" xfId="1175" xr:uid="{00000000-0005-0000-0000-0000581C0000}"/>
    <cellStyle name="Normal 57 5 3 3 2" xfId="2458" xr:uid="{00000000-0005-0000-0000-0000591C0000}"/>
    <cellStyle name="Normal 57 5 3 3 2 2" xfId="5498" xr:uid="{00000000-0005-0000-0000-00005A1C0000}"/>
    <cellStyle name="Normal 57 5 3 3 2 2 2" xfId="15015" xr:uid="{00000000-0005-0000-0000-00005B1C0000}"/>
    <cellStyle name="Normal 57 5 3 3 2 2 3" xfId="23168" xr:uid="{00000000-0005-0000-0000-00005C1C0000}"/>
    <cellStyle name="Normal 57 5 3 3 2 2 4" xfId="31321" xr:uid="{00000000-0005-0000-0000-00005D1C0000}"/>
    <cellStyle name="Normal 57 5 3 3 2 2 5" xfId="39553" xr:uid="{00000000-0005-0000-0000-00005E1C0000}"/>
    <cellStyle name="Normal 57 5 3 3 2 2 6" xfId="49064" xr:uid="{00000000-0005-0000-0000-00005F1C0000}"/>
    <cellStyle name="Normal 57 5 3 3 2 3" xfId="8058" xr:uid="{00000000-0005-0000-0000-0000601C0000}"/>
    <cellStyle name="Normal 57 5 3 3 2 3 2" xfId="17575" xr:uid="{00000000-0005-0000-0000-0000611C0000}"/>
    <cellStyle name="Normal 57 5 3 3 2 3 3" xfId="25728" xr:uid="{00000000-0005-0000-0000-0000621C0000}"/>
    <cellStyle name="Normal 57 5 3 3 2 3 4" xfId="33881" xr:uid="{00000000-0005-0000-0000-0000631C0000}"/>
    <cellStyle name="Normal 57 5 3 3 2 3 5" xfId="42113" xr:uid="{00000000-0005-0000-0000-0000641C0000}"/>
    <cellStyle name="Normal 57 5 3 3 2 3 6" xfId="51624" xr:uid="{00000000-0005-0000-0000-0000651C0000}"/>
    <cellStyle name="Normal 57 5 3 3 2 4" xfId="11975" xr:uid="{00000000-0005-0000-0000-0000661C0000}"/>
    <cellStyle name="Normal 57 5 3 3 2 5" xfId="20134" xr:uid="{00000000-0005-0000-0000-0000671C0000}"/>
    <cellStyle name="Normal 57 5 3 3 2 6" xfId="28287" xr:uid="{00000000-0005-0000-0000-0000681C0000}"/>
    <cellStyle name="Normal 57 5 3 3 2 7" xfId="36519" xr:uid="{00000000-0005-0000-0000-0000691C0000}"/>
    <cellStyle name="Normal 57 5 3 3 2 8" xfId="46030" xr:uid="{00000000-0005-0000-0000-00006A1C0000}"/>
    <cellStyle name="Normal 57 5 3 3 3" xfId="4218" xr:uid="{00000000-0005-0000-0000-00006B1C0000}"/>
    <cellStyle name="Normal 57 5 3 3 3 2" xfId="13735" xr:uid="{00000000-0005-0000-0000-00006C1C0000}"/>
    <cellStyle name="Normal 57 5 3 3 3 3" xfId="21888" xr:uid="{00000000-0005-0000-0000-00006D1C0000}"/>
    <cellStyle name="Normal 57 5 3 3 3 4" xfId="30041" xr:uid="{00000000-0005-0000-0000-00006E1C0000}"/>
    <cellStyle name="Normal 57 5 3 3 3 5" xfId="38273" xr:uid="{00000000-0005-0000-0000-00006F1C0000}"/>
    <cellStyle name="Normal 57 5 3 3 3 6" xfId="47784" xr:uid="{00000000-0005-0000-0000-0000701C0000}"/>
    <cellStyle name="Normal 57 5 3 3 4" xfId="6778" xr:uid="{00000000-0005-0000-0000-0000711C0000}"/>
    <cellStyle name="Normal 57 5 3 3 4 2" xfId="16295" xr:uid="{00000000-0005-0000-0000-0000721C0000}"/>
    <cellStyle name="Normal 57 5 3 3 4 3" xfId="24448" xr:uid="{00000000-0005-0000-0000-0000731C0000}"/>
    <cellStyle name="Normal 57 5 3 3 4 4" xfId="32601" xr:uid="{00000000-0005-0000-0000-0000741C0000}"/>
    <cellStyle name="Normal 57 5 3 3 4 5" xfId="40833" xr:uid="{00000000-0005-0000-0000-0000751C0000}"/>
    <cellStyle name="Normal 57 5 3 3 4 6" xfId="50344" xr:uid="{00000000-0005-0000-0000-0000761C0000}"/>
    <cellStyle name="Normal 57 5 3 3 5" xfId="10695" xr:uid="{00000000-0005-0000-0000-0000771C0000}"/>
    <cellStyle name="Normal 57 5 3 3 6" xfId="18854" xr:uid="{00000000-0005-0000-0000-0000781C0000}"/>
    <cellStyle name="Normal 57 5 3 3 7" xfId="27007" xr:uid="{00000000-0005-0000-0000-0000791C0000}"/>
    <cellStyle name="Normal 57 5 3 3 8" xfId="35239" xr:uid="{00000000-0005-0000-0000-00007A1C0000}"/>
    <cellStyle name="Normal 57 5 3 3 9" xfId="44750" xr:uid="{00000000-0005-0000-0000-00007B1C0000}"/>
    <cellStyle name="Normal 57 5 3 4" xfId="1818" xr:uid="{00000000-0005-0000-0000-00007C1C0000}"/>
    <cellStyle name="Normal 57 5 3 4 2" xfId="4858" xr:uid="{00000000-0005-0000-0000-00007D1C0000}"/>
    <cellStyle name="Normal 57 5 3 4 2 2" xfId="14375" xr:uid="{00000000-0005-0000-0000-00007E1C0000}"/>
    <cellStyle name="Normal 57 5 3 4 2 3" xfId="22528" xr:uid="{00000000-0005-0000-0000-00007F1C0000}"/>
    <cellStyle name="Normal 57 5 3 4 2 4" xfId="30681" xr:uid="{00000000-0005-0000-0000-0000801C0000}"/>
    <cellStyle name="Normal 57 5 3 4 2 5" xfId="38913" xr:uid="{00000000-0005-0000-0000-0000811C0000}"/>
    <cellStyle name="Normal 57 5 3 4 2 6" xfId="48424" xr:uid="{00000000-0005-0000-0000-0000821C0000}"/>
    <cellStyle name="Normal 57 5 3 4 3" xfId="7418" xr:uid="{00000000-0005-0000-0000-0000831C0000}"/>
    <cellStyle name="Normal 57 5 3 4 3 2" xfId="16935" xr:uid="{00000000-0005-0000-0000-0000841C0000}"/>
    <cellStyle name="Normal 57 5 3 4 3 3" xfId="25088" xr:uid="{00000000-0005-0000-0000-0000851C0000}"/>
    <cellStyle name="Normal 57 5 3 4 3 4" xfId="33241" xr:uid="{00000000-0005-0000-0000-0000861C0000}"/>
    <cellStyle name="Normal 57 5 3 4 3 5" xfId="41473" xr:uid="{00000000-0005-0000-0000-0000871C0000}"/>
    <cellStyle name="Normal 57 5 3 4 3 6" xfId="50984" xr:uid="{00000000-0005-0000-0000-0000881C0000}"/>
    <cellStyle name="Normal 57 5 3 4 4" xfId="11335" xr:uid="{00000000-0005-0000-0000-0000891C0000}"/>
    <cellStyle name="Normal 57 5 3 4 5" xfId="19494" xr:uid="{00000000-0005-0000-0000-00008A1C0000}"/>
    <cellStyle name="Normal 57 5 3 4 6" xfId="27647" xr:uid="{00000000-0005-0000-0000-00008B1C0000}"/>
    <cellStyle name="Normal 57 5 3 4 7" xfId="35879" xr:uid="{00000000-0005-0000-0000-00008C1C0000}"/>
    <cellStyle name="Normal 57 5 3 4 8" xfId="45390" xr:uid="{00000000-0005-0000-0000-00008D1C0000}"/>
    <cellStyle name="Normal 57 5 3 5" xfId="3575" xr:uid="{00000000-0005-0000-0000-00008E1C0000}"/>
    <cellStyle name="Normal 57 5 3 5 2" xfId="13092" xr:uid="{00000000-0005-0000-0000-00008F1C0000}"/>
    <cellStyle name="Normal 57 5 3 5 3" xfId="21248" xr:uid="{00000000-0005-0000-0000-0000901C0000}"/>
    <cellStyle name="Normal 57 5 3 5 4" xfId="29401" xr:uid="{00000000-0005-0000-0000-0000911C0000}"/>
    <cellStyle name="Normal 57 5 3 5 5" xfId="37633" xr:uid="{00000000-0005-0000-0000-0000921C0000}"/>
    <cellStyle name="Normal 57 5 3 5 6" xfId="47144" xr:uid="{00000000-0005-0000-0000-0000931C0000}"/>
    <cellStyle name="Normal 57 5 3 6" xfId="6138" xr:uid="{00000000-0005-0000-0000-0000941C0000}"/>
    <cellStyle name="Normal 57 5 3 6 2" xfId="15655" xr:uid="{00000000-0005-0000-0000-0000951C0000}"/>
    <cellStyle name="Normal 57 5 3 6 3" xfId="23808" xr:uid="{00000000-0005-0000-0000-0000961C0000}"/>
    <cellStyle name="Normal 57 5 3 6 4" xfId="31961" xr:uid="{00000000-0005-0000-0000-0000971C0000}"/>
    <cellStyle name="Normal 57 5 3 6 5" xfId="40193" xr:uid="{00000000-0005-0000-0000-0000981C0000}"/>
    <cellStyle name="Normal 57 5 3 6 6" xfId="49704" xr:uid="{00000000-0005-0000-0000-0000991C0000}"/>
    <cellStyle name="Normal 57 5 3 7" xfId="10055" xr:uid="{00000000-0005-0000-0000-00009A1C0000}"/>
    <cellStyle name="Normal 57 5 3 8" xfId="18214" xr:uid="{00000000-0005-0000-0000-00009B1C0000}"/>
    <cellStyle name="Normal 57 5 3 9" xfId="26367" xr:uid="{00000000-0005-0000-0000-00009C1C0000}"/>
    <cellStyle name="Normal 57 5 30" xfId="9722" xr:uid="{00000000-0005-0000-0000-00009D1C0000}"/>
    <cellStyle name="Normal 57 5 30 2" xfId="43777" xr:uid="{00000000-0005-0000-0000-00009E1C0000}"/>
    <cellStyle name="Normal 57 5 30 3" xfId="53288" xr:uid="{00000000-0005-0000-0000-00009F1C0000}"/>
    <cellStyle name="Normal 57 5 31" xfId="9801" xr:uid="{00000000-0005-0000-0000-0000A01C0000}"/>
    <cellStyle name="Normal 57 5 31 2" xfId="43856" xr:uid="{00000000-0005-0000-0000-0000A11C0000}"/>
    <cellStyle name="Normal 57 5 31 3" xfId="53367" xr:uid="{00000000-0005-0000-0000-0000A21C0000}"/>
    <cellStyle name="Normal 57 5 32" xfId="9895" xr:uid="{00000000-0005-0000-0000-0000A31C0000}"/>
    <cellStyle name="Normal 57 5 33" xfId="18054" xr:uid="{00000000-0005-0000-0000-0000A41C0000}"/>
    <cellStyle name="Normal 57 5 34" xfId="26207" xr:uid="{00000000-0005-0000-0000-0000A51C0000}"/>
    <cellStyle name="Normal 57 5 35" xfId="34360" xr:uid="{00000000-0005-0000-0000-0000A61C0000}"/>
    <cellStyle name="Normal 57 5 36" xfId="34439" xr:uid="{00000000-0005-0000-0000-0000A71C0000}"/>
    <cellStyle name="Normal 57 5 37" xfId="43950" xr:uid="{00000000-0005-0000-0000-0000A81C0000}"/>
    <cellStyle name="Normal 57 5 38" xfId="53461" xr:uid="{00000000-0005-0000-0000-0000A91C0000}"/>
    <cellStyle name="Normal 57 5 39" xfId="53540" xr:uid="{00000000-0005-0000-0000-0000AA1C0000}"/>
    <cellStyle name="Normal 57 5 4" xfId="689" xr:uid="{00000000-0005-0000-0000-0000AB1C0000}"/>
    <cellStyle name="Normal 57 5 4 10" xfId="44270" xr:uid="{00000000-0005-0000-0000-0000AC1C0000}"/>
    <cellStyle name="Normal 57 5 4 2" xfId="1335" xr:uid="{00000000-0005-0000-0000-0000AD1C0000}"/>
    <cellStyle name="Normal 57 5 4 2 2" xfId="2618" xr:uid="{00000000-0005-0000-0000-0000AE1C0000}"/>
    <cellStyle name="Normal 57 5 4 2 2 2" xfId="5658" xr:uid="{00000000-0005-0000-0000-0000AF1C0000}"/>
    <cellStyle name="Normal 57 5 4 2 2 2 2" xfId="15175" xr:uid="{00000000-0005-0000-0000-0000B01C0000}"/>
    <cellStyle name="Normal 57 5 4 2 2 2 3" xfId="23328" xr:uid="{00000000-0005-0000-0000-0000B11C0000}"/>
    <cellStyle name="Normal 57 5 4 2 2 2 4" xfId="31481" xr:uid="{00000000-0005-0000-0000-0000B21C0000}"/>
    <cellStyle name="Normal 57 5 4 2 2 2 5" xfId="39713" xr:uid="{00000000-0005-0000-0000-0000B31C0000}"/>
    <cellStyle name="Normal 57 5 4 2 2 2 6" xfId="49224" xr:uid="{00000000-0005-0000-0000-0000B41C0000}"/>
    <cellStyle name="Normal 57 5 4 2 2 3" xfId="8218" xr:uid="{00000000-0005-0000-0000-0000B51C0000}"/>
    <cellStyle name="Normal 57 5 4 2 2 3 2" xfId="17735" xr:uid="{00000000-0005-0000-0000-0000B61C0000}"/>
    <cellStyle name="Normal 57 5 4 2 2 3 3" xfId="25888" xr:uid="{00000000-0005-0000-0000-0000B71C0000}"/>
    <cellStyle name="Normal 57 5 4 2 2 3 4" xfId="34041" xr:uid="{00000000-0005-0000-0000-0000B81C0000}"/>
    <cellStyle name="Normal 57 5 4 2 2 3 5" xfId="42273" xr:uid="{00000000-0005-0000-0000-0000B91C0000}"/>
    <cellStyle name="Normal 57 5 4 2 2 3 6" xfId="51784" xr:uid="{00000000-0005-0000-0000-0000BA1C0000}"/>
    <cellStyle name="Normal 57 5 4 2 2 4" xfId="12135" xr:uid="{00000000-0005-0000-0000-0000BB1C0000}"/>
    <cellStyle name="Normal 57 5 4 2 2 5" xfId="20294" xr:uid="{00000000-0005-0000-0000-0000BC1C0000}"/>
    <cellStyle name="Normal 57 5 4 2 2 6" xfId="28447" xr:uid="{00000000-0005-0000-0000-0000BD1C0000}"/>
    <cellStyle name="Normal 57 5 4 2 2 7" xfId="36679" xr:uid="{00000000-0005-0000-0000-0000BE1C0000}"/>
    <cellStyle name="Normal 57 5 4 2 2 8" xfId="46190" xr:uid="{00000000-0005-0000-0000-0000BF1C0000}"/>
    <cellStyle name="Normal 57 5 4 2 3" xfId="4378" xr:uid="{00000000-0005-0000-0000-0000C01C0000}"/>
    <cellStyle name="Normal 57 5 4 2 3 2" xfId="13895" xr:uid="{00000000-0005-0000-0000-0000C11C0000}"/>
    <cellStyle name="Normal 57 5 4 2 3 3" xfId="22048" xr:uid="{00000000-0005-0000-0000-0000C21C0000}"/>
    <cellStyle name="Normal 57 5 4 2 3 4" xfId="30201" xr:uid="{00000000-0005-0000-0000-0000C31C0000}"/>
    <cellStyle name="Normal 57 5 4 2 3 5" xfId="38433" xr:uid="{00000000-0005-0000-0000-0000C41C0000}"/>
    <cellStyle name="Normal 57 5 4 2 3 6" xfId="47944" xr:uid="{00000000-0005-0000-0000-0000C51C0000}"/>
    <cellStyle name="Normal 57 5 4 2 4" xfId="6938" xr:uid="{00000000-0005-0000-0000-0000C61C0000}"/>
    <cellStyle name="Normal 57 5 4 2 4 2" xfId="16455" xr:uid="{00000000-0005-0000-0000-0000C71C0000}"/>
    <cellStyle name="Normal 57 5 4 2 4 3" xfId="24608" xr:uid="{00000000-0005-0000-0000-0000C81C0000}"/>
    <cellStyle name="Normal 57 5 4 2 4 4" xfId="32761" xr:uid="{00000000-0005-0000-0000-0000C91C0000}"/>
    <cellStyle name="Normal 57 5 4 2 4 5" xfId="40993" xr:uid="{00000000-0005-0000-0000-0000CA1C0000}"/>
    <cellStyle name="Normal 57 5 4 2 4 6" xfId="50504" xr:uid="{00000000-0005-0000-0000-0000CB1C0000}"/>
    <cellStyle name="Normal 57 5 4 2 5" xfId="10855" xr:uid="{00000000-0005-0000-0000-0000CC1C0000}"/>
    <cellStyle name="Normal 57 5 4 2 6" xfId="19014" xr:uid="{00000000-0005-0000-0000-0000CD1C0000}"/>
    <cellStyle name="Normal 57 5 4 2 7" xfId="27167" xr:uid="{00000000-0005-0000-0000-0000CE1C0000}"/>
    <cellStyle name="Normal 57 5 4 2 8" xfId="35399" xr:uid="{00000000-0005-0000-0000-0000CF1C0000}"/>
    <cellStyle name="Normal 57 5 4 2 9" xfId="44910" xr:uid="{00000000-0005-0000-0000-0000D01C0000}"/>
    <cellStyle name="Normal 57 5 4 3" xfId="1978" xr:uid="{00000000-0005-0000-0000-0000D11C0000}"/>
    <cellStyle name="Normal 57 5 4 3 2" xfId="5018" xr:uid="{00000000-0005-0000-0000-0000D21C0000}"/>
    <cellStyle name="Normal 57 5 4 3 2 2" xfId="14535" xr:uid="{00000000-0005-0000-0000-0000D31C0000}"/>
    <cellStyle name="Normal 57 5 4 3 2 3" xfId="22688" xr:uid="{00000000-0005-0000-0000-0000D41C0000}"/>
    <cellStyle name="Normal 57 5 4 3 2 4" xfId="30841" xr:uid="{00000000-0005-0000-0000-0000D51C0000}"/>
    <cellStyle name="Normal 57 5 4 3 2 5" xfId="39073" xr:uid="{00000000-0005-0000-0000-0000D61C0000}"/>
    <cellStyle name="Normal 57 5 4 3 2 6" xfId="48584" xr:uid="{00000000-0005-0000-0000-0000D71C0000}"/>
    <cellStyle name="Normal 57 5 4 3 3" xfId="7578" xr:uid="{00000000-0005-0000-0000-0000D81C0000}"/>
    <cellStyle name="Normal 57 5 4 3 3 2" xfId="17095" xr:uid="{00000000-0005-0000-0000-0000D91C0000}"/>
    <cellStyle name="Normal 57 5 4 3 3 3" xfId="25248" xr:uid="{00000000-0005-0000-0000-0000DA1C0000}"/>
    <cellStyle name="Normal 57 5 4 3 3 4" xfId="33401" xr:uid="{00000000-0005-0000-0000-0000DB1C0000}"/>
    <cellStyle name="Normal 57 5 4 3 3 5" xfId="41633" xr:uid="{00000000-0005-0000-0000-0000DC1C0000}"/>
    <cellStyle name="Normal 57 5 4 3 3 6" xfId="51144" xr:uid="{00000000-0005-0000-0000-0000DD1C0000}"/>
    <cellStyle name="Normal 57 5 4 3 4" xfId="11495" xr:uid="{00000000-0005-0000-0000-0000DE1C0000}"/>
    <cellStyle name="Normal 57 5 4 3 5" xfId="19654" xr:uid="{00000000-0005-0000-0000-0000DF1C0000}"/>
    <cellStyle name="Normal 57 5 4 3 6" xfId="27807" xr:uid="{00000000-0005-0000-0000-0000E01C0000}"/>
    <cellStyle name="Normal 57 5 4 3 7" xfId="36039" xr:uid="{00000000-0005-0000-0000-0000E11C0000}"/>
    <cellStyle name="Normal 57 5 4 3 8" xfId="45550" xr:uid="{00000000-0005-0000-0000-0000E21C0000}"/>
    <cellStyle name="Normal 57 5 4 4" xfId="3735" xr:uid="{00000000-0005-0000-0000-0000E31C0000}"/>
    <cellStyle name="Normal 57 5 4 4 2" xfId="13252" xr:uid="{00000000-0005-0000-0000-0000E41C0000}"/>
    <cellStyle name="Normal 57 5 4 4 3" xfId="21408" xr:uid="{00000000-0005-0000-0000-0000E51C0000}"/>
    <cellStyle name="Normal 57 5 4 4 4" xfId="29561" xr:uid="{00000000-0005-0000-0000-0000E61C0000}"/>
    <cellStyle name="Normal 57 5 4 4 5" xfId="37793" xr:uid="{00000000-0005-0000-0000-0000E71C0000}"/>
    <cellStyle name="Normal 57 5 4 4 6" xfId="47304" xr:uid="{00000000-0005-0000-0000-0000E81C0000}"/>
    <cellStyle name="Normal 57 5 4 5" xfId="6298" xr:uid="{00000000-0005-0000-0000-0000E91C0000}"/>
    <cellStyle name="Normal 57 5 4 5 2" xfId="15815" xr:uid="{00000000-0005-0000-0000-0000EA1C0000}"/>
    <cellStyle name="Normal 57 5 4 5 3" xfId="23968" xr:uid="{00000000-0005-0000-0000-0000EB1C0000}"/>
    <cellStyle name="Normal 57 5 4 5 4" xfId="32121" xr:uid="{00000000-0005-0000-0000-0000EC1C0000}"/>
    <cellStyle name="Normal 57 5 4 5 5" xfId="40353" xr:uid="{00000000-0005-0000-0000-0000ED1C0000}"/>
    <cellStyle name="Normal 57 5 4 5 6" xfId="49864" xr:uid="{00000000-0005-0000-0000-0000EE1C0000}"/>
    <cellStyle name="Normal 57 5 4 6" xfId="10215" xr:uid="{00000000-0005-0000-0000-0000EF1C0000}"/>
    <cellStyle name="Normal 57 5 4 7" xfId="18374" xr:uid="{00000000-0005-0000-0000-0000F01C0000}"/>
    <cellStyle name="Normal 57 5 4 8" xfId="26527" xr:uid="{00000000-0005-0000-0000-0000F11C0000}"/>
    <cellStyle name="Normal 57 5 4 9" xfId="34759" xr:uid="{00000000-0005-0000-0000-0000F21C0000}"/>
    <cellStyle name="Normal 57 5 40" xfId="53619" xr:uid="{00000000-0005-0000-0000-0000F31C0000}"/>
    <cellStyle name="Normal 57 5 41" xfId="53698" xr:uid="{00000000-0005-0000-0000-0000F41C0000}"/>
    <cellStyle name="Normal 57 5 42" xfId="53777" xr:uid="{00000000-0005-0000-0000-0000F51C0000}"/>
    <cellStyle name="Normal 57 5 5" xfId="1015" xr:uid="{00000000-0005-0000-0000-0000F61C0000}"/>
    <cellStyle name="Normal 57 5 5 2" xfId="2298" xr:uid="{00000000-0005-0000-0000-0000F71C0000}"/>
    <cellStyle name="Normal 57 5 5 2 2" xfId="5338" xr:uid="{00000000-0005-0000-0000-0000F81C0000}"/>
    <cellStyle name="Normal 57 5 5 2 2 2" xfId="14855" xr:uid="{00000000-0005-0000-0000-0000F91C0000}"/>
    <cellStyle name="Normal 57 5 5 2 2 3" xfId="23008" xr:uid="{00000000-0005-0000-0000-0000FA1C0000}"/>
    <cellStyle name="Normal 57 5 5 2 2 4" xfId="31161" xr:uid="{00000000-0005-0000-0000-0000FB1C0000}"/>
    <cellStyle name="Normal 57 5 5 2 2 5" xfId="39393" xr:uid="{00000000-0005-0000-0000-0000FC1C0000}"/>
    <cellStyle name="Normal 57 5 5 2 2 6" xfId="48904" xr:uid="{00000000-0005-0000-0000-0000FD1C0000}"/>
    <cellStyle name="Normal 57 5 5 2 3" xfId="7898" xr:uid="{00000000-0005-0000-0000-0000FE1C0000}"/>
    <cellStyle name="Normal 57 5 5 2 3 2" xfId="17415" xr:uid="{00000000-0005-0000-0000-0000FF1C0000}"/>
    <cellStyle name="Normal 57 5 5 2 3 3" xfId="25568" xr:uid="{00000000-0005-0000-0000-0000001D0000}"/>
    <cellStyle name="Normal 57 5 5 2 3 4" xfId="33721" xr:uid="{00000000-0005-0000-0000-0000011D0000}"/>
    <cellStyle name="Normal 57 5 5 2 3 5" xfId="41953" xr:uid="{00000000-0005-0000-0000-0000021D0000}"/>
    <cellStyle name="Normal 57 5 5 2 3 6" xfId="51464" xr:uid="{00000000-0005-0000-0000-0000031D0000}"/>
    <cellStyle name="Normal 57 5 5 2 4" xfId="11815" xr:uid="{00000000-0005-0000-0000-0000041D0000}"/>
    <cellStyle name="Normal 57 5 5 2 5" xfId="19974" xr:uid="{00000000-0005-0000-0000-0000051D0000}"/>
    <cellStyle name="Normal 57 5 5 2 6" xfId="28127" xr:uid="{00000000-0005-0000-0000-0000061D0000}"/>
    <cellStyle name="Normal 57 5 5 2 7" xfId="36359" xr:uid="{00000000-0005-0000-0000-0000071D0000}"/>
    <cellStyle name="Normal 57 5 5 2 8" xfId="45870" xr:uid="{00000000-0005-0000-0000-0000081D0000}"/>
    <cellStyle name="Normal 57 5 5 3" xfId="4058" xr:uid="{00000000-0005-0000-0000-0000091D0000}"/>
    <cellStyle name="Normal 57 5 5 3 2" xfId="13575" xr:uid="{00000000-0005-0000-0000-00000A1D0000}"/>
    <cellStyle name="Normal 57 5 5 3 3" xfId="21728" xr:uid="{00000000-0005-0000-0000-00000B1D0000}"/>
    <cellStyle name="Normal 57 5 5 3 4" xfId="29881" xr:uid="{00000000-0005-0000-0000-00000C1D0000}"/>
    <cellStyle name="Normal 57 5 5 3 5" xfId="38113" xr:uid="{00000000-0005-0000-0000-00000D1D0000}"/>
    <cellStyle name="Normal 57 5 5 3 6" xfId="47624" xr:uid="{00000000-0005-0000-0000-00000E1D0000}"/>
    <cellStyle name="Normal 57 5 5 4" xfId="6618" xr:uid="{00000000-0005-0000-0000-00000F1D0000}"/>
    <cellStyle name="Normal 57 5 5 4 2" xfId="16135" xr:uid="{00000000-0005-0000-0000-0000101D0000}"/>
    <cellStyle name="Normal 57 5 5 4 3" xfId="24288" xr:uid="{00000000-0005-0000-0000-0000111D0000}"/>
    <cellStyle name="Normal 57 5 5 4 4" xfId="32441" xr:uid="{00000000-0005-0000-0000-0000121D0000}"/>
    <cellStyle name="Normal 57 5 5 4 5" xfId="40673" xr:uid="{00000000-0005-0000-0000-0000131D0000}"/>
    <cellStyle name="Normal 57 5 5 4 6" xfId="50184" xr:uid="{00000000-0005-0000-0000-0000141D0000}"/>
    <cellStyle name="Normal 57 5 5 5" xfId="10535" xr:uid="{00000000-0005-0000-0000-0000151D0000}"/>
    <cellStyle name="Normal 57 5 5 6" xfId="18694" xr:uid="{00000000-0005-0000-0000-0000161D0000}"/>
    <cellStyle name="Normal 57 5 5 7" xfId="26847" xr:uid="{00000000-0005-0000-0000-0000171D0000}"/>
    <cellStyle name="Normal 57 5 5 8" xfId="35079" xr:uid="{00000000-0005-0000-0000-0000181D0000}"/>
    <cellStyle name="Normal 57 5 5 9" xfId="44590" xr:uid="{00000000-0005-0000-0000-0000191D0000}"/>
    <cellStyle name="Normal 57 5 6" xfId="1658" xr:uid="{00000000-0005-0000-0000-00001A1D0000}"/>
    <cellStyle name="Normal 57 5 6 2" xfId="4698" xr:uid="{00000000-0005-0000-0000-00001B1D0000}"/>
    <cellStyle name="Normal 57 5 6 2 2" xfId="14215" xr:uid="{00000000-0005-0000-0000-00001C1D0000}"/>
    <cellStyle name="Normal 57 5 6 2 3" xfId="22368" xr:uid="{00000000-0005-0000-0000-00001D1D0000}"/>
    <cellStyle name="Normal 57 5 6 2 4" xfId="30521" xr:uid="{00000000-0005-0000-0000-00001E1D0000}"/>
    <cellStyle name="Normal 57 5 6 2 5" xfId="38753" xr:uid="{00000000-0005-0000-0000-00001F1D0000}"/>
    <cellStyle name="Normal 57 5 6 2 6" xfId="48264" xr:uid="{00000000-0005-0000-0000-0000201D0000}"/>
    <cellStyle name="Normal 57 5 6 3" xfId="7258" xr:uid="{00000000-0005-0000-0000-0000211D0000}"/>
    <cellStyle name="Normal 57 5 6 3 2" xfId="16775" xr:uid="{00000000-0005-0000-0000-0000221D0000}"/>
    <cellStyle name="Normal 57 5 6 3 3" xfId="24928" xr:uid="{00000000-0005-0000-0000-0000231D0000}"/>
    <cellStyle name="Normal 57 5 6 3 4" xfId="33081" xr:uid="{00000000-0005-0000-0000-0000241D0000}"/>
    <cellStyle name="Normal 57 5 6 3 5" xfId="41313" xr:uid="{00000000-0005-0000-0000-0000251D0000}"/>
    <cellStyle name="Normal 57 5 6 3 6" xfId="50824" xr:uid="{00000000-0005-0000-0000-0000261D0000}"/>
    <cellStyle name="Normal 57 5 6 4" xfId="11175" xr:uid="{00000000-0005-0000-0000-0000271D0000}"/>
    <cellStyle name="Normal 57 5 6 5" xfId="19334" xr:uid="{00000000-0005-0000-0000-0000281D0000}"/>
    <cellStyle name="Normal 57 5 6 6" xfId="27487" xr:uid="{00000000-0005-0000-0000-0000291D0000}"/>
    <cellStyle name="Normal 57 5 6 7" xfId="35719" xr:uid="{00000000-0005-0000-0000-00002A1D0000}"/>
    <cellStyle name="Normal 57 5 6 8" xfId="45230" xr:uid="{00000000-0005-0000-0000-00002B1D0000}"/>
    <cellStyle name="Normal 57 5 7" xfId="2937" xr:uid="{00000000-0005-0000-0000-00002C1D0000}"/>
    <cellStyle name="Normal 57 5 7 2" xfId="12454" xr:uid="{00000000-0005-0000-0000-00002D1D0000}"/>
    <cellStyle name="Normal 57 5 7 3" xfId="20613" xr:uid="{00000000-0005-0000-0000-00002E1D0000}"/>
    <cellStyle name="Normal 57 5 7 4" xfId="28766" xr:uid="{00000000-0005-0000-0000-00002F1D0000}"/>
    <cellStyle name="Normal 57 5 7 5" xfId="36998" xr:uid="{00000000-0005-0000-0000-0000301D0000}"/>
    <cellStyle name="Normal 57 5 7 6" xfId="46509" xr:uid="{00000000-0005-0000-0000-0000311D0000}"/>
    <cellStyle name="Normal 57 5 8" xfId="3016" xr:uid="{00000000-0005-0000-0000-0000321D0000}"/>
    <cellStyle name="Normal 57 5 8 2" xfId="12533" xr:uid="{00000000-0005-0000-0000-0000331D0000}"/>
    <cellStyle name="Normal 57 5 8 3" xfId="20692" xr:uid="{00000000-0005-0000-0000-0000341D0000}"/>
    <cellStyle name="Normal 57 5 8 4" xfId="28845" xr:uid="{00000000-0005-0000-0000-0000351D0000}"/>
    <cellStyle name="Normal 57 5 8 5" xfId="37077" xr:uid="{00000000-0005-0000-0000-0000361D0000}"/>
    <cellStyle name="Normal 57 5 8 6" xfId="46588" xr:uid="{00000000-0005-0000-0000-0000371D0000}"/>
    <cellStyle name="Normal 57 5 9" xfId="3095" xr:uid="{00000000-0005-0000-0000-0000381D0000}"/>
    <cellStyle name="Normal 57 5 9 2" xfId="12612" xr:uid="{00000000-0005-0000-0000-0000391D0000}"/>
    <cellStyle name="Normal 57 5 9 3" xfId="20771" xr:uid="{00000000-0005-0000-0000-00003A1D0000}"/>
    <cellStyle name="Normal 57 5 9 4" xfId="28924" xr:uid="{00000000-0005-0000-0000-00003B1D0000}"/>
    <cellStyle name="Normal 57 5 9 5" xfId="37156" xr:uid="{00000000-0005-0000-0000-00003C1D0000}"/>
    <cellStyle name="Normal 57 5 9 6" xfId="46667" xr:uid="{00000000-0005-0000-0000-00003D1D0000}"/>
    <cellStyle name="Normal 57 6" xfId="9848" xr:uid="{00000000-0005-0000-0000-00003E1D0000}"/>
    <cellStyle name="Normal 57 6 2" xfId="43903" xr:uid="{00000000-0005-0000-0000-00003F1D0000}"/>
    <cellStyle name="Normal 57 6 3" xfId="53414" xr:uid="{00000000-0005-0000-0000-0000401D0000}"/>
    <cellStyle name="Normal 58" xfId="189" xr:uid="{00000000-0005-0000-0000-0000411D0000}"/>
    <cellStyle name="Normal 58 2" xfId="190" xr:uid="{00000000-0005-0000-0000-0000421D0000}"/>
    <cellStyle name="Normal 58 2 10" xfId="3066" xr:uid="{00000000-0005-0000-0000-0000431D0000}"/>
    <cellStyle name="Normal 58 2 10 2" xfId="12583" xr:uid="{00000000-0005-0000-0000-0000441D0000}"/>
    <cellStyle name="Normal 58 2 10 3" xfId="20742" xr:uid="{00000000-0005-0000-0000-0000451D0000}"/>
    <cellStyle name="Normal 58 2 10 4" xfId="28895" xr:uid="{00000000-0005-0000-0000-0000461D0000}"/>
    <cellStyle name="Normal 58 2 10 5" xfId="37127" xr:uid="{00000000-0005-0000-0000-0000471D0000}"/>
    <cellStyle name="Normal 58 2 10 6" xfId="46638" xr:uid="{00000000-0005-0000-0000-0000481D0000}"/>
    <cellStyle name="Normal 58 2 11" xfId="3145" xr:uid="{00000000-0005-0000-0000-0000491D0000}"/>
    <cellStyle name="Normal 58 2 11 2" xfId="12662" xr:uid="{00000000-0005-0000-0000-00004A1D0000}"/>
    <cellStyle name="Normal 58 2 11 3" xfId="20821" xr:uid="{00000000-0005-0000-0000-00004B1D0000}"/>
    <cellStyle name="Normal 58 2 11 4" xfId="28974" xr:uid="{00000000-0005-0000-0000-00004C1D0000}"/>
    <cellStyle name="Normal 58 2 11 5" xfId="37206" xr:uid="{00000000-0005-0000-0000-00004D1D0000}"/>
    <cellStyle name="Normal 58 2 11 6" xfId="46717" xr:uid="{00000000-0005-0000-0000-00004E1D0000}"/>
    <cellStyle name="Normal 58 2 12" xfId="3224" xr:uid="{00000000-0005-0000-0000-00004F1D0000}"/>
    <cellStyle name="Normal 58 2 12 2" xfId="12741" xr:uid="{00000000-0005-0000-0000-0000501D0000}"/>
    <cellStyle name="Normal 58 2 12 3" xfId="20900" xr:uid="{00000000-0005-0000-0000-0000511D0000}"/>
    <cellStyle name="Normal 58 2 12 4" xfId="29053" xr:uid="{00000000-0005-0000-0000-0000521D0000}"/>
    <cellStyle name="Normal 58 2 12 5" xfId="37285" xr:uid="{00000000-0005-0000-0000-0000531D0000}"/>
    <cellStyle name="Normal 58 2 12 6" xfId="46796" xr:uid="{00000000-0005-0000-0000-0000541D0000}"/>
    <cellStyle name="Normal 58 2 13" xfId="3303" xr:uid="{00000000-0005-0000-0000-0000551D0000}"/>
    <cellStyle name="Normal 58 2 13 2" xfId="12820" xr:uid="{00000000-0005-0000-0000-0000561D0000}"/>
    <cellStyle name="Normal 58 2 13 3" xfId="20979" xr:uid="{00000000-0005-0000-0000-0000571D0000}"/>
    <cellStyle name="Normal 58 2 13 4" xfId="29132" xr:uid="{00000000-0005-0000-0000-0000581D0000}"/>
    <cellStyle name="Normal 58 2 13 5" xfId="37364" xr:uid="{00000000-0005-0000-0000-0000591D0000}"/>
    <cellStyle name="Normal 58 2 13 6" xfId="46875" xr:uid="{00000000-0005-0000-0000-00005A1D0000}"/>
    <cellStyle name="Normal 58 2 14" xfId="3382" xr:uid="{00000000-0005-0000-0000-00005B1D0000}"/>
    <cellStyle name="Normal 58 2 14 2" xfId="12899" xr:uid="{00000000-0005-0000-0000-00005C1D0000}"/>
    <cellStyle name="Normal 58 2 14 3" xfId="21058" xr:uid="{00000000-0005-0000-0000-00005D1D0000}"/>
    <cellStyle name="Normal 58 2 14 4" xfId="29211" xr:uid="{00000000-0005-0000-0000-00005E1D0000}"/>
    <cellStyle name="Normal 58 2 14 5" xfId="37443" xr:uid="{00000000-0005-0000-0000-00005F1D0000}"/>
    <cellStyle name="Normal 58 2 14 6" xfId="46954" xr:uid="{00000000-0005-0000-0000-0000601D0000}"/>
    <cellStyle name="Normal 58 2 15" xfId="5948" xr:uid="{00000000-0005-0000-0000-0000611D0000}"/>
    <cellStyle name="Normal 58 2 15 2" xfId="15465" xr:uid="{00000000-0005-0000-0000-0000621D0000}"/>
    <cellStyle name="Normal 58 2 15 3" xfId="23618" xr:uid="{00000000-0005-0000-0000-0000631D0000}"/>
    <cellStyle name="Normal 58 2 15 4" xfId="31771" xr:uid="{00000000-0005-0000-0000-0000641D0000}"/>
    <cellStyle name="Normal 58 2 15 5" xfId="40003" xr:uid="{00000000-0005-0000-0000-0000651D0000}"/>
    <cellStyle name="Normal 58 2 15 6" xfId="49514" xr:uid="{00000000-0005-0000-0000-0000661D0000}"/>
    <cellStyle name="Normal 58 2 16" xfId="8508" xr:uid="{00000000-0005-0000-0000-0000671D0000}"/>
    <cellStyle name="Normal 58 2 16 2" xfId="42563" xr:uid="{00000000-0005-0000-0000-0000681D0000}"/>
    <cellStyle name="Normal 58 2 16 3" xfId="52074" xr:uid="{00000000-0005-0000-0000-0000691D0000}"/>
    <cellStyle name="Normal 58 2 17" xfId="8587" xr:uid="{00000000-0005-0000-0000-00006A1D0000}"/>
    <cellStyle name="Normal 58 2 17 2" xfId="42642" xr:uid="{00000000-0005-0000-0000-00006B1D0000}"/>
    <cellStyle name="Normal 58 2 17 3" xfId="52153" xr:uid="{00000000-0005-0000-0000-00006C1D0000}"/>
    <cellStyle name="Normal 58 2 18" xfId="8666" xr:uid="{00000000-0005-0000-0000-00006D1D0000}"/>
    <cellStyle name="Normal 58 2 18 2" xfId="42721" xr:uid="{00000000-0005-0000-0000-00006E1D0000}"/>
    <cellStyle name="Normal 58 2 18 3" xfId="52232" xr:uid="{00000000-0005-0000-0000-00006F1D0000}"/>
    <cellStyle name="Normal 58 2 19" xfId="8745" xr:uid="{00000000-0005-0000-0000-0000701D0000}"/>
    <cellStyle name="Normal 58 2 19 2" xfId="42800" xr:uid="{00000000-0005-0000-0000-0000711D0000}"/>
    <cellStyle name="Normal 58 2 19 3" xfId="52311" xr:uid="{00000000-0005-0000-0000-0000721D0000}"/>
    <cellStyle name="Normal 58 2 2" xfId="364" xr:uid="{00000000-0005-0000-0000-0000731D0000}"/>
    <cellStyle name="Normal 58 2 2 10" xfId="3192" xr:uid="{00000000-0005-0000-0000-0000741D0000}"/>
    <cellStyle name="Normal 58 2 2 10 2" xfId="12709" xr:uid="{00000000-0005-0000-0000-0000751D0000}"/>
    <cellStyle name="Normal 58 2 2 10 3" xfId="20868" xr:uid="{00000000-0005-0000-0000-0000761D0000}"/>
    <cellStyle name="Normal 58 2 2 10 4" xfId="29021" xr:uid="{00000000-0005-0000-0000-0000771D0000}"/>
    <cellStyle name="Normal 58 2 2 10 5" xfId="37253" xr:uid="{00000000-0005-0000-0000-0000781D0000}"/>
    <cellStyle name="Normal 58 2 2 10 6" xfId="46764" xr:uid="{00000000-0005-0000-0000-0000791D0000}"/>
    <cellStyle name="Normal 58 2 2 11" xfId="3271" xr:uid="{00000000-0005-0000-0000-00007A1D0000}"/>
    <cellStyle name="Normal 58 2 2 11 2" xfId="12788" xr:uid="{00000000-0005-0000-0000-00007B1D0000}"/>
    <cellStyle name="Normal 58 2 2 11 3" xfId="20947" xr:uid="{00000000-0005-0000-0000-00007C1D0000}"/>
    <cellStyle name="Normal 58 2 2 11 4" xfId="29100" xr:uid="{00000000-0005-0000-0000-00007D1D0000}"/>
    <cellStyle name="Normal 58 2 2 11 5" xfId="37332" xr:uid="{00000000-0005-0000-0000-00007E1D0000}"/>
    <cellStyle name="Normal 58 2 2 11 6" xfId="46843" xr:uid="{00000000-0005-0000-0000-00007F1D0000}"/>
    <cellStyle name="Normal 58 2 2 12" xfId="3350" xr:uid="{00000000-0005-0000-0000-0000801D0000}"/>
    <cellStyle name="Normal 58 2 2 12 2" xfId="12867" xr:uid="{00000000-0005-0000-0000-0000811D0000}"/>
    <cellStyle name="Normal 58 2 2 12 3" xfId="21026" xr:uid="{00000000-0005-0000-0000-0000821D0000}"/>
    <cellStyle name="Normal 58 2 2 12 4" xfId="29179" xr:uid="{00000000-0005-0000-0000-0000831D0000}"/>
    <cellStyle name="Normal 58 2 2 12 5" xfId="37411" xr:uid="{00000000-0005-0000-0000-0000841D0000}"/>
    <cellStyle name="Normal 58 2 2 12 6" xfId="46922" xr:uid="{00000000-0005-0000-0000-0000851D0000}"/>
    <cellStyle name="Normal 58 2 2 13" xfId="3430" xr:uid="{00000000-0005-0000-0000-0000861D0000}"/>
    <cellStyle name="Normal 58 2 2 13 2" xfId="12947" xr:uid="{00000000-0005-0000-0000-0000871D0000}"/>
    <cellStyle name="Normal 58 2 2 13 3" xfId="21106" xr:uid="{00000000-0005-0000-0000-0000881D0000}"/>
    <cellStyle name="Normal 58 2 2 13 4" xfId="29259" xr:uid="{00000000-0005-0000-0000-0000891D0000}"/>
    <cellStyle name="Normal 58 2 2 13 5" xfId="37491" xr:uid="{00000000-0005-0000-0000-00008A1D0000}"/>
    <cellStyle name="Normal 58 2 2 13 6" xfId="47002" xr:uid="{00000000-0005-0000-0000-00008B1D0000}"/>
    <cellStyle name="Normal 58 2 2 14" xfId="5996" xr:uid="{00000000-0005-0000-0000-00008C1D0000}"/>
    <cellStyle name="Normal 58 2 2 14 2" xfId="15513" xr:uid="{00000000-0005-0000-0000-00008D1D0000}"/>
    <cellStyle name="Normal 58 2 2 14 3" xfId="23666" xr:uid="{00000000-0005-0000-0000-00008E1D0000}"/>
    <cellStyle name="Normal 58 2 2 14 4" xfId="31819" xr:uid="{00000000-0005-0000-0000-00008F1D0000}"/>
    <cellStyle name="Normal 58 2 2 14 5" xfId="40051" xr:uid="{00000000-0005-0000-0000-0000901D0000}"/>
    <cellStyle name="Normal 58 2 2 14 6" xfId="49562" xr:uid="{00000000-0005-0000-0000-0000911D0000}"/>
    <cellStyle name="Normal 58 2 2 15" xfId="8555" xr:uid="{00000000-0005-0000-0000-0000921D0000}"/>
    <cellStyle name="Normal 58 2 2 15 2" xfId="42610" xr:uid="{00000000-0005-0000-0000-0000931D0000}"/>
    <cellStyle name="Normal 58 2 2 15 3" xfId="52121" xr:uid="{00000000-0005-0000-0000-0000941D0000}"/>
    <cellStyle name="Normal 58 2 2 16" xfId="8634" xr:uid="{00000000-0005-0000-0000-0000951D0000}"/>
    <cellStyle name="Normal 58 2 2 16 2" xfId="42689" xr:uid="{00000000-0005-0000-0000-0000961D0000}"/>
    <cellStyle name="Normal 58 2 2 16 3" xfId="52200" xr:uid="{00000000-0005-0000-0000-0000971D0000}"/>
    <cellStyle name="Normal 58 2 2 17" xfId="8713" xr:uid="{00000000-0005-0000-0000-0000981D0000}"/>
    <cellStyle name="Normal 58 2 2 17 2" xfId="42768" xr:uid="{00000000-0005-0000-0000-0000991D0000}"/>
    <cellStyle name="Normal 58 2 2 17 3" xfId="52279" xr:uid="{00000000-0005-0000-0000-00009A1D0000}"/>
    <cellStyle name="Normal 58 2 2 18" xfId="8792" xr:uid="{00000000-0005-0000-0000-00009B1D0000}"/>
    <cellStyle name="Normal 58 2 2 18 2" xfId="42847" xr:uid="{00000000-0005-0000-0000-00009C1D0000}"/>
    <cellStyle name="Normal 58 2 2 18 3" xfId="52358" xr:uid="{00000000-0005-0000-0000-00009D1D0000}"/>
    <cellStyle name="Normal 58 2 2 19" xfId="8871" xr:uid="{00000000-0005-0000-0000-00009E1D0000}"/>
    <cellStyle name="Normal 58 2 2 19 2" xfId="42926" xr:uid="{00000000-0005-0000-0000-00009F1D0000}"/>
    <cellStyle name="Normal 58 2 2 19 3" xfId="52437" xr:uid="{00000000-0005-0000-0000-0000A01D0000}"/>
    <cellStyle name="Normal 58 2 2 2" xfId="463" xr:uid="{00000000-0005-0000-0000-0000A11D0000}"/>
    <cellStyle name="Normal 58 2 2 2 10" xfId="26305" xr:uid="{00000000-0005-0000-0000-0000A21D0000}"/>
    <cellStyle name="Normal 58 2 2 2 11" xfId="34537" xr:uid="{00000000-0005-0000-0000-0000A31D0000}"/>
    <cellStyle name="Normal 58 2 2 2 12" xfId="44048" xr:uid="{00000000-0005-0000-0000-0000A41D0000}"/>
    <cellStyle name="Normal 58 2 2 2 2" xfId="624" xr:uid="{00000000-0005-0000-0000-0000A51D0000}"/>
    <cellStyle name="Normal 58 2 2 2 2 10" xfId="34697" xr:uid="{00000000-0005-0000-0000-0000A61D0000}"/>
    <cellStyle name="Normal 58 2 2 2 2 11" xfId="44208" xr:uid="{00000000-0005-0000-0000-0000A71D0000}"/>
    <cellStyle name="Normal 58 2 2 2 2 2" xfId="950" xr:uid="{00000000-0005-0000-0000-0000A81D0000}"/>
    <cellStyle name="Normal 58 2 2 2 2 2 10" xfId="44528" xr:uid="{00000000-0005-0000-0000-0000A91D0000}"/>
    <cellStyle name="Normal 58 2 2 2 2 2 2" xfId="1593" xr:uid="{00000000-0005-0000-0000-0000AA1D0000}"/>
    <cellStyle name="Normal 58 2 2 2 2 2 2 2" xfId="2876" xr:uid="{00000000-0005-0000-0000-0000AB1D0000}"/>
    <cellStyle name="Normal 58 2 2 2 2 2 2 2 2" xfId="5916" xr:uid="{00000000-0005-0000-0000-0000AC1D0000}"/>
    <cellStyle name="Normal 58 2 2 2 2 2 2 2 2 2" xfId="15433" xr:uid="{00000000-0005-0000-0000-0000AD1D0000}"/>
    <cellStyle name="Normal 58 2 2 2 2 2 2 2 2 3" xfId="23586" xr:uid="{00000000-0005-0000-0000-0000AE1D0000}"/>
    <cellStyle name="Normal 58 2 2 2 2 2 2 2 2 4" xfId="31739" xr:uid="{00000000-0005-0000-0000-0000AF1D0000}"/>
    <cellStyle name="Normal 58 2 2 2 2 2 2 2 2 5" xfId="39971" xr:uid="{00000000-0005-0000-0000-0000B01D0000}"/>
    <cellStyle name="Normal 58 2 2 2 2 2 2 2 2 6" xfId="49482" xr:uid="{00000000-0005-0000-0000-0000B11D0000}"/>
    <cellStyle name="Normal 58 2 2 2 2 2 2 2 3" xfId="8476" xr:uid="{00000000-0005-0000-0000-0000B21D0000}"/>
    <cellStyle name="Normal 58 2 2 2 2 2 2 2 3 2" xfId="17993" xr:uid="{00000000-0005-0000-0000-0000B31D0000}"/>
    <cellStyle name="Normal 58 2 2 2 2 2 2 2 3 3" xfId="26146" xr:uid="{00000000-0005-0000-0000-0000B41D0000}"/>
    <cellStyle name="Normal 58 2 2 2 2 2 2 2 3 4" xfId="34299" xr:uid="{00000000-0005-0000-0000-0000B51D0000}"/>
    <cellStyle name="Normal 58 2 2 2 2 2 2 2 3 5" xfId="42531" xr:uid="{00000000-0005-0000-0000-0000B61D0000}"/>
    <cellStyle name="Normal 58 2 2 2 2 2 2 2 3 6" xfId="52042" xr:uid="{00000000-0005-0000-0000-0000B71D0000}"/>
    <cellStyle name="Normal 58 2 2 2 2 2 2 2 4" xfId="12393" xr:uid="{00000000-0005-0000-0000-0000B81D0000}"/>
    <cellStyle name="Normal 58 2 2 2 2 2 2 2 5" xfId="20552" xr:uid="{00000000-0005-0000-0000-0000B91D0000}"/>
    <cellStyle name="Normal 58 2 2 2 2 2 2 2 6" xfId="28705" xr:uid="{00000000-0005-0000-0000-0000BA1D0000}"/>
    <cellStyle name="Normal 58 2 2 2 2 2 2 2 7" xfId="36937" xr:uid="{00000000-0005-0000-0000-0000BB1D0000}"/>
    <cellStyle name="Normal 58 2 2 2 2 2 2 2 8" xfId="46448" xr:uid="{00000000-0005-0000-0000-0000BC1D0000}"/>
    <cellStyle name="Normal 58 2 2 2 2 2 2 3" xfId="4636" xr:uid="{00000000-0005-0000-0000-0000BD1D0000}"/>
    <cellStyle name="Normal 58 2 2 2 2 2 2 3 2" xfId="14153" xr:uid="{00000000-0005-0000-0000-0000BE1D0000}"/>
    <cellStyle name="Normal 58 2 2 2 2 2 2 3 3" xfId="22306" xr:uid="{00000000-0005-0000-0000-0000BF1D0000}"/>
    <cellStyle name="Normal 58 2 2 2 2 2 2 3 4" xfId="30459" xr:uid="{00000000-0005-0000-0000-0000C01D0000}"/>
    <cellStyle name="Normal 58 2 2 2 2 2 2 3 5" xfId="38691" xr:uid="{00000000-0005-0000-0000-0000C11D0000}"/>
    <cellStyle name="Normal 58 2 2 2 2 2 2 3 6" xfId="48202" xr:uid="{00000000-0005-0000-0000-0000C21D0000}"/>
    <cellStyle name="Normal 58 2 2 2 2 2 2 4" xfId="7196" xr:uid="{00000000-0005-0000-0000-0000C31D0000}"/>
    <cellStyle name="Normal 58 2 2 2 2 2 2 4 2" xfId="16713" xr:uid="{00000000-0005-0000-0000-0000C41D0000}"/>
    <cellStyle name="Normal 58 2 2 2 2 2 2 4 3" xfId="24866" xr:uid="{00000000-0005-0000-0000-0000C51D0000}"/>
    <cellStyle name="Normal 58 2 2 2 2 2 2 4 4" xfId="33019" xr:uid="{00000000-0005-0000-0000-0000C61D0000}"/>
    <cellStyle name="Normal 58 2 2 2 2 2 2 4 5" xfId="41251" xr:uid="{00000000-0005-0000-0000-0000C71D0000}"/>
    <cellStyle name="Normal 58 2 2 2 2 2 2 4 6" xfId="50762" xr:uid="{00000000-0005-0000-0000-0000C81D0000}"/>
    <cellStyle name="Normal 58 2 2 2 2 2 2 5" xfId="11113" xr:uid="{00000000-0005-0000-0000-0000C91D0000}"/>
    <cellStyle name="Normal 58 2 2 2 2 2 2 6" xfId="19272" xr:uid="{00000000-0005-0000-0000-0000CA1D0000}"/>
    <cellStyle name="Normal 58 2 2 2 2 2 2 7" xfId="27425" xr:uid="{00000000-0005-0000-0000-0000CB1D0000}"/>
    <cellStyle name="Normal 58 2 2 2 2 2 2 8" xfId="35657" xr:uid="{00000000-0005-0000-0000-0000CC1D0000}"/>
    <cellStyle name="Normal 58 2 2 2 2 2 2 9" xfId="45168" xr:uid="{00000000-0005-0000-0000-0000CD1D0000}"/>
    <cellStyle name="Normal 58 2 2 2 2 2 3" xfId="2236" xr:uid="{00000000-0005-0000-0000-0000CE1D0000}"/>
    <cellStyle name="Normal 58 2 2 2 2 2 3 2" xfId="5276" xr:uid="{00000000-0005-0000-0000-0000CF1D0000}"/>
    <cellStyle name="Normal 58 2 2 2 2 2 3 2 2" xfId="14793" xr:uid="{00000000-0005-0000-0000-0000D01D0000}"/>
    <cellStyle name="Normal 58 2 2 2 2 2 3 2 3" xfId="22946" xr:uid="{00000000-0005-0000-0000-0000D11D0000}"/>
    <cellStyle name="Normal 58 2 2 2 2 2 3 2 4" xfId="31099" xr:uid="{00000000-0005-0000-0000-0000D21D0000}"/>
    <cellStyle name="Normal 58 2 2 2 2 2 3 2 5" xfId="39331" xr:uid="{00000000-0005-0000-0000-0000D31D0000}"/>
    <cellStyle name="Normal 58 2 2 2 2 2 3 2 6" xfId="48842" xr:uid="{00000000-0005-0000-0000-0000D41D0000}"/>
    <cellStyle name="Normal 58 2 2 2 2 2 3 3" xfId="7836" xr:uid="{00000000-0005-0000-0000-0000D51D0000}"/>
    <cellStyle name="Normal 58 2 2 2 2 2 3 3 2" xfId="17353" xr:uid="{00000000-0005-0000-0000-0000D61D0000}"/>
    <cellStyle name="Normal 58 2 2 2 2 2 3 3 3" xfId="25506" xr:uid="{00000000-0005-0000-0000-0000D71D0000}"/>
    <cellStyle name="Normal 58 2 2 2 2 2 3 3 4" xfId="33659" xr:uid="{00000000-0005-0000-0000-0000D81D0000}"/>
    <cellStyle name="Normal 58 2 2 2 2 2 3 3 5" xfId="41891" xr:uid="{00000000-0005-0000-0000-0000D91D0000}"/>
    <cellStyle name="Normal 58 2 2 2 2 2 3 3 6" xfId="51402" xr:uid="{00000000-0005-0000-0000-0000DA1D0000}"/>
    <cellStyle name="Normal 58 2 2 2 2 2 3 4" xfId="11753" xr:uid="{00000000-0005-0000-0000-0000DB1D0000}"/>
    <cellStyle name="Normal 58 2 2 2 2 2 3 5" xfId="19912" xr:uid="{00000000-0005-0000-0000-0000DC1D0000}"/>
    <cellStyle name="Normal 58 2 2 2 2 2 3 6" xfId="28065" xr:uid="{00000000-0005-0000-0000-0000DD1D0000}"/>
    <cellStyle name="Normal 58 2 2 2 2 2 3 7" xfId="36297" xr:uid="{00000000-0005-0000-0000-0000DE1D0000}"/>
    <cellStyle name="Normal 58 2 2 2 2 2 3 8" xfId="45808" xr:uid="{00000000-0005-0000-0000-0000DF1D0000}"/>
    <cellStyle name="Normal 58 2 2 2 2 2 4" xfId="3996" xr:uid="{00000000-0005-0000-0000-0000E01D0000}"/>
    <cellStyle name="Normal 58 2 2 2 2 2 4 2" xfId="13513" xr:uid="{00000000-0005-0000-0000-0000E11D0000}"/>
    <cellStyle name="Normal 58 2 2 2 2 2 4 3" xfId="21666" xr:uid="{00000000-0005-0000-0000-0000E21D0000}"/>
    <cellStyle name="Normal 58 2 2 2 2 2 4 4" xfId="29819" xr:uid="{00000000-0005-0000-0000-0000E31D0000}"/>
    <cellStyle name="Normal 58 2 2 2 2 2 4 5" xfId="38051" xr:uid="{00000000-0005-0000-0000-0000E41D0000}"/>
    <cellStyle name="Normal 58 2 2 2 2 2 4 6" xfId="47562" xr:uid="{00000000-0005-0000-0000-0000E51D0000}"/>
    <cellStyle name="Normal 58 2 2 2 2 2 5" xfId="6556" xr:uid="{00000000-0005-0000-0000-0000E61D0000}"/>
    <cellStyle name="Normal 58 2 2 2 2 2 5 2" xfId="16073" xr:uid="{00000000-0005-0000-0000-0000E71D0000}"/>
    <cellStyle name="Normal 58 2 2 2 2 2 5 3" xfId="24226" xr:uid="{00000000-0005-0000-0000-0000E81D0000}"/>
    <cellStyle name="Normal 58 2 2 2 2 2 5 4" xfId="32379" xr:uid="{00000000-0005-0000-0000-0000E91D0000}"/>
    <cellStyle name="Normal 58 2 2 2 2 2 5 5" xfId="40611" xr:uid="{00000000-0005-0000-0000-0000EA1D0000}"/>
    <cellStyle name="Normal 58 2 2 2 2 2 5 6" xfId="50122" xr:uid="{00000000-0005-0000-0000-0000EB1D0000}"/>
    <cellStyle name="Normal 58 2 2 2 2 2 6" xfId="10473" xr:uid="{00000000-0005-0000-0000-0000EC1D0000}"/>
    <cellStyle name="Normal 58 2 2 2 2 2 7" xfId="18632" xr:uid="{00000000-0005-0000-0000-0000ED1D0000}"/>
    <cellStyle name="Normal 58 2 2 2 2 2 8" xfId="26785" xr:uid="{00000000-0005-0000-0000-0000EE1D0000}"/>
    <cellStyle name="Normal 58 2 2 2 2 2 9" xfId="35017" xr:uid="{00000000-0005-0000-0000-0000EF1D0000}"/>
    <cellStyle name="Normal 58 2 2 2 2 3" xfId="1273" xr:uid="{00000000-0005-0000-0000-0000F01D0000}"/>
    <cellStyle name="Normal 58 2 2 2 2 3 2" xfId="2556" xr:uid="{00000000-0005-0000-0000-0000F11D0000}"/>
    <cellStyle name="Normal 58 2 2 2 2 3 2 2" xfId="5596" xr:uid="{00000000-0005-0000-0000-0000F21D0000}"/>
    <cellStyle name="Normal 58 2 2 2 2 3 2 2 2" xfId="15113" xr:uid="{00000000-0005-0000-0000-0000F31D0000}"/>
    <cellStyle name="Normal 58 2 2 2 2 3 2 2 3" xfId="23266" xr:uid="{00000000-0005-0000-0000-0000F41D0000}"/>
    <cellStyle name="Normal 58 2 2 2 2 3 2 2 4" xfId="31419" xr:uid="{00000000-0005-0000-0000-0000F51D0000}"/>
    <cellStyle name="Normal 58 2 2 2 2 3 2 2 5" xfId="39651" xr:uid="{00000000-0005-0000-0000-0000F61D0000}"/>
    <cellStyle name="Normal 58 2 2 2 2 3 2 2 6" xfId="49162" xr:uid="{00000000-0005-0000-0000-0000F71D0000}"/>
    <cellStyle name="Normal 58 2 2 2 2 3 2 3" xfId="8156" xr:uid="{00000000-0005-0000-0000-0000F81D0000}"/>
    <cellStyle name="Normal 58 2 2 2 2 3 2 3 2" xfId="17673" xr:uid="{00000000-0005-0000-0000-0000F91D0000}"/>
    <cellStyle name="Normal 58 2 2 2 2 3 2 3 3" xfId="25826" xr:uid="{00000000-0005-0000-0000-0000FA1D0000}"/>
    <cellStyle name="Normal 58 2 2 2 2 3 2 3 4" xfId="33979" xr:uid="{00000000-0005-0000-0000-0000FB1D0000}"/>
    <cellStyle name="Normal 58 2 2 2 2 3 2 3 5" xfId="42211" xr:uid="{00000000-0005-0000-0000-0000FC1D0000}"/>
    <cellStyle name="Normal 58 2 2 2 2 3 2 3 6" xfId="51722" xr:uid="{00000000-0005-0000-0000-0000FD1D0000}"/>
    <cellStyle name="Normal 58 2 2 2 2 3 2 4" xfId="12073" xr:uid="{00000000-0005-0000-0000-0000FE1D0000}"/>
    <cellStyle name="Normal 58 2 2 2 2 3 2 5" xfId="20232" xr:uid="{00000000-0005-0000-0000-0000FF1D0000}"/>
    <cellStyle name="Normal 58 2 2 2 2 3 2 6" xfId="28385" xr:uid="{00000000-0005-0000-0000-0000001E0000}"/>
    <cellStyle name="Normal 58 2 2 2 2 3 2 7" xfId="36617" xr:uid="{00000000-0005-0000-0000-0000011E0000}"/>
    <cellStyle name="Normal 58 2 2 2 2 3 2 8" xfId="46128" xr:uid="{00000000-0005-0000-0000-0000021E0000}"/>
    <cellStyle name="Normal 58 2 2 2 2 3 3" xfId="4316" xr:uid="{00000000-0005-0000-0000-0000031E0000}"/>
    <cellStyle name="Normal 58 2 2 2 2 3 3 2" xfId="13833" xr:uid="{00000000-0005-0000-0000-0000041E0000}"/>
    <cellStyle name="Normal 58 2 2 2 2 3 3 3" xfId="21986" xr:uid="{00000000-0005-0000-0000-0000051E0000}"/>
    <cellStyle name="Normal 58 2 2 2 2 3 3 4" xfId="30139" xr:uid="{00000000-0005-0000-0000-0000061E0000}"/>
    <cellStyle name="Normal 58 2 2 2 2 3 3 5" xfId="38371" xr:uid="{00000000-0005-0000-0000-0000071E0000}"/>
    <cellStyle name="Normal 58 2 2 2 2 3 3 6" xfId="47882" xr:uid="{00000000-0005-0000-0000-0000081E0000}"/>
    <cellStyle name="Normal 58 2 2 2 2 3 4" xfId="6876" xr:uid="{00000000-0005-0000-0000-0000091E0000}"/>
    <cellStyle name="Normal 58 2 2 2 2 3 4 2" xfId="16393" xr:uid="{00000000-0005-0000-0000-00000A1E0000}"/>
    <cellStyle name="Normal 58 2 2 2 2 3 4 3" xfId="24546" xr:uid="{00000000-0005-0000-0000-00000B1E0000}"/>
    <cellStyle name="Normal 58 2 2 2 2 3 4 4" xfId="32699" xr:uid="{00000000-0005-0000-0000-00000C1E0000}"/>
    <cellStyle name="Normal 58 2 2 2 2 3 4 5" xfId="40931" xr:uid="{00000000-0005-0000-0000-00000D1E0000}"/>
    <cellStyle name="Normal 58 2 2 2 2 3 4 6" xfId="50442" xr:uid="{00000000-0005-0000-0000-00000E1E0000}"/>
    <cellStyle name="Normal 58 2 2 2 2 3 5" xfId="10793" xr:uid="{00000000-0005-0000-0000-00000F1E0000}"/>
    <cellStyle name="Normal 58 2 2 2 2 3 6" xfId="18952" xr:uid="{00000000-0005-0000-0000-0000101E0000}"/>
    <cellStyle name="Normal 58 2 2 2 2 3 7" xfId="27105" xr:uid="{00000000-0005-0000-0000-0000111E0000}"/>
    <cellStyle name="Normal 58 2 2 2 2 3 8" xfId="35337" xr:uid="{00000000-0005-0000-0000-0000121E0000}"/>
    <cellStyle name="Normal 58 2 2 2 2 3 9" xfId="44848" xr:uid="{00000000-0005-0000-0000-0000131E0000}"/>
    <cellStyle name="Normal 58 2 2 2 2 4" xfId="1916" xr:uid="{00000000-0005-0000-0000-0000141E0000}"/>
    <cellStyle name="Normal 58 2 2 2 2 4 2" xfId="4956" xr:uid="{00000000-0005-0000-0000-0000151E0000}"/>
    <cellStyle name="Normal 58 2 2 2 2 4 2 2" xfId="14473" xr:uid="{00000000-0005-0000-0000-0000161E0000}"/>
    <cellStyle name="Normal 58 2 2 2 2 4 2 3" xfId="22626" xr:uid="{00000000-0005-0000-0000-0000171E0000}"/>
    <cellStyle name="Normal 58 2 2 2 2 4 2 4" xfId="30779" xr:uid="{00000000-0005-0000-0000-0000181E0000}"/>
    <cellStyle name="Normal 58 2 2 2 2 4 2 5" xfId="39011" xr:uid="{00000000-0005-0000-0000-0000191E0000}"/>
    <cellStyle name="Normal 58 2 2 2 2 4 2 6" xfId="48522" xr:uid="{00000000-0005-0000-0000-00001A1E0000}"/>
    <cellStyle name="Normal 58 2 2 2 2 4 3" xfId="7516" xr:uid="{00000000-0005-0000-0000-00001B1E0000}"/>
    <cellStyle name="Normal 58 2 2 2 2 4 3 2" xfId="17033" xr:uid="{00000000-0005-0000-0000-00001C1E0000}"/>
    <cellStyle name="Normal 58 2 2 2 2 4 3 3" xfId="25186" xr:uid="{00000000-0005-0000-0000-00001D1E0000}"/>
    <cellStyle name="Normal 58 2 2 2 2 4 3 4" xfId="33339" xr:uid="{00000000-0005-0000-0000-00001E1E0000}"/>
    <cellStyle name="Normal 58 2 2 2 2 4 3 5" xfId="41571" xr:uid="{00000000-0005-0000-0000-00001F1E0000}"/>
    <cellStyle name="Normal 58 2 2 2 2 4 3 6" xfId="51082" xr:uid="{00000000-0005-0000-0000-0000201E0000}"/>
    <cellStyle name="Normal 58 2 2 2 2 4 4" xfId="11433" xr:uid="{00000000-0005-0000-0000-0000211E0000}"/>
    <cellStyle name="Normal 58 2 2 2 2 4 5" xfId="19592" xr:uid="{00000000-0005-0000-0000-0000221E0000}"/>
    <cellStyle name="Normal 58 2 2 2 2 4 6" xfId="27745" xr:uid="{00000000-0005-0000-0000-0000231E0000}"/>
    <cellStyle name="Normal 58 2 2 2 2 4 7" xfId="35977" xr:uid="{00000000-0005-0000-0000-0000241E0000}"/>
    <cellStyle name="Normal 58 2 2 2 2 4 8" xfId="45488" xr:uid="{00000000-0005-0000-0000-0000251E0000}"/>
    <cellStyle name="Normal 58 2 2 2 2 5" xfId="3673" xr:uid="{00000000-0005-0000-0000-0000261E0000}"/>
    <cellStyle name="Normal 58 2 2 2 2 5 2" xfId="13190" xr:uid="{00000000-0005-0000-0000-0000271E0000}"/>
    <cellStyle name="Normal 58 2 2 2 2 5 3" xfId="21346" xr:uid="{00000000-0005-0000-0000-0000281E0000}"/>
    <cellStyle name="Normal 58 2 2 2 2 5 4" xfId="29499" xr:uid="{00000000-0005-0000-0000-0000291E0000}"/>
    <cellStyle name="Normal 58 2 2 2 2 5 5" xfId="37731" xr:uid="{00000000-0005-0000-0000-00002A1E0000}"/>
    <cellStyle name="Normal 58 2 2 2 2 5 6" xfId="47242" xr:uid="{00000000-0005-0000-0000-00002B1E0000}"/>
    <cellStyle name="Normal 58 2 2 2 2 6" xfId="6236" xr:uid="{00000000-0005-0000-0000-00002C1E0000}"/>
    <cellStyle name="Normal 58 2 2 2 2 6 2" xfId="15753" xr:uid="{00000000-0005-0000-0000-00002D1E0000}"/>
    <cellStyle name="Normal 58 2 2 2 2 6 3" xfId="23906" xr:uid="{00000000-0005-0000-0000-00002E1E0000}"/>
    <cellStyle name="Normal 58 2 2 2 2 6 4" xfId="32059" xr:uid="{00000000-0005-0000-0000-00002F1E0000}"/>
    <cellStyle name="Normal 58 2 2 2 2 6 5" xfId="40291" xr:uid="{00000000-0005-0000-0000-0000301E0000}"/>
    <cellStyle name="Normal 58 2 2 2 2 6 6" xfId="49802" xr:uid="{00000000-0005-0000-0000-0000311E0000}"/>
    <cellStyle name="Normal 58 2 2 2 2 7" xfId="10153" xr:uid="{00000000-0005-0000-0000-0000321E0000}"/>
    <cellStyle name="Normal 58 2 2 2 2 8" xfId="18312" xr:uid="{00000000-0005-0000-0000-0000331E0000}"/>
    <cellStyle name="Normal 58 2 2 2 2 9" xfId="26465" xr:uid="{00000000-0005-0000-0000-0000341E0000}"/>
    <cellStyle name="Normal 58 2 2 2 3" xfId="787" xr:uid="{00000000-0005-0000-0000-0000351E0000}"/>
    <cellStyle name="Normal 58 2 2 2 3 10" xfId="44368" xr:uid="{00000000-0005-0000-0000-0000361E0000}"/>
    <cellStyle name="Normal 58 2 2 2 3 2" xfId="1433" xr:uid="{00000000-0005-0000-0000-0000371E0000}"/>
    <cellStyle name="Normal 58 2 2 2 3 2 2" xfId="2716" xr:uid="{00000000-0005-0000-0000-0000381E0000}"/>
    <cellStyle name="Normal 58 2 2 2 3 2 2 2" xfId="5756" xr:uid="{00000000-0005-0000-0000-0000391E0000}"/>
    <cellStyle name="Normal 58 2 2 2 3 2 2 2 2" xfId="15273" xr:uid="{00000000-0005-0000-0000-00003A1E0000}"/>
    <cellStyle name="Normal 58 2 2 2 3 2 2 2 3" xfId="23426" xr:uid="{00000000-0005-0000-0000-00003B1E0000}"/>
    <cellStyle name="Normal 58 2 2 2 3 2 2 2 4" xfId="31579" xr:uid="{00000000-0005-0000-0000-00003C1E0000}"/>
    <cellStyle name="Normal 58 2 2 2 3 2 2 2 5" xfId="39811" xr:uid="{00000000-0005-0000-0000-00003D1E0000}"/>
    <cellStyle name="Normal 58 2 2 2 3 2 2 2 6" xfId="49322" xr:uid="{00000000-0005-0000-0000-00003E1E0000}"/>
    <cellStyle name="Normal 58 2 2 2 3 2 2 3" xfId="8316" xr:uid="{00000000-0005-0000-0000-00003F1E0000}"/>
    <cellStyle name="Normal 58 2 2 2 3 2 2 3 2" xfId="17833" xr:uid="{00000000-0005-0000-0000-0000401E0000}"/>
    <cellStyle name="Normal 58 2 2 2 3 2 2 3 3" xfId="25986" xr:uid="{00000000-0005-0000-0000-0000411E0000}"/>
    <cellStyle name="Normal 58 2 2 2 3 2 2 3 4" xfId="34139" xr:uid="{00000000-0005-0000-0000-0000421E0000}"/>
    <cellStyle name="Normal 58 2 2 2 3 2 2 3 5" xfId="42371" xr:uid="{00000000-0005-0000-0000-0000431E0000}"/>
    <cellStyle name="Normal 58 2 2 2 3 2 2 3 6" xfId="51882" xr:uid="{00000000-0005-0000-0000-0000441E0000}"/>
    <cellStyle name="Normal 58 2 2 2 3 2 2 4" xfId="12233" xr:uid="{00000000-0005-0000-0000-0000451E0000}"/>
    <cellStyle name="Normal 58 2 2 2 3 2 2 5" xfId="20392" xr:uid="{00000000-0005-0000-0000-0000461E0000}"/>
    <cellStyle name="Normal 58 2 2 2 3 2 2 6" xfId="28545" xr:uid="{00000000-0005-0000-0000-0000471E0000}"/>
    <cellStyle name="Normal 58 2 2 2 3 2 2 7" xfId="36777" xr:uid="{00000000-0005-0000-0000-0000481E0000}"/>
    <cellStyle name="Normal 58 2 2 2 3 2 2 8" xfId="46288" xr:uid="{00000000-0005-0000-0000-0000491E0000}"/>
    <cellStyle name="Normal 58 2 2 2 3 2 3" xfId="4476" xr:uid="{00000000-0005-0000-0000-00004A1E0000}"/>
    <cellStyle name="Normal 58 2 2 2 3 2 3 2" xfId="13993" xr:uid="{00000000-0005-0000-0000-00004B1E0000}"/>
    <cellStyle name="Normal 58 2 2 2 3 2 3 3" xfId="22146" xr:uid="{00000000-0005-0000-0000-00004C1E0000}"/>
    <cellStyle name="Normal 58 2 2 2 3 2 3 4" xfId="30299" xr:uid="{00000000-0005-0000-0000-00004D1E0000}"/>
    <cellStyle name="Normal 58 2 2 2 3 2 3 5" xfId="38531" xr:uid="{00000000-0005-0000-0000-00004E1E0000}"/>
    <cellStyle name="Normal 58 2 2 2 3 2 3 6" xfId="48042" xr:uid="{00000000-0005-0000-0000-00004F1E0000}"/>
    <cellStyle name="Normal 58 2 2 2 3 2 4" xfId="7036" xr:uid="{00000000-0005-0000-0000-0000501E0000}"/>
    <cellStyle name="Normal 58 2 2 2 3 2 4 2" xfId="16553" xr:uid="{00000000-0005-0000-0000-0000511E0000}"/>
    <cellStyle name="Normal 58 2 2 2 3 2 4 3" xfId="24706" xr:uid="{00000000-0005-0000-0000-0000521E0000}"/>
    <cellStyle name="Normal 58 2 2 2 3 2 4 4" xfId="32859" xr:uid="{00000000-0005-0000-0000-0000531E0000}"/>
    <cellStyle name="Normal 58 2 2 2 3 2 4 5" xfId="41091" xr:uid="{00000000-0005-0000-0000-0000541E0000}"/>
    <cellStyle name="Normal 58 2 2 2 3 2 4 6" xfId="50602" xr:uid="{00000000-0005-0000-0000-0000551E0000}"/>
    <cellStyle name="Normal 58 2 2 2 3 2 5" xfId="10953" xr:uid="{00000000-0005-0000-0000-0000561E0000}"/>
    <cellStyle name="Normal 58 2 2 2 3 2 6" xfId="19112" xr:uid="{00000000-0005-0000-0000-0000571E0000}"/>
    <cellStyle name="Normal 58 2 2 2 3 2 7" xfId="27265" xr:uid="{00000000-0005-0000-0000-0000581E0000}"/>
    <cellStyle name="Normal 58 2 2 2 3 2 8" xfId="35497" xr:uid="{00000000-0005-0000-0000-0000591E0000}"/>
    <cellStyle name="Normal 58 2 2 2 3 2 9" xfId="45008" xr:uid="{00000000-0005-0000-0000-00005A1E0000}"/>
    <cellStyle name="Normal 58 2 2 2 3 3" xfId="2076" xr:uid="{00000000-0005-0000-0000-00005B1E0000}"/>
    <cellStyle name="Normal 58 2 2 2 3 3 2" xfId="5116" xr:uid="{00000000-0005-0000-0000-00005C1E0000}"/>
    <cellStyle name="Normal 58 2 2 2 3 3 2 2" xfId="14633" xr:uid="{00000000-0005-0000-0000-00005D1E0000}"/>
    <cellStyle name="Normal 58 2 2 2 3 3 2 3" xfId="22786" xr:uid="{00000000-0005-0000-0000-00005E1E0000}"/>
    <cellStyle name="Normal 58 2 2 2 3 3 2 4" xfId="30939" xr:uid="{00000000-0005-0000-0000-00005F1E0000}"/>
    <cellStyle name="Normal 58 2 2 2 3 3 2 5" xfId="39171" xr:uid="{00000000-0005-0000-0000-0000601E0000}"/>
    <cellStyle name="Normal 58 2 2 2 3 3 2 6" xfId="48682" xr:uid="{00000000-0005-0000-0000-0000611E0000}"/>
    <cellStyle name="Normal 58 2 2 2 3 3 3" xfId="7676" xr:uid="{00000000-0005-0000-0000-0000621E0000}"/>
    <cellStyle name="Normal 58 2 2 2 3 3 3 2" xfId="17193" xr:uid="{00000000-0005-0000-0000-0000631E0000}"/>
    <cellStyle name="Normal 58 2 2 2 3 3 3 3" xfId="25346" xr:uid="{00000000-0005-0000-0000-0000641E0000}"/>
    <cellStyle name="Normal 58 2 2 2 3 3 3 4" xfId="33499" xr:uid="{00000000-0005-0000-0000-0000651E0000}"/>
    <cellStyle name="Normal 58 2 2 2 3 3 3 5" xfId="41731" xr:uid="{00000000-0005-0000-0000-0000661E0000}"/>
    <cellStyle name="Normal 58 2 2 2 3 3 3 6" xfId="51242" xr:uid="{00000000-0005-0000-0000-0000671E0000}"/>
    <cellStyle name="Normal 58 2 2 2 3 3 4" xfId="11593" xr:uid="{00000000-0005-0000-0000-0000681E0000}"/>
    <cellStyle name="Normal 58 2 2 2 3 3 5" xfId="19752" xr:uid="{00000000-0005-0000-0000-0000691E0000}"/>
    <cellStyle name="Normal 58 2 2 2 3 3 6" xfId="27905" xr:uid="{00000000-0005-0000-0000-00006A1E0000}"/>
    <cellStyle name="Normal 58 2 2 2 3 3 7" xfId="36137" xr:uid="{00000000-0005-0000-0000-00006B1E0000}"/>
    <cellStyle name="Normal 58 2 2 2 3 3 8" xfId="45648" xr:uid="{00000000-0005-0000-0000-00006C1E0000}"/>
    <cellStyle name="Normal 58 2 2 2 3 4" xfId="3833" xr:uid="{00000000-0005-0000-0000-00006D1E0000}"/>
    <cellStyle name="Normal 58 2 2 2 3 4 2" xfId="13350" xr:uid="{00000000-0005-0000-0000-00006E1E0000}"/>
    <cellStyle name="Normal 58 2 2 2 3 4 3" xfId="21506" xr:uid="{00000000-0005-0000-0000-00006F1E0000}"/>
    <cellStyle name="Normal 58 2 2 2 3 4 4" xfId="29659" xr:uid="{00000000-0005-0000-0000-0000701E0000}"/>
    <cellStyle name="Normal 58 2 2 2 3 4 5" xfId="37891" xr:uid="{00000000-0005-0000-0000-0000711E0000}"/>
    <cellStyle name="Normal 58 2 2 2 3 4 6" xfId="47402" xr:uid="{00000000-0005-0000-0000-0000721E0000}"/>
    <cellStyle name="Normal 58 2 2 2 3 5" xfId="6396" xr:uid="{00000000-0005-0000-0000-0000731E0000}"/>
    <cellStyle name="Normal 58 2 2 2 3 5 2" xfId="15913" xr:uid="{00000000-0005-0000-0000-0000741E0000}"/>
    <cellStyle name="Normal 58 2 2 2 3 5 3" xfId="24066" xr:uid="{00000000-0005-0000-0000-0000751E0000}"/>
    <cellStyle name="Normal 58 2 2 2 3 5 4" xfId="32219" xr:uid="{00000000-0005-0000-0000-0000761E0000}"/>
    <cellStyle name="Normal 58 2 2 2 3 5 5" xfId="40451" xr:uid="{00000000-0005-0000-0000-0000771E0000}"/>
    <cellStyle name="Normal 58 2 2 2 3 5 6" xfId="49962" xr:uid="{00000000-0005-0000-0000-0000781E0000}"/>
    <cellStyle name="Normal 58 2 2 2 3 6" xfId="10313" xr:uid="{00000000-0005-0000-0000-0000791E0000}"/>
    <cellStyle name="Normal 58 2 2 2 3 7" xfId="18472" xr:uid="{00000000-0005-0000-0000-00007A1E0000}"/>
    <cellStyle name="Normal 58 2 2 2 3 8" xfId="26625" xr:uid="{00000000-0005-0000-0000-00007B1E0000}"/>
    <cellStyle name="Normal 58 2 2 2 3 9" xfId="34857" xr:uid="{00000000-0005-0000-0000-00007C1E0000}"/>
    <cellStyle name="Normal 58 2 2 2 4" xfId="1113" xr:uid="{00000000-0005-0000-0000-00007D1E0000}"/>
    <cellStyle name="Normal 58 2 2 2 4 2" xfId="2396" xr:uid="{00000000-0005-0000-0000-00007E1E0000}"/>
    <cellStyle name="Normal 58 2 2 2 4 2 2" xfId="5436" xr:uid="{00000000-0005-0000-0000-00007F1E0000}"/>
    <cellStyle name="Normal 58 2 2 2 4 2 2 2" xfId="14953" xr:uid="{00000000-0005-0000-0000-0000801E0000}"/>
    <cellStyle name="Normal 58 2 2 2 4 2 2 3" xfId="23106" xr:uid="{00000000-0005-0000-0000-0000811E0000}"/>
    <cellStyle name="Normal 58 2 2 2 4 2 2 4" xfId="31259" xr:uid="{00000000-0005-0000-0000-0000821E0000}"/>
    <cellStyle name="Normal 58 2 2 2 4 2 2 5" xfId="39491" xr:uid="{00000000-0005-0000-0000-0000831E0000}"/>
    <cellStyle name="Normal 58 2 2 2 4 2 2 6" xfId="49002" xr:uid="{00000000-0005-0000-0000-0000841E0000}"/>
    <cellStyle name="Normal 58 2 2 2 4 2 3" xfId="7996" xr:uid="{00000000-0005-0000-0000-0000851E0000}"/>
    <cellStyle name="Normal 58 2 2 2 4 2 3 2" xfId="17513" xr:uid="{00000000-0005-0000-0000-0000861E0000}"/>
    <cellStyle name="Normal 58 2 2 2 4 2 3 3" xfId="25666" xr:uid="{00000000-0005-0000-0000-0000871E0000}"/>
    <cellStyle name="Normal 58 2 2 2 4 2 3 4" xfId="33819" xr:uid="{00000000-0005-0000-0000-0000881E0000}"/>
    <cellStyle name="Normal 58 2 2 2 4 2 3 5" xfId="42051" xr:uid="{00000000-0005-0000-0000-0000891E0000}"/>
    <cellStyle name="Normal 58 2 2 2 4 2 3 6" xfId="51562" xr:uid="{00000000-0005-0000-0000-00008A1E0000}"/>
    <cellStyle name="Normal 58 2 2 2 4 2 4" xfId="11913" xr:uid="{00000000-0005-0000-0000-00008B1E0000}"/>
    <cellStyle name="Normal 58 2 2 2 4 2 5" xfId="20072" xr:uid="{00000000-0005-0000-0000-00008C1E0000}"/>
    <cellStyle name="Normal 58 2 2 2 4 2 6" xfId="28225" xr:uid="{00000000-0005-0000-0000-00008D1E0000}"/>
    <cellStyle name="Normal 58 2 2 2 4 2 7" xfId="36457" xr:uid="{00000000-0005-0000-0000-00008E1E0000}"/>
    <cellStyle name="Normal 58 2 2 2 4 2 8" xfId="45968" xr:uid="{00000000-0005-0000-0000-00008F1E0000}"/>
    <cellStyle name="Normal 58 2 2 2 4 3" xfId="4156" xr:uid="{00000000-0005-0000-0000-0000901E0000}"/>
    <cellStyle name="Normal 58 2 2 2 4 3 2" xfId="13673" xr:uid="{00000000-0005-0000-0000-0000911E0000}"/>
    <cellStyle name="Normal 58 2 2 2 4 3 3" xfId="21826" xr:uid="{00000000-0005-0000-0000-0000921E0000}"/>
    <cellStyle name="Normal 58 2 2 2 4 3 4" xfId="29979" xr:uid="{00000000-0005-0000-0000-0000931E0000}"/>
    <cellStyle name="Normal 58 2 2 2 4 3 5" xfId="38211" xr:uid="{00000000-0005-0000-0000-0000941E0000}"/>
    <cellStyle name="Normal 58 2 2 2 4 3 6" xfId="47722" xr:uid="{00000000-0005-0000-0000-0000951E0000}"/>
    <cellStyle name="Normal 58 2 2 2 4 4" xfId="6716" xr:uid="{00000000-0005-0000-0000-0000961E0000}"/>
    <cellStyle name="Normal 58 2 2 2 4 4 2" xfId="16233" xr:uid="{00000000-0005-0000-0000-0000971E0000}"/>
    <cellStyle name="Normal 58 2 2 2 4 4 3" xfId="24386" xr:uid="{00000000-0005-0000-0000-0000981E0000}"/>
    <cellStyle name="Normal 58 2 2 2 4 4 4" xfId="32539" xr:uid="{00000000-0005-0000-0000-0000991E0000}"/>
    <cellStyle name="Normal 58 2 2 2 4 4 5" xfId="40771" xr:uid="{00000000-0005-0000-0000-00009A1E0000}"/>
    <cellStyle name="Normal 58 2 2 2 4 4 6" xfId="50282" xr:uid="{00000000-0005-0000-0000-00009B1E0000}"/>
    <cellStyle name="Normal 58 2 2 2 4 5" xfId="10633" xr:uid="{00000000-0005-0000-0000-00009C1E0000}"/>
    <cellStyle name="Normal 58 2 2 2 4 6" xfId="18792" xr:uid="{00000000-0005-0000-0000-00009D1E0000}"/>
    <cellStyle name="Normal 58 2 2 2 4 7" xfId="26945" xr:uid="{00000000-0005-0000-0000-00009E1E0000}"/>
    <cellStyle name="Normal 58 2 2 2 4 8" xfId="35177" xr:uid="{00000000-0005-0000-0000-00009F1E0000}"/>
    <cellStyle name="Normal 58 2 2 2 4 9" xfId="44688" xr:uid="{00000000-0005-0000-0000-0000A01E0000}"/>
    <cellStyle name="Normal 58 2 2 2 5" xfId="1756" xr:uid="{00000000-0005-0000-0000-0000A11E0000}"/>
    <cellStyle name="Normal 58 2 2 2 5 2" xfId="4796" xr:uid="{00000000-0005-0000-0000-0000A21E0000}"/>
    <cellStyle name="Normal 58 2 2 2 5 2 2" xfId="14313" xr:uid="{00000000-0005-0000-0000-0000A31E0000}"/>
    <cellStyle name="Normal 58 2 2 2 5 2 3" xfId="22466" xr:uid="{00000000-0005-0000-0000-0000A41E0000}"/>
    <cellStyle name="Normal 58 2 2 2 5 2 4" xfId="30619" xr:uid="{00000000-0005-0000-0000-0000A51E0000}"/>
    <cellStyle name="Normal 58 2 2 2 5 2 5" xfId="38851" xr:uid="{00000000-0005-0000-0000-0000A61E0000}"/>
    <cellStyle name="Normal 58 2 2 2 5 2 6" xfId="48362" xr:uid="{00000000-0005-0000-0000-0000A71E0000}"/>
    <cellStyle name="Normal 58 2 2 2 5 3" xfId="7356" xr:uid="{00000000-0005-0000-0000-0000A81E0000}"/>
    <cellStyle name="Normal 58 2 2 2 5 3 2" xfId="16873" xr:uid="{00000000-0005-0000-0000-0000A91E0000}"/>
    <cellStyle name="Normal 58 2 2 2 5 3 3" xfId="25026" xr:uid="{00000000-0005-0000-0000-0000AA1E0000}"/>
    <cellStyle name="Normal 58 2 2 2 5 3 4" xfId="33179" xr:uid="{00000000-0005-0000-0000-0000AB1E0000}"/>
    <cellStyle name="Normal 58 2 2 2 5 3 5" xfId="41411" xr:uid="{00000000-0005-0000-0000-0000AC1E0000}"/>
    <cellStyle name="Normal 58 2 2 2 5 3 6" xfId="50922" xr:uid="{00000000-0005-0000-0000-0000AD1E0000}"/>
    <cellStyle name="Normal 58 2 2 2 5 4" xfId="11273" xr:uid="{00000000-0005-0000-0000-0000AE1E0000}"/>
    <cellStyle name="Normal 58 2 2 2 5 5" xfId="19432" xr:uid="{00000000-0005-0000-0000-0000AF1E0000}"/>
    <cellStyle name="Normal 58 2 2 2 5 6" xfId="27585" xr:uid="{00000000-0005-0000-0000-0000B01E0000}"/>
    <cellStyle name="Normal 58 2 2 2 5 7" xfId="35817" xr:uid="{00000000-0005-0000-0000-0000B11E0000}"/>
    <cellStyle name="Normal 58 2 2 2 5 8" xfId="45328" xr:uid="{00000000-0005-0000-0000-0000B21E0000}"/>
    <cellStyle name="Normal 58 2 2 2 6" xfId="3510" xr:uid="{00000000-0005-0000-0000-0000B31E0000}"/>
    <cellStyle name="Normal 58 2 2 2 6 2" xfId="13027" xr:uid="{00000000-0005-0000-0000-0000B41E0000}"/>
    <cellStyle name="Normal 58 2 2 2 6 3" xfId="21186" xr:uid="{00000000-0005-0000-0000-0000B51E0000}"/>
    <cellStyle name="Normal 58 2 2 2 6 4" xfId="29339" xr:uid="{00000000-0005-0000-0000-0000B61E0000}"/>
    <cellStyle name="Normal 58 2 2 2 6 5" xfId="37571" xr:uid="{00000000-0005-0000-0000-0000B71E0000}"/>
    <cellStyle name="Normal 58 2 2 2 6 6" xfId="47082" xr:uid="{00000000-0005-0000-0000-0000B81E0000}"/>
    <cellStyle name="Normal 58 2 2 2 7" xfId="6076" xr:uid="{00000000-0005-0000-0000-0000B91E0000}"/>
    <cellStyle name="Normal 58 2 2 2 7 2" xfId="15593" xr:uid="{00000000-0005-0000-0000-0000BA1E0000}"/>
    <cellStyle name="Normal 58 2 2 2 7 3" xfId="23746" xr:uid="{00000000-0005-0000-0000-0000BB1E0000}"/>
    <cellStyle name="Normal 58 2 2 2 7 4" xfId="31899" xr:uid="{00000000-0005-0000-0000-0000BC1E0000}"/>
    <cellStyle name="Normal 58 2 2 2 7 5" xfId="40131" xr:uid="{00000000-0005-0000-0000-0000BD1E0000}"/>
    <cellStyle name="Normal 58 2 2 2 7 6" xfId="49642" xr:uid="{00000000-0005-0000-0000-0000BE1E0000}"/>
    <cellStyle name="Normal 58 2 2 2 8" xfId="9993" xr:uid="{00000000-0005-0000-0000-0000BF1E0000}"/>
    <cellStyle name="Normal 58 2 2 2 9" xfId="18152" xr:uid="{00000000-0005-0000-0000-0000C01E0000}"/>
    <cellStyle name="Normal 58 2 2 20" xfId="8950" xr:uid="{00000000-0005-0000-0000-0000C11E0000}"/>
    <cellStyle name="Normal 58 2 2 20 2" xfId="43005" xr:uid="{00000000-0005-0000-0000-0000C21E0000}"/>
    <cellStyle name="Normal 58 2 2 20 3" xfId="52516" xr:uid="{00000000-0005-0000-0000-0000C31E0000}"/>
    <cellStyle name="Normal 58 2 2 21" xfId="9029" xr:uid="{00000000-0005-0000-0000-0000C41E0000}"/>
    <cellStyle name="Normal 58 2 2 21 2" xfId="43084" xr:uid="{00000000-0005-0000-0000-0000C51E0000}"/>
    <cellStyle name="Normal 58 2 2 21 3" xfId="52595" xr:uid="{00000000-0005-0000-0000-0000C61E0000}"/>
    <cellStyle name="Normal 58 2 2 22" xfId="9108" xr:uid="{00000000-0005-0000-0000-0000C71E0000}"/>
    <cellStyle name="Normal 58 2 2 22 2" xfId="43163" xr:uid="{00000000-0005-0000-0000-0000C81E0000}"/>
    <cellStyle name="Normal 58 2 2 22 3" xfId="52674" xr:uid="{00000000-0005-0000-0000-0000C91E0000}"/>
    <cellStyle name="Normal 58 2 2 23" xfId="9187" xr:uid="{00000000-0005-0000-0000-0000CA1E0000}"/>
    <cellStyle name="Normal 58 2 2 23 2" xfId="43242" xr:uid="{00000000-0005-0000-0000-0000CB1E0000}"/>
    <cellStyle name="Normal 58 2 2 23 3" xfId="52753" xr:uid="{00000000-0005-0000-0000-0000CC1E0000}"/>
    <cellStyle name="Normal 58 2 2 24" xfId="9266" xr:uid="{00000000-0005-0000-0000-0000CD1E0000}"/>
    <cellStyle name="Normal 58 2 2 24 2" xfId="43321" xr:uid="{00000000-0005-0000-0000-0000CE1E0000}"/>
    <cellStyle name="Normal 58 2 2 24 3" xfId="52832" xr:uid="{00000000-0005-0000-0000-0000CF1E0000}"/>
    <cellStyle name="Normal 58 2 2 25" xfId="9345" xr:uid="{00000000-0005-0000-0000-0000D01E0000}"/>
    <cellStyle name="Normal 58 2 2 25 2" xfId="43400" xr:uid="{00000000-0005-0000-0000-0000D11E0000}"/>
    <cellStyle name="Normal 58 2 2 25 3" xfId="52911" xr:uid="{00000000-0005-0000-0000-0000D21E0000}"/>
    <cellStyle name="Normal 58 2 2 26" xfId="9424" xr:uid="{00000000-0005-0000-0000-0000D31E0000}"/>
    <cellStyle name="Normal 58 2 2 26 2" xfId="43479" xr:uid="{00000000-0005-0000-0000-0000D41E0000}"/>
    <cellStyle name="Normal 58 2 2 26 3" xfId="52990" xr:uid="{00000000-0005-0000-0000-0000D51E0000}"/>
    <cellStyle name="Normal 58 2 2 27" xfId="9503" xr:uid="{00000000-0005-0000-0000-0000D61E0000}"/>
    <cellStyle name="Normal 58 2 2 27 2" xfId="43558" xr:uid="{00000000-0005-0000-0000-0000D71E0000}"/>
    <cellStyle name="Normal 58 2 2 27 3" xfId="53069" xr:uid="{00000000-0005-0000-0000-0000D81E0000}"/>
    <cellStyle name="Normal 58 2 2 28" xfId="9582" xr:uid="{00000000-0005-0000-0000-0000D91E0000}"/>
    <cellStyle name="Normal 58 2 2 28 2" xfId="43637" xr:uid="{00000000-0005-0000-0000-0000DA1E0000}"/>
    <cellStyle name="Normal 58 2 2 28 3" xfId="53148" xr:uid="{00000000-0005-0000-0000-0000DB1E0000}"/>
    <cellStyle name="Normal 58 2 2 29" xfId="9661" xr:uid="{00000000-0005-0000-0000-0000DC1E0000}"/>
    <cellStyle name="Normal 58 2 2 29 2" xfId="43716" xr:uid="{00000000-0005-0000-0000-0000DD1E0000}"/>
    <cellStyle name="Normal 58 2 2 29 3" xfId="53227" xr:uid="{00000000-0005-0000-0000-0000DE1E0000}"/>
    <cellStyle name="Normal 58 2 2 3" xfId="544" xr:uid="{00000000-0005-0000-0000-0000DF1E0000}"/>
    <cellStyle name="Normal 58 2 2 3 10" xfId="34617" xr:uid="{00000000-0005-0000-0000-0000E01E0000}"/>
    <cellStyle name="Normal 58 2 2 3 11" xfId="44128" xr:uid="{00000000-0005-0000-0000-0000E11E0000}"/>
    <cellStyle name="Normal 58 2 2 3 2" xfId="870" xr:uid="{00000000-0005-0000-0000-0000E21E0000}"/>
    <cellStyle name="Normal 58 2 2 3 2 10" xfId="44448" xr:uid="{00000000-0005-0000-0000-0000E31E0000}"/>
    <cellStyle name="Normal 58 2 2 3 2 2" xfId="1513" xr:uid="{00000000-0005-0000-0000-0000E41E0000}"/>
    <cellStyle name="Normal 58 2 2 3 2 2 2" xfId="2796" xr:uid="{00000000-0005-0000-0000-0000E51E0000}"/>
    <cellStyle name="Normal 58 2 2 3 2 2 2 2" xfId="5836" xr:uid="{00000000-0005-0000-0000-0000E61E0000}"/>
    <cellStyle name="Normal 58 2 2 3 2 2 2 2 2" xfId="15353" xr:uid="{00000000-0005-0000-0000-0000E71E0000}"/>
    <cellStyle name="Normal 58 2 2 3 2 2 2 2 3" xfId="23506" xr:uid="{00000000-0005-0000-0000-0000E81E0000}"/>
    <cellStyle name="Normal 58 2 2 3 2 2 2 2 4" xfId="31659" xr:uid="{00000000-0005-0000-0000-0000E91E0000}"/>
    <cellStyle name="Normal 58 2 2 3 2 2 2 2 5" xfId="39891" xr:uid="{00000000-0005-0000-0000-0000EA1E0000}"/>
    <cellStyle name="Normal 58 2 2 3 2 2 2 2 6" xfId="49402" xr:uid="{00000000-0005-0000-0000-0000EB1E0000}"/>
    <cellStyle name="Normal 58 2 2 3 2 2 2 3" xfId="8396" xr:uid="{00000000-0005-0000-0000-0000EC1E0000}"/>
    <cellStyle name="Normal 58 2 2 3 2 2 2 3 2" xfId="17913" xr:uid="{00000000-0005-0000-0000-0000ED1E0000}"/>
    <cellStyle name="Normal 58 2 2 3 2 2 2 3 3" xfId="26066" xr:uid="{00000000-0005-0000-0000-0000EE1E0000}"/>
    <cellStyle name="Normal 58 2 2 3 2 2 2 3 4" xfId="34219" xr:uid="{00000000-0005-0000-0000-0000EF1E0000}"/>
    <cellStyle name="Normal 58 2 2 3 2 2 2 3 5" xfId="42451" xr:uid="{00000000-0005-0000-0000-0000F01E0000}"/>
    <cellStyle name="Normal 58 2 2 3 2 2 2 3 6" xfId="51962" xr:uid="{00000000-0005-0000-0000-0000F11E0000}"/>
    <cellStyle name="Normal 58 2 2 3 2 2 2 4" xfId="12313" xr:uid="{00000000-0005-0000-0000-0000F21E0000}"/>
    <cellStyle name="Normal 58 2 2 3 2 2 2 5" xfId="20472" xr:uid="{00000000-0005-0000-0000-0000F31E0000}"/>
    <cellStyle name="Normal 58 2 2 3 2 2 2 6" xfId="28625" xr:uid="{00000000-0005-0000-0000-0000F41E0000}"/>
    <cellStyle name="Normal 58 2 2 3 2 2 2 7" xfId="36857" xr:uid="{00000000-0005-0000-0000-0000F51E0000}"/>
    <cellStyle name="Normal 58 2 2 3 2 2 2 8" xfId="46368" xr:uid="{00000000-0005-0000-0000-0000F61E0000}"/>
    <cellStyle name="Normal 58 2 2 3 2 2 3" xfId="4556" xr:uid="{00000000-0005-0000-0000-0000F71E0000}"/>
    <cellStyle name="Normal 58 2 2 3 2 2 3 2" xfId="14073" xr:uid="{00000000-0005-0000-0000-0000F81E0000}"/>
    <cellStyle name="Normal 58 2 2 3 2 2 3 3" xfId="22226" xr:uid="{00000000-0005-0000-0000-0000F91E0000}"/>
    <cellStyle name="Normal 58 2 2 3 2 2 3 4" xfId="30379" xr:uid="{00000000-0005-0000-0000-0000FA1E0000}"/>
    <cellStyle name="Normal 58 2 2 3 2 2 3 5" xfId="38611" xr:uid="{00000000-0005-0000-0000-0000FB1E0000}"/>
    <cellStyle name="Normal 58 2 2 3 2 2 3 6" xfId="48122" xr:uid="{00000000-0005-0000-0000-0000FC1E0000}"/>
    <cellStyle name="Normal 58 2 2 3 2 2 4" xfId="7116" xr:uid="{00000000-0005-0000-0000-0000FD1E0000}"/>
    <cellStyle name="Normal 58 2 2 3 2 2 4 2" xfId="16633" xr:uid="{00000000-0005-0000-0000-0000FE1E0000}"/>
    <cellStyle name="Normal 58 2 2 3 2 2 4 3" xfId="24786" xr:uid="{00000000-0005-0000-0000-0000FF1E0000}"/>
    <cellStyle name="Normal 58 2 2 3 2 2 4 4" xfId="32939" xr:uid="{00000000-0005-0000-0000-0000001F0000}"/>
    <cellStyle name="Normal 58 2 2 3 2 2 4 5" xfId="41171" xr:uid="{00000000-0005-0000-0000-0000011F0000}"/>
    <cellStyle name="Normal 58 2 2 3 2 2 4 6" xfId="50682" xr:uid="{00000000-0005-0000-0000-0000021F0000}"/>
    <cellStyle name="Normal 58 2 2 3 2 2 5" xfId="11033" xr:uid="{00000000-0005-0000-0000-0000031F0000}"/>
    <cellStyle name="Normal 58 2 2 3 2 2 6" xfId="19192" xr:uid="{00000000-0005-0000-0000-0000041F0000}"/>
    <cellStyle name="Normal 58 2 2 3 2 2 7" xfId="27345" xr:uid="{00000000-0005-0000-0000-0000051F0000}"/>
    <cellStyle name="Normal 58 2 2 3 2 2 8" xfId="35577" xr:uid="{00000000-0005-0000-0000-0000061F0000}"/>
    <cellStyle name="Normal 58 2 2 3 2 2 9" xfId="45088" xr:uid="{00000000-0005-0000-0000-0000071F0000}"/>
    <cellStyle name="Normal 58 2 2 3 2 3" xfId="2156" xr:uid="{00000000-0005-0000-0000-0000081F0000}"/>
    <cellStyle name="Normal 58 2 2 3 2 3 2" xfId="5196" xr:uid="{00000000-0005-0000-0000-0000091F0000}"/>
    <cellStyle name="Normal 58 2 2 3 2 3 2 2" xfId="14713" xr:uid="{00000000-0005-0000-0000-00000A1F0000}"/>
    <cellStyle name="Normal 58 2 2 3 2 3 2 3" xfId="22866" xr:uid="{00000000-0005-0000-0000-00000B1F0000}"/>
    <cellStyle name="Normal 58 2 2 3 2 3 2 4" xfId="31019" xr:uid="{00000000-0005-0000-0000-00000C1F0000}"/>
    <cellStyle name="Normal 58 2 2 3 2 3 2 5" xfId="39251" xr:uid="{00000000-0005-0000-0000-00000D1F0000}"/>
    <cellStyle name="Normal 58 2 2 3 2 3 2 6" xfId="48762" xr:uid="{00000000-0005-0000-0000-00000E1F0000}"/>
    <cellStyle name="Normal 58 2 2 3 2 3 3" xfId="7756" xr:uid="{00000000-0005-0000-0000-00000F1F0000}"/>
    <cellStyle name="Normal 58 2 2 3 2 3 3 2" xfId="17273" xr:uid="{00000000-0005-0000-0000-0000101F0000}"/>
    <cellStyle name="Normal 58 2 2 3 2 3 3 3" xfId="25426" xr:uid="{00000000-0005-0000-0000-0000111F0000}"/>
    <cellStyle name="Normal 58 2 2 3 2 3 3 4" xfId="33579" xr:uid="{00000000-0005-0000-0000-0000121F0000}"/>
    <cellStyle name="Normal 58 2 2 3 2 3 3 5" xfId="41811" xr:uid="{00000000-0005-0000-0000-0000131F0000}"/>
    <cellStyle name="Normal 58 2 2 3 2 3 3 6" xfId="51322" xr:uid="{00000000-0005-0000-0000-0000141F0000}"/>
    <cellStyle name="Normal 58 2 2 3 2 3 4" xfId="11673" xr:uid="{00000000-0005-0000-0000-0000151F0000}"/>
    <cellStyle name="Normal 58 2 2 3 2 3 5" xfId="19832" xr:uid="{00000000-0005-0000-0000-0000161F0000}"/>
    <cellStyle name="Normal 58 2 2 3 2 3 6" xfId="27985" xr:uid="{00000000-0005-0000-0000-0000171F0000}"/>
    <cellStyle name="Normal 58 2 2 3 2 3 7" xfId="36217" xr:uid="{00000000-0005-0000-0000-0000181F0000}"/>
    <cellStyle name="Normal 58 2 2 3 2 3 8" xfId="45728" xr:uid="{00000000-0005-0000-0000-0000191F0000}"/>
    <cellStyle name="Normal 58 2 2 3 2 4" xfId="3916" xr:uid="{00000000-0005-0000-0000-00001A1F0000}"/>
    <cellStyle name="Normal 58 2 2 3 2 4 2" xfId="13433" xr:uid="{00000000-0005-0000-0000-00001B1F0000}"/>
    <cellStyle name="Normal 58 2 2 3 2 4 3" xfId="21586" xr:uid="{00000000-0005-0000-0000-00001C1F0000}"/>
    <cellStyle name="Normal 58 2 2 3 2 4 4" xfId="29739" xr:uid="{00000000-0005-0000-0000-00001D1F0000}"/>
    <cellStyle name="Normal 58 2 2 3 2 4 5" xfId="37971" xr:uid="{00000000-0005-0000-0000-00001E1F0000}"/>
    <cellStyle name="Normal 58 2 2 3 2 4 6" xfId="47482" xr:uid="{00000000-0005-0000-0000-00001F1F0000}"/>
    <cellStyle name="Normal 58 2 2 3 2 5" xfId="6476" xr:uid="{00000000-0005-0000-0000-0000201F0000}"/>
    <cellStyle name="Normal 58 2 2 3 2 5 2" xfId="15993" xr:uid="{00000000-0005-0000-0000-0000211F0000}"/>
    <cellStyle name="Normal 58 2 2 3 2 5 3" xfId="24146" xr:uid="{00000000-0005-0000-0000-0000221F0000}"/>
    <cellStyle name="Normal 58 2 2 3 2 5 4" xfId="32299" xr:uid="{00000000-0005-0000-0000-0000231F0000}"/>
    <cellStyle name="Normal 58 2 2 3 2 5 5" xfId="40531" xr:uid="{00000000-0005-0000-0000-0000241F0000}"/>
    <cellStyle name="Normal 58 2 2 3 2 5 6" xfId="50042" xr:uid="{00000000-0005-0000-0000-0000251F0000}"/>
    <cellStyle name="Normal 58 2 2 3 2 6" xfId="10393" xr:uid="{00000000-0005-0000-0000-0000261F0000}"/>
    <cellStyle name="Normal 58 2 2 3 2 7" xfId="18552" xr:uid="{00000000-0005-0000-0000-0000271F0000}"/>
    <cellStyle name="Normal 58 2 2 3 2 8" xfId="26705" xr:uid="{00000000-0005-0000-0000-0000281F0000}"/>
    <cellStyle name="Normal 58 2 2 3 2 9" xfId="34937" xr:uid="{00000000-0005-0000-0000-0000291F0000}"/>
    <cellStyle name="Normal 58 2 2 3 3" xfId="1193" xr:uid="{00000000-0005-0000-0000-00002A1F0000}"/>
    <cellStyle name="Normal 58 2 2 3 3 2" xfId="2476" xr:uid="{00000000-0005-0000-0000-00002B1F0000}"/>
    <cellStyle name="Normal 58 2 2 3 3 2 2" xfId="5516" xr:uid="{00000000-0005-0000-0000-00002C1F0000}"/>
    <cellStyle name="Normal 58 2 2 3 3 2 2 2" xfId="15033" xr:uid="{00000000-0005-0000-0000-00002D1F0000}"/>
    <cellStyle name="Normal 58 2 2 3 3 2 2 3" xfId="23186" xr:uid="{00000000-0005-0000-0000-00002E1F0000}"/>
    <cellStyle name="Normal 58 2 2 3 3 2 2 4" xfId="31339" xr:uid="{00000000-0005-0000-0000-00002F1F0000}"/>
    <cellStyle name="Normal 58 2 2 3 3 2 2 5" xfId="39571" xr:uid="{00000000-0005-0000-0000-0000301F0000}"/>
    <cellStyle name="Normal 58 2 2 3 3 2 2 6" xfId="49082" xr:uid="{00000000-0005-0000-0000-0000311F0000}"/>
    <cellStyle name="Normal 58 2 2 3 3 2 3" xfId="8076" xr:uid="{00000000-0005-0000-0000-0000321F0000}"/>
    <cellStyle name="Normal 58 2 2 3 3 2 3 2" xfId="17593" xr:uid="{00000000-0005-0000-0000-0000331F0000}"/>
    <cellStyle name="Normal 58 2 2 3 3 2 3 3" xfId="25746" xr:uid="{00000000-0005-0000-0000-0000341F0000}"/>
    <cellStyle name="Normal 58 2 2 3 3 2 3 4" xfId="33899" xr:uid="{00000000-0005-0000-0000-0000351F0000}"/>
    <cellStyle name="Normal 58 2 2 3 3 2 3 5" xfId="42131" xr:uid="{00000000-0005-0000-0000-0000361F0000}"/>
    <cellStyle name="Normal 58 2 2 3 3 2 3 6" xfId="51642" xr:uid="{00000000-0005-0000-0000-0000371F0000}"/>
    <cellStyle name="Normal 58 2 2 3 3 2 4" xfId="11993" xr:uid="{00000000-0005-0000-0000-0000381F0000}"/>
    <cellStyle name="Normal 58 2 2 3 3 2 5" xfId="20152" xr:uid="{00000000-0005-0000-0000-0000391F0000}"/>
    <cellStyle name="Normal 58 2 2 3 3 2 6" xfId="28305" xr:uid="{00000000-0005-0000-0000-00003A1F0000}"/>
    <cellStyle name="Normal 58 2 2 3 3 2 7" xfId="36537" xr:uid="{00000000-0005-0000-0000-00003B1F0000}"/>
    <cellStyle name="Normal 58 2 2 3 3 2 8" xfId="46048" xr:uid="{00000000-0005-0000-0000-00003C1F0000}"/>
    <cellStyle name="Normal 58 2 2 3 3 3" xfId="4236" xr:uid="{00000000-0005-0000-0000-00003D1F0000}"/>
    <cellStyle name="Normal 58 2 2 3 3 3 2" xfId="13753" xr:uid="{00000000-0005-0000-0000-00003E1F0000}"/>
    <cellStyle name="Normal 58 2 2 3 3 3 3" xfId="21906" xr:uid="{00000000-0005-0000-0000-00003F1F0000}"/>
    <cellStyle name="Normal 58 2 2 3 3 3 4" xfId="30059" xr:uid="{00000000-0005-0000-0000-0000401F0000}"/>
    <cellStyle name="Normal 58 2 2 3 3 3 5" xfId="38291" xr:uid="{00000000-0005-0000-0000-0000411F0000}"/>
    <cellStyle name="Normal 58 2 2 3 3 3 6" xfId="47802" xr:uid="{00000000-0005-0000-0000-0000421F0000}"/>
    <cellStyle name="Normal 58 2 2 3 3 4" xfId="6796" xr:uid="{00000000-0005-0000-0000-0000431F0000}"/>
    <cellStyle name="Normal 58 2 2 3 3 4 2" xfId="16313" xr:uid="{00000000-0005-0000-0000-0000441F0000}"/>
    <cellStyle name="Normal 58 2 2 3 3 4 3" xfId="24466" xr:uid="{00000000-0005-0000-0000-0000451F0000}"/>
    <cellStyle name="Normal 58 2 2 3 3 4 4" xfId="32619" xr:uid="{00000000-0005-0000-0000-0000461F0000}"/>
    <cellStyle name="Normal 58 2 2 3 3 4 5" xfId="40851" xr:uid="{00000000-0005-0000-0000-0000471F0000}"/>
    <cellStyle name="Normal 58 2 2 3 3 4 6" xfId="50362" xr:uid="{00000000-0005-0000-0000-0000481F0000}"/>
    <cellStyle name="Normal 58 2 2 3 3 5" xfId="10713" xr:uid="{00000000-0005-0000-0000-0000491F0000}"/>
    <cellStyle name="Normal 58 2 2 3 3 6" xfId="18872" xr:uid="{00000000-0005-0000-0000-00004A1F0000}"/>
    <cellStyle name="Normal 58 2 2 3 3 7" xfId="27025" xr:uid="{00000000-0005-0000-0000-00004B1F0000}"/>
    <cellStyle name="Normal 58 2 2 3 3 8" xfId="35257" xr:uid="{00000000-0005-0000-0000-00004C1F0000}"/>
    <cellStyle name="Normal 58 2 2 3 3 9" xfId="44768" xr:uid="{00000000-0005-0000-0000-00004D1F0000}"/>
    <cellStyle name="Normal 58 2 2 3 4" xfId="1836" xr:uid="{00000000-0005-0000-0000-00004E1F0000}"/>
    <cellStyle name="Normal 58 2 2 3 4 2" xfId="4876" xr:uid="{00000000-0005-0000-0000-00004F1F0000}"/>
    <cellStyle name="Normal 58 2 2 3 4 2 2" xfId="14393" xr:uid="{00000000-0005-0000-0000-0000501F0000}"/>
    <cellStyle name="Normal 58 2 2 3 4 2 3" xfId="22546" xr:uid="{00000000-0005-0000-0000-0000511F0000}"/>
    <cellStyle name="Normal 58 2 2 3 4 2 4" xfId="30699" xr:uid="{00000000-0005-0000-0000-0000521F0000}"/>
    <cellStyle name="Normal 58 2 2 3 4 2 5" xfId="38931" xr:uid="{00000000-0005-0000-0000-0000531F0000}"/>
    <cellStyle name="Normal 58 2 2 3 4 2 6" xfId="48442" xr:uid="{00000000-0005-0000-0000-0000541F0000}"/>
    <cellStyle name="Normal 58 2 2 3 4 3" xfId="7436" xr:uid="{00000000-0005-0000-0000-0000551F0000}"/>
    <cellStyle name="Normal 58 2 2 3 4 3 2" xfId="16953" xr:uid="{00000000-0005-0000-0000-0000561F0000}"/>
    <cellStyle name="Normal 58 2 2 3 4 3 3" xfId="25106" xr:uid="{00000000-0005-0000-0000-0000571F0000}"/>
    <cellStyle name="Normal 58 2 2 3 4 3 4" xfId="33259" xr:uid="{00000000-0005-0000-0000-0000581F0000}"/>
    <cellStyle name="Normal 58 2 2 3 4 3 5" xfId="41491" xr:uid="{00000000-0005-0000-0000-0000591F0000}"/>
    <cellStyle name="Normal 58 2 2 3 4 3 6" xfId="51002" xr:uid="{00000000-0005-0000-0000-00005A1F0000}"/>
    <cellStyle name="Normal 58 2 2 3 4 4" xfId="11353" xr:uid="{00000000-0005-0000-0000-00005B1F0000}"/>
    <cellStyle name="Normal 58 2 2 3 4 5" xfId="19512" xr:uid="{00000000-0005-0000-0000-00005C1F0000}"/>
    <cellStyle name="Normal 58 2 2 3 4 6" xfId="27665" xr:uid="{00000000-0005-0000-0000-00005D1F0000}"/>
    <cellStyle name="Normal 58 2 2 3 4 7" xfId="35897" xr:uid="{00000000-0005-0000-0000-00005E1F0000}"/>
    <cellStyle name="Normal 58 2 2 3 4 8" xfId="45408" xr:uid="{00000000-0005-0000-0000-00005F1F0000}"/>
    <cellStyle name="Normal 58 2 2 3 5" xfId="3593" xr:uid="{00000000-0005-0000-0000-0000601F0000}"/>
    <cellStyle name="Normal 58 2 2 3 5 2" xfId="13110" xr:uid="{00000000-0005-0000-0000-0000611F0000}"/>
    <cellStyle name="Normal 58 2 2 3 5 3" xfId="21266" xr:uid="{00000000-0005-0000-0000-0000621F0000}"/>
    <cellStyle name="Normal 58 2 2 3 5 4" xfId="29419" xr:uid="{00000000-0005-0000-0000-0000631F0000}"/>
    <cellStyle name="Normal 58 2 2 3 5 5" xfId="37651" xr:uid="{00000000-0005-0000-0000-0000641F0000}"/>
    <cellStyle name="Normal 58 2 2 3 5 6" xfId="47162" xr:uid="{00000000-0005-0000-0000-0000651F0000}"/>
    <cellStyle name="Normal 58 2 2 3 6" xfId="6156" xr:uid="{00000000-0005-0000-0000-0000661F0000}"/>
    <cellStyle name="Normal 58 2 2 3 6 2" xfId="15673" xr:uid="{00000000-0005-0000-0000-0000671F0000}"/>
    <cellStyle name="Normal 58 2 2 3 6 3" xfId="23826" xr:uid="{00000000-0005-0000-0000-0000681F0000}"/>
    <cellStyle name="Normal 58 2 2 3 6 4" xfId="31979" xr:uid="{00000000-0005-0000-0000-0000691F0000}"/>
    <cellStyle name="Normal 58 2 2 3 6 5" xfId="40211" xr:uid="{00000000-0005-0000-0000-00006A1F0000}"/>
    <cellStyle name="Normal 58 2 2 3 6 6" xfId="49722" xr:uid="{00000000-0005-0000-0000-00006B1F0000}"/>
    <cellStyle name="Normal 58 2 2 3 7" xfId="10073" xr:uid="{00000000-0005-0000-0000-00006C1F0000}"/>
    <cellStyle name="Normal 58 2 2 3 8" xfId="18232" xr:uid="{00000000-0005-0000-0000-00006D1F0000}"/>
    <cellStyle name="Normal 58 2 2 3 9" xfId="26385" xr:uid="{00000000-0005-0000-0000-00006E1F0000}"/>
    <cellStyle name="Normal 58 2 2 30" xfId="9740" xr:uid="{00000000-0005-0000-0000-00006F1F0000}"/>
    <cellStyle name="Normal 58 2 2 30 2" xfId="43795" xr:uid="{00000000-0005-0000-0000-0000701F0000}"/>
    <cellStyle name="Normal 58 2 2 30 3" xfId="53306" xr:uid="{00000000-0005-0000-0000-0000711F0000}"/>
    <cellStyle name="Normal 58 2 2 31" xfId="9819" xr:uid="{00000000-0005-0000-0000-0000721F0000}"/>
    <cellStyle name="Normal 58 2 2 31 2" xfId="43874" xr:uid="{00000000-0005-0000-0000-0000731F0000}"/>
    <cellStyle name="Normal 58 2 2 31 3" xfId="53385" xr:uid="{00000000-0005-0000-0000-0000741F0000}"/>
    <cellStyle name="Normal 58 2 2 32" xfId="9913" xr:uid="{00000000-0005-0000-0000-0000751F0000}"/>
    <cellStyle name="Normal 58 2 2 33" xfId="18072" xr:uid="{00000000-0005-0000-0000-0000761F0000}"/>
    <cellStyle name="Normal 58 2 2 34" xfId="26225" xr:uid="{00000000-0005-0000-0000-0000771F0000}"/>
    <cellStyle name="Normal 58 2 2 35" xfId="34378" xr:uid="{00000000-0005-0000-0000-0000781F0000}"/>
    <cellStyle name="Normal 58 2 2 36" xfId="34457" xr:uid="{00000000-0005-0000-0000-0000791F0000}"/>
    <cellStyle name="Normal 58 2 2 37" xfId="43968" xr:uid="{00000000-0005-0000-0000-00007A1F0000}"/>
    <cellStyle name="Normal 58 2 2 38" xfId="53479" xr:uid="{00000000-0005-0000-0000-00007B1F0000}"/>
    <cellStyle name="Normal 58 2 2 39" xfId="53558" xr:uid="{00000000-0005-0000-0000-00007C1F0000}"/>
    <cellStyle name="Normal 58 2 2 4" xfId="707" xr:uid="{00000000-0005-0000-0000-00007D1F0000}"/>
    <cellStyle name="Normal 58 2 2 4 10" xfId="44288" xr:uid="{00000000-0005-0000-0000-00007E1F0000}"/>
    <cellStyle name="Normal 58 2 2 4 2" xfId="1353" xr:uid="{00000000-0005-0000-0000-00007F1F0000}"/>
    <cellStyle name="Normal 58 2 2 4 2 2" xfId="2636" xr:uid="{00000000-0005-0000-0000-0000801F0000}"/>
    <cellStyle name="Normal 58 2 2 4 2 2 2" xfId="5676" xr:uid="{00000000-0005-0000-0000-0000811F0000}"/>
    <cellStyle name="Normal 58 2 2 4 2 2 2 2" xfId="15193" xr:uid="{00000000-0005-0000-0000-0000821F0000}"/>
    <cellStyle name="Normal 58 2 2 4 2 2 2 3" xfId="23346" xr:uid="{00000000-0005-0000-0000-0000831F0000}"/>
    <cellStyle name="Normal 58 2 2 4 2 2 2 4" xfId="31499" xr:uid="{00000000-0005-0000-0000-0000841F0000}"/>
    <cellStyle name="Normal 58 2 2 4 2 2 2 5" xfId="39731" xr:uid="{00000000-0005-0000-0000-0000851F0000}"/>
    <cellStyle name="Normal 58 2 2 4 2 2 2 6" xfId="49242" xr:uid="{00000000-0005-0000-0000-0000861F0000}"/>
    <cellStyle name="Normal 58 2 2 4 2 2 3" xfId="8236" xr:uid="{00000000-0005-0000-0000-0000871F0000}"/>
    <cellStyle name="Normal 58 2 2 4 2 2 3 2" xfId="17753" xr:uid="{00000000-0005-0000-0000-0000881F0000}"/>
    <cellStyle name="Normal 58 2 2 4 2 2 3 3" xfId="25906" xr:uid="{00000000-0005-0000-0000-0000891F0000}"/>
    <cellStyle name="Normal 58 2 2 4 2 2 3 4" xfId="34059" xr:uid="{00000000-0005-0000-0000-00008A1F0000}"/>
    <cellStyle name="Normal 58 2 2 4 2 2 3 5" xfId="42291" xr:uid="{00000000-0005-0000-0000-00008B1F0000}"/>
    <cellStyle name="Normal 58 2 2 4 2 2 3 6" xfId="51802" xr:uid="{00000000-0005-0000-0000-00008C1F0000}"/>
    <cellStyle name="Normal 58 2 2 4 2 2 4" xfId="12153" xr:uid="{00000000-0005-0000-0000-00008D1F0000}"/>
    <cellStyle name="Normal 58 2 2 4 2 2 5" xfId="20312" xr:uid="{00000000-0005-0000-0000-00008E1F0000}"/>
    <cellStyle name="Normal 58 2 2 4 2 2 6" xfId="28465" xr:uid="{00000000-0005-0000-0000-00008F1F0000}"/>
    <cellStyle name="Normal 58 2 2 4 2 2 7" xfId="36697" xr:uid="{00000000-0005-0000-0000-0000901F0000}"/>
    <cellStyle name="Normal 58 2 2 4 2 2 8" xfId="46208" xr:uid="{00000000-0005-0000-0000-0000911F0000}"/>
    <cellStyle name="Normal 58 2 2 4 2 3" xfId="4396" xr:uid="{00000000-0005-0000-0000-0000921F0000}"/>
    <cellStyle name="Normal 58 2 2 4 2 3 2" xfId="13913" xr:uid="{00000000-0005-0000-0000-0000931F0000}"/>
    <cellStyle name="Normal 58 2 2 4 2 3 3" xfId="22066" xr:uid="{00000000-0005-0000-0000-0000941F0000}"/>
    <cellStyle name="Normal 58 2 2 4 2 3 4" xfId="30219" xr:uid="{00000000-0005-0000-0000-0000951F0000}"/>
    <cellStyle name="Normal 58 2 2 4 2 3 5" xfId="38451" xr:uid="{00000000-0005-0000-0000-0000961F0000}"/>
    <cellStyle name="Normal 58 2 2 4 2 3 6" xfId="47962" xr:uid="{00000000-0005-0000-0000-0000971F0000}"/>
    <cellStyle name="Normal 58 2 2 4 2 4" xfId="6956" xr:uid="{00000000-0005-0000-0000-0000981F0000}"/>
    <cellStyle name="Normal 58 2 2 4 2 4 2" xfId="16473" xr:uid="{00000000-0005-0000-0000-0000991F0000}"/>
    <cellStyle name="Normal 58 2 2 4 2 4 3" xfId="24626" xr:uid="{00000000-0005-0000-0000-00009A1F0000}"/>
    <cellStyle name="Normal 58 2 2 4 2 4 4" xfId="32779" xr:uid="{00000000-0005-0000-0000-00009B1F0000}"/>
    <cellStyle name="Normal 58 2 2 4 2 4 5" xfId="41011" xr:uid="{00000000-0005-0000-0000-00009C1F0000}"/>
    <cellStyle name="Normal 58 2 2 4 2 4 6" xfId="50522" xr:uid="{00000000-0005-0000-0000-00009D1F0000}"/>
    <cellStyle name="Normal 58 2 2 4 2 5" xfId="10873" xr:uid="{00000000-0005-0000-0000-00009E1F0000}"/>
    <cellStyle name="Normal 58 2 2 4 2 6" xfId="19032" xr:uid="{00000000-0005-0000-0000-00009F1F0000}"/>
    <cellStyle name="Normal 58 2 2 4 2 7" xfId="27185" xr:uid="{00000000-0005-0000-0000-0000A01F0000}"/>
    <cellStyle name="Normal 58 2 2 4 2 8" xfId="35417" xr:uid="{00000000-0005-0000-0000-0000A11F0000}"/>
    <cellStyle name="Normal 58 2 2 4 2 9" xfId="44928" xr:uid="{00000000-0005-0000-0000-0000A21F0000}"/>
    <cellStyle name="Normal 58 2 2 4 3" xfId="1996" xr:uid="{00000000-0005-0000-0000-0000A31F0000}"/>
    <cellStyle name="Normal 58 2 2 4 3 2" xfId="5036" xr:uid="{00000000-0005-0000-0000-0000A41F0000}"/>
    <cellStyle name="Normal 58 2 2 4 3 2 2" xfId="14553" xr:uid="{00000000-0005-0000-0000-0000A51F0000}"/>
    <cellStyle name="Normal 58 2 2 4 3 2 3" xfId="22706" xr:uid="{00000000-0005-0000-0000-0000A61F0000}"/>
    <cellStyle name="Normal 58 2 2 4 3 2 4" xfId="30859" xr:uid="{00000000-0005-0000-0000-0000A71F0000}"/>
    <cellStyle name="Normal 58 2 2 4 3 2 5" xfId="39091" xr:uid="{00000000-0005-0000-0000-0000A81F0000}"/>
    <cellStyle name="Normal 58 2 2 4 3 2 6" xfId="48602" xr:uid="{00000000-0005-0000-0000-0000A91F0000}"/>
    <cellStyle name="Normal 58 2 2 4 3 3" xfId="7596" xr:uid="{00000000-0005-0000-0000-0000AA1F0000}"/>
    <cellStyle name="Normal 58 2 2 4 3 3 2" xfId="17113" xr:uid="{00000000-0005-0000-0000-0000AB1F0000}"/>
    <cellStyle name="Normal 58 2 2 4 3 3 3" xfId="25266" xr:uid="{00000000-0005-0000-0000-0000AC1F0000}"/>
    <cellStyle name="Normal 58 2 2 4 3 3 4" xfId="33419" xr:uid="{00000000-0005-0000-0000-0000AD1F0000}"/>
    <cellStyle name="Normal 58 2 2 4 3 3 5" xfId="41651" xr:uid="{00000000-0005-0000-0000-0000AE1F0000}"/>
    <cellStyle name="Normal 58 2 2 4 3 3 6" xfId="51162" xr:uid="{00000000-0005-0000-0000-0000AF1F0000}"/>
    <cellStyle name="Normal 58 2 2 4 3 4" xfId="11513" xr:uid="{00000000-0005-0000-0000-0000B01F0000}"/>
    <cellStyle name="Normal 58 2 2 4 3 5" xfId="19672" xr:uid="{00000000-0005-0000-0000-0000B11F0000}"/>
    <cellStyle name="Normal 58 2 2 4 3 6" xfId="27825" xr:uid="{00000000-0005-0000-0000-0000B21F0000}"/>
    <cellStyle name="Normal 58 2 2 4 3 7" xfId="36057" xr:uid="{00000000-0005-0000-0000-0000B31F0000}"/>
    <cellStyle name="Normal 58 2 2 4 3 8" xfId="45568" xr:uid="{00000000-0005-0000-0000-0000B41F0000}"/>
    <cellStyle name="Normal 58 2 2 4 4" xfId="3753" xr:uid="{00000000-0005-0000-0000-0000B51F0000}"/>
    <cellStyle name="Normal 58 2 2 4 4 2" xfId="13270" xr:uid="{00000000-0005-0000-0000-0000B61F0000}"/>
    <cellStyle name="Normal 58 2 2 4 4 3" xfId="21426" xr:uid="{00000000-0005-0000-0000-0000B71F0000}"/>
    <cellStyle name="Normal 58 2 2 4 4 4" xfId="29579" xr:uid="{00000000-0005-0000-0000-0000B81F0000}"/>
    <cellStyle name="Normal 58 2 2 4 4 5" xfId="37811" xr:uid="{00000000-0005-0000-0000-0000B91F0000}"/>
    <cellStyle name="Normal 58 2 2 4 4 6" xfId="47322" xr:uid="{00000000-0005-0000-0000-0000BA1F0000}"/>
    <cellStyle name="Normal 58 2 2 4 5" xfId="6316" xr:uid="{00000000-0005-0000-0000-0000BB1F0000}"/>
    <cellStyle name="Normal 58 2 2 4 5 2" xfId="15833" xr:uid="{00000000-0005-0000-0000-0000BC1F0000}"/>
    <cellStyle name="Normal 58 2 2 4 5 3" xfId="23986" xr:uid="{00000000-0005-0000-0000-0000BD1F0000}"/>
    <cellStyle name="Normal 58 2 2 4 5 4" xfId="32139" xr:uid="{00000000-0005-0000-0000-0000BE1F0000}"/>
    <cellStyle name="Normal 58 2 2 4 5 5" xfId="40371" xr:uid="{00000000-0005-0000-0000-0000BF1F0000}"/>
    <cellStyle name="Normal 58 2 2 4 5 6" xfId="49882" xr:uid="{00000000-0005-0000-0000-0000C01F0000}"/>
    <cellStyle name="Normal 58 2 2 4 6" xfId="10233" xr:uid="{00000000-0005-0000-0000-0000C11F0000}"/>
    <cellStyle name="Normal 58 2 2 4 7" xfId="18392" xr:uid="{00000000-0005-0000-0000-0000C21F0000}"/>
    <cellStyle name="Normal 58 2 2 4 8" xfId="26545" xr:uid="{00000000-0005-0000-0000-0000C31F0000}"/>
    <cellStyle name="Normal 58 2 2 4 9" xfId="34777" xr:uid="{00000000-0005-0000-0000-0000C41F0000}"/>
    <cellStyle name="Normal 58 2 2 40" xfId="53637" xr:uid="{00000000-0005-0000-0000-0000C51F0000}"/>
    <cellStyle name="Normal 58 2 2 41" xfId="53716" xr:uid="{00000000-0005-0000-0000-0000C61F0000}"/>
    <cellStyle name="Normal 58 2 2 42" xfId="53795" xr:uid="{00000000-0005-0000-0000-0000C71F0000}"/>
    <cellStyle name="Normal 58 2 2 5" xfId="1033" xr:uid="{00000000-0005-0000-0000-0000C81F0000}"/>
    <cellStyle name="Normal 58 2 2 5 2" xfId="2316" xr:uid="{00000000-0005-0000-0000-0000C91F0000}"/>
    <cellStyle name="Normal 58 2 2 5 2 2" xfId="5356" xr:uid="{00000000-0005-0000-0000-0000CA1F0000}"/>
    <cellStyle name="Normal 58 2 2 5 2 2 2" xfId="14873" xr:uid="{00000000-0005-0000-0000-0000CB1F0000}"/>
    <cellStyle name="Normal 58 2 2 5 2 2 3" xfId="23026" xr:uid="{00000000-0005-0000-0000-0000CC1F0000}"/>
    <cellStyle name="Normal 58 2 2 5 2 2 4" xfId="31179" xr:uid="{00000000-0005-0000-0000-0000CD1F0000}"/>
    <cellStyle name="Normal 58 2 2 5 2 2 5" xfId="39411" xr:uid="{00000000-0005-0000-0000-0000CE1F0000}"/>
    <cellStyle name="Normal 58 2 2 5 2 2 6" xfId="48922" xr:uid="{00000000-0005-0000-0000-0000CF1F0000}"/>
    <cellStyle name="Normal 58 2 2 5 2 3" xfId="7916" xr:uid="{00000000-0005-0000-0000-0000D01F0000}"/>
    <cellStyle name="Normal 58 2 2 5 2 3 2" xfId="17433" xr:uid="{00000000-0005-0000-0000-0000D11F0000}"/>
    <cellStyle name="Normal 58 2 2 5 2 3 3" xfId="25586" xr:uid="{00000000-0005-0000-0000-0000D21F0000}"/>
    <cellStyle name="Normal 58 2 2 5 2 3 4" xfId="33739" xr:uid="{00000000-0005-0000-0000-0000D31F0000}"/>
    <cellStyle name="Normal 58 2 2 5 2 3 5" xfId="41971" xr:uid="{00000000-0005-0000-0000-0000D41F0000}"/>
    <cellStyle name="Normal 58 2 2 5 2 3 6" xfId="51482" xr:uid="{00000000-0005-0000-0000-0000D51F0000}"/>
    <cellStyle name="Normal 58 2 2 5 2 4" xfId="11833" xr:uid="{00000000-0005-0000-0000-0000D61F0000}"/>
    <cellStyle name="Normal 58 2 2 5 2 5" xfId="19992" xr:uid="{00000000-0005-0000-0000-0000D71F0000}"/>
    <cellStyle name="Normal 58 2 2 5 2 6" xfId="28145" xr:uid="{00000000-0005-0000-0000-0000D81F0000}"/>
    <cellStyle name="Normal 58 2 2 5 2 7" xfId="36377" xr:uid="{00000000-0005-0000-0000-0000D91F0000}"/>
    <cellStyle name="Normal 58 2 2 5 2 8" xfId="45888" xr:uid="{00000000-0005-0000-0000-0000DA1F0000}"/>
    <cellStyle name="Normal 58 2 2 5 3" xfId="4076" xr:uid="{00000000-0005-0000-0000-0000DB1F0000}"/>
    <cellStyle name="Normal 58 2 2 5 3 2" xfId="13593" xr:uid="{00000000-0005-0000-0000-0000DC1F0000}"/>
    <cellStyle name="Normal 58 2 2 5 3 3" xfId="21746" xr:uid="{00000000-0005-0000-0000-0000DD1F0000}"/>
    <cellStyle name="Normal 58 2 2 5 3 4" xfId="29899" xr:uid="{00000000-0005-0000-0000-0000DE1F0000}"/>
    <cellStyle name="Normal 58 2 2 5 3 5" xfId="38131" xr:uid="{00000000-0005-0000-0000-0000DF1F0000}"/>
    <cellStyle name="Normal 58 2 2 5 3 6" xfId="47642" xr:uid="{00000000-0005-0000-0000-0000E01F0000}"/>
    <cellStyle name="Normal 58 2 2 5 4" xfId="6636" xr:uid="{00000000-0005-0000-0000-0000E11F0000}"/>
    <cellStyle name="Normal 58 2 2 5 4 2" xfId="16153" xr:uid="{00000000-0005-0000-0000-0000E21F0000}"/>
    <cellStyle name="Normal 58 2 2 5 4 3" xfId="24306" xr:uid="{00000000-0005-0000-0000-0000E31F0000}"/>
    <cellStyle name="Normal 58 2 2 5 4 4" xfId="32459" xr:uid="{00000000-0005-0000-0000-0000E41F0000}"/>
    <cellStyle name="Normal 58 2 2 5 4 5" xfId="40691" xr:uid="{00000000-0005-0000-0000-0000E51F0000}"/>
    <cellStyle name="Normal 58 2 2 5 4 6" xfId="50202" xr:uid="{00000000-0005-0000-0000-0000E61F0000}"/>
    <cellStyle name="Normal 58 2 2 5 5" xfId="10553" xr:uid="{00000000-0005-0000-0000-0000E71F0000}"/>
    <cellStyle name="Normal 58 2 2 5 6" xfId="18712" xr:uid="{00000000-0005-0000-0000-0000E81F0000}"/>
    <cellStyle name="Normal 58 2 2 5 7" xfId="26865" xr:uid="{00000000-0005-0000-0000-0000E91F0000}"/>
    <cellStyle name="Normal 58 2 2 5 8" xfId="35097" xr:uid="{00000000-0005-0000-0000-0000EA1F0000}"/>
    <cellStyle name="Normal 58 2 2 5 9" xfId="44608" xr:uid="{00000000-0005-0000-0000-0000EB1F0000}"/>
    <cellStyle name="Normal 58 2 2 6" xfId="1676" xr:uid="{00000000-0005-0000-0000-0000EC1F0000}"/>
    <cellStyle name="Normal 58 2 2 6 2" xfId="4716" xr:uid="{00000000-0005-0000-0000-0000ED1F0000}"/>
    <cellStyle name="Normal 58 2 2 6 2 2" xfId="14233" xr:uid="{00000000-0005-0000-0000-0000EE1F0000}"/>
    <cellStyle name="Normal 58 2 2 6 2 3" xfId="22386" xr:uid="{00000000-0005-0000-0000-0000EF1F0000}"/>
    <cellStyle name="Normal 58 2 2 6 2 4" xfId="30539" xr:uid="{00000000-0005-0000-0000-0000F01F0000}"/>
    <cellStyle name="Normal 58 2 2 6 2 5" xfId="38771" xr:uid="{00000000-0005-0000-0000-0000F11F0000}"/>
    <cellStyle name="Normal 58 2 2 6 2 6" xfId="48282" xr:uid="{00000000-0005-0000-0000-0000F21F0000}"/>
    <cellStyle name="Normal 58 2 2 6 3" xfId="7276" xr:uid="{00000000-0005-0000-0000-0000F31F0000}"/>
    <cellStyle name="Normal 58 2 2 6 3 2" xfId="16793" xr:uid="{00000000-0005-0000-0000-0000F41F0000}"/>
    <cellStyle name="Normal 58 2 2 6 3 3" xfId="24946" xr:uid="{00000000-0005-0000-0000-0000F51F0000}"/>
    <cellStyle name="Normal 58 2 2 6 3 4" xfId="33099" xr:uid="{00000000-0005-0000-0000-0000F61F0000}"/>
    <cellStyle name="Normal 58 2 2 6 3 5" xfId="41331" xr:uid="{00000000-0005-0000-0000-0000F71F0000}"/>
    <cellStyle name="Normal 58 2 2 6 3 6" xfId="50842" xr:uid="{00000000-0005-0000-0000-0000F81F0000}"/>
    <cellStyle name="Normal 58 2 2 6 4" xfId="11193" xr:uid="{00000000-0005-0000-0000-0000F91F0000}"/>
    <cellStyle name="Normal 58 2 2 6 5" xfId="19352" xr:uid="{00000000-0005-0000-0000-0000FA1F0000}"/>
    <cellStyle name="Normal 58 2 2 6 6" xfId="27505" xr:uid="{00000000-0005-0000-0000-0000FB1F0000}"/>
    <cellStyle name="Normal 58 2 2 6 7" xfId="35737" xr:uid="{00000000-0005-0000-0000-0000FC1F0000}"/>
    <cellStyle name="Normal 58 2 2 6 8" xfId="45248" xr:uid="{00000000-0005-0000-0000-0000FD1F0000}"/>
    <cellStyle name="Normal 58 2 2 7" xfId="2955" xr:uid="{00000000-0005-0000-0000-0000FE1F0000}"/>
    <cellStyle name="Normal 58 2 2 7 2" xfId="12472" xr:uid="{00000000-0005-0000-0000-0000FF1F0000}"/>
    <cellStyle name="Normal 58 2 2 7 3" xfId="20631" xr:uid="{00000000-0005-0000-0000-000000200000}"/>
    <cellStyle name="Normal 58 2 2 7 4" xfId="28784" xr:uid="{00000000-0005-0000-0000-000001200000}"/>
    <cellStyle name="Normal 58 2 2 7 5" xfId="37016" xr:uid="{00000000-0005-0000-0000-000002200000}"/>
    <cellStyle name="Normal 58 2 2 7 6" xfId="46527" xr:uid="{00000000-0005-0000-0000-000003200000}"/>
    <cellStyle name="Normal 58 2 2 8" xfId="3034" xr:uid="{00000000-0005-0000-0000-000004200000}"/>
    <cellStyle name="Normal 58 2 2 8 2" xfId="12551" xr:uid="{00000000-0005-0000-0000-000005200000}"/>
    <cellStyle name="Normal 58 2 2 8 3" xfId="20710" xr:uid="{00000000-0005-0000-0000-000006200000}"/>
    <cellStyle name="Normal 58 2 2 8 4" xfId="28863" xr:uid="{00000000-0005-0000-0000-000007200000}"/>
    <cellStyle name="Normal 58 2 2 8 5" xfId="37095" xr:uid="{00000000-0005-0000-0000-000008200000}"/>
    <cellStyle name="Normal 58 2 2 8 6" xfId="46606" xr:uid="{00000000-0005-0000-0000-000009200000}"/>
    <cellStyle name="Normal 58 2 2 9" xfId="3113" xr:uid="{00000000-0005-0000-0000-00000A200000}"/>
    <cellStyle name="Normal 58 2 2 9 2" xfId="12630" xr:uid="{00000000-0005-0000-0000-00000B200000}"/>
    <cellStyle name="Normal 58 2 2 9 3" xfId="20789" xr:uid="{00000000-0005-0000-0000-00000C200000}"/>
    <cellStyle name="Normal 58 2 2 9 4" xfId="28942" xr:uid="{00000000-0005-0000-0000-00000D200000}"/>
    <cellStyle name="Normal 58 2 2 9 5" xfId="37174" xr:uid="{00000000-0005-0000-0000-00000E200000}"/>
    <cellStyle name="Normal 58 2 2 9 6" xfId="46685" xr:uid="{00000000-0005-0000-0000-00000F200000}"/>
    <cellStyle name="Normal 58 2 20" xfId="8824" xr:uid="{00000000-0005-0000-0000-000010200000}"/>
    <cellStyle name="Normal 58 2 20 2" xfId="42879" xr:uid="{00000000-0005-0000-0000-000011200000}"/>
    <cellStyle name="Normal 58 2 20 3" xfId="52390" xr:uid="{00000000-0005-0000-0000-000012200000}"/>
    <cellStyle name="Normal 58 2 21" xfId="8903" xr:uid="{00000000-0005-0000-0000-000013200000}"/>
    <cellStyle name="Normal 58 2 21 2" xfId="42958" xr:uid="{00000000-0005-0000-0000-000014200000}"/>
    <cellStyle name="Normal 58 2 21 3" xfId="52469" xr:uid="{00000000-0005-0000-0000-000015200000}"/>
    <cellStyle name="Normal 58 2 22" xfId="8982" xr:uid="{00000000-0005-0000-0000-000016200000}"/>
    <cellStyle name="Normal 58 2 22 2" xfId="43037" xr:uid="{00000000-0005-0000-0000-000017200000}"/>
    <cellStyle name="Normal 58 2 22 3" xfId="52548" xr:uid="{00000000-0005-0000-0000-000018200000}"/>
    <cellStyle name="Normal 58 2 23" xfId="9061" xr:uid="{00000000-0005-0000-0000-000019200000}"/>
    <cellStyle name="Normal 58 2 23 2" xfId="43116" xr:uid="{00000000-0005-0000-0000-00001A200000}"/>
    <cellStyle name="Normal 58 2 23 3" xfId="52627" xr:uid="{00000000-0005-0000-0000-00001B200000}"/>
    <cellStyle name="Normal 58 2 24" xfId="9140" xr:uid="{00000000-0005-0000-0000-00001C200000}"/>
    <cellStyle name="Normal 58 2 24 2" xfId="43195" xr:uid="{00000000-0005-0000-0000-00001D200000}"/>
    <cellStyle name="Normal 58 2 24 3" xfId="52706" xr:uid="{00000000-0005-0000-0000-00001E200000}"/>
    <cellStyle name="Normal 58 2 25" xfId="9219" xr:uid="{00000000-0005-0000-0000-00001F200000}"/>
    <cellStyle name="Normal 58 2 25 2" xfId="43274" xr:uid="{00000000-0005-0000-0000-000020200000}"/>
    <cellStyle name="Normal 58 2 25 3" xfId="52785" xr:uid="{00000000-0005-0000-0000-000021200000}"/>
    <cellStyle name="Normal 58 2 26" xfId="9298" xr:uid="{00000000-0005-0000-0000-000022200000}"/>
    <cellStyle name="Normal 58 2 26 2" xfId="43353" xr:uid="{00000000-0005-0000-0000-000023200000}"/>
    <cellStyle name="Normal 58 2 26 3" xfId="52864" xr:uid="{00000000-0005-0000-0000-000024200000}"/>
    <cellStyle name="Normal 58 2 27" xfId="9377" xr:uid="{00000000-0005-0000-0000-000025200000}"/>
    <cellStyle name="Normal 58 2 27 2" xfId="43432" xr:uid="{00000000-0005-0000-0000-000026200000}"/>
    <cellStyle name="Normal 58 2 27 3" xfId="52943" xr:uid="{00000000-0005-0000-0000-000027200000}"/>
    <cellStyle name="Normal 58 2 28" xfId="9456" xr:uid="{00000000-0005-0000-0000-000028200000}"/>
    <cellStyle name="Normal 58 2 28 2" xfId="43511" xr:uid="{00000000-0005-0000-0000-000029200000}"/>
    <cellStyle name="Normal 58 2 28 3" xfId="53022" xr:uid="{00000000-0005-0000-0000-00002A200000}"/>
    <cellStyle name="Normal 58 2 29" xfId="9535" xr:uid="{00000000-0005-0000-0000-00002B200000}"/>
    <cellStyle name="Normal 58 2 29 2" xfId="43590" xr:uid="{00000000-0005-0000-0000-00002C200000}"/>
    <cellStyle name="Normal 58 2 29 3" xfId="53101" xr:uid="{00000000-0005-0000-0000-00002D200000}"/>
    <cellStyle name="Normal 58 2 3" xfId="414" xr:uid="{00000000-0005-0000-0000-00002E200000}"/>
    <cellStyle name="Normal 58 2 3 10" xfId="26257" xr:uid="{00000000-0005-0000-0000-00002F200000}"/>
    <cellStyle name="Normal 58 2 3 11" xfId="34489" xr:uid="{00000000-0005-0000-0000-000030200000}"/>
    <cellStyle name="Normal 58 2 3 12" xfId="44000" xr:uid="{00000000-0005-0000-0000-000031200000}"/>
    <cellStyle name="Normal 58 2 3 2" xfId="576" xr:uid="{00000000-0005-0000-0000-000032200000}"/>
    <cellStyle name="Normal 58 2 3 2 10" xfId="34649" xr:uid="{00000000-0005-0000-0000-000033200000}"/>
    <cellStyle name="Normal 58 2 3 2 11" xfId="44160" xr:uid="{00000000-0005-0000-0000-000034200000}"/>
    <cellStyle name="Normal 58 2 3 2 2" xfId="902" xr:uid="{00000000-0005-0000-0000-000035200000}"/>
    <cellStyle name="Normal 58 2 3 2 2 10" xfId="44480" xr:uid="{00000000-0005-0000-0000-000036200000}"/>
    <cellStyle name="Normal 58 2 3 2 2 2" xfId="1545" xr:uid="{00000000-0005-0000-0000-000037200000}"/>
    <cellStyle name="Normal 58 2 3 2 2 2 2" xfId="2828" xr:uid="{00000000-0005-0000-0000-000038200000}"/>
    <cellStyle name="Normal 58 2 3 2 2 2 2 2" xfId="5868" xr:uid="{00000000-0005-0000-0000-000039200000}"/>
    <cellStyle name="Normal 58 2 3 2 2 2 2 2 2" xfId="15385" xr:uid="{00000000-0005-0000-0000-00003A200000}"/>
    <cellStyle name="Normal 58 2 3 2 2 2 2 2 3" xfId="23538" xr:uid="{00000000-0005-0000-0000-00003B200000}"/>
    <cellStyle name="Normal 58 2 3 2 2 2 2 2 4" xfId="31691" xr:uid="{00000000-0005-0000-0000-00003C200000}"/>
    <cellStyle name="Normal 58 2 3 2 2 2 2 2 5" xfId="39923" xr:uid="{00000000-0005-0000-0000-00003D200000}"/>
    <cellStyle name="Normal 58 2 3 2 2 2 2 2 6" xfId="49434" xr:uid="{00000000-0005-0000-0000-00003E200000}"/>
    <cellStyle name="Normal 58 2 3 2 2 2 2 3" xfId="8428" xr:uid="{00000000-0005-0000-0000-00003F200000}"/>
    <cellStyle name="Normal 58 2 3 2 2 2 2 3 2" xfId="17945" xr:uid="{00000000-0005-0000-0000-000040200000}"/>
    <cellStyle name="Normal 58 2 3 2 2 2 2 3 3" xfId="26098" xr:uid="{00000000-0005-0000-0000-000041200000}"/>
    <cellStyle name="Normal 58 2 3 2 2 2 2 3 4" xfId="34251" xr:uid="{00000000-0005-0000-0000-000042200000}"/>
    <cellStyle name="Normal 58 2 3 2 2 2 2 3 5" xfId="42483" xr:uid="{00000000-0005-0000-0000-000043200000}"/>
    <cellStyle name="Normal 58 2 3 2 2 2 2 3 6" xfId="51994" xr:uid="{00000000-0005-0000-0000-000044200000}"/>
    <cellStyle name="Normal 58 2 3 2 2 2 2 4" xfId="12345" xr:uid="{00000000-0005-0000-0000-000045200000}"/>
    <cellStyle name="Normal 58 2 3 2 2 2 2 5" xfId="20504" xr:uid="{00000000-0005-0000-0000-000046200000}"/>
    <cellStyle name="Normal 58 2 3 2 2 2 2 6" xfId="28657" xr:uid="{00000000-0005-0000-0000-000047200000}"/>
    <cellStyle name="Normal 58 2 3 2 2 2 2 7" xfId="36889" xr:uid="{00000000-0005-0000-0000-000048200000}"/>
    <cellStyle name="Normal 58 2 3 2 2 2 2 8" xfId="46400" xr:uid="{00000000-0005-0000-0000-000049200000}"/>
    <cellStyle name="Normal 58 2 3 2 2 2 3" xfId="4588" xr:uid="{00000000-0005-0000-0000-00004A200000}"/>
    <cellStyle name="Normal 58 2 3 2 2 2 3 2" xfId="14105" xr:uid="{00000000-0005-0000-0000-00004B200000}"/>
    <cellStyle name="Normal 58 2 3 2 2 2 3 3" xfId="22258" xr:uid="{00000000-0005-0000-0000-00004C200000}"/>
    <cellStyle name="Normal 58 2 3 2 2 2 3 4" xfId="30411" xr:uid="{00000000-0005-0000-0000-00004D200000}"/>
    <cellStyle name="Normal 58 2 3 2 2 2 3 5" xfId="38643" xr:uid="{00000000-0005-0000-0000-00004E200000}"/>
    <cellStyle name="Normal 58 2 3 2 2 2 3 6" xfId="48154" xr:uid="{00000000-0005-0000-0000-00004F200000}"/>
    <cellStyle name="Normal 58 2 3 2 2 2 4" xfId="7148" xr:uid="{00000000-0005-0000-0000-000050200000}"/>
    <cellStyle name="Normal 58 2 3 2 2 2 4 2" xfId="16665" xr:uid="{00000000-0005-0000-0000-000051200000}"/>
    <cellStyle name="Normal 58 2 3 2 2 2 4 3" xfId="24818" xr:uid="{00000000-0005-0000-0000-000052200000}"/>
    <cellStyle name="Normal 58 2 3 2 2 2 4 4" xfId="32971" xr:uid="{00000000-0005-0000-0000-000053200000}"/>
    <cellStyle name="Normal 58 2 3 2 2 2 4 5" xfId="41203" xr:uid="{00000000-0005-0000-0000-000054200000}"/>
    <cellStyle name="Normal 58 2 3 2 2 2 4 6" xfId="50714" xr:uid="{00000000-0005-0000-0000-000055200000}"/>
    <cellStyle name="Normal 58 2 3 2 2 2 5" xfId="11065" xr:uid="{00000000-0005-0000-0000-000056200000}"/>
    <cellStyle name="Normal 58 2 3 2 2 2 6" xfId="19224" xr:uid="{00000000-0005-0000-0000-000057200000}"/>
    <cellStyle name="Normal 58 2 3 2 2 2 7" xfId="27377" xr:uid="{00000000-0005-0000-0000-000058200000}"/>
    <cellStyle name="Normal 58 2 3 2 2 2 8" xfId="35609" xr:uid="{00000000-0005-0000-0000-000059200000}"/>
    <cellStyle name="Normal 58 2 3 2 2 2 9" xfId="45120" xr:uid="{00000000-0005-0000-0000-00005A200000}"/>
    <cellStyle name="Normal 58 2 3 2 2 3" xfId="2188" xr:uid="{00000000-0005-0000-0000-00005B200000}"/>
    <cellStyle name="Normal 58 2 3 2 2 3 2" xfId="5228" xr:uid="{00000000-0005-0000-0000-00005C200000}"/>
    <cellStyle name="Normal 58 2 3 2 2 3 2 2" xfId="14745" xr:uid="{00000000-0005-0000-0000-00005D200000}"/>
    <cellStyle name="Normal 58 2 3 2 2 3 2 3" xfId="22898" xr:uid="{00000000-0005-0000-0000-00005E200000}"/>
    <cellStyle name="Normal 58 2 3 2 2 3 2 4" xfId="31051" xr:uid="{00000000-0005-0000-0000-00005F200000}"/>
    <cellStyle name="Normal 58 2 3 2 2 3 2 5" xfId="39283" xr:uid="{00000000-0005-0000-0000-000060200000}"/>
    <cellStyle name="Normal 58 2 3 2 2 3 2 6" xfId="48794" xr:uid="{00000000-0005-0000-0000-000061200000}"/>
    <cellStyle name="Normal 58 2 3 2 2 3 3" xfId="7788" xr:uid="{00000000-0005-0000-0000-000062200000}"/>
    <cellStyle name="Normal 58 2 3 2 2 3 3 2" xfId="17305" xr:uid="{00000000-0005-0000-0000-000063200000}"/>
    <cellStyle name="Normal 58 2 3 2 2 3 3 3" xfId="25458" xr:uid="{00000000-0005-0000-0000-000064200000}"/>
    <cellStyle name="Normal 58 2 3 2 2 3 3 4" xfId="33611" xr:uid="{00000000-0005-0000-0000-000065200000}"/>
    <cellStyle name="Normal 58 2 3 2 2 3 3 5" xfId="41843" xr:uid="{00000000-0005-0000-0000-000066200000}"/>
    <cellStyle name="Normal 58 2 3 2 2 3 3 6" xfId="51354" xr:uid="{00000000-0005-0000-0000-000067200000}"/>
    <cellStyle name="Normal 58 2 3 2 2 3 4" xfId="11705" xr:uid="{00000000-0005-0000-0000-000068200000}"/>
    <cellStyle name="Normal 58 2 3 2 2 3 5" xfId="19864" xr:uid="{00000000-0005-0000-0000-000069200000}"/>
    <cellStyle name="Normal 58 2 3 2 2 3 6" xfId="28017" xr:uid="{00000000-0005-0000-0000-00006A200000}"/>
    <cellStyle name="Normal 58 2 3 2 2 3 7" xfId="36249" xr:uid="{00000000-0005-0000-0000-00006B200000}"/>
    <cellStyle name="Normal 58 2 3 2 2 3 8" xfId="45760" xr:uid="{00000000-0005-0000-0000-00006C200000}"/>
    <cellStyle name="Normal 58 2 3 2 2 4" xfId="3948" xr:uid="{00000000-0005-0000-0000-00006D200000}"/>
    <cellStyle name="Normal 58 2 3 2 2 4 2" xfId="13465" xr:uid="{00000000-0005-0000-0000-00006E200000}"/>
    <cellStyle name="Normal 58 2 3 2 2 4 3" xfId="21618" xr:uid="{00000000-0005-0000-0000-00006F200000}"/>
    <cellStyle name="Normal 58 2 3 2 2 4 4" xfId="29771" xr:uid="{00000000-0005-0000-0000-000070200000}"/>
    <cellStyle name="Normal 58 2 3 2 2 4 5" xfId="38003" xr:uid="{00000000-0005-0000-0000-000071200000}"/>
    <cellStyle name="Normal 58 2 3 2 2 4 6" xfId="47514" xr:uid="{00000000-0005-0000-0000-000072200000}"/>
    <cellStyle name="Normal 58 2 3 2 2 5" xfId="6508" xr:uid="{00000000-0005-0000-0000-000073200000}"/>
    <cellStyle name="Normal 58 2 3 2 2 5 2" xfId="16025" xr:uid="{00000000-0005-0000-0000-000074200000}"/>
    <cellStyle name="Normal 58 2 3 2 2 5 3" xfId="24178" xr:uid="{00000000-0005-0000-0000-000075200000}"/>
    <cellStyle name="Normal 58 2 3 2 2 5 4" xfId="32331" xr:uid="{00000000-0005-0000-0000-000076200000}"/>
    <cellStyle name="Normal 58 2 3 2 2 5 5" xfId="40563" xr:uid="{00000000-0005-0000-0000-000077200000}"/>
    <cellStyle name="Normal 58 2 3 2 2 5 6" xfId="50074" xr:uid="{00000000-0005-0000-0000-000078200000}"/>
    <cellStyle name="Normal 58 2 3 2 2 6" xfId="10425" xr:uid="{00000000-0005-0000-0000-000079200000}"/>
    <cellStyle name="Normal 58 2 3 2 2 7" xfId="18584" xr:uid="{00000000-0005-0000-0000-00007A200000}"/>
    <cellStyle name="Normal 58 2 3 2 2 8" xfId="26737" xr:uid="{00000000-0005-0000-0000-00007B200000}"/>
    <cellStyle name="Normal 58 2 3 2 2 9" xfId="34969" xr:uid="{00000000-0005-0000-0000-00007C200000}"/>
    <cellStyle name="Normal 58 2 3 2 3" xfId="1225" xr:uid="{00000000-0005-0000-0000-00007D200000}"/>
    <cellStyle name="Normal 58 2 3 2 3 2" xfId="2508" xr:uid="{00000000-0005-0000-0000-00007E200000}"/>
    <cellStyle name="Normal 58 2 3 2 3 2 2" xfId="5548" xr:uid="{00000000-0005-0000-0000-00007F200000}"/>
    <cellStyle name="Normal 58 2 3 2 3 2 2 2" xfId="15065" xr:uid="{00000000-0005-0000-0000-000080200000}"/>
    <cellStyle name="Normal 58 2 3 2 3 2 2 3" xfId="23218" xr:uid="{00000000-0005-0000-0000-000081200000}"/>
    <cellStyle name="Normal 58 2 3 2 3 2 2 4" xfId="31371" xr:uid="{00000000-0005-0000-0000-000082200000}"/>
    <cellStyle name="Normal 58 2 3 2 3 2 2 5" xfId="39603" xr:uid="{00000000-0005-0000-0000-000083200000}"/>
    <cellStyle name="Normal 58 2 3 2 3 2 2 6" xfId="49114" xr:uid="{00000000-0005-0000-0000-000084200000}"/>
    <cellStyle name="Normal 58 2 3 2 3 2 3" xfId="8108" xr:uid="{00000000-0005-0000-0000-000085200000}"/>
    <cellStyle name="Normal 58 2 3 2 3 2 3 2" xfId="17625" xr:uid="{00000000-0005-0000-0000-000086200000}"/>
    <cellStyle name="Normal 58 2 3 2 3 2 3 3" xfId="25778" xr:uid="{00000000-0005-0000-0000-000087200000}"/>
    <cellStyle name="Normal 58 2 3 2 3 2 3 4" xfId="33931" xr:uid="{00000000-0005-0000-0000-000088200000}"/>
    <cellStyle name="Normal 58 2 3 2 3 2 3 5" xfId="42163" xr:uid="{00000000-0005-0000-0000-000089200000}"/>
    <cellStyle name="Normal 58 2 3 2 3 2 3 6" xfId="51674" xr:uid="{00000000-0005-0000-0000-00008A200000}"/>
    <cellStyle name="Normal 58 2 3 2 3 2 4" xfId="12025" xr:uid="{00000000-0005-0000-0000-00008B200000}"/>
    <cellStyle name="Normal 58 2 3 2 3 2 5" xfId="20184" xr:uid="{00000000-0005-0000-0000-00008C200000}"/>
    <cellStyle name="Normal 58 2 3 2 3 2 6" xfId="28337" xr:uid="{00000000-0005-0000-0000-00008D200000}"/>
    <cellStyle name="Normal 58 2 3 2 3 2 7" xfId="36569" xr:uid="{00000000-0005-0000-0000-00008E200000}"/>
    <cellStyle name="Normal 58 2 3 2 3 2 8" xfId="46080" xr:uid="{00000000-0005-0000-0000-00008F200000}"/>
    <cellStyle name="Normal 58 2 3 2 3 3" xfId="4268" xr:uid="{00000000-0005-0000-0000-000090200000}"/>
    <cellStyle name="Normal 58 2 3 2 3 3 2" xfId="13785" xr:uid="{00000000-0005-0000-0000-000091200000}"/>
    <cellStyle name="Normal 58 2 3 2 3 3 3" xfId="21938" xr:uid="{00000000-0005-0000-0000-000092200000}"/>
    <cellStyle name="Normal 58 2 3 2 3 3 4" xfId="30091" xr:uid="{00000000-0005-0000-0000-000093200000}"/>
    <cellStyle name="Normal 58 2 3 2 3 3 5" xfId="38323" xr:uid="{00000000-0005-0000-0000-000094200000}"/>
    <cellStyle name="Normal 58 2 3 2 3 3 6" xfId="47834" xr:uid="{00000000-0005-0000-0000-000095200000}"/>
    <cellStyle name="Normal 58 2 3 2 3 4" xfId="6828" xr:uid="{00000000-0005-0000-0000-000096200000}"/>
    <cellStyle name="Normal 58 2 3 2 3 4 2" xfId="16345" xr:uid="{00000000-0005-0000-0000-000097200000}"/>
    <cellStyle name="Normal 58 2 3 2 3 4 3" xfId="24498" xr:uid="{00000000-0005-0000-0000-000098200000}"/>
    <cellStyle name="Normal 58 2 3 2 3 4 4" xfId="32651" xr:uid="{00000000-0005-0000-0000-000099200000}"/>
    <cellStyle name="Normal 58 2 3 2 3 4 5" xfId="40883" xr:uid="{00000000-0005-0000-0000-00009A200000}"/>
    <cellStyle name="Normal 58 2 3 2 3 4 6" xfId="50394" xr:uid="{00000000-0005-0000-0000-00009B200000}"/>
    <cellStyle name="Normal 58 2 3 2 3 5" xfId="10745" xr:uid="{00000000-0005-0000-0000-00009C200000}"/>
    <cellStyle name="Normal 58 2 3 2 3 6" xfId="18904" xr:uid="{00000000-0005-0000-0000-00009D200000}"/>
    <cellStyle name="Normal 58 2 3 2 3 7" xfId="27057" xr:uid="{00000000-0005-0000-0000-00009E200000}"/>
    <cellStyle name="Normal 58 2 3 2 3 8" xfId="35289" xr:uid="{00000000-0005-0000-0000-00009F200000}"/>
    <cellStyle name="Normal 58 2 3 2 3 9" xfId="44800" xr:uid="{00000000-0005-0000-0000-0000A0200000}"/>
    <cellStyle name="Normal 58 2 3 2 4" xfId="1868" xr:uid="{00000000-0005-0000-0000-0000A1200000}"/>
    <cellStyle name="Normal 58 2 3 2 4 2" xfId="4908" xr:uid="{00000000-0005-0000-0000-0000A2200000}"/>
    <cellStyle name="Normal 58 2 3 2 4 2 2" xfId="14425" xr:uid="{00000000-0005-0000-0000-0000A3200000}"/>
    <cellStyle name="Normal 58 2 3 2 4 2 3" xfId="22578" xr:uid="{00000000-0005-0000-0000-0000A4200000}"/>
    <cellStyle name="Normal 58 2 3 2 4 2 4" xfId="30731" xr:uid="{00000000-0005-0000-0000-0000A5200000}"/>
    <cellStyle name="Normal 58 2 3 2 4 2 5" xfId="38963" xr:uid="{00000000-0005-0000-0000-0000A6200000}"/>
    <cellStyle name="Normal 58 2 3 2 4 2 6" xfId="48474" xr:uid="{00000000-0005-0000-0000-0000A7200000}"/>
    <cellStyle name="Normal 58 2 3 2 4 3" xfId="7468" xr:uid="{00000000-0005-0000-0000-0000A8200000}"/>
    <cellStyle name="Normal 58 2 3 2 4 3 2" xfId="16985" xr:uid="{00000000-0005-0000-0000-0000A9200000}"/>
    <cellStyle name="Normal 58 2 3 2 4 3 3" xfId="25138" xr:uid="{00000000-0005-0000-0000-0000AA200000}"/>
    <cellStyle name="Normal 58 2 3 2 4 3 4" xfId="33291" xr:uid="{00000000-0005-0000-0000-0000AB200000}"/>
    <cellStyle name="Normal 58 2 3 2 4 3 5" xfId="41523" xr:uid="{00000000-0005-0000-0000-0000AC200000}"/>
    <cellStyle name="Normal 58 2 3 2 4 3 6" xfId="51034" xr:uid="{00000000-0005-0000-0000-0000AD200000}"/>
    <cellStyle name="Normal 58 2 3 2 4 4" xfId="11385" xr:uid="{00000000-0005-0000-0000-0000AE200000}"/>
    <cellStyle name="Normal 58 2 3 2 4 5" xfId="19544" xr:uid="{00000000-0005-0000-0000-0000AF200000}"/>
    <cellStyle name="Normal 58 2 3 2 4 6" xfId="27697" xr:uid="{00000000-0005-0000-0000-0000B0200000}"/>
    <cellStyle name="Normal 58 2 3 2 4 7" xfId="35929" xr:uid="{00000000-0005-0000-0000-0000B1200000}"/>
    <cellStyle name="Normal 58 2 3 2 4 8" xfId="45440" xr:uid="{00000000-0005-0000-0000-0000B2200000}"/>
    <cellStyle name="Normal 58 2 3 2 5" xfId="3625" xr:uid="{00000000-0005-0000-0000-0000B3200000}"/>
    <cellStyle name="Normal 58 2 3 2 5 2" xfId="13142" xr:uid="{00000000-0005-0000-0000-0000B4200000}"/>
    <cellStyle name="Normal 58 2 3 2 5 3" xfId="21298" xr:uid="{00000000-0005-0000-0000-0000B5200000}"/>
    <cellStyle name="Normal 58 2 3 2 5 4" xfId="29451" xr:uid="{00000000-0005-0000-0000-0000B6200000}"/>
    <cellStyle name="Normal 58 2 3 2 5 5" xfId="37683" xr:uid="{00000000-0005-0000-0000-0000B7200000}"/>
    <cellStyle name="Normal 58 2 3 2 5 6" xfId="47194" xr:uid="{00000000-0005-0000-0000-0000B8200000}"/>
    <cellStyle name="Normal 58 2 3 2 6" xfId="6188" xr:uid="{00000000-0005-0000-0000-0000B9200000}"/>
    <cellStyle name="Normal 58 2 3 2 6 2" xfId="15705" xr:uid="{00000000-0005-0000-0000-0000BA200000}"/>
    <cellStyle name="Normal 58 2 3 2 6 3" xfId="23858" xr:uid="{00000000-0005-0000-0000-0000BB200000}"/>
    <cellStyle name="Normal 58 2 3 2 6 4" xfId="32011" xr:uid="{00000000-0005-0000-0000-0000BC200000}"/>
    <cellStyle name="Normal 58 2 3 2 6 5" xfId="40243" xr:uid="{00000000-0005-0000-0000-0000BD200000}"/>
    <cellStyle name="Normal 58 2 3 2 6 6" xfId="49754" xr:uid="{00000000-0005-0000-0000-0000BE200000}"/>
    <cellStyle name="Normal 58 2 3 2 7" xfId="10105" xr:uid="{00000000-0005-0000-0000-0000BF200000}"/>
    <cellStyle name="Normal 58 2 3 2 8" xfId="18264" xr:uid="{00000000-0005-0000-0000-0000C0200000}"/>
    <cellStyle name="Normal 58 2 3 2 9" xfId="26417" xr:uid="{00000000-0005-0000-0000-0000C1200000}"/>
    <cellStyle name="Normal 58 2 3 3" xfId="739" xr:uid="{00000000-0005-0000-0000-0000C2200000}"/>
    <cellStyle name="Normal 58 2 3 3 10" xfId="44320" xr:uid="{00000000-0005-0000-0000-0000C3200000}"/>
    <cellStyle name="Normal 58 2 3 3 2" xfId="1385" xr:uid="{00000000-0005-0000-0000-0000C4200000}"/>
    <cellStyle name="Normal 58 2 3 3 2 2" xfId="2668" xr:uid="{00000000-0005-0000-0000-0000C5200000}"/>
    <cellStyle name="Normal 58 2 3 3 2 2 2" xfId="5708" xr:uid="{00000000-0005-0000-0000-0000C6200000}"/>
    <cellStyle name="Normal 58 2 3 3 2 2 2 2" xfId="15225" xr:uid="{00000000-0005-0000-0000-0000C7200000}"/>
    <cellStyle name="Normal 58 2 3 3 2 2 2 3" xfId="23378" xr:uid="{00000000-0005-0000-0000-0000C8200000}"/>
    <cellStyle name="Normal 58 2 3 3 2 2 2 4" xfId="31531" xr:uid="{00000000-0005-0000-0000-0000C9200000}"/>
    <cellStyle name="Normal 58 2 3 3 2 2 2 5" xfId="39763" xr:uid="{00000000-0005-0000-0000-0000CA200000}"/>
    <cellStyle name="Normal 58 2 3 3 2 2 2 6" xfId="49274" xr:uid="{00000000-0005-0000-0000-0000CB200000}"/>
    <cellStyle name="Normal 58 2 3 3 2 2 3" xfId="8268" xr:uid="{00000000-0005-0000-0000-0000CC200000}"/>
    <cellStyle name="Normal 58 2 3 3 2 2 3 2" xfId="17785" xr:uid="{00000000-0005-0000-0000-0000CD200000}"/>
    <cellStyle name="Normal 58 2 3 3 2 2 3 3" xfId="25938" xr:uid="{00000000-0005-0000-0000-0000CE200000}"/>
    <cellStyle name="Normal 58 2 3 3 2 2 3 4" xfId="34091" xr:uid="{00000000-0005-0000-0000-0000CF200000}"/>
    <cellStyle name="Normal 58 2 3 3 2 2 3 5" xfId="42323" xr:uid="{00000000-0005-0000-0000-0000D0200000}"/>
    <cellStyle name="Normal 58 2 3 3 2 2 3 6" xfId="51834" xr:uid="{00000000-0005-0000-0000-0000D1200000}"/>
    <cellStyle name="Normal 58 2 3 3 2 2 4" xfId="12185" xr:uid="{00000000-0005-0000-0000-0000D2200000}"/>
    <cellStyle name="Normal 58 2 3 3 2 2 5" xfId="20344" xr:uid="{00000000-0005-0000-0000-0000D3200000}"/>
    <cellStyle name="Normal 58 2 3 3 2 2 6" xfId="28497" xr:uid="{00000000-0005-0000-0000-0000D4200000}"/>
    <cellStyle name="Normal 58 2 3 3 2 2 7" xfId="36729" xr:uid="{00000000-0005-0000-0000-0000D5200000}"/>
    <cellStyle name="Normal 58 2 3 3 2 2 8" xfId="46240" xr:uid="{00000000-0005-0000-0000-0000D6200000}"/>
    <cellStyle name="Normal 58 2 3 3 2 3" xfId="4428" xr:uid="{00000000-0005-0000-0000-0000D7200000}"/>
    <cellStyle name="Normal 58 2 3 3 2 3 2" xfId="13945" xr:uid="{00000000-0005-0000-0000-0000D8200000}"/>
    <cellStyle name="Normal 58 2 3 3 2 3 3" xfId="22098" xr:uid="{00000000-0005-0000-0000-0000D9200000}"/>
    <cellStyle name="Normal 58 2 3 3 2 3 4" xfId="30251" xr:uid="{00000000-0005-0000-0000-0000DA200000}"/>
    <cellStyle name="Normal 58 2 3 3 2 3 5" xfId="38483" xr:uid="{00000000-0005-0000-0000-0000DB200000}"/>
    <cellStyle name="Normal 58 2 3 3 2 3 6" xfId="47994" xr:uid="{00000000-0005-0000-0000-0000DC200000}"/>
    <cellStyle name="Normal 58 2 3 3 2 4" xfId="6988" xr:uid="{00000000-0005-0000-0000-0000DD200000}"/>
    <cellStyle name="Normal 58 2 3 3 2 4 2" xfId="16505" xr:uid="{00000000-0005-0000-0000-0000DE200000}"/>
    <cellStyle name="Normal 58 2 3 3 2 4 3" xfId="24658" xr:uid="{00000000-0005-0000-0000-0000DF200000}"/>
    <cellStyle name="Normal 58 2 3 3 2 4 4" xfId="32811" xr:uid="{00000000-0005-0000-0000-0000E0200000}"/>
    <cellStyle name="Normal 58 2 3 3 2 4 5" xfId="41043" xr:uid="{00000000-0005-0000-0000-0000E1200000}"/>
    <cellStyle name="Normal 58 2 3 3 2 4 6" xfId="50554" xr:uid="{00000000-0005-0000-0000-0000E2200000}"/>
    <cellStyle name="Normal 58 2 3 3 2 5" xfId="10905" xr:uid="{00000000-0005-0000-0000-0000E3200000}"/>
    <cellStyle name="Normal 58 2 3 3 2 6" xfId="19064" xr:uid="{00000000-0005-0000-0000-0000E4200000}"/>
    <cellStyle name="Normal 58 2 3 3 2 7" xfId="27217" xr:uid="{00000000-0005-0000-0000-0000E5200000}"/>
    <cellStyle name="Normal 58 2 3 3 2 8" xfId="35449" xr:uid="{00000000-0005-0000-0000-0000E6200000}"/>
    <cellStyle name="Normal 58 2 3 3 2 9" xfId="44960" xr:uid="{00000000-0005-0000-0000-0000E7200000}"/>
    <cellStyle name="Normal 58 2 3 3 3" xfId="2028" xr:uid="{00000000-0005-0000-0000-0000E8200000}"/>
    <cellStyle name="Normal 58 2 3 3 3 2" xfId="5068" xr:uid="{00000000-0005-0000-0000-0000E9200000}"/>
    <cellStyle name="Normal 58 2 3 3 3 2 2" xfId="14585" xr:uid="{00000000-0005-0000-0000-0000EA200000}"/>
    <cellStyle name="Normal 58 2 3 3 3 2 3" xfId="22738" xr:uid="{00000000-0005-0000-0000-0000EB200000}"/>
    <cellStyle name="Normal 58 2 3 3 3 2 4" xfId="30891" xr:uid="{00000000-0005-0000-0000-0000EC200000}"/>
    <cellStyle name="Normal 58 2 3 3 3 2 5" xfId="39123" xr:uid="{00000000-0005-0000-0000-0000ED200000}"/>
    <cellStyle name="Normal 58 2 3 3 3 2 6" xfId="48634" xr:uid="{00000000-0005-0000-0000-0000EE200000}"/>
    <cellStyle name="Normal 58 2 3 3 3 3" xfId="7628" xr:uid="{00000000-0005-0000-0000-0000EF200000}"/>
    <cellStyle name="Normal 58 2 3 3 3 3 2" xfId="17145" xr:uid="{00000000-0005-0000-0000-0000F0200000}"/>
    <cellStyle name="Normal 58 2 3 3 3 3 3" xfId="25298" xr:uid="{00000000-0005-0000-0000-0000F1200000}"/>
    <cellStyle name="Normal 58 2 3 3 3 3 4" xfId="33451" xr:uid="{00000000-0005-0000-0000-0000F2200000}"/>
    <cellStyle name="Normal 58 2 3 3 3 3 5" xfId="41683" xr:uid="{00000000-0005-0000-0000-0000F3200000}"/>
    <cellStyle name="Normal 58 2 3 3 3 3 6" xfId="51194" xr:uid="{00000000-0005-0000-0000-0000F4200000}"/>
    <cellStyle name="Normal 58 2 3 3 3 4" xfId="11545" xr:uid="{00000000-0005-0000-0000-0000F5200000}"/>
    <cellStyle name="Normal 58 2 3 3 3 5" xfId="19704" xr:uid="{00000000-0005-0000-0000-0000F6200000}"/>
    <cellStyle name="Normal 58 2 3 3 3 6" xfId="27857" xr:uid="{00000000-0005-0000-0000-0000F7200000}"/>
    <cellStyle name="Normal 58 2 3 3 3 7" xfId="36089" xr:uid="{00000000-0005-0000-0000-0000F8200000}"/>
    <cellStyle name="Normal 58 2 3 3 3 8" xfId="45600" xr:uid="{00000000-0005-0000-0000-0000F9200000}"/>
    <cellStyle name="Normal 58 2 3 3 4" xfId="3785" xr:uid="{00000000-0005-0000-0000-0000FA200000}"/>
    <cellStyle name="Normal 58 2 3 3 4 2" xfId="13302" xr:uid="{00000000-0005-0000-0000-0000FB200000}"/>
    <cellStyle name="Normal 58 2 3 3 4 3" xfId="21458" xr:uid="{00000000-0005-0000-0000-0000FC200000}"/>
    <cellStyle name="Normal 58 2 3 3 4 4" xfId="29611" xr:uid="{00000000-0005-0000-0000-0000FD200000}"/>
    <cellStyle name="Normal 58 2 3 3 4 5" xfId="37843" xr:uid="{00000000-0005-0000-0000-0000FE200000}"/>
    <cellStyle name="Normal 58 2 3 3 4 6" xfId="47354" xr:uid="{00000000-0005-0000-0000-0000FF200000}"/>
    <cellStyle name="Normal 58 2 3 3 5" xfId="6348" xr:uid="{00000000-0005-0000-0000-000000210000}"/>
    <cellStyle name="Normal 58 2 3 3 5 2" xfId="15865" xr:uid="{00000000-0005-0000-0000-000001210000}"/>
    <cellStyle name="Normal 58 2 3 3 5 3" xfId="24018" xr:uid="{00000000-0005-0000-0000-000002210000}"/>
    <cellStyle name="Normal 58 2 3 3 5 4" xfId="32171" xr:uid="{00000000-0005-0000-0000-000003210000}"/>
    <cellStyle name="Normal 58 2 3 3 5 5" xfId="40403" xr:uid="{00000000-0005-0000-0000-000004210000}"/>
    <cellStyle name="Normal 58 2 3 3 5 6" xfId="49914" xr:uid="{00000000-0005-0000-0000-000005210000}"/>
    <cellStyle name="Normal 58 2 3 3 6" xfId="10265" xr:uid="{00000000-0005-0000-0000-000006210000}"/>
    <cellStyle name="Normal 58 2 3 3 7" xfId="18424" xr:uid="{00000000-0005-0000-0000-000007210000}"/>
    <cellStyle name="Normal 58 2 3 3 8" xfId="26577" xr:uid="{00000000-0005-0000-0000-000008210000}"/>
    <cellStyle name="Normal 58 2 3 3 9" xfId="34809" xr:uid="{00000000-0005-0000-0000-000009210000}"/>
    <cellStyle name="Normal 58 2 3 4" xfId="1065" xr:uid="{00000000-0005-0000-0000-00000A210000}"/>
    <cellStyle name="Normal 58 2 3 4 2" xfId="2348" xr:uid="{00000000-0005-0000-0000-00000B210000}"/>
    <cellStyle name="Normal 58 2 3 4 2 2" xfId="5388" xr:uid="{00000000-0005-0000-0000-00000C210000}"/>
    <cellStyle name="Normal 58 2 3 4 2 2 2" xfId="14905" xr:uid="{00000000-0005-0000-0000-00000D210000}"/>
    <cellStyle name="Normal 58 2 3 4 2 2 3" xfId="23058" xr:uid="{00000000-0005-0000-0000-00000E210000}"/>
    <cellStyle name="Normal 58 2 3 4 2 2 4" xfId="31211" xr:uid="{00000000-0005-0000-0000-00000F210000}"/>
    <cellStyle name="Normal 58 2 3 4 2 2 5" xfId="39443" xr:uid="{00000000-0005-0000-0000-000010210000}"/>
    <cellStyle name="Normal 58 2 3 4 2 2 6" xfId="48954" xr:uid="{00000000-0005-0000-0000-000011210000}"/>
    <cellStyle name="Normal 58 2 3 4 2 3" xfId="7948" xr:uid="{00000000-0005-0000-0000-000012210000}"/>
    <cellStyle name="Normal 58 2 3 4 2 3 2" xfId="17465" xr:uid="{00000000-0005-0000-0000-000013210000}"/>
    <cellStyle name="Normal 58 2 3 4 2 3 3" xfId="25618" xr:uid="{00000000-0005-0000-0000-000014210000}"/>
    <cellStyle name="Normal 58 2 3 4 2 3 4" xfId="33771" xr:uid="{00000000-0005-0000-0000-000015210000}"/>
    <cellStyle name="Normal 58 2 3 4 2 3 5" xfId="42003" xr:uid="{00000000-0005-0000-0000-000016210000}"/>
    <cellStyle name="Normal 58 2 3 4 2 3 6" xfId="51514" xr:uid="{00000000-0005-0000-0000-000017210000}"/>
    <cellStyle name="Normal 58 2 3 4 2 4" xfId="11865" xr:uid="{00000000-0005-0000-0000-000018210000}"/>
    <cellStyle name="Normal 58 2 3 4 2 5" xfId="20024" xr:uid="{00000000-0005-0000-0000-000019210000}"/>
    <cellStyle name="Normal 58 2 3 4 2 6" xfId="28177" xr:uid="{00000000-0005-0000-0000-00001A210000}"/>
    <cellStyle name="Normal 58 2 3 4 2 7" xfId="36409" xr:uid="{00000000-0005-0000-0000-00001B210000}"/>
    <cellStyle name="Normal 58 2 3 4 2 8" xfId="45920" xr:uid="{00000000-0005-0000-0000-00001C210000}"/>
    <cellStyle name="Normal 58 2 3 4 3" xfId="4108" xr:uid="{00000000-0005-0000-0000-00001D210000}"/>
    <cellStyle name="Normal 58 2 3 4 3 2" xfId="13625" xr:uid="{00000000-0005-0000-0000-00001E210000}"/>
    <cellStyle name="Normal 58 2 3 4 3 3" xfId="21778" xr:uid="{00000000-0005-0000-0000-00001F210000}"/>
    <cellStyle name="Normal 58 2 3 4 3 4" xfId="29931" xr:uid="{00000000-0005-0000-0000-000020210000}"/>
    <cellStyle name="Normal 58 2 3 4 3 5" xfId="38163" xr:uid="{00000000-0005-0000-0000-000021210000}"/>
    <cellStyle name="Normal 58 2 3 4 3 6" xfId="47674" xr:uid="{00000000-0005-0000-0000-000022210000}"/>
    <cellStyle name="Normal 58 2 3 4 4" xfId="6668" xr:uid="{00000000-0005-0000-0000-000023210000}"/>
    <cellStyle name="Normal 58 2 3 4 4 2" xfId="16185" xr:uid="{00000000-0005-0000-0000-000024210000}"/>
    <cellStyle name="Normal 58 2 3 4 4 3" xfId="24338" xr:uid="{00000000-0005-0000-0000-000025210000}"/>
    <cellStyle name="Normal 58 2 3 4 4 4" xfId="32491" xr:uid="{00000000-0005-0000-0000-000026210000}"/>
    <cellStyle name="Normal 58 2 3 4 4 5" xfId="40723" xr:uid="{00000000-0005-0000-0000-000027210000}"/>
    <cellStyle name="Normal 58 2 3 4 4 6" xfId="50234" xr:uid="{00000000-0005-0000-0000-000028210000}"/>
    <cellStyle name="Normal 58 2 3 4 5" xfId="10585" xr:uid="{00000000-0005-0000-0000-000029210000}"/>
    <cellStyle name="Normal 58 2 3 4 6" xfId="18744" xr:uid="{00000000-0005-0000-0000-00002A210000}"/>
    <cellStyle name="Normal 58 2 3 4 7" xfId="26897" xr:uid="{00000000-0005-0000-0000-00002B210000}"/>
    <cellStyle name="Normal 58 2 3 4 8" xfId="35129" xr:uid="{00000000-0005-0000-0000-00002C210000}"/>
    <cellStyle name="Normal 58 2 3 4 9" xfId="44640" xr:uid="{00000000-0005-0000-0000-00002D210000}"/>
    <cellStyle name="Normal 58 2 3 5" xfId="1708" xr:uid="{00000000-0005-0000-0000-00002E210000}"/>
    <cellStyle name="Normal 58 2 3 5 2" xfId="4748" xr:uid="{00000000-0005-0000-0000-00002F210000}"/>
    <cellStyle name="Normal 58 2 3 5 2 2" xfId="14265" xr:uid="{00000000-0005-0000-0000-000030210000}"/>
    <cellStyle name="Normal 58 2 3 5 2 3" xfId="22418" xr:uid="{00000000-0005-0000-0000-000031210000}"/>
    <cellStyle name="Normal 58 2 3 5 2 4" xfId="30571" xr:uid="{00000000-0005-0000-0000-000032210000}"/>
    <cellStyle name="Normal 58 2 3 5 2 5" xfId="38803" xr:uid="{00000000-0005-0000-0000-000033210000}"/>
    <cellStyle name="Normal 58 2 3 5 2 6" xfId="48314" xr:uid="{00000000-0005-0000-0000-000034210000}"/>
    <cellStyle name="Normal 58 2 3 5 3" xfId="7308" xr:uid="{00000000-0005-0000-0000-000035210000}"/>
    <cellStyle name="Normal 58 2 3 5 3 2" xfId="16825" xr:uid="{00000000-0005-0000-0000-000036210000}"/>
    <cellStyle name="Normal 58 2 3 5 3 3" xfId="24978" xr:uid="{00000000-0005-0000-0000-000037210000}"/>
    <cellStyle name="Normal 58 2 3 5 3 4" xfId="33131" xr:uid="{00000000-0005-0000-0000-000038210000}"/>
    <cellStyle name="Normal 58 2 3 5 3 5" xfId="41363" xr:uid="{00000000-0005-0000-0000-000039210000}"/>
    <cellStyle name="Normal 58 2 3 5 3 6" xfId="50874" xr:uid="{00000000-0005-0000-0000-00003A210000}"/>
    <cellStyle name="Normal 58 2 3 5 4" xfId="11225" xr:uid="{00000000-0005-0000-0000-00003B210000}"/>
    <cellStyle name="Normal 58 2 3 5 5" xfId="19384" xr:uid="{00000000-0005-0000-0000-00003C210000}"/>
    <cellStyle name="Normal 58 2 3 5 6" xfId="27537" xr:uid="{00000000-0005-0000-0000-00003D210000}"/>
    <cellStyle name="Normal 58 2 3 5 7" xfId="35769" xr:uid="{00000000-0005-0000-0000-00003E210000}"/>
    <cellStyle name="Normal 58 2 3 5 8" xfId="45280" xr:uid="{00000000-0005-0000-0000-00003F210000}"/>
    <cellStyle name="Normal 58 2 3 6" xfId="3462" xr:uid="{00000000-0005-0000-0000-000040210000}"/>
    <cellStyle name="Normal 58 2 3 6 2" xfId="12979" xr:uid="{00000000-0005-0000-0000-000041210000}"/>
    <cellStyle name="Normal 58 2 3 6 3" xfId="21138" xr:uid="{00000000-0005-0000-0000-000042210000}"/>
    <cellStyle name="Normal 58 2 3 6 4" xfId="29291" xr:uid="{00000000-0005-0000-0000-000043210000}"/>
    <cellStyle name="Normal 58 2 3 6 5" xfId="37523" xr:uid="{00000000-0005-0000-0000-000044210000}"/>
    <cellStyle name="Normal 58 2 3 6 6" xfId="47034" xr:uid="{00000000-0005-0000-0000-000045210000}"/>
    <cellStyle name="Normal 58 2 3 7" xfId="6028" xr:uid="{00000000-0005-0000-0000-000046210000}"/>
    <cellStyle name="Normal 58 2 3 7 2" xfId="15545" xr:uid="{00000000-0005-0000-0000-000047210000}"/>
    <cellStyle name="Normal 58 2 3 7 3" xfId="23698" xr:uid="{00000000-0005-0000-0000-000048210000}"/>
    <cellStyle name="Normal 58 2 3 7 4" xfId="31851" xr:uid="{00000000-0005-0000-0000-000049210000}"/>
    <cellStyle name="Normal 58 2 3 7 5" xfId="40083" xr:uid="{00000000-0005-0000-0000-00004A210000}"/>
    <cellStyle name="Normal 58 2 3 7 6" xfId="49594" xr:uid="{00000000-0005-0000-0000-00004B210000}"/>
    <cellStyle name="Normal 58 2 3 8" xfId="9945" xr:uid="{00000000-0005-0000-0000-00004C210000}"/>
    <cellStyle name="Normal 58 2 3 9" xfId="18104" xr:uid="{00000000-0005-0000-0000-00004D210000}"/>
    <cellStyle name="Normal 58 2 30" xfId="9614" xr:uid="{00000000-0005-0000-0000-00004E210000}"/>
    <cellStyle name="Normal 58 2 30 2" xfId="43669" xr:uid="{00000000-0005-0000-0000-00004F210000}"/>
    <cellStyle name="Normal 58 2 30 3" xfId="53180" xr:uid="{00000000-0005-0000-0000-000050210000}"/>
    <cellStyle name="Normal 58 2 31" xfId="9693" xr:uid="{00000000-0005-0000-0000-000051210000}"/>
    <cellStyle name="Normal 58 2 31 2" xfId="43748" xr:uid="{00000000-0005-0000-0000-000052210000}"/>
    <cellStyle name="Normal 58 2 31 3" xfId="53259" xr:uid="{00000000-0005-0000-0000-000053210000}"/>
    <cellStyle name="Normal 58 2 32" xfId="9772" xr:uid="{00000000-0005-0000-0000-000054210000}"/>
    <cellStyle name="Normal 58 2 32 2" xfId="43827" xr:uid="{00000000-0005-0000-0000-000055210000}"/>
    <cellStyle name="Normal 58 2 32 3" xfId="53338" xr:uid="{00000000-0005-0000-0000-000056210000}"/>
    <cellStyle name="Normal 58 2 33" xfId="9866" xr:uid="{00000000-0005-0000-0000-000057210000}"/>
    <cellStyle name="Normal 58 2 34" xfId="18025" xr:uid="{00000000-0005-0000-0000-000058210000}"/>
    <cellStyle name="Normal 58 2 35" xfId="26178" xr:uid="{00000000-0005-0000-0000-000059210000}"/>
    <cellStyle name="Normal 58 2 36" xfId="34331" xr:uid="{00000000-0005-0000-0000-00005A210000}"/>
    <cellStyle name="Normal 58 2 37" xfId="34410" xr:uid="{00000000-0005-0000-0000-00005B210000}"/>
    <cellStyle name="Normal 58 2 38" xfId="43921" xr:uid="{00000000-0005-0000-0000-00005C210000}"/>
    <cellStyle name="Normal 58 2 39" xfId="53432" xr:uid="{00000000-0005-0000-0000-00005D210000}"/>
    <cellStyle name="Normal 58 2 4" xfId="496" xr:uid="{00000000-0005-0000-0000-00005E210000}"/>
    <cellStyle name="Normal 58 2 4 10" xfId="34569" xr:uid="{00000000-0005-0000-0000-00005F210000}"/>
    <cellStyle name="Normal 58 2 4 11" xfId="44080" xr:uid="{00000000-0005-0000-0000-000060210000}"/>
    <cellStyle name="Normal 58 2 4 2" xfId="822" xr:uid="{00000000-0005-0000-0000-000061210000}"/>
    <cellStyle name="Normal 58 2 4 2 10" xfId="44400" xr:uid="{00000000-0005-0000-0000-000062210000}"/>
    <cellStyle name="Normal 58 2 4 2 2" xfId="1465" xr:uid="{00000000-0005-0000-0000-000063210000}"/>
    <cellStyle name="Normal 58 2 4 2 2 2" xfId="2748" xr:uid="{00000000-0005-0000-0000-000064210000}"/>
    <cellStyle name="Normal 58 2 4 2 2 2 2" xfId="5788" xr:uid="{00000000-0005-0000-0000-000065210000}"/>
    <cellStyle name="Normal 58 2 4 2 2 2 2 2" xfId="15305" xr:uid="{00000000-0005-0000-0000-000066210000}"/>
    <cellStyle name="Normal 58 2 4 2 2 2 2 3" xfId="23458" xr:uid="{00000000-0005-0000-0000-000067210000}"/>
    <cellStyle name="Normal 58 2 4 2 2 2 2 4" xfId="31611" xr:uid="{00000000-0005-0000-0000-000068210000}"/>
    <cellStyle name="Normal 58 2 4 2 2 2 2 5" xfId="39843" xr:uid="{00000000-0005-0000-0000-000069210000}"/>
    <cellStyle name="Normal 58 2 4 2 2 2 2 6" xfId="49354" xr:uid="{00000000-0005-0000-0000-00006A210000}"/>
    <cellStyle name="Normal 58 2 4 2 2 2 3" xfId="8348" xr:uid="{00000000-0005-0000-0000-00006B210000}"/>
    <cellStyle name="Normal 58 2 4 2 2 2 3 2" xfId="17865" xr:uid="{00000000-0005-0000-0000-00006C210000}"/>
    <cellStyle name="Normal 58 2 4 2 2 2 3 3" xfId="26018" xr:uid="{00000000-0005-0000-0000-00006D210000}"/>
    <cellStyle name="Normal 58 2 4 2 2 2 3 4" xfId="34171" xr:uid="{00000000-0005-0000-0000-00006E210000}"/>
    <cellStyle name="Normal 58 2 4 2 2 2 3 5" xfId="42403" xr:uid="{00000000-0005-0000-0000-00006F210000}"/>
    <cellStyle name="Normal 58 2 4 2 2 2 3 6" xfId="51914" xr:uid="{00000000-0005-0000-0000-000070210000}"/>
    <cellStyle name="Normal 58 2 4 2 2 2 4" xfId="12265" xr:uid="{00000000-0005-0000-0000-000071210000}"/>
    <cellStyle name="Normal 58 2 4 2 2 2 5" xfId="20424" xr:uid="{00000000-0005-0000-0000-000072210000}"/>
    <cellStyle name="Normal 58 2 4 2 2 2 6" xfId="28577" xr:uid="{00000000-0005-0000-0000-000073210000}"/>
    <cellStyle name="Normal 58 2 4 2 2 2 7" xfId="36809" xr:uid="{00000000-0005-0000-0000-000074210000}"/>
    <cellStyle name="Normal 58 2 4 2 2 2 8" xfId="46320" xr:uid="{00000000-0005-0000-0000-000075210000}"/>
    <cellStyle name="Normal 58 2 4 2 2 3" xfId="4508" xr:uid="{00000000-0005-0000-0000-000076210000}"/>
    <cellStyle name="Normal 58 2 4 2 2 3 2" xfId="14025" xr:uid="{00000000-0005-0000-0000-000077210000}"/>
    <cellStyle name="Normal 58 2 4 2 2 3 3" xfId="22178" xr:uid="{00000000-0005-0000-0000-000078210000}"/>
    <cellStyle name="Normal 58 2 4 2 2 3 4" xfId="30331" xr:uid="{00000000-0005-0000-0000-000079210000}"/>
    <cellStyle name="Normal 58 2 4 2 2 3 5" xfId="38563" xr:uid="{00000000-0005-0000-0000-00007A210000}"/>
    <cellStyle name="Normal 58 2 4 2 2 3 6" xfId="48074" xr:uid="{00000000-0005-0000-0000-00007B210000}"/>
    <cellStyle name="Normal 58 2 4 2 2 4" xfId="7068" xr:uid="{00000000-0005-0000-0000-00007C210000}"/>
    <cellStyle name="Normal 58 2 4 2 2 4 2" xfId="16585" xr:uid="{00000000-0005-0000-0000-00007D210000}"/>
    <cellStyle name="Normal 58 2 4 2 2 4 3" xfId="24738" xr:uid="{00000000-0005-0000-0000-00007E210000}"/>
    <cellStyle name="Normal 58 2 4 2 2 4 4" xfId="32891" xr:uid="{00000000-0005-0000-0000-00007F210000}"/>
    <cellStyle name="Normal 58 2 4 2 2 4 5" xfId="41123" xr:uid="{00000000-0005-0000-0000-000080210000}"/>
    <cellStyle name="Normal 58 2 4 2 2 4 6" xfId="50634" xr:uid="{00000000-0005-0000-0000-000081210000}"/>
    <cellStyle name="Normal 58 2 4 2 2 5" xfId="10985" xr:uid="{00000000-0005-0000-0000-000082210000}"/>
    <cellStyle name="Normal 58 2 4 2 2 6" xfId="19144" xr:uid="{00000000-0005-0000-0000-000083210000}"/>
    <cellStyle name="Normal 58 2 4 2 2 7" xfId="27297" xr:uid="{00000000-0005-0000-0000-000084210000}"/>
    <cellStyle name="Normal 58 2 4 2 2 8" xfId="35529" xr:uid="{00000000-0005-0000-0000-000085210000}"/>
    <cellStyle name="Normal 58 2 4 2 2 9" xfId="45040" xr:uid="{00000000-0005-0000-0000-000086210000}"/>
    <cellStyle name="Normal 58 2 4 2 3" xfId="2108" xr:uid="{00000000-0005-0000-0000-000087210000}"/>
    <cellStyle name="Normal 58 2 4 2 3 2" xfId="5148" xr:uid="{00000000-0005-0000-0000-000088210000}"/>
    <cellStyle name="Normal 58 2 4 2 3 2 2" xfId="14665" xr:uid="{00000000-0005-0000-0000-000089210000}"/>
    <cellStyle name="Normal 58 2 4 2 3 2 3" xfId="22818" xr:uid="{00000000-0005-0000-0000-00008A210000}"/>
    <cellStyle name="Normal 58 2 4 2 3 2 4" xfId="30971" xr:uid="{00000000-0005-0000-0000-00008B210000}"/>
    <cellStyle name="Normal 58 2 4 2 3 2 5" xfId="39203" xr:uid="{00000000-0005-0000-0000-00008C210000}"/>
    <cellStyle name="Normal 58 2 4 2 3 2 6" xfId="48714" xr:uid="{00000000-0005-0000-0000-00008D210000}"/>
    <cellStyle name="Normal 58 2 4 2 3 3" xfId="7708" xr:uid="{00000000-0005-0000-0000-00008E210000}"/>
    <cellStyle name="Normal 58 2 4 2 3 3 2" xfId="17225" xr:uid="{00000000-0005-0000-0000-00008F210000}"/>
    <cellStyle name="Normal 58 2 4 2 3 3 3" xfId="25378" xr:uid="{00000000-0005-0000-0000-000090210000}"/>
    <cellStyle name="Normal 58 2 4 2 3 3 4" xfId="33531" xr:uid="{00000000-0005-0000-0000-000091210000}"/>
    <cellStyle name="Normal 58 2 4 2 3 3 5" xfId="41763" xr:uid="{00000000-0005-0000-0000-000092210000}"/>
    <cellStyle name="Normal 58 2 4 2 3 3 6" xfId="51274" xr:uid="{00000000-0005-0000-0000-000093210000}"/>
    <cellStyle name="Normal 58 2 4 2 3 4" xfId="11625" xr:uid="{00000000-0005-0000-0000-000094210000}"/>
    <cellStyle name="Normal 58 2 4 2 3 5" xfId="19784" xr:uid="{00000000-0005-0000-0000-000095210000}"/>
    <cellStyle name="Normal 58 2 4 2 3 6" xfId="27937" xr:uid="{00000000-0005-0000-0000-000096210000}"/>
    <cellStyle name="Normal 58 2 4 2 3 7" xfId="36169" xr:uid="{00000000-0005-0000-0000-000097210000}"/>
    <cellStyle name="Normal 58 2 4 2 3 8" xfId="45680" xr:uid="{00000000-0005-0000-0000-000098210000}"/>
    <cellStyle name="Normal 58 2 4 2 4" xfId="3868" xr:uid="{00000000-0005-0000-0000-000099210000}"/>
    <cellStyle name="Normal 58 2 4 2 4 2" xfId="13385" xr:uid="{00000000-0005-0000-0000-00009A210000}"/>
    <cellStyle name="Normal 58 2 4 2 4 3" xfId="21538" xr:uid="{00000000-0005-0000-0000-00009B210000}"/>
    <cellStyle name="Normal 58 2 4 2 4 4" xfId="29691" xr:uid="{00000000-0005-0000-0000-00009C210000}"/>
    <cellStyle name="Normal 58 2 4 2 4 5" xfId="37923" xr:uid="{00000000-0005-0000-0000-00009D210000}"/>
    <cellStyle name="Normal 58 2 4 2 4 6" xfId="47434" xr:uid="{00000000-0005-0000-0000-00009E210000}"/>
    <cellStyle name="Normal 58 2 4 2 5" xfId="6428" xr:uid="{00000000-0005-0000-0000-00009F210000}"/>
    <cellStyle name="Normal 58 2 4 2 5 2" xfId="15945" xr:uid="{00000000-0005-0000-0000-0000A0210000}"/>
    <cellStyle name="Normal 58 2 4 2 5 3" xfId="24098" xr:uid="{00000000-0005-0000-0000-0000A1210000}"/>
    <cellStyle name="Normal 58 2 4 2 5 4" xfId="32251" xr:uid="{00000000-0005-0000-0000-0000A2210000}"/>
    <cellStyle name="Normal 58 2 4 2 5 5" xfId="40483" xr:uid="{00000000-0005-0000-0000-0000A3210000}"/>
    <cellStyle name="Normal 58 2 4 2 5 6" xfId="49994" xr:uid="{00000000-0005-0000-0000-0000A4210000}"/>
    <cellStyle name="Normal 58 2 4 2 6" xfId="10345" xr:uid="{00000000-0005-0000-0000-0000A5210000}"/>
    <cellStyle name="Normal 58 2 4 2 7" xfId="18504" xr:uid="{00000000-0005-0000-0000-0000A6210000}"/>
    <cellStyle name="Normal 58 2 4 2 8" xfId="26657" xr:uid="{00000000-0005-0000-0000-0000A7210000}"/>
    <cellStyle name="Normal 58 2 4 2 9" xfId="34889" xr:uid="{00000000-0005-0000-0000-0000A8210000}"/>
    <cellStyle name="Normal 58 2 4 3" xfId="1145" xr:uid="{00000000-0005-0000-0000-0000A9210000}"/>
    <cellStyle name="Normal 58 2 4 3 2" xfId="2428" xr:uid="{00000000-0005-0000-0000-0000AA210000}"/>
    <cellStyle name="Normal 58 2 4 3 2 2" xfId="5468" xr:uid="{00000000-0005-0000-0000-0000AB210000}"/>
    <cellStyle name="Normal 58 2 4 3 2 2 2" xfId="14985" xr:uid="{00000000-0005-0000-0000-0000AC210000}"/>
    <cellStyle name="Normal 58 2 4 3 2 2 3" xfId="23138" xr:uid="{00000000-0005-0000-0000-0000AD210000}"/>
    <cellStyle name="Normal 58 2 4 3 2 2 4" xfId="31291" xr:uid="{00000000-0005-0000-0000-0000AE210000}"/>
    <cellStyle name="Normal 58 2 4 3 2 2 5" xfId="39523" xr:uid="{00000000-0005-0000-0000-0000AF210000}"/>
    <cellStyle name="Normal 58 2 4 3 2 2 6" xfId="49034" xr:uid="{00000000-0005-0000-0000-0000B0210000}"/>
    <cellStyle name="Normal 58 2 4 3 2 3" xfId="8028" xr:uid="{00000000-0005-0000-0000-0000B1210000}"/>
    <cellStyle name="Normal 58 2 4 3 2 3 2" xfId="17545" xr:uid="{00000000-0005-0000-0000-0000B2210000}"/>
    <cellStyle name="Normal 58 2 4 3 2 3 3" xfId="25698" xr:uid="{00000000-0005-0000-0000-0000B3210000}"/>
    <cellStyle name="Normal 58 2 4 3 2 3 4" xfId="33851" xr:uid="{00000000-0005-0000-0000-0000B4210000}"/>
    <cellStyle name="Normal 58 2 4 3 2 3 5" xfId="42083" xr:uid="{00000000-0005-0000-0000-0000B5210000}"/>
    <cellStyle name="Normal 58 2 4 3 2 3 6" xfId="51594" xr:uid="{00000000-0005-0000-0000-0000B6210000}"/>
    <cellStyle name="Normal 58 2 4 3 2 4" xfId="11945" xr:uid="{00000000-0005-0000-0000-0000B7210000}"/>
    <cellStyle name="Normal 58 2 4 3 2 5" xfId="20104" xr:uid="{00000000-0005-0000-0000-0000B8210000}"/>
    <cellStyle name="Normal 58 2 4 3 2 6" xfId="28257" xr:uid="{00000000-0005-0000-0000-0000B9210000}"/>
    <cellStyle name="Normal 58 2 4 3 2 7" xfId="36489" xr:uid="{00000000-0005-0000-0000-0000BA210000}"/>
    <cellStyle name="Normal 58 2 4 3 2 8" xfId="46000" xr:uid="{00000000-0005-0000-0000-0000BB210000}"/>
    <cellStyle name="Normal 58 2 4 3 3" xfId="4188" xr:uid="{00000000-0005-0000-0000-0000BC210000}"/>
    <cellStyle name="Normal 58 2 4 3 3 2" xfId="13705" xr:uid="{00000000-0005-0000-0000-0000BD210000}"/>
    <cellStyle name="Normal 58 2 4 3 3 3" xfId="21858" xr:uid="{00000000-0005-0000-0000-0000BE210000}"/>
    <cellStyle name="Normal 58 2 4 3 3 4" xfId="30011" xr:uid="{00000000-0005-0000-0000-0000BF210000}"/>
    <cellStyle name="Normal 58 2 4 3 3 5" xfId="38243" xr:uid="{00000000-0005-0000-0000-0000C0210000}"/>
    <cellStyle name="Normal 58 2 4 3 3 6" xfId="47754" xr:uid="{00000000-0005-0000-0000-0000C1210000}"/>
    <cellStyle name="Normal 58 2 4 3 4" xfId="6748" xr:uid="{00000000-0005-0000-0000-0000C2210000}"/>
    <cellStyle name="Normal 58 2 4 3 4 2" xfId="16265" xr:uid="{00000000-0005-0000-0000-0000C3210000}"/>
    <cellStyle name="Normal 58 2 4 3 4 3" xfId="24418" xr:uid="{00000000-0005-0000-0000-0000C4210000}"/>
    <cellStyle name="Normal 58 2 4 3 4 4" xfId="32571" xr:uid="{00000000-0005-0000-0000-0000C5210000}"/>
    <cellStyle name="Normal 58 2 4 3 4 5" xfId="40803" xr:uid="{00000000-0005-0000-0000-0000C6210000}"/>
    <cellStyle name="Normal 58 2 4 3 4 6" xfId="50314" xr:uid="{00000000-0005-0000-0000-0000C7210000}"/>
    <cellStyle name="Normal 58 2 4 3 5" xfId="10665" xr:uid="{00000000-0005-0000-0000-0000C8210000}"/>
    <cellStyle name="Normal 58 2 4 3 6" xfId="18824" xr:uid="{00000000-0005-0000-0000-0000C9210000}"/>
    <cellStyle name="Normal 58 2 4 3 7" xfId="26977" xr:uid="{00000000-0005-0000-0000-0000CA210000}"/>
    <cellStyle name="Normal 58 2 4 3 8" xfId="35209" xr:uid="{00000000-0005-0000-0000-0000CB210000}"/>
    <cellStyle name="Normal 58 2 4 3 9" xfId="44720" xr:uid="{00000000-0005-0000-0000-0000CC210000}"/>
    <cellStyle name="Normal 58 2 4 4" xfId="1788" xr:uid="{00000000-0005-0000-0000-0000CD210000}"/>
    <cellStyle name="Normal 58 2 4 4 2" xfId="4828" xr:uid="{00000000-0005-0000-0000-0000CE210000}"/>
    <cellStyle name="Normal 58 2 4 4 2 2" xfId="14345" xr:uid="{00000000-0005-0000-0000-0000CF210000}"/>
    <cellStyle name="Normal 58 2 4 4 2 3" xfId="22498" xr:uid="{00000000-0005-0000-0000-0000D0210000}"/>
    <cellStyle name="Normal 58 2 4 4 2 4" xfId="30651" xr:uid="{00000000-0005-0000-0000-0000D1210000}"/>
    <cellStyle name="Normal 58 2 4 4 2 5" xfId="38883" xr:uid="{00000000-0005-0000-0000-0000D2210000}"/>
    <cellStyle name="Normal 58 2 4 4 2 6" xfId="48394" xr:uid="{00000000-0005-0000-0000-0000D3210000}"/>
    <cellStyle name="Normal 58 2 4 4 3" xfId="7388" xr:uid="{00000000-0005-0000-0000-0000D4210000}"/>
    <cellStyle name="Normal 58 2 4 4 3 2" xfId="16905" xr:uid="{00000000-0005-0000-0000-0000D5210000}"/>
    <cellStyle name="Normal 58 2 4 4 3 3" xfId="25058" xr:uid="{00000000-0005-0000-0000-0000D6210000}"/>
    <cellStyle name="Normal 58 2 4 4 3 4" xfId="33211" xr:uid="{00000000-0005-0000-0000-0000D7210000}"/>
    <cellStyle name="Normal 58 2 4 4 3 5" xfId="41443" xr:uid="{00000000-0005-0000-0000-0000D8210000}"/>
    <cellStyle name="Normal 58 2 4 4 3 6" xfId="50954" xr:uid="{00000000-0005-0000-0000-0000D9210000}"/>
    <cellStyle name="Normal 58 2 4 4 4" xfId="11305" xr:uid="{00000000-0005-0000-0000-0000DA210000}"/>
    <cellStyle name="Normal 58 2 4 4 5" xfId="19464" xr:uid="{00000000-0005-0000-0000-0000DB210000}"/>
    <cellStyle name="Normal 58 2 4 4 6" xfId="27617" xr:uid="{00000000-0005-0000-0000-0000DC210000}"/>
    <cellStyle name="Normal 58 2 4 4 7" xfId="35849" xr:uid="{00000000-0005-0000-0000-0000DD210000}"/>
    <cellStyle name="Normal 58 2 4 4 8" xfId="45360" xr:uid="{00000000-0005-0000-0000-0000DE210000}"/>
    <cellStyle name="Normal 58 2 4 5" xfId="3545" xr:uid="{00000000-0005-0000-0000-0000DF210000}"/>
    <cellStyle name="Normal 58 2 4 5 2" xfId="13062" xr:uid="{00000000-0005-0000-0000-0000E0210000}"/>
    <cellStyle name="Normal 58 2 4 5 3" xfId="21218" xr:uid="{00000000-0005-0000-0000-0000E1210000}"/>
    <cellStyle name="Normal 58 2 4 5 4" xfId="29371" xr:uid="{00000000-0005-0000-0000-0000E2210000}"/>
    <cellStyle name="Normal 58 2 4 5 5" xfId="37603" xr:uid="{00000000-0005-0000-0000-0000E3210000}"/>
    <cellStyle name="Normal 58 2 4 5 6" xfId="47114" xr:uid="{00000000-0005-0000-0000-0000E4210000}"/>
    <cellStyle name="Normal 58 2 4 6" xfId="6108" xr:uid="{00000000-0005-0000-0000-0000E5210000}"/>
    <cellStyle name="Normal 58 2 4 6 2" xfId="15625" xr:uid="{00000000-0005-0000-0000-0000E6210000}"/>
    <cellStyle name="Normal 58 2 4 6 3" xfId="23778" xr:uid="{00000000-0005-0000-0000-0000E7210000}"/>
    <cellStyle name="Normal 58 2 4 6 4" xfId="31931" xr:uid="{00000000-0005-0000-0000-0000E8210000}"/>
    <cellStyle name="Normal 58 2 4 6 5" xfId="40163" xr:uid="{00000000-0005-0000-0000-0000E9210000}"/>
    <cellStyle name="Normal 58 2 4 6 6" xfId="49674" xr:uid="{00000000-0005-0000-0000-0000EA210000}"/>
    <cellStyle name="Normal 58 2 4 7" xfId="10025" xr:uid="{00000000-0005-0000-0000-0000EB210000}"/>
    <cellStyle name="Normal 58 2 4 8" xfId="18184" xr:uid="{00000000-0005-0000-0000-0000EC210000}"/>
    <cellStyle name="Normal 58 2 4 9" xfId="26337" xr:uid="{00000000-0005-0000-0000-0000ED210000}"/>
    <cellStyle name="Normal 58 2 40" xfId="53511" xr:uid="{00000000-0005-0000-0000-0000EE210000}"/>
    <cellStyle name="Normal 58 2 41" xfId="53590" xr:uid="{00000000-0005-0000-0000-0000EF210000}"/>
    <cellStyle name="Normal 58 2 42" xfId="53669" xr:uid="{00000000-0005-0000-0000-0000F0210000}"/>
    <cellStyle name="Normal 58 2 43" xfId="53748" xr:uid="{00000000-0005-0000-0000-0000F1210000}"/>
    <cellStyle name="Normal 58 2 5" xfId="659" xr:uid="{00000000-0005-0000-0000-0000F2210000}"/>
    <cellStyle name="Normal 58 2 5 10" xfId="44240" xr:uid="{00000000-0005-0000-0000-0000F3210000}"/>
    <cellStyle name="Normal 58 2 5 2" xfId="1305" xr:uid="{00000000-0005-0000-0000-0000F4210000}"/>
    <cellStyle name="Normal 58 2 5 2 2" xfId="2588" xr:uid="{00000000-0005-0000-0000-0000F5210000}"/>
    <cellStyle name="Normal 58 2 5 2 2 2" xfId="5628" xr:uid="{00000000-0005-0000-0000-0000F6210000}"/>
    <cellStyle name="Normal 58 2 5 2 2 2 2" xfId="15145" xr:uid="{00000000-0005-0000-0000-0000F7210000}"/>
    <cellStyle name="Normal 58 2 5 2 2 2 3" xfId="23298" xr:uid="{00000000-0005-0000-0000-0000F8210000}"/>
    <cellStyle name="Normal 58 2 5 2 2 2 4" xfId="31451" xr:uid="{00000000-0005-0000-0000-0000F9210000}"/>
    <cellStyle name="Normal 58 2 5 2 2 2 5" xfId="39683" xr:uid="{00000000-0005-0000-0000-0000FA210000}"/>
    <cellStyle name="Normal 58 2 5 2 2 2 6" xfId="49194" xr:uid="{00000000-0005-0000-0000-0000FB210000}"/>
    <cellStyle name="Normal 58 2 5 2 2 3" xfId="8188" xr:uid="{00000000-0005-0000-0000-0000FC210000}"/>
    <cellStyle name="Normal 58 2 5 2 2 3 2" xfId="17705" xr:uid="{00000000-0005-0000-0000-0000FD210000}"/>
    <cellStyle name="Normal 58 2 5 2 2 3 3" xfId="25858" xr:uid="{00000000-0005-0000-0000-0000FE210000}"/>
    <cellStyle name="Normal 58 2 5 2 2 3 4" xfId="34011" xr:uid="{00000000-0005-0000-0000-0000FF210000}"/>
    <cellStyle name="Normal 58 2 5 2 2 3 5" xfId="42243" xr:uid="{00000000-0005-0000-0000-000000220000}"/>
    <cellStyle name="Normal 58 2 5 2 2 3 6" xfId="51754" xr:uid="{00000000-0005-0000-0000-000001220000}"/>
    <cellStyle name="Normal 58 2 5 2 2 4" xfId="12105" xr:uid="{00000000-0005-0000-0000-000002220000}"/>
    <cellStyle name="Normal 58 2 5 2 2 5" xfId="20264" xr:uid="{00000000-0005-0000-0000-000003220000}"/>
    <cellStyle name="Normal 58 2 5 2 2 6" xfId="28417" xr:uid="{00000000-0005-0000-0000-000004220000}"/>
    <cellStyle name="Normal 58 2 5 2 2 7" xfId="36649" xr:uid="{00000000-0005-0000-0000-000005220000}"/>
    <cellStyle name="Normal 58 2 5 2 2 8" xfId="46160" xr:uid="{00000000-0005-0000-0000-000006220000}"/>
    <cellStyle name="Normal 58 2 5 2 3" xfId="4348" xr:uid="{00000000-0005-0000-0000-000007220000}"/>
    <cellStyle name="Normal 58 2 5 2 3 2" xfId="13865" xr:uid="{00000000-0005-0000-0000-000008220000}"/>
    <cellStyle name="Normal 58 2 5 2 3 3" xfId="22018" xr:uid="{00000000-0005-0000-0000-000009220000}"/>
    <cellStyle name="Normal 58 2 5 2 3 4" xfId="30171" xr:uid="{00000000-0005-0000-0000-00000A220000}"/>
    <cellStyle name="Normal 58 2 5 2 3 5" xfId="38403" xr:uid="{00000000-0005-0000-0000-00000B220000}"/>
    <cellStyle name="Normal 58 2 5 2 3 6" xfId="47914" xr:uid="{00000000-0005-0000-0000-00000C220000}"/>
    <cellStyle name="Normal 58 2 5 2 4" xfId="6908" xr:uid="{00000000-0005-0000-0000-00000D220000}"/>
    <cellStyle name="Normal 58 2 5 2 4 2" xfId="16425" xr:uid="{00000000-0005-0000-0000-00000E220000}"/>
    <cellStyle name="Normal 58 2 5 2 4 3" xfId="24578" xr:uid="{00000000-0005-0000-0000-00000F220000}"/>
    <cellStyle name="Normal 58 2 5 2 4 4" xfId="32731" xr:uid="{00000000-0005-0000-0000-000010220000}"/>
    <cellStyle name="Normal 58 2 5 2 4 5" xfId="40963" xr:uid="{00000000-0005-0000-0000-000011220000}"/>
    <cellStyle name="Normal 58 2 5 2 4 6" xfId="50474" xr:uid="{00000000-0005-0000-0000-000012220000}"/>
    <cellStyle name="Normal 58 2 5 2 5" xfId="10825" xr:uid="{00000000-0005-0000-0000-000013220000}"/>
    <cellStyle name="Normal 58 2 5 2 6" xfId="18984" xr:uid="{00000000-0005-0000-0000-000014220000}"/>
    <cellStyle name="Normal 58 2 5 2 7" xfId="27137" xr:uid="{00000000-0005-0000-0000-000015220000}"/>
    <cellStyle name="Normal 58 2 5 2 8" xfId="35369" xr:uid="{00000000-0005-0000-0000-000016220000}"/>
    <cellStyle name="Normal 58 2 5 2 9" xfId="44880" xr:uid="{00000000-0005-0000-0000-000017220000}"/>
    <cellStyle name="Normal 58 2 5 3" xfId="1948" xr:uid="{00000000-0005-0000-0000-000018220000}"/>
    <cellStyle name="Normal 58 2 5 3 2" xfId="4988" xr:uid="{00000000-0005-0000-0000-000019220000}"/>
    <cellStyle name="Normal 58 2 5 3 2 2" xfId="14505" xr:uid="{00000000-0005-0000-0000-00001A220000}"/>
    <cellStyle name="Normal 58 2 5 3 2 3" xfId="22658" xr:uid="{00000000-0005-0000-0000-00001B220000}"/>
    <cellStyle name="Normal 58 2 5 3 2 4" xfId="30811" xr:uid="{00000000-0005-0000-0000-00001C220000}"/>
    <cellStyle name="Normal 58 2 5 3 2 5" xfId="39043" xr:uid="{00000000-0005-0000-0000-00001D220000}"/>
    <cellStyle name="Normal 58 2 5 3 2 6" xfId="48554" xr:uid="{00000000-0005-0000-0000-00001E220000}"/>
    <cellStyle name="Normal 58 2 5 3 3" xfId="7548" xr:uid="{00000000-0005-0000-0000-00001F220000}"/>
    <cellStyle name="Normal 58 2 5 3 3 2" xfId="17065" xr:uid="{00000000-0005-0000-0000-000020220000}"/>
    <cellStyle name="Normal 58 2 5 3 3 3" xfId="25218" xr:uid="{00000000-0005-0000-0000-000021220000}"/>
    <cellStyle name="Normal 58 2 5 3 3 4" xfId="33371" xr:uid="{00000000-0005-0000-0000-000022220000}"/>
    <cellStyle name="Normal 58 2 5 3 3 5" xfId="41603" xr:uid="{00000000-0005-0000-0000-000023220000}"/>
    <cellStyle name="Normal 58 2 5 3 3 6" xfId="51114" xr:uid="{00000000-0005-0000-0000-000024220000}"/>
    <cellStyle name="Normal 58 2 5 3 4" xfId="11465" xr:uid="{00000000-0005-0000-0000-000025220000}"/>
    <cellStyle name="Normal 58 2 5 3 5" xfId="19624" xr:uid="{00000000-0005-0000-0000-000026220000}"/>
    <cellStyle name="Normal 58 2 5 3 6" xfId="27777" xr:uid="{00000000-0005-0000-0000-000027220000}"/>
    <cellStyle name="Normal 58 2 5 3 7" xfId="36009" xr:uid="{00000000-0005-0000-0000-000028220000}"/>
    <cellStyle name="Normal 58 2 5 3 8" xfId="45520" xr:uid="{00000000-0005-0000-0000-000029220000}"/>
    <cellStyle name="Normal 58 2 5 4" xfId="3705" xr:uid="{00000000-0005-0000-0000-00002A220000}"/>
    <cellStyle name="Normal 58 2 5 4 2" xfId="13222" xr:uid="{00000000-0005-0000-0000-00002B220000}"/>
    <cellStyle name="Normal 58 2 5 4 3" xfId="21378" xr:uid="{00000000-0005-0000-0000-00002C220000}"/>
    <cellStyle name="Normal 58 2 5 4 4" xfId="29531" xr:uid="{00000000-0005-0000-0000-00002D220000}"/>
    <cellStyle name="Normal 58 2 5 4 5" xfId="37763" xr:uid="{00000000-0005-0000-0000-00002E220000}"/>
    <cellStyle name="Normal 58 2 5 4 6" xfId="47274" xr:uid="{00000000-0005-0000-0000-00002F220000}"/>
    <cellStyle name="Normal 58 2 5 5" xfId="6268" xr:uid="{00000000-0005-0000-0000-000030220000}"/>
    <cellStyle name="Normal 58 2 5 5 2" xfId="15785" xr:uid="{00000000-0005-0000-0000-000031220000}"/>
    <cellStyle name="Normal 58 2 5 5 3" xfId="23938" xr:uid="{00000000-0005-0000-0000-000032220000}"/>
    <cellStyle name="Normal 58 2 5 5 4" xfId="32091" xr:uid="{00000000-0005-0000-0000-000033220000}"/>
    <cellStyle name="Normal 58 2 5 5 5" xfId="40323" xr:uid="{00000000-0005-0000-0000-000034220000}"/>
    <cellStyle name="Normal 58 2 5 5 6" xfId="49834" xr:uid="{00000000-0005-0000-0000-000035220000}"/>
    <cellStyle name="Normal 58 2 5 6" xfId="10185" xr:uid="{00000000-0005-0000-0000-000036220000}"/>
    <cellStyle name="Normal 58 2 5 7" xfId="18344" xr:uid="{00000000-0005-0000-0000-000037220000}"/>
    <cellStyle name="Normal 58 2 5 8" xfId="26497" xr:uid="{00000000-0005-0000-0000-000038220000}"/>
    <cellStyle name="Normal 58 2 5 9" xfId="34729" xr:uid="{00000000-0005-0000-0000-000039220000}"/>
    <cellStyle name="Normal 58 2 6" xfId="985" xr:uid="{00000000-0005-0000-0000-00003A220000}"/>
    <cellStyle name="Normal 58 2 6 2" xfId="2268" xr:uid="{00000000-0005-0000-0000-00003B220000}"/>
    <cellStyle name="Normal 58 2 6 2 2" xfId="5308" xr:uid="{00000000-0005-0000-0000-00003C220000}"/>
    <cellStyle name="Normal 58 2 6 2 2 2" xfId="14825" xr:uid="{00000000-0005-0000-0000-00003D220000}"/>
    <cellStyle name="Normal 58 2 6 2 2 3" xfId="22978" xr:uid="{00000000-0005-0000-0000-00003E220000}"/>
    <cellStyle name="Normal 58 2 6 2 2 4" xfId="31131" xr:uid="{00000000-0005-0000-0000-00003F220000}"/>
    <cellStyle name="Normal 58 2 6 2 2 5" xfId="39363" xr:uid="{00000000-0005-0000-0000-000040220000}"/>
    <cellStyle name="Normal 58 2 6 2 2 6" xfId="48874" xr:uid="{00000000-0005-0000-0000-000041220000}"/>
    <cellStyle name="Normal 58 2 6 2 3" xfId="7868" xr:uid="{00000000-0005-0000-0000-000042220000}"/>
    <cellStyle name="Normal 58 2 6 2 3 2" xfId="17385" xr:uid="{00000000-0005-0000-0000-000043220000}"/>
    <cellStyle name="Normal 58 2 6 2 3 3" xfId="25538" xr:uid="{00000000-0005-0000-0000-000044220000}"/>
    <cellStyle name="Normal 58 2 6 2 3 4" xfId="33691" xr:uid="{00000000-0005-0000-0000-000045220000}"/>
    <cellStyle name="Normal 58 2 6 2 3 5" xfId="41923" xr:uid="{00000000-0005-0000-0000-000046220000}"/>
    <cellStyle name="Normal 58 2 6 2 3 6" xfId="51434" xr:uid="{00000000-0005-0000-0000-000047220000}"/>
    <cellStyle name="Normal 58 2 6 2 4" xfId="11785" xr:uid="{00000000-0005-0000-0000-000048220000}"/>
    <cellStyle name="Normal 58 2 6 2 5" xfId="19944" xr:uid="{00000000-0005-0000-0000-000049220000}"/>
    <cellStyle name="Normal 58 2 6 2 6" xfId="28097" xr:uid="{00000000-0005-0000-0000-00004A220000}"/>
    <cellStyle name="Normal 58 2 6 2 7" xfId="36329" xr:uid="{00000000-0005-0000-0000-00004B220000}"/>
    <cellStyle name="Normal 58 2 6 2 8" xfId="45840" xr:uid="{00000000-0005-0000-0000-00004C220000}"/>
    <cellStyle name="Normal 58 2 6 3" xfId="4028" xr:uid="{00000000-0005-0000-0000-00004D220000}"/>
    <cellStyle name="Normal 58 2 6 3 2" xfId="13545" xr:uid="{00000000-0005-0000-0000-00004E220000}"/>
    <cellStyle name="Normal 58 2 6 3 3" xfId="21698" xr:uid="{00000000-0005-0000-0000-00004F220000}"/>
    <cellStyle name="Normal 58 2 6 3 4" xfId="29851" xr:uid="{00000000-0005-0000-0000-000050220000}"/>
    <cellStyle name="Normal 58 2 6 3 5" xfId="38083" xr:uid="{00000000-0005-0000-0000-000051220000}"/>
    <cellStyle name="Normal 58 2 6 3 6" xfId="47594" xr:uid="{00000000-0005-0000-0000-000052220000}"/>
    <cellStyle name="Normal 58 2 6 4" xfId="6588" xr:uid="{00000000-0005-0000-0000-000053220000}"/>
    <cellStyle name="Normal 58 2 6 4 2" xfId="16105" xr:uid="{00000000-0005-0000-0000-000054220000}"/>
    <cellStyle name="Normal 58 2 6 4 3" xfId="24258" xr:uid="{00000000-0005-0000-0000-000055220000}"/>
    <cellStyle name="Normal 58 2 6 4 4" xfId="32411" xr:uid="{00000000-0005-0000-0000-000056220000}"/>
    <cellStyle name="Normal 58 2 6 4 5" xfId="40643" xr:uid="{00000000-0005-0000-0000-000057220000}"/>
    <cellStyle name="Normal 58 2 6 4 6" xfId="50154" xr:uid="{00000000-0005-0000-0000-000058220000}"/>
    <cellStyle name="Normal 58 2 6 5" xfId="10505" xr:uid="{00000000-0005-0000-0000-000059220000}"/>
    <cellStyle name="Normal 58 2 6 6" xfId="18664" xr:uid="{00000000-0005-0000-0000-00005A220000}"/>
    <cellStyle name="Normal 58 2 6 7" xfId="26817" xr:uid="{00000000-0005-0000-0000-00005B220000}"/>
    <cellStyle name="Normal 58 2 6 8" xfId="35049" xr:uid="{00000000-0005-0000-0000-00005C220000}"/>
    <cellStyle name="Normal 58 2 6 9" xfId="44560" xr:uid="{00000000-0005-0000-0000-00005D220000}"/>
    <cellStyle name="Normal 58 2 7" xfId="1628" xr:uid="{00000000-0005-0000-0000-00005E220000}"/>
    <cellStyle name="Normal 58 2 7 2" xfId="4668" xr:uid="{00000000-0005-0000-0000-00005F220000}"/>
    <cellStyle name="Normal 58 2 7 2 2" xfId="14185" xr:uid="{00000000-0005-0000-0000-000060220000}"/>
    <cellStyle name="Normal 58 2 7 2 3" xfId="22338" xr:uid="{00000000-0005-0000-0000-000061220000}"/>
    <cellStyle name="Normal 58 2 7 2 4" xfId="30491" xr:uid="{00000000-0005-0000-0000-000062220000}"/>
    <cellStyle name="Normal 58 2 7 2 5" xfId="38723" xr:uid="{00000000-0005-0000-0000-000063220000}"/>
    <cellStyle name="Normal 58 2 7 2 6" xfId="48234" xr:uid="{00000000-0005-0000-0000-000064220000}"/>
    <cellStyle name="Normal 58 2 7 3" xfId="7228" xr:uid="{00000000-0005-0000-0000-000065220000}"/>
    <cellStyle name="Normal 58 2 7 3 2" xfId="16745" xr:uid="{00000000-0005-0000-0000-000066220000}"/>
    <cellStyle name="Normal 58 2 7 3 3" xfId="24898" xr:uid="{00000000-0005-0000-0000-000067220000}"/>
    <cellStyle name="Normal 58 2 7 3 4" xfId="33051" xr:uid="{00000000-0005-0000-0000-000068220000}"/>
    <cellStyle name="Normal 58 2 7 3 5" xfId="41283" xr:uid="{00000000-0005-0000-0000-000069220000}"/>
    <cellStyle name="Normal 58 2 7 3 6" xfId="50794" xr:uid="{00000000-0005-0000-0000-00006A220000}"/>
    <cellStyle name="Normal 58 2 7 4" xfId="11145" xr:uid="{00000000-0005-0000-0000-00006B220000}"/>
    <cellStyle name="Normal 58 2 7 5" xfId="19304" xr:uid="{00000000-0005-0000-0000-00006C220000}"/>
    <cellStyle name="Normal 58 2 7 6" xfId="27457" xr:uid="{00000000-0005-0000-0000-00006D220000}"/>
    <cellStyle name="Normal 58 2 7 7" xfId="35689" xr:uid="{00000000-0005-0000-0000-00006E220000}"/>
    <cellStyle name="Normal 58 2 7 8" xfId="45200" xr:uid="{00000000-0005-0000-0000-00006F220000}"/>
    <cellStyle name="Normal 58 2 8" xfId="2908" xr:uid="{00000000-0005-0000-0000-000070220000}"/>
    <cellStyle name="Normal 58 2 8 2" xfId="12425" xr:uid="{00000000-0005-0000-0000-000071220000}"/>
    <cellStyle name="Normal 58 2 8 3" xfId="20584" xr:uid="{00000000-0005-0000-0000-000072220000}"/>
    <cellStyle name="Normal 58 2 8 4" xfId="28737" xr:uid="{00000000-0005-0000-0000-000073220000}"/>
    <cellStyle name="Normal 58 2 8 5" xfId="36969" xr:uid="{00000000-0005-0000-0000-000074220000}"/>
    <cellStyle name="Normal 58 2 8 6" xfId="46480" xr:uid="{00000000-0005-0000-0000-000075220000}"/>
    <cellStyle name="Normal 58 2 9" xfId="2987" xr:uid="{00000000-0005-0000-0000-000076220000}"/>
    <cellStyle name="Normal 58 2 9 2" xfId="12504" xr:uid="{00000000-0005-0000-0000-000077220000}"/>
    <cellStyle name="Normal 58 2 9 3" xfId="20663" xr:uid="{00000000-0005-0000-0000-000078220000}"/>
    <cellStyle name="Normal 58 2 9 4" xfId="28816" xr:uid="{00000000-0005-0000-0000-000079220000}"/>
    <cellStyle name="Normal 58 2 9 5" xfId="37048" xr:uid="{00000000-0005-0000-0000-00007A220000}"/>
    <cellStyle name="Normal 58 2 9 6" xfId="46559" xr:uid="{00000000-0005-0000-0000-00007B220000}"/>
    <cellStyle name="Normal 58 3" xfId="191" xr:uid="{00000000-0005-0000-0000-00007C220000}"/>
    <cellStyle name="Normal 58 4" xfId="363" xr:uid="{00000000-0005-0000-0000-00007D220000}"/>
    <cellStyle name="Normal 58 5" xfId="344" xr:uid="{00000000-0005-0000-0000-00007E220000}"/>
    <cellStyle name="Normal 58 5 10" xfId="3175" xr:uid="{00000000-0005-0000-0000-00007F220000}"/>
    <cellStyle name="Normal 58 5 10 2" xfId="12692" xr:uid="{00000000-0005-0000-0000-000080220000}"/>
    <cellStyle name="Normal 58 5 10 3" xfId="20851" xr:uid="{00000000-0005-0000-0000-000081220000}"/>
    <cellStyle name="Normal 58 5 10 4" xfId="29004" xr:uid="{00000000-0005-0000-0000-000082220000}"/>
    <cellStyle name="Normal 58 5 10 5" xfId="37236" xr:uid="{00000000-0005-0000-0000-000083220000}"/>
    <cellStyle name="Normal 58 5 10 6" xfId="46747" xr:uid="{00000000-0005-0000-0000-000084220000}"/>
    <cellStyle name="Normal 58 5 11" xfId="3254" xr:uid="{00000000-0005-0000-0000-000085220000}"/>
    <cellStyle name="Normal 58 5 11 2" xfId="12771" xr:uid="{00000000-0005-0000-0000-000086220000}"/>
    <cellStyle name="Normal 58 5 11 3" xfId="20930" xr:uid="{00000000-0005-0000-0000-000087220000}"/>
    <cellStyle name="Normal 58 5 11 4" xfId="29083" xr:uid="{00000000-0005-0000-0000-000088220000}"/>
    <cellStyle name="Normal 58 5 11 5" xfId="37315" xr:uid="{00000000-0005-0000-0000-000089220000}"/>
    <cellStyle name="Normal 58 5 11 6" xfId="46826" xr:uid="{00000000-0005-0000-0000-00008A220000}"/>
    <cellStyle name="Normal 58 5 12" xfId="3333" xr:uid="{00000000-0005-0000-0000-00008B220000}"/>
    <cellStyle name="Normal 58 5 12 2" xfId="12850" xr:uid="{00000000-0005-0000-0000-00008C220000}"/>
    <cellStyle name="Normal 58 5 12 3" xfId="21009" xr:uid="{00000000-0005-0000-0000-00008D220000}"/>
    <cellStyle name="Normal 58 5 12 4" xfId="29162" xr:uid="{00000000-0005-0000-0000-00008E220000}"/>
    <cellStyle name="Normal 58 5 12 5" xfId="37394" xr:uid="{00000000-0005-0000-0000-00008F220000}"/>
    <cellStyle name="Normal 58 5 12 6" xfId="46905" xr:uid="{00000000-0005-0000-0000-000090220000}"/>
    <cellStyle name="Normal 58 5 13" xfId="3413" xr:uid="{00000000-0005-0000-0000-000091220000}"/>
    <cellStyle name="Normal 58 5 13 2" xfId="12930" xr:uid="{00000000-0005-0000-0000-000092220000}"/>
    <cellStyle name="Normal 58 5 13 3" xfId="21089" xr:uid="{00000000-0005-0000-0000-000093220000}"/>
    <cellStyle name="Normal 58 5 13 4" xfId="29242" xr:uid="{00000000-0005-0000-0000-000094220000}"/>
    <cellStyle name="Normal 58 5 13 5" xfId="37474" xr:uid="{00000000-0005-0000-0000-000095220000}"/>
    <cellStyle name="Normal 58 5 13 6" xfId="46985" xr:uid="{00000000-0005-0000-0000-000096220000}"/>
    <cellStyle name="Normal 58 5 14" xfId="5979" xr:uid="{00000000-0005-0000-0000-000097220000}"/>
    <cellStyle name="Normal 58 5 14 2" xfId="15496" xr:uid="{00000000-0005-0000-0000-000098220000}"/>
    <cellStyle name="Normal 58 5 14 3" xfId="23649" xr:uid="{00000000-0005-0000-0000-000099220000}"/>
    <cellStyle name="Normal 58 5 14 4" xfId="31802" xr:uid="{00000000-0005-0000-0000-00009A220000}"/>
    <cellStyle name="Normal 58 5 14 5" xfId="40034" xr:uid="{00000000-0005-0000-0000-00009B220000}"/>
    <cellStyle name="Normal 58 5 14 6" xfId="49545" xr:uid="{00000000-0005-0000-0000-00009C220000}"/>
    <cellStyle name="Normal 58 5 15" xfId="8538" xr:uid="{00000000-0005-0000-0000-00009D220000}"/>
    <cellStyle name="Normal 58 5 15 2" xfId="42593" xr:uid="{00000000-0005-0000-0000-00009E220000}"/>
    <cellStyle name="Normal 58 5 15 3" xfId="52104" xr:uid="{00000000-0005-0000-0000-00009F220000}"/>
    <cellStyle name="Normal 58 5 16" xfId="8617" xr:uid="{00000000-0005-0000-0000-0000A0220000}"/>
    <cellStyle name="Normal 58 5 16 2" xfId="42672" xr:uid="{00000000-0005-0000-0000-0000A1220000}"/>
    <cellStyle name="Normal 58 5 16 3" xfId="52183" xr:uid="{00000000-0005-0000-0000-0000A2220000}"/>
    <cellStyle name="Normal 58 5 17" xfId="8696" xr:uid="{00000000-0005-0000-0000-0000A3220000}"/>
    <cellStyle name="Normal 58 5 17 2" xfId="42751" xr:uid="{00000000-0005-0000-0000-0000A4220000}"/>
    <cellStyle name="Normal 58 5 17 3" xfId="52262" xr:uid="{00000000-0005-0000-0000-0000A5220000}"/>
    <cellStyle name="Normal 58 5 18" xfId="8775" xr:uid="{00000000-0005-0000-0000-0000A6220000}"/>
    <cellStyle name="Normal 58 5 18 2" xfId="42830" xr:uid="{00000000-0005-0000-0000-0000A7220000}"/>
    <cellStyle name="Normal 58 5 18 3" xfId="52341" xr:uid="{00000000-0005-0000-0000-0000A8220000}"/>
    <cellStyle name="Normal 58 5 19" xfId="8854" xr:uid="{00000000-0005-0000-0000-0000A9220000}"/>
    <cellStyle name="Normal 58 5 19 2" xfId="42909" xr:uid="{00000000-0005-0000-0000-0000AA220000}"/>
    <cellStyle name="Normal 58 5 19 3" xfId="52420" xr:uid="{00000000-0005-0000-0000-0000AB220000}"/>
    <cellStyle name="Normal 58 5 2" xfId="446" xr:uid="{00000000-0005-0000-0000-0000AC220000}"/>
    <cellStyle name="Normal 58 5 2 10" xfId="26288" xr:uid="{00000000-0005-0000-0000-0000AD220000}"/>
    <cellStyle name="Normal 58 5 2 11" xfId="34520" xr:uid="{00000000-0005-0000-0000-0000AE220000}"/>
    <cellStyle name="Normal 58 5 2 12" xfId="44031" xr:uid="{00000000-0005-0000-0000-0000AF220000}"/>
    <cellStyle name="Normal 58 5 2 2" xfId="607" xr:uid="{00000000-0005-0000-0000-0000B0220000}"/>
    <cellStyle name="Normal 58 5 2 2 10" xfId="34680" xr:uid="{00000000-0005-0000-0000-0000B1220000}"/>
    <cellStyle name="Normal 58 5 2 2 11" xfId="44191" xr:uid="{00000000-0005-0000-0000-0000B2220000}"/>
    <cellStyle name="Normal 58 5 2 2 2" xfId="933" xr:uid="{00000000-0005-0000-0000-0000B3220000}"/>
    <cellStyle name="Normal 58 5 2 2 2 10" xfId="44511" xr:uid="{00000000-0005-0000-0000-0000B4220000}"/>
    <cellStyle name="Normal 58 5 2 2 2 2" xfId="1576" xr:uid="{00000000-0005-0000-0000-0000B5220000}"/>
    <cellStyle name="Normal 58 5 2 2 2 2 2" xfId="2859" xr:uid="{00000000-0005-0000-0000-0000B6220000}"/>
    <cellStyle name="Normal 58 5 2 2 2 2 2 2" xfId="5899" xr:uid="{00000000-0005-0000-0000-0000B7220000}"/>
    <cellStyle name="Normal 58 5 2 2 2 2 2 2 2" xfId="15416" xr:uid="{00000000-0005-0000-0000-0000B8220000}"/>
    <cellStyle name="Normal 58 5 2 2 2 2 2 2 3" xfId="23569" xr:uid="{00000000-0005-0000-0000-0000B9220000}"/>
    <cellStyle name="Normal 58 5 2 2 2 2 2 2 4" xfId="31722" xr:uid="{00000000-0005-0000-0000-0000BA220000}"/>
    <cellStyle name="Normal 58 5 2 2 2 2 2 2 5" xfId="39954" xr:uid="{00000000-0005-0000-0000-0000BB220000}"/>
    <cellStyle name="Normal 58 5 2 2 2 2 2 2 6" xfId="49465" xr:uid="{00000000-0005-0000-0000-0000BC220000}"/>
    <cellStyle name="Normal 58 5 2 2 2 2 2 3" xfId="8459" xr:uid="{00000000-0005-0000-0000-0000BD220000}"/>
    <cellStyle name="Normal 58 5 2 2 2 2 2 3 2" xfId="17976" xr:uid="{00000000-0005-0000-0000-0000BE220000}"/>
    <cellStyle name="Normal 58 5 2 2 2 2 2 3 3" xfId="26129" xr:uid="{00000000-0005-0000-0000-0000BF220000}"/>
    <cellStyle name="Normal 58 5 2 2 2 2 2 3 4" xfId="34282" xr:uid="{00000000-0005-0000-0000-0000C0220000}"/>
    <cellStyle name="Normal 58 5 2 2 2 2 2 3 5" xfId="42514" xr:uid="{00000000-0005-0000-0000-0000C1220000}"/>
    <cellStyle name="Normal 58 5 2 2 2 2 2 3 6" xfId="52025" xr:uid="{00000000-0005-0000-0000-0000C2220000}"/>
    <cellStyle name="Normal 58 5 2 2 2 2 2 4" xfId="12376" xr:uid="{00000000-0005-0000-0000-0000C3220000}"/>
    <cellStyle name="Normal 58 5 2 2 2 2 2 5" xfId="20535" xr:uid="{00000000-0005-0000-0000-0000C4220000}"/>
    <cellStyle name="Normal 58 5 2 2 2 2 2 6" xfId="28688" xr:uid="{00000000-0005-0000-0000-0000C5220000}"/>
    <cellStyle name="Normal 58 5 2 2 2 2 2 7" xfId="36920" xr:uid="{00000000-0005-0000-0000-0000C6220000}"/>
    <cellStyle name="Normal 58 5 2 2 2 2 2 8" xfId="46431" xr:uid="{00000000-0005-0000-0000-0000C7220000}"/>
    <cellStyle name="Normal 58 5 2 2 2 2 3" xfId="4619" xr:uid="{00000000-0005-0000-0000-0000C8220000}"/>
    <cellStyle name="Normal 58 5 2 2 2 2 3 2" xfId="14136" xr:uid="{00000000-0005-0000-0000-0000C9220000}"/>
    <cellStyle name="Normal 58 5 2 2 2 2 3 3" xfId="22289" xr:uid="{00000000-0005-0000-0000-0000CA220000}"/>
    <cellStyle name="Normal 58 5 2 2 2 2 3 4" xfId="30442" xr:uid="{00000000-0005-0000-0000-0000CB220000}"/>
    <cellStyle name="Normal 58 5 2 2 2 2 3 5" xfId="38674" xr:uid="{00000000-0005-0000-0000-0000CC220000}"/>
    <cellStyle name="Normal 58 5 2 2 2 2 3 6" xfId="48185" xr:uid="{00000000-0005-0000-0000-0000CD220000}"/>
    <cellStyle name="Normal 58 5 2 2 2 2 4" xfId="7179" xr:uid="{00000000-0005-0000-0000-0000CE220000}"/>
    <cellStyle name="Normal 58 5 2 2 2 2 4 2" xfId="16696" xr:uid="{00000000-0005-0000-0000-0000CF220000}"/>
    <cellStyle name="Normal 58 5 2 2 2 2 4 3" xfId="24849" xr:uid="{00000000-0005-0000-0000-0000D0220000}"/>
    <cellStyle name="Normal 58 5 2 2 2 2 4 4" xfId="33002" xr:uid="{00000000-0005-0000-0000-0000D1220000}"/>
    <cellStyle name="Normal 58 5 2 2 2 2 4 5" xfId="41234" xr:uid="{00000000-0005-0000-0000-0000D2220000}"/>
    <cellStyle name="Normal 58 5 2 2 2 2 4 6" xfId="50745" xr:uid="{00000000-0005-0000-0000-0000D3220000}"/>
    <cellStyle name="Normal 58 5 2 2 2 2 5" xfId="11096" xr:uid="{00000000-0005-0000-0000-0000D4220000}"/>
    <cellStyle name="Normal 58 5 2 2 2 2 6" xfId="19255" xr:uid="{00000000-0005-0000-0000-0000D5220000}"/>
    <cellStyle name="Normal 58 5 2 2 2 2 7" xfId="27408" xr:uid="{00000000-0005-0000-0000-0000D6220000}"/>
    <cellStyle name="Normal 58 5 2 2 2 2 8" xfId="35640" xr:uid="{00000000-0005-0000-0000-0000D7220000}"/>
    <cellStyle name="Normal 58 5 2 2 2 2 9" xfId="45151" xr:uid="{00000000-0005-0000-0000-0000D8220000}"/>
    <cellStyle name="Normal 58 5 2 2 2 3" xfId="2219" xr:uid="{00000000-0005-0000-0000-0000D9220000}"/>
    <cellStyle name="Normal 58 5 2 2 2 3 2" xfId="5259" xr:uid="{00000000-0005-0000-0000-0000DA220000}"/>
    <cellStyle name="Normal 58 5 2 2 2 3 2 2" xfId="14776" xr:uid="{00000000-0005-0000-0000-0000DB220000}"/>
    <cellStyle name="Normal 58 5 2 2 2 3 2 3" xfId="22929" xr:uid="{00000000-0005-0000-0000-0000DC220000}"/>
    <cellStyle name="Normal 58 5 2 2 2 3 2 4" xfId="31082" xr:uid="{00000000-0005-0000-0000-0000DD220000}"/>
    <cellStyle name="Normal 58 5 2 2 2 3 2 5" xfId="39314" xr:uid="{00000000-0005-0000-0000-0000DE220000}"/>
    <cellStyle name="Normal 58 5 2 2 2 3 2 6" xfId="48825" xr:uid="{00000000-0005-0000-0000-0000DF220000}"/>
    <cellStyle name="Normal 58 5 2 2 2 3 3" xfId="7819" xr:uid="{00000000-0005-0000-0000-0000E0220000}"/>
    <cellStyle name="Normal 58 5 2 2 2 3 3 2" xfId="17336" xr:uid="{00000000-0005-0000-0000-0000E1220000}"/>
    <cellStyle name="Normal 58 5 2 2 2 3 3 3" xfId="25489" xr:uid="{00000000-0005-0000-0000-0000E2220000}"/>
    <cellStyle name="Normal 58 5 2 2 2 3 3 4" xfId="33642" xr:uid="{00000000-0005-0000-0000-0000E3220000}"/>
    <cellStyle name="Normal 58 5 2 2 2 3 3 5" xfId="41874" xr:uid="{00000000-0005-0000-0000-0000E4220000}"/>
    <cellStyle name="Normal 58 5 2 2 2 3 3 6" xfId="51385" xr:uid="{00000000-0005-0000-0000-0000E5220000}"/>
    <cellStyle name="Normal 58 5 2 2 2 3 4" xfId="11736" xr:uid="{00000000-0005-0000-0000-0000E6220000}"/>
    <cellStyle name="Normal 58 5 2 2 2 3 5" xfId="19895" xr:uid="{00000000-0005-0000-0000-0000E7220000}"/>
    <cellStyle name="Normal 58 5 2 2 2 3 6" xfId="28048" xr:uid="{00000000-0005-0000-0000-0000E8220000}"/>
    <cellStyle name="Normal 58 5 2 2 2 3 7" xfId="36280" xr:uid="{00000000-0005-0000-0000-0000E9220000}"/>
    <cellStyle name="Normal 58 5 2 2 2 3 8" xfId="45791" xr:uid="{00000000-0005-0000-0000-0000EA220000}"/>
    <cellStyle name="Normal 58 5 2 2 2 4" xfId="3979" xr:uid="{00000000-0005-0000-0000-0000EB220000}"/>
    <cellStyle name="Normal 58 5 2 2 2 4 2" xfId="13496" xr:uid="{00000000-0005-0000-0000-0000EC220000}"/>
    <cellStyle name="Normal 58 5 2 2 2 4 3" xfId="21649" xr:uid="{00000000-0005-0000-0000-0000ED220000}"/>
    <cellStyle name="Normal 58 5 2 2 2 4 4" xfId="29802" xr:uid="{00000000-0005-0000-0000-0000EE220000}"/>
    <cellStyle name="Normal 58 5 2 2 2 4 5" xfId="38034" xr:uid="{00000000-0005-0000-0000-0000EF220000}"/>
    <cellStyle name="Normal 58 5 2 2 2 4 6" xfId="47545" xr:uid="{00000000-0005-0000-0000-0000F0220000}"/>
    <cellStyle name="Normal 58 5 2 2 2 5" xfId="6539" xr:uid="{00000000-0005-0000-0000-0000F1220000}"/>
    <cellStyle name="Normal 58 5 2 2 2 5 2" xfId="16056" xr:uid="{00000000-0005-0000-0000-0000F2220000}"/>
    <cellStyle name="Normal 58 5 2 2 2 5 3" xfId="24209" xr:uid="{00000000-0005-0000-0000-0000F3220000}"/>
    <cellStyle name="Normal 58 5 2 2 2 5 4" xfId="32362" xr:uid="{00000000-0005-0000-0000-0000F4220000}"/>
    <cellStyle name="Normal 58 5 2 2 2 5 5" xfId="40594" xr:uid="{00000000-0005-0000-0000-0000F5220000}"/>
    <cellStyle name="Normal 58 5 2 2 2 5 6" xfId="50105" xr:uid="{00000000-0005-0000-0000-0000F6220000}"/>
    <cellStyle name="Normal 58 5 2 2 2 6" xfId="10456" xr:uid="{00000000-0005-0000-0000-0000F7220000}"/>
    <cellStyle name="Normal 58 5 2 2 2 7" xfId="18615" xr:uid="{00000000-0005-0000-0000-0000F8220000}"/>
    <cellStyle name="Normal 58 5 2 2 2 8" xfId="26768" xr:uid="{00000000-0005-0000-0000-0000F9220000}"/>
    <cellStyle name="Normal 58 5 2 2 2 9" xfId="35000" xr:uid="{00000000-0005-0000-0000-0000FA220000}"/>
    <cellStyle name="Normal 58 5 2 2 3" xfId="1256" xr:uid="{00000000-0005-0000-0000-0000FB220000}"/>
    <cellStyle name="Normal 58 5 2 2 3 2" xfId="2539" xr:uid="{00000000-0005-0000-0000-0000FC220000}"/>
    <cellStyle name="Normal 58 5 2 2 3 2 2" xfId="5579" xr:uid="{00000000-0005-0000-0000-0000FD220000}"/>
    <cellStyle name="Normal 58 5 2 2 3 2 2 2" xfId="15096" xr:uid="{00000000-0005-0000-0000-0000FE220000}"/>
    <cellStyle name="Normal 58 5 2 2 3 2 2 3" xfId="23249" xr:uid="{00000000-0005-0000-0000-0000FF220000}"/>
    <cellStyle name="Normal 58 5 2 2 3 2 2 4" xfId="31402" xr:uid="{00000000-0005-0000-0000-000000230000}"/>
    <cellStyle name="Normal 58 5 2 2 3 2 2 5" xfId="39634" xr:uid="{00000000-0005-0000-0000-000001230000}"/>
    <cellStyle name="Normal 58 5 2 2 3 2 2 6" xfId="49145" xr:uid="{00000000-0005-0000-0000-000002230000}"/>
    <cellStyle name="Normal 58 5 2 2 3 2 3" xfId="8139" xr:uid="{00000000-0005-0000-0000-000003230000}"/>
    <cellStyle name="Normal 58 5 2 2 3 2 3 2" xfId="17656" xr:uid="{00000000-0005-0000-0000-000004230000}"/>
    <cellStyle name="Normal 58 5 2 2 3 2 3 3" xfId="25809" xr:uid="{00000000-0005-0000-0000-000005230000}"/>
    <cellStyle name="Normal 58 5 2 2 3 2 3 4" xfId="33962" xr:uid="{00000000-0005-0000-0000-000006230000}"/>
    <cellStyle name="Normal 58 5 2 2 3 2 3 5" xfId="42194" xr:uid="{00000000-0005-0000-0000-000007230000}"/>
    <cellStyle name="Normal 58 5 2 2 3 2 3 6" xfId="51705" xr:uid="{00000000-0005-0000-0000-000008230000}"/>
    <cellStyle name="Normal 58 5 2 2 3 2 4" xfId="12056" xr:uid="{00000000-0005-0000-0000-000009230000}"/>
    <cellStyle name="Normal 58 5 2 2 3 2 5" xfId="20215" xr:uid="{00000000-0005-0000-0000-00000A230000}"/>
    <cellStyle name="Normal 58 5 2 2 3 2 6" xfId="28368" xr:uid="{00000000-0005-0000-0000-00000B230000}"/>
    <cellStyle name="Normal 58 5 2 2 3 2 7" xfId="36600" xr:uid="{00000000-0005-0000-0000-00000C230000}"/>
    <cellStyle name="Normal 58 5 2 2 3 2 8" xfId="46111" xr:uid="{00000000-0005-0000-0000-00000D230000}"/>
    <cellStyle name="Normal 58 5 2 2 3 3" xfId="4299" xr:uid="{00000000-0005-0000-0000-00000E230000}"/>
    <cellStyle name="Normal 58 5 2 2 3 3 2" xfId="13816" xr:uid="{00000000-0005-0000-0000-00000F230000}"/>
    <cellStyle name="Normal 58 5 2 2 3 3 3" xfId="21969" xr:uid="{00000000-0005-0000-0000-000010230000}"/>
    <cellStyle name="Normal 58 5 2 2 3 3 4" xfId="30122" xr:uid="{00000000-0005-0000-0000-000011230000}"/>
    <cellStyle name="Normal 58 5 2 2 3 3 5" xfId="38354" xr:uid="{00000000-0005-0000-0000-000012230000}"/>
    <cellStyle name="Normal 58 5 2 2 3 3 6" xfId="47865" xr:uid="{00000000-0005-0000-0000-000013230000}"/>
    <cellStyle name="Normal 58 5 2 2 3 4" xfId="6859" xr:uid="{00000000-0005-0000-0000-000014230000}"/>
    <cellStyle name="Normal 58 5 2 2 3 4 2" xfId="16376" xr:uid="{00000000-0005-0000-0000-000015230000}"/>
    <cellStyle name="Normal 58 5 2 2 3 4 3" xfId="24529" xr:uid="{00000000-0005-0000-0000-000016230000}"/>
    <cellStyle name="Normal 58 5 2 2 3 4 4" xfId="32682" xr:uid="{00000000-0005-0000-0000-000017230000}"/>
    <cellStyle name="Normal 58 5 2 2 3 4 5" xfId="40914" xr:uid="{00000000-0005-0000-0000-000018230000}"/>
    <cellStyle name="Normal 58 5 2 2 3 4 6" xfId="50425" xr:uid="{00000000-0005-0000-0000-000019230000}"/>
    <cellStyle name="Normal 58 5 2 2 3 5" xfId="10776" xr:uid="{00000000-0005-0000-0000-00001A230000}"/>
    <cellStyle name="Normal 58 5 2 2 3 6" xfId="18935" xr:uid="{00000000-0005-0000-0000-00001B230000}"/>
    <cellStyle name="Normal 58 5 2 2 3 7" xfId="27088" xr:uid="{00000000-0005-0000-0000-00001C230000}"/>
    <cellStyle name="Normal 58 5 2 2 3 8" xfId="35320" xr:uid="{00000000-0005-0000-0000-00001D230000}"/>
    <cellStyle name="Normal 58 5 2 2 3 9" xfId="44831" xr:uid="{00000000-0005-0000-0000-00001E230000}"/>
    <cellStyle name="Normal 58 5 2 2 4" xfId="1899" xr:uid="{00000000-0005-0000-0000-00001F230000}"/>
    <cellStyle name="Normal 58 5 2 2 4 2" xfId="4939" xr:uid="{00000000-0005-0000-0000-000020230000}"/>
    <cellStyle name="Normal 58 5 2 2 4 2 2" xfId="14456" xr:uid="{00000000-0005-0000-0000-000021230000}"/>
    <cellStyle name="Normal 58 5 2 2 4 2 3" xfId="22609" xr:uid="{00000000-0005-0000-0000-000022230000}"/>
    <cellStyle name="Normal 58 5 2 2 4 2 4" xfId="30762" xr:uid="{00000000-0005-0000-0000-000023230000}"/>
    <cellStyle name="Normal 58 5 2 2 4 2 5" xfId="38994" xr:uid="{00000000-0005-0000-0000-000024230000}"/>
    <cellStyle name="Normal 58 5 2 2 4 2 6" xfId="48505" xr:uid="{00000000-0005-0000-0000-000025230000}"/>
    <cellStyle name="Normal 58 5 2 2 4 3" xfId="7499" xr:uid="{00000000-0005-0000-0000-000026230000}"/>
    <cellStyle name="Normal 58 5 2 2 4 3 2" xfId="17016" xr:uid="{00000000-0005-0000-0000-000027230000}"/>
    <cellStyle name="Normal 58 5 2 2 4 3 3" xfId="25169" xr:uid="{00000000-0005-0000-0000-000028230000}"/>
    <cellStyle name="Normal 58 5 2 2 4 3 4" xfId="33322" xr:uid="{00000000-0005-0000-0000-000029230000}"/>
    <cellStyle name="Normal 58 5 2 2 4 3 5" xfId="41554" xr:uid="{00000000-0005-0000-0000-00002A230000}"/>
    <cellStyle name="Normal 58 5 2 2 4 3 6" xfId="51065" xr:uid="{00000000-0005-0000-0000-00002B230000}"/>
    <cellStyle name="Normal 58 5 2 2 4 4" xfId="11416" xr:uid="{00000000-0005-0000-0000-00002C230000}"/>
    <cellStyle name="Normal 58 5 2 2 4 5" xfId="19575" xr:uid="{00000000-0005-0000-0000-00002D230000}"/>
    <cellStyle name="Normal 58 5 2 2 4 6" xfId="27728" xr:uid="{00000000-0005-0000-0000-00002E230000}"/>
    <cellStyle name="Normal 58 5 2 2 4 7" xfId="35960" xr:uid="{00000000-0005-0000-0000-00002F230000}"/>
    <cellStyle name="Normal 58 5 2 2 4 8" xfId="45471" xr:uid="{00000000-0005-0000-0000-000030230000}"/>
    <cellStyle name="Normal 58 5 2 2 5" xfId="3656" xr:uid="{00000000-0005-0000-0000-000031230000}"/>
    <cellStyle name="Normal 58 5 2 2 5 2" xfId="13173" xr:uid="{00000000-0005-0000-0000-000032230000}"/>
    <cellStyle name="Normal 58 5 2 2 5 3" xfId="21329" xr:uid="{00000000-0005-0000-0000-000033230000}"/>
    <cellStyle name="Normal 58 5 2 2 5 4" xfId="29482" xr:uid="{00000000-0005-0000-0000-000034230000}"/>
    <cellStyle name="Normal 58 5 2 2 5 5" xfId="37714" xr:uid="{00000000-0005-0000-0000-000035230000}"/>
    <cellStyle name="Normal 58 5 2 2 5 6" xfId="47225" xr:uid="{00000000-0005-0000-0000-000036230000}"/>
    <cellStyle name="Normal 58 5 2 2 6" xfId="6219" xr:uid="{00000000-0005-0000-0000-000037230000}"/>
    <cellStyle name="Normal 58 5 2 2 6 2" xfId="15736" xr:uid="{00000000-0005-0000-0000-000038230000}"/>
    <cellStyle name="Normal 58 5 2 2 6 3" xfId="23889" xr:uid="{00000000-0005-0000-0000-000039230000}"/>
    <cellStyle name="Normal 58 5 2 2 6 4" xfId="32042" xr:uid="{00000000-0005-0000-0000-00003A230000}"/>
    <cellStyle name="Normal 58 5 2 2 6 5" xfId="40274" xr:uid="{00000000-0005-0000-0000-00003B230000}"/>
    <cellStyle name="Normal 58 5 2 2 6 6" xfId="49785" xr:uid="{00000000-0005-0000-0000-00003C230000}"/>
    <cellStyle name="Normal 58 5 2 2 7" xfId="10136" xr:uid="{00000000-0005-0000-0000-00003D230000}"/>
    <cellStyle name="Normal 58 5 2 2 8" xfId="18295" xr:uid="{00000000-0005-0000-0000-00003E230000}"/>
    <cellStyle name="Normal 58 5 2 2 9" xfId="26448" xr:uid="{00000000-0005-0000-0000-00003F230000}"/>
    <cellStyle name="Normal 58 5 2 3" xfId="770" xr:uid="{00000000-0005-0000-0000-000040230000}"/>
    <cellStyle name="Normal 58 5 2 3 10" xfId="44351" xr:uid="{00000000-0005-0000-0000-000041230000}"/>
    <cellStyle name="Normal 58 5 2 3 2" xfId="1416" xr:uid="{00000000-0005-0000-0000-000042230000}"/>
    <cellStyle name="Normal 58 5 2 3 2 2" xfId="2699" xr:uid="{00000000-0005-0000-0000-000043230000}"/>
    <cellStyle name="Normal 58 5 2 3 2 2 2" xfId="5739" xr:uid="{00000000-0005-0000-0000-000044230000}"/>
    <cellStyle name="Normal 58 5 2 3 2 2 2 2" xfId="15256" xr:uid="{00000000-0005-0000-0000-000045230000}"/>
    <cellStyle name="Normal 58 5 2 3 2 2 2 3" xfId="23409" xr:uid="{00000000-0005-0000-0000-000046230000}"/>
    <cellStyle name="Normal 58 5 2 3 2 2 2 4" xfId="31562" xr:uid="{00000000-0005-0000-0000-000047230000}"/>
    <cellStyle name="Normal 58 5 2 3 2 2 2 5" xfId="39794" xr:uid="{00000000-0005-0000-0000-000048230000}"/>
    <cellStyle name="Normal 58 5 2 3 2 2 2 6" xfId="49305" xr:uid="{00000000-0005-0000-0000-000049230000}"/>
    <cellStyle name="Normal 58 5 2 3 2 2 3" xfId="8299" xr:uid="{00000000-0005-0000-0000-00004A230000}"/>
    <cellStyle name="Normal 58 5 2 3 2 2 3 2" xfId="17816" xr:uid="{00000000-0005-0000-0000-00004B230000}"/>
    <cellStyle name="Normal 58 5 2 3 2 2 3 3" xfId="25969" xr:uid="{00000000-0005-0000-0000-00004C230000}"/>
    <cellStyle name="Normal 58 5 2 3 2 2 3 4" xfId="34122" xr:uid="{00000000-0005-0000-0000-00004D230000}"/>
    <cellStyle name="Normal 58 5 2 3 2 2 3 5" xfId="42354" xr:uid="{00000000-0005-0000-0000-00004E230000}"/>
    <cellStyle name="Normal 58 5 2 3 2 2 3 6" xfId="51865" xr:uid="{00000000-0005-0000-0000-00004F230000}"/>
    <cellStyle name="Normal 58 5 2 3 2 2 4" xfId="12216" xr:uid="{00000000-0005-0000-0000-000050230000}"/>
    <cellStyle name="Normal 58 5 2 3 2 2 5" xfId="20375" xr:uid="{00000000-0005-0000-0000-000051230000}"/>
    <cellStyle name="Normal 58 5 2 3 2 2 6" xfId="28528" xr:uid="{00000000-0005-0000-0000-000052230000}"/>
    <cellStyle name="Normal 58 5 2 3 2 2 7" xfId="36760" xr:uid="{00000000-0005-0000-0000-000053230000}"/>
    <cellStyle name="Normal 58 5 2 3 2 2 8" xfId="46271" xr:uid="{00000000-0005-0000-0000-000054230000}"/>
    <cellStyle name="Normal 58 5 2 3 2 3" xfId="4459" xr:uid="{00000000-0005-0000-0000-000055230000}"/>
    <cellStyle name="Normal 58 5 2 3 2 3 2" xfId="13976" xr:uid="{00000000-0005-0000-0000-000056230000}"/>
    <cellStyle name="Normal 58 5 2 3 2 3 3" xfId="22129" xr:uid="{00000000-0005-0000-0000-000057230000}"/>
    <cellStyle name="Normal 58 5 2 3 2 3 4" xfId="30282" xr:uid="{00000000-0005-0000-0000-000058230000}"/>
    <cellStyle name="Normal 58 5 2 3 2 3 5" xfId="38514" xr:uid="{00000000-0005-0000-0000-000059230000}"/>
    <cellStyle name="Normal 58 5 2 3 2 3 6" xfId="48025" xr:uid="{00000000-0005-0000-0000-00005A230000}"/>
    <cellStyle name="Normal 58 5 2 3 2 4" xfId="7019" xr:uid="{00000000-0005-0000-0000-00005B230000}"/>
    <cellStyle name="Normal 58 5 2 3 2 4 2" xfId="16536" xr:uid="{00000000-0005-0000-0000-00005C230000}"/>
    <cellStyle name="Normal 58 5 2 3 2 4 3" xfId="24689" xr:uid="{00000000-0005-0000-0000-00005D230000}"/>
    <cellStyle name="Normal 58 5 2 3 2 4 4" xfId="32842" xr:uid="{00000000-0005-0000-0000-00005E230000}"/>
    <cellStyle name="Normal 58 5 2 3 2 4 5" xfId="41074" xr:uid="{00000000-0005-0000-0000-00005F230000}"/>
    <cellStyle name="Normal 58 5 2 3 2 4 6" xfId="50585" xr:uid="{00000000-0005-0000-0000-000060230000}"/>
    <cellStyle name="Normal 58 5 2 3 2 5" xfId="10936" xr:uid="{00000000-0005-0000-0000-000061230000}"/>
    <cellStyle name="Normal 58 5 2 3 2 6" xfId="19095" xr:uid="{00000000-0005-0000-0000-000062230000}"/>
    <cellStyle name="Normal 58 5 2 3 2 7" xfId="27248" xr:uid="{00000000-0005-0000-0000-000063230000}"/>
    <cellStyle name="Normal 58 5 2 3 2 8" xfId="35480" xr:uid="{00000000-0005-0000-0000-000064230000}"/>
    <cellStyle name="Normal 58 5 2 3 2 9" xfId="44991" xr:uid="{00000000-0005-0000-0000-000065230000}"/>
    <cellStyle name="Normal 58 5 2 3 3" xfId="2059" xr:uid="{00000000-0005-0000-0000-000066230000}"/>
    <cellStyle name="Normal 58 5 2 3 3 2" xfId="5099" xr:uid="{00000000-0005-0000-0000-000067230000}"/>
    <cellStyle name="Normal 58 5 2 3 3 2 2" xfId="14616" xr:uid="{00000000-0005-0000-0000-000068230000}"/>
    <cellStyle name="Normal 58 5 2 3 3 2 3" xfId="22769" xr:uid="{00000000-0005-0000-0000-000069230000}"/>
    <cellStyle name="Normal 58 5 2 3 3 2 4" xfId="30922" xr:uid="{00000000-0005-0000-0000-00006A230000}"/>
    <cellStyle name="Normal 58 5 2 3 3 2 5" xfId="39154" xr:uid="{00000000-0005-0000-0000-00006B230000}"/>
    <cellStyle name="Normal 58 5 2 3 3 2 6" xfId="48665" xr:uid="{00000000-0005-0000-0000-00006C230000}"/>
    <cellStyle name="Normal 58 5 2 3 3 3" xfId="7659" xr:uid="{00000000-0005-0000-0000-00006D230000}"/>
    <cellStyle name="Normal 58 5 2 3 3 3 2" xfId="17176" xr:uid="{00000000-0005-0000-0000-00006E230000}"/>
    <cellStyle name="Normal 58 5 2 3 3 3 3" xfId="25329" xr:uid="{00000000-0005-0000-0000-00006F230000}"/>
    <cellStyle name="Normal 58 5 2 3 3 3 4" xfId="33482" xr:uid="{00000000-0005-0000-0000-000070230000}"/>
    <cellStyle name="Normal 58 5 2 3 3 3 5" xfId="41714" xr:uid="{00000000-0005-0000-0000-000071230000}"/>
    <cellStyle name="Normal 58 5 2 3 3 3 6" xfId="51225" xr:uid="{00000000-0005-0000-0000-000072230000}"/>
    <cellStyle name="Normal 58 5 2 3 3 4" xfId="11576" xr:uid="{00000000-0005-0000-0000-000073230000}"/>
    <cellStyle name="Normal 58 5 2 3 3 5" xfId="19735" xr:uid="{00000000-0005-0000-0000-000074230000}"/>
    <cellStyle name="Normal 58 5 2 3 3 6" xfId="27888" xr:uid="{00000000-0005-0000-0000-000075230000}"/>
    <cellStyle name="Normal 58 5 2 3 3 7" xfId="36120" xr:uid="{00000000-0005-0000-0000-000076230000}"/>
    <cellStyle name="Normal 58 5 2 3 3 8" xfId="45631" xr:uid="{00000000-0005-0000-0000-000077230000}"/>
    <cellStyle name="Normal 58 5 2 3 4" xfId="3816" xr:uid="{00000000-0005-0000-0000-000078230000}"/>
    <cellStyle name="Normal 58 5 2 3 4 2" xfId="13333" xr:uid="{00000000-0005-0000-0000-000079230000}"/>
    <cellStyle name="Normal 58 5 2 3 4 3" xfId="21489" xr:uid="{00000000-0005-0000-0000-00007A230000}"/>
    <cellStyle name="Normal 58 5 2 3 4 4" xfId="29642" xr:uid="{00000000-0005-0000-0000-00007B230000}"/>
    <cellStyle name="Normal 58 5 2 3 4 5" xfId="37874" xr:uid="{00000000-0005-0000-0000-00007C230000}"/>
    <cellStyle name="Normal 58 5 2 3 4 6" xfId="47385" xr:uid="{00000000-0005-0000-0000-00007D230000}"/>
    <cellStyle name="Normal 58 5 2 3 5" xfId="6379" xr:uid="{00000000-0005-0000-0000-00007E230000}"/>
    <cellStyle name="Normal 58 5 2 3 5 2" xfId="15896" xr:uid="{00000000-0005-0000-0000-00007F230000}"/>
    <cellStyle name="Normal 58 5 2 3 5 3" xfId="24049" xr:uid="{00000000-0005-0000-0000-000080230000}"/>
    <cellStyle name="Normal 58 5 2 3 5 4" xfId="32202" xr:uid="{00000000-0005-0000-0000-000081230000}"/>
    <cellStyle name="Normal 58 5 2 3 5 5" xfId="40434" xr:uid="{00000000-0005-0000-0000-000082230000}"/>
    <cellStyle name="Normal 58 5 2 3 5 6" xfId="49945" xr:uid="{00000000-0005-0000-0000-000083230000}"/>
    <cellStyle name="Normal 58 5 2 3 6" xfId="10296" xr:uid="{00000000-0005-0000-0000-000084230000}"/>
    <cellStyle name="Normal 58 5 2 3 7" xfId="18455" xr:uid="{00000000-0005-0000-0000-000085230000}"/>
    <cellStyle name="Normal 58 5 2 3 8" xfId="26608" xr:uid="{00000000-0005-0000-0000-000086230000}"/>
    <cellStyle name="Normal 58 5 2 3 9" xfId="34840" xr:uid="{00000000-0005-0000-0000-000087230000}"/>
    <cellStyle name="Normal 58 5 2 4" xfId="1096" xr:uid="{00000000-0005-0000-0000-000088230000}"/>
    <cellStyle name="Normal 58 5 2 4 2" xfId="2379" xr:uid="{00000000-0005-0000-0000-000089230000}"/>
    <cellStyle name="Normal 58 5 2 4 2 2" xfId="5419" xr:uid="{00000000-0005-0000-0000-00008A230000}"/>
    <cellStyle name="Normal 58 5 2 4 2 2 2" xfId="14936" xr:uid="{00000000-0005-0000-0000-00008B230000}"/>
    <cellStyle name="Normal 58 5 2 4 2 2 3" xfId="23089" xr:uid="{00000000-0005-0000-0000-00008C230000}"/>
    <cellStyle name="Normal 58 5 2 4 2 2 4" xfId="31242" xr:uid="{00000000-0005-0000-0000-00008D230000}"/>
    <cellStyle name="Normal 58 5 2 4 2 2 5" xfId="39474" xr:uid="{00000000-0005-0000-0000-00008E230000}"/>
    <cellStyle name="Normal 58 5 2 4 2 2 6" xfId="48985" xr:uid="{00000000-0005-0000-0000-00008F230000}"/>
    <cellStyle name="Normal 58 5 2 4 2 3" xfId="7979" xr:uid="{00000000-0005-0000-0000-000090230000}"/>
    <cellStyle name="Normal 58 5 2 4 2 3 2" xfId="17496" xr:uid="{00000000-0005-0000-0000-000091230000}"/>
    <cellStyle name="Normal 58 5 2 4 2 3 3" xfId="25649" xr:uid="{00000000-0005-0000-0000-000092230000}"/>
    <cellStyle name="Normal 58 5 2 4 2 3 4" xfId="33802" xr:uid="{00000000-0005-0000-0000-000093230000}"/>
    <cellStyle name="Normal 58 5 2 4 2 3 5" xfId="42034" xr:uid="{00000000-0005-0000-0000-000094230000}"/>
    <cellStyle name="Normal 58 5 2 4 2 3 6" xfId="51545" xr:uid="{00000000-0005-0000-0000-000095230000}"/>
    <cellStyle name="Normal 58 5 2 4 2 4" xfId="11896" xr:uid="{00000000-0005-0000-0000-000096230000}"/>
    <cellStyle name="Normal 58 5 2 4 2 5" xfId="20055" xr:uid="{00000000-0005-0000-0000-000097230000}"/>
    <cellStyle name="Normal 58 5 2 4 2 6" xfId="28208" xr:uid="{00000000-0005-0000-0000-000098230000}"/>
    <cellStyle name="Normal 58 5 2 4 2 7" xfId="36440" xr:uid="{00000000-0005-0000-0000-000099230000}"/>
    <cellStyle name="Normal 58 5 2 4 2 8" xfId="45951" xr:uid="{00000000-0005-0000-0000-00009A230000}"/>
    <cellStyle name="Normal 58 5 2 4 3" xfId="4139" xr:uid="{00000000-0005-0000-0000-00009B230000}"/>
    <cellStyle name="Normal 58 5 2 4 3 2" xfId="13656" xr:uid="{00000000-0005-0000-0000-00009C230000}"/>
    <cellStyle name="Normal 58 5 2 4 3 3" xfId="21809" xr:uid="{00000000-0005-0000-0000-00009D230000}"/>
    <cellStyle name="Normal 58 5 2 4 3 4" xfId="29962" xr:uid="{00000000-0005-0000-0000-00009E230000}"/>
    <cellStyle name="Normal 58 5 2 4 3 5" xfId="38194" xr:uid="{00000000-0005-0000-0000-00009F230000}"/>
    <cellStyle name="Normal 58 5 2 4 3 6" xfId="47705" xr:uid="{00000000-0005-0000-0000-0000A0230000}"/>
    <cellStyle name="Normal 58 5 2 4 4" xfId="6699" xr:uid="{00000000-0005-0000-0000-0000A1230000}"/>
    <cellStyle name="Normal 58 5 2 4 4 2" xfId="16216" xr:uid="{00000000-0005-0000-0000-0000A2230000}"/>
    <cellStyle name="Normal 58 5 2 4 4 3" xfId="24369" xr:uid="{00000000-0005-0000-0000-0000A3230000}"/>
    <cellStyle name="Normal 58 5 2 4 4 4" xfId="32522" xr:uid="{00000000-0005-0000-0000-0000A4230000}"/>
    <cellStyle name="Normal 58 5 2 4 4 5" xfId="40754" xr:uid="{00000000-0005-0000-0000-0000A5230000}"/>
    <cellStyle name="Normal 58 5 2 4 4 6" xfId="50265" xr:uid="{00000000-0005-0000-0000-0000A6230000}"/>
    <cellStyle name="Normal 58 5 2 4 5" xfId="10616" xr:uid="{00000000-0005-0000-0000-0000A7230000}"/>
    <cellStyle name="Normal 58 5 2 4 6" xfId="18775" xr:uid="{00000000-0005-0000-0000-0000A8230000}"/>
    <cellStyle name="Normal 58 5 2 4 7" xfId="26928" xr:uid="{00000000-0005-0000-0000-0000A9230000}"/>
    <cellStyle name="Normal 58 5 2 4 8" xfId="35160" xr:uid="{00000000-0005-0000-0000-0000AA230000}"/>
    <cellStyle name="Normal 58 5 2 4 9" xfId="44671" xr:uid="{00000000-0005-0000-0000-0000AB230000}"/>
    <cellStyle name="Normal 58 5 2 5" xfId="1739" xr:uid="{00000000-0005-0000-0000-0000AC230000}"/>
    <cellStyle name="Normal 58 5 2 5 2" xfId="4779" xr:uid="{00000000-0005-0000-0000-0000AD230000}"/>
    <cellStyle name="Normal 58 5 2 5 2 2" xfId="14296" xr:uid="{00000000-0005-0000-0000-0000AE230000}"/>
    <cellStyle name="Normal 58 5 2 5 2 3" xfId="22449" xr:uid="{00000000-0005-0000-0000-0000AF230000}"/>
    <cellStyle name="Normal 58 5 2 5 2 4" xfId="30602" xr:uid="{00000000-0005-0000-0000-0000B0230000}"/>
    <cellStyle name="Normal 58 5 2 5 2 5" xfId="38834" xr:uid="{00000000-0005-0000-0000-0000B1230000}"/>
    <cellStyle name="Normal 58 5 2 5 2 6" xfId="48345" xr:uid="{00000000-0005-0000-0000-0000B2230000}"/>
    <cellStyle name="Normal 58 5 2 5 3" xfId="7339" xr:uid="{00000000-0005-0000-0000-0000B3230000}"/>
    <cellStyle name="Normal 58 5 2 5 3 2" xfId="16856" xr:uid="{00000000-0005-0000-0000-0000B4230000}"/>
    <cellStyle name="Normal 58 5 2 5 3 3" xfId="25009" xr:uid="{00000000-0005-0000-0000-0000B5230000}"/>
    <cellStyle name="Normal 58 5 2 5 3 4" xfId="33162" xr:uid="{00000000-0005-0000-0000-0000B6230000}"/>
    <cellStyle name="Normal 58 5 2 5 3 5" xfId="41394" xr:uid="{00000000-0005-0000-0000-0000B7230000}"/>
    <cellStyle name="Normal 58 5 2 5 3 6" xfId="50905" xr:uid="{00000000-0005-0000-0000-0000B8230000}"/>
    <cellStyle name="Normal 58 5 2 5 4" xfId="11256" xr:uid="{00000000-0005-0000-0000-0000B9230000}"/>
    <cellStyle name="Normal 58 5 2 5 5" xfId="19415" xr:uid="{00000000-0005-0000-0000-0000BA230000}"/>
    <cellStyle name="Normal 58 5 2 5 6" xfId="27568" xr:uid="{00000000-0005-0000-0000-0000BB230000}"/>
    <cellStyle name="Normal 58 5 2 5 7" xfId="35800" xr:uid="{00000000-0005-0000-0000-0000BC230000}"/>
    <cellStyle name="Normal 58 5 2 5 8" xfId="45311" xr:uid="{00000000-0005-0000-0000-0000BD230000}"/>
    <cellStyle name="Normal 58 5 2 6" xfId="3493" xr:uid="{00000000-0005-0000-0000-0000BE230000}"/>
    <cellStyle name="Normal 58 5 2 6 2" xfId="13010" xr:uid="{00000000-0005-0000-0000-0000BF230000}"/>
    <cellStyle name="Normal 58 5 2 6 3" xfId="21169" xr:uid="{00000000-0005-0000-0000-0000C0230000}"/>
    <cellStyle name="Normal 58 5 2 6 4" xfId="29322" xr:uid="{00000000-0005-0000-0000-0000C1230000}"/>
    <cellStyle name="Normal 58 5 2 6 5" xfId="37554" xr:uid="{00000000-0005-0000-0000-0000C2230000}"/>
    <cellStyle name="Normal 58 5 2 6 6" xfId="47065" xr:uid="{00000000-0005-0000-0000-0000C3230000}"/>
    <cellStyle name="Normal 58 5 2 7" xfId="6059" xr:uid="{00000000-0005-0000-0000-0000C4230000}"/>
    <cellStyle name="Normal 58 5 2 7 2" xfId="15576" xr:uid="{00000000-0005-0000-0000-0000C5230000}"/>
    <cellStyle name="Normal 58 5 2 7 3" xfId="23729" xr:uid="{00000000-0005-0000-0000-0000C6230000}"/>
    <cellStyle name="Normal 58 5 2 7 4" xfId="31882" xr:uid="{00000000-0005-0000-0000-0000C7230000}"/>
    <cellStyle name="Normal 58 5 2 7 5" xfId="40114" xr:uid="{00000000-0005-0000-0000-0000C8230000}"/>
    <cellStyle name="Normal 58 5 2 7 6" xfId="49625" xr:uid="{00000000-0005-0000-0000-0000C9230000}"/>
    <cellStyle name="Normal 58 5 2 8" xfId="9976" xr:uid="{00000000-0005-0000-0000-0000CA230000}"/>
    <cellStyle name="Normal 58 5 2 9" xfId="18135" xr:uid="{00000000-0005-0000-0000-0000CB230000}"/>
    <cellStyle name="Normal 58 5 20" xfId="8933" xr:uid="{00000000-0005-0000-0000-0000CC230000}"/>
    <cellStyle name="Normal 58 5 20 2" xfId="42988" xr:uid="{00000000-0005-0000-0000-0000CD230000}"/>
    <cellStyle name="Normal 58 5 20 3" xfId="52499" xr:uid="{00000000-0005-0000-0000-0000CE230000}"/>
    <cellStyle name="Normal 58 5 21" xfId="9012" xr:uid="{00000000-0005-0000-0000-0000CF230000}"/>
    <cellStyle name="Normal 58 5 21 2" xfId="43067" xr:uid="{00000000-0005-0000-0000-0000D0230000}"/>
    <cellStyle name="Normal 58 5 21 3" xfId="52578" xr:uid="{00000000-0005-0000-0000-0000D1230000}"/>
    <cellStyle name="Normal 58 5 22" xfId="9091" xr:uid="{00000000-0005-0000-0000-0000D2230000}"/>
    <cellStyle name="Normal 58 5 22 2" xfId="43146" xr:uid="{00000000-0005-0000-0000-0000D3230000}"/>
    <cellStyle name="Normal 58 5 22 3" xfId="52657" xr:uid="{00000000-0005-0000-0000-0000D4230000}"/>
    <cellStyle name="Normal 58 5 23" xfId="9170" xr:uid="{00000000-0005-0000-0000-0000D5230000}"/>
    <cellStyle name="Normal 58 5 23 2" xfId="43225" xr:uid="{00000000-0005-0000-0000-0000D6230000}"/>
    <cellStyle name="Normal 58 5 23 3" xfId="52736" xr:uid="{00000000-0005-0000-0000-0000D7230000}"/>
    <cellStyle name="Normal 58 5 24" xfId="9249" xr:uid="{00000000-0005-0000-0000-0000D8230000}"/>
    <cellStyle name="Normal 58 5 24 2" xfId="43304" xr:uid="{00000000-0005-0000-0000-0000D9230000}"/>
    <cellStyle name="Normal 58 5 24 3" xfId="52815" xr:uid="{00000000-0005-0000-0000-0000DA230000}"/>
    <cellStyle name="Normal 58 5 25" xfId="9328" xr:uid="{00000000-0005-0000-0000-0000DB230000}"/>
    <cellStyle name="Normal 58 5 25 2" xfId="43383" xr:uid="{00000000-0005-0000-0000-0000DC230000}"/>
    <cellStyle name="Normal 58 5 25 3" xfId="52894" xr:uid="{00000000-0005-0000-0000-0000DD230000}"/>
    <cellStyle name="Normal 58 5 26" xfId="9407" xr:uid="{00000000-0005-0000-0000-0000DE230000}"/>
    <cellStyle name="Normal 58 5 26 2" xfId="43462" xr:uid="{00000000-0005-0000-0000-0000DF230000}"/>
    <cellStyle name="Normal 58 5 26 3" xfId="52973" xr:uid="{00000000-0005-0000-0000-0000E0230000}"/>
    <cellStyle name="Normal 58 5 27" xfId="9486" xr:uid="{00000000-0005-0000-0000-0000E1230000}"/>
    <cellStyle name="Normal 58 5 27 2" xfId="43541" xr:uid="{00000000-0005-0000-0000-0000E2230000}"/>
    <cellStyle name="Normal 58 5 27 3" xfId="53052" xr:uid="{00000000-0005-0000-0000-0000E3230000}"/>
    <cellStyle name="Normal 58 5 28" xfId="9565" xr:uid="{00000000-0005-0000-0000-0000E4230000}"/>
    <cellStyle name="Normal 58 5 28 2" xfId="43620" xr:uid="{00000000-0005-0000-0000-0000E5230000}"/>
    <cellStyle name="Normal 58 5 28 3" xfId="53131" xr:uid="{00000000-0005-0000-0000-0000E6230000}"/>
    <cellStyle name="Normal 58 5 29" xfId="9644" xr:uid="{00000000-0005-0000-0000-0000E7230000}"/>
    <cellStyle name="Normal 58 5 29 2" xfId="43699" xr:uid="{00000000-0005-0000-0000-0000E8230000}"/>
    <cellStyle name="Normal 58 5 29 3" xfId="53210" xr:uid="{00000000-0005-0000-0000-0000E9230000}"/>
    <cellStyle name="Normal 58 5 3" xfId="527" xr:uid="{00000000-0005-0000-0000-0000EA230000}"/>
    <cellStyle name="Normal 58 5 3 10" xfId="34600" xr:uid="{00000000-0005-0000-0000-0000EB230000}"/>
    <cellStyle name="Normal 58 5 3 11" xfId="44111" xr:uid="{00000000-0005-0000-0000-0000EC230000}"/>
    <cellStyle name="Normal 58 5 3 2" xfId="853" xr:uid="{00000000-0005-0000-0000-0000ED230000}"/>
    <cellStyle name="Normal 58 5 3 2 10" xfId="44431" xr:uid="{00000000-0005-0000-0000-0000EE230000}"/>
    <cellStyle name="Normal 58 5 3 2 2" xfId="1496" xr:uid="{00000000-0005-0000-0000-0000EF230000}"/>
    <cellStyle name="Normal 58 5 3 2 2 2" xfId="2779" xr:uid="{00000000-0005-0000-0000-0000F0230000}"/>
    <cellStyle name="Normal 58 5 3 2 2 2 2" xfId="5819" xr:uid="{00000000-0005-0000-0000-0000F1230000}"/>
    <cellStyle name="Normal 58 5 3 2 2 2 2 2" xfId="15336" xr:uid="{00000000-0005-0000-0000-0000F2230000}"/>
    <cellStyle name="Normal 58 5 3 2 2 2 2 3" xfId="23489" xr:uid="{00000000-0005-0000-0000-0000F3230000}"/>
    <cellStyle name="Normal 58 5 3 2 2 2 2 4" xfId="31642" xr:uid="{00000000-0005-0000-0000-0000F4230000}"/>
    <cellStyle name="Normal 58 5 3 2 2 2 2 5" xfId="39874" xr:uid="{00000000-0005-0000-0000-0000F5230000}"/>
    <cellStyle name="Normal 58 5 3 2 2 2 2 6" xfId="49385" xr:uid="{00000000-0005-0000-0000-0000F6230000}"/>
    <cellStyle name="Normal 58 5 3 2 2 2 3" xfId="8379" xr:uid="{00000000-0005-0000-0000-0000F7230000}"/>
    <cellStyle name="Normal 58 5 3 2 2 2 3 2" xfId="17896" xr:uid="{00000000-0005-0000-0000-0000F8230000}"/>
    <cellStyle name="Normal 58 5 3 2 2 2 3 3" xfId="26049" xr:uid="{00000000-0005-0000-0000-0000F9230000}"/>
    <cellStyle name="Normal 58 5 3 2 2 2 3 4" xfId="34202" xr:uid="{00000000-0005-0000-0000-0000FA230000}"/>
    <cellStyle name="Normal 58 5 3 2 2 2 3 5" xfId="42434" xr:uid="{00000000-0005-0000-0000-0000FB230000}"/>
    <cellStyle name="Normal 58 5 3 2 2 2 3 6" xfId="51945" xr:uid="{00000000-0005-0000-0000-0000FC230000}"/>
    <cellStyle name="Normal 58 5 3 2 2 2 4" xfId="12296" xr:uid="{00000000-0005-0000-0000-0000FD230000}"/>
    <cellStyle name="Normal 58 5 3 2 2 2 5" xfId="20455" xr:uid="{00000000-0005-0000-0000-0000FE230000}"/>
    <cellStyle name="Normal 58 5 3 2 2 2 6" xfId="28608" xr:uid="{00000000-0005-0000-0000-0000FF230000}"/>
    <cellStyle name="Normal 58 5 3 2 2 2 7" xfId="36840" xr:uid="{00000000-0005-0000-0000-000000240000}"/>
    <cellStyle name="Normal 58 5 3 2 2 2 8" xfId="46351" xr:uid="{00000000-0005-0000-0000-000001240000}"/>
    <cellStyle name="Normal 58 5 3 2 2 3" xfId="4539" xr:uid="{00000000-0005-0000-0000-000002240000}"/>
    <cellStyle name="Normal 58 5 3 2 2 3 2" xfId="14056" xr:uid="{00000000-0005-0000-0000-000003240000}"/>
    <cellStyle name="Normal 58 5 3 2 2 3 3" xfId="22209" xr:uid="{00000000-0005-0000-0000-000004240000}"/>
    <cellStyle name="Normal 58 5 3 2 2 3 4" xfId="30362" xr:uid="{00000000-0005-0000-0000-000005240000}"/>
    <cellStyle name="Normal 58 5 3 2 2 3 5" xfId="38594" xr:uid="{00000000-0005-0000-0000-000006240000}"/>
    <cellStyle name="Normal 58 5 3 2 2 3 6" xfId="48105" xr:uid="{00000000-0005-0000-0000-000007240000}"/>
    <cellStyle name="Normal 58 5 3 2 2 4" xfId="7099" xr:uid="{00000000-0005-0000-0000-000008240000}"/>
    <cellStyle name="Normal 58 5 3 2 2 4 2" xfId="16616" xr:uid="{00000000-0005-0000-0000-000009240000}"/>
    <cellStyle name="Normal 58 5 3 2 2 4 3" xfId="24769" xr:uid="{00000000-0005-0000-0000-00000A240000}"/>
    <cellStyle name="Normal 58 5 3 2 2 4 4" xfId="32922" xr:uid="{00000000-0005-0000-0000-00000B240000}"/>
    <cellStyle name="Normal 58 5 3 2 2 4 5" xfId="41154" xr:uid="{00000000-0005-0000-0000-00000C240000}"/>
    <cellStyle name="Normal 58 5 3 2 2 4 6" xfId="50665" xr:uid="{00000000-0005-0000-0000-00000D240000}"/>
    <cellStyle name="Normal 58 5 3 2 2 5" xfId="11016" xr:uid="{00000000-0005-0000-0000-00000E240000}"/>
    <cellStyle name="Normal 58 5 3 2 2 6" xfId="19175" xr:uid="{00000000-0005-0000-0000-00000F240000}"/>
    <cellStyle name="Normal 58 5 3 2 2 7" xfId="27328" xr:uid="{00000000-0005-0000-0000-000010240000}"/>
    <cellStyle name="Normal 58 5 3 2 2 8" xfId="35560" xr:uid="{00000000-0005-0000-0000-000011240000}"/>
    <cellStyle name="Normal 58 5 3 2 2 9" xfId="45071" xr:uid="{00000000-0005-0000-0000-000012240000}"/>
    <cellStyle name="Normal 58 5 3 2 3" xfId="2139" xr:uid="{00000000-0005-0000-0000-000013240000}"/>
    <cellStyle name="Normal 58 5 3 2 3 2" xfId="5179" xr:uid="{00000000-0005-0000-0000-000014240000}"/>
    <cellStyle name="Normal 58 5 3 2 3 2 2" xfId="14696" xr:uid="{00000000-0005-0000-0000-000015240000}"/>
    <cellStyle name="Normal 58 5 3 2 3 2 3" xfId="22849" xr:uid="{00000000-0005-0000-0000-000016240000}"/>
    <cellStyle name="Normal 58 5 3 2 3 2 4" xfId="31002" xr:uid="{00000000-0005-0000-0000-000017240000}"/>
    <cellStyle name="Normal 58 5 3 2 3 2 5" xfId="39234" xr:uid="{00000000-0005-0000-0000-000018240000}"/>
    <cellStyle name="Normal 58 5 3 2 3 2 6" xfId="48745" xr:uid="{00000000-0005-0000-0000-000019240000}"/>
    <cellStyle name="Normal 58 5 3 2 3 3" xfId="7739" xr:uid="{00000000-0005-0000-0000-00001A240000}"/>
    <cellStyle name="Normal 58 5 3 2 3 3 2" xfId="17256" xr:uid="{00000000-0005-0000-0000-00001B240000}"/>
    <cellStyle name="Normal 58 5 3 2 3 3 3" xfId="25409" xr:uid="{00000000-0005-0000-0000-00001C240000}"/>
    <cellStyle name="Normal 58 5 3 2 3 3 4" xfId="33562" xr:uid="{00000000-0005-0000-0000-00001D240000}"/>
    <cellStyle name="Normal 58 5 3 2 3 3 5" xfId="41794" xr:uid="{00000000-0005-0000-0000-00001E240000}"/>
    <cellStyle name="Normal 58 5 3 2 3 3 6" xfId="51305" xr:uid="{00000000-0005-0000-0000-00001F240000}"/>
    <cellStyle name="Normal 58 5 3 2 3 4" xfId="11656" xr:uid="{00000000-0005-0000-0000-000020240000}"/>
    <cellStyle name="Normal 58 5 3 2 3 5" xfId="19815" xr:uid="{00000000-0005-0000-0000-000021240000}"/>
    <cellStyle name="Normal 58 5 3 2 3 6" xfId="27968" xr:uid="{00000000-0005-0000-0000-000022240000}"/>
    <cellStyle name="Normal 58 5 3 2 3 7" xfId="36200" xr:uid="{00000000-0005-0000-0000-000023240000}"/>
    <cellStyle name="Normal 58 5 3 2 3 8" xfId="45711" xr:uid="{00000000-0005-0000-0000-000024240000}"/>
    <cellStyle name="Normal 58 5 3 2 4" xfId="3899" xr:uid="{00000000-0005-0000-0000-000025240000}"/>
    <cellStyle name="Normal 58 5 3 2 4 2" xfId="13416" xr:uid="{00000000-0005-0000-0000-000026240000}"/>
    <cellStyle name="Normal 58 5 3 2 4 3" xfId="21569" xr:uid="{00000000-0005-0000-0000-000027240000}"/>
    <cellStyle name="Normal 58 5 3 2 4 4" xfId="29722" xr:uid="{00000000-0005-0000-0000-000028240000}"/>
    <cellStyle name="Normal 58 5 3 2 4 5" xfId="37954" xr:uid="{00000000-0005-0000-0000-000029240000}"/>
    <cellStyle name="Normal 58 5 3 2 4 6" xfId="47465" xr:uid="{00000000-0005-0000-0000-00002A240000}"/>
    <cellStyle name="Normal 58 5 3 2 5" xfId="6459" xr:uid="{00000000-0005-0000-0000-00002B240000}"/>
    <cellStyle name="Normal 58 5 3 2 5 2" xfId="15976" xr:uid="{00000000-0005-0000-0000-00002C240000}"/>
    <cellStyle name="Normal 58 5 3 2 5 3" xfId="24129" xr:uid="{00000000-0005-0000-0000-00002D240000}"/>
    <cellStyle name="Normal 58 5 3 2 5 4" xfId="32282" xr:uid="{00000000-0005-0000-0000-00002E240000}"/>
    <cellStyle name="Normal 58 5 3 2 5 5" xfId="40514" xr:uid="{00000000-0005-0000-0000-00002F240000}"/>
    <cellStyle name="Normal 58 5 3 2 5 6" xfId="50025" xr:uid="{00000000-0005-0000-0000-000030240000}"/>
    <cellStyle name="Normal 58 5 3 2 6" xfId="10376" xr:uid="{00000000-0005-0000-0000-000031240000}"/>
    <cellStyle name="Normal 58 5 3 2 7" xfId="18535" xr:uid="{00000000-0005-0000-0000-000032240000}"/>
    <cellStyle name="Normal 58 5 3 2 8" xfId="26688" xr:uid="{00000000-0005-0000-0000-000033240000}"/>
    <cellStyle name="Normal 58 5 3 2 9" xfId="34920" xr:uid="{00000000-0005-0000-0000-000034240000}"/>
    <cellStyle name="Normal 58 5 3 3" xfId="1176" xr:uid="{00000000-0005-0000-0000-000035240000}"/>
    <cellStyle name="Normal 58 5 3 3 2" xfId="2459" xr:uid="{00000000-0005-0000-0000-000036240000}"/>
    <cellStyle name="Normal 58 5 3 3 2 2" xfId="5499" xr:uid="{00000000-0005-0000-0000-000037240000}"/>
    <cellStyle name="Normal 58 5 3 3 2 2 2" xfId="15016" xr:uid="{00000000-0005-0000-0000-000038240000}"/>
    <cellStyle name="Normal 58 5 3 3 2 2 3" xfId="23169" xr:uid="{00000000-0005-0000-0000-000039240000}"/>
    <cellStyle name="Normal 58 5 3 3 2 2 4" xfId="31322" xr:uid="{00000000-0005-0000-0000-00003A240000}"/>
    <cellStyle name="Normal 58 5 3 3 2 2 5" xfId="39554" xr:uid="{00000000-0005-0000-0000-00003B240000}"/>
    <cellStyle name="Normal 58 5 3 3 2 2 6" xfId="49065" xr:uid="{00000000-0005-0000-0000-00003C240000}"/>
    <cellStyle name="Normal 58 5 3 3 2 3" xfId="8059" xr:uid="{00000000-0005-0000-0000-00003D240000}"/>
    <cellStyle name="Normal 58 5 3 3 2 3 2" xfId="17576" xr:uid="{00000000-0005-0000-0000-00003E240000}"/>
    <cellStyle name="Normal 58 5 3 3 2 3 3" xfId="25729" xr:uid="{00000000-0005-0000-0000-00003F240000}"/>
    <cellStyle name="Normal 58 5 3 3 2 3 4" xfId="33882" xr:uid="{00000000-0005-0000-0000-000040240000}"/>
    <cellStyle name="Normal 58 5 3 3 2 3 5" xfId="42114" xr:uid="{00000000-0005-0000-0000-000041240000}"/>
    <cellStyle name="Normal 58 5 3 3 2 3 6" xfId="51625" xr:uid="{00000000-0005-0000-0000-000042240000}"/>
    <cellStyle name="Normal 58 5 3 3 2 4" xfId="11976" xr:uid="{00000000-0005-0000-0000-000043240000}"/>
    <cellStyle name="Normal 58 5 3 3 2 5" xfId="20135" xr:uid="{00000000-0005-0000-0000-000044240000}"/>
    <cellStyle name="Normal 58 5 3 3 2 6" xfId="28288" xr:uid="{00000000-0005-0000-0000-000045240000}"/>
    <cellStyle name="Normal 58 5 3 3 2 7" xfId="36520" xr:uid="{00000000-0005-0000-0000-000046240000}"/>
    <cellStyle name="Normal 58 5 3 3 2 8" xfId="46031" xr:uid="{00000000-0005-0000-0000-000047240000}"/>
    <cellStyle name="Normal 58 5 3 3 3" xfId="4219" xr:uid="{00000000-0005-0000-0000-000048240000}"/>
    <cellStyle name="Normal 58 5 3 3 3 2" xfId="13736" xr:uid="{00000000-0005-0000-0000-000049240000}"/>
    <cellStyle name="Normal 58 5 3 3 3 3" xfId="21889" xr:uid="{00000000-0005-0000-0000-00004A240000}"/>
    <cellStyle name="Normal 58 5 3 3 3 4" xfId="30042" xr:uid="{00000000-0005-0000-0000-00004B240000}"/>
    <cellStyle name="Normal 58 5 3 3 3 5" xfId="38274" xr:uid="{00000000-0005-0000-0000-00004C240000}"/>
    <cellStyle name="Normal 58 5 3 3 3 6" xfId="47785" xr:uid="{00000000-0005-0000-0000-00004D240000}"/>
    <cellStyle name="Normal 58 5 3 3 4" xfId="6779" xr:uid="{00000000-0005-0000-0000-00004E240000}"/>
    <cellStyle name="Normal 58 5 3 3 4 2" xfId="16296" xr:uid="{00000000-0005-0000-0000-00004F240000}"/>
    <cellStyle name="Normal 58 5 3 3 4 3" xfId="24449" xr:uid="{00000000-0005-0000-0000-000050240000}"/>
    <cellStyle name="Normal 58 5 3 3 4 4" xfId="32602" xr:uid="{00000000-0005-0000-0000-000051240000}"/>
    <cellStyle name="Normal 58 5 3 3 4 5" xfId="40834" xr:uid="{00000000-0005-0000-0000-000052240000}"/>
    <cellStyle name="Normal 58 5 3 3 4 6" xfId="50345" xr:uid="{00000000-0005-0000-0000-000053240000}"/>
    <cellStyle name="Normal 58 5 3 3 5" xfId="10696" xr:uid="{00000000-0005-0000-0000-000054240000}"/>
    <cellStyle name="Normal 58 5 3 3 6" xfId="18855" xr:uid="{00000000-0005-0000-0000-000055240000}"/>
    <cellStyle name="Normal 58 5 3 3 7" xfId="27008" xr:uid="{00000000-0005-0000-0000-000056240000}"/>
    <cellStyle name="Normal 58 5 3 3 8" xfId="35240" xr:uid="{00000000-0005-0000-0000-000057240000}"/>
    <cellStyle name="Normal 58 5 3 3 9" xfId="44751" xr:uid="{00000000-0005-0000-0000-000058240000}"/>
    <cellStyle name="Normal 58 5 3 4" xfId="1819" xr:uid="{00000000-0005-0000-0000-000059240000}"/>
    <cellStyle name="Normal 58 5 3 4 2" xfId="4859" xr:uid="{00000000-0005-0000-0000-00005A240000}"/>
    <cellStyle name="Normal 58 5 3 4 2 2" xfId="14376" xr:uid="{00000000-0005-0000-0000-00005B240000}"/>
    <cellStyle name="Normal 58 5 3 4 2 3" xfId="22529" xr:uid="{00000000-0005-0000-0000-00005C240000}"/>
    <cellStyle name="Normal 58 5 3 4 2 4" xfId="30682" xr:uid="{00000000-0005-0000-0000-00005D240000}"/>
    <cellStyle name="Normal 58 5 3 4 2 5" xfId="38914" xr:uid="{00000000-0005-0000-0000-00005E240000}"/>
    <cellStyle name="Normal 58 5 3 4 2 6" xfId="48425" xr:uid="{00000000-0005-0000-0000-00005F240000}"/>
    <cellStyle name="Normal 58 5 3 4 3" xfId="7419" xr:uid="{00000000-0005-0000-0000-000060240000}"/>
    <cellStyle name="Normal 58 5 3 4 3 2" xfId="16936" xr:uid="{00000000-0005-0000-0000-000061240000}"/>
    <cellStyle name="Normal 58 5 3 4 3 3" xfId="25089" xr:uid="{00000000-0005-0000-0000-000062240000}"/>
    <cellStyle name="Normal 58 5 3 4 3 4" xfId="33242" xr:uid="{00000000-0005-0000-0000-000063240000}"/>
    <cellStyle name="Normal 58 5 3 4 3 5" xfId="41474" xr:uid="{00000000-0005-0000-0000-000064240000}"/>
    <cellStyle name="Normal 58 5 3 4 3 6" xfId="50985" xr:uid="{00000000-0005-0000-0000-000065240000}"/>
    <cellStyle name="Normal 58 5 3 4 4" xfId="11336" xr:uid="{00000000-0005-0000-0000-000066240000}"/>
    <cellStyle name="Normal 58 5 3 4 5" xfId="19495" xr:uid="{00000000-0005-0000-0000-000067240000}"/>
    <cellStyle name="Normal 58 5 3 4 6" xfId="27648" xr:uid="{00000000-0005-0000-0000-000068240000}"/>
    <cellStyle name="Normal 58 5 3 4 7" xfId="35880" xr:uid="{00000000-0005-0000-0000-000069240000}"/>
    <cellStyle name="Normal 58 5 3 4 8" xfId="45391" xr:uid="{00000000-0005-0000-0000-00006A240000}"/>
    <cellStyle name="Normal 58 5 3 5" xfId="3576" xr:uid="{00000000-0005-0000-0000-00006B240000}"/>
    <cellStyle name="Normal 58 5 3 5 2" xfId="13093" xr:uid="{00000000-0005-0000-0000-00006C240000}"/>
    <cellStyle name="Normal 58 5 3 5 3" xfId="21249" xr:uid="{00000000-0005-0000-0000-00006D240000}"/>
    <cellStyle name="Normal 58 5 3 5 4" xfId="29402" xr:uid="{00000000-0005-0000-0000-00006E240000}"/>
    <cellStyle name="Normal 58 5 3 5 5" xfId="37634" xr:uid="{00000000-0005-0000-0000-00006F240000}"/>
    <cellStyle name="Normal 58 5 3 5 6" xfId="47145" xr:uid="{00000000-0005-0000-0000-000070240000}"/>
    <cellStyle name="Normal 58 5 3 6" xfId="6139" xr:uid="{00000000-0005-0000-0000-000071240000}"/>
    <cellStyle name="Normal 58 5 3 6 2" xfId="15656" xr:uid="{00000000-0005-0000-0000-000072240000}"/>
    <cellStyle name="Normal 58 5 3 6 3" xfId="23809" xr:uid="{00000000-0005-0000-0000-000073240000}"/>
    <cellStyle name="Normal 58 5 3 6 4" xfId="31962" xr:uid="{00000000-0005-0000-0000-000074240000}"/>
    <cellStyle name="Normal 58 5 3 6 5" xfId="40194" xr:uid="{00000000-0005-0000-0000-000075240000}"/>
    <cellStyle name="Normal 58 5 3 6 6" xfId="49705" xr:uid="{00000000-0005-0000-0000-000076240000}"/>
    <cellStyle name="Normal 58 5 3 7" xfId="10056" xr:uid="{00000000-0005-0000-0000-000077240000}"/>
    <cellStyle name="Normal 58 5 3 8" xfId="18215" xr:uid="{00000000-0005-0000-0000-000078240000}"/>
    <cellStyle name="Normal 58 5 3 9" xfId="26368" xr:uid="{00000000-0005-0000-0000-000079240000}"/>
    <cellStyle name="Normal 58 5 30" xfId="9723" xr:uid="{00000000-0005-0000-0000-00007A240000}"/>
    <cellStyle name="Normal 58 5 30 2" xfId="43778" xr:uid="{00000000-0005-0000-0000-00007B240000}"/>
    <cellStyle name="Normal 58 5 30 3" xfId="53289" xr:uid="{00000000-0005-0000-0000-00007C240000}"/>
    <cellStyle name="Normal 58 5 31" xfId="9802" xr:uid="{00000000-0005-0000-0000-00007D240000}"/>
    <cellStyle name="Normal 58 5 31 2" xfId="43857" xr:uid="{00000000-0005-0000-0000-00007E240000}"/>
    <cellStyle name="Normal 58 5 31 3" xfId="53368" xr:uid="{00000000-0005-0000-0000-00007F240000}"/>
    <cellStyle name="Normal 58 5 32" xfId="9896" xr:uid="{00000000-0005-0000-0000-000080240000}"/>
    <cellStyle name="Normal 58 5 33" xfId="18055" xr:uid="{00000000-0005-0000-0000-000081240000}"/>
    <cellStyle name="Normal 58 5 34" xfId="26208" xr:uid="{00000000-0005-0000-0000-000082240000}"/>
    <cellStyle name="Normal 58 5 35" xfId="34361" xr:uid="{00000000-0005-0000-0000-000083240000}"/>
    <cellStyle name="Normal 58 5 36" xfId="34440" xr:uid="{00000000-0005-0000-0000-000084240000}"/>
    <cellStyle name="Normal 58 5 37" xfId="43951" xr:uid="{00000000-0005-0000-0000-000085240000}"/>
    <cellStyle name="Normal 58 5 38" xfId="53462" xr:uid="{00000000-0005-0000-0000-000086240000}"/>
    <cellStyle name="Normal 58 5 39" xfId="53541" xr:uid="{00000000-0005-0000-0000-000087240000}"/>
    <cellStyle name="Normal 58 5 4" xfId="690" xr:uid="{00000000-0005-0000-0000-000088240000}"/>
    <cellStyle name="Normal 58 5 4 10" xfId="44271" xr:uid="{00000000-0005-0000-0000-000089240000}"/>
    <cellStyle name="Normal 58 5 4 2" xfId="1336" xr:uid="{00000000-0005-0000-0000-00008A240000}"/>
    <cellStyle name="Normal 58 5 4 2 2" xfId="2619" xr:uid="{00000000-0005-0000-0000-00008B240000}"/>
    <cellStyle name="Normal 58 5 4 2 2 2" xfId="5659" xr:uid="{00000000-0005-0000-0000-00008C240000}"/>
    <cellStyle name="Normal 58 5 4 2 2 2 2" xfId="15176" xr:uid="{00000000-0005-0000-0000-00008D240000}"/>
    <cellStyle name="Normal 58 5 4 2 2 2 3" xfId="23329" xr:uid="{00000000-0005-0000-0000-00008E240000}"/>
    <cellStyle name="Normal 58 5 4 2 2 2 4" xfId="31482" xr:uid="{00000000-0005-0000-0000-00008F240000}"/>
    <cellStyle name="Normal 58 5 4 2 2 2 5" xfId="39714" xr:uid="{00000000-0005-0000-0000-000090240000}"/>
    <cellStyle name="Normal 58 5 4 2 2 2 6" xfId="49225" xr:uid="{00000000-0005-0000-0000-000091240000}"/>
    <cellStyle name="Normal 58 5 4 2 2 3" xfId="8219" xr:uid="{00000000-0005-0000-0000-000092240000}"/>
    <cellStyle name="Normal 58 5 4 2 2 3 2" xfId="17736" xr:uid="{00000000-0005-0000-0000-000093240000}"/>
    <cellStyle name="Normal 58 5 4 2 2 3 3" xfId="25889" xr:uid="{00000000-0005-0000-0000-000094240000}"/>
    <cellStyle name="Normal 58 5 4 2 2 3 4" xfId="34042" xr:uid="{00000000-0005-0000-0000-000095240000}"/>
    <cellStyle name="Normal 58 5 4 2 2 3 5" xfId="42274" xr:uid="{00000000-0005-0000-0000-000096240000}"/>
    <cellStyle name="Normal 58 5 4 2 2 3 6" xfId="51785" xr:uid="{00000000-0005-0000-0000-000097240000}"/>
    <cellStyle name="Normal 58 5 4 2 2 4" xfId="12136" xr:uid="{00000000-0005-0000-0000-000098240000}"/>
    <cellStyle name="Normal 58 5 4 2 2 5" xfId="20295" xr:uid="{00000000-0005-0000-0000-000099240000}"/>
    <cellStyle name="Normal 58 5 4 2 2 6" xfId="28448" xr:uid="{00000000-0005-0000-0000-00009A240000}"/>
    <cellStyle name="Normal 58 5 4 2 2 7" xfId="36680" xr:uid="{00000000-0005-0000-0000-00009B240000}"/>
    <cellStyle name="Normal 58 5 4 2 2 8" xfId="46191" xr:uid="{00000000-0005-0000-0000-00009C240000}"/>
    <cellStyle name="Normal 58 5 4 2 3" xfId="4379" xr:uid="{00000000-0005-0000-0000-00009D240000}"/>
    <cellStyle name="Normal 58 5 4 2 3 2" xfId="13896" xr:uid="{00000000-0005-0000-0000-00009E240000}"/>
    <cellStyle name="Normal 58 5 4 2 3 3" xfId="22049" xr:uid="{00000000-0005-0000-0000-00009F240000}"/>
    <cellStyle name="Normal 58 5 4 2 3 4" xfId="30202" xr:uid="{00000000-0005-0000-0000-0000A0240000}"/>
    <cellStyle name="Normal 58 5 4 2 3 5" xfId="38434" xr:uid="{00000000-0005-0000-0000-0000A1240000}"/>
    <cellStyle name="Normal 58 5 4 2 3 6" xfId="47945" xr:uid="{00000000-0005-0000-0000-0000A2240000}"/>
    <cellStyle name="Normal 58 5 4 2 4" xfId="6939" xr:uid="{00000000-0005-0000-0000-0000A3240000}"/>
    <cellStyle name="Normal 58 5 4 2 4 2" xfId="16456" xr:uid="{00000000-0005-0000-0000-0000A4240000}"/>
    <cellStyle name="Normal 58 5 4 2 4 3" xfId="24609" xr:uid="{00000000-0005-0000-0000-0000A5240000}"/>
    <cellStyle name="Normal 58 5 4 2 4 4" xfId="32762" xr:uid="{00000000-0005-0000-0000-0000A6240000}"/>
    <cellStyle name="Normal 58 5 4 2 4 5" xfId="40994" xr:uid="{00000000-0005-0000-0000-0000A7240000}"/>
    <cellStyle name="Normal 58 5 4 2 4 6" xfId="50505" xr:uid="{00000000-0005-0000-0000-0000A8240000}"/>
    <cellStyle name="Normal 58 5 4 2 5" xfId="10856" xr:uid="{00000000-0005-0000-0000-0000A9240000}"/>
    <cellStyle name="Normal 58 5 4 2 6" xfId="19015" xr:uid="{00000000-0005-0000-0000-0000AA240000}"/>
    <cellStyle name="Normal 58 5 4 2 7" xfId="27168" xr:uid="{00000000-0005-0000-0000-0000AB240000}"/>
    <cellStyle name="Normal 58 5 4 2 8" xfId="35400" xr:uid="{00000000-0005-0000-0000-0000AC240000}"/>
    <cellStyle name="Normal 58 5 4 2 9" xfId="44911" xr:uid="{00000000-0005-0000-0000-0000AD240000}"/>
    <cellStyle name="Normal 58 5 4 3" xfId="1979" xr:uid="{00000000-0005-0000-0000-0000AE240000}"/>
    <cellStyle name="Normal 58 5 4 3 2" xfId="5019" xr:uid="{00000000-0005-0000-0000-0000AF240000}"/>
    <cellStyle name="Normal 58 5 4 3 2 2" xfId="14536" xr:uid="{00000000-0005-0000-0000-0000B0240000}"/>
    <cellStyle name="Normal 58 5 4 3 2 3" xfId="22689" xr:uid="{00000000-0005-0000-0000-0000B1240000}"/>
    <cellStyle name="Normal 58 5 4 3 2 4" xfId="30842" xr:uid="{00000000-0005-0000-0000-0000B2240000}"/>
    <cellStyle name="Normal 58 5 4 3 2 5" xfId="39074" xr:uid="{00000000-0005-0000-0000-0000B3240000}"/>
    <cellStyle name="Normal 58 5 4 3 2 6" xfId="48585" xr:uid="{00000000-0005-0000-0000-0000B4240000}"/>
    <cellStyle name="Normal 58 5 4 3 3" xfId="7579" xr:uid="{00000000-0005-0000-0000-0000B5240000}"/>
    <cellStyle name="Normal 58 5 4 3 3 2" xfId="17096" xr:uid="{00000000-0005-0000-0000-0000B6240000}"/>
    <cellStyle name="Normal 58 5 4 3 3 3" xfId="25249" xr:uid="{00000000-0005-0000-0000-0000B7240000}"/>
    <cellStyle name="Normal 58 5 4 3 3 4" xfId="33402" xr:uid="{00000000-0005-0000-0000-0000B8240000}"/>
    <cellStyle name="Normal 58 5 4 3 3 5" xfId="41634" xr:uid="{00000000-0005-0000-0000-0000B9240000}"/>
    <cellStyle name="Normal 58 5 4 3 3 6" xfId="51145" xr:uid="{00000000-0005-0000-0000-0000BA240000}"/>
    <cellStyle name="Normal 58 5 4 3 4" xfId="11496" xr:uid="{00000000-0005-0000-0000-0000BB240000}"/>
    <cellStyle name="Normal 58 5 4 3 5" xfId="19655" xr:uid="{00000000-0005-0000-0000-0000BC240000}"/>
    <cellStyle name="Normal 58 5 4 3 6" xfId="27808" xr:uid="{00000000-0005-0000-0000-0000BD240000}"/>
    <cellStyle name="Normal 58 5 4 3 7" xfId="36040" xr:uid="{00000000-0005-0000-0000-0000BE240000}"/>
    <cellStyle name="Normal 58 5 4 3 8" xfId="45551" xr:uid="{00000000-0005-0000-0000-0000BF240000}"/>
    <cellStyle name="Normal 58 5 4 4" xfId="3736" xr:uid="{00000000-0005-0000-0000-0000C0240000}"/>
    <cellStyle name="Normal 58 5 4 4 2" xfId="13253" xr:uid="{00000000-0005-0000-0000-0000C1240000}"/>
    <cellStyle name="Normal 58 5 4 4 3" xfId="21409" xr:uid="{00000000-0005-0000-0000-0000C2240000}"/>
    <cellStyle name="Normal 58 5 4 4 4" xfId="29562" xr:uid="{00000000-0005-0000-0000-0000C3240000}"/>
    <cellStyle name="Normal 58 5 4 4 5" xfId="37794" xr:uid="{00000000-0005-0000-0000-0000C4240000}"/>
    <cellStyle name="Normal 58 5 4 4 6" xfId="47305" xr:uid="{00000000-0005-0000-0000-0000C5240000}"/>
    <cellStyle name="Normal 58 5 4 5" xfId="6299" xr:uid="{00000000-0005-0000-0000-0000C6240000}"/>
    <cellStyle name="Normal 58 5 4 5 2" xfId="15816" xr:uid="{00000000-0005-0000-0000-0000C7240000}"/>
    <cellStyle name="Normal 58 5 4 5 3" xfId="23969" xr:uid="{00000000-0005-0000-0000-0000C8240000}"/>
    <cellStyle name="Normal 58 5 4 5 4" xfId="32122" xr:uid="{00000000-0005-0000-0000-0000C9240000}"/>
    <cellStyle name="Normal 58 5 4 5 5" xfId="40354" xr:uid="{00000000-0005-0000-0000-0000CA240000}"/>
    <cellStyle name="Normal 58 5 4 5 6" xfId="49865" xr:uid="{00000000-0005-0000-0000-0000CB240000}"/>
    <cellStyle name="Normal 58 5 4 6" xfId="10216" xr:uid="{00000000-0005-0000-0000-0000CC240000}"/>
    <cellStyle name="Normal 58 5 4 7" xfId="18375" xr:uid="{00000000-0005-0000-0000-0000CD240000}"/>
    <cellStyle name="Normal 58 5 4 8" xfId="26528" xr:uid="{00000000-0005-0000-0000-0000CE240000}"/>
    <cellStyle name="Normal 58 5 4 9" xfId="34760" xr:uid="{00000000-0005-0000-0000-0000CF240000}"/>
    <cellStyle name="Normal 58 5 40" xfId="53620" xr:uid="{00000000-0005-0000-0000-0000D0240000}"/>
    <cellStyle name="Normal 58 5 41" xfId="53699" xr:uid="{00000000-0005-0000-0000-0000D1240000}"/>
    <cellStyle name="Normal 58 5 42" xfId="53778" xr:uid="{00000000-0005-0000-0000-0000D2240000}"/>
    <cellStyle name="Normal 58 5 5" xfId="1016" xr:uid="{00000000-0005-0000-0000-0000D3240000}"/>
    <cellStyle name="Normal 58 5 5 2" xfId="2299" xr:uid="{00000000-0005-0000-0000-0000D4240000}"/>
    <cellStyle name="Normal 58 5 5 2 2" xfId="5339" xr:uid="{00000000-0005-0000-0000-0000D5240000}"/>
    <cellStyle name="Normal 58 5 5 2 2 2" xfId="14856" xr:uid="{00000000-0005-0000-0000-0000D6240000}"/>
    <cellStyle name="Normal 58 5 5 2 2 3" xfId="23009" xr:uid="{00000000-0005-0000-0000-0000D7240000}"/>
    <cellStyle name="Normal 58 5 5 2 2 4" xfId="31162" xr:uid="{00000000-0005-0000-0000-0000D8240000}"/>
    <cellStyle name="Normal 58 5 5 2 2 5" xfId="39394" xr:uid="{00000000-0005-0000-0000-0000D9240000}"/>
    <cellStyle name="Normal 58 5 5 2 2 6" xfId="48905" xr:uid="{00000000-0005-0000-0000-0000DA240000}"/>
    <cellStyle name="Normal 58 5 5 2 3" xfId="7899" xr:uid="{00000000-0005-0000-0000-0000DB240000}"/>
    <cellStyle name="Normal 58 5 5 2 3 2" xfId="17416" xr:uid="{00000000-0005-0000-0000-0000DC240000}"/>
    <cellStyle name="Normal 58 5 5 2 3 3" xfId="25569" xr:uid="{00000000-0005-0000-0000-0000DD240000}"/>
    <cellStyle name="Normal 58 5 5 2 3 4" xfId="33722" xr:uid="{00000000-0005-0000-0000-0000DE240000}"/>
    <cellStyle name="Normal 58 5 5 2 3 5" xfId="41954" xr:uid="{00000000-0005-0000-0000-0000DF240000}"/>
    <cellStyle name="Normal 58 5 5 2 3 6" xfId="51465" xr:uid="{00000000-0005-0000-0000-0000E0240000}"/>
    <cellStyle name="Normal 58 5 5 2 4" xfId="11816" xr:uid="{00000000-0005-0000-0000-0000E1240000}"/>
    <cellStyle name="Normal 58 5 5 2 5" xfId="19975" xr:uid="{00000000-0005-0000-0000-0000E2240000}"/>
    <cellStyle name="Normal 58 5 5 2 6" xfId="28128" xr:uid="{00000000-0005-0000-0000-0000E3240000}"/>
    <cellStyle name="Normal 58 5 5 2 7" xfId="36360" xr:uid="{00000000-0005-0000-0000-0000E4240000}"/>
    <cellStyle name="Normal 58 5 5 2 8" xfId="45871" xr:uid="{00000000-0005-0000-0000-0000E5240000}"/>
    <cellStyle name="Normal 58 5 5 3" xfId="4059" xr:uid="{00000000-0005-0000-0000-0000E6240000}"/>
    <cellStyle name="Normal 58 5 5 3 2" xfId="13576" xr:uid="{00000000-0005-0000-0000-0000E7240000}"/>
    <cellStyle name="Normal 58 5 5 3 3" xfId="21729" xr:uid="{00000000-0005-0000-0000-0000E8240000}"/>
    <cellStyle name="Normal 58 5 5 3 4" xfId="29882" xr:uid="{00000000-0005-0000-0000-0000E9240000}"/>
    <cellStyle name="Normal 58 5 5 3 5" xfId="38114" xr:uid="{00000000-0005-0000-0000-0000EA240000}"/>
    <cellStyle name="Normal 58 5 5 3 6" xfId="47625" xr:uid="{00000000-0005-0000-0000-0000EB240000}"/>
    <cellStyle name="Normal 58 5 5 4" xfId="6619" xr:uid="{00000000-0005-0000-0000-0000EC240000}"/>
    <cellStyle name="Normal 58 5 5 4 2" xfId="16136" xr:uid="{00000000-0005-0000-0000-0000ED240000}"/>
    <cellStyle name="Normal 58 5 5 4 3" xfId="24289" xr:uid="{00000000-0005-0000-0000-0000EE240000}"/>
    <cellStyle name="Normal 58 5 5 4 4" xfId="32442" xr:uid="{00000000-0005-0000-0000-0000EF240000}"/>
    <cellStyle name="Normal 58 5 5 4 5" xfId="40674" xr:uid="{00000000-0005-0000-0000-0000F0240000}"/>
    <cellStyle name="Normal 58 5 5 4 6" xfId="50185" xr:uid="{00000000-0005-0000-0000-0000F1240000}"/>
    <cellStyle name="Normal 58 5 5 5" xfId="10536" xr:uid="{00000000-0005-0000-0000-0000F2240000}"/>
    <cellStyle name="Normal 58 5 5 6" xfId="18695" xr:uid="{00000000-0005-0000-0000-0000F3240000}"/>
    <cellStyle name="Normal 58 5 5 7" xfId="26848" xr:uid="{00000000-0005-0000-0000-0000F4240000}"/>
    <cellStyle name="Normal 58 5 5 8" xfId="35080" xr:uid="{00000000-0005-0000-0000-0000F5240000}"/>
    <cellStyle name="Normal 58 5 5 9" xfId="44591" xr:uid="{00000000-0005-0000-0000-0000F6240000}"/>
    <cellStyle name="Normal 58 5 6" xfId="1659" xr:uid="{00000000-0005-0000-0000-0000F7240000}"/>
    <cellStyle name="Normal 58 5 6 2" xfId="4699" xr:uid="{00000000-0005-0000-0000-0000F8240000}"/>
    <cellStyle name="Normal 58 5 6 2 2" xfId="14216" xr:uid="{00000000-0005-0000-0000-0000F9240000}"/>
    <cellStyle name="Normal 58 5 6 2 3" xfId="22369" xr:uid="{00000000-0005-0000-0000-0000FA240000}"/>
    <cellStyle name="Normal 58 5 6 2 4" xfId="30522" xr:uid="{00000000-0005-0000-0000-0000FB240000}"/>
    <cellStyle name="Normal 58 5 6 2 5" xfId="38754" xr:uid="{00000000-0005-0000-0000-0000FC240000}"/>
    <cellStyle name="Normal 58 5 6 2 6" xfId="48265" xr:uid="{00000000-0005-0000-0000-0000FD240000}"/>
    <cellStyle name="Normal 58 5 6 3" xfId="7259" xr:uid="{00000000-0005-0000-0000-0000FE240000}"/>
    <cellStyle name="Normal 58 5 6 3 2" xfId="16776" xr:uid="{00000000-0005-0000-0000-0000FF240000}"/>
    <cellStyle name="Normal 58 5 6 3 3" xfId="24929" xr:uid="{00000000-0005-0000-0000-000000250000}"/>
    <cellStyle name="Normal 58 5 6 3 4" xfId="33082" xr:uid="{00000000-0005-0000-0000-000001250000}"/>
    <cellStyle name="Normal 58 5 6 3 5" xfId="41314" xr:uid="{00000000-0005-0000-0000-000002250000}"/>
    <cellStyle name="Normal 58 5 6 3 6" xfId="50825" xr:uid="{00000000-0005-0000-0000-000003250000}"/>
    <cellStyle name="Normal 58 5 6 4" xfId="11176" xr:uid="{00000000-0005-0000-0000-000004250000}"/>
    <cellStyle name="Normal 58 5 6 5" xfId="19335" xr:uid="{00000000-0005-0000-0000-000005250000}"/>
    <cellStyle name="Normal 58 5 6 6" xfId="27488" xr:uid="{00000000-0005-0000-0000-000006250000}"/>
    <cellStyle name="Normal 58 5 6 7" xfId="35720" xr:uid="{00000000-0005-0000-0000-000007250000}"/>
    <cellStyle name="Normal 58 5 6 8" xfId="45231" xr:uid="{00000000-0005-0000-0000-000008250000}"/>
    <cellStyle name="Normal 58 5 7" xfId="2938" xr:uid="{00000000-0005-0000-0000-000009250000}"/>
    <cellStyle name="Normal 58 5 7 2" xfId="12455" xr:uid="{00000000-0005-0000-0000-00000A250000}"/>
    <cellStyle name="Normal 58 5 7 3" xfId="20614" xr:uid="{00000000-0005-0000-0000-00000B250000}"/>
    <cellStyle name="Normal 58 5 7 4" xfId="28767" xr:uid="{00000000-0005-0000-0000-00000C250000}"/>
    <cellStyle name="Normal 58 5 7 5" xfId="36999" xr:uid="{00000000-0005-0000-0000-00000D250000}"/>
    <cellStyle name="Normal 58 5 7 6" xfId="46510" xr:uid="{00000000-0005-0000-0000-00000E250000}"/>
    <cellStyle name="Normal 58 5 8" xfId="3017" xr:uid="{00000000-0005-0000-0000-00000F250000}"/>
    <cellStyle name="Normal 58 5 8 2" xfId="12534" xr:uid="{00000000-0005-0000-0000-000010250000}"/>
    <cellStyle name="Normal 58 5 8 3" xfId="20693" xr:uid="{00000000-0005-0000-0000-000011250000}"/>
    <cellStyle name="Normal 58 5 8 4" xfId="28846" xr:uid="{00000000-0005-0000-0000-000012250000}"/>
    <cellStyle name="Normal 58 5 8 5" xfId="37078" xr:uid="{00000000-0005-0000-0000-000013250000}"/>
    <cellStyle name="Normal 58 5 8 6" xfId="46589" xr:uid="{00000000-0005-0000-0000-000014250000}"/>
    <cellStyle name="Normal 58 5 9" xfId="3096" xr:uid="{00000000-0005-0000-0000-000015250000}"/>
    <cellStyle name="Normal 58 5 9 2" xfId="12613" xr:uid="{00000000-0005-0000-0000-000016250000}"/>
    <cellStyle name="Normal 58 5 9 3" xfId="20772" xr:uid="{00000000-0005-0000-0000-000017250000}"/>
    <cellStyle name="Normal 58 5 9 4" xfId="28925" xr:uid="{00000000-0005-0000-0000-000018250000}"/>
    <cellStyle name="Normal 58 5 9 5" xfId="37157" xr:uid="{00000000-0005-0000-0000-000019250000}"/>
    <cellStyle name="Normal 58 5 9 6" xfId="46668" xr:uid="{00000000-0005-0000-0000-00001A250000}"/>
    <cellStyle name="Normal 58 6" xfId="9849" xr:uid="{00000000-0005-0000-0000-00001B250000}"/>
    <cellStyle name="Normal 58 6 2" xfId="43904" xr:uid="{00000000-0005-0000-0000-00001C250000}"/>
    <cellStyle name="Normal 58 6 3" xfId="53415" xr:uid="{00000000-0005-0000-0000-00001D250000}"/>
    <cellStyle name="Normal 59" xfId="192" xr:uid="{00000000-0005-0000-0000-00001E250000}"/>
    <cellStyle name="Normal 59 2" xfId="193" xr:uid="{00000000-0005-0000-0000-00001F250000}"/>
    <cellStyle name="Normal 59 2 10" xfId="3067" xr:uid="{00000000-0005-0000-0000-000020250000}"/>
    <cellStyle name="Normal 59 2 10 2" xfId="12584" xr:uid="{00000000-0005-0000-0000-000021250000}"/>
    <cellStyle name="Normal 59 2 10 3" xfId="20743" xr:uid="{00000000-0005-0000-0000-000022250000}"/>
    <cellStyle name="Normal 59 2 10 4" xfId="28896" xr:uid="{00000000-0005-0000-0000-000023250000}"/>
    <cellStyle name="Normal 59 2 10 5" xfId="37128" xr:uid="{00000000-0005-0000-0000-000024250000}"/>
    <cellStyle name="Normal 59 2 10 6" xfId="46639" xr:uid="{00000000-0005-0000-0000-000025250000}"/>
    <cellStyle name="Normal 59 2 11" xfId="3146" xr:uid="{00000000-0005-0000-0000-000026250000}"/>
    <cellStyle name="Normal 59 2 11 2" xfId="12663" xr:uid="{00000000-0005-0000-0000-000027250000}"/>
    <cellStyle name="Normal 59 2 11 3" xfId="20822" xr:uid="{00000000-0005-0000-0000-000028250000}"/>
    <cellStyle name="Normal 59 2 11 4" xfId="28975" xr:uid="{00000000-0005-0000-0000-000029250000}"/>
    <cellStyle name="Normal 59 2 11 5" xfId="37207" xr:uid="{00000000-0005-0000-0000-00002A250000}"/>
    <cellStyle name="Normal 59 2 11 6" xfId="46718" xr:uid="{00000000-0005-0000-0000-00002B250000}"/>
    <cellStyle name="Normal 59 2 12" xfId="3225" xr:uid="{00000000-0005-0000-0000-00002C250000}"/>
    <cellStyle name="Normal 59 2 12 2" xfId="12742" xr:uid="{00000000-0005-0000-0000-00002D250000}"/>
    <cellStyle name="Normal 59 2 12 3" xfId="20901" xr:uid="{00000000-0005-0000-0000-00002E250000}"/>
    <cellStyle name="Normal 59 2 12 4" xfId="29054" xr:uid="{00000000-0005-0000-0000-00002F250000}"/>
    <cellStyle name="Normal 59 2 12 5" xfId="37286" xr:uid="{00000000-0005-0000-0000-000030250000}"/>
    <cellStyle name="Normal 59 2 12 6" xfId="46797" xr:uid="{00000000-0005-0000-0000-000031250000}"/>
    <cellStyle name="Normal 59 2 13" xfId="3304" xr:uid="{00000000-0005-0000-0000-000032250000}"/>
    <cellStyle name="Normal 59 2 13 2" xfId="12821" xr:uid="{00000000-0005-0000-0000-000033250000}"/>
    <cellStyle name="Normal 59 2 13 3" xfId="20980" xr:uid="{00000000-0005-0000-0000-000034250000}"/>
    <cellStyle name="Normal 59 2 13 4" xfId="29133" xr:uid="{00000000-0005-0000-0000-000035250000}"/>
    <cellStyle name="Normal 59 2 13 5" xfId="37365" xr:uid="{00000000-0005-0000-0000-000036250000}"/>
    <cellStyle name="Normal 59 2 13 6" xfId="46876" xr:uid="{00000000-0005-0000-0000-000037250000}"/>
    <cellStyle name="Normal 59 2 14" xfId="3383" xr:uid="{00000000-0005-0000-0000-000038250000}"/>
    <cellStyle name="Normal 59 2 14 2" xfId="12900" xr:uid="{00000000-0005-0000-0000-000039250000}"/>
    <cellStyle name="Normal 59 2 14 3" xfId="21059" xr:uid="{00000000-0005-0000-0000-00003A250000}"/>
    <cellStyle name="Normal 59 2 14 4" xfId="29212" xr:uid="{00000000-0005-0000-0000-00003B250000}"/>
    <cellStyle name="Normal 59 2 14 5" xfId="37444" xr:uid="{00000000-0005-0000-0000-00003C250000}"/>
    <cellStyle name="Normal 59 2 14 6" xfId="46955" xr:uid="{00000000-0005-0000-0000-00003D250000}"/>
    <cellStyle name="Normal 59 2 15" xfId="5949" xr:uid="{00000000-0005-0000-0000-00003E250000}"/>
    <cellStyle name="Normal 59 2 15 2" xfId="15466" xr:uid="{00000000-0005-0000-0000-00003F250000}"/>
    <cellStyle name="Normal 59 2 15 3" xfId="23619" xr:uid="{00000000-0005-0000-0000-000040250000}"/>
    <cellStyle name="Normal 59 2 15 4" xfId="31772" xr:uid="{00000000-0005-0000-0000-000041250000}"/>
    <cellStyle name="Normal 59 2 15 5" xfId="40004" xr:uid="{00000000-0005-0000-0000-000042250000}"/>
    <cellStyle name="Normal 59 2 15 6" xfId="49515" xr:uid="{00000000-0005-0000-0000-000043250000}"/>
    <cellStyle name="Normal 59 2 16" xfId="8509" xr:uid="{00000000-0005-0000-0000-000044250000}"/>
    <cellStyle name="Normal 59 2 16 2" xfId="42564" xr:uid="{00000000-0005-0000-0000-000045250000}"/>
    <cellStyle name="Normal 59 2 16 3" xfId="52075" xr:uid="{00000000-0005-0000-0000-000046250000}"/>
    <cellStyle name="Normal 59 2 17" xfId="8588" xr:uid="{00000000-0005-0000-0000-000047250000}"/>
    <cellStyle name="Normal 59 2 17 2" xfId="42643" xr:uid="{00000000-0005-0000-0000-000048250000}"/>
    <cellStyle name="Normal 59 2 17 3" xfId="52154" xr:uid="{00000000-0005-0000-0000-000049250000}"/>
    <cellStyle name="Normal 59 2 18" xfId="8667" xr:uid="{00000000-0005-0000-0000-00004A250000}"/>
    <cellStyle name="Normal 59 2 18 2" xfId="42722" xr:uid="{00000000-0005-0000-0000-00004B250000}"/>
    <cellStyle name="Normal 59 2 18 3" xfId="52233" xr:uid="{00000000-0005-0000-0000-00004C250000}"/>
    <cellStyle name="Normal 59 2 19" xfId="8746" xr:uid="{00000000-0005-0000-0000-00004D250000}"/>
    <cellStyle name="Normal 59 2 19 2" xfId="42801" xr:uid="{00000000-0005-0000-0000-00004E250000}"/>
    <cellStyle name="Normal 59 2 19 3" xfId="52312" xr:uid="{00000000-0005-0000-0000-00004F250000}"/>
    <cellStyle name="Normal 59 2 2" xfId="366" xr:uid="{00000000-0005-0000-0000-000050250000}"/>
    <cellStyle name="Normal 59 2 2 10" xfId="3193" xr:uid="{00000000-0005-0000-0000-000051250000}"/>
    <cellStyle name="Normal 59 2 2 10 2" xfId="12710" xr:uid="{00000000-0005-0000-0000-000052250000}"/>
    <cellStyle name="Normal 59 2 2 10 3" xfId="20869" xr:uid="{00000000-0005-0000-0000-000053250000}"/>
    <cellStyle name="Normal 59 2 2 10 4" xfId="29022" xr:uid="{00000000-0005-0000-0000-000054250000}"/>
    <cellStyle name="Normal 59 2 2 10 5" xfId="37254" xr:uid="{00000000-0005-0000-0000-000055250000}"/>
    <cellStyle name="Normal 59 2 2 10 6" xfId="46765" xr:uid="{00000000-0005-0000-0000-000056250000}"/>
    <cellStyle name="Normal 59 2 2 11" xfId="3272" xr:uid="{00000000-0005-0000-0000-000057250000}"/>
    <cellStyle name="Normal 59 2 2 11 2" xfId="12789" xr:uid="{00000000-0005-0000-0000-000058250000}"/>
    <cellStyle name="Normal 59 2 2 11 3" xfId="20948" xr:uid="{00000000-0005-0000-0000-000059250000}"/>
    <cellStyle name="Normal 59 2 2 11 4" xfId="29101" xr:uid="{00000000-0005-0000-0000-00005A250000}"/>
    <cellStyle name="Normal 59 2 2 11 5" xfId="37333" xr:uid="{00000000-0005-0000-0000-00005B250000}"/>
    <cellStyle name="Normal 59 2 2 11 6" xfId="46844" xr:uid="{00000000-0005-0000-0000-00005C250000}"/>
    <cellStyle name="Normal 59 2 2 12" xfId="3351" xr:uid="{00000000-0005-0000-0000-00005D250000}"/>
    <cellStyle name="Normal 59 2 2 12 2" xfId="12868" xr:uid="{00000000-0005-0000-0000-00005E250000}"/>
    <cellStyle name="Normal 59 2 2 12 3" xfId="21027" xr:uid="{00000000-0005-0000-0000-00005F250000}"/>
    <cellStyle name="Normal 59 2 2 12 4" xfId="29180" xr:uid="{00000000-0005-0000-0000-000060250000}"/>
    <cellStyle name="Normal 59 2 2 12 5" xfId="37412" xr:uid="{00000000-0005-0000-0000-000061250000}"/>
    <cellStyle name="Normal 59 2 2 12 6" xfId="46923" xr:uid="{00000000-0005-0000-0000-000062250000}"/>
    <cellStyle name="Normal 59 2 2 13" xfId="3431" xr:uid="{00000000-0005-0000-0000-000063250000}"/>
    <cellStyle name="Normal 59 2 2 13 2" xfId="12948" xr:uid="{00000000-0005-0000-0000-000064250000}"/>
    <cellStyle name="Normal 59 2 2 13 3" xfId="21107" xr:uid="{00000000-0005-0000-0000-000065250000}"/>
    <cellStyle name="Normal 59 2 2 13 4" xfId="29260" xr:uid="{00000000-0005-0000-0000-000066250000}"/>
    <cellStyle name="Normal 59 2 2 13 5" xfId="37492" xr:uid="{00000000-0005-0000-0000-000067250000}"/>
    <cellStyle name="Normal 59 2 2 13 6" xfId="47003" xr:uid="{00000000-0005-0000-0000-000068250000}"/>
    <cellStyle name="Normal 59 2 2 14" xfId="5997" xr:uid="{00000000-0005-0000-0000-000069250000}"/>
    <cellStyle name="Normal 59 2 2 14 2" xfId="15514" xr:uid="{00000000-0005-0000-0000-00006A250000}"/>
    <cellStyle name="Normal 59 2 2 14 3" xfId="23667" xr:uid="{00000000-0005-0000-0000-00006B250000}"/>
    <cellStyle name="Normal 59 2 2 14 4" xfId="31820" xr:uid="{00000000-0005-0000-0000-00006C250000}"/>
    <cellStyle name="Normal 59 2 2 14 5" xfId="40052" xr:uid="{00000000-0005-0000-0000-00006D250000}"/>
    <cellStyle name="Normal 59 2 2 14 6" xfId="49563" xr:uid="{00000000-0005-0000-0000-00006E250000}"/>
    <cellStyle name="Normal 59 2 2 15" xfId="8556" xr:uid="{00000000-0005-0000-0000-00006F250000}"/>
    <cellStyle name="Normal 59 2 2 15 2" xfId="42611" xr:uid="{00000000-0005-0000-0000-000070250000}"/>
    <cellStyle name="Normal 59 2 2 15 3" xfId="52122" xr:uid="{00000000-0005-0000-0000-000071250000}"/>
    <cellStyle name="Normal 59 2 2 16" xfId="8635" xr:uid="{00000000-0005-0000-0000-000072250000}"/>
    <cellStyle name="Normal 59 2 2 16 2" xfId="42690" xr:uid="{00000000-0005-0000-0000-000073250000}"/>
    <cellStyle name="Normal 59 2 2 16 3" xfId="52201" xr:uid="{00000000-0005-0000-0000-000074250000}"/>
    <cellStyle name="Normal 59 2 2 17" xfId="8714" xr:uid="{00000000-0005-0000-0000-000075250000}"/>
    <cellStyle name="Normal 59 2 2 17 2" xfId="42769" xr:uid="{00000000-0005-0000-0000-000076250000}"/>
    <cellStyle name="Normal 59 2 2 17 3" xfId="52280" xr:uid="{00000000-0005-0000-0000-000077250000}"/>
    <cellStyle name="Normal 59 2 2 18" xfId="8793" xr:uid="{00000000-0005-0000-0000-000078250000}"/>
    <cellStyle name="Normal 59 2 2 18 2" xfId="42848" xr:uid="{00000000-0005-0000-0000-000079250000}"/>
    <cellStyle name="Normal 59 2 2 18 3" xfId="52359" xr:uid="{00000000-0005-0000-0000-00007A250000}"/>
    <cellStyle name="Normal 59 2 2 19" xfId="8872" xr:uid="{00000000-0005-0000-0000-00007B250000}"/>
    <cellStyle name="Normal 59 2 2 19 2" xfId="42927" xr:uid="{00000000-0005-0000-0000-00007C250000}"/>
    <cellStyle name="Normal 59 2 2 19 3" xfId="52438" xr:uid="{00000000-0005-0000-0000-00007D250000}"/>
    <cellStyle name="Normal 59 2 2 2" xfId="464" xr:uid="{00000000-0005-0000-0000-00007E250000}"/>
    <cellStyle name="Normal 59 2 2 2 10" xfId="26306" xr:uid="{00000000-0005-0000-0000-00007F250000}"/>
    <cellStyle name="Normal 59 2 2 2 11" xfId="34538" xr:uid="{00000000-0005-0000-0000-000080250000}"/>
    <cellStyle name="Normal 59 2 2 2 12" xfId="44049" xr:uid="{00000000-0005-0000-0000-000081250000}"/>
    <cellStyle name="Normal 59 2 2 2 2" xfId="625" xr:uid="{00000000-0005-0000-0000-000082250000}"/>
    <cellStyle name="Normal 59 2 2 2 2 10" xfId="34698" xr:uid="{00000000-0005-0000-0000-000083250000}"/>
    <cellStyle name="Normal 59 2 2 2 2 11" xfId="44209" xr:uid="{00000000-0005-0000-0000-000084250000}"/>
    <cellStyle name="Normal 59 2 2 2 2 2" xfId="951" xr:uid="{00000000-0005-0000-0000-000085250000}"/>
    <cellStyle name="Normal 59 2 2 2 2 2 10" xfId="44529" xr:uid="{00000000-0005-0000-0000-000086250000}"/>
    <cellStyle name="Normal 59 2 2 2 2 2 2" xfId="1594" xr:uid="{00000000-0005-0000-0000-000087250000}"/>
    <cellStyle name="Normal 59 2 2 2 2 2 2 2" xfId="2877" xr:uid="{00000000-0005-0000-0000-000088250000}"/>
    <cellStyle name="Normal 59 2 2 2 2 2 2 2 2" xfId="5917" xr:uid="{00000000-0005-0000-0000-000089250000}"/>
    <cellStyle name="Normal 59 2 2 2 2 2 2 2 2 2" xfId="15434" xr:uid="{00000000-0005-0000-0000-00008A250000}"/>
    <cellStyle name="Normal 59 2 2 2 2 2 2 2 2 3" xfId="23587" xr:uid="{00000000-0005-0000-0000-00008B250000}"/>
    <cellStyle name="Normal 59 2 2 2 2 2 2 2 2 4" xfId="31740" xr:uid="{00000000-0005-0000-0000-00008C250000}"/>
    <cellStyle name="Normal 59 2 2 2 2 2 2 2 2 5" xfId="39972" xr:uid="{00000000-0005-0000-0000-00008D250000}"/>
    <cellStyle name="Normal 59 2 2 2 2 2 2 2 2 6" xfId="49483" xr:uid="{00000000-0005-0000-0000-00008E250000}"/>
    <cellStyle name="Normal 59 2 2 2 2 2 2 2 3" xfId="8477" xr:uid="{00000000-0005-0000-0000-00008F250000}"/>
    <cellStyle name="Normal 59 2 2 2 2 2 2 2 3 2" xfId="17994" xr:uid="{00000000-0005-0000-0000-000090250000}"/>
    <cellStyle name="Normal 59 2 2 2 2 2 2 2 3 3" xfId="26147" xr:uid="{00000000-0005-0000-0000-000091250000}"/>
    <cellStyle name="Normal 59 2 2 2 2 2 2 2 3 4" xfId="34300" xr:uid="{00000000-0005-0000-0000-000092250000}"/>
    <cellStyle name="Normal 59 2 2 2 2 2 2 2 3 5" xfId="42532" xr:uid="{00000000-0005-0000-0000-000093250000}"/>
    <cellStyle name="Normal 59 2 2 2 2 2 2 2 3 6" xfId="52043" xr:uid="{00000000-0005-0000-0000-000094250000}"/>
    <cellStyle name="Normal 59 2 2 2 2 2 2 2 4" xfId="12394" xr:uid="{00000000-0005-0000-0000-000095250000}"/>
    <cellStyle name="Normal 59 2 2 2 2 2 2 2 5" xfId="20553" xr:uid="{00000000-0005-0000-0000-000096250000}"/>
    <cellStyle name="Normal 59 2 2 2 2 2 2 2 6" xfId="28706" xr:uid="{00000000-0005-0000-0000-000097250000}"/>
    <cellStyle name="Normal 59 2 2 2 2 2 2 2 7" xfId="36938" xr:uid="{00000000-0005-0000-0000-000098250000}"/>
    <cellStyle name="Normal 59 2 2 2 2 2 2 2 8" xfId="46449" xr:uid="{00000000-0005-0000-0000-000099250000}"/>
    <cellStyle name="Normal 59 2 2 2 2 2 2 3" xfId="4637" xr:uid="{00000000-0005-0000-0000-00009A250000}"/>
    <cellStyle name="Normal 59 2 2 2 2 2 2 3 2" xfId="14154" xr:uid="{00000000-0005-0000-0000-00009B250000}"/>
    <cellStyle name="Normal 59 2 2 2 2 2 2 3 3" xfId="22307" xr:uid="{00000000-0005-0000-0000-00009C250000}"/>
    <cellStyle name="Normal 59 2 2 2 2 2 2 3 4" xfId="30460" xr:uid="{00000000-0005-0000-0000-00009D250000}"/>
    <cellStyle name="Normal 59 2 2 2 2 2 2 3 5" xfId="38692" xr:uid="{00000000-0005-0000-0000-00009E250000}"/>
    <cellStyle name="Normal 59 2 2 2 2 2 2 3 6" xfId="48203" xr:uid="{00000000-0005-0000-0000-00009F250000}"/>
    <cellStyle name="Normal 59 2 2 2 2 2 2 4" xfId="7197" xr:uid="{00000000-0005-0000-0000-0000A0250000}"/>
    <cellStyle name="Normal 59 2 2 2 2 2 2 4 2" xfId="16714" xr:uid="{00000000-0005-0000-0000-0000A1250000}"/>
    <cellStyle name="Normal 59 2 2 2 2 2 2 4 3" xfId="24867" xr:uid="{00000000-0005-0000-0000-0000A2250000}"/>
    <cellStyle name="Normal 59 2 2 2 2 2 2 4 4" xfId="33020" xr:uid="{00000000-0005-0000-0000-0000A3250000}"/>
    <cellStyle name="Normal 59 2 2 2 2 2 2 4 5" xfId="41252" xr:uid="{00000000-0005-0000-0000-0000A4250000}"/>
    <cellStyle name="Normal 59 2 2 2 2 2 2 4 6" xfId="50763" xr:uid="{00000000-0005-0000-0000-0000A5250000}"/>
    <cellStyle name="Normal 59 2 2 2 2 2 2 5" xfId="11114" xr:uid="{00000000-0005-0000-0000-0000A6250000}"/>
    <cellStyle name="Normal 59 2 2 2 2 2 2 6" xfId="19273" xr:uid="{00000000-0005-0000-0000-0000A7250000}"/>
    <cellStyle name="Normal 59 2 2 2 2 2 2 7" xfId="27426" xr:uid="{00000000-0005-0000-0000-0000A8250000}"/>
    <cellStyle name="Normal 59 2 2 2 2 2 2 8" xfId="35658" xr:uid="{00000000-0005-0000-0000-0000A9250000}"/>
    <cellStyle name="Normal 59 2 2 2 2 2 2 9" xfId="45169" xr:uid="{00000000-0005-0000-0000-0000AA250000}"/>
    <cellStyle name="Normal 59 2 2 2 2 2 3" xfId="2237" xr:uid="{00000000-0005-0000-0000-0000AB250000}"/>
    <cellStyle name="Normal 59 2 2 2 2 2 3 2" xfId="5277" xr:uid="{00000000-0005-0000-0000-0000AC250000}"/>
    <cellStyle name="Normal 59 2 2 2 2 2 3 2 2" xfId="14794" xr:uid="{00000000-0005-0000-0000-0000AD250000}"/>
    <cellStyle name="Normal 59 2 2 2 2 2 3 2 3" xfId="22947" xr:uid="{00000000-0005-0000-0000-0000AE250000}"/>
    <cellStyle name="Normal 59 2 2 2 2 2 3 2 4" xfId="31100" xr:uid="{00000000-0005-0000-0000-0000AF250000}"/>
    <cellStyle name="Normal 59 2 2 2 2 2 3 2 5" xfId="39332" xr:uid="{00000000-0005-0000-0000-0000B0250000}"/>
    <cellStyle name="Normal 59 2 2 2 2 2 3 2 6" xfId="48843" xr:uid="{00000000-0005-0000-0000-0000B1250000}"/>
    <cellStyle name="Normal 59 2 2 2 2 2 3 3" xfId="7837" xr:uid="{00000000-0005-0000-0000-0000B2250000}"/>
    <cellStyle name="Normal 59 2 2 2 2 2 3 3 2" xfId="17354" xr:uid="{00000000-0005-0000-0000-0000B3250000}"/>
    <cellStyle name="Normal 59 2 2 2 2 2 3 3 3" xfId="25507" xr:uid="{00000000-0005-0000-0000-0000B4250000}"/>
    <cellStyle name="Normal 59 2 2 2 2 2 3 3 4" xfId="33660" xr:uid="{00000000-0005-0000-0000-0000B5250000}"/>
    <cellStyle name="Normal 59 2 2 2 2 2 3 3 5" xfId="41892" xr:uid="{00000000-0005-0000-0000-0000B6250000}"/>
    <cellStyle name="Normal 59 2 2 2 2 2 3 3 6" xfId="51403" xr:uid="{00000000-0005-0000-0000-0000B7250000}"/>
    <cellStyle name="Normal 59 2 2 2 2 2 3 4" xfId="11754" xr:uid="{00000000-0005-0000-0000-0000B8250000}"/>
    <cellStyle name="Normal 59 2 2 2 2 2 3 5" xfId="19913" xr:uid="{00000000-0005-0000-0000-0000B9250000}"/>
    <cellStyle name="Normal 59 2 2 2 2 2 3 6" xfId="28066" xr:uid="{00000000-0005-0000-0000-0000BA250000}"/>
    <cellStyle name="Normal 59 2 2 2 2 2 3 7" xfId="36298" xr:uid="{00000000-0005-0000-0000-0000BB250000}"/>
    <cellStyle name="Normal 59 2 2 2 2 2 3 8" xfId="45809" xr:uid="{00000000-0005-0000-0000-0000BC250000}"/>
    <cellStyle name="Normal 59 2 2 2 2 2 4" xfId="3997" xr:uid="{00000000-0005-0000-0000-0000BD250000}"/>
    <cellStyle name="Normal 59 2 2 2 2 2 4 2" xfId="13514" xr:uid="{00000000-0005-0000-0000-0000BE250000}"/>
    <cellStyle name="Normal 59 2 2 2 2 2 4 3" xfId="21667" xr:uid="{00000000-0005-0000-0000-0000BF250000}"/>
    <cellStyle name="Normal 59 2 2 2 2 2 4 4" xfId="29820" xr:uid="{00000000-0005-0000-0000-0000C0250000}"/>
    <cellStyle name="Normal 59 2 2 2 2 2 4 5" xfId="38052" xr:uid="{00000000-0005-0000-0000-0000C1250000}"/>
    <cellStyle name="Normal 59 2 2 2 2 2 4 6" xfId="47563" xr:uid="{00000000-0005-0000-0000-0000C2250000}"/>
    <cellStyle name="Normal 59 2 2 2 2 2 5" xfId="6557" xr:uid="{00000000-0005-0000-0000-0000C3250000}"/>
    <cellStyle name="Normal 59 2 2 2 2 2 5 2" xfId="16074" xr:uid="{00000000-0005-0000-0000-0000C4250000}"/>
    <cellStyle name="Normal 59 2 2 2 2 2 5 3" xfId="24227" xr:uid="{00000000-0005-0000-0000-0000C5250000}"/>
    <cellStyle name="Normal 59 2 2 2 2 2 5 4" xfId="32380" xr:uid="{00000000-0005-0000-0000-0000C6250000}"/>
    <cellStyle name="Normal 59 2 2 2 2 2 5 5" xfId="40612" xr:uid="{00000000-0005-0000-0000-0000C7250000}"/>
    <cellStyle name="Normal 59 2 2 2 2 2 5 6" xfId="50123" xr:uid="{00000000-0005-0000-0000-0000C8250000}"/>
    <cellStyle name="Normal 59 2 2 2 2 2 6" xfId="10474" xr:uid="{00000000-0005-0000-0000-0000C9250000}"/>
    <cellStyle name="Normal 59 2 2 2 2 2 7" xfId="18633" xr:uid="{00000000-0005-0000-0000-0000CA250000}"/>
    <cellStyle name="Normal 59 2 2 2 2 2 8" xfId="26786" xr:uid="{00000000-0005-0000-0000-0000CB250000}"/>
    <cellStyle name="Normal 59 2 2 2 2 2 9" xfId="35018" xr:uid="{00000000-0005-0000-0000-0000CC250000}"/>
    <cellStyle name="Normal 59 2 2 2 2 3" xfId="1274" xr:uid="{00000000-0005-0000-0000-0000CD250000}"/>
    <cellStyle name="Normal 59 2 2 2 2 3 2" xfId="2557" xr:uid="{00000000-0005-0000-0000-0000CE250000}"/>
    <cellStyle name="Normal 59 2 2 2 2 3 2 2" xfId="5597" xr:uid="{00000000-0005-0000-0000-0000CF250000}"/>
    <cellStyle name="Normal 59 2 2 2 2 3 2 2 2" xfId="15114" xr:uid="{00000000-0005-0000-0000-0000D0250000}"/>
    <cellStyle name="Normal 59 2 2 2 2 3 2 2 3" xfId="23267" xr:uid="{00000000-0005-0000-0000-0000D1250000}"/>
    <cellStyle name="Normal 59 2 2 2 2 3 2 2 4" xfId="31420" xr:uid="{00000000-0005-0000-0000-0000D2250000}"/>
    <cellStyle name="Normal 59 2 2 2 2 3 2 2 5" xfId="39652" xr:uid="{00000000-0005-0000-0000-0000D3250000}"/>
    <cellStyle name="Normal 59 2 2 2 2 3 2 2 6" xfId="49163" xr:uid="{00000000-0005-0000-0000-0000D4250000}"/>
    <cellStyle name="Normal 59 2 2 2 2 3 2 3" xfId="8157" xr:uid="{00000000-0005-0000-0000-0000D5250000}"/>
    <cellStyle name="Normal 59 2 2 2 2 3 2 3 2" xfId="17674" xr:uid="{00000000-0005-0000-0000-0000D6250000}"/>
    <cellStyle name="Normal 59 2 2 2 2 3 2 3 3" xfId="25827" xr:uid="{00000000-0005-0000-0000-0000D7250000}"/>
    <cellStyle name="Normal 59 2 2 2 2 3 2 3 4" xfId="33980" xr:uid="{00000000-0005-0000-0000-0000D8250000}"/>
    <cellStyle name="Normal 59 2 2 2 2 3 2 3 5" xfId="42212" xr:uid="{00000000-0005-0000-0000-0000D9250000}"/>
    <cellStyle name="Normal 59 2 2 2 2 3 2 3 6" xfId="51723" xr:uid="{00000000-0005-0000-0000-0000DA250000}"/>
    <cellStyle name="Normal 59 2 2 2 2 3 2 4" xfId="12074" xr:uid="{00000000-0005-0000-0000-0000DB250000}"/>
    <cellStyle name="Normal 59 2 2 2 2 3 2 5" xfId="20233" xr:uid="{00000000-0005-0000-0000-0000DC250000}"/>
    <cellStyle name="Normal 59 2 2 2 2 3 2 6" xfId="28386" xr:uid="{00000000-0005-0000-0000-0000DD250000}"/>
    <cellStyle name="Normal 59 2 2 2 2 3 2 7" xfId="36618" xr:uid="{00000000-0005-0000-0000-0000DE250000}"/>
    <cellStyle name="Normal 59 2 2 2 2 3 2 8" xfId="46129" xr:uid="{00000000-0005-0000-0000-0000DF250000}"/>
    <cellStyle name="Normal 59 2 2 2 2 3 3" xfId="4317" xr:uid="{00000000-0005-0000-0000-0000E0250000}"/>
    <cellStyle name="Normal 59 2 2 2 2 3 3 2" xfId="13834" xr:uid="{00000000-0005-0000-0000-0000E1250000}"/>
    <cellStyle name="Normal 59 2 2 2 2 3 3 3" xfId="21987" xr:uid="{00000000-0005-0000-0000-0000E2250000}"/>
    <cellStyle name="Normal 59 2 2 2 2 3 3 4" xfId="30140" xr:uid="{00000000-0005-0000-0000-0000E3250000}"/>
    <cellStyle name="Normal 59 2 2 2 2 3 3 5" xfId="38372" xr:uid="{00000000-0005-0000-0000-0000E4250000}"/>
    <cellStyle name="Normal 59 2 2 2 2 3 3 6" xfId="47883" xr:uid="{00000000-0005-0000-0000-0000E5250000}"/>
    <cellStyle name="Normal 59 2 2 2 2 3 4" xfId="6877" xr:uid="{00000000-0005-0000-0000-0000E6250000}"/>
    <cellStyle name="Normal 59 2 2 2 2 3 4 2" xfId="16394" xr:uid="{00000000-0005-0000-0000-0000E7250000}"/>
    <cellStyle name="Normal 59 2 2 2 2 3 4 3" xfId="24547" xr:uid="{00000000-0005-0000-0000-0000E8250000}"/>
    <cellStyle name="Normal 59 2 2 2 2 3 4 4" xfId="32700" xr:uid="{00000000-0005-0000-0000-0000E9250000}"/>
    <cellStyle name="Normal 59 2 2 2 2 3 4 5" xfId="40932" xr:uid="{00000000-0005-0000-0000-0000EA250000}"/>
    <cellStyle name="Normal 59 2 2 2 2 3 4 6" xfId="50443" xr:uid="{00000000-0005-0000-0000-0000EB250000}"/>
    <cellStyle name="Normal 59 2 2 2 2 3 5" xfId="10794" xr:uid="{00000000-0005-0000-0000-0000EC250000}"/>
    <cellStyle name="Normal 59 2 2 2 2 3 6" xfId="18953" xr:uid="{00000000-0005-0000-0000-0000ED250000}"/>
    <cellStyle name="Normal 59 2 2 2 2 3 7" xfId="27106" xr:uid="{00000000-0005-0000-0000-0000EE250000}"/>
    <cellStyle name="Normal 59 2 2 2 2 3 8" xfId="35338" xr:uid="{00000000-0005-0000-0000-0000EF250000}"/>
    <cellStyle name="Normal 59 2 2 2 2 3 9" xfId="44849" xr:uid="{00000000-0005-0000-0000-0000F0250000}"/>
    <cellStyle name="Normal 59 2 2 2 2 4" xfId="1917" xr:uid="{00000000-0005-0000-0000-0000F1250000}"/>
    <cellStyle name="Normal 59 2 2 2 2 4 2" xfId="4957" xr:uid="{00000000-0005-0000-0000-0000F2250000}"/>
    <cellStyle name="Normal 59 2 2 2 2 4 2 2" xfId="14474" xr:uid="{00000000-0005-0000-0000-0000F3250000}"/>
    <cellStyle name="Normal 59 2 2 2 2 4 2 3" xfId="22627" xr:uid="{00000000-0005-0000-0000-0000F4250000}"/>
    <cellStyle name="Normal 59 2 2 2 2 4 2 4" xfId="30780" xr:uid="{00000000-0005-0000-0000-0000F5250000}"/>
    <cellStyle name="Normal 59 2 2 2 2 4 2 5" xfId="39012" xr:uid="{00000000-0005-0000-0000-0000F6250000}"/>
    <cellStyle name="Normal 59 2 2 2 2 4 2 6" xfId="48523" xr:uid="{00000000-0005-0000-0000-0000F7250000}"/>
    <cellStyle name="Normal 59 2 2 2 2 4 3" xfId="7517" xr:uid="{00000000-0005-0000-0000-0000F8250000}"/>
    <cellStyle name="Normal 59 2 2 2 2 4 3 2" xfId="17034" xr:uid="{00000000-0005-0000-0000-0000F9250000}"/>
    <cellStyle name="Normal 59 2 2 2 2 4 3 3" xfId="25187" xr:uid="{00000000-0005-0000-0000-0000FA250000}"/>
    <cellStyle name="Normal 59 2 2 2 2 4 3 4" xfId="33340" xr:uid="{00000000-0005-0000-0000-0000FB250000}"/>
    <cellStyle name="Normal 59 2 2 2 2 4 3 5" xfId="41572" xr:uid="{00000000-0005-0000-0000-0000FC250000}"/>
    <cellStyle name="Normal 59 2 2 2 2 4 3 6" xfId="51083" xr:uid="{00000000-0005-0000-0000-0000FD250000}"/>
    <cellStyle name="Normal 59 2 2 2 2 4 4" xfId="11434" xr:uid="{00000000-0005-0000-0000-0000FE250000}"/>
    <cellStyle name="Normal 59 2 2 2 2 4 5" xfId="19593" xr:uid="{00000000-0005-0000-0000-0000FF250000}"/>
    <cellStyle name="Normal 59 2 2 2 2 4 6" xfId="27746" xr:uid="{00000000-0005-0000-0000-000000260000}"/>
    <cellStyle name="Normal 59 2 2 2 2 4 7" xfId="35978" xr:uid="{00000000-0005-0000-0000-000001260000}"/>
    <cellStyle name="Normal 59 2 2 2 2 4 8" xfId="45489" xr:uid="{00000000-0005-0000-0000-000002260000}"/>
    <cellStyle name="Normal 59 2 2 2 2 5" xfId="3674" xr:uid="{00000000-0005-0000-0000-000003260000}"/>
    <cellStyle name="Normal 59 2 2 2 2 5 2" xfId="13191" xr:uid="{00000000-0005-0000-0000-000004260000}"/>
    <cellStyle name="Normal 59 2 2 2 2 5 3" xfId="21347" xr:uid="{00000000-0005-0000-0000-000005260000}"/>
    <cellStyle name="Normal 59 2 2 2 2 5 4" xfId="29500" xr:uid="{00000000-0005-0000-0000-000006260000}"/>
    <cellStyle name="Normal 59 2 2 2 2 5 5" xfId="37732" xr:uid="{00000000-0005-0000-0000-000007260000}"/>
    <cellStyle name="Normal 59 2 2 2 2 5 6" xfId="47243" xr:uid="{00000000-0005-0000-0000-000008260000}"/>
    <cellStyle name="Normal 59 2 2 2 2 6" xfId="6237" xr:uid="{00000000-0005-0000-0000-000009260000}"/>
    <cellStyle name="Normal 59 2 2 2 2 6 2" xfId="15754" xr:uid="{00000000-0005-0000-0000-00000A260000}"/>
    <cellStyle name="Normal 59 2 2 2 2 6 3" xfId="23907" xr:uid="{00000000-0005-0000-0000-00000B260000}"/>
    <cellStyle name="Normal 59 2 2 2 2 6 4" xfId="32060" xr:uid="{00000000-0005-0000-0000-00000C260000}"/>
    <cellStyle name="Normal 59 2 2 2 2 6 5" xfId="40292" xr:uid="{00000000-0005-0000-0000-00000D260000}"/>
    <cellStyle name="Normal 59 2 2 2 2 6 6" xfId="49803" xr:uid="{00000000-0005-0000-0000-00000E260000}"/>
    <cellStyle name="Normal 59 2 2 2 2 7" xfId="10154" xr:uid="{00000000-0005-0000-0000-00000F260000}"/>
    <cellStyle name="Normal 59 2 2 2 2 8" xfId="18313" xr:uid="{00000000-0005-0000-0000-000010260000}"/>
    <cellStyle name="Normal 59 2 2 2 2 9" xfId="26466" xr:uid="{00000000-0005-0000-0000-000011260000}"/>
    <cellStyle name="Normal 59 2 2 2 3" xfId="788" xr:uid="{00000000-0005-0000-0000-000012260000}"/>
    <cellStyle name="Normal 59 2 2 2 3 10" xfId="44369" xr:uid="{00000000-0005-0000-0000-000013260000}"/>
    <cellStyle name="Normal 59 2 2 2 3 2" xfId="1434" xr:uid="{00000000-0005-0000-0000-000014260000}"/>
    <cellStyle name="Normal 59 2 2 2 3 2 2" xfId="2717" xr:uid="{00000000-0005-0000-0000-000015260000}"/>
    <cellStyle name="Normal 59 2 2 2 3 2 2 2" xfId="5757" xr:uid="{00000000-0005-0000-0000-000016260000}"/>
    <cellStyle name="Normal 59 2 2 2 3 2 2 2 2" xfId="15274" xr:uid="{00000000-0005-0000-0000-000017260000}"/>
    <cellStyle name="Normal 59 2 2 2 3 2 2 2 3" xfId="23427" xr:uid="{00000000-0005-0000-0000-000018260000}"/>
    <cellStyle name="Normal 59 2 2 2 3 2 2 2 4" xfId="31580" xr:uid="{00000000-0005-0000-0000-000019260000}"/>
    <cellStyle name="Normal 59 2 2 2 3 2 2 2 5" xfId="39812" xr:uid="{00000000-0005-0000-0000-00001A260000}"/>
    <cellStyle name="Normal 59 2 2 2 3 2 2 2 6" xfId="49323" xr:uid="{00000000-0005-0000-0000-00001B260000}"/>
    <cellStyle name="Normal 59 2 2 2 3 2 2 3" xfId="8317" xr:uid="{00000000-0005-0000-0000-00001C260000}"/>
    <cellStyle name="Normal 59 2 2 2 3 2 2 3 2" xfId="17834" xr:uid="{00000000-0005-0000-0000-00001D260000}"/>
    <cellStyle name="Normal 59 2 2 2 3 2 2 3 3" xfId="25987" xr:uid="{00000000-0005-0000-0000-00001E260000}"/>
    <cellStyle name="Normal 59 2 2 2 3 2 2 3 4" xfId="34140" xr:uid="{00000000-0005-0000-0000-00001F260000}"/>
    <cellStyle name="Normal 59 2 2 2 3 2 2 3 5" xfId="42372" xr:uid="{00000000-0005-0000-0000-000020260000}"/>
    <cellStyle name="Normal 59 2 2 2 3 2 2 3 6" xfId="51883" xr:uid="{00000000-0005-0000-0000-000021260000}"/>
    <cellStyle name="Normal 59 2 2 2 3 2 2 4" xfId="12234" xr:uid="{00000000-0005-0000-0000-000022260000}"/>
    <cellStyle name="Normal 59 2 2 2 3 2 2 5" xfId="20393" xr:uid="{00000000-0005-0000-0000-000023260000}"/>
    <cellStyle name="Normal 59 2 2 2 3 2 2 6" xfId="28546" xr:uid="{00000000-0005-0000-0000-000024260000}"/>
    <cellStyle name="Normal 59 2 2 2 3 2 2 7" xfId="36778" xr:uid="{00000000-0005-0000-0000-000025260000}"/>
    <cellStyle name="Normal 59 2 2 2 3 2 2 8" xfId="46289" xr:uid="{00000000-0005-0000-0000-000026260000}"/>
    <cellStyle name="Normal 59 2 2 2 3 2 3" xfId="4477" xr:uid="{00000000-0005-0000-0000-000027260000}"/>
    <cellStyle name="Normal 59 2 2 2 3 2 3 2" xfId="13994" xr:uid="{00000000-0005-0000-0000-000028260000}"/>
    <cellStyle name="Normal 59 2 2 2 3 2 3 3" xfId="22147" xr:uid="{00000000-0005-0000-0000-000029260000}"/>
    <cellStyle name="Normal 59 2 2 2 3 2 3 4" xfId="30300" xr:uid="{00000000-0005-0000-0000-00002A260000}"/>
    <cellStyle name="Normal 59 2 2 2 3 2 3 5" xfId="38532" xr:uid="{00000000-0005-0000-0000-00002B260000}"/>
    <cellStyle name="Normal 59 2 2 2 3 2 3 6" xfId="48043" xr:uid="{00000000-0005-0000-0000-00002C260000}"/>
    <cellStyle name="Normal 59 2 2 2 3 2 4" xfId="7037" xr:uid="{00000000-0005-0000-0000-00002D260000}"/>
    <cellStyle name="Normal 59 2 2 2 3 2 4 2" xfId="16554" xr:uid="{00000000-0005-0000-0000-00002E260000}"/>
    <cellStyle name="Normal 59 2 2 2 3 2 4 3" xfId="24707" xr:uid="{00000000-0005-0000-0000-00002F260000}"/>
    <cellStyle name="Normal 59 2 2 2 3 2 4 4" xfId="32860" xr:uid="{00000000-0005-0000-0000-000030260000}"/>
    <cellStyle name="Normal 59 2 2 2 3 2 4 5" xfId="41092" xr:uid="{00000000-0005-0000-0000-000031260000}"/>
    <cellStyle name="Normal 59 2 2 2 3 2 4 6" xfId="50603" xr:uid="{00000000-0005-0000-0000-000032260000}"/>
    <cellStyle name="Normal 59 2 2 2 3 2 5" xfId="10954" xr:uid="{00000000-0005-0000-0000-000033260000}"/>
    <cellStyle name="Normal 59 2 2 2 3 2 6" xfId="19113" xr:uid="{00000000-0005-0000-0000-000034260000}"/>
    <cellStyle name="Normal 59 2 2 2 3 2 7" xfId="27266" xr:uid="{00000000-0005-0000-0000-000035260000}"/>
    <cellStyle name="Normal 59 2 2 2 3 2 8" xfId="35498" xr:uid="{00000000-0005-0000-0000-000036260000}"/>
    <cellStyle name="Normal 59 2 2 2 3 2 9" xfId="45009" xr:uid="{00000000-0005-0000-0000-000037260000}"/>
    <cellStyle name="Normal 59 2 2 2 3 3" xfId="2077" xr:uid="{00000000-0005-0000-0000-000038260000}"/>
    <cellStyle name="Normal 59 2 2 2 3 3 2" xfId="5117" xr:uid="{00000000-0005-0000-0000-000039260000}"/>
    <cellStyle name="Normal 59 2 2 2 3 3 2 2" xfId="14634" xr:uid="{00000000-0005-0000-0000-00003A260000}"/>
    <cellStyle name="Normal 59 2 2 2 3 3 2 3" xfId="22787" xr:uid="{00000000-0005-0000-0000-00003B260000}"/>
    <cellStyle name="Normal 59 2 2 2 3 3 2 4" xfId="30940" xr:uid="{00000000-0005-0000-0000-00003C260000}"/>
    <cellStyle name="Normal 59 2 2 2 3 3 2 5" xfId="39172" xr:uid="{00000000-0005-0000-0000-00003D260000}"/>
    <cellStyle name="Normal 59 2 2 2 3 3 2 6" xfId="48683" xr:uid="{00000000-0005-0000-0000-00003E260000}"/>
    <cellStyle name="Normal 59 2 2 2 3 3 3" xfId="7677" xr:uid="{00000000-0005-0000-0000-00003F260000}"/>
    <cellStyle name="Normal 59 2 2 2 3 3 3 2" xfId="17194" xr:uid="{00000000-0005-0000-0000-000040260000}"/>
    <cellStyle name="Normal 59 2 2 2 3 3 3 3" xfId="25347" xr:uid="{00000000-0005-0000-0000-000041260000}"/>
    <cellStyle name="Normal 59 2 2 2 3 3 3 4" xfId="33500" xr:uid="{00000000-0005-0000-0000-000042260000}"/>
    <cellStyle name="Normal 59 2 2 2 3 3 3 5" xfId="41732" xr:uid="{00000000-0005-0000-0000-000043260000}"/>
    <cellStyle name="Normal 59 2 2 2 3 3 3 6" xfId="51243" xr:uid="{00000000-0005-0000-0000-000044260000}"/>
    <cellStyle name="Normal 59 2 2 2 3 3 4" xfId="11594" xr:uid="{00000000-0005-0000-0000-000045260000}"/>
    <cellStyle name="Normal 59 2 2 2 3 3 5" xfId="19753" xr:uid="{00000000-0005-0000-0000-000046260000}"/>
    <cellStyle name="Normal 59 2 2 2 3 3 6" xfId="27906" xr:uid="{00000000-0005-0000-0000-000047260000}"/>
    <cellStyle name="Normal 59 2 2 2 3 3 7" xfId="36138" xr:uid="{00000000-0005-0000-0000-000048260000}"/>
    <cellStyle name="Normal 59 2 2 2 3 3 8" xfId="45649" xr:uid="{00000000-0005-0000-0000-000049260000}"/>
    <cellStyle name="Normal 59 2 2 2 3 4" xfId="3834" xr:uid="{00000000-0005-0000-0000-00004A260000}"/>
    <cellStyle name="Normal 59 2 2 2 3 4 2" xfId="13351" xr:uid="{00000000-0005-0000-0000-00004B260000}"/>
    <cellStyle name="Normal 59 2 2 2 3 4 3" xfId="21507" xr:uid="{00000000-0005-0000-0000-00004C260000}"/>
    <cellStyle name="Normal 59 2 2 2 3 4 4" xfId="29660" xr:uid="{00000000-0005-0000-0000-00004D260000}"/>
    <cellStyle name="Normal 59 2 2 2 3 4 5" xfId="37892" xr:uid="{00000000-0005-0000-0000-00004E260000}"/>
    <cellStyle name="Normal 59 2 2 2 3 4 6" xfId="47403" xr:uid="{00000000-0005-0000-0000-00004F260000}"/>
    <cellStyle name="Normal 59 2 2 2 3 5" xfId="6397" xr:uid="{00000000-0005-0000-0000-000050260000}"/>
    <cellStyle name="Normal 59 2 2 2 3 5 2" xfId="15914" xr:uid="{00000000-0005-0000-0000-000051260000}"/>
    <cellStyle name="Normal 59 2 2 2 3 5 3" xfId="24067" xr:uid="{00000000-0005-0000-0000-000052260000}"/>
    <cellStyle name="Normal 59 2 2 2 3 5 4" xfId="32220" xr:uid="{00000000-0005-0000-0000-000053260000}"/>
    <cellStyle name="Normal 59 2 2 2 3 5 5" xfId="40452" xr:uid="{00000000-0005-0000-0000-000054260000}"/>
    <cellStyle name="Normal 59 2 2 2 3 5 6" xfId="49963" xr:uid="{00000000-0005-0000-0000-000055260000}"/>
    <cellStyle name="Normal 59 2 2 2 3 6" xfId="10314" xr:uid="{00000000-0005-0000-0000-000056260000}"/>
    <cellStyle name="Normal 59 2 2 2 3 7" xfId="18473" xr:uid="{00000000-0005-0000-0000-000057260000}"/>
    <cellStyle name="Normal 59 2 2 2 3 8" xfId="26626" xr:uid="{00000000-0005-0000-0000-000058260000}"/>
    <cellStyle name="Normal 59 2 2 2 3 9" xfId="34858" xr:uid="{00000000-0005-0000-0000-000059260000}"/>
    <cellStyle name="Normal 59 2 2 2 4" xfId="1114" xr:uid="{00000000-0005-0000-0000-00005A260000}"/>
    <cellStyle name="Normal 59 2 2 2 4 2" xfId="2397" xr:uid="{00000000-0005-0000-0000-00005B260000}"/>
    <cellStyle name="Normal 59 2 2 2 4 2 2" xfId="5437" xr:uid="{00000000-0005-0000-0000-00005C260000}"/>
    <cellStyle name="Normal 59 2 2 2 4 2 2 2" xfId="14954" xr:uid="{00000000-0005-0000-0000-00005D260000}"/>
    <cellStyle name="Normal 59 2 2 2 4 2 2 3" xfId="23107" xr:uid="{00000000-0005-0000-0000-00005E260000}"/>
    <cellStyle name="Normal 59 2 2 2 4 2 2 4" xfId="31260" xr:uid="{00000000-0005-0000-0000-00005F260000}"/>
    <cellStyle name="Normal 59 2 2 2 4 2 2 5" xfId="39492" xr:uid="{00000000-0005-0000-0000-000060260000}"/>
    <cellStyle name="Normal 59 2 2 2 4 2 2 6" xfId="49003" xr:uid="{00000000-0005-0000-0000-000061260000}"/>
    <cellStyle name="Normal 59 2 2 2 4 2 3" xfId="7997" xr:uid="{00000000-0005-0000-0000-000062260000}"/>
    <cellStyle name="Normal 59 2 2 2 4 2 3 2" xfId="17514" xr:uid="{00000000-0005-0000-0000-000063260000}"/>
    <cellStyle name="Normal 59 2 2 2 4 2 3 3" xfId="25667" xr:uid="{00000000-0005-0000-0000-000064260000}"/>
    <cellStyle name="Normal 59 2 2 2 4 2 3 4" xfId="33820" xr:uid="{00000000-0005-0000-0000-000065260000}"/>
    <cellStyle name="Normal 59 2 2 2 4 2 3 5" xfId="42052" xr:uid="{00000000-0005-0000-0000-000066260000}"/>
    <cellStyle name="Normal 59 2 2 2 4 2 3 6" xfId="51563" xr:uid="{00000000-0005-0000-0000-000067260000}"/>
    <cellStyle name="Normal 59 2 2 2 4 2 4" xfId="11914" xr:uid="{00000000-0005-0000-0000-000068260000}"/>
    <cellStyle name="Normal 59 2 2 2 4 2 5" xfId="20073" xr:uid="{00000000-0005-0000-0000-000069260000}"/>
    <cellStyle name="Normal 59 2 2 2 4 2 6" xfId="28226" xr:uid="{00000000-0005-0000-0000-00006A260000}"/>
    <cellStyle name="Normal 59 2 2 2 4 2 7" xfId="36458" xr:uid="{00000000-0005-0000-0000-00006B260000}"/>
    <cellStyle name="Normal 59 2 2 2 4 2 8" xfId="45969" xr:uid="{00000000-0005-0000-0000-00006C260000}"/>
    <cellStyle name="Normal 59 2 2 2 4 3" xfId="4157" xr:uid="{00000000-0005-0000-0000-00006D260000}"/>
    <cellStyle name="Normal 59 2 2 2 4 3 2" xfId="13674" xr:uid="{00000000-0005-0000-0000-00006E260000}"/>
    <cellStyle name="Normal 59 2 2 2 4 3 3" xfId="21827" xr:uid="{00000000-0005-0000-0000-00006F260000}"/>
    <cellStyle name="Normal 59 2 2 2 4 3 4" xfId="29980" xr:uid="{00000000-0005-0000-0000-000070260000}"/>
    <cellStyle name="Normal 59 2 2 2 4 3 5" xfId="38212" xr:uid="{00000000-0005-0000-0000-000071260000}"/>
    <cellStyle name="Normal 59 2 2 2 4 3 6" xfId="47723" xr:uid="{00000000-0005-0000-0000-000072260000}"/>
    <cellStyle name="Normal 59 2 2 2 4 4" xfId="6717" xr:uid="{00000000-0005-0000-0000-000073260000}"/>
    <cellStyle name="Normal 59 2 2 2 4 4 2" xfId="16234" xr:uid="{00000000-0005-0000-0000-000074260000}"/>
    <cellStyle name="Normal 59 2 2 2 4 4 3" xfId="24387" xr:uid="{00000000-0005-0000-0000-000075260000}"/>
    <cellStyle name="Normal 59 2 2 2 4 4 4" xfId="32540" xr:uid="{00000000-0005-0000-0000-000076260000}"/>
    <cellStyle name="Normal 59 2 2 2 4 4 5" xfId="40772" xr:uid="{00000000-0005-0000-0000-000077260000}"/>
    <cellStyle name="Normal 59 2 2 2 4 4 6" xfId="50283" xr:uid="{00000000-0005-0000-0000-000078260000}"/>
    <cellStyle name="Normal 59 2 2 2 4 5" xfId="10634" xr:uid="{00000000-0005-0000-0000-000079260000}"/>
    <cellStyle name="Normal 59 2 2 2 4 6" xfId="18793" xr:uid="{00000000-0005-0000-0000-00007A260000}"/>
    <cellStyle name="Normal 59 2 2 2 4 7" xfId="26946" xr:uid="{00000000-0005-0000-0000-00007B260000}"/>
    <cellStyle name="Normal 59 2 2 2 4 8" xfId="35178" xr:uid="{00000000-0005-0000-0000-00007C260000}"/>
    <cellStyle name="Normal 59 2 2 2 4 9" xfId="44689" xr:uid="{00000000-0005-0000-0000-00007D260000}"/>
    <cellStyle name="Normal 59 2 2 2 5" xfId="1757" xr:uid="{00000000-0005-0000-0000-00007E260000}"/>
    <cellStyle name="Normal 59 2 2 2 5 2" xfId="4797" xr:uid="{00000000-0005-0000-0000-00007F260000}"/>
    <cellStyle name="Normal 59 2 2 2 5 2 2" xfId="14314" xr:uid="{00000000-0005-0000-0000-000080260000}"/>
    <cellStyle name="Normal 59 2 2 2 5 2 3" xfId="22467" xr:uid="{00000000-0005-0000-0000-000081260000}"/>
    <cellStyle name="Normal 59 2 2 2 5 2 4" xfId="30620" xr:uid="{00000000-0005-0000-0000-000082260000}"/>
    <cellStyle name="Normal 59 2 2 2 5 2 5" xfId="38852" xr:uid="{00000000-0005-0000-0000-000083260000}"/>
    <cellStyle name="Normal 59 2 2 2 5 2 6" xfId="48363" xr:uid="{00000000-0005-0000-0000-000084260000}"/>
    <cellStyle name="Normal 59 2 2 2 5 3" xfId="7357" xr:uid="{00000000-0005-0000-0000-000085260000}"/>
    <cellStyle name="Normal 59 2 2 2 5 3 2" xfId="16874" xr:uid="{00000000-0005-0000-0000-000086260000}"/>
    <cellStyle name="Normal 59 2 2 2 5 3 3" xfId="25027" xr:uid="{00000000-0005-0000-0000-000087260000}"/>
    <cellStyle name="Normal 59 2 2 2 5 3 4" xfId="33180" xr:uid="{00000000-0005-0000-0000-000088260000}"/>
    <cellStyle name="Normal 59 2 2 2 5 3 5" xfId="41412" xr:uid="{00000000-0005-0000-0000-000089260000}"/>
    <cellStyle name="Normal 59 2 2 2 5 3 6" xfId="50923" xr:uid="{00000000-0005-0000-0000-00008A260000}"/>
    <cellStyle name="Normal 59 2 2 2 5 4" xfId="11274" xr:uid="{00000000-0005-0000-0000-00008B260000}"/>
    <cellStyle name="Normal 59 2 2 2 5 5" xfId="19433" xr:uid="{00000000-0005-0000-0000-00008C260000}"/>
    <cellStyle name="Normal 59 2 2 2 5 6" xfId="27586" xr:uid="{00000000-0005-0000-0000-00008D260000}"/>
    <cellStyle name="Normal 59 2 2 2 5 7" xfId="35818" xr:uid="{00000000-0005-0000-0000-00008E260000}"/>
    <cellStyle name="Normal 59 2 2 2 5 8" xfId="45329" xr:uid="{00000000-0005-0000-0000-00008F260000}"/>
    <cellStyle name="Normal 59 2 2 2 6" xfId="3511" xr:uid="{00000000-0005-0000-0000-000090260000}"/>
    <cellStyle name="Normal 59 2 2 2 6 2" xfId="13028" xr:uid="{00000000-0005-0000-0000-000091260000}"/>
    <cellStyle name="Normal 59 2 2 2 6 3" xfId="21187" xr:uid="{00000000-0005-0000-0000-000092260000}"/>
    <cellStyle name="Normal 59 2 2 2 6 4" xfId="29340" xr:uid="{00000000-0005-0000-0000-000093260000}"/>
    <cellStyle name="Normal 59 2 2 2 6 5" xfId="37572" xr:uid="{00000000-0005-0000-0000-000094260000}"/>
    <cellStyle name="Normal 59 2 2 2 6 6" xfId="47083" xr:uid="{00000000-0005-0000-0000-000095260000}"/>
    <cellStyle name="Normal 59 2 2 2 7" xfId="6077" xr:uid="{00000000-0005-0000-0000-000096260000}"/>
    <cellStyle name="Normal 59 2 2 2 7 2" xfId="15594" xr:uid="{00000000-0005-0000-0000-000097260000}"/>
    <cellStyle name="Normal 59 2 2 2 7 3" xfId="23747" xr:uid="{00000000-0005-0000-0000-000098260000}"/>
    <cellStyle name="Normal 59 2 2 2 7 4" xfId="31900" xr:uid="{00000000-0005-0000-0000-000099260000}"/>
    <cellStyle name="Normal 59 2 2 2 7 5" xfId="40132" xr:uid="{00000000-0005-0000-0000-00009A260000}"/>
    <cellStyle name="Normal 59 2 2 2 7 6" xfId="49643" xr:uid="{00000000-0005-0000-0000-00009B260000}"/>
    <cellStyle name="Normal 59 2 2 2 8" xfId="9994" xr:uid="{00000000-0005-0000-0000-00009C260000}"/>
    <cellStyle name="Normal 59 2 2 2 9" xfId="18153" xr:uid="{00000000-0005-0000-0000-00009D260000}"/>
    <cellStyle name="Normal 59 2 2 20" xfId="8951" xr:uid="{00000000-0005-0000-0000-00009E260000}"/>
    <cellStyle name="Normal 59 2 2 20 2" xfId="43006" xr:uid="{00000000-0005-0000-0000-00009F260000}"/>
    <cellStyle name="Normal 59 2 2 20 3" xfId="52517" xr:uid="{00000000-0005-0000-0000-0000A0260000}"/>
    <cellStyle name="Normal 59 2 2 21" xfId="9030" xr:uid="{00000000-0005-0000-0000-0000A1260000}"/>
    <cellStyle name="Normal 59 2 2 21 2" xfId="43085" xr:uid="{00000000-0005-0000-0000-0000A2260000}"/>
    <cellStyle name="Normal 59 2 2 21 3" xfId="52596" xr:uid="{00000000-0005-0000-0000-0000A3260000}"/>
    <cellStyle name="Normal 59 2 2 22" xfId="9109" xr:uid="{00000000-0005-0000-0000-0000A4260000}"/>
    <cellStyle name="Normal 59 2 2 22 2" xfId="43164" xr:uid="{00000000-0005-0000-0000-0000A5260000}"/>
    <cellStyle name="Normal 59 2 2 22 3" xfId="52675" xr:uid="{00000000-0005-0000-0000-0000A6260000}"/>
    <cellStyle name="Normal 59 2 2 23" xfId="9188" xr:uid="{00000000-0005-0000-0000-0000A7260000}"/>
    <cellStyle name="Normal 59 2 2 23 2" xfId="43243" xr:uid="{00000000-0005-0000-0000-0000A8260000}"/>
    <cellStyle name="Normal 59 2 2 23 3" xfId="52754" xr:uid="{00000000-0005-0000-0000-0000A9260000}"/>
    <cellStyle name="Normal 59 2 2 24" xfId="9267" xr:uid="{00000000-0005-0000-0000-0000AA260000}"/>
    <cellStyle name="Normal 59 2 2 24 2" xfId="43322" xr:uid="{00000000-0005-0000-0000-0000AB260000}"/>
    <cellStyle name="Normal 59 2 2 24 3" xfId="52833" xr:uid="{00000000-0005-0000-0000-0000AC260000}"/>
    <cellStyle name="Normal 59 2 2 25" xfId="9346" xr:uid="{00000000-0005-0000-0000-0000AD260000}"/>
    <cellStyle name="Normal 59 2 2 25 2" xfId="43401" xr:uid="{00000000-0005-0000-0000-0000AE260000}"/>
    <cellStyle name="Normal 59 2 2 25 3" xfId="52912" xr:uid="{00000000-0005-0000-0000-0000AF260000}"/>
    <cellStyle name="Normal 59 2 2 26" xfId="9425" xr:uid="{00000000-0005-0000-0000-0000B0260000}"/>
    <cellStyle name="Normal 59 2 2 26 2" xfId="43480" xr:uid="{00000000-0005-0000-0000-0000B1260000}"/>
    <cellStyle name="Normal 59 2 2 26 3" xfId="52991" xr:uid="{00000000-0005-0000-0000-0000B2260000}"/>
    <cellStyle name="Normal 59 2 2 27" xfId="9504" xr:uid="{00000000-0005-0000-0000-0000B3260000}"/>
    <cellStyle name="Normal 59 2 2 27 2" xfId="43559" xr:uid="{00000000-0005-0000-0000-0000B4260000}"/>
    <cellStyle name="Normal 59 2 2 27 3" xfId="53070" xr:uid="{00000000-0005-0000-0000-0000B5260000}"/>
    <cellStyle name="Normal 59 2 2 28" xfId="9583" xr:uid="{00000000-0005-0000-0000-0000B6260000}"/>
    <cellStyle name="Normal 59 2 2 28 2" xfId="43638" xr:uid="{00000000-0005-0000-0000-0000B7260000}"/>
    <cellStyle name="Normal 59 2 2 28 3" xfId="53149" xr:uid="{00000000-0005-0000-0000-0000B8260000}"/>
    <cellStyle name="Normal 59 2 2 29" xfId="9662" xr:uid="{00000000-0005-0000-0000-0000B9260000}"/>
    <cellStyle name="Normal 59 2 2 29 2" xfId="43717" xr:uid="{00000000-0005-0000-0000-0000BA260000}"/>
    <cellStyle name="Normal 59 2 2 29 3" xfId="53228" xr:uid="{00000000-0005-0000-0000-0000BB260000}"/>
    <cellStyle name="Normal 59 2 2 3" xfId="545" xr:uid="{00000000-0005-0000-0000-0000BC260000}"/>
    <cellStyle name="Normal 59 2 2 3 10" xfId="34618" xr:uid="{00000000-0005-0000-0000-0000BD260000}"/>
    <cellStyle name="Normal 59 2 2 3 11" xfId="44129" xr:uid="{00000000-0005-0000-0000-0000BE260000}"/>
    <cellStyle name="Normal 59 2 2 3 2" xfId="871" xr:uid="{00000000-0005-0000-0000-0000BF260000}"/>
    <cellStyle name="Normal 59 2 2 3 2 10" xfId="44449" xr:uid="{00000000-0005-0000-0000-0000C0260000}"/>
    <cellStyle name="Normal 59 2 2 3 2 2" xfId="1514" xr:uid="{00000000-0005-0000-0000-0000C1260000}"/>
    <cellStyle name="Normal 59 2 2 3 2 2 2" xfId="2797" xr:uid="{00000000-0005-0000-0000-0000C2260000}"/>
    <cellStyle name="Normal 59 2 2 3 2 2 2 2" xfId="5837" xr:uid="{00000000-0005-0000-0000-0000C3260000}"/>
    <cellStyle name="Normal 59 2 2 3 2 2 2 2 2" xfId="15354" xr:uid="{00000000-0005-0000-0000-0000C4260000}"/>
    <cellStyle name="Normal 59 2 2 3 2 2 2 2 3" xfId="23507" xr:uid="{00000000-0005-0000-0000-0000C5260000}"/>
    <cellStyle name="Normal 59 2 2 3 2 2 2 2 4" xfId="31660" xr:uid="{00000000-0005-0000-0000-0000C6260000}"/>
    <cellStyle name="Normal 59 2 2 3 2 2 2 2 5" xfId="39892" xr:uid="{00000000-0005-0000-0000-0000C7260000}"/>
    <cellStyle name="Normal 59 2 2 3 2 2 2 2 6" xfId="49403" xr:uid="{00000000-0005-0000-0000-0000C8260000}"/>
    <cellStyle name="Normal 59 2 2 3 2 2 2 3" xfId="8397" xr:uid="{00000000-0005-0000-0000-0000C9260000}"/>
    <cellStyle name="Normal 59 2 2 3 2 2 2 3 2" xfId="17914" xr:uid="{00000000-0005-0000-0000-0000CA260000}"/>
    <cellStyle name="Normal 59 2 2 3 2 2 2 3 3" xfId="26067" xr:uid="{00000000-0005-0000-0000-0000CB260000}"/>
    <cellStyle name="Normal 59 2 2 3 2 2 2 3 4" xfId="34220" xr:uid="{00000000-0005-0000-0000-0000CC260000}"/>
    <cellStyle name="Normal 59 2 2 3 2 2 2 3 5" xfId="42452" xr:uid="{00000000-0005-0000-0000-0000CD260000}"/>
    <cellStyle name="Normal 59 2 2 3 2 2 2 3 6" xfId="51963" xr:uid="{00000000-0005-0000-0000-0000CE260000}"/>
    <cellStyle name="Normal 59 2 2 3 2 2 2 4" xfId="12314" xr:uid="{00000000-0005-0000-0000-0000CF260000}"/>
    <cellStyle name="Normal 59 2 2 3 2 2 2 5" xfId="20473" xr:uid="{00000000-0005-0000-0000-0000D0260000}"/>
    <cellStyle name="Normal 59 2 2 3 2 2 2 6" xfId="28626" xr:uid="{00000000-0005-0000-0000-0000D1260000}"/>
    <cellStyle name="Normal 59 2 2 3 2 2 2 7" xfId="36858" xr:uid="{00000000-0005-0000-0000-0000D2260000}"/>
    <cellStyle name="Normal 59 2 2 3 2 2 2 8" xfId="46369" xr:uid="{00000000-0005-0000-0000-0000D3260000}"/>
    <cellStyle name="Normal 59 2 2 3 2 2 3" xfId="4557" xr:uid="{00000000-0005-0000-0000-0000D4260000}"/>
    <cellStyle name="Normal 59 2 2 3 2 2 3 2" xfId="14074" xr:uid="{00000000-0005-0000-0000-0000D5260000}"/>
    <cellStyle name="Normal 59 2 2 3 2 2 3 3" xfId="22227" xr:uid="{00000000-0005-0000-0000-0000D6260000}"/>
    <cellStyle name="Normal 59 2 2 3 2 2 3 4" xfId="30380" xr:uid="{00000000-0005-0000-0000-0000D7260000}"/>
    <cellStyle name="Normal 59 2 2 3 2 2 3 5" xfId="38612" xr:uid="{00000000-0005-0000-0000-0000D8260000}"/>
    <cellStyle name="Normal 59 2 2 3 2 2 3 6" xfId="48123" xr:uid="{00000000-0005-0000-0000-0000D9260000}"/>
    <cellStyle name="Normal 59 2 2 3 2 2 4" xfId="7117" xr:uid="{00000000-0005-0000-0000-0000DA260000}"/>
    <cellStyle name="Normal 59 2 2 3 2 2 4 2" xfId="16634" xr:uid="{00000000-0005-0000-0000-0000DB260000}"/>
    <cellStyle name="Normal 59 2 2 3 2 2 4 3" xfId="24787" xr:uid="{00000000-0005-0000-0000-0000DC260000}"/>
    <cellStyle name="Normal 59 2 2 3 2 2 4 4" xfId="32940" xr:uid="{00000000-0005-0000-0000-0000DD260000}"/>
    <cellStyle name="Normal 59 2 2 3 2 2 4 5" xfId="41172" xr:uid="{00000000-0005-0000-0000-0000DE260000}"/>
    <cellStyle name="Normal 59 2 2 3 2 2 4 6" xfId="50683" xr:uid="{00000000-0005-0000-0000-0000DF260000}"/>
    <cellStyle name="Normal 59 2 2 3 2 2 5" xfId="11034" xr:uid="{00000000-0005-0000-0000-0000E0260000}"/>
    <cellStyle name="Normal 59 2 2 3 2 2 6" xfId="19193" xr:uid="{00000000-0005-0000-0000-0000E1260000}"/>
    <cellStyle name="Normal 59 2 2 3 2 2 7" xfId="27346" xr:uid="{00000000-0005-0000-0000-0000E2260000}"/>
    <cellStyle name="Normal 59 2 2 3 2 2 8" xfId="35578" xr:uid="{00000000-0005-0000-0000-0000E3260000}"/>
    <cellStyle name="Normal 59 2 2 3 2 2 9" xfId="45089" xr:uid="{00000000-0005-0000-0000-0000E4260000}"/>
    <cellStyle name="Normal 59 2 2 3 2 3" xfId="2157" xr:uid="{00000000-0005-0000-0000-0000E5260000}"/>
    <cellStyle name="Normal 59 2 2 3 2 3 2" xfId="5197" xr:uid="{00000000-0005-0000-0000-0000E6260000}"/>
    <cellStyle name="Normal 59 2 2 3 2 3 2 2" xfId="14714" xr:uid="{00000000-0005-0000-0000-0000E7260000}"/>
    <cellStyle name="Normal 59 2 2 3 2 3 2 3" xfId="22867" xr:uid="{00000000-0005-0000-0000-0000E8260000}"/>
    <cellStyle name="Normal 59 2 2 3 2 3 2 4" xfId="31020" xr:uid="{00000000-0005-0000-0000-0000E9260000}"/>
    <cellStyle name="Normal 59 2 2 3 2 3 2 5" xfId="39252" xr:uid="{00000000-0005-0000-0000-0000EA260000}"/>
    <cellStyle name="Normal 59 2 2 3 2 3 2 6" xfId="48763" xr:uid="{00000000-0005-0000-0000-0000EB260000}"/>
    <cellStyle name="Normal 59 2 2 3 2 3 3" xfId="7757" xr:uid="{00000000-0005-0000-0000-0000EC260000}"/>
    <cellStyle name="Normal 59 2 2 3 2 3 3 2" xfId="17274" xr:uid="{00000000-0005-0000-0000-0000ED260000}"/>
    <cellStyle name="Normal 59 2 2 3 2 3 3 3" xfId="25427" xr:uid="{00000000-0005-0000-0000-0000EE260000}"/>
    <cellStyle name="Normal 59 2 2 3 2 3 3 4" xfId="33580" xr:uid="{00000000-0005-0000-0000-0000EF260000}"/>
    <cellStyle name="Normal 59 2 2 3 2 3 3 5" xfId="41812" xr:uid="{00000000-0005-0000-0000-0000F0260000}"/>
    <cellStyle name="Normal 59 2 2 3 2 3 3 6" xfId="51323" xr:uid="{00000000-0005-0000-0000-0000F1260000}"/>
    <cellStyle name="Normal 59 2 2 3 2 3 4" xfId="11674" xr:uid="{00000000-0005-0000-0000-0000F2260000}"/>
    <cellStyle name="Normal 59 2 2 3 2 3 5" xfId="19833" xr:uid="{00000000-0005-0000-0000-0000F3260000}"/>
    <cellStyle name="Normal 59 2 2 3 2 3 6" xfId="27986" xr:uid="{00000000-0005-0000-0000-0000F4260000}"/>
    <cellStyle name="Normal 59 2 2 3 2 3 7" xfId="36218" xr:uid="{00000000-0005-0000-0000-0000F5260000}"/>
    <cellStyle name="Normal 59 2 2 3 2 3 8" xfId="45729" xr:uid="{00000000-0005-0000-0000-0000F6260000}"/>
    <cellStyle name="Normal 59 2 2 3 2 4" xfId="3917" xr:uid="{00000000-0005-0000-0000-0000F7260000}"/>
    <cellStyle name="Normal 59 2 2 3 2 4 2" xfId="13434" xr:uid="{00000000-0005-0000-0000-0000F8260000}"/>
    <cellStyle name="Normal 59 2 2 3 2 4 3" xfId="21587" xr:uid="{00000000-0005-0000-0000-0000F9260000}"/>
    <cellStyle name="Normal 59 2 2 3 2 4 4" xfId="29740" xr:uid="{00000000-0005-0000-0000-0000FA260000}"/>
    <cellStyle name="Normal 59 2 2 3 2 4 5" xfId="37972" xr:uid="{00000000-0005-0000-0000-0000FB260000}"/>
    <cellStyle name="Normal 59 2 2 3 2 4 6" xfId="47483" xr:uid="{00000000-0005-0000-0000-0000FC260000}"/>
    <cellStyle name="Normal 59 2 2 3 2 5" xfId="6477" xr:uid="{00000000-0005-0000-0000-0000FD260000}"/>
    <cellStyle name="Normal 59 2 2 3 2 5 2" xfId="15994" xr:uid="{00000000-0005-0000-0000-0000FE260000}"/>
    <cellStyle name="Normal 59 2 2 3 2 5 3" xfId="24147" xr:uid="{00000000-0005-0000-0000-0000FF260000}"/>
    <cellStyle name="Normal 59 2 2 3 2 5 4" xfId="32300" xr:uid="{00000000-0005-0000-0000-000000270000}"/>
    <cellStyle name="Normal 59 2 2 3 2 5 5" xfId="40532" xr:uid="{00000000-0005-0000-0000-000001270000}"/>
    <cellStyle name="Normal 59 2 2 3 2 5 6" xfId="50043" xr:uid="{00000000-0005-0000-0000-000002270000}"/>
    <cellStyle name="Normal 59 2 2 3 2 6" xfId="10394" xr:uid="{00000000-0005-0000-0000-000003270000}"/>
    <cellStyle name="Normal 59 2 2 3 2 7" xfId="18553" xr:uid="{00000000-0005-0000-0000-000004270000}"/>
    <cellStyle name="Normal 59 2 2 3 2 8" xfId="26706" xr:uid="{00000000-0005-0000-0000-000005270000}"/>
    <cellStyle name="Normal 59 2 2 3 2 9" xfId="34938" xr:uid="{00000000-0005-0000-0000-000006270000}"/>
    <cellStyle name="Normal 59 2 2 3 3" xfId="1194" xr:uid="{00000000-0005-0000-0000-000007270000}"/>
    <cellStyle name="Normal 59 2 2 3 3 2" xfId="2477" xr:uid="{00000000-0005-0000-0000-000008270000}"/>
    <cellStyle name="Normal 59 2 2 3 3 2 2" xfId="5517" xr:uid="{00000000-0005-0000-0000-000009270000}"/>
    <cellStyle name="Normal 59 2 2 3 3 2 2 2" xfId="15034" xr:uid="{00000000-0005-0000-0000-00000A270000}"/>
    <cellStyle name="Normal 59 2 2 3 3 2 2 3" xfId="23187" xr:uid="{00000000-0005-0000-0000-00000B270000}"/>
    <cellStyle name="Normal 59 2 2 3 3 2 2 4" xfId="31340" xr:uid="{00000000-0005-0000-0000-00000C270000}"/>
    <cellStyle name="Normal 59 2 2 3 3 2 2 5" xfId="39572" xr:uid="{00000000-0005-0000-0000-00000D270000}"/>
    <cellStyle name="Normal 59 2 2 3 3 2 2 6" xfId="49083" xr:uid="{00000000-0005-0000-0000-00000E270000}"/>
    <cellStyle name="Normal 59 2 2 3 3 2 3" xfId="8077" xr:uid="{00000000-0005-0000-0000-00000F270000}"/>
    <cellStyle name="Normal 59 2 2 3 3 2 3 2" xfId="17594" xr:uid="{00000000-0005-0000-0000-000010270000}"/>
    <cellStyle name="Normal 59 2 2 3 3 2 3 3" xfId="25747" xr:uid="{00000000-0005-0000-0000-000011270000}"/>
    <cellStyle name="Normal 59 2 2 3 3 2 3 4" xfId="33900" xr:uid="{00000000-0005-0000-0000-000012270000}"/>
    <cellStyle name="Normal 59 2 2 3 3 2 3 5" xfId="42132" xr:uid="{00000000-0005-0000-0000-000013270000}"/>
    <cellStyle name="Normal 59 2 2 3 3 2 3 6" xfId="51643" xr:uid="{00000000-0005-0000-0000-000014270000}"/>
    <cellStyle name="Normal 59 2 2 3 3 2 4" xfId="11994" xr:uid="{00000000-0005-0000-0000-000015270000}"/>
    <cellStyle name="Normal 59 2 2 3 3 2 5" xfId="20153" xr:uid="{00000000-0005-0000-0000-000016270000}"/>
    <cellStyle name="Normal 59 2 2 3 3 2 6" xfId="28306" xr:uid="{00000000-0005-0000-0000-000017270000}"/>
    <cellStyle name="Normal 59 2 2 3 3 2 7" xfId="36538" xr:uid="{00000000-0005-0000-0000-000018270000}"/>
    <cellStyle name="Normal 59 2 2 3 3 2 8" xfId="46049" xr:uid="{00000000-0005-0000-0000-000019270000}"/>
    <cellStyle name="Normal 59 2 2 3 3 3" xfId="4237" xr:uid="{00000000-0005-0000-0000-00001A270000}"/>
    <cellStyle name="Normal 59 2 2 3 3 3 2" xfId="13754" xr:uid="{00000000-0005-0000-0000-00001B270000}"/>
    <cellStyle name="Normal 59 2 2 3 3 3 3" xfId="21907" xr:uid="{00000000-0005-0000-0000-00001C270000}"/>
    <cellStyle name="Normal 59 2 2 3 3 3 4" xfId="30060" xr:uid="{00000000-0005-0000-0000-00001D270000}"/>
    <cellStyle name="Normal 59 2 2 3 3 3 5" xfId="38292" xr:uid="{00000000-0005-0000-0000-00001E270000}"/>
    <cellStyle name="Normal 59 2 2 3 3 3 6" xfId="47803" xr:uid="{00000000-0005-0000-0000-00001F270000}"/>
    <cellStyle name="Normal 59 2 2 3 3 4" xfId="6797" xr:uid="{00000000-0005-0000-0000-000020270000}"/>
    <cellStyle name="Normal 59 2 2 3 3 4 2" xfId="16314" xr:uid="{00000000-0005-0000-0000-000021270000}"/>
    <cellStyle name="Normal 59 2 2 3 3 4 3" xfId="24467" xr:uid="{00000000-0005-0000-0000-000022270000}"/>
    <cellStyle name="Normal 59 2 2 3 3 4 4" xfId="32620" xr:uid="{00000000-0005-0000-0000-000023270000}"/>
    <cellStyle name="Normal 59 2 2 3 3 4 5" xfId="40852" xr:uid="{00000000-0005-0000-0000-000024270000}"/>
    <cellStyle name="Normal 59 2 2 3 3 4 6" xfId="50363" xr:uid="{00000000-0005-0000-0000-000025270000}"/>
    <cellStyle name="Normal 59 2 2 3 3 5" xfId="10714" xr:uid="{00000000-0005-0000-0000-000026270000}"/>
    <cellStyle name="Normal 59 2 2 3 3 6" xfId="18873" xr:uid="{00000000-0005-0000-0000-000027270000}"/>
    <cellStyle name="Normal 59 2 2 3 3 7" xfId="27026" xr:uid="{00000000-0005-0000-0000-000028270000}"/>
    <cellStyle name="Normal 59 2 2 3 3 8" xfId="35258" xr:uid="{00000000-0005-0000-0000-000029270000}"/>
    <cellStyle name="Normal 59 2 2 3 3 9" xfId="44769" xr:uid="{00000000-0005-0000-0000-00002A270000}"/>
    <cellStyle name="Normal 59 2 2 3 4" xfId="1837" xr:uid="{00000000-0005-0000-0000-00002B270000}"/>
    <cellStyle name="Normal 59 2 2 3 4 2" xfId="4877" xr:uid="{00000000-0005-0000-0000-00002C270000}"/>
    <cellStyle name="Normal 59 2 2 3 4 2 2" xfId="14394" xr:uid="{00000000-0005-0000-0000-00002D270000}"/>
    <cellStyle name="Normal 59 2 2 3 4 2 3" xfId="22547" xr:uid="{00000000-0005-0000-0000-00002E270000}"/>
    <cellStyle name="Normal 59 2 2 3 4 2 4" xfId="30700" xr:uid="{00000000-0005-0000-0000-00002F270000}"/>
    <cellStyle name="Normal 59 2 2 3 4 2 5" xfId="38932" xr:uid="{00000000-0005-0000-0000-000030270000}"/>
    <cellStyle name="Normal 59 2 2 3 4 2 6" xfId="48443" xr:uid="{00000000-0005-0000-0000-000031270000}"/>
    <cellStyle name="Normal 59 2 2 3 4 3" xfId="7437" xr:uid="{00000000-0005-0000-0000-000032270000}"/>
    <cellStyle name="Normal 59 2 2 3 4 3 2" xfId="16954" xr:uid="{00000000-0005-0000-0000-000033270000}"/>
    <cellStyle name="Normal 59 2 2 3 4 3 3" xfId="25107" xr:uid="{00000000-0005-0000-0000-000034270000}"/>
    <cellStyle name="Normal 59 2 2 3 4 3 4" xfId="33260" xr:uid="{00000000-0005-0000-0000-000035270000}"/>
    <cellStyle name="Normal 59 2 2 3 4 3 5" xfId="41492" xr:uid="{00000000-0005-0000-0000-000036270000}"/>
    <cellStyle name="Normal 59 2 2 3 4 3 6" xfId="51003" xr:uid="{00000000-0005-0000-0000-000037270000}"/>
    <cellStyle name="Normal 59 2 2 3 4 4" xfId="11354" xr:uid="{00000000-0005-0000-0000-000038270000}"/>
    <cellStyle name="Normal 59 2 2 3 4 5" xfId="19513" xr:uid="{00000000-0005-0000-0000-000039270000}"/>
    <cellStyle name="Normal 59 2 2 3 4 6" xfId="27666" xr:uid="{00000000-0005-0000-0000-00003A270000}"/>
    <cellStyle name="Normal 59 2 2 3 4 7" xfId="35898" xr:uid="{00000000-0005-0000-0000-00003B270000}"/>
    <cellStyle name="Normal 59 2 2 3 4 8" xfId="45409" xr:uid="{00000000-0005-0000-0000-00003C270000}"/>
    <cellStyle name="Normal 59 2 2 3 5" xfId="3594" xr:uid="{00000000-0005-0000-0000-00003D270000}"/>
    <cellStyle name="Normal 59 2 2 3 5 2" xfId="13111" xr:uid="{00000000-0005-0000-0000-00003E270000}"/>
    <cellStyle name="Normal 59 2 2 3 5 3" xfId="21267" xr:uid="{00000000-0005-0000-0000-00003F270000}"/>
    <cellStyle name="Normal 59 2 2 3 5 4" xfId="29420" xr:uid="{00000000-0005-0000-0000-000040270000}"/>
    <cellStyle name="Normal 59 2 2 3 5 5" xfId="37652" xr:uid="{00000000-0005-0000-0000-000041270000}"/>
    <cellStyle name="Normal 59 2 2 3 5 6" xfId="47163" xr:uid="{00000000-0005-0000-0000-000042270000}"/>
    <cellStyle name="Normal 59 2 2 3 6" xfId="6157" xr:uid="{00000000-0005-0000-0000-000043270000}"/>
    <cellStyle name="Normal 59 2 2 3 6 2" xfId="15674" xr:uid="{00000000-0005-0000-0000-000044270000}"/>
    <cellStyle name="Normal 59 2 2 3 6 3" xfId="23827" xr:uid="{00000000-0005-0000-0000-000045270000}"/>
    <cellStyle name="Normal 59 2 2 3 6 4" xfId="31980" xr:uid="{00000000-0005-0000-0000-000046270000}"/>
    <cellStyle name="Normal 59 2 2 3 6 5" xfId="40212" xr:uid="{00000000-0005-0000-0000-000047270000}"/>
    <cellStyle name="Normal 59 2 2 3 6 6" xfId="49723" xr:uid="{00000000-0005-0000-0000-000048270000}"/>
    <cellStyle name="Normal 59 2 2 3 7" xfId="10074" xr:uid="{00000000-0005-0000-0000-000049270000}"/>
    <cellStyle name="Normal 59 2 2 3 8" xfId="18233" xr:uid="{00000000-0005-0000-0000-00004A270000}"/>
    <cellStyle name="Normal 59 2 2 3 9" xfId="26386" xr:uid="{00000000-0005-0000-0000-00004B270000}"/>
    <cellStyle name="Normal 59 2 2 30" xfId="9741" xr:uid="{00000000-0005-0000-0000-00004C270000}"/>
    <cellStyle name="Normal 59 2 2 30 2" xfId="43796" xr:uid="{00000000-0005-0000-0000-00004D270000}"/>
    <cellStyle name="Normal 59 2 2 30 3" xfId="53307" xr:uid="{00000000-0005-0000-0000-00004E270000}"/>
    <cellStyle name="Normal 59 2 2 31" xfId="9820" xr:uid="{00000000-0005-0000-0000-00004F270000}"/>
    <cellStyle name="Normal 59 2 2 31 2" xfId="43875" xr:uid="{00000000-0005-0000-0000-000050270000}"/>
    <cellStyle name="Normal 59 2 2 31 3" xfId="53386" xr:uid="{00000000-0005-0000-0000-000051270000}"/>
    <cellStyle name="Normal 59 2 2 32" xfId="9914" xr:uid="{00000000-0005-0000-0000-000052270000}"/>
    <cellStyle name="Normal 59 2 2 33" xfId="18073" xr:uid="{00000000-0005-0000-0000-000053270000}"/>
    <cellStyle name="Normal 59 2 2 34" xfId="26226" xr:uid="{00000000-0005-0000-0000-000054270000}"/>
    <cellStyle name="Normal 59 2 2 35" xfId="34379" xr:uid="{00000000-0005-0000-0000-000055270000}"/>
    <cellStyle name="Normal 59 2 2 36" xfId="34458" xr:uid="{00000000-0005-0000-0000-000056270000}"/>
    <cellStyle name="Normal 59 2 2 37" xfId="43969" xr:uid="{00000000-0005-0000-0000-000057270000}"/>
    <cellStyle name="Normal 59 2 2 38" xfId="53480" xr:uid="{00000000-0005-0000-0000-000058270000}"/>
    <cellStyle name="Normal 59 2 2 39" xfId="53559" xr:uid="{00000000-0005-0000-0000-000059270000}"/>
    <cellStyle name="Normal 59 2 2 4" xfId="708" xr:uid="{00000000-0005-0000-0000-00005A270000}"/>
    <cellStyle name="Normal 59 2 2 4 10" xfId="44289" xr:uid="{00000000-0005-0000-0000-00005B270000}"/>
    <cellStyle name="Normal 59 2 2 4 2" xfId="1354" xr:uid="{00000000-0005-0000-0000-00005C270000}"/>
    <cellStyle name="Normal 59 2 2 4 2 2" xfId="2637" xr:uid="{00000000-0005-0000-0000-00005D270000}"/>
    <cellStyle name="Normal 59 2 2 4 2 2 2" xfId="5677" xr:uid="{00000000-0005-0000-0000-00005E270000}"/>
    <cellStyle name="Normal 59 2 2 4 2 2 2 2" xfId="15194" xr:uid="{00000000-0005-0000-0000-00005F270000}"/>
    <cellStyle name="Normal 59 2 2 4 2 2 2 3" xfId="23347" xr:uid="{00000000-0005-0000-0000-000060270000}"/>
    <cellStyle name="Normal 59 2 2 4 2 2 2 4" xfId="31500" xr:uid="{00000000-0005-0000-0000-000061270000}"/>
    <cellStyle name="Normal 59 2 2 4 2 2 2 5" xfId="39732" xr:uid="{00000000-0005-0000-0000-000062270000}"/>
    <cellStyle name="Normal 59 2 2 4 2 2 2 6" xfId="49243" xr:uid="{00000000-0005-0000-0000-000063270000}"/>
    <cellStyle name="Normal 59 2 2 4 2 2 3" xfId="8237" xr:uid="{00000000-0005-0000-0000-000064270000}"/>
    <cellStyle name="Normal 59 2 2 4 2 2 3 2" xfId="17754" xr:uid="{00000000-0005-0000-0000-000065270000}"/>
    <cellStyle name="Normal 59 2 2 4 2 2 3 3" xfId="25907" xr:uid="{00000000-0005-0000-0000-000066270000}"/>
    <cellStyle name="Normal 59 2 2 4 2 2 3 4" xfId="34060" xr:uid="{00000000-0005-0000-0000-000067270000}"/>
    <cellStyle name="Normal 59 2 2 4 2 2 3 5" xfId="42292" xr:uid="{00000000-0005-0000-0000-000068270000}"/>
    <cellStyle name="Normal 59 2 2 4 2 2 3 6" xfId="51803" xr:uid="{00000000-0005-0000-0000-000069270000}"/>
    <cellStyle name="Normal 59 2 2 4 2 2 4" xfId="12154" xr:uid="{00000000-0005-0000-0000-00006A270000}"/>
    <cellStyle name="Normal 59 2 2 4 2 2 5" xfId="20313" xr:uid="{00000000-0005-0000-0000-00006B270000}"/>
    <cellStyle name="Normal 59 2 2 4 2 2 6" xfId="28466" xr:uid="{00000000-0005-0000-0000-00006C270000}"/>
    <cellStyle name="Normal 59 2 2 4 2 2 7" xfId="36698" xr:uid="{00000000-0005-0000-0000-00006D270000}"/>
    <cellStyle name="Normal 59 2 2 4 2 2 8" xfId="46209" xr:uid="{00000000-0005-0000-0000-00006E270000}"/>
    <cellStyle name="Normal 59 2 2 4 2 3" xfId="4397" xr:uid="{00000000-0005-0000-0000-00006F270000}"/>
    <cellStyle name="Normal 59 2 2 4 2 3 2" xfId="13914" xr:uid="{00000000-0005-0000-0000-000070270000}"/>
    <cellStyle name="Normal 59 2 2 4 2 3 3" xfId="22067" xr:uid="{00000000-0005-0000-0000-000071270000}"/>
    <cellStyle name="Normal 59 2 2 4 2 3 4" xfId="30220" xr:uid="{00000000-0005-0000-0000-000072270000}"/>
    <cellStyle name="Normal 59 2 2 4 2 3 5" xfId="38452" xr:uid="{00000000-0005-0000-0000-000073270000}"/>
    <cellStyle name="Normal 59 2 2 4 2 3 6" xfId="47963" xr:uid="{00000000-0005-0000-0000-000074270000}"/>
    <cellStyle name="Normal 59 2 2 4 2 4" xfId="6957" xr:uid="{00000000-0005-0000-0000-000075270000}"/>
    <cellStyle name="Normal 59 2 2 4 2 4 2" xfId="16474" xr:uid="{00000000-0005-0000-0000-000076270000}"/>
    <cellStyle name="Normal 59 2 2 4 2 4 3" xfId="24627" xr:uid="{00000000-0005-0000-0000-000077270000}"/>
    <cellStyle name="Normal 59 2 2 4 2 4 4" xfId="32780" xr:uid="{00000000-0005-0000-0000-000078270000}"/>
    <cellStyle name="Normal 59 2 2 4 2 4 5" xfId="41012" xr:uid="{00000000-0005-0000-0000-000079270000}"/>
    <cellStyle name="Normal 59 2 2 4 2 4 6" xfId="50523" xr:uid="{00000000-0005-0000-0000-00007A270000}"/>
    <cellStyle name="Normal 59 2 2 4 2 5" xfId="10874" xr:uid="{00000000-0005-0000-0000-00007B270000}"/>
    <cellStyle name="Normal 59 2 2 4 2 6" xfId="19033" xr:uid="{00000000-0005-0000-0000-00007C270000}"/>
    <cellStyle name="Normal 59 2 2 4 2 7" xfId="27186" xr:uid="{00000000-0005-0000-0000-00007D270000}"/>
    <cellStyle name="Normal 59 2 2 4 2 8" xfId="35418" xr:uid="{00000000-0005-0000-0000-00007E270000}"/>
    <cellStyle name="Normal 59 2 2 4 2 9" xfId="44929" xr:uid="{00000000-0005-0000-0000-00007F270000}"/>
    <cellStyle name="Normal 59 2 2 4 3" xfId="1997" xr:uid="{00000000-0005-0000-0000-000080270000}"/>
    <cellStyle name="Normal 59 2 2 4 3 2" xfId="5037" xr:uid="{00000000-0005-0000-0000-000081270000}"/>
    <cellStyle name="Normal 59 2 2 4 3 2 2" xfId="14554" xr:uid="{00000000-0005-0000-0000-000082270000}"/>
    <cellStyle name="Normal 59 2 2 4 3 2 3" xfId="22707" xr:uid="{00000000-0005-0000-0000-000083270000}"/>
    <cellStyle name="Normal 59 2 2 4 3 2 4" xfId="30860" xr:uid="{00000000-0005-0000-0000-000084270000}"/>
    <cellStyle name="Normal 59 2 2 4 3 2 5" xfId="39092" xr:uid="{00000000-0005-0000-0000-000085270000}"/>
    <cellStyle name="Normal 59 2 2 4 3 2 6" xfId="48603" xr:uid="{00000000-0005-0000-0000-000086270000}"/>
    <cellStyle name="Normal 59 2 2 4 3 3" xfId="7597" xr:uid="{00000000-0005-0000-0000-000087270000}"/>
    <cellStyle name="Normal 59 2 2 4 3 3 2" xfId="17114" xr:uid="{00000000-0005-0000-0000-000088270000}"/>
    <cellStyle name="Normal 59 2 2 4 3 3 3" xfId="25267" xr:uid="{00000000-0005-0000-0000-000089270000}"/>
    <cellStyle name="Normal 59 2 2 4 3 3 4" xfId="33420" xr:uid="{00000000-0005-0000-0000-00008A270000}"/>
    <cellStyle name="Normal 59 2 2 4 3 3 5" xfId="41652" xr:uid="{00000000-0005-0000-0000-00008B270000}"/>
    <cellStyle name="Normal 59 2 2 4 3 3 6" xfId="51163" xr:uid="{00000000-0005-0000-0000-00008C270000}"/>
    <cellStyle name="Normal 59 2 2 4 3 4" xfId="11514" xr:uid="{00000000-0005-0000-0000-00008D270000}"/>
    <cellStyle name="Normal 59 2 2 4 3 5" xfId="19673" xr:uid="{00000000-0005-0000-0000-00008E270000}"/>
    <cellStyle name="Normal 59 2 2 4 3 6" xfId="27826" xr:uid="{00000000-0005-0000-0000-00008F270000}"/>
    <cellStyle name="Normal 59 2 2 4 3 7" xfId="36058" xr:uid="{00000000-0005-0000-0000-000090270000}"/>
    <cellStyle name="Normal 59 2 2 4 3 8" xfId="45569" xr:uid="{00000000-0005-0000-0000-000091270000}"/>
    <cellStyle name="Normal 59 2 2 4 4" xfId="3754" xr:uid="{00000000-0005-0000-0000-000092270000}"/>
    <cellStyle name="Normal 59 2 2 4 4 2" xfId="13271" xr:uid="{00000000-0005-0000-0000-000093270000}"/>
    <cellStyle name="Normal 59 2 2 4 4 3" xfId="21427" xr:uid="{00000000-0005-0000-0000-000094270000}"/>
    <cellStyle name="Normal 59 2 2 4 4 4" xfId="29580" xr:uid="{00000000-0005-0000-0000-000095270000}"/>
    <cellStyle name="Normal 59 2 2 4 4 5" xfId="37812" xr:uid="{00000000-0005-0000-0000-000096270000}"/>
    <cellStyle name="Normal 59 2 2 4 4 6" xfId="47323" xr:uid="{00000000-0005-0000-0000-000097270000}"/>
    <cellStyle name="Normal 59 2 2 4 5" xfId="6317" xr:uid="{00000000-0005-0000-0000-000098270000}"/>
    <cellStyle name="Normal 59 2 2 4 5 2" xfId="15834" xr:uid="{00000000-0005-0000-0000-000099270000}"/>
    <cellStyle name="Normal 59 2 2 4 5 3" xfId="23987" xr:uid="{00000000-0005-0000-0000-00009A270000}"/>
    <cellStyle name="Normal 59 2 2 4 5 4" xfId="32140" xr:uid="{00000000-0005-0000-0000-00009B270000}"/>
    <cellStyle name="Normal 59 2 2 4 5 5" xfId="40372" xr:uid="{00000000-0005-0000-0000-00009C270000}"/>
    <cellStyle name="Normal 59 2 2 4 5 6" xfId="49883" xr:uid="{00000000-0005-0000-0000-00009D270000}"/>
    <cellStyle name="Normal 59 2 2 4 6" xfId="10234" xr:uid="{00000000-0005-0000-0000-00009E270000}"/>
    <cellStyle name="Normal 59 2 2 4 7" xfId="18393" xr:uid="{00000000-0005-0000-0000-00009F270000}"/>
    <cellStyle name="Normal 59 2 2 4 8" xfId="26546" xr:uid="{00000000-0005-0000-0000-0000A0270000}"/>
    <cellStyle name="Normal 59 2 2 4 9" xfId="34778" xr:uid="{00000000-0005-0000-0000-0000A1270000}"/>
    <cellStyle name="Normal 59 2 2 40" xfId="53638" xr:uid="{00000000-0005-0000-0000-0000A2270000}"/>
    <cellStyle name="Normal 59 2 2 41" xfId="53717" xr:uid="{00000000-0005-0000-0000-0000A3270000}"/>
    <cellStyle name="Normal 59 2 2 42" xfId="53796" xr:uid="{00000000-0005-0000-0000-0000A4270000}"/>
    <cellStyle name="Normal 59 2 2 5" xfId="1034" xr:uid="{00000000-0005-0000-0000-0000A5270000}"/>
    <cellStyle name="Normal 59 2 2 5 2" xfId="2317" xr:uid="{00000000-0005-0000-0000-0000A6270000}"/>
    <cellStyle name="Normal 59 2 2 5 2 2" xfId="5357" xr:uid="{00000000-0005-0000-0000-0000A7270000}"/>
    <cellStyle name="Normal 59 2 2 5 2 2 2" xfId="14874" xr:uid="{00000000-0005-0000-0000-0000A8270000}"/>
    <cellStyle name="Normal 59 2 2 5 2 2 3" xfId="23027" xr:uid="{00000000-0005-0000-0000-0000A9270000}"/>
    <cellStyle name="Normal 59 2 2 5 2 2 4" xfId="31180" xr:uid="{00000000-0005-0000-0000-0000AA270000}"/>
    <cellStyle name="Normal 59 2 2 5 2 2 5" xfId="39412" xr:uid="{00000000-0005-0000-0000-0000AB270000}"/>
    <cellStyle name="Normal 59 2 2 5 2 2 6" xfId="48923" xr:uid="{00000000-0005-0000-0000-0000AC270000}"/>
    <cellStyle name="Normal 59 2 2 5 2 3" xfId="7917" xr:uid="{00000000-0005-0000-0000-0000AD270000}"/>
    <cellStyle name="Normal 59 2 2 5 2 3 2" xfId="17434" xr:uid="{00000000-0005-0000-0000-0000AE270000}"/>
    <cellStyle name="Normal 59 2 2 5 2 3 3" xfId="25587" xr:uid="{00000000-0005-0000-0000-0000AF270000}"/>
    <cellStyle name="Normal 59 2 2 5 2 3 4" xfId="33740" xr:uid="{00000000-0005-0000-0000-0000B0270000}"/>
    <cellStyle name="Normal 59 2 2 5 2 3 5" xfId="41972" xr:uid="{00000000-0005-0000-0000-0000B1270000}"/>
    <cellStyle name="Normal 59 2 2 5 2 3 6" xfId="51483" xr:uid="{00000000-0005-0000-0000-0000B2270000}"/>
    <cellStyle name="Normal 59 2 2 5 2 4" xfId="11834" xr:uid="{00000000-0005-0000-0000-0000B3270000}"/>
    <cellStyle name="Normal 59 2 2 5 2 5" xfId="19993" xr:uid="{00000000-0005-0000-0000-0000B4270000}"/>
    <cellStyle name="Normal 59 2 2 5 2 6" xfId="28146" xr:uid="{00000000-0005-0000-0000-0000B5270000}"/>
    <cellStyle name="Normal 59 2 2 5 2 7" xfId="36378" xr:uid="{00000000-0005-0000-0000-0000B6270000}"/>
    <cellStyle name="Normal 59 2 2 5 2 8" xfId="45889" xr:uid="{00000000-0005-0000-0000-0000B7270000}"/>
    <cellStyle name="Normal 59 2 2 5 3" xfId="4077" xr:uid="{00000000-0005-0000-0000-0000B8270000}"/>
    <cellStyle name="Normal 59 2 2 5 3 2" xfId="13594" xr:uid="{00000000-0005-0000-0000-0000B9270000}"/>
    <cellStyle name="Normal 59 2 2 5 3 3" xfId="21747" xr:uid="{00000000-0005-0000-0000-0000BA270000}"/>
    <cellStyle name="Normal 59 2 2 5 3 4" xfId="29900" xr:uid="{00000000-0005-0000-0000-0000BB270000}"/>
    <cellStyle name="Normal 59 2 2 5 3 5" xfId="38132" xr:uid="{00000000-0005-0000-0000-0000BC270000}"/>
    <cellStyle name="Normal 59 2 2 5 3 6" xfId="47643" xr:uid="{00000000-0005-0000-0000-0000BD270000}"/>
    <cellStyle name="Normal 59 2 2 5 4" xfId="6637" xr:uid="{00000000-0005-0000-0000-0000BE270000}"/>
    <cellStyle name="Normal 59 2 2 5 4 2" xfId="16154" xr:uid="{00000000-0005-0000-0000-0000BF270000}"/>
    <cellStyle name="Normal 59 2 2 5 4 3" xfId="24307" xr:uid="{00000000-0005-0000-0000-0000C0270000}"/>
    <cellStyle name="Normal 59 2 2 5 4 4" xfId="32460" xr:uid="{00000000-0005-0000-0000-0000C1270000}"/>
    <cellStyle name="Normal 59 2 2 5 4 5" xfId="40692" xr:uid="{00000000-0005-0000-0000-0000C2270000}"/>
    <cellStyle name="Normal 59 2 2 5 4 6" xfId="50203" xr:uid="{00000000-0005-0000-0000-0000C3270000}"/>
    <cellStyle name="Normal 59 2 2 5 5" xfId="10554" xr:uid="{00000000-0005-0000-0000-0000C4270000}"/>
    <cellStyle name="Normal 59 2 2 5 6" xfId="18713" xr:uid="{00000000-0005-0000-0000-0000C5270000}"/>
    <cellStyle name="Normal 59 2 2 5 7" xfId="26866" xr:uid="{00000000-0005-0000-0000-0000C6270000}"/>
    <cellStyle name="Normal 59 2 2 5 8" xfId="35098" xr:uid="{00000000-0005-0000-0000-0000C7270000}"/>
    <cellStyle name="Normal 59 2 2 5 9" xfId="44609" xr:uid="{00000000-0005-0000-0000-0000C8270000}"/>
    <cellStyle name="Normal 59 2 2 6" xfId="1677" xr:uid="{00000000-0005-0000-0000-0000C9270000}"/>
    <cellStyle name="Normal 59 2 2 6 2" xfId="4717" xr:uid="{00000000-0005-0000-0000-0000CA270000}"/>
    <cellStyle name="Normal 59 2 2 6 2 2" xfId="14234" xr:uid="{00000000-0005-0000-0000-0000CB270000}"/>
    <cellStyle name="Normal 59 2 2 6 2 3" xfId="22387" xr:uid="{00000000-0005-0000-0000-0000CC270000}"/>
    <cellStyle name="Normal 59 2 2 6 2 4" xfId="30540" xr:uid="{00000000-0005-0000-0000-0000CD270000}"/>
    <cellStyle name="Normal 59 2 2 6 2 5" xfId="38772" xr:uid="{00000000-0005-0000-0000-0000CE270000}"/>
    <cellStyle name="Normal 59 2 2 6 2 6" xfId="48283" xr:uid="{00000000-0005-0000-0000-0000CF270000}"/>
    <cellStyle name="Normal 59 2 2 6 3" xfId="7277" xr:uid="{00000000-0005-0000-0000-0000D0270000}"/>
    <cellStyle name="Normal 59 2 2 6 3 2" xfId="16794" xr:uid="{00000000-0005-0000-0000-0000D1270000}"/>
    <cellStyle name="Normal 59 2 2 6 3 3" xfId="24947" xr:uid="{00000000-0005-0000-0000-0000D2270000}"/>
    <cellStyle name="Normal 59 2 2 6 3 4" xfId="33100" xr:uid="{00000000-0005-0000-0000-0000D3270000}"/>
    <cellStyle name="Normal 59 2 2 6 3 5" xfId="41332" xr:uid="{00000000-0005-0000-0000-0000D4270000}"/>
    <cellStyle name="Normal 59 2 2 6 3 6" xfId="50843" xr:uid="{00000000-0005-0000-0000-0000D5270000}"/>
    <cellStyle name="Normal 59 2 2 6 4" xfId="11194" xr:uid="{00000000-0005-0000-0000-0000D6270000}"/>
    <cellStyle name="Normal 59 2 2 6 5" xfId="19353" xr:uid="{00000000-0005-0000-0000-0000D7270000}"/>
    <cellStyle name="Normal 59 2 2 6 6" xfId="27506" xr:uid="{00000000-0005-0000-0000-0000D8270000}"/>
    <cellStyle name="Normal 59 2 2 6 7" xfId="35738" xr:uid="{00000000-0005-0000-0000-0000D9270000}"/>
    <cellStyle name="Normal 59 2 2 6 8" xfId="45249" xr:uid="{00000000-0005-0000-0000-0000DA270000}"/>
    <cellStyle name="Normal 59 2 2 7" xfId="2956" xr:uid="{00000000-0005-0000-0000-0000DB270000}"/>
    <cellStyle name="Normal 59 2 2 7 2" xfId="12473" xr:uid="{00000000-0005-0000-0000-0000DC270000}"/>
    <cellStyle name="Normal 59 2 2 7 3" xfId="20632" xr:uid="{00000000-0005-0000-0000-0000DD270000}"/>
    <cellStyle name="Normal 59 2 2 7 4" xfId="28785" xr:uid="{00000000-0005-0000-0000-0000DE270000}"/>
    <cellStyle name="Normal 59 2 2 7 5" xfId="37017" xr:uid="{00000000-0005-0000-0000-0000DF270000}"/>
    <cellStyle name="Normal 59 2 2 7 6" xfId="46528" xr:uid="{00000000-0005-0000-0000-0000E0270000}"/>
    <cellStyle name="Normal 59 2 2 8" xfId="3035" xr:uid="{00000000-0005-0000-0000-0000E1270000}"/>
    <cellStyle name="Normal 59 2 2 8 2" xfId="12552" xr:uid="{00000000-0005-0000-0000-0000E2270000}"/>
    <cellStyle name="Normal 59 2 2 8 3" xfId="20711" xr:uid="{00000000-0005-0000-0000-0000E3270000}"/>
    <cellStyle name="Normal 59 2 2 8 4" xfId="28864" xr:uid="{00000000-0005-0000-0000-0000E4270000}"/>
    <cellStyle name="Normal 59 2 2 8 5" xfId="37096" xr:uid="{00000000-0005-0000-0000-0000E5270000}"/>
    <cellStyle name="Normal 59 2 2 8 6" xfId="46607" xr:uid="{00000000-0005-0000-0000-0000E6270000}"/>
    <cellStyle name="Normal 59 2 2 9" xfId="3114" xr:uid="{00000000-0005-0000-0000-0000E7270000}"/>
    <cellStyle name="Normal 59 2 2 9 2" xfId="12631" xr:uid="{00000000-0005-0000-0000-0000E8270000}"/>
    <cellStyle name="Normal 59 2 2 9 3" xfId="20790" xr:uid="{00000000-0005-0000-0000-0000E9270000}"/>
    <cellStyle name="Normal 59 2 2 9 4" xfId="28943" xr:uid="{00000000-0005-0000-0000-0000EA270000}"/>
    <cellStyle name="Normal 59 2 2 9 5" xfId="37175" xr:uid="{00000000-0005-0000-0000-0000EB270000}"/>
    <cellStyle name="Normal 59 2 2 9 6" xfId="46686" xr:uid="{00000000-0005-0000-0000-0000EC270000}"/>
    <cellStyle name="Normal 59 2 20" xfId="8825" xr:uid="{00000000-0005-0000-0000-0000ED270000}"/>
    <cellStyle name="Normal 59 2 20 2" xfId="42880" xr:uid="{00000000-0005-0000-0000-0000EE270000}"/>
    <cellStyle name="Normal 59 2 20 3" xfId="52391" xr:uid="{00000000-0005-0000-0000-0000EF270000}"/>
    <cellStyle name="Normal 59 2 21" xfId="8904" xr:uid="{00000000-0005-0000-0000-0000F0270000}"/>
    <cellStyle name="Normal 59 2 21 2" xfId="42959" xr:uid="{00000000-0005-0000-0000-0000F1270000}"/>
    <cellStyle name="Normal 59 2 21 3" xfId="52470" xr:uid="{00000000-0005-0000-0000-0000F2270000}"/>
    <cellStyle name="Normal 59 2 22" xfId="8983" xr:uid="{00000000-0005-0000-0000-0000F3270000}"/>
    <cellStyle name="Normal 59 2 22 2" xfId="43038" xr:uid="{00000000-0005-0000-0000-0000F4270000}"/>
    <cellStyle name="Normal 59 2 22 3" xfId="52549" xr:uid="{00000000-0005-0000-0000-0000F5270000}"/>
    <cellStyle name="Normal 59 2 23" xfId="9062" xr:uid="{00000000-0005-0000-0000-0000F6270000}"/>
    <cellStyle name="Normal 59 2 23 2" xfId="43117" xr:uid="{00000000-0005-0000-0000-0000F7270000}"/>
    <cellStyle name="Normal 59 2 23 3" xfId="52628" xr:uid="{00000000-0005-0000-0000-0000F8270000}"/>
    <cellStyle name="Normal 59 2 24" xfId="9141" xr:uid="{00000000-0005-0000-0000-0000F9270000}"/>
    <cellStyle name="Normal 59 2 24 2" xfId="43196" xr:uid="{00000000-0005-0000-0000-0000FA270000}"/>
    <cellStyle name="Normal 59 2 24 3" xfId="52707" xr:uid="{00000000-0005-0000-0000-0000FB270000}"/>
    <cellStyle name="Normal 59 2 25" xfId="9220" xr:uid="{00000000-0005-0000-0000-0000FC270000}"/>
    <cellStyle name="Normal 59 2 25 2" xfId="43275" xr:uid="{00000000-0005-0000-0000-0000FD270000}"/>
    <cellStyle name="Normal 59 2 25 3" xfId="52786" xr:uid="{00000000-0005-0000-0000-0000FE270000}"/>
    <cellStyle name="Normal 59 2 26" xfId="9299" xr:uid="{00000000-0005-0000-0000-0000FF270000}"/>
    <cellStyle name="Normal 59 2 26 2" xfId="43354" xr:uid="{00000000-0005-0000-0000-000000280000}"/>
    <cellStyle name="Normal 59 2 26 3" xfId="52865" xr:uid="{00000000-0005-0000-0000-000001280000}"/>
    <cellStyle name="Normal 59 2 27" xfId="9378" xr:uid="{00000000-0005-0000-0000-000002280000}"/>
    <cellStyle name="Normal 59 2 27 2" xfId="43433" xr:uid="{00000000-0005-0000-0000-000003280000}"/>
    <cellStyle name="Normal 59 2 27 3" xfId="52944" xr:uid="{00000000-0005-0000-0000-000004280000}"/>
    <cellStyle name="Normal 59 2 28" xfId="9457" xr:uid="{00000000-0005-0000-0000-000005280000}"/>
    <cellStyle name="Normal 59 2 28 2" xfId="43512" xr:uid="{00000000-0005-0000-0000-000006280000}"/>
    <cellStyle name="Normal 59 2 28 3" xfId="53023" xr:uid="{00000000-0005-0000-0000-000007280000}"/>
    <cellStyle name="Normal 59 2 29" xfId="9536" xr:uid="{00000000-0005-0000-0000-000008280000}"/>
    <cellStyle name="Normal 59 2 29 2" xfId="43591" xr:uid="{00000000-0005-0000-0000-000009280000}"/>
    <cellStyle name="Normal 59 2 29 3" xfId="53102" xr:uid="{00000000-0005-0000-0000-00000A280000}"/>
    <cellStyle name="Normal 59 2 3" xfId="415" xr:uid="{00000000-0005-0000-0000-00000B280000}"/>
    <cellStyle name="Normal 59 2 3 10" xfId="26258" xr:uid="{00000000-0005-0000-0000-00000C280000}"/>
    <cellStyle name="Normal 59 2 3 11" xfId="34490" xr:uid="{00000000-0005-0000-0000-00000D280000}"/>
    <cellStyle name="Normal 59 2 3 12" xfId="44001" xr:uid="{00000000-0005-0000-0000-00000E280000}"/>
    <cellStyle name="Normal 59 2 3 2" xfId="577" xr:uid="{00000000-0005-0000-0000-00000F280000}"/>
    <cellStyle name="Normal 59 2 3 2 10" xfId="34650" xr:uid="{00000000-0005-0000-0000-000010280000}"/>
    <cellStyle name="Normal 59 2 3 2 11" xfId="44161" xr:uid="{00000000-0005-0000-0000-000011280000}"/>
    <cellStyle name="Normal 59 2 3 2 2" xfId="903" xr:uid="{00000000-0005-0000-0000-000012280000}"/>
    <cellStyle name="Normal 59 2 3 2 2 10" xfId="44481" xr:uid="{00000000-0005-0000-0000-000013280000}"/>
    <cellStyle name="Normal 59 2 3 2 2 2" xfId="1546" xr:uid="{00000000-0005-0000-0000-000014280000}"/>
    <cellStyle name="Normal 59 2 3 2 2 2 2" xfId="2829" xr:uid="{00000000-0005-0000-0000-000015280000}"/>
    <cellStyle name="Normal 59 2 3 2 2 2 2 2" xfId="5869" xr:uid="{00000000-0005-0000-0000-000016280000}"/>
    <cellStyle name="Normal 59 2 3 2 2 2 2 2 2" xfId="15386" xr:uid="{00000000-0005-0000-0000-000017280000}"/>
    <cellStyle name="Normal 59 2 3 2 2 2 2 2 3" xfId="23539" xr:uid="{00000000-0005-0000-0000-000018280000}"/>
    <cellStyle name="Normal 59 2 3 2 2 2 2 2 4" xfId="31692" xr:uid="{00000000-0005-0000-0000-000019280000}"/>
    <cellStyle name="Normal 59 2 3 2 2 2 2 2 5" xfId="39924" xr:uid="{00000000-0005-0000-0000-00001A280000}"/>
    <cellStyle name="Normal 59 2 3 2 2 2 2 2 6" xfId="49435" xr:uid="{00000000-0005-0000-0000-00001B280000}"/>
    <cellStyle name="Normal 59 2 3 2 2 2 2 3" xfId="8429" xr:uid="{00000000-0005-0000-0000-00001C280000}"/>
    <cellStyle name="Normal 59 2 3 2 2 2 2 3 2" xfId="17946" xr:uid="{00000000-0005-0000-0000-00001D280000}"/>
    <cellStyle name="Normal 59 2 3 2 2 2 2 3 3" xfId="26099" xr:uid="{00000000-0005-0000-0000-00001E280000}"/>
    <cellStyle name="Normal 59 2 3 2 2 2 2 3 4" xfId="34252" xr:uid="{00000000-0005-0000-0000-00001F280000}"/>
    <cellStyle name="Normal 59 2 3 2 2 2 2 3 5" xfId="42484" xr:uid="{00000000-0005-0000-0000-000020280000}"/>
    <cellStyle name="Normal 59 2 3 2 2 2 2 3 6" xfId="51995" xr:uid="{00000000-0005-0000-0000-000021280000}"/>
    <cellStyle name="Normal 59 2 3 2 2 2 2 4" xfId="12346" xr:uid="{00000000-0005-0000-0000-000022280000}"/>
    <cellStyle name="Normal 59 2 3 2 2 2 2 5" xfId="20505" xr:uid="{00000000-0005-0000-0000-000023280000}"/>
    <cellStyle name="Normal 59 2 3 2 2 2 2 6" xfId="28658" xr:uid="{00000000-0005-0000-0000-000024280000}"/>
    <cellStyle name="Normal 59 2 3 2 2 2 2 7" xfId="36890" xr:uid="{00000000-0005-0000-0000-000025280000}"/>
    <cellStyle name="Normal 59 2 3 2 2 2 2 8" xfId="46401" xr:uid="{00000000-0005-0000-0000-000026280000}"/>
    <cellStyle name="Normal 59 2 3 2 2 2 3" xfId="4589" xr:uid="{00000000-0005-0000-0000-000027280000}"/>
    <cellStyle name="Normal 59 2 3 2 2 2 3 2" xfId="14106" xr:uid="{00000000-0005-0000-0000-000028280000}"/>
    <cellStyle name="Normal 59 2 3 2 2 2 3 3" xfId="22259" xr:uid="{00000000-0005-0000-0000-000029280000}"/>
    <cellStyle name="Normal 59 2 3 2 2 2 3 4" xfId="30412" xr:uid="{00000000-0005-0000-0000-00002A280000}"/>
    <cellStyle name="Normal 59 2 3 2 2 2 3 5" xfId="38644" xr:uid="{00000000-0005-0000-0000-00002B280000}"/>
    <cellStyle name="Normal 59 2 3 2 2 2 3 6" xfId="48155" xr:uid="{00000000-0005-0000-0000-00002C280000}"/>
    <cellStyle name="Normal 59 2 3 2 2 2 4" xfId="7149" xr:uid="{00000000-0005-0000-0000-00002D280000}"/>
    <cellStyle name="Normal 59 2 3 2 2 2 4 2" xfId="16666" xr:uid="{00000000-0005-0000-0000-00002E280000}"/>
    <cellStyle name="Normal 59 2 3 2 2 2 4 3" xfId="24819" xr:uid="{00000000-0005-0000-0000-00002F280000}"/>
    <cellStyle name="Normal 59 2 3 2 2 2 4 4" xfId="32972" xr:uid="{00000000-0005-0000-0000-000030280000}"/>
    <cellStyle name="Normal 59 2 3 2 2 2 4 5" xfId="41204" xr:uid="{00000000-0005-0000-0000-000031280000}"/>
    <cellStyle name="Normal 59 2 3 2 2 2 4 6" xfId="50715" xr:uid="{00000000-0005-0000-0000-000032280000}"/>
    <cellStyle name="Normal 59 2 3 2 2 2 5" xfId="11066" xr:uid="{00000000-0005-0000-0000-000033280000}"/>
    <cellStyle name="Normal 59 2 3 2 2 2 6" xfId="19225" xr:uid="{00000000-0005-0000-0000-000034280000}"/>
    <cellStyle name="Normal 59 2 3 2 2 2 7" xfId="27378" xr:uid="{00000000-0005-0000-0000-000035280000}"/>
    <cellStyle name="Normal 59 2 3 2 2 2 8" xfId="35610" xr:uid="{00000000-0005-0000-0000-000036280000}"/>
    <cellStyle name="Normal 59 2 3 2 2 2 9" xfId="45121" xr:uid="{00000000-0005-0000-0000-000037280000}"/>
    <cellStyle name="Normal 59 2 3 2 2 3" xfId="2189" xr:uid="{00000000-0005-0000-0000-000038280000}"/>
    <cellStyle name="Normal 59 2 3 2 2 3 2" xfId="5229" xr:uid="{00000000-0005-0000-0000-000039280000}"/>
    <cellStyle name="Normal 59 2 3 2 2 3 2 2" xfId="14746" xr:uid="{00000000-0005-0000-0000-00003A280000}"/>
    <cellStyle name="Normal 59 2 3 2 2 3 2 3" xfId="22899" xr:uid="{00000000-0005-0000-0000-00003B280000}"/>
    <cellStyle name="Normal 59 2 3 2 2 3 2 4" xfId="31052" xr:uid="{00000000-0005-0000-0000-00003C280000}"/>
    <cellStyle name="Normal 59 2 3 2 2 3 2 5" xfId="39284" xr:uid="{00000000-0005-0000-0000-00003D280000}"/>
    <cellStyle name="Normal 59 2 3 2 2 3 2 6" xfId="48795" xr:uid="{00000000-0005-0000-0000-00003E280000}"/>
    <cellStyle name="Normal 59 2 3 2 2 3 3" xfId="7789" xr:uid="{00000000-0005-0000-0000-00003F280000}"/>
    <cellStyle name="Normal 59 2 3 2 2 3 3 2" xfId="17306" xr:uid="{00000000-0005-0000-0000-000040280000}"/>
    <cellStyle name="Normal 59 2 3 2 2 3 3 3" xfId="25459" xr:uid="{00000000-0005-0000-0000-000041280000}"/>
    <cellStyle name="Normal 59 2 3 2 2 3 3 4" xfId="33612" xr:uid="{00000000-0005-0000-0000-000042280000}"/>
    <cellStyle name="Normal 59 2 3 2 2 3 3 5" xfId="41844" xr:uid="{00000000-0005-0000-0000-000043280000}"/>
    <cellStyle name="Normal 59 2 3 2 2 3 3 6" xfId="51355" xr:uid="{00000000-0005-0000-0000-000044280000}"/>
    <cellStyle name="Normal 59 2 3 2 2 3 4" xfId="11706" xr:uid="{00000000-0005-0000-0000-000045280000}"/>
    <cellStyle name="Normal 59 2 3 2 2 3 5" xfId="19865" xr:uid="{00000000-0005-0000-0000-000046280000}"/>
    <cellStyle name="Normal 59 2 3 2 2 3 6" xfId="28018" xr:uid="{00000000-0005-0000-0000-000047280000}"/>
    <cellStyle name="Normal 59 2 3 2 2 3 7" xfId="36250" xr:uid="{00000000-0005-0000-0000-000048280000}"/>
    <cellStyle name="Normal 59 2 3 2 2 3 8" xfId="45761" xr:uid="{00000000-0005-0000-0000-000049280000}"/>
    <cellStyle name="Normal 59 2 3 2 2 4" xfId="3949" xr:uid="{00000000-0005-0000-0000-00004A280000}"/>
    <cellStyle name="Normal 59 2 3 2 2 4 2" xfId="13466" xr:uid="{00000000-0005-0000-0000-00004B280000}"/>
    <cellStyle name="Normal 59 2 3 2 2 4 3" xfId="21619" xr:uid="{00000000-0005-0000-0000-00004C280000}"/>
    <cellStyle name="Normal 59 2 3 2 2 4 4" xfId="29772" xr:uid="{00000000-0005-0000-0000-00004D280000}"/>
    <cellStyle name="Normal 59 2 3 2 2 4 5" xfId="38004" xr:uid="{00000000-0005-0000-0000-00004E280000}"/>
    <cellStyle name="Normal 59 2 3 2 2 4 6" xfId="47515" xr:uid="{00000000-0005-0000-0000-00004F280000}"/>
    <cellStyle name="Normal 59 2 3 2 2 5" xfId="6509" xr:uid="{00000000-0005-0000-0000-000050280000}"/>
    <cellStyle name="Normal 59 2 3 2 2 5 2" xfId="16026" xr:uid="{00000000-0005-0000-0000-000051280000}"/>
    <cellStyle name="Normal 59 2 3 2 2 5 3" xfId="24179" xr:uid="{00000000-0005-0000-0000-000052280000}"/>
    <cellStyle name="Normal 59 2 3 2 2 5 4" xfId="32332" xr:uid="{00000000-0005-0000-0000-000053280000}"/>
    <cellStyle name="Normal 59 2 3 2 2 5 5" xfId="40564" xr:uid="{00000000-0005-0000-0000-000054280000}"/>
    <cellStyle name="Normal 59 2 3 2 2 5 6" xfId="50075" xr:uid="{00000000-0005-0000-0000-000055280000}"/>
    <cellStyle name="Normal 59 2 3 2 2 6" xfId="10426" xr:uid="{00000000-0005-0000-0000-000056280000}"/>
    <cellStyle name="Normal 59 2 3 2 2 7" xfId="18585" xr:uid="{00000000-0005-0000-0000-000057280000}"/>
    <cellStyle name="Normal 59 2 3 2 2 8" xfId="26738" xr:uid="{00000000-0005-0000-0000-000058280000}"/>
    <cellStyle name="Normal 59 2 3 2 2 9" xfId="34970" xr:uid="{00000000-0005-0000-0000-000059280000}"/>
    <cellStyle name="Normal 59 2 3 2 3" xfId="1226" xr:uid="{00000000-0005-0000-0000-00005A280000}"/>
    <cellStyle name="Normal 59 2 3 2 3 2" xfId="2509" xr:uid="{00000000-0005-0000-0000-00005B280000}"/>
    <cellStyle name="Normal 59 2 3 2 3 2 2" xfId="5549" xr:uid="{00000000-0005-0000-0000-00005C280000}"/>
    <cellStyle name="Normal 59 2 3 2 3 2 2 2" xfId="15066" xr:uid="{00000000-0005-0000-0000-00005D280000}"/>
    <cellStyle name="Normal 59 2 3 2 3 2 2 3" xfId="23219" xr:uid="{00000000-0005-0000-0000-00005E280000}"/>
    <cellStyle name="Normal 59 2 3 2 3 2 2 4" xfId="31372" xr:uid="{00000000-0005-0000-0000-00005F280000}"/>
    <cellStyle name="Normal 59 2 3 2 3 2 2 5" xfId="39604" xr:uid="{00000000-0005-0000-0000-000060280000}"/>
    <cellStyle name="Normal 59 2 3 2 3 2 2 6" xfId="49115" xr:uid="{00000000-0005-0000-0000-000061280000}"/>
    <cellStyle name="Normal 59 2 3 2 3 2 3" xfId="8109" xr:uid="{00000000-0005-0000-0000-000062280000}"/>
    <cellStyle name="Normal 59 2 3 2 3 2 3 2" xfId="17626" xr:uid="{00000000-0005-0000-0000-000063280000}"/>
    <cellStyle name="Normal 59 2 3 2 3 2 3 3" xfId="25779" xr:uid="{00000000-0005-0000-0000-000064280000}"/>
    <cellStyle name="Normal 59 2 3 2 3 2 3 4" xfId="33932" xr:uid="{00000000-0005-0000-0000-000065280000}"/>
    <cellStyle name="Normal 59 2 3 2 3 2 3 5" xfId="42164" xr:uid="{00000000-0005-0000-0000-000066280000}"/>
    <cellStyle name="Normal 59 2 3 2 3 2 3 6" xfId="51675" xr:uid="{00000000-0005-0000-0000-000067280000}"/>
    <cellStyle name="Normal 59 2 3 2 3 2 4" xfId="12026" xr:uid="{00000000-0005-0000-0000-000068280000}"/>
    <cellStyle name="Normal 59 2 3 2 3 2 5" xfId="20185" xr:uid="{00000000-0005-0000-0000-000069280000}"/>
    <cellStyle name="Normal 59 2 3 2 3 2 6" xfId="28338" xr:uid="{00000000-0005-0000-0000-00006A280000}"/>
    <cellStyle name="Normal 59 2 3 2 3 2 7" xfId="36570" xr:uid="{00000000-0005-0000-0000-00006B280000}"/>
    <cellStyle name="Normal 59 2 3 2 3 2 8" xfId="46081" xr:uid="{00000000-0005-0000-0000-00006C280000}"/>
    <cellStyle name="Normal 59 2 3 2 3 3" xfId="4269" xr:uid="{00000000-0005-0000-0000-00006D280000}"/>
    <cellStyle name="Normal 59 2 3 2 3 3 2" xfId="13786" xr:uid="{00000000-0005-0000-0000-00006E280000}"/>
    <cellStyle name="Normal 59 2 3 2 3 3 3" xfId="21939" xr:uid="{00000000-0005-0000-0000-00006F280000}"/>
    <cellStyle name="Normal 59 2 3 2 3 3 4" xfId="30092" xr:uid="{00000000-0005-0000-0000-000070280000}"/>
    <cellStyle name="Normal 59 2 3 2 3 3 5" xfId="38324" xr:uid="{00000000-0005-0000-0000-000071280000}"/>
    <cellStyle name="Normal 59 2 3 2 3 3 6" xfId="47835" xr:uid="{00000000-0005-0000-0000-000072280000}"/>
    <cellStyle name="Normal 59 2 3 2 3 4" xfId="6829" xr:uid="{00000000-0005-0000-0000-000073280000}"/>
    <cellStyle name="Normal 59 2 3 2 3 4 2" xfId="16346" xr:uid="{00000000-0005-0000-0000-000074280000}"/>
    <cellStyle name="Normal 59 2 3 2 3 4 3" xfId="24499" xr:uid="{00000000-0005-0000-0000-000075280000}"/>
    <cellStyle name="Normal 59 2 3 2 3 4 4" xfId="32652" xr:uid="{00000000-0005-0000-0000-000076280000}"/>
    <cellStyle name="Normal 59 2 3 2 3 4 5" xfId="40884" xr:uid="{00000000-0005-0000-0000-000077280000}"/>
    <cellStyle name="Normal 59 2 3 2 3 4 6" xfId="50395" xr:uid="{00000000-0005-0000-0000-000078280000}"/>
    <cellStyle name="Normal 59 2 3 2 3 5" xfId="10746" xr:uid="{00000000-0005-0000-0000-000079280000}"/>
    <cellStyle name="Normal 59 2 3 2 3 6" xfId="18905" xr:uid="{00000000-0005-0000-0000-00007A280000}"/>
    <cellStyle name="Normal 59 2 3 2 3 7" xfId="27058" xr:uid="{00000000-0005-0000-0000-00007B280000}"/>
    <cellStyle name="Normal 59 2 3 2 3 8" xfId="35290" xr:uid="{00000000-0005-0000-0000-00007C280000}"/>
    <cellStyle name="Normal 59 2 3 2 3 9" xfId="44801" xr:uid="{00000000-0005-0000-0000-00007D280000}"/>
    <cellStyle name="Normal 59 2 3 2 4" xfId="1869" xr:uid="{00000000-0005-0000-0000-00007E280000}"/>
    <cellStyle name="Normal 59 2 3 2 4 2" xfId="4909" xr:uid="{00000000-0005-0000-0000-00007F280000}"/>
    <cellStyle name="Normal 59 2 3 2 4 2 2" xfId="14426" xr:uid="{00000000-0005-0000-0000-000080280000}"/>
    <cellStyle name="Normal 59 2 3 2 4 2 3" xfId="22579" xr:uid="{00000000-0005-0000-0000-000081280000}"/>
    <cellStyle name="Normal 59 2 3 2 4 2 4" xfId="30732" xr:uid="{00000000-0005-0000-0000-000082280000}"/>
    <cellStyle name="Normal 59 2 3 2 4 2 5" xfId="38964" xr:uid="{00000000-0005-0000-0000-000083280000}"/>
    <cellStyle name="Normal 59 2 3 2 4 2 6" xfId="48475" xr:uid="{00000000-0005-0000-0000-000084280000}"/>
    <cellStyle name="Normal 59 2 3 2 4 3" xfId="7469" xr:uid="{00000000-0005-0000-0000-000085280000}"/>
    <cellStyle name="Normal 59 2 3 2 4 3 2" xfId="16986" xr:uid="{00000000-0005-0000-0000-000086280000}"/>
    <cellStyle name="Normal 59 2 3 2 4 3 3" xfId="25139" xr:uid="{00000000-0005-0000-0000-000087280000}"/>
    <cellStyle name="Normal 59 2 3 2 4 3 4" xfId="33292" xr:uid="{00000000-0005-0000-0000-000088280000}"/>
    <cellStyle name="Normal 59 2 3 2 4 3 5" xfId="41524" xr:uid="{00000000-0005-0000-0000-000089280000}"/>
    <cellStyle name="Normal 59 2 3 2 4 3 6" xfId="51035" xr:uid="{00000000-0005-0000-0000-00008A280000}"/>
    <cellStyle name="Normal 59 2 3 2 4 4" xfId="11386" xr:uid="{00000000-0005-0000-0000-00008B280000}"/>
    <cellStyle name="Normal 59 2 3 2 4 5" xfId="19545" xr:uid="{00000000-0005-0000-0000-00008C280000}"/>
    <cellStyle name="Normal 59 2 3 2 4 6" xfId="27698" xr:uid="{00000000-0005-0000-0000-00008D280000}"/>
    <cellStyle name="Normal 59 2 3 2 4 7" xfId="35930" xr:uid="{00000000-0005-0000-0000-00008E280000}"/>
    <cellStyle name="Normal 59 2 3 2 4 8" xfId="45441" xr:uid="{00000000-0005-0000-0000-00008F280000}"/>
    <cellStyle name="Normal 59 2 3 2 5" xfId="3626" xr:uid="{00000000-0005-0000-0000-000090280000}"/>
    <cellStyle name="Normal 59 2 3 2 5 2" xfId="13143" xr:uid="{00000000-0005-0000-0000-000091280000}"/>
    <cellStyle name="Normal 59 2 3 2 5 3" xfId="21299" xr:uid="{00000000-0005-0000-0000-000092280000}"/>
    <cellStyle name="Normal 59 2 3 2 5 4" xfId="29452" xr:uid="{00000000-0005-0000-0000-000093280000}"/>
    <cellStyle name="Normal 59 2 3 2 5 5" xfId="37684" xr:uid="{00000000-0005-0000-0000-000094280000}"/>
    <cellStyle name="Normal 59 2 3 2 5 6" xfId="47195" xr:uid="{00000000-0005-0000-0000-000095280000}"/>
    <cellStyle name="Normal 59 2 3 2 6" xfId="6189" xr:uid="{00000000-0005-0000-0000-000096280000}"/>
    <cellStyle name="Normal 59 2 3 2 6 2" xfId="15706" xr:uid="{00000000-0005-0000-0000-000097280000}"/>
    <cellStyle name="Normal 59 2 3 2 6 3" xfId="23859" xr:uid="{00000000-0005-0000-0000-000098280000}"/>
    <cellStyle name="Normal 59 2 3 2 6 4" xfId="32012" xr:uid="{00000000-0005-0000-0000-000099280000}"/>
    <cellStyle name="Normal 59 2 3 2 6 5" xfId="40244" xr:uid="{00000000-0005-0000-0000-00009A280000}"/>
    <cellStyle name="Normal 59 2 3 2 6 6" xfId="49755" xr:uid="{00000000-0005-0000-0000-00009B280000}"/>
    <cellStyle name="Normal 59 2 3 2 7" xfId="10106" xr:uid="{00000000-0005-0000-0000-00009C280000}"/>
    <cellStyle name="Normal 59 2 3 2 8" xfId="18265" xr:uid="{00000000-0005-0000-0000-00009D280000}"/>
    <cellStyle name="Normal 59 2 3 2 9" xfId="26418" xr:uid="{00000000-0005-0000-0000-00009E280000}"/>
    <cellStyle name="Normal 59 2 3 3" xfId="740" xr:uid="{00000000-0005-0000-0000-00009F280000}"/>
    <cellStyle name="Normal 59 2 3 3 10" xfId="44321" xr:uid="{00000000-0005-0000-0000-0000A0280000}"/>
    <cellStyle name="Normal 59 2 3 3 2" xfId="1386" xr:uid="{00000000-0005-0000-0000-0000A1280000}"/>
    <cellStyle name="Normal 59 2 3 3 2 2" xfId="2669" xr:uid="{00000000-0005-0000-0000-0000A2280000}"/>
    <cellStyle name="Normal 59 2 3 3 2 2 2" xfId="5709" xr:uid="{00000000-0005-0000-0000-0000A3280000}"/>
    <cellStyle name="Normal 59 2 3 3 2 2 2 2" xfId="15226" xr:uid="{00000000-0005-0000-0000-0000A4280000}"/>
    <cellStyle name="Normal 59 2 3 3 2 2 2 3" xfId="23379" xr:uid="{00000000-0005-0000-0000-0000A5280000}"/>
    <cellStyle name="Normal 59 2 3 3 2 2 2 4" xfId="31532" xr:uid="{00000000-0005-0000-0000-0000A6280000}"/>
    <cellStyle name="Normal 59 2 3 3 2 2 2 5" xfId="39764" xr:uid="{00000000-0005-0000-0000-0000A7280000}"/>
    <cellStyle name="Normal 59 2 3 3 2 2 2 6" xfId="49275" xr:uid="{00000000-0005-0000-0000-0000A8280000}"/>
    <cellStyle name="Normal 59 2 3 3 2 2 3" xfId="8269" xr:uid="{00000000-0005-0000-0000-0000A9280000}"/>
    <cellStyle name="Normal 59 2 3 3 2 2 3 2" xfId="17786" xr:uid="{00000000-0005-0000-0000-0000AA280000}"/>
    <cellStyle name="Normal 59 2 3 3 2 2 3 3" xfId="25939" xr:uid="{00000000-0005-0000-0000-0000AB280000}"/>
    <cellStyle name="Normal 59 2 3 3 2 2 3 4" xfId="34092" xr:uid="{00000000-0005-0000-0000-0000AC280000}"/>
    <cellStyle name="Normal 59 2 3 3 2 2 3 5" xfId="42324" xr:uid="{00000000-0005-0000-0000-0000AD280000}"/>
    <cellStyle name="Normal 59 2 3 3 2 2 3 6" xfId="51835" xr:uid="{00000000-0005-0000-0000-0000AE280000}"/>
    <cellStyle name="Normal 59 2 3 3 2 2 4" xfId="12186" xr:uid="{00000000-0005-0000-0000-0000AF280000}"/>
    <cellStyle name="Normal 59 2 3 3 2 2 5" xfId="20345" xr:uid="{00000000-0005-0000-0000-0000B0280000}"/>
    <cellStyle name="Normal 59 2 3 3 2 2 6" xfId="28498" xr:uid="{00000000-0005-0000-0000-0000B1280000}"/>
    <cellStyle name="Normal 59 2 3 3 2 2 7" xfId="36730" xr:uid="{00000000-0005-0000-0000-0000B2280000}"/>
    <cellStyle name="Normal 59 2 3 3 2 2 8" xfId="46241" xr:uid="{00000000-0005-0000-0000-0000B3280000}"/>
    <cellStyle name="Normal 59 2 3 3 2 3" xfId="4429" xr:uid="{00000000-0005-0000-0000-0000B4280000}"/>
    <cellStyle name="Normal 59 2 3 3 2 3 2" xfId="13946" xr:uid="{00000000-0005-0000-0000-0000B5280000}"/>
    <cellStyle name="Normal 59 2 3 3 2 3 3" xfId="22099" xr:uid="{00000000-0005-0000-0000-0000B6280000}"/>
    <cellStyle name="Normal 59 2 3 3 2 3 4" xfId="30252" xr:uid="{00000000-0005-0000-0000-0000B7280000}"/>
    <cellStyle name="Normal 59 2 3 3 2 3 5" xfId="38484" xr:uid="{00000000-0005-0000-0000-0000B8280000}"/>
    <cellStyle name="Normal 59 2 3 3 2 3 6" xfId="47995" xr:uid="{00000000-0005-0000-0000-0000B9280000}"/>
    <cellStyle name="Normal 59 2 3 3 2 4" xfId="6989" xr:uid="{00000000-0005-0000-0000-0000BA280000}"/>
    <cellStyle name="Normal 59 2 3 3 2 4 2" xfId="16506" xr:uid="{00000000-0005-0000-0000-0000BB280000}"/>
    <cellStyle name="Normal 59 2 3 3 2 4 3" xfId="24659" xr:uid="{00000000-0005-0000-0000-0000BC280000}"/>
    <cellStyle name="Normal 59 2 3 3 2 4 4" xfId="32812" xr:uid="{00000000-0005-0000-0000-0000BD280000}"/>
    <cellStyle name="Normal 59 2 3 3 2 4 5" xfId="41044" xr:uid="{00000000-0005-0000-0000-0000BE280000}"/>
    <cellStyle name="Normal 59 2 3 3 2 4 6" xfId="50555" xr:uid="{00000000-0005-0000-0000-0000BF280000}"/>
    <cellStyle name="Normal 59 2 3 3 2 5" xfId="10906" xr:uid="{00000000-0005-0000-0000-0000C0280000}"/>
    <cellStyle name="Normal 59 2 3 3 2 6" xfId="19065" xr:uid="{00000000-0005-0000-0000-0000C1280000}"/>
    <cellStyle name="Normal 59 2 3 3 2 7" xfId="27218" xr:uid="{00000000-0005-0000-0000-0000C2280000}"/>
    <cellStyle name="Normal 59 2 3 3 2 8" xfId="35450" xr:uid="{00000000-0005-0000-0000-0000C3280000}"/>
    <cellStyle name="Normal 59 2 3 3 2 9" xfId="44961" xr:uid="{00000000-0005-0000-0000-0000C4280000}"/>
    <cellStyle name="Normal 59 2 3 3 3" xfId="2029" xr:uid="{00000000-0005-0000-0000-0000C5280000}"/>
    <cellStyle name="Normal 59 2 3 3 3 2" xfId="5069" xr:uid="{00000000-0005-0000-0000-0000C6280000}"/>
    <cellStyle name="Normal 59 2 3 3 3 2 2" xfId="14586" xr:uid="{00000000-0005-0000-0000-0000C7280000}"/>
    <cellStyle name="Normal 59 2 3 3 3 2 3" xfId="22739" xr:uid="{00000000-0005-0000-0000-0000C8280000}"/>
    <cellStyle name="Normal 59 2 3 3 3 2 4" xfId="30892" xr:uid="{00000000-0005-0000-0000-0000C9280000}"/>
    <cellStyle name="Normal 59 2 3 3 3 2 5" xfId="39124" xr:uid="{00000000-0005-0000-0000-0000CA280000}"/>
    <cellStyle name="Normal 59 2 3 3 3 2 6" xfId="48635" xr:uid="{00000000-0005-0000-0000-0000CB280000}"/>
    <cellStyle name="Normal 59 2 3 3 3 3" xfId="7629" xr:uid="{00000000-0005-0000-0000-0000CC280000}"/>
    <cellStyle name="Normal 59 2 3 3 3 3 2" xfId="17146" xr:uid="{00000000-0005-0000-0000-0000CD280000}"/>
    <cellStyle name="Normal 59 2 3 3 3 3 3" xfId="25299" xr:uid="{00000000-0005-0000-0000-0000CE280000}"/>
    <cellStyle name="Normal 59 2 3 3 3 3 4" xfId="33452" xr:uid="{00000000-0005-0000-0000-0000CF280000}"/>
    <cellStyle name="Normal 59 2 3 3 3 3 5" xfId="41684" xr:uid="{00000000-0005-0000-0000-0000D0280000}"/>
    <cellStyle name="Normal 59 2 3 3 3 3 6" xfId="51195" xr:uid="{00000000-0005-0000-0000-0000D1280000}"/>
    <cellStyle name="Normal 59 2 3 3 3 4" xfId="11546" xr:uid="{00000000-0005-0000-0000-0000D2280000}"/>
    <cellStyle name="Normal 59 2 3 3 3 5" xfId="19705" xr:uid="{00000000-0005-0000-0000-0000D3280000}"/>
    <cellStyle name="Normal 59 2 3 3 3 6" xfId="27858" xr:uid="{00000000-0005-0000-0000-0000D4280000}"/>
    <cellStyle name="Normal 59 2 3 3 3 7" xfId="36090" xr:uid="{00000000-0005-0000-0000-0000D5280000}"/>
    <cellStyle name="Normal 59 2 3 3 3 8" xfId="45601" xr:uid="{00000000-0005-0000-0000-0000D6280000}"/>
    <cellStyle name="Normal 59 2 3 3 4" xfId="3786" xr:uid="{00000000-0005-0000-0000-0000D7280000}"/>
    <cellStyle name="Normal 59 2 3 3 4 2" xfId="13303" xr:uid="{00000000-0005-0000-0000-0000D8280000}"/>
    <cellStyle name="Normal 59 2 3 3 4 3" xfId="21459" xr:uid="{00000000-0005-0000-0000-0000D9280000}"/>
    <cellStyle name="Normal 59 2 3 3 4 4" xfId="29612" xr:uid="{00000000-0005-0000-0000-0000DA280000}"/>
    <cellStyle name="Normal 59 2 3 3 4 5" xfId="37844" xr:uid="{00000000-0005-0000-0000-0000DB280000}"/>
    <cellStyle name="Normal 59 2 3 3 4 6" xfId="47355" xr:uid="{00000000-0005-0000-0000-0000DC280000}"/>
    <cellStyle name="Normal 59 2 3 3 5" xfId="6349" xr:uid="{00000000-0005-0000-0000-0000DD280000}"/>
    <cellStyle name="Normal 59 2 3 3 5 2" xfId="15866" xr:uid="{00000000-0005-0000-0000-0000DE280000}"/>
    <cellStyle name="Normal 59 2 3 3 5 3" xfId="24019" xr:uid="{00000000-0005-0000-0000-0000DF280000}"/>
    <cellStyle name="Normal 59 2 3 3 5 4" xfId="32172" xr:uid="{00000000-0005-0000-0000-0000E0280000}"/>
    <cellStyle name="Normal 59 2 3 3 5 5" xfId="40404" xr:uid="{00000000-0005-0000-0000-0000E1280000}"/>
    <cellStyle name="Normal 59 2 3 3 5 6" xfId="49915" xr:uid="{00000000-0005-0000-0000-0000E2280000}"/>
    <cellStyle name="Normal 59 2 3 3 6" xfId="10266" xr:uid="{00000000-0005-0000-0000-0000E3280000}"/>
    <cellStyle name="Normal 59 2 3 3 7" xfId="18425" xr:uid="{00000000-0005-0000-0000-0000E4280000}"/>
    <cellStyle name="Normal 59 2 3 3 8" xfId="26578" xr:uid="{00000000-0005-0000-0000-0000E5280000}"/>
    <cellStyle name="Normal 59 2 3 3 9" xfId="34810" xr:uid="{00000000-0005-0000-0000-0000E6280000}"/>
    <cellStyle name="Normal 59 2 3 4" xfId="1066" xr:uid="{00000000-0005-0000-0000-0000E7280000}"/>
    <cellStyle name="Normal 59 2 3 4 2" xfId="2349" xr:uid="{00000000-0005-0000-0000-0000E8280000}"/>
    <cellStyle name="Normal 59 2 3 4 2 2" xfId="5389" xr:uid="{00000000-0005-0000-0000-0000E9280000}"/>
    <cellStyle name="Normal 59 2 3 4 2 2 2" xfId="14906" xr:uid="{00000000-0005-0000-0000-0000EA280000}"/>
    <cellStyle name="Normal 59 2 3 4 2 2 3" xfId="23059" xr:uid="{00000000-0005-0000-0000-0000EB280000}"/>
    <cellStyle name="Normal 59 2 3 4 2 2 4" xfId="31212" xr:uid="{00000000-0005-0000-0000-0000EC280000}"/>
    <cellStyle name="Normal 59 2 3 4 2 2 5" xfId="39444" xr:uid="{00000000-0005-0000-0000-0000ED280000}"/>
    <cellStyle name="Normal 59 2 3 4 2 2 6" xfId="48955" xr:uid="{00000000-0005-0000-0000-0000EE280000}"/>
    <cellStyle name="Normal 59 2 3 4 2 3" xfId="7949" xr:uid="{00000000-0005-0000-0000-0000EF280000}"/>
    <cellStyle name="Normal 59 2 3 4 2 3 2" xfId="17466" xr:uid="{00000000-0005-0000-0000-0000F0280000}"/>
    <cellStyle name="Normal 59 2 3 4 2 3 3" xfId="25619" xr:uid="{00000000-0005-0000-0000-0000F1280000}"/>
    <cellStyle name="Normal 59 2 3 4 2 3 4" xfId="33772" xr:uid="{00000000-0005-0000-0000-0000F2280000}"/>
    <cellStyle name="Normal 59 2 3 4 2 3 5" xfId="42004" xr:uid="{00000000-0005-0000-0000-0000F3280000}"/>
    <cellStyle name="Normal 59 2 3 4 2 3 6" xfId="51515" xr:uid="{00000000-0005-0000-0000-0000F4280000}"/>
    <cellStyle name="Normal 59 2 3 4 2 4" xfId="11866" xr:uid="{00000000-0005-0000-0000-0000F5280000}"/>
    <cellStyle name="Normal 59 2 3 4 2 5" xfId="20025" xr:uid="{00000000-0005-0000-0000-0000F6280000}"/>
    <cellStyle name="Normal 59 2 3 4 2 6" xfId="28178" xr:uid="{00000000-0005-0000-0000-0000F7280000}"/>
    <cellStyle name="Normal 59 2 3 4 2 7" xfId="36410" xr:uid="{00000000-0005-0000-0000-0000F8280000}"/>
    <cellStyle name="Normal 59 2 3 4 2 8" xfId="45921" xr:uid="{00000000-0005-0000-0000-0000F9280000}"/>
    <cellStyle name="Normal 59 2 3 4 3" xfId="4109" xr:uid="{00000000-0005-0000-0000-0000FA280000}"/>
    <cellStyle name="Normal 59 2 3 4 3 2" xfId="13626" xr:uid="{00000000-0005-0000-0000-0000FB280000}"/>
    <cellStyle name="Normal 59 2 3 4 3 3" xfId="21779" xr:uid="{00000000-0005-0000-0000-0000FC280000}"/>
    <cellStyle name="Normal 59 2 3 4 3 4" xfId="29932" xr:uid="{00000000-0005-0000-0000-0000FD280000}"/>
    <cellStyle name="Normal 59 2 3 4 3 5" xfId="38164" xr:uid="{00000000-0005-0000-0000-0000FE280000}"/>
    <cellStyle name="Normal 59 2 3 4 3 6" xfId="47675" xr:uid="{00000000-0005-0000-0000-0000FF280000}"/>
    <cellStyle name="Normal 59 2 3 4 4" xfId="6669" xr:uid="{00000000-0005-0000-0000-000000290000}"/>
    <cellStyle name="Normal 59 2 3 4 4 2" xfId="16186" xr:uid="{00000000-0005-0000-0000-000001290000}"/>
    <cellStyle name="Normal 59 2 3 4 4 3" xfId="24339" xr:uid="{00000000-0005-0000-0000-000002290000}"/>
    <cellStyle name="Normal 59 2 3 4 4 4" xfId="32492" xr:uid="{00000000-0005-0000-0000-000003290000}"/>
    <cellStyle name="Normal 59 2 3 4 4 5" xfId="40724" xr:uid="{00000000-0005-0000-0000-000004290000}"/>
    <cellStyle name="Normal 59 2 3 4 4 6" xfId="50235" xr:uid="{00000000-0005-0000-0000-000005290000}"/>
    <cellStyle name="Normal 59 2 3 4 5" xfId="10586" xr:uid="{00000000-0005-0000-0000-000006290000}"/>
    <cellStyle name="Normal 59 2 3 4 6" xfId="18745" xr:uid="{00000000-0005-0000-0000-000007290000}"/>
    <cellStyle name="Normal 59 2 3 4 7" xfId="26898" xr:uid="{00000000-0005-0000-0000-000008290000}"/>
    <cellStyle name="Normal 59 2 3 4 8" xfId="35130" xr:uid="{00000000-0005-0000-0000-000009290000}"/>
    <cellStyle name="Normal 59 2 3 4 9" xfId="44641" xr:uid="{00000000-0005-0000-0000-00000A290000}"/>
    <cellStyle name="Normal 59 2 3 5" xfId="1709" xr:uid="{00000000-0005-0000-0000-00000B290000}"/>
    <cellStyle name="Normal 59 2 3 5 2" xfId="4749" xr:uid="{00000000-0005-0000-0000-00000C290000}"/>
    <cellStyle name="Normal 59 2 3 5 2 2" xfId="14266" xr:uid="{00000000-0005-0000-0000-00000D290000}"/>
    <cellStyle name="Normal 59 2 3 5 2 3" xfId="22419" xr:uid="{00000000-0005-0000-0000-00000E290000}"/>
    <cellStyle name="Normal 59 2 3 5 2 4" xfId="30572" xr:uid="{00000000-0005-0000-0000-00000F290000}"/>
    <cellStyle name="Normal 59 2 3 5 2 5" xfId="38804" xr:uid="{00000000-0005-0000-0000-000010290000}"/>
    <cellStyle name="Normal 59 2 3 5 2 6" xfId="48315" xr:uid="{00000000-0005-0000-0000-000011290000}"/>
    <cellStyle name="Normal 59 2 3 5 3" xfId="7309" xr:uid="{00000000-0005-0000-0000-000012290000}"/>
    <cellStyle name="Normal 59 2 3 5 3 2" xfId="16826" xr:uid="{00000000-0005-0000-0000-000013290000}"/>
    <cellStyle name="Normal 59 2 3 5 3 3" xfId="24979" xr:uid="{00000000-0005-0000-0000-000014290000}"/>
    <cellStyle name="Normal 59 2 3 5 3 4" xfId="33132" xr:uid="{00000000-0005-0000-0000-000015290000}"/>
    <cellStyle name="Normal 59 2 3 5 3 5" xfId="41364" xr:uid="{00000000-0005-0000-0000-000016290000}"/>
    <cellStyle name="Normal 59 2 3 5 3 6" xfId="50875" xr:uid="{00000000-0005-0000-0000-000017290000}"/>
    <cellStyle name="Normal 59 2 3 5 4" xfId="11226" xr:uid="{00000000-0005-0000-0000-000018290000}"/>
    <cellStyle name="Normal 59 2 3 5 5" xfId="19385" xr:uid="{00000000-0005-0000-0000-000019290000}"/>
    <cellStyle name="Normal 59 2 3 5 6" xfId="27538" xr:uid="{00000000-0005-0000-0000-00001A290000}"/>
    <cellStyle name="Normal 59 2 3 5 7" xfId="35770" xr:uid="{00000000-0005-0000-0000-00001B290000}"/>
    <cellStyle name="Normal 59 2 3 5 8" xfId="45281" xr:uid="{00000000-0005-0000-0000-00001C290000}"/>
    <cellStyle name="Normal 59 2 3 6" xfId="3463" xr:uid="{00000000-0005-0000-0000-00001D290000}"/>
    <cellStyle name="Normal 59 2 3 6 2" xfId="12980" xr:uid="{00000000-0005-0000-0000-00001E290000}"/>
    <cellStyle name="Normal 59 2 3 6 3" xfId="21139" xr:uid="{00000000-0005-0000-0000-00001F290000}"/>
    <cellStyle name="Normal 59 2 3 6 4" xfId="29292" xr:uid="{00000000-0005-0000-0000-000020290000}"/>
    <cellStyle name="Normal 59 2 3 6 5" xfId="37524" xr:uid="{00000000-0005-0000-0000-000021290000}"/>
    <cellStyle name="Normal 59 2 3 6 6" xfId="47035" xr:uid="{00000000-0005-0000-0000-000022290000}"/>
    <cellStyle name="Normal 59 2 3 7" xfId="6029" xr:uid="{00000000-0005-0000-0000-000023290000}"/>
    <cellStyle name="Normal 59 2 3 7 2" xfId="15546" xr:uid="{00000000-0005-0000-0000-000024290000}"/>
    <cellStyle name="Normal 59 2 3 7 3" xfId="23699" xr:uid="{00000000-0005-0000-0000-000025290000}"/>
    <cellStyle name="Normal 59 2 3 7 4" xfId="31852" xr:uid="{00000000-0005-0000-0000-000026290000}"/>
    <cellStyle name="Normal 59 2 3 7 5" xfId="40084" xr:uid="{00000000-0005-0000-0000-000027290000}"/>
    <cellStyle name="Normal 59 2 3 7 6" xfId="49595" xr:uid="{00000000-0005-0000-0000-000028290000}"/>
    <cellStyle name="Normal 59 2 3 8" xfId="9946" xr:uid="{00000000-0005-0000-0000-000029290000}"/>
    <cellStyle name="Normal 59 2 3 9" xfId="18105" xr:uid="{00000000-0005-0000-0000-00002A290000}"/>
    <cellStyle name="Normal 59 2 30" xfId="9615" xr:uid="{00000000-0005-0000-0000-00002B290000}"/>
    <cellStyle name="Normal 59 2 30 2" xfId="43670" xr:uid="{00000000-0005-0000-0000-00002C290000}"/>
    <cellStyle name="Normal 59 2 30 3" xfId="53181" xr:uid="{00000000-0005-0000-0000-00002D290000}"/>
    <cellStyle name="Normal 59 2 31" xfId="9694" xr:uid="{00000000-0005-0000-0000-00002E290000}"/>
    <cellStyle name="Normal 59 2 31 2" xfId="43749" xr:uid="{00000000-0005-0000-0000-00002F290000}"/>
    <cellStyle name="Normal 59 2 31 3" xfId="53260" xr:uid="{00000000-0005-0000-0000-000030290000}"/>
    <cellStyle name="Normal 59 2 32" xfId="9773" xr:uid="{00000000-0005-0000-0000-000031290000}"/>
    <cellStyle name="Normal 59 2 32 2" xfId="43828" xr:uid="{00000000-0005-0000-0000-000032290000}"/>
    <cellStyle name="Normal 59 2 32 3" xfId="53339" xr:uid="{00000000-0005-0000-0000-000033290000}"/>
    <cellStyle name="Normal 59 2 33" xfId="9867" xr:uid="{00000000-0005-0000-0000-000034290000}"/>
    <cellStyle name="Normal 59 2 34" xfId="18026" xr:uid="{00000000-0005-0000-0000-000035290000}"/>
    <cellStyle name="Normal 59 2 35" xfId="26179" xr:uid="{00000000-0005-0000-0000-000036290000}"/>
    <cellStyle name="Normal 59 2 36" xfId="34332" xr:uid="{00000000-0005-0000-0000-000037290000}"/>
    <cellStyle name="Normal 59 2 37" xfId="34411" xr:uid="{00000000-0005-0000-0000-000038290000}"/>
    <cellStyle name="Normal 59 2 38" xfId="43922" xr:uid="{00000000-0005-0000-0000-000039290000}"/>
    <cellStyle name="Normal 59 2 39" xfId="53433" xr:uid="{00000000-0005-0000-0000-00003A290000}"/>
    <cellStyle name="Normal 59 2 4" xfId="497" xr:uid="{00000000-0005-0000-0000-00003B290000}"/>
    <cellStyle name="Normal 59 2 4 10" xfId="34570" xr:uid="{00000000-0005-0000-0000-00003C290000}"/>
    <cellStyle name="Normal 59 2 4 11" xfId="44081" xr:uid="{00000000-0005-0000-0000-00003D290000}"/>
    <cellStyle name="Normal 59 2 4 2" xfId="823" xr:uid="{00000000-0005-0000-0000-00003E290000}"/>
    <cellStyle name="Normal 59 2 4 2 10" xfId="44401" xr:uid="{00000000-0005-0000-0000-00003F290000}"/>
    <cellStyle name="Normal 59 2 4 2 2" xfId="1466" xr:uid="{00000000-0005-0000-0000-000040290000}"/>
    <cellStyle name="Normal 59 2 4 2 2 2" xfId="2749" xr:uid="{00000000-0005-0000-0000-000041290000}"/>
    <cellStyle name="Normal 59 2 4 2 2 2 2" xfId="5789" xr:uid="{00000000-0005-0000-0000-000042290000}"/>
    <cellStyle name="Normal 59 2 4 2 2 2 2 2" xfId="15306" xr:uid="{00000000-0005-0000-0000-000043290000}"/>
    <cellStyle name="Normal 59 2 4 2 2 2 2 3" xfId="23459" xr:uid="{00000000-0005-0000-0000-000044290000}"/>
    <cellStyle name="Normal 59 2 4 2 2 2 2 4" xfId="31612" xr:uid="{00000000-0005-0000-0000-000045290000}"/>
    <cellStyle name="Normal 59 2 4 2 2 2 2 5" xfId="39844" xr:uid="{00000000-0005-0000-0000-000046290000}"/>
    <cellStyle name="Normal 59 2 4 2 2 2 2 6" xfId="49355" xr:uid="{00000000-0005-0000-0000-000047290000}"/>
    <cellStyle name="Normal 59 2 4 2 2 2 3" xfId="8349" xr:uid="{00000000-0005-0000-0000-000048290000}"/>
    <cellStyle name="Normal 59 2 4 2 2 2 3 2" xfId="17866" xr:uid="{00000000-0005-0000-0000-000049290000}"/>
    <cellStyle name="Normal 59 2 4 2 2 2 3 3" xfId="26019" xr:uid="{00000000-0005-0000-0000-00004A290000}"/>
    <cellStyle name="Normal 59 2 4 2 2 2 3 4" xfId="34172" xr:uid="{00000000-0005-0000-0000-00004B290000}"/>
    <cellStyle name="Normal 59 2 4 2 2 2 3 5" xfId="42404" xr:uid="{00000000-0005-0000-0000-00004C290000}"/>
    <cellStyle name="Normal 59 2 4 2 2 2 3 6" xfId="51915" xr:uid="{00000000-0005-0000-0000-00004D290000}"/>
    <cellStyle name="Normal 59 2 4 2 2 2 4" xfId="12266" xr:uid="{00000000-0005-0000-0000-00004E290000}"/>
    <cellStyle name="Normal 59 2 4 2 2 2 5" xfId="20425" xr:uid="{00000000-0005-0000-0000-00004F290000}"/>
    <cellStyle name="Normal 59 2 4 2 2 2 6" xfId="28578" xr:uid="{00000000-0005-0000-0000-000050290000}"/>
    <cellStyle name="Normal 59 2 4 2 2 2 7" xfId="36810" xr:uid="{00000000-0005-0000-0000-000051290000}"/>
    <cellStyle name="Normal 59 2 4 2 2 2 8" xfId="46321" xr:uid="{00000000-0005-0000-0000-000052290000}"/>
    <cellStyle name="Normal 59 2 4 2 2 3" xfId="4509" xr:uid="{00000000-0005-0000-0000-000053290000}"/>
    <cellStyle name="Normal 59 2 4 2 2 3 2" xfId="14026" xr:uid="{00000000-0005-0000-0000-000054290000}"/>
    <cellStyle name="Normal 59 2 4 2 2 3 3" xfId="22179" xr:uid="{00000000-0005-0000-0000-000055290000}"/>
    <cellStyle name="Normal 59 2 4 2 2 3 4" xfId="30332" xr:uid="{00000000-0005-0000-0000-000056290000}"/>
    <cellStyle name="Normal 59 2 4 2 2 3 5" xfId="38564" xr:uid="{00000000-0005-0000-0000-000057290000}"/>
    <cellStyle name="Normal 59 2 4 2 2 3 6" xfId="48075" xr:uid="{00000000-0005-0000-0000-000058290000}"/>
    <cellStyle name="Normal 59 2 4 2 2 4" xfId="7069" xr:uid="{00000000-0005-0000-0000-000059290000}"/>
    <cellStyle name="Normal 59 2 4 2 2 4 2" xfId="16586" xr:uid="{00000000-0005-0000-0000-00005A290000}"/>
    <cellStyle name="Normal 59 2 4 2 2 4 3" xfId="24739" xr:uid="{00000000-0005-0000-0000-00005B290000}"/>
    <cellStyle name="Normal 59 2 4 2 2 4 4" xfId="32892" xr:uid="{00000000-0005-0000-0000-00005C290000}"/>
    <cellStyle name="Normal 59 2 4 2 2 4 5" xfId="41124" xr:uid="{00000000-0005-0000-0000-00005D290000}"/>
    <cellStyle name="Normal 59 2 4 2 2 4 6" xfId="50635" xr:uid="{00000000-0005-0000-0000-00005E290000}"/>
    <cellStyle name="Normal 59 2 4 2 2 5" xfId="10986" xr:uid="{00000000-0005-0000-0000-00005F290000}"/>
    <cellStyle name="Normal 59 2 4 2 2 6" xfId="19145" xr:uid="{00000000-0005-0000-0000-000060290000}"/>
    <cellStyle name="Normal 59 2 4 2 2 7" xfId="27298" xr:uid="{00000000-0005-0000-0000-000061290000}"/>
    <cellStyle name="Normal 59 2 4 2 2 8" xfId="35530" xr:uid="{00000000-0005-0000-0000-000062290000}"/>
    <cellStyle name="Normal 59 2 4 2 2 9" xfId="45041" xr:uid="{00000000-0005-0000-0000-000063290000}"/>
    <cellStyle name="Normal 59 2 4 2 3" xfId="2109" xr:uid="{00000000-0005-0000-0000-000064290000}"/>
    <cellStyle name="Normal 59 2 4 2 3 2" xfId="5149" xr:uid="{00000000-0005-0000-0000-000065290000}"/>
    <cellStyle name="Normal 59 2 4 2 3 2 2" xfId="14666" xr:uid="{00000000-0005-0000-0000-000066290000}"/>
    <cellStyle name="Normal 59 2 4 2 3 2 3" xfId="22819" xr:uid="{00000000-0005-0000-0000-000067290000}"/>
    <cellStyle name="Normal 59 2 4 2 3 2 4" xfId="30972" xr:uid="{00000000-0005-0000-0000-000068290000}"/>
    <cellStyle name="Normal 59 2 4 2 3 2 5" xfId="39204" xr:uid="{00000000-0005-0000-0000-000069290000}"/>
    <cellStyle name="Normal 59 2 4 2 3 2 6" xfId="48715" xr:uid="{00000000-0005-0000-0000-00006A290000}"/>
    <cellStyle name="Normal 59 2 4 2 3 3" xfId="7709" xr:uid="{00000000-0005-0000-0000-00006B290000}"/>
    <cellStyle name="Normal 59 2 4 2 3 3 2" xfId="17226" xr:uid="{00000000-0005-0000-0000-00006C290000}"/>
    <cellStyle name="Normal 59 2 4 2 3 3 3" xfId="25379" xr:uid="{00000000-0005-0000-0000-00006D290000}"/>
    <cellStyle name="Normal 59 2 4 2 3 3 4" xfId="33532" xr:uid="{00000000-0005-0000-0000-00006E290000}"/>
    <cellStyle name="Normal 59 2 4 2 3 3 5" xfId="41764" xr:uid="{00000000-0005-0000-0000-00006F290000}"/>
    <cellStyle name="Normal 59 2 4 2 3 3 6" xfId="51275" xr:uid="{00000000-0005-0000-0000-000070290000}"/>
    <cellStyle name="Normal 59 2 4 2 3 4" xfId="11626" xr:uid="{00000000-0005-0000-0000-000071290000}"/>
    <cellStyle name="Normal 59 2 4 2 3 5" xfId="19785" xr:uid="{00000000-0005-0000-0000-000072290000}"/>
    <cellStyle name="Normal 59 2 4 2 3 6" xfId="27938" xr:uid="{00000000-0005-0000-0000-000073290000}"/>
    <cellStyle name="Normal 59 2 4 2 3 7" xfId="36170" xr:uid="{00000000-0005-0000-0000-000074290000}"/>
    <cellStyle name="Normal 59 2 4 2 3 8" xfId="45681" xr:uid="{00000000-0005-0000-0000-000075290000}"/>
    <cellStyle name="Normal 59 2 4 2 4" xfId="3869" xr:uid="{00000000-0005-0000-0000-000076290000}"/>
    <cellStyle name="Normal 59 2 4 2 4 2" xfId="13386" xr:uid="{00000000-0005-0000-0000-000077290000}"/>
    <cellStyle name="Normal 59 2 4 2 4 3" xfId="21539" xr:uid="{00000000-0005-0000-0000-000078290000}"/>
    <cellStyle name="Normal 59 2 4 2 4 4" xfId="29692" xr:uid="{00000000-0005-0000-0000-000079290000}"/>
    <cellStyle name="Normal 59 2 4 2 4 5" xfId="37924" xr:uid="{00000000-0005-0000-0000-00007A290000}"/>
    <cellStyle name="Normal 59 2 4 2 4 6" xfId="47435" xr:uid="{00000000-0005-0000-0000-00007B290000}"/>
    <cellStyle name="Normal 59 2 4 2 5" xfId="6429" xr:uid="{00000000-0005-0000-0000-00007C290000}"/>
    <cellStyle name="Normal 59 2 4 2 5 2" xfId="15946" xr:uid="{00000000-0005-0000-0000-00007D290000}"/>
    <cellStyle name="Normal 59 2 4 2 5 3" xfId="24099" xr:uid="{00000000-0005-0000-0000-00007E290000}"/>
    <cellStyle name="Normal 59 2 4 2 5 4" xfId="32252" xr:uid="{00000000-0005-0000-0000-00007F290000}"/>
    <cellStyle name="Normal 59 2 4 2 5 5" xfId="40484" xr:uid="{00000000-0005-0000-0000-000080290000}"/>
    <cellStyle name="Normal 59 2 4 2 5 6" xfId="49995" xr:uid="{00000000-0005-0000-0000-000081290000}"/>
    <cellStyle name="Normal 59 2 4 2 6" xfId="10346" xr:uid="{00000000-0005-0000-0000-000082290000}"/>
    <cellStyle name="Normal 59 2 4 2 7" xfId="18505" xr:uid="{00000000-0005-0000-0000-000083290000}"/>
    <cellStyle name="Normal 59 2 4 2 8" xfId="26658" xr:uid="{00000000-0005-0000-0000-000084290000}"/>
    <cellStyle name="Normal 59 2 4 2 9" xfId="34890" xr:uid="{00000000-0005-0000-0000-000085290000}"/>
    <cellStyle name="Normal 59 2 4 3" xfId="1146" xr:uid="{00000000-0005-0000-0000-000086290000}"/>
    <cellStyle name="Normal 59 2 4 3 2" xfId="2429" xr:uid="{00000000-0005-0000-0000-000087290000}"/>
    <cellStyle name="Normal 59 2 4 3 2 2" xfId="5469" xr:uid="{00000000-0005-0000-0000-000088290000}"/>
    <cellStyle name="Normal 59 2 4 3 2 2 2" xfId="14986" xr:uid="{00000000-0005-0000-0000-000089290000}"/>
    <cellStyle name="Normal 59 2 4 3 2 2 3" xfId="23139" xr:uid="{00000000-0005-0000-0000-00008A290000}"/>
    <cellStyle name="Normal 59 2 4 3 2 2 4" xfId="31292" xr:uid="{00000000-0005-0000-0000-00008B290000}"/>
    <cellStyle name="Normal 59 2 4 3 2 2 5" xfId="39524" xr:uid="{00000000-0005-0000-0000-00008C290000}"/>
    <cellStyle name="Normal 59 2 4 3 2 2 6" xfId="49035" xr:uid="{00000000-0005-0000-0000-00008D290000}"/>
    <cellStyle name="Normal 59 2 4 3 2 3" xfId="8029" xr:uid="{00000000-0005-0000-0000-00008E290000}"/>
    <cellStyle name="Normal 59 2 4 3 2 3 2" xfId="17546" xr:uid="{00000000-0005-0000-0000-00008F290000}"/>
    <cellStyle name="Normal 59 2 4 3 2 3 3" xfId="25699" xr:uid="{00000000-0005-0000-0000-000090290000}"/>
    <cellStyle name="Normal 59 2 4 3 2 3 4" xfId="33852" xr:uid="{00000000-0005-0000-0000-000091290000}"/>
    <cellStyle name="Normal 59 2 4 3 2 3 5" xfId="42084" xr:uid="{00000000-0005-0000-0000-000092290000}"/>
    <cellStyle name="Normal 59 2 4 3 2 3 6" xfId="51595" xr:uid="{00000000-0005-0000-0000-000093290000}"/>
    <cellStyle name="Normal 59 2 4 3 2 4" xfId="11946" xr:uid="{00000000-0005-0000-0000-000094290000}"/>
    <cellStyle name="Normal 59 2 4 3 2 5" xfId="20105" xr:uid="{00000000-0005-0000-0000-000095290000}"/>
    <cellStyle name="Normal 59 2 4 3 2 6" xfId="28258" xr:uid="{00000000-0005-0000-0000-000096290000}"/>
    <cellStyle name="Normal 59 2 4 3 2 7" xfId="36490" xr:uid="{00000000-0005-0000-0000-000097290000}"/>
    <cellStyle name="Normal 59 2 4 3 2 8" xfId="46001" xr:uid="{00000000-0005-0000-0000-000098290000}"/>
    <cellStyle name="Normal 59 2 4 3 3" xfId="4189" xr:uid="{00000000-0005-0000-0000-000099290000}"/>
    <cellStyle name="Normal 59 2 4 3 3 2" xfId="13706" xr:uid="{00000000-0005-0000-0000-00009A290000}"/>
    <cellStyle name="Normal 59 2 4 3 3 3" xfId="21859" xr:uid="{00000000-0005-0000-0000-00009B290000}"/>
    <cellStyle name="Normal 59 2 4 3 3 4" xfId="30012" xr:uid="{00000000-0005-0000-0000-00009C290000}"/>
    <cellStyle name="Normal 59 2 4 3 3 5" xfId="38244" xr:uid="{00000000-0005-0000-0000-00009D290000}"/>
    <cellStyle name="Normal 59 2 4 3 3 6" xfId="47755" xr:uid="{00000000-0005-0000-0000-00009E290000}"/>
    <cellStyle name="Normal 59 2 4 3 4" xfId="6749" xr:uid="{00000000-0005-0000-0000-00009F290000}"/>
    <cellStyle name="Normal 59 2 4 3 4 2" xfId="16266" xr:uid="{00000000-0005-0000-0000-0000A0290000}"/>
    <cellStyle name="Normal 59 2 4 3 4 3" xfId="24419" xr:uid="{00000000-0005-0000-0000-0000A1290000}"/>
    <cellStyle name="Normal 59 2 4 3 4 4" xfId="32572" xr:uid="{00000000-0005-0000-0000-0000A2290000}"/>
    <cellStyle name="Normal 59 2 4 3 4 5" xfId="40804" xr:uid="{00000000-0005-0000-0000-0000A3290000}"/>
    <cellStyle name="Normal 59 2 4 3 4 6" xfId="50315" xr:uid="{00000000-0005-0000-0000-0000A4290000}"/>
    <cellStyle name="Normal 59 2 4 3 5" xfId="10666" xr:uid="{00000000-0005-0000-0000-0000A5290000}"/>
    <cellStyle name="Normal 59 2 4 3 6" xfId="18825" xr:uid="{00000000-0005-0000-0000-0000A6290000}"/>
    <cellStyle name="Normal 59 2 4 3 7" xfId="26978" xr:uid="{00000000-0005-0000-0000-0000A7290000}"/>
    <cellStyle name="Normal 59 2 4 3 8" xfId="35210" xr:uid="{00000000-0005-0000-0000-0000A8290000}"/>
    <cellStyle name="Normal 59 2 4 3 9" xfId="44721" xr:uid="{00000000-0005-0000-0000-0000A9290000}"/>
    <cellStyle name="Normal 59 2 4 4" xfId="1789" xr:uid="{00000000-0005-0000-0000-0000AA290000}"/>
    <cellStyle name="Normal 59 2 4 4 2" xfId="4829" xr:uid="{00000000-0005-0000-0000-0000AB290000}"/>
    <cellStyle name="Normal 59 2 4 4 2 2" xfId="14346" xr:uid="{00000000-0005-0000-0000-0000AC290000}"/>
    <cellStyle name="Normal 59 2 4 4 2 3" xfId="22499" xr:uid="{00000000-0005-0000-0000-0000AD290000}"/>
    <cellStyle name="Normal 59 2 4 4 2 4" xfId="30652" xr:uid="{00000000-0005-0000-0000-0000AE290000}"/>
    <cellStyle name="Normal 59 2 4 4 2 5" xfId="38884" xr:uid="{00000000-0005-0000-0000-0000AF290000}"/>
    <cellStyle name="Normal 59 2 4 4 2 6" xfId="48395" xr:uid="{00000000-0005-0000-0000-0000B0290000}"/>
    <cellStyle name="Normal 59 2 4 4 3" xfId="7389" xr:uid="{00000000-0005-0000-0000-0000B1290000}"/>
    <cellStyle name="Normal 59 2 4 4 3 2" xfId="16906" xr:uid="{00000000-0005-0000-0000-0000B2290000}"/>
    <cellStyle name="Normal 59 2 4 4 3 3" xfId="25059" xr:uid="{00000000-0005-0000-0000-0000B3290000}"/>
    <cellStyle name="Normal 59 2 4 4 3 4" xfId="33212" xr:uid="{00000000-0005-0000-0000-0000B4290000}"/>
    <cellStyle name="Normal 59 2 4 4 3 5" xfId="41444" xr:uid="{00000000-0005-0000-0000-0000B5290000}"/>
    <cellStyle name="Normal 59 2 4 4 3 6" xfId="50955" xr:uid="{00000000-0005-0000-0000-0000B6290000}"/>
    <cellStyle name="Normal 59 2 4 4 4" xfId="11306" xr:uid="{00000000-0005-0000-0000-0000B7290000}"/>
    <cellStyle name="Normal 59 2 4 4 5" xfId="19465" xr:uid="{00000000-0005-0000-0000-0000B8290000}"/>
    <cellStyle name="Normal 59 2 4 4 6" xfId="27618" xr:uid="{00000000-0005-0000-0000-0000B9290000}"/>
    <cellStyle name="Normal 59 2 4 4 7" xfId="35850" xr:uid="{00000000-0005-0000-0000-0000BA290000}"/>
    <cellStyle name="Normal 59 2 4 4 8" xfId="45361" xr:uid="{00000000-0005-0000-0000-0000BB290000}"/>
    <cellStyle name="Normal 59 2 4 5" xfId="3546" xr:uid="{00000000-0005-0000-0000-0000BC290000}"/>
    <cellStyle name="Normal 59 2 4 5 2" xfId="13063" xr:uid="{00000000-0005-0000-0000-0000BD290000}"/>
    <cellStyle name="Normal 59 2 4 5 3" xfId="21219" xr:uid="{00000000-0005-0000-0000-0000BE290000}"/>
    <cellStyle name="Normal 59 2 4 5 4" xfId="29372" xr:uid="{00000000-0005-0000-0000-0000BF290000}"/>
    <cellStyle name="Normal 59 2 4 5 5" xfId="37604" xr:uid="{00000000-0005-0000-0000-0000C0290000}"/>
    <cellStyle name="Normal 59 2 4 5 6" xfId="47115" xr:uid="{00000000-0005-0000-0000-0000C1290000}"/>
    <cellStyle name="Normal 59 2 4 6" xfId="6109" xr:uid="{00000000-0005-0000-0000-0000C2290000}"/>
    <cellStyle name="Normal 59 2 4 6 2" xfId="15626" xr:uid="{00000000-0005-0000-0000-0000C3290000}"/>
    <cellStyle name="Normal 59 2 4 6 3" xfId="23779" xr:uid="{00000000-0005-0000-0000-0000C4290000}"/>
    <cellStyle name="Normal 59 2 4 6 4" xfId="31932" xr:uid="{00000000-0005-0000-0000-0000C5290000}"/>
    <cellStyle name="Normal 59 2 4 6 5" xfId="40164" xr:uid="{00000000-0005-0000-0000-0000C6290000}"/>
    <cellStyle name="Normal 59 2 4 6 6" xfId="49675" xr:uid="{00000000-0005-0000-0000-0000C7290000}"/>
    <cellStyle name="Normal 59 2 4 7" xfId="10026" xr:uid="{00000000-0005-0000-0000-0000C8290000}"/>
    <cellStyle name="Normal 59 2 4 8" xfId="18185" xr:uid="{00000000-0005-0000-0000-0000C9290000}"/>
    <cellStyle name="Normal 59 2 4 9" xfId="26338" xr:uid="{00000000-0005-0000-0000-0000CA290000}"/>
    <cellStyle name="Normal 59 2 40" xfId="53512" xr:uid="{00000000-0005-0000-0000-0000CB290000}"/>
    <cellStyle name="Normal 59 2 41" xfId="53591" xr:uid="{00000000-0005-0000-0000-0000CC290000}"/>
    <cellStyle name="Normal 59 2 42" xfId="53670" xr:uid="{00000000-0005-0000-0000-0000CD290000}"/>
    <cellStyle name="Normal 59 2 43" xfId="53749" xr:uid="{00000000-0005-0000-0000-0000CE290000}"/>
    <cellStyle name="Normal 59 2 5" xfId="660" xr:uid="{00000000-0005-0000-0000-0000CF290000}"/>
    <cellStyle name="Normal 59 2 5 10" xfId="44241" xr:uid="{00000000-0005-0000-0000-0000D0290000}"/>
    <cellStyle name="Normal 59 2 5 2" xfId="1306" xr:uid="{00000000-0005-0000-0000-0000D1290000}"/>
    <cellStyle name="Normal 59 2 5 2 2" xfId="2589" xr:uid="{00000000-0005-0000-0000-0000D2290000}"/>
    <cellStyle name="Normal 59 2 5 2 2 2" xfId="5629" xr:uid="{00000000-0005-0000-0000-0000D3290000}"/>
    <cellStyle name="Normal 59 2 5 2 2 2 2" xfId="15146" xr:uid="{00000000-0005-0000-0000-0000D4290000}"/>
    <cellStyle name="Normal 59 2 5 2 2 2 3" xfId="23299" xr:uid="{00000000-0005-0000-0000-0000D5290000}"/>
    <cellStyle name="Normal 59 2 5 2 2 2 4" xfId="31452" xr:uid="{00000000-0005-0000-0000-0000D6290000}"/>
    <cellStyle name="Normal 59 2 5 2 2 2 5" xfId="39684" xr:uid="{00000000-0005-0000-0000-0000D7290000}"/>
    <cellStyle name="Normal 59 2 5 2 2 2 6" xfId="49195" xr:uid="{00000000-0005-0000-0000-0000D8290000}"/>
    <cellStyle name="Normal 59 2 5 2 2 3" xfId="8189" xr:uid="{00000000-0005-0000-0000-0000D9290000}"/>
    <cellStyle name="Normal 59 2 5 2 2 3 2" xfId="17706" xr:uid="{00000000-0005-0000-0000-0000DA290000}"/>
    <cellStyle name="Normal 59 2 5 2 2 3 3" xfId="25859" xr:uid="{00000000-0005-0000-0000-0000DB290000}"/>
    <cellStyle name="Normal 59 2 5 2 2 3 4" xfId="34012" xr:uid="{00000000-0005-0000-0000-0000DC290000}"/>
    <cellStyle name="Normal 59 2 5 2 2 3 5" xfId="42244" xr:uid="{00000000-0005-0000-0000-0000DD290000}"/>
    <cellStyle name="Normal 59 2 5 2 2 3 6" xfId="51755" xr:uid="{00000000-0005-0000-0000-0000DE290000}"/>
    <cellStyle name="Normal 59 2 5 2 2 4" xfId="12106" xr:uid="{00000000-0005-0000-0000-0000DF290000}"/>
    <cellStyle name="Normal 59 2 5 2 2 5" xfId="20265" xr:uid="{00000000-0005-0000-0000-0000E0290000}"/>
    <cellStyle name="Normal 59 2 5 2 2 6" xfId="28418" xr:uid="{00000000-0005-0000-0000-0000E1290000}"/>
    <cellStyle name="Normal 59 2 5 2 2 7" xfId="36650" xr:uid="{00000000-0005-0000-0000-0000E2290000}"/>
    <cellStyle name="Normal 59 2 5 2 2 8" xfId="46161" xr:uid="{00000000-0005-0000-0000-0000E3290000}"/>
    <cellStyle name="Normal 59 2 5 2 3" xfId="4349" xr:uid="{00000000-0005-0000-0000-0000E4290000}"/>
    <cellStyle name="Normal 59 2 5 2 3 2" xfId="13866" xr:uid="{00000000-0005-0000-0000-0000E5290000}"/>
    <cellStyle name="Normal 59 2 5 2 3 3" xfId="22019" xr:uid="{00000000-0005-0000-0000-0000E6290000}"/>
    <cellStyle name="Normal 59 2 5 2 3 4" xfId="30172" xr:uid="{00000000-0005-0000-0000-0000E7290000}"/>
    <cellStyle name="Normal 59 2 5 2 3 5" xfId="38404" xr:uid="{00000000-0005-0000-0000-0000E8290000}"/>
    <cellStyle name="Normal 59 2 5 2 3 6" xfId="47915" xr:uid="{00000000-0005-0000-0000-0000E9290000}"/>
    <cellStyle name="Normal 59 2 5 2 4" xfId="6909" xr:uid="{00000000-0005-0000-0000-0000EA290000}"/>
    <cellStyle name="Normal 59 2 5 2 4 2" xfId="16426" xr:uid="{00000000-0005-0000-0000-0000EB290000}"/>
    <cellStyle name="Normal 59 2 5 2 4 3" xfId="24579" xr:uid="{00000000-0005-0000-0000-0000EC290000}"/>
    <cellStyle name="Normal 59 2 5 2 4 4" xfId="32732" xr:uid="{00000000-0005-0000-0000-0000ED290000}"/>
    <cellStyle name="Normal 59 2 5 2 4 5" xfId="40964" xr:uid="{00000000-0005-0000-0000-0000EE290000}"/>
    <cellStyle name="Normal 59 2 5 2 4 6" xfId="50475" xr:uid="{00000000-0005-0000-0000-0000EF290000}"/>
    <cellStyle name="Normal 59 2 5 2 5" xfId="10826" xr:uid="{00000000-0005-0000-0000-0000F0290000}"/>
    <cellStyle name="Normal 59 2 5 2 6" xfId="18985" xr:uid="{00000000-0005-0000-0000-0000F1290000}"/>
    <cellStyle name="Normal 59 2 5 2 7" xfId="27138" xr:uid="{00000000-0005-0000-0000-0000F2290000}"/>
    <cellStyle name="Normal 59 2 5 2 8" xfId="35370" xr:uid="{00000000-0005-0000-0000-0000F3290000}"/>
    <cellStyle name="Normal 59 2 5 2 9" xfId="44881" xr:uid="{00000000-0005-0000-0000-0000F4290000}"/>
    <cellStyle name="Normal 59 2 5 3" xfId="1949" xr:uid="{00000000-0005-0000-0000-0000F5290000}"/>
    <cellStyle name="Normal 59 2 5 3 2" xfId="4989" xr:uid="{00000000-0005-0000-0000-0000F6290000}"/>
    <cellStyle name="Normal 59 2 5 3 2 2" xfId="14506" xr:uid="{00000000-0005-0000-0000-0000F7290000}"/>
    <cellStyle name="Normal 59 2 5 3 2 3" xfId="22659" xr:uid="{00000000-0005-0000-0000-0000F8290000}"/>
    <cellStyle name="Normal 59 2 5 3 2 4" xfId="30812" xr:uid="{00000000-0005-0000-0000-0000F9290000}"/>
    <cellStyle name="Normal 59 2 5 3 2 5" xfId="39044" xr:uid="{00000000-0005-0000-0000-0000FA290000}"/>
    <cellStyle name="Normal 59 2 5 3 2 6" xfId="48555" xr:uid="{00000000-0005-0000-0000-0000FB290000}"/>
    <cellStyle name="Normal 59 2 5 3 3" xfId="7549" xr:uid="{00000000-0005-0000-0000-0000FC290000}"/>
    <cellStyle name="Normal 59 2 5 3 3 2" xfId="17066" xr:uid="{00000000-0005-0000-0000-0000FD290000}"/>
    <cellStyle name="Normal 59 2 5 3 3 3" xfId="25219" xr:uid="{00000000-0005-0000-0000-0000FE290000}"/>
    <cellStyle name="Normal 59 2 5 3 3 4" xfId="33372" xr:uid="{00000000-0005-0000-0000-0000FF290000}"/>
    <cellStyle name="Normal 59 2 5 3 3 5" xfId="41604" xr:uid="{00000000-0005-0000-0000-0000002A0000}"/>
    <cellStyle name="Normal 59 2 5 3 3 6" xfId="51115" xr:uid="{00000000-0005-0000-0000-0000012A0000}"/>
    <cellStyle name="Normal 59 2 5 3 4" xfId="11466" xr:uid="{00000000-0005-0000-0000-0000022A0000}"/>
    <cellStyle name="Normal 59 2 5 3 5" xfId="19625" xr:uid="{00000000-0005-0000-0000-0000032A0000}"/>
    <cellStyle name="Normal 59 2 5 3 6" xfId="27778" xr:uid="{00000000-0005-0000-0000-0000042A0000}"/>
    <cellStyle name="Normal 59 2 5 3 7" xfId="36010" xr:uid="{00000000-0005-0000-0000-0000052A0000}"/>
    <cellStyle name="Normal 59 2 5 3 8" xfId="45521" xr:uid="{00000000-0005-0000-0000-0000062A0000}"/>
    <cellStyle name="Normal 59 2 5 4" xfId="3706" xr:uid="{00000000-0005-0000-0000-0000072A0000}"/>
    <cellStyle name="Normal 59 2 5 4 2" xfId="13223" xr:uid="{00000000-0005-0000-0000-0000082A0000}"/>
    <cellStyle name="Normal 59 2 5 4 3" xfId="21379" xr:uid="{00000000-0005-0000-0000-0000092A0000}"/>
    <cellStyle name="Normal 59 2 5 4 4" xfId="29532" xr:uid="{00000000-0005-0000-0000-00000A2A0000}"/>
    <cellStyle name="Normal 59 2 5 4 5" xfId="37764" xr:uid="{00000000-0005-0000-0000-00000B2A0000}"/>
    <cellStyle name="Normal 59 2 5 4 6" xfId="47275" xr:uid="{00000000-0005-0000-0000-00000C2A0000}"/>
    <cellStyle name="Normal 59 2 5 5" xfId="6269" xr:uid="{00000000-0005-0000-0000-00000D2A0000}"/>
    <cellStyle name="Normal 59 2 5 5 2" xfId="15786" xr:uid="{00000000-0005-0000-0000-00000E2A0000}"/>
    <cellStyle name="Normal 59 2 5 5 3" xfId="23939" xr:uid="{00000000-0005-0000-0000-00000F2A0000}"/>
    <cellStyle name="Normal 59 2 5 5 4" xfId="32092" xr:uid="{00000000-0005-0000-0000-0000102A0000}"/>
    <cellStyle name="Normal 59 2 5 5 5" xfId="40324" xr:uid="{00000000-0005-0000-0000-0000112A0000}"/>
    <cellStyle name="Normal 59 2 5 5 6" xfId="49835" xr:uid="{00000000-0005-0000-0000-0000122A0000}"/>
    <cellStyle name="Normal 59 2 5 6" xfId="10186" xr:uid="{00000000-0005-0000-0000-0000132A0000}"/>
    <cellStyle name="Normal 59 2 5 7" xfId="18345" xr:uid="{00000000-0005-0000-0000-0000142A0000}"/>
    <cellStyle name="Normal 59 2 5 8" xfId="26498" xr:uid="{00000000-0005-0000-0000-0000152A0000}"/>
    <cellStyle name="Normal 59 2 5 9" xfId="34730" xr:uid="{00000000-0005-0000-0000-0000162A0000}"/>
    <cellStyle name="Normal 59 2 6" xfId="986" xr:uid="{00000000-0005-0000-0000-0000172A0000}"/>
    <cellStyle name="Normal 59 2 6 2" xfId="2269" xr:uid="{00000000-0005-0000-0000-0000182A0000}"/>
    <cellStyle name="Normal 59 2 6 2 2" xfId="5309" xr:uid="{00000000-0005-0000-0000-0000192A0000}"/>
    <cellStyle name="Normal 59 2 6 2 2 2" xfId="14826" xr:uid="{00000000-0005-0000-0000-00001A2A0000}"/>
    <cellStyle name="Normal 59 2 6 2 2 3" xfId="22979" xr:uid="{00000000-0005-0000-0000-00001B2A0000}"/>
    <cellStyle name="Normal 59 2 6 2 2 4" xfId="31132" xr:uid="{00000000-0005-0000-0000-00001C2A0000}"/>
    <cellStyle name="Normal 59 2 6 2 2 5" xfId="39364" xr:uid="{00000000-0005-0000-0000-00001D2A0000}"/>
    <cellStyle name="Normal 59 2 6 2 2 6" xfId="48875" xr:uid="{00000000-0005-0000-0000-00001E2A0000}"/>
    <cellStyle name="Normal 59 2 6 2 3" xfId="7869" xr:uid="{00000000-0005-0000-0000-00001F2A0000}"/>
    <cellStyle name="Normal 59 2 6 2 3 2" xfId="17386" xr:uid="{00000000-0005-0000-0000-0000202A0000}"/>
    <cellStyle name="Normal 59 2 6 2 3 3" xfId="25539" xr:uid="{00000000-0005-0000-0000-0000212A0000}"/>
    <cellStyle name="Normal 59 2 6 2 3 4" xfId="33692" xr:uid="{00000000-0005-0000-0000-0000222A0000}"/>
    <cellStyle name="Normal 59 2 6 2 3 5" xfId="41924" xr:uid="{00000000-0005-0000-0000-0000232A0000}"/>
    <cellStyle name="Normal 59 2 6 2 3 6" xfId="51435" xr:uid="{00000000-0005-0000-0000-0000242A0000}"/>
    <cellStyle name="Normal 59 2 6 2 4" xfId="11786" xr:uid="{00000000-0005-0000-0000-0000252A0000}"/>
    <cellStyle name="Normal 59 2 6 2 5" xfId="19945" xr:uid="{00000000-0005-0000-0000-0000262A0000}"/>
    <cellStyle name="Normal 59 2 6 2 6" xfId="28098" xr:uid="{00000000-0005-0000-0000-0000272A0000}"/>
    <cellStyle name="Normal 59 2 6 2 7" xfId="36330" xr:uid="{00000000-0005-0000-0000-0000282A0000}"/>
    <cellStyle name="Normal 59 2 6 2 8" xfId="45841" xr:uid="{00000000-0005-0000-0000-0000292A0000}"/>
    <cellStyle name="Normal 59 2 6 3" xfId="4029" xr:uid="{00000000-0005-0000-0000-00002A2A0000}"/>
    <cellStyle name="Normal 59 2 6 3 2" xfId="13546" xr:uid="{00000000-0005-0000-0000-00002B2A0000}"/>
    <cellStyle name="Normal 59 2 6 3 3" xfId="21699" xr:uid="{00000000-0005-0000-0000-00002C2A0000}"/>
    <cellStyle name="Normal 59 2 6 3 4" xfId="29852" xr:uid="{00000000-0005-0000-0000-00002D2A0000}"/>
    <cellStyle name="Normal 59 2 6 3 5" xfId="38084" xr:uid="{00000000-0005-0000-0000-00002E2A0000}"/>
    <cellStyle name="Normal 59 2 6 3 6" xfId="47595" xr:uid="{00000000-0005-0000-0000-00002F2A0000}"/>
    <cellStyle name="Normal 59 2 6 4" xfId="6589" xr:uid="{00000000-0005-0000-0000-0000302A0000}"/>
    <cellStyle name="Normal 59 2 6 4 2" xfId="16106" xr:uid="{00000000-0005-0000-0000-0000312A0000}"/>
    <cellStyle name="Normal 59 2 6 4 3" xfId="24259" xr:uid="{00000000-0005-0000-0000-0000322A0000}"/>
    <cellStyle name="Normal 59 2 6 4 4" xfId="32412" xr:uid="{00000000-0005-0000-0000-0000332A0000}"/>
    <cellStyle name="Normal 59 2 6 4 5" xfId="40644" xr:uid="{00000000-0005-0000-0000-0000342A0000}"/>
    <cellStyle name="Normal 59 2 6 4 6" xfId="50155" xr:uid="{00000000-0005-0000-0000-0000352A0000}"/>
    <cellStyle name="Normal 59 2 6 5" xfId="10506" xr:uid="{00000000-0005-0000-0000-0000362A0000}"/>
    <cellStyle name="Normal 59 2 6 6" xfId="18665" xr:uid="{00000000-0005-0000-0000-0000372A0000}"/>
    <cellStyle name="Normal 59 2 6 7" xfId="26818" xr:uid="{00000000-0005-0000-0000-0000382A0000}"/>
    <cellStyle name="Normal 59 2 6 8" xfId="35050" xr:uid="{00000000-0005-0000-0000-0000392A0000}"/>
    <cellStyle name="Normal 59 2 6 9" xfId="44561" xr:uid="{00000000-0005-0000-0000-00003A2A0000}"/>
    <cellStyle name="Normal 59 2 7" xfId="1629" xr:uid="{00000000-0005-0000-0000-00003B2A0000}"/>
    <cellStyle name="Normal 59 2 7 2" xfId="4669" xr:uid="{00000000-0005-0000-0000-00003C2A0000}"/>
    <cellStyle name="Normal 59 2 7 2 2" xfId="14186" xr:uid="{00000000-0005-0000-0000-00003D2A0000}"/>
    <cellStyle name="Normal 59 2 7 2 3" xfId="22339" xr:uid="{00000000-0005-0000-0000-00003E2A0000}"/>
    <cellStyle name="Normal 59 2 7 2 4" xfId="30492" xr:uid="{00000000-0005-0000-0000-00003F2A0000}"/>
    <cellStyle name="Normal 59 2 7 2 5" xfId="38724" xr:uid="{00000000-0005-0000-0000-0000402A0000}"/>
    <cellStyle name="Normal 59 2 7 2 6" xfId="48235" xr:uid="{00000000-0005-0000-0000-0000412A0000}"/>
    <cellStyle name="Normal 59 2 7 3" xfId="7229" xr:uid="{00000000-0005-0000-0000-0000422A0000}"/>
    <cellStyle name="Normal 59 2 7 3 2" xfId="16746" xr:uid="{00000000-0005-0000-0000-0000432A0000}"/>
    <cellStyle name="Normal 59 2 7 3 3" xfId="24899" xr:uid="{00000000-0005-0000-0000-0000442A0000}"/>
    <cellStyle name="Normal 59 2 7 3 4" xfId="33052" xr:uid="{00000000-0005-0000-0000-0000452A0000}"/>
    <cellStyle name="Normal 59 2 7 3 5" xfId="41284" xr:uid="{00000000-0005-0000-0000-0000462A0000}"/>
    <cellStyle name="Normal 59 2 7 3 6" xfId="50795" xr:uid="{00000000-0005-0000-0000-0000472A0000}"/>
    <cellStyle name="Normal 59 2 7 4" xfId="11146" xr:uid="{00000000-0005-0000-0000-0000482A0000}"/>
    <cellStyle name="Normal 59 2 7 5" xfId="19305" xr:uid="{00000000-0005-0000-0000-0000492A0000}"/>
    <cellStyle name="Normal 59 2 7 6" xfId="27458" xr:uid="{00000000-0005-0000-0000-00004A2A0000}"/>
    <cellStyle name="Normal 59 2 7 7" xfId="35690" xr:uid="{00000000-0005-0000-0000-00004B2A0000}"/>
    <cellStyle name="Normal 59 2 7 8" xfId="45201" xr:uid="{00000000-0005-0000-0000-00004C2A0000}"/>
    <cellStyle name="Normal 59 2 8" xfId="2909" xr:uid="{00000000-0005-0000-0000-00004D2A0000}"/>
    <cellStyle name="Normal 59 2 8 2" xfId="12426" xr:uid="{00000000-0005-0000-0000-00004E2A0000}"/>
    <cellStyle name="Normal 59 2 8 3" xfId="20585" xr:uid="{00000000-0005-0000-0000-00004F2A0000}"/>
    <cellStyle name="Normal 59 2 8 4" xfId="28738" xr:uid="{00000000-0005-0000-0000-0000502A0000}"/>
    <cellStyle name="Normal 59 2 8 5" xfId="36970" xr:uid="{00000000-0005-0000-0000-0000512A0000}"/>
    <cellStyle name="Normal 59 2 8 6" xfId="46481" xr:uid="{00000000-0005-0000-0000-0000522A0000}"/>
    <cellStyle name="Normal 59 2 9" xfId="2988" xr:uid="{00000000-0005-0000-0000-0000532A0000}"/>
    <cellStyle name="Normal 59 2 9 2" xfId="12505" xr:uid="{00000000-0005-0000-0000-0000542A0000}"/>
    <cellStyle name="Normal 59 2 9 3" xfId="20664" xr:uid="{00000000-0005-0000-0000-0000552A0000}"/>
    <cellStyle name="Normal 59 2 9 4" xfId="28817" xr:uid="{00000000-0005-0000-0000-0000562A0000}"/>
    <cellStyle name="Normal 59 2 9 5" xfId="37049" xr:uid="{00000000-0005-0000-0000-0000572A0000}"/>
    <cellStyle name="Normal 59 2 9 6" xfId="46560" xr:uid="{00000000-0005-0000-0000-0000582A0000}"/>
    <cellStyle name="Normal 59 3" xfId="194" xr:uid="{00000000-0005-0000-0000-0000592A0000}"/>
    <cellStyle name="Normal 59 4" xfId="365" xr:uid="{00000000-0005-0000-0000-00005A2A0000}"/>
    <cellStyle name="Normal 59 5" xfId="345" xr:uid="{00000000-0005-0000-0000-00005B2A0000}"/>
    <cellStyle name="Normal 59 5 10" xfId="3176" xr:uid="{00000000-0005-0000-0000-00005C2A0000}"/>
    <cellStyle name="Normal 59 5 10 2" xfId="12693" xr:uid="{00000000-0005-0000-0000-00005D2A0000}"/>
    <cellStyle name="Normal 59 5 10 3" xfId="20852" xr:uid="{00000000-0005-0000-0000-00005E2A0000}"/>
    <cellStyle name="Normal 59 5 10 4" xfId="29005" xr:uid="{00000000-0005-0000-0000-00005F2A0000}"/>
    <cellStyle name="Normal 59 5 10 5" xfId="37237" xr:uid="{00000000-0005-0000-0000-0000602A0000}"/>
    <cellStyle name="Normal 59 5 10 6" xfId="46748" xr:uid="{00000000-0005-0000-0000-0000612A0000}"/>
    <cellStyle name="Normal 59 5 11" xfId="3255" xr:uid="{00000000-0005-0000-0000-0000622A0000}"/>
    <cellStyle name="Normal 59 5 11 2" xfId="12772" xr:uid="{00000000-0005-0000-0000-0000632A0000}"/>
    <cellStyle name="Normal 59 5 11 3" xfId="20931" xr:uid="{00000000-0005-0000-0000-0000642A0000}"/>
    <cellStyle name="Normal 59 5 11 4" xfId="29084" xr:uid="{00000000-0005-0000-0000-0000652A0000}"/>
    <cellStyle name="Normal 59 5 11 5" xfId="37316" xr:uid="{00000000-0005-0000-0000-0000662A0000}"/>
    <cellStyle name="Normal 59 5 11 6" xfId="46827" xr:uid="{00000000-0005-0000-0000-0000672A0000}"/>
    <cellStyle name="Normal 59 5 12" xfId="3334" xr:uid="{00000000-0005-0000-0000-0000682A0000}"/>
    <cellStyle name="Normal 59 5 12 2" xfId="12851" xr:uid="{00000000-0005-0000-0000-0000692A0000}"/>
    <cellStyle name="Normal 59 5 12 3" xfId="21010" xr:uid="{00000000-0005-0000-0000-00006A2A0000}"/>
    <cellStyle name="Normal 59 5 12 4" xfId="29163" xr:uid="{00000000-0005-0000-0000-00006B2A0000}"/>
    <cellStyle name="Normal 59 5 12 5" xfId="37395" xr:uid="{00000000-0005-0000-0000-00006C2A0000}"/>
    <cellStyle name="Normal 59 5 12 6" xfId="46906" xr:uid="{00000000-0005-0000-0000-00006D2A0000}"/>
    <cellStyle name="Normal 59 5 13" xfId="3414" xr:uid="{00000000-0005-0000-0000-00006E2A0000}"/>
    <cellStyle name="Normal 59 5 13 2" xfId="12931" xr:uid="{00000000-0005-0000-0000-00006F2A0000}"/>
    <cellStyle name="Normal 59 5 13 3" xfId="21090" xr:uid="{00000000-0005-0000-0000-0000702A0000}"/>
    <cellStyle name="Normal 59 5 13 4" xfId="29243" xr:uid="{00000000-0005-0000-0000-0000712A0000}"/>
    <cellStyle name="Normal 59 5 13 5" xfId="37475" xr:uid="{00000000-0005-0000-0000-0000722A0000}"/>
    <cellStyle name="Normal 59 5 13 6" xfId="46986" xr:uid="{00000000-0005-0000-0000-0000732A0000}"/>
    <cellStyle name="Normal 59 5 14" xfId="5980" xr:uid="{00000000-0005-0000-0000-0000742A0000}"/>
    <cellStyle name="Normal 59 5 14 2" xfId="15497" xr:uid="{00000000-0005-0000-0000-0000752A0000}"/>
    <cellStyle name="Normal 59 5 14 3" xfId="23650" xr:uid="{00000000-0005-0000-0000-0000762A0000}"/>
    <cellStyle name="Normal 59 5 14 4" xfId="31803" xr:uid="{00000000-0005-0000-0000-0000772A0000}"/>
    <cellStyle name="Normal 59 5 14 5" xfId="40035" xr:uid="{00000000-0005-0000-0000-0000782A0000}"/>
    <cellStyle name="Normal 59 5 14 6" xfId="49546" xr:uid="{00000000-0005-0000-0000-0000792A0000}"/>
    <cellStyle name="Normal 59 5 15" xfId="8539" xr:uid="{00000000-0005-0000-0000-00007A2A0000}"/>
    <cellStyle name="Normal 59 5 15 2" xfId="42594" xr:uid="{00000000-0005-0000-0000-00007B2A0000}"/>
    <cellStyle name="Normal 59 5 15 3" xfId="52105" xr:uid="{00000000-0005-0000-0000-00007C2A0000}"/>
    <cellStyle name="Normal 59 5 16" xfId="8618" xr:uid="{00000000-0005-0000-0000-00007D2A0000}"/>
    <cellStyle name="Normal 59 5 16 2" xfId="42673" xr:uid="{00000000-0005-0000-0000-00007E2A0000}"/>
    <cellStyle name="Normal 59 5 16 3" xfId="52184" xr:uid="{00000000-0005-0000-0000-00007F2A0000}"/>
    <cellStyle name="Normal 59 5 17" xfId="8697" xr:uid="{00000000-0005-0000-0000-0000802A0000}"/>
    <cellStyle name="Normal 59 5 17 2" xfId="42752" xr:uid="{00000000-0005-0000-0000-0000812A0000}"/>
    <cellStyle name="Normal 59 5 17 3" xfId="52263" xr:uid="{00000000-0005-0000-0000-0000822A0000}"/>
    <cellStyle name="Normal 59 5 18" xfId="8776" xr:uid="{00000000-0005-0000-0000-0000832A0000}"/>
    <cellStyle name="Normal 59 5 18 2" xfId="42831" xr:uid="{00000000-0005-0000-0000-0000842A0000}"/>
    <cellStyle name="Normal 59 5 18 3" xfId="52342" xr:uid="{00000000-0005-0000-0000-0000852A0000}"/>
    <cellStyle name="Normal 59 5 19" xfId="8855" xr:uid="{00000000-0005-0000-0000-0000862A0000}"/>
    <cellStyle name="Normal 59 5 19 2" xfId="42910" xr:uid="{00000000-0005-0000-0000-0000872A0000}"/>
    <cellStyle name="Normal 59 5 19 3" xfId="52421" xr:uid="{00000000-0005-0000-0000-0000882A0000}"/>
    <cellStyle name="Normal 59 5 2" xfId="447" xr:uid="{00000000-0005-0000-0000-0000892A0000}"/>
    <cellStyle name="Normal 59 5 2 10" xfId="26289" xr:uid="{00000000-0005-0000-0000-00008A2A0000}"/>
    <cellStyle name="Normal 59 5 2 11" xfId="34521" xr:uid="{00000000-0005-0000-0000-00008B2A0000}"/>
    <cellStyle name="Normal 59 5 2 12" xfId="44032" xr:uid="{00000000-0005-0000-0000-00008C2A0000}"/>
    <cellStyle name="Normal 59 5 2 2" xfId="608" xr:uid="{00000000-0005-0000-0000-00008D2A0000}"/>
    <cellStyle name="Normal 59 5 2 2 10" xfId="34681" xr:uid="{00000000-0005-0000-0000-00008E2A0000}"/>
    <cellStyle name="Normal 59 5 2 2 11" xfId="44192" xr:uid="{00000000-0005-0000-0000-00008F2A0000}"/>
    <cellStyle name="Normal 59 5 2 2 2" xfId="934" xr:uid="{00000000-0005-0000-0000-0000902A0000}"/>
    <cellStyle name="Normal 59 5 2 2 2 10" xfId="44512" xr:uid="{00000000-0005-0000-0000-0000912A0000}"/>
    <cellStyle name="Normal 59 5 2 2 2 2" xfId="1577" xr:uid="{00000000-0005-0000-0000-0000922A0000}"/>
    <cellStyle name="Normal 59 5 2 2 2 2 2" xfId="2860" xr:uid="{00000000-0005-0000-0000-0000932A0000}"/>
    <cellStyle name="Normal 59 5 2 2 2 2 2 2" xfId="5900" xr:uid="{00000000-0005-0000-0000-0000942A0000}"/>
    <cellStyle name="Normal 59 5 2 2 2 2 2 2 2" xfId="15417" xr:uid="{00000000-0005-0000-0000-0000952A0000}"/>
    <cellStyle name="Normal 59 5 2 2 2 2 2 2 3" xfId="23570" xr:uid="{00000000-0005-0000-0000-0000962A0000}"/>
    <cellStyle name="Normal 59 5 2 2 2 2 2 2 4" xfId="31723" xr:uid="{00000000-0005-0000-0000-0000972A0000}"/>
    <cellStyle name="Normal 59 5 2 2 2 2 2 2 5" xfId="39955" xr:uid="{00000000-0005-0000-0000-0000982A0000}"/>
    <cellStyle name="Normal 59 5 2 2 2 2 2 2 6" xfId="49466" xr:uid="{00000000-0005-0000-0000-0000992A0000}"/>
    <cellStyle name="Normal 59 5 2 2 2 2 2 3" xfId="8460" xr:uid="{00000000-0005-0000-0000-00009A2A0000}"/>
    <cellStyle name="Normal 59 5 2 2 2 2 2 3 2" xfId="17977" xr:uid="{00000000-0005-0000-0000-00009B2A0000}"/>
    <cellStyle name="Normal 59 5 2 2 2 2 2 3 3" xfId="26130" xr:uid="{00000000-0005-0000-0000-00009C2A0000}"/>
    <cellStyle name="Normal 59 5 2 2 2 2 2 3 4" xfId="34283" xr:uid="{00000000-0005-0000-0000-00009D2A0000}"/>
    <cellStyle name="Normal 59 5 2 2 2 2 2 3 5" xfId="42515" xr:uid="{00000000-0005-0000-0000-00009E2A0000}"/>
    <cellStyle name="Normal 59 5 2 2 2 2 2 3 6" xfId="52026" xr:uid="{00000000-0005-0000-0000-00009F2A0000}"/>
    <cellStyle name="Normal 59 5 2 2 2 2 2 4" xfId="12377" xr:uid="{00000000-0005-0000-0000-0000A02A0000}"/>
    <cellStyle name="Normal 59 5 2 2 2 2 2 5" xfId="20536" xr:uid="{00000000-0005-0000-0000-0000A12A0000}"/>
    <cellStyle name="Normal 59 5 2 2 2 2 2 6" xfId="28689" xr:uid="{00000000-0005-0000-0000-0000A22A0000}"/>
    <cellStyle name="Normal 59 5 2 2 2 2 2 7" xfId="36921" xr:uid="{00000000-0005-0000-0000-0000A32A0000}"/>
    <cellStyle name="Normal 59 5 2 2 2 2 2 8" xfId="46432" xr:uid="{00000000-0005-0000-0000-0000A42A0000}"/>
    <cellStyle name="Normal 59 5 2 2 2 2 3" xfId="4620" xr:uid="{00000000-0005-0000-0000-0000A52A0000}"/>
    <cellStyle name="Normal 59 5 2 2 2 2 3 2" xfId="14137" xr:uid="{00000000-0005-0000-0000-0000A62A0000}"/>
    <cellStyle name="Normal 59 5 2 2 2 2 3 3" xfId="22290" xr:uid="{00000000-0005-0000-0000-0000A72A0000}"/>
    <cellStyle name="Normal 59 5 2 2 2 2 3 4" xfId="30443" xr:uid="{00000000-0005-0000-0000-0000A82A0000}"/>
    <cellStyle name="Normal 59 5 2 2 2 2 3 5" xfId="38675" xr:uid="{00000000-0005-0000-0000-0000A92A0000}"/>
    <cellStyle name="Normal 59 5 2 2 2 2 3 6" xfId="48186" xr:uid="{00000000-0005-0000-0000-0000AA2A0000}"/>
    <cellStyle name="Normal 59 5 2 2 2 2 4" xfId="7180" xr:uid="{00000000-0005-0000-0000-0000AB2A0000}"/>
    <cellStyle name="Normal 59 5 2 2 2 2 4 2" xfId="16697" xr:uid="{00000000-0005-0000-0000-0000AC2A0000}"/>
    <cellStyle name="Normal 59 5 2 2 2 2 4 3" xfId="24850" xr:uid="{00000000-0005-0000-0000-0000AD2A0000}"/>
    <cellStyle name="Normal 59 5 2 2 2 2 4 4" xfId="33003" xr:uid="{00000000-0005-0000-0000-0000AE2A0000}"/>
    <cellStyle name="Normal 59 5 2 2 2 2 4 5" xfId="41235" xr:uid="{00000000-0005-0000-0000-0000AF2A0000}"/>
    <cellStyle name="Normal 59 5 2 2 2 2 4 6" xfId="50746" xr:uid="{00000000-0005-0000-0000-0000B02A0000}"/>
    <cellStyle name="Normal 59 5 2 2 2 2 5" xfId="11097" xr:uid="{00000000-0005-0000-0000-0000B12A0000}"/>
    <cellStyle name="Normal 59 5 2 2 2 2 6" xfId="19256" xr:uid="{00000000-0005-0000-0000-0000B22A0000}"/>
    <cellStyle name="Normal 59 5 2 2 2 2 7" xfId="27409" xr:uid="{00000000-0005-0000-0000-0000B32A0000}"/>
    <cellStyle name="Normal 59 5 2 2 2 2 8" xfId="35641" xr:uid="{00000000-0005-0000-0000-0000B42A0000}"/>
    <cellStyle name="Normal 59 5 2 2 2 2 9" xfId="45152" xr:uid="{00000000-0005-0000-0000-0000B52A0000}"/>
    <cellStyle name="Normal 59 5 2 2 2 3" xfId="2220" xr:uid="{00000000-0005-0000-0000-0000B62A0000}"/>
    <cellStyle name="Normal 59 5 2 2 2 3 2" xfId="5260" xr:uid="{00000000-0005-0000-0000-0000B72A0000}"/>
    <cellStyle name="Normal 59 5 2 2 2 3 2 2" xfId="14777" xr:uid="{00000000-0005-0000-0000-0000B82A0000}"/>
    <cellStyle name="Normal 59 5 2 2 2 3 2 3" xfId="22930" xr:uid="{00000000-0005-0000-0000-0000B92A0000}"/>
    <cellStyle name="Normal 59 5 2 2 2 3 2 4" xfId="31083" xr:uid="{00000000-0005-0000-0000-0000BA2A0000}"/>
    <cellStyle name="Normal 59 5 2 2 2 3 2 5" xfId="39315" xr:uid="{00000000-0005-0000-0000-0000BB2A0000}"/>
    <cellStyle name="Normal 59 5 2 2 2 3 2 6" xfId="48826" xr:uid="{00000000-0005-0000-0000-0000BC2A0000}"/>
    <cellStyle name="Normal 59 5 2 2 2 3 3" xfId="7820" xr:uid="{00000000-0005-0000-0000-0000BD2A0000}"/>
    <cellStyle name="Normal 59 5 2 2 2 3 3 2" xfId="17337" xr:uid="{00000000-0005-0000-0000-0000BE2A0000}"/>
    <cellStyle name="Normal 59 5 2 2 2 3 3 3" xfId="25490" xr:uid="{00000000-0005-0000-0000-0000BF2A0000}"/>
    <cellStyle name="Normal 59 5 2 2 2 3 3 4" xfId="33643" xr:uid="{00000000-0005-0000-0000-0000C02A0000}"/>
    <cellStyle name="Normal 59 5 2 2 2 3 3 5" xfId="41875" xr:uid="{00000000-0005-0000-0000-0000C12A0000}"/>
    <cellStyle name="Normal 59 5 2 2 2 3 3 6" xfId="51386" xr:uid="{00000000-0005-0000-0000-0000C22A0000}"/>
    <cellStyle name="Normal 59 5 2 2 2 3 4" xfId="11737" xr:uid="{00000000-0005-0000-0000-0000C32A0000}"/>
    <cellStyle name="Normal 59 5 2 2 2 3 5" xfId="19896" xr:uid="{00000000-0005-0000-0000-0000C42A0000}"/>
    <cellStyle name="Normal 59 5 2 2 2 3 6" xfId="28049" xr:uid="{00000000-0005-0000-0000-0000C52A0000}"/>
    <cellStyle name="Normal 59 5 2 2 2 3 7" xfId="36281" xr:uid="{00000000-0005-0000-0000-0000C62A0000}"/>
    <cellStyle name="Normal 59 5 2 2 2 3 8" xfId="45792" xr:uid="{00000000-0005-0000-0000-0000C72A0000}"/>
    <cellStyle name="Normal 59 5 2 2 2 4" xfId="3980" xr:uid="{00000000-0005-0000-0000-0000C82A0000}"/>
    <cellStyle name="Normal 59 5 2 2 2 4 2" xfId="13497" xr:uid="{00000000-0005-0000-0000-0000C92A0000}"/>
    <cellStyle name="Normal 59 5 2 2 2 4 3" xfId="21650" xr:uid="{00000000-0005-0000-0000-0000CA2A0000}"/>
    <cellStyle name="Normal 59 5 2 2 2 4 4" xfId="29803" xr:uid="{00000000-0005-0000-0000-0000CB2A0000}"/>
    <cellStyle name="Normal 59 5 2 2 2 4 5" xfId="38035" xr:uid="{00000000-0005-0000-0000-0000CC2A0000}"/>
    <cellStyle name="Normal 59 5 2 2 2 4 6" xfId="47546" xr:uid="{00000000-0005-0000-0000-0000CD2A0000}"/>
    <cellStyle name="Normal 59 5 2 2 2 5" xfId="6540" xr:uid="{00000000-0005-0000-0000-0000CE2A0000}"/>
    <cellStyle name="Normal 59 5 2 2 2 5 2" xfId="16057" xr:uid="{00000000-0005-0000-0000-0000CF2A0000}"/>
    <cellStyle name="Normal 59 5 2 2 2 5 3" xfId="24210" xr:uid="{00000000-0005-0000-0000-0000D02A0000}"/>
    <cellStyle name="Normal 59 5 2 2 2 5 4" xfId="32363" xr:uid="{00000000-0005-0000-0000-0000D12A0000}"/>
    <cellStyle name="Normal 59 5 2 2 2 5 5" xfId="40595" xr:uid="{00000000-0005-0000-0000-0000D22A0000}"/>
    <cellStyle name="Normal 59 5 2 2 2 5 6" xfId="50106" xr:uid="{00000000-0005-0000-0000-0000D32A0000}"/>
    <cellStyle name="Normal 59 5 2 2 2 6" xfId="10457" xr:uid="{00000000-0005-0000-0000-0000D42A0000}"/>
    <cellStyle name="Normal 59 5 2 2 2 7" xfId="18616" xr:uid="{00000000-0005-0000-0000-0000D52A0000}"/>
    <cellStyle name="Normal 59 5 2 2 2 8" xfId="26769" xr:uid="{00000000-0005-0000-0000-0000D62A0000}"/>
    <cellStyle name="Normal 59 5 2 2 2 9" xfId="35001" xr:uid="{00000000-0005-0000-0000-0000D72A0000}"/>
    <cellStyle name="Normal 59 5 2 2 3" xfId="1257" xr:uid="{00000000-0005-0000-0000-0000D82A0000}"/>
    <cellStyle name="Normal 59 5 2 2 3 2" xfId="2540" xr:uid="{00000000-0005-0000-0000-0000D92A0000}"/>
    <cellStyle name="Normal 59 5 2 2 3 2 2" xfId="5580" xr:uid="{00000000-0005-0000-0000-0000DA2A0000}"/>
    <cellStyle name="Normal 59 5 2 2 3 2 2 2" xfId="15097" xr:uid="{00000000-0005-0000-0000-0000DB2A0000}"/>
    <cellStyle name="Normal 59 5 2 2 3 2 2 3" xfId="23250" xr:uid="{00000000-0005-0000-0000-0000DC2A0000}"/>
    <cellStyle name="Normal 59 5 2 2 3 2 2 4" xfId="31403" xr:uid="{00000000-0005-0000-0000-0000DD2A0000}"/>
    <cellStyle name="Normal 59 5 2 2 3 2 2 5" xfId="39635" xr:uid="{00000000-0005-0000-0000-0000DE2A0000}"/>
    <cellStyle name="Normal 59 5 2 2 3 2 2 6" xfId="49146" xr:uid="{00000000-0005-0000-0000-0000DF2A0000}"/>
    <cellStyle name="Normal 59 5 2 2 3 2 3" xfId="8140" xr:uid="{00000000-0005-0000-0000-0000E02A0000}"/>
    <cellStyle name="Normal 59 5 2 2 3 2 3 2" xfId="17657" xr:uid="{00000000-0005-0000-0000-0000E12A0000}"/>
    <cellStyle name="Normal 59 5 2 2 3 2 3 3" xfId="25810" xr:uid="{00000000-0005-0000-0000-0000E22A0000}"/>
    <cellStyle name="Normal 59 5 2 2 3 2 3 4" xfId="33963" xr:uid="{00000000-0005-0000-0000-0000E32A0000}"/>
    <cellStyle name="Normal 59 5 2 2 3 2 3 5" xfId="42195" xr:uid="{00000000-0005-0000-0000-0000E42A0000}"/>
    <cellStyle name="Normal 59 5 2 2 3 2 3 6" xfId="51706" xr:uid="{00000000-0005-0000-0000-0000E52A0000}"/>
    <cellStyle name="Normal 59 5 2 2 3 2 4" xfId="12057" xr:uid="{00000000-0005-0000-0000-0000E62A0000}"/>
    <cellStyle name="Normal 59 5 2 2 3 2 5" xfId="20216" xr:uid="{00000000-0005-0000-0000-0000E72A0000}"/>
    <cellStyle name="Normal 59 5 2 2 3 2 6" xfId="28369" xr:uid="{00000000-0005-0000-0000-0000E82A0000}"/>
    <cellStyle name="Normal 59 5 2 2 3 2 7" xfId="36601" xr:uid="{00000000-0005-0000-0000-0000E92A0000}"/>
    <cellStyle name="Normal 59 5 2 2 3 2 8" xfId="46112" xr:uid="{00000000-0005-0000-0000-0000EA2A0000}"/>
    <cellStyle name="Normal 59 5 2 2 3 3" xfId="4300" xr:uid="{00000000-0005-0000-0000-0000EB2A0000}"/>
    <cellStyle name="Normal 59 5 2 2 3 3 2" xfId="13817" xr:uid="{00000000-0005-0000-0000-0000EC2A0000}"/>
    <cellStyle name="Normal 59 5 2 2 3 3 3" xfId="21970" xr:uid="{00000000-0005-0000-0000-0000ED2A0000}"/>
    <cellStyle name="Normal 59 5 2 2 3 3 4" xfId="30123" xr:uid="{00000000-0005-0000-0000-0000EE2A0000}"/>
    <cellStyle name="Normal 59 5 2 2 3 3 5" xfId="38355" xr:uid="{00000000-0005-0000-0000-0000EF2A0000}"/>
    <cellStyle name="Normal 59 5 2 2 3 3 6" xfId="47866" xr:uid="{00000000-0005-0000-0000-0000F02A0000}"/>
    <cellStyle name="Normal 59 5 2 2 3 4" xfId="6860" xr:uid="{00000000-0005-0000-0000-0000F12A0000}"/>
    <cellStyle name="Normal 59 5 2 2 3 4 2" xfId="16377" xr:uid="{00000000-0005-0000-0000-0000F22A0000}"/>
    <cellStyle name="Normal 59 5 2 2 3 4 3" xfId="24530" xr:uid="{00000000-0005-0000-0000-0000F32A0000}"/>
    <cellStyle name="Normal 59 5 2 2 3 4 4" xfId="32683" xr:uid="{00000000-0005-0000-0000-0000F42A0000}"/>
    <cellStyle name="Normal 59 5 2 2 3 4 5" xfId="40915" xr:uid="{00000000-0005-0000-0000-0000F52A0000}"/>
    <cellStyle name="Normal 59 5 2 2 3 4 6" xfId="50426" xr:uid="{00000000-0005-0000-0000-0000F62A0000}"/>
    <cellStyle name="Normal 59 5 2 2 3 5" xfId="10777" xr:uid="{00000000-0005-0000-0000-0000F72A0000}"/>
    <cellStyle name="Normal 59 5 2 2 3 6" xfId="18936" xr:uid="{00000000-0005-0000-0000-0000F82A0000}"/>
    <cellStyle name="Normal 59 5 2 2 3 7" xfId="27089" xr:uid="{00000000-0005-0000-0000-0000F92A0000}"/>
    <cellStyle name="Normal 59 5 2 2 3 8" xfId="35321" xr:uid="{00000000-0005-0000-0000-0000FA2A0000}"/>
    <cellStyle name="Normal 59 5 2 2 3 9" xfId="44832" xr:uid="{00000000-0005-0000-0000-0000FB2A0000}"/>
    <cellStyle name="Normal 59 5 2 2 4" xfId="1900" xr:uid="{00000000-0005-0000-0000-0000FC2A0000}"/>
    <cellStyle name="Normal 59 5 2 2 4 2" xfId="4940" xr:uid="{00000000-0005-0000-0000-0000FD2A0000}"/>
    <cellStyle name="Normal 59 5 2 2 4 2 2" xfId="14457" xr:uid="{00000000-0005-0000-0000-0000FE2A0000}"/>
    <cellStyle name="Normal 59 5 2 2 4 2 3" xfId="22610" xr:uid="{00000000-0005-0000-0000-0000FF2A0000}"/>
    <cellStyle name="Normal 59 5 2 2 4 2 4" xfId="30763" xr:uid="{00000000-0005-0000-0000-0000002B0000}"/>
    <cellStyle name="Normal 59 5 2 2 4 2 5" xfId="38995" xr:uid="{00000000-0005-0000-0000-0000012B0000}"/>
    <cellStyle name="Normal 59 5 2 2 4 2 6" xfId="48506" xr:uid="{00000000-0005-0000-0000-0000022B0000}"/>
    <cellStyle name="Normal 59 5 2 2 4 3" xfId="7500" xr:uid="{00000000-0005-0000-0000-0000032B0000}"/>
    <cellStyle name="Normal 59 5 2 2 4 3 2" xfId="17017" xr:uid="{00000000-0005-0000-0000-0000042B0000}"/>
    <cellStyle name="Normal 59 5 2 2 4 3 3" xfId="25170" xr:uid="{00000000-0005-0000-0000-0000052B0000}"/>
    <cellStyle name="Normal 59 5 2 2 4 3 4" xfId="33323" xr:uid="{00000000-0005-0000-0000-0000062B0000}"/>
    <cellStyle name="Normal 59 5 2 2 4 3 5" xfId="41555" xr:uid="{00000000-0005-0000-0000-0000072B0000}"/>
    <cellStyle name="Normal 59 5 2 2 4 3 6" xfId="51066" xr:uid="{00000000-0005-0000-0000-0000082B0000}"/>
    <cellStyle name="Normal 59 5 2 2 4 4" xfId="11417" xr:uid="{00000000-0005-0000-0000-0000092B0000}"/>
    <cellStyle name="Normal 59 5 2 2 4 5" xfId="19576" xr:uid="{00000000-0005-0000-0000-00000A2B0000}"/>
    <cellStyle name="Normal 59 5 2 2 4 6" xfId="27729" xr:uid="{00000000-0005-0000-0000-00000B2B0000}"/>
    <cellStyle name="Normal 59 5 2 2 4 7" xfId="35961" xr:uid="{00000000-0005-0000-0000-00000C2B0000}"/>
    <cellStyle name="Normal 59 5 2 2 4 8" xfId="45472" xr:uid="{00000000-0005-0000-0000-00000D2B0000}"/>
    <cellStyle name="Normal 59 5 2 2 5" xfId="3657" xr:uid="{00000000-0005-0000-0000-00000E2B0000}"/>
    <cellStyle name="Normal 59 5 2 2 5 2" xfId="13174" xr:uid="{00000000-0005-0000-0000-00000F2B0000}"/>
    <cellStyle name="Normal 59 5 2 2 5 3" xfId="21330" xr:uid="{00000000-0005-0000-0000-0000102B0000}"/>
    <cellStyle name="Normal 59 5 2 2 5 4" xfId="29483" xr:uid="{00000000-0005-0000-0000-0000112B0000}"/>
    <cellStyle name="Normal 59 5 2 2 5 5" xfId="37715" xr:uid="{00000000-0005-0000-0000-0000122B0000}"/>
    <cellStyle name="Normal 59 5 2 2 5 6" xfId="47226" xr:uid="{00000000-0005-0000-0000-0000132B0000}"/>
    <cellStyle name="Normal 59 5 2 2 6" xfId="6220" xr:uid="{00000000-0005-0000-0000-0000142B0000}"/>
    <cellStyle name="Normal 59 5 2 2 6 2" xfId="15737" xr:uid="{00000000-0005-0000-0000-0000152B0000}"/>
    <cellStyle name="Normal 59 5 2 2 6 3" xfId="23890" xr:uid="{00000000-0005-0000-0000-0000162B0000}"/>
    <cellStyle name="Normal 59 5 2 2 6 4" xfId="32043" xr:uid="{00000000-0005-0000-0000-0000172B0000}"/>
    <cellStyle name="Normal 59 5 2 2 6 5" xfId="40275" xr:uid="{00000000-0005-0000-0000-0000182B0000}"/>
    <cellStyle name="Normal 59 5 2 2 6 6" xfId="49786" xr:uid="{00000000-0005-0000-0000-0000192B0000}"/>
    <cellStyle name="Normal 59 5 2 2 7" xfId="10137" xr:uid="{00000000-0005-0000-0000-00001A2B0000}"/>
    <cellStyle name="Normal 59 5 2 2 8" xfId="18296" xr:uid="{00000000-0005-0000-0000-00001B2B0000}"/>
    <cellStyle name="Normal 59 5 2 2 9" xfId="26449" xr:uid="{00000000-0005-0000-0000-00001C2B0000}"/>
    <cellStyle name="Normal 59 5 2 3" xfId="771" xr:uid="{00000000-0005-0000-0000-00001D2B0000}"/>
    <cellStyle name="Normal 59 5 2 3 10" xfId="44352" xr:uid="{00000000-0005-0000-0000-00001E2B0000}"/>
    <cellStyle name="Normal 59 5 2 3 2" xfId="1417" xr:uid="{00000000-0005-0000-0000-00001F2B0000}"/>
    <cellStyle name="Normal 59 5 2 3 2 2" xfId="2700" xr:uid="{00000000-0005-0000-0000-0000202B0000}"/>
    <cellStyle name="Normal 59 5 2 3 2 2 2" xfId="5740" xr:uid="{00000000-0005-0000-0000-0000212B0000}"/>
    <cellStyle name="Normal 59 5 2 3 2 2 2 2" xfId="15257" xr:uid="{00000000-0005-0000-0000-0000222B0000}"/>
    <cellStyle name="Normal 59 5 2 3 2 2 2 3" xfId="23410" xr:uid="{00000000-0005-0000-0000-0000232B0000}"/>
    <cellStyle name="Normal 59 5 2 3 2 2 2 4" xfId="31563" xr:uid="{00000000-0005-0000-0000-0000242B0000}"/>
    <cellStyle name="Normal 59 5 2 3 2 2 2 5" xfId="39795" xr:uid="{00000000-0005-0000-0000-0000252B0000}"/>
    <cellStyle name="Normal 59 5 2 3 2 2 2 6" xfId="49306" xr:uid="{00000000-0005-0000-0000-0000262B0000}"/>
    <cellStyle name="Normal 59 5 2 3 2 2 3" xfId="8300" xr:uid="{00000000-0005-0000-0000-0000272B0000}"/>
    <cellStyle name="Normal 59 5 2 3 2 2 3 2" xfId="17817" xr:uid="{00000000-0005-0000-0000-0000282B0000}"/>
    <cellStyle name="Normal 59 5 2 3 2 2 3 3" xfId="25970" xr:uid="{00000000-0005-0000-0000-0000292B0000}"/>
    <cellStyle name="Normal 59 5 2 3 2 2 3 4" xfId="34123" xr:uid="{00000000-0005-0000-0000-00002A2B0000}"/>
    <cellStyle name="Normal 59 5 2 3 2 2 3 5" xfId="42355" xr:uid="{00000000-0005-0000-0000-00002B2B0000}"/>
    <cellStyle name="Normal 59 5 2 3 2 2 3 6" xfId="51866" xr:uid="{00000000-0005-0000-0000-00002C2B0000}"/>
    <cellStyle name="Normal 59 5 2 3 2 2 4" xfId="12217" xr:uid="{00000000-0005-0000-0000-00002D2B0000}"/>
    <cellStyle name="Normal 59 5 2 3 2 2 5" xfId="20376" xr:uid="{00000000-0005-0000-0000-00002E2B0000}"/>
    <cellStyle name="Normal 59 5 2 3 2 2 6" xfId="28529" xr:uid="{00000000-0005-0000-0000-00002F2B0000}"/>
    <cellStyle name="Normal 59 5 2 3 2 2 7" xfId="36761" xr:uid="{00000000-0005-0000-0000-0000302B0000}"/>
    <cellStyle name="Normal 59 5 2 3 2 2 8" xfId="46272" xr:uid="{00000000-0005-0000-0000-0000312B0000}"/>
    <cellStyle name="Normal 59 5 2 3 2 3" xfId="4460" xr:uid="{00000000-0005-0000-0000-0000322B0000}"/>
    <cellStyle name="Normal 59 5 2 3 2 3 2" xfId="13977" xr:uid="{00000000-0005-0000-0000-0000332B0000}"/>
    <cellStyle name="Normal 59 5 2 3 2 3 3" xfId="22130" xr:uid="{00000000-0005-0000-0000-0000342B0000}"/>
    <cellStyle name="Normal 59 5 2 3 2 3 4" xfId="30283" xr:uid="{00000000-0005-0000-0000-0000352B0000}"/>
    <cellStyle name="Normal 59 5 2 3 2 3 5" xfId="38515" xr:uid="{00000000-0005-0000-0000-0000362B0000}"/>
    <cellStyle name="Normal 59 5 2 3 2 3 6" xfId="48026" xr:uid="{00000000-0005-0000-0000-0000372B0000}"/>
    <cellStyle name="Normal 59 5 2 3 2 4" xfId="7020" xr:uid="{00000000-0005-0000-0000-0000382B0000}"/>
    <cellStyle name="Normal 59 5 2 3 2 4 2" xfId="16537" xr:uid="{00000000-0005-0000-0000-0000392B0000}"/>
    <cellStyle name="Normal 59 5 2 3 2 4 3" xfId="24690" xr:uid="{00000000-0005-0000-0000-00003A2B0000}"/>
    <cellStyle name="Normal 59 5 2 3 2 4 4" xfId="32843" xr:uid="{00000000-0005-0000-0000-00003B2B0000}"/>
    <cellStyle name="Normal 59 5 2 3 2 4 5" xfId="41075" xr:uid="{00000000-0005-0000-0000-00003C2B0000}"/>
    <cellStyle name="Normal 59 5 2 3 2 4 6" xfId="50586" xr:uid="{00000000-0005-0000-0000-00003D2B0000}"/>
    <cellStyle name="Normal 59 5 2 3 2 5" xfId="10937" xr:uid="{00000000-0005-0000-0000-00003E2B0000}"/>
    <cellStyle name="Normal 59 5 2 3 2 6" xfId="19096" xr:uid="{00000000-0005-0000-0000-00003F2B0000}"/>
    <cellStyle name="Normal 59 5 2 3 2 7" xfId="27249" xr:uid="{00000000-0005-0000-0000-0000402B0000}"/>
    <cellStyle name="Normal 59 5 2 3 2 8" xfId="35481" xr:uid="{00000000-0005-0000-0000-0000412B0000}"/>
    <cellStyle name="Normal 59 5 2 3 2 9" xfId="44992" xr:uid="{00000000-0005-0000-0000-0000422B0000}"/>
    <cellStyle name="Normal 59 5 2 3 3" xfId="2060" xr:uid="{00000000-0005-0000-0000-0000432B0000}"/>
    <cellStyle name="Normal 59 5 2 3 3 2" xfId="5100" xr:uid="{00000000-0005-0000-0000-0000442B0000}"/>
    <cellStyle name="Normal 59 5 2 3 3 2 2" xfId="14617" xr:uid="{00000000-0005-0000-0000-0000452B0000}"/>
    <cellStyle name="Normal 59 5 2 3 3 2 3" xfId="22770" xr:uid="{00000000-0005-0000-0000-0000462B0000}"/>
    <cellStyle name="Normal 59 5 2 3 3 2 4" xfId="30923" xr:uid="{00000000-0005-0000-0000-0000472B0000}"/>
    <cellStyle name="Normal 59 5 2 3 3 2 5" xfId="39155" xr:uid="{00000000-0005-0000-0000-0000482B0000}"/>
    <cellStyle name="Normal 59 5 2 3 3 2 6" xfId="48666" xr:uid="{00000000-0005-0000-0000-0000492B0000}"/>
    <cellStyle name="Normal 59 5 2 3 3 3" xfId="7660" xr:uid="{00000000-0005-0000-0000-00004A2B0000}"/>
    <cellStyle name="Normal 59 5 2 3 3 3 2" xfId="17177" xr:uid="{00000000-0005-0000-0000-00004B2B0000}"/>
    <cellStyle name="Normal 59 5 2 3 3 3 3" xfId="25330" xr:uid="{00000000-0005-0000-0000-00004C2B0000}"/>
    <cellStyle name="Normal 59 5 2 3 3 3 4" xfId="33483" xr:uid="{00000000-0005-0000-0000-00004D2B0000}"/>
    <cellStyle name="Normal 59 5 2 3 3 3 5" xfId="41715" xr:uid="{00000000-0005-0000-0000-00004E2B0000}"/>
    <cellStyle name="Normal 59 5 2 3 3 3 6" xfId="51226" xr:uid="{00000000-0005-0000-0000-00004F2B0000}"/>
    <cellStyle name="Normal 59 5 2 3 3 4" xfId="11577" xr:uid="{00000000-0005-0000-0000-0000502B0000}"/>
    <cellStyle name="Normal 59 5 2 3 3 5" xfId="19736" xr:uid="{00000000-0005-0000-0000-0000512B0000}"/>
    <cellStyle name="Normal 59 5 2 3 3 6" xfId="27889" xr:uid="{00000000-0005-0000-0000-0000522B0000}"/>
    <cellStyle name="Normal 59 5 2 3 3 7" xfId="36121" xr:uid="{00000000-0005-0000-0000-0000532B0000}"/>
    <cellStyle name="Normal 59 5 2 3 3 8" xfId="45632" xr:uid="{00000000-0005-0000-0000-0000542B0000}"/>
    <cellStyle name="Normal 59 5 2 3 4" xfId="3817" xr:uid="{00000000-0005-0000-0000-0000552B0000}"/>
    <cellStyle name="Normal 59 5 2 3 4 2" xfId="13334" xr:uid="{00000000-0005-0000-0000-0000562B0000}"/>
    <cellStyle name="Normal 59 5 2 3 4 3" xfId="21490" xr:uid="{00000000-0005-0000-0000-0000572B0000}"/>
    <cellStyle name="Normal 59 5 2 3 4 4" xfId="29643" xr:uid="{00000000-0005-0000-0000-0000582B0000}"/>
    <cellStyle name="Normal 59 5 2 3 4 5" xfId="37875" xr:uid="{00000000-0005-0000-0000-0000592B0000}"/>
    <cellStyle name="Normal 59 5 2 3 4 6" xfId="47386" xr:uid="{00000000-0005-0000-0000-00005A2B0000}"/>
    <cellStyle name="Normal 59 5 2 3 5" xfId="6380" xr:uid="{00000000-0005-0000-0000-00005B2B0000}"/>
    <cellStyle name="Normal 59 5 2 3 5 2" xfId="15897" xr:uid="{00000000-0005-0000-0000-00005C2B0000}"/>
    <cellStyle name="Normal 59 5 2 3 5 3" xfId="24050" xr:uid="{00000000-0005-0000-0000-00005D2B0000}"/>
    <cellStyle name="Normal 59 5 2 3 5 4" xfId="32203" xr:uid="{00000000-0005-0000-0000-00005E2B0000}"/>
    <cellStyle name="Normal 59 5 2 3 5 5" xfId="40435" xr:uid="{00000000-0005-0000-0000-00005F2B0000}"/>
    <cellStyle name="Normal 59 5 2 3 5 6" xfId="49946" xr:uid="{00000000-0005-0000-0000-0000602B0000}"/>
    <cellStyle name="Normal 59 5 2 3 6" xfId="10297" xr:uid="{00000000-0005-0000-0000-0000612B0000}"/>
    <cellStyle name="Normal 59 5 2 3 7" xfId="18456" xr:uid="{00000000-0005-0000-0000-0000622B0000}"/>
    <cellStyle name="Normal 59 5 2 3 8" xfId="26609" xr:uid="{00000000-0005-0000-0000-0000632B0000}"/>
    <cellStyle name="Normal 59 5 2 3 9" xfId="34841" xr:uid="{00000000-0005-0000-0000-0000642B0000}"/>
    <cellStyle name="Normal 59 5 2 4" xfId="1097" xr:uid="{00000000-0005-0000-0000-0000652B0000}"/>
    <cellStyle name="Normal 59 5 2 4 2" xfId="2380" xr:uid="{00000000-0005-0000-0000-0000662B0000}"/>
    <cellStyle name="Normal 59 5 2 4 2 2" xfId="5420" xr:uid="{00000000-0005-0000-0000-0000672B0000}"/>
    <cellStyle name="Normal 59 5 2 4 2 2 2" xfId="14937" xr:uid="{00000000-0005-0000-0000-0000682B0000}"/>
    <cellStyle name="Normal 59 5 2 4 2 2 3" xfId="23090" xr:uid="{00000000-0005-0000-0000-0000692B0000}"/>
    <cellStyle name="Normal 59 5 2 4 2 2 4" xfId="31243" xr:uid="{00000000-0005-0000-0000-00006A2B0000}"/>
    <cellStyle name="Normal 59 5 2 4 2 2 5" xfId="39475" xr:uid="{00000000-0005-0000-0000-00006B2B0000}"/>
    <cellStyle name="Normal 59 5 2 4 2 2 6" xfId="48986" xr:uid="{00000000-0005-0000-0000-00006C2B0000}"/>
    <cellStyle name="Normal 59 5 2 4 2 3" xfId="7980" xr:uid="{00000000-0005-0000-0000-00006D2B0000}"/>
    <cellStyle name="Normal 59 5 2 4 2 3 2" xfId="17497" xr:uid="{00000000-0005-0000-0000-00006E2B0000}"/>
    <cellStyle name="Normal 59 5 2 4 2 3 3" xfId="25650" xr:uid="{00000000-0005-0000-0000-00006F2B0000}"/>
    <cellStyle name="Normal 59 5 2 4 2 3 4" xfId="33803" xr:uid="{00000000-0005-0000-0000-0000702B0000}"/>
    <cellStyle name="Normal 59 5 2 4 2 3 5" xfId="42035" xr:uid="{00000000-0005-0000-0000-0000712B0000}"/>
    <cellStyle name="Normal 59 5 2 4 2 3 6" xfId="51546" xr:uid="{00000000-0005-0000-0000-0000722B0000}"/>
    <cellStyle name="Normal 59 5 2 4 2 4" xfId="11897" xr:uid="{00000000-0005-0000-0000-0000732B0000}"/>
    <cellStyle name="Normal 59 5 2 4 2 5" xfId="20056" xr:uid="{00000000-0005-0000-0000-0000742B0000}"/>
    <cellStyle name="Normal 59 5 2 4 2 6" xfId="28209" xr:uid="{00000000-0005-0000-0000-0000752B0000}"/>
    <cellStyle name="Normal 59 5 2 4 2 7" xfId="36441" xr:uid="{00000000-0005-0000-0000-0000762B0000}"/>
    <cellStyle name="Normal 59 5 2 4 2 8" xfId="45952" xr:uid="{00000000-0005-0000-0000-0000772B0000}"/>
    <cellStyle name="Normal 59 5 2 4 3" xfId="4140" xr:uid="{00000000-0005-0000-0000-0000782B0000}"/>
    <cellStyle name="Normal 59 5 2 4 3 2" xfId="13657" xr:uid="{00000000-0005-0000-0000-0000792B0000}"/>
    <cellStyle name="Normal 59 5 2 4 3 3" xfId="21810" xr:uid="{00000000-0005-0000-0000-00007A2B0000}"/>
    <cellStyle name="Normal 59 5 2 4 3 4" xfId="29963" xr:uid="{00000000-0005-0000-0000-00007B2B0000}"/>
    <cellStyle name="Normal 59 5 2 4 3 5" xfId="38195" xr:uid="{00000000-0005-0000-0000-00007C2B0000}"/>
    <cellStyle name="Normal 59 5 2 4 3 6" xfId="47706" xr:uid="{00000000-0005-0000-0000-00007D2B0000}"/>
    <cellStyle name="Normal 59 5 2 4 4" xfId="6700" xr:uid="{00000000-0005-0000-0000-00007E2B0000}"/>
    <cellStyle name="Normal 59 5 2 4 4 2" xfId="16217" xr:uid="{00000000-0005-0000-0000-00007F2B0000}"/>
    <cellStyle name="Normal 59 5 2 4 4 3" xfId="24370" xr:uid="{00000000-0005-0000-0000-0000802B0000}"/>
    <cellStyle name="Normal 59 5 2 4 4 4" xfId="32523" xr:uid="{00000000-0005-0000-0000-0000812B0000}"/>
    <cellStyle name="Normal 59 5 2 4 4 5" xfId="40755" xr:uid="{00000000-0005-0000-0000-0000822B0000}"/>
    <cellStyle name="Normal 59 5 2 4 4 6" xfId="50266" xr:uid="{00000000-0005-0000-0000-0000832B0000}"/>
    <cellStyle name="Normal 59 5 2 4 5" xfId="10617" xr:uid="{00000000-0005-0000-0000-0000842B0000}"/>
    <cellStyle name="Normal 59 5 2 4 6" xfId="18776" xr:uid="{00000000-0005-0000-0000-0000852B0000}"/>
    <cellStyle name="Normal 59 5 2 4 7" xfId="26929" xr:uid="{00000000-0005-0000-0000-0000862B0000}"/>
    <cellStyle name="Normal 59 5 2 4 8" xfId="35161" xr:uid="{00000000-0005-0000-0000-0000872B0000}"/>
    <cellStyle name="Normal 59 5 2 4 9" xfId="44672" xr:uid="{00000000-0005-0000-0000-0000882B0000}"/>
    <cellStyle name="Normal 59 5 2 5" xfId="1740" xr:uid="{00000000-0005-0000-0000-0000892B0000}"/>
    <cellStyle name="Normal 59 5 2 5 2" xfId="4780" xr:uid="{00000000-0005-0000-0000-00008A2B0000}"/>
    <cellStyle name="Normal 59 5 2 5 2 2" xfId="14297" xr:uid="{00000000-0005-0000-0000-00008B2B0000}"/>
    <cellStyle name="Normal 59 5 2 5 2 3" xfId="22450" xr:uid="{00000000-0005-0000-0000-00008C2B0000}"/>
    <cellStyle name="Normal 59 5 2 5 2 4" xfId="30603" xr:uid="{00000000-0005-0000-0000-00008D2B0000}"/>
    <cellStyle name="Normal 59 5 2 5 2 5" xfId="38835" xr:uid="{00000000-0005-0000-0000-00008E2B0000}"/>
    <cellStyle name="Normal 59 5 2 5 2 6" xfId="48346" xr:uid="{00000000-0005-0000-0000-00008F2B0000}"/>
    <cellStyle name="Normal 59 5 2 5 3" xfId="7340" xr:uid="{00000000-0005-0000-0000-0000902B0000}"/>
    <cellStyle name="Normal 59 5 2 5 3 2" xfId="16857" xr:uid="{00000000-0005-0000-0000-0000912B0000}"/>
    <cellStyle name="Normal 59 5 2 5 3 3" xfId="25010" xr:uid="{00000000-0005-0000-0000-0000922B0000}"/>
    <cellStyle name="Normal 59 5 2 5 3 4" xfId="33163" xr:uid="{00000000-0005-0000-0000-0000932B0000}"/>
    <cellStyle name="Normal 59 5 2 5 3 5" xfId="41395" xr:uid="{00000000-0005-0000-0000-0000942B0000}"/>
    <cellStyle name="Normal 59 5 2 5 3 6" xfId="50906" xr:uid="{00000000-0005-0000-0000-0000952B0000}"/>
    <cellStyle name="Normal 59 5 2 5 4" xfId="11257" xr:uid="{00000000-0005-0000-0000-0000962B0000}"/>
    <cellStyle name="Normal 59 5 2 5 5" xfId="19416" xr:uid="{00000000-0005-0000-0000-0000972B0000}"/>
    <cellStyle name="Normal 59 5 2 5 6" xfId="27569" xr:uid="{00000000-0005-0000-0000-0000982B0000}"/>
    <cellStyle name="Normal 59 5 2 5 7" xfId="35801" xr:uid="{00000000-0005-0000-0000-0000992B0000}"/>
    <cellStyle name="Normal 59 5 2 5 8" xfId="45312" xr:uid="{00000000-0005-0000-0000-00009A2B0000}"/>
    <cellStyle name="Normal 59 5 2 6" xfId="3494" xr:uid="{00000000-0005-0000-0000-00009B2B0000}"/>
    <cellStyle name="Normal 59 5 2 6 2" xfId="13011" xr:uid="{00000000-0005-0000-0000-00009C2B0000}"/>
    <cellStyle name="Normal 59 5 2 6 3" xfId="21170" xr:uid="{00000000-0005-0000-0000-00009D2B0000}"/>
    <cellStyle name="Normal 59 5 2 6 4" xfId="29323" xr:uid="{00000000-0005-0000-0000-00009E2B0000}"/>
    <cellStyle name="Normal 59 5 2 6 5" xfId="37555" xr:uid="{00000000-0005-0000-0000-00009F2B0000}"/>
    <cellStyle name="Normal 59 5 2 6 6" xfId="47066" xr:uid="{00000000-0005-0000-0000-0000A02B0000}"/>
    <cellStyle name="Normal 59 5 2 7" xfId="6060" xr:uid="{00000000-0005-0000-0000-0000A12B0000}"/>
    <cellStyle name="Normal 59 5 2 7 2" xfId="15577" xr:uid="{00000000-0005-0000-0000-0000A22B0000}"/>
    <cellStyle name="Normal 59 5 2 7 3" xfId="23730" xr:uid="{00000000-0005-0000-0000-0000A32B0000}"/>
    <cellStyle name="Normal 59 5 2 7 4" xfId="31883" xr:uid="{00000000-0005-0000-0000-0000A42B0000}"/>
    <cellStyle name="Normal 59 5 2 7 5" xfId="40115" xr:uid="{00000000-0005-0000-0000-0000A52B0000}"/>
    <cellStyle name="Normal 59 5 2 7 6" xfId="49626" xr:uid="{00000000-0005-0000-0000-0000A62B0000}"/>
    <cellStyle name="Normal 59 5 2 8" xfId="9977" xr:uid="{00000000-0005-0000-0000-0000A72B0000}"/>
    <cellStyle name="Normal 59 5 2 9" xfId="18136" xr:uid="{00000000-0005-0000-0000-0000A82B0000}"/>
    <cellStyle name="Normal 59 5 20" xfId="8934" xr:uid="{00000000-0005-0000-0000-0000A92B0000}"/>
    <cellStyle name="Normal 59 5 20 2" xfId="42989" xr:uid="{00000000-0005-0000-0000-0000AA2B0000}"/>
    <cellStyle name="Normal 59 5 20 3" xfId="52500" xr:uid="{00000000-0005-0000-0000-0000AB2B0000}"/>
    <cellStyle name="Normal 59 5 21" xfId="9013" xr:uid="{00000000-0005-0000-0000-0000AC2B0000}"/>
    <cellStyle name="Normal 59 5 21 2" xfId="43068" xr:uid="{00000000-0005-0000-0000-0000AD2B0000}"/>
    <cellStyle name="Normal 59 5 21 3" xfId="52579" xr:uid="{00000000-0005-0000-0000-0000AE2B0000}"/>
    <cellStyle name="Normal 59 5 22" xfId="9092" xr:uid="{00000000-0005-0000-0000-0000AF2B0000}"/>
    <cellStyle name="Normal 59 5 22 2" xfId="43147" xr:uid="{00000000-0005-0000-0000-0000B02B0000}"/>
    <cellStyle name="Normal 59 5 22 3" xfId="52658" xr:uid="{00000000-0005-0000-0000-0000B12B0000}"/>
    <cellStyle name="Normal 59 5 23" xfId="9171" xr:uid="{00000000-0005-0000-0000-0000B22B0000}"/>
    <cellStyle name="Normal 59 5 23 2" xfId="43226" xr:uid="{00000000-0005-0000-0000-0000B32B0000}"/>
    <cellStyle name="Normal 59 5 23 3" xfId="52737" xr:uid="{00000000-0005-0000-0000-0000B42B0000}"/>
    <cellStyle name="Normal 59 5 24" xfId="9250" xr:uid="{00000000-0005-0000-0000-0000B52B0000}"/>
    <cellStyle name="Normal 59 5 24 2" xfId="43305" xr:uid="{00000000-0005-0000-0000-0000B62B0000}"/>
    <cellStyle name="Normal 59 5 24 3" xfId="52816" xr:uid="{00000000-0005-0000-0000-0000B72B0000}"/>
    <cellStyle name="Normal 59 5 25" xfId="9329" xr:uid="{00000000-0005-0000-0000-0000B82B0000}"/>
    <cellStyle name="Normal 59 5 25 2" xfId="43384" xr:uid="{00000000-0005-0000-0000-0000B92B0000}"/>
    <cellStyle name="Normal 59 5 25 3" xfId="52895" xr:uid="{00000000-0005-0000-0000-0000BA2B0000}"/>
    <cellStyle name="Normal 59 5 26" xfId="9408" xr:uid="{00000000-0005-0000-0000-0000BB2B0000}"/>
    <cellStyle name="Normal 59 5 26 2" xfId="43463" xr:uid="{00000000-0005-0000-0000-0000BC2B0000}"/>
    <cellStyle name="Normal 59 5 26 3" xfId="52974" xr:uid="{00000000-0005-0000-0000-0000BD2B0000}"/>
    <cellStyle name="Normal 59 5 27" xfId="9487" xr:uid="{00000000-0005-0000-0000-0000BE2B0000}"/>
    <cellStyle name="Normal 59 5 27 2" xfId="43542" xr:uid="{00000000-0005-0000-0000-0000BF2B0000}"/>
    <cellStyle name="Normal 59 5 27 3" xfId="53053" xr:uid="{00000000-0005-0000-0000-0000C02B0000}"/>
    <cellStyle name="Normal 59 5 28" xfId="9566" xr:uid="{00000000-0005-0000-0000-0000C12B0000}"/>
    <cellStyle name="Normal 59 5 28 2" xfId="43621" xr:uid="{00000000-0005-0000-0000-0000C22B0000}"/>
    <cellStyle name="Normal 59 5 28 3" xfId="53132" xr:uid="{00000000-0005-0000-0000-0000C32B0000}"/>
    <cellStyle name="Normal 59 5 29" xfId="9645" xr:uid="{00000000-0005-0000-0000-0000C42B0000}"/>
    <cellStyle name="Normal 59 5 29 2" xfId="43700" xr:uid="{00000000-0005-0000-0000-0000C52B0000}"/>
    <cellStyle name="Normal 59 5 29 3" xfId="53211" xr:uid="{00000000-0005-0000-0000-0000C62B0000}"/>
    <cellStyle name="Normal 59 5 3" xfId="528" xr:uid="{00000000-0005-0000-0000-0000C72B0000}"/>
    <cellStyle name="Normal 59 5 3 10" xfId="34601" xr:uid="{00000000-0005-0000-0000-0000C82B0000}"/>
    <cellStyle name="Normal 59 5 3 11" xfId="44112" xr:uid="{00000000-0005-0000-0000-0000C92B0000}"/>
    <cellStyle name="Normal 59 5 3 2" xfId="854" xr:uid="{00000000-0005-0000-0000-0000CA2B0000}"/>
    <cellStyle name="Normal 59 5 3 2 10" xfId="44432" xr:uid="{00000000-0005-0000-0000-0000CB2B0000}"/>
    <cellStyle name="Normal 59 5 3 2 2" xfId="1497" xr:uid="{00000000-0005-0000-0000-0000CC2B0000}"/>
    <cellStyle name="Normal 59 5 3 2 2 2" xfId="2780" xr:uid="{00000000-0005-0000-0000-0000CD2B0000}"/>
    <cellStyle name="Normal 59 5 3 2 2 2 2" xfId="5820" xr:uid="{00000000-0005-0000-0000-0000CE2B0000}"/>
    <cellStyle name="Normal 59 5 3 2 2 2 2 2" xfId="15337" xr:uid="{00000000-0005-0000-0000-0000CF2B0000}"/>
    <cellStyle name="Normal 59 5 3 2 2 2 2 3" xfId="23490" xr:uid="{00000000-0005-0000-0000-0000D02B0000}"/>
    <cellStyle name="Normal 59 5 3 2 2 2 2 4" xfId="31643" xr:uid="{00000000-0005-0000-0000-0000D12B0000}"/>
    <cellStyle name="Normal 59 5 3 2 2 2 2 5" xfId="39875" xr:uid="{00000000-0005-0000-0000-0000D22B0000}"/>
    <cellStyle name="Normal 59 5 3 2 2 2 2 6" xfId="49386" xr:uid="{00000000-0005-0000-0000-0000D32B0000}"/>
    <cellStyle name="Normal 59 5 3 2 2 2 3" xfId="8380" xr:uid="{00000000-0005-0000-0000-0000D42B0000}"/>
    <cellStyle name="Normal 59 5 3 2 2 2 3 2" xfId="17897" xr:uid="{00000000-0005-0000-0000-0000D52B0000}"/>
    <cellStyle name="Normal 59 5 3 2 2 2 3 3" xfId="26050" xr:uid="{00000000-0005-0000-0000-0000D62B0000}"/>
    <cellStyle name="Normal 59 5 3 2 2 2 3 4" xfId="34203" xr:uid="{00000000-0005-0000-0000-0000D72B0000}"/>
    <cellStyle name="Normal 59 5 3 2 2 2 3 5" xfId="42435" xr:uid="{00000000-0005-0000-0000-0000D82B0000}"/>
    <cellStyle name="Normal 59 5 3 2 2 2 3 6" xfId="51946" xr:uid="{00000000-0005-0000-0000-0000D92B0000}"/>
    <cellStyle name="Normal 59 5 3 2 2 2 4" xfId="12297" xr:uid="{00000000-0005-0000-0000-0000DA2B0000}"/>
    <cellStyle name="Normal 59 5 3 2 2 2 5" xfId="20456" xr:uid="{00000000-0005-0000-0000-0000DB2B0000}"/>
    <cellStyle name="Normal 59 5 3 2 2 2 6" xfId="28609" xr:uid="{00000000-0005-0000-0000-0000DC2B0000}"/>
    <cellStyle name="Normal 59 5 3 2 2 2 7" xfId="36841" xr:uid="{00000000-0005-0000-0000-0000DD2B0000}"/>
    <cellStyle name="Normal 59 5 3 2 2 2 8" xfId="46352" xr:uid="{00000000-0005-0000-0000-0000DE2B0000}"/>
    <cellStyle name="Normal 59 5 3 2 2 3" xfId="4540" xr:uid="{00000000-0005-0000-0000-0000DF2B0000}"/>
    <cellStyle name="Normal 59 5 3 2 2 3 2" xfId="14057" xr:uid="{00000000-0005-0000-0000-0000E02B0000}"/>
    <cellStyle name="Normal 59 5 3 2 2 3 3" xfId="22210" xr:uid="{00000000-0005-0000-0000-0000E12B0000}"/>
    <cellStyle name="Normal 59 5 3 2 2 3 4" xfId="30363" xr:uid="{00000000-0005-0000-0000-0000E22B0000}"/>
    <cellStyle name="Normal 59 5 3 2 2 3 5" xfId="38595" xr:uid="{00000000-0005-0000-0000-0000E32B0000}"/>
    <cellStyle name="Normal 59 5 3 2 2 3 6" xfId="48106" xr:uid="{00000000-0005-0000-0000-0000E42B0000}"/>
    <cellStyle name="Normal 59 5 3 2 2 4" xfId="7100" xr:uid="{00000000-0005-0000-0000-0000E52B0000}"/>
    <cellStyle name="Normal 59 5 3 2 2 4 2" xfId="16617" xr:uid="{00000000-0005-0000-0000-0000E62B0000}"/>
    <cellStyle name="Normal 59 5 3 2 2 4 3" xfId="24770" xr:uid="{00000000-0005-0000-0000-0000E72B0000}"/>
    <cellStyle name="Normal 59 5 3 2 2 4 4" xfId="32923" xr:uid="{00000000-0005-0000-0000-0000E82B0000}"/>
    <cellStyle name="Normal 59 5 3 2 2 4 5" xfId="41155" xr:uid="{00000000-0005-0000-0000-0000E92B0000}"/>
    <cellStyle name="Normal 59 5 3 2 2 4 6" xfId="50666" xr:uid="{00000000-0005-0000-0000-0000EA2B0000}"/>
    <cellStyle name="Normal 59 5 3 2 2 5" xfId="11017" xr:uid="{00000000-0005-0000-0000-0000EB2B0000}"/>
    <cellStyle name="Normal 59 5 3 2 2 6" xfId="19176" xr:uid="{00000000-0005-0000-0000-0000EC2B0000}"/>
    <cellStyle name="Normal 59 5 3 2 2 7" xfId="27329" xr:uid="{00000000-0005-0000-0000-0000ED2B0000}"/>
    <cellStyle name="Normal 59 5 3 2 2 8" xfId="35561" xr:uid="{00000000-0005-0000-0000-0000EE2B0000}"/>
    <cellStyle name="Normal 59 5 3 2 2 9" xfId="45072" xr:uid="{00000000-0005-0000-0000-0000EF2B0000}"/>
    <cellStyle name="Normal 59 5 3 2 3" xfId="2140" xr:uid="{00000000-0005-0000-0000-0000F02B0000}"/>
    <cellStyle name="Normal 59 5 3 2 3 2" xfId="5180" xr:uid="{00000000-0005-0000-0000-0000F12B0000}"/>
    <cellStyle name="Normal 59 5 3 2 3 2 2" xfId="14697" xr:uid="{00000000-0005-0000-0000-0000F22B0000}"/>
    <cellStyle name="Normal 59 5 3 2 3 2 3" xfId="22850" xr:uid="{00000000-0005-0000-0000-0000F32B0000}"/>
    <cellStyle name="Normal 59 5 3 2 3 2 4" xfId="31003" xr:uid="{00000000-0005-0000-0000-0000F42B0000}"/>
    <cellStyle name="Normal 59 5 3 2 3 2 5" xfId="39235" xr:uid="{00000000-0005-0000-0000-0000F52B0000}"/>
    <cellStyle name="Normal 59 5 3 2 3 2 6" xfId="48746" xr:uid="{00000000-0005-0000-0000-0000F62B0000}"/>
    <cellStyle name="Normal 59 5 3 2 3 3" xfId="7740" xr:uid="{00000000-0005-0000-0000-0000F72B0000}"/>
    <cellStyle name="Normal 59 5 3 2 3 3 2" xfId="17257" xr:uid="{00000000-0005-0000-0000-0000F82B0000}"/>
    <cellStyle name="Normal 59 5 3 2 3 3 3" xfId="25410" xr:uid="{00000000-0005-0000-0000-0000F92B0000}"/>
    <cellStyle name="Normal 59 5 3 2 3 3 4" xfId="33563" xr:uid="{00000000-0005-0000-0000-0000FA2B0000}"/>
    <cellStyle name="Normal 59 5 3 2 3 3 5" xfId="41795" xr:uid="{00000000-0005-0000-0000-0000FB2B0000}"/>
    <cellStyle name="Normal 59 5 3 2 3 3 6" xfId="51306" xr:uid="{00000000-0005-0000-0000-0000FC2B0000}"/>
    <cellStyle name="Normal 59 5 3 2 3 4" xfId="11657" xr:uid="{00000000-0005-0000-0000-0000FD2B0000}"/>
    <cellStyle name="Normal 59 5 3 2 3 5" xfId="19816" xr:uid="{00000000-0005-0000-0000-0000FE2B0000}"/>
    <cellStyle name="Normal 59 5 3 2 3 6" xfId="27969" xr:uid="{00000000-0005-0000-0000-0000FF2B0000}"/>
    <cellStyle name="Normal 59 5 3 2 3 7" xfId="36201" xr:uid="{00000000-0005-0000-0000-0000002C0000}"/>
    <cellStyle name="Normal 59 5 3 2 3 8" xfId="45712" xr:uid="{00000000-0005-0000-0000-0000012C0000}"/>
    <cellStyle name="Normal 59 5 3 2 4" xfId="3900" xr:uid="{00000000-0005-0000-0000-0000022C0000}"/>
    <cellStyle name="Normal 59 5 3 2 4 2" xfId="13417" xr:uid="{00000000-0005-0000-0000-0000032C0000}"/>
    <cellStyle name="Normal 59 5 3 2 4 3" xfId="21570" xr:uid="{00000000-0005-0000-0000-0000042C0000}"/>
    <cellStyle name="Normal 59 5 3 2 4 4" xfId="29723" xr:uid="{00000000-0005-0000-0000-0000052C0000}"/>
    <cellStyle name="Normal 59 5 3 2 4 5" xfId="37955" xr:uid="{00000000-0005-0000-0000-0000062C0000}"/>
    <cellStyle name="Normal 59 5 3 2 4 6" xfId="47466" xr:uid="{00000000-0005-0000-0000-0000072C0000}"/>
    <cellStyle name="Normal 59 5 3 2 5" xfId="6460" xr:uid="{00000000-0005-0000-0000-0000082C0000}"/>
    <cellStyle name="Normal 59 5 3 2 5 2" xfId="15977" xr:uid="{00000000-0005-0000-0000-0000092C0000}"/>
    <cellStyle name="Normal 59 5 3 2 5 3" xfId="24130" xr:uid="{00000000-0005-0000-0000-00000A2C0000}"/>
    <cellStyle name="Normal 59 5 3 2 5 4" xfId="32283" xr:uid="{00000000-0005-0000-0000-00000B2C0000}"/>
    <cellStyle name="Normal 59 5 3 2 5 5" xfId="40515" xr:uid="{00000000-0005-0000-0000-00000C2C0000}"/>
    <cellStyle name="Normal 59 5 3 2 5 6" xfId="50026" xr:uid="{00000000-0005-0000-0000-00000D2C0000}"/>
    <cellStyle name="Normal 59 5 3 2 6" xfId="10377" xr:uid="{00000000-0005-0000-0000-00000E2C0000}"/>
    <cellStyle name="Normal 59 5 3 2 7" xfId="18536" xr:uid="{00000000-0005-0000-0000-00000F2C0000}"/>
    <cellStyle name="Normal 59 5 3 2 8" xfId="26689" xr:uid="{00000000-0005-0000-0000-0000102C0000}"/>
    <cellStyle name="Normal 59 5 3 2 9" xfId="34921" xr:uid="{00000000-0005-0000-0000-0000112C0000}"/>
    <cellStyle name="Normal 59 5 3 3" xfId="1177" xr:uid="{00000000-0005-0000-0000-0000122C0000}"/>
    <cellStyle name="Normal 59 5 3 3 2" xfId="2460" xr:uid="{00000000-0005-0000-0000-0000132C0000}"/>
    <cellStyle name="Normal 59 5 3 3 2 2" xfId="5500" xr:uid="{00000000-0005-0000-0000-0000142C0000}"/>
    <cellStyle name="Normal 59 5 3 3 2 2 2" xfId="15017" xr:uid="{00000000-0005-0000-0000-0000152C0000}"/>
    <cellStyle name="Normal 59 5 3 3 2 2 3" xfId="23170" xr:uid="{00000000-0005-0000-0000-0000162C0000}"/>
    <cellStyle name="Normal 59 5 3 3 2 2 4" xfId="31323" xr:uid="{00000000-0005-0000-0000-0000172C0000}"/>
    <cellStyle name="Normal 59 5 3 3 2 2 5" xfId="39555" xr:uid="{00000000-0005-0000-0000-0000182C0000}"/>
    <cellStyle name="Normal 59 5 3 3 2 2 6" xfId="49066" xr:uid="{00000000-0005-0000-0000-0000192C0000}"/>
    <cellStyle name="Normal 59 5 3 3 2 3" xfId="8060" xr:uid="{00000000-0005-0000-0000-00001A2C0000}"/>
    <cellStyle name="Normal 59 5 3 3 2 3 2" xfId="17577" xr:uid="{00000000-0005-0000-0000-00001B2C0000}"/>
    <cellStyle name="Normal 59 5 3 3 2 3 3" xfId="25730" xr:uid="{00000000-0005-0000-0000-00001C2C0000}"/>
    <cellStyle name="Normal 59 5 3 3 2 3 4" xfId="33883" xr:uid="{00000000-0005-0000-0000-00001D2C0000}"/>
    <cellStyle name="Normal 59 5 3 3 2 3 5" xfId="42115" xr:uid="{00000000-0005-0000-0000-00001E2C0000}"/>
    <cellStyle name="Normal 59 5 3 3 2 3 6" xfId="51626" xr:uid="{00000000-0005-0000-0000-00001F2C0000}"/>
    <cellStyle name="Normal 59 5 3 3 2 4" xfId="11977" xr:uid="{00000000-0005-0000-0000-0000202C0000}"/>
    <cellStyle name="Normal 59 5 3 3 2 5" xfId="20136" xr:uid="{00000000-0005-0000-0000-0000212C0000}"/>
    <cellStyle name="Normal 59 5 3 3 2 6" xfId="28289" xr:uid="{00000000-0005-0000-0000-0000222C0000}"/>
    <cellStyle name="Normal 59 5 3 3 2 7" xfId="36521" xr:uid="{00000000-0005-0000-0000-0000232C0000}"/>
    <cellStyle name="Normal 59 5 3 3 2 8" xfId="46032" xr:uid="{00000000-0005-0000-0000-0000242C0000}"/>
    <cellStyle name="Normal 59 5 3 3 3" xfId="4220" xr:uid="{00000000-0005-0000-0000-0000252C0000}"/>
    <cellStyle name="Normal 59 5 3 3 3 2" xfId="13737" xr:uid="{00000000-0005-0000-0000-0000262C0000}"/>
    <cellStyle name="Normal 59 5 3 3 3 3" xfId="21890" xr:uid="{00000000-0005-0000-0000-0000272C0000}"/>
    <cellStyle name="Normal 59 5 3 3 3 4" xfId="30043" xr:uid="{00000000-0005-0000-0000-0000282C0000}"/>
    <cellStyle name="Normal 59 5 3 3 3 5" xfId="38275" xr:uid="{00000000-0005-0000-0000-0000292C0000}"/>
    <cellStyle name="Normal 59 5 3 3 3 6" xfId="47786" xr:uid="{00000000-0005-0000-0000-00002A2C0000}"/>
    <cellStyle name="Normal 59 5 3 3 4" xfId="6780" xr:uid="{00000000-0005-0000-0000-00002B2C0000}"/>
    <cellStyle name="Normal 59 5 3 3 4 2" xfId="16297" xr:uid="{00000000-0005-0000-0000-00002C2C0000}"/>
    <cellStyle name="Normal 59 5 3 3 4 3" xfId="24450" xr:uid="{00000000-0005-0000-0000-00002D2C0000}"/>
    <cellStyle name="Normal 59 5 3 3 4 4" xfId="32603" xr:uid="{00000000-0005-0000-0000-00002E2C0000}"/>
    <cellStyle name="Normal 59 5 3 3 4 5" xfId="40835" xr:uid="{00000000-0005-0000-0000-00002F2C0000}"/>
    <cellStyle name="Normal 59 5 3 3 4 6" xfId="50346" xr:uid="{00000000-0005-0000-0000-0000302C0000}"/>
    <cellStyle name="Normal 59 5 3 3 5" xfId="10697" xr:uid="{00000000-0005-0000-0000-0000312C0000}"/>
    <cellStyle name="Normal 59 5 3 3 6" xfId="18856" xr:uid="{00000000-0005-0000-0000-0000322C0000}"/>
    <cellStyle name="Normal 59 5 3 3 7" xfId="27009" xr:uid="{00000000-0005-0000-0000-0000332C0000}"/>
    <cellStyle name="Normal 59 5 3 3 8" xfId="35241" xr:uid="{00000000-0005-0000-0000-0000342C0000}"/>
    <cellStyle name="Normal 59 5 3 3 9" xfId="44752" xr:uid="{00000000-0005-0000-0000-0000352C0000}"/>
    <cellStyle name="Normal 59 5 3 4" xfId="1820" xr:uid="{00000000-0005-0000-0000-0000362C0000}"/>
    <cellStyle name="Normal 59 5 3 4 2" xfId="4860" xr:uid="{00000000-0005-0000-0000-0000372C0000}"/>
    <cellStyle name="Normal 59 5 3 4 2 2" xfId="14377" xr:uid="{00000000-0005-0000-0000-0000382C0000}"/>
    <cellStyle name="Normal 59 5 3 4 2 3" xfId="22530" xr:uid="{00000000-0005-0000-0000-0000392C0000}"/>
    <cellStyle name="Normal 59 5 3 4 2 4" xfId="30683" xr:uid="{00000000-0005-0000-0000-00003A2C0000}"/>
    <cellStyle name="Normal 59 5 3 4 2 5" xfId="38915" xr:uid="{00000000-0005-0000-0000-00003B2C0000}"/>
    <cellStyle name="Normal 59 5 3 4 2 6" xfId="48426" xr:uid="{00000000-0005-0000-0000-00003C2C0000}"/>
    <cellStyle name="Normal 59 5 3 4 3" xfId="7420" xr:uid="{00000000-0005-0000-0000-00003D2C0000}"/>
    <cellStyle name="Normal 59 5 3 4 3 2" xfId="16937" xr:uid="{00000000-0005-0000-0000-00003E2C0000}"/>
    <cellStyle name="Normal 59 5 3 4 3 3" xfId="25090" xr:uid="{00000000-0005-0000-0000-00003F2C0000}"/>
    <cellStyle name="Normal 59 5 3 4 3 4" xfId="33243" xr:uid="{00000000-0005-0000-0000-0000402C0000}"/>
    <cellStyle name="Normal 59 5 3 4 3 5" xfId="41475" xr:uid="{00000000-0005-0000-0000-0000412C0000}"/>
    <cellStyle name="Normal 59 5 3 4 3 6" xfId="50986" xr:uid="{00000000-0005-0000-0000-0000422C0000}"/>
    <cellStyle name="Normal 59 5 3 4 4" xfId="11337" xr:uid="{00000000-0005-0000-0000-0000432C0000}"/>
    <cellStyle name="Normal 59 5 3 4 5" xfId="19496" xr:uid="{00000000-0005-0000-0000-0000442C0000}"/>
    <cellStyle name="Normal 59 5 3 4 6" xfId="27649" xr:uid="{00000000-0005-0000-0000-0000452C0000}"/>
    <cellStyle name="Normal 59 5 3 4 7" xfId="35881" xr:uid="{00000000-0005-0000-0000-0000462C0000}"/>
    <cellStyle name="Normal 59 5 3 4 8" xfId="45392" xr:uid="{00000000-0005-0000-0000-0000472C0000}"/>
    <cellStyle name="Normal 59 5 3 5" xfId="3577" xr:uid="{00000000-0005-0000-0000-0000482C0000}"/>
    <cellStyle name="Normal 59 5 3 5 2" xfId="13094" xr:uid="{00000000-0005-0000-0000-0000492C0000}"/>
    <cellStyle name="Normal 59 5 3 5 3" xfId="21250" xr:uid="{00000000-0005-0000-0000-00004A2C0000}"/>
    <cellStyle name="Normal 59 5 3 5 4" xfId="29403" xr:uid="{00000000-0005-0000-0000-00004B2C0000}"/>
    <cellStyle name="Normal 59 5 3 5 5" xfId="37635" xr:uid="{00000000-0005-0000-0000-00004C2C0000}"/>
    <cellStyle name="Normal 59 5 3 5 6" xfId="47146" xr:uid="{00000000-0005-0000-0000-00004D2C0000}"/>
    <cellStyle name="Normal 59 5 3 6" xfId="6140" xr:uid="{00000000-0005-0000-0000-00004E2C0000}"/>
    <cellStyle name="Normal 59 5 3 6 2" xfId="15657" xr:uid="{00000000-0005-0000-0000-00004F2C0000}"/>
    <cellStyle name="Normal 59 5 3 6 3" xfId="23810" xr:uid="{00000000-0005-0000-0000-0000502C0000}"/>
    <cellStyle name="Normal 59 5 3 6 4" xfId="31963" xr:uid="{00000000-0005-0000-0000-0000512C0000}"/>
    <cellStyle name="Normal 59 5 3 6 5" xfId="40195" xr:uid="{00000000-0005-0000-0000-0000522C0000}"/>
    <cellStyle name="Normal 59 5 3 6 6" xfId="49706" xr:uid="{00000000-0005-0000-0000-0000532C0000}"/>
    <cellStyle name="Normal 59 5 3 7" xfId="10057" xr:uid="{00000000-0005-0000-0000-0000542C0000}"/>
    <cellStyle name="Normal 59 5 3 8" xfId="18216" xr:uid="{00000000-0005-0000-0000-0000552C0000}"/>
    <cellStyle name="Normal 59 5 3 9" xfId="26369" xr:uid="{00000000-0005-0000-0000-0000562C0000}"/>
    <cellStyle name="Normal 59 5 30" xfId="9724" xr:uid="{00000000-0005-0000-0000-0000572C0000}"/>
    <cellStyle name="Normal 59 5 30 2" xfId="43779" xr:uid="{00000000-0005-0000-0000-0000582C0000}"/>
    <cellStyle name="Normal 59 5 30 3" xfId="53290" xr:uid="{00000000-0005-0000-0000-0000592C0000}"/>
    <cellStyle name="Normal 59 5 31" xfId="9803" xr:uid="{00000000-0005-0000-0000-00005A2C0000}"/>
    <cellStyle name="Normal 59 5 31 2" xfId="43858" xr:uid="{00000000-0005-0000-0000-00005B2C0000}"/>
    <cellStyle name="Normal 59 5 31 3" xfId="53369" xr:uid="{00000000-0005-0000-0000-00005C2C0000}"/>
    <cellStyle name="Normal 59 5 32" xfId="9897" xr:uid="{00000000-0005-0000-0000-00005D2C0000}"/>
    <cellStyle name="Normal 59 5 33" xfId="18056" xr:uid="{00000000-0005-0000-0000-00005E2C0000}"/>
    <cellStyle name="Normal 59 5 34" xfId="26209" xr:uid="{00000000-0005-0000-0000-00005F2C0000}"/>
    <cellStyle name="Normal 59 5 35" xfId="34362" xr:uid="{00000000-0005-0000-0000-0000602C0000}"/>
    <cellStyle name="Normal 59 5 36" xfId="34441" xr:uid="{00000000-0005-0000-0000-0000612C0000}"/>
    <cellStyle name="Normal 59 5 37" xfId="43952" xr:uid="{00000000-0005-0000-0000-0000622C0000}"/>
    <cellStyle name="Normal 59 5 38" xfId="53463" xr:uid="{00000000-0005-0000-0000-0000632C0000}"/>
    <cellStyle name="Normal 59 5 39" xfId="53542" xr:uid="{00000000-0005-0000-0000-0000642C0000}"/>
    <cellStyle name="Normal 59 5 4" xfId="691" xr:uid="{00000000-0005-0000-0000-0000652C0000}"/>
    <cellStyle name="Normal 59 5 4 10" xfId="44272" xr:uid="{00000000-0005-0000-0000-0000662C0000}"/>
    <cellStyle name="Normal 59 5 4 2" xfId="1337" xr:uid="{00000000-0005-0000-0000-0000672C0000}"/>
    <cellStyle name="Normal 59 5 4 2 2" xfId="2620" xr:uid="{00000000-0005-0000-0000-0000682C0000}"/>
    <cellStyle name="Normal 59 5 4 2 2 2" xfId="5660" xr:uid="{00000000-0005-0000-0000-0000692C0000}"/>
    <cellStyle name="Normal 59 5 4 2 2 2 2" xfId="15177" xr:uid="{00000000-0005-0000-0000-00006A2C0000}"/>
    <cellStyle name="Normal 59 5 4 2 2 2 3" xfId="23330" xr:uid="{00000000-0005-0000-0000-00006B2C0000}"/>
    <cellStyle name="Normal 59 5 4 2 2 2 4" xfId="31483" xr:uid="{00000000-0005-0000-0000-00006C2C0000}"/>
    <cellStyle name="Normal 59 5 4 2 2 2 5" xfId="39715" xr:uid="{00000000-0005-0000-0000-00006D2C0000}"/>
    <cellStyle name="Normal 59 5 4 2 2 2 6" xfId="49226" xr:uid="{00000000-0005-0000-0000-00006E2C0000}"/>
    <cellStyle name="Normal 59 5 4 2 2 3" xfId="8220" xr:uid="{00000000-0005-0000-0000-00006F2C0000}"/>
    <cellStyle name="Normal 59 5 4 2 2 3 2" xfId="17737" xr:uid="{00000000-0005-0000-0000-0000702C0000}"/>
    <cellStyle name="Normal 59 5 4 2 2 3 3" xfId="25890" xr:uid="{00000000-0005-0000-0000-0000712C0000}"/>
    <cellStyle name="Normal 59 5 4 2 2 3 4" xfId="34043" xr:uid="{00000000-0005-0000-0000-0000722C0000}"/>
    <cellStyle name="Normal 59 5 4 2 2 3 5" xfId="42275" xr:uid="{00000000-0005-0000-0000-0000732C0000}"/>
    <cellStyle name="Normal 59 5 4 2 2 3 6" xfId="51786" xr:uid="{00000000-0005-0000-0000-0000742C0000}"/>
    <cellStyle name="Normal 59 5 4 2 2 4" xfId="12137" xr:uid="{00000000-0005-0000-0000-0000752C0000}"/>
    <cellStyle name="Normal 59 5 4 2 2 5" xfId="20296" xr:uid="{00000000-0005-0000-0000-0000762C0000}"/>
    <cellStyle name="Normal 59 5 4 2 2 6" xfId="28449" xr:uid="{00000000-0005-0000-0000-0000772C0000}"/>
    <cellStyle name="Normal 59 5 4 2 2 7" xfId="36681" xr:uid="{00000000-0005-0000-0000-0000782C0000}"/>
    <cellStyle name="Normal 59 5 4 2 2 8" xfId="46192" xr:uid="{00000000-0005-0000-0000-0000792C0000}"/>
    <cellStyle name="Normal 59 5 4 2 3" xfId="4380" xr:uid="{00000000-0005-0000-0000-00007A2C0000}"/>
    <cellStyle name="Normal 59 5 4 2 3 2" xfId="13897" xr:uid="{00000000-0005-0000-0000-00007B2C0000}"/>
    <cellStyle name="Normal 59 5 4 2 3 3" xfId="22050" xr:uid="{00000000-0005-0000-0000-00007C2C0000}"/>
    <cellStyle name="Normal 59 5 4 2 3 4" xfId="30203" xr:uid="{00000000-0005-0000-0000-00007D2C0000}"/>
    <cellStyle name="Normal 59 5 4 2 3 5" xfId="38435" xr:uid="{00000000-0005-0000-0000-00007E2C0000}"/>
    <cellStyle name="Normal 59 5 4 2 3 6" xfId="47946" xr:uid="{00000000-0005-0000-0000-00007F2C0000}"/>
    <cellStyle name="Normal 59 5 4 2 4" xfId="6940" xr:uid="{00000000-0005-0000-0000-0000802C0000}"/>
    <cellStyle name="Normal 59 5 4 2 4 2" xfId="16457" xr:uid="{00000000-0005-0000-0000-0000812C0000}"/>
    <cellStyle name="Normal 59 5 4 2 4 3" xfId="24610" xr:uid="{00000000-0005-0000-0000-0000822C0000}"/>
    <cellStyle name="Normal 59 5 4 2 4 4" xfId="32763" xr:uid="{00000000-0005-0000-0000-0000832C0000}"/>
    <cellStyle name="Normal 59 5 4 2 4 5" xfId="40995" xr:uid="{00000000-0005-0000-0000-0000842C0000}"/>
    <cellStyle name="Normal 59 5 4 2 4 6" xfId="50506" xr:uid="{00000000-0005-0000-0000-0000852C0000}"/>
    <cellStyle name="Normal 59 5 4 2 5" xfId="10857" xr:uid="{00000000-0005-0000-0000-0000862C0000}"/>
    <cellStyle name="Normal 59 5 4 2 6" xfId="19016" xr:uid="{00000000-0005-0000-0000-0000872C0000}"/>
    <cellStyle name="Normal 59 5 4 2 7" xfId="27169" xr:uid="{00000000-0005-0000-0000-0000882C0000}"/>
    <cellStyle name="Normal 59 5 4 2 8" xfId="35401" xr:uid="{00000000-0005-0000-0000-0000892C0000}"/>
    <cellStyle name="Normal 59 5 4 2 9" xfId="44912" xr:uid="{00000000-0005-0000-0000-00008A2C0000}"/>
    <cellStyle name="Normal 59 5 4 3" xfId="1980" xr:uid="{00000000-0005-0000-0000-00008B2C0000}"/>
    <cellStyle name="Normal 59 5 4 3 2" xfId="5020" xr:uid="{00000000-0005-0000-0000-00008C2C0000}"/>
    <cellStyle name="Normal 59 5 4 3 2 2" xfId="14537" xr:uid="{00000000-0005-0000-0000-00008D2C0000}"/>
    <cellStyle name="Normal 59 5 4 3 2 3" xfId="22690" xr:uid="{00000000-0005-0000-0000-00008E2C0000}"/>
    <cellStyle name="Normal 59 5 4 3 2 4" xfId="30843" xr:uid="{00000000-0005-0000-0000-00008F2C0000}"/>
    <cellStyle name="Normal 59 5 4 3 2 5" xfId="39075" xr:uid="{00000000-0005-0000-0000-0000902C0000}"/>
    <cellStyle name="Normal 59 5 4 3 2 6" xfId="48586" xr:uid="{00000000-0005-0000-0000-0000912C0000}"/>
    <cellStyle name="Normal 59 5 4 3 3" xfId="7580" xr:uid="{00000000-0005-0000-0000-0000922C0000}"/>
    <cellStyle name="Normal 59 5 4 3 3 2" xfId="17097" xr:uid="{00000000-0005-0000-0000-0000932C0000}"/>
    <cellStyle name="Normal 59 5 4 3 3 3" xfId="25250" xr:uid="{00000000-0005-0000-0000-0000942C0000}"/>
    <cellStyle name="Normal 59 5 4 3 3 4" xfId="33403" xr:uid="{00000000-0005-0000-0000-0000952C0000}"/>
    <cellStyle name="Normal 59 5 4 3 3 5" xfId="41635" xr:uid="{00000000-0005-0000-0000-0000962C0000}"/>
    <cellStyle name="Normal 59 5 4 3 3 6" xfId="51146" xr:uid="{00000000-0005-0000-0000-0000972C0000}"/>
    <cellStyle name="Normal 59 5 4 3 4" xfId="11497" xr:uid="{00000000-0005-0000-0000-0000982C0000}"/>
    <cellStyle name="Normal 59 5 4 3 5" xfId="19656" xr:uid="{00000000-0005-0000-0000-0000992C0000}"/>
    <cellStyle name="Normal 59 5 4 3 6" xfId="27809" xr:uid="{00000000-0005-0000-0000-00009A2C0000}"/>
    <cellStyle name="Normal 59 5 4 3 7" xfId="36041" xr:uid="{00000000-0005-0000-0000-00009B2C0000}"/>
    <cellStyle name="Normal 59 5 4 3 8" xfId="45552" xr:uid="{00000000-0005-0000-0000-00009C2C0000}"/>
    <cellStyle name="Normal 59 5 4 4" xfId="3737" xr:uid="{00000000-0005-0000-0000-00009D2C0000}"/>
    <cellStyle name="Normal 59 5 4 4 2" xfId="13254" xr:uid="{00000000-0005-0000-0000-00009E2C0000}"/>
    <cellStyle name="Normal 59 5 4 4 3" xfId="21410" xr:uid="{00000000-0005-0000-0000-00009F2C0000}"/>
    <cellStyle name="Normal 59 5 4 4 4" xfId="29563" xr:uid="{00000000-0005-0000-0000-0000A02C0000}"/>
    <cellStyle name="Normal 59 5 4 4 5" xfId="37795" xr:uid="{00000000-0005-0000-0000-0000A12C0000}"/>
    <cellStyle name="Normal 59 5 4 4 6" xfId="47306" xr:uid="{00000000-0005-0000-0000-0000A22C0000}"/>
    <cellStyle name="Normal 59 5 4 5" xfId="6300" xr:uid="{00000000-0005-0000-0000-0000A32C0000}"/>
    <cellStyle name="Normal 59 5 4 5 2" xfId="15817" xr:uid="{00000000-0005-0000-0000-0000A42C0000}"/>
    <cellStyle name="Normal 59 5 4 5 3" xfId="23970" xr:uid="{00000000-0005-0000-0000-0000A52C0000}"/>
    <cellStyle name="Normal 59 5 4 5 4" xfId="32123" xr:uid="{00000000-0005-0000-0000-0000A62C0000}"/>
    <cellStyle name="Normal 59 5 4 5 5" xfId="40355" xr:uid="{00000000-0005-0000-0000-0000A72C0000}"/>
    <cellStyle name="Normal 59 5 4 5 6" xfId="49866" xr:uid="{00000000-0005-0000-0000-0000A82C0000}"/>
    <cellStyle name="Normal 59 5 4 6" xfId="10217" xr:uid="{00000000-0005-0000-0000-0000A92C0000}"/>
    <cellStyle name="Normal 59 5 4 7" xfId="18376" xr:uid="{00000000-0005-0000-0000-0000AA2C0000}"/>
    <cellStyle name="Normal 59 5 4 8" xfId="26529" xr:uid="{00000000-0005-0000-0000-0000AB2C0000}"/>
    <cellStyle name="Normal 59 5 4 9" xfId="34761" xr:uid="{00000000-0005-0000-0000-0000AC2C0000}"/>
    <cellStyle name="Normal 59 5 40" xfId="53621" xr:uid="{00000000-0005-0000-0000-0000AD2C0000}"/>
    <cellStyle name="Normal 59 5 41" xfId="53700" xr:uid="{00000000-0005-0000-0000-0000AE2C0000}"/>
    <cellStyle name="Normal 59 5 42" xfId="53779" xr:uid="{00000000-0005-0000-0000-0000AF2C0000}"/>
    <cellStyle name="Normal 59 5 5" xfId="1017" xr:uid="{00000000-0005-0000-0000-0000B02C0000}"/>
    <cellStyle name="Normal 59 5 5 2" xfId="2300" xr:uid="{00000000-0005-0000-0000-0000B12C0000}"/>
    <cellStyle name="Normal 59 5 5 2 2" xfId="5340" xr:uid="{00000000-0005-0000-0000-0000B22C0000}"/>
    <cellStyle name="Normal 59 5 5 2 2 2" xfId="14857" xr:uid="{00000000-0005-0000-0000-0000B32C0000}"/>
    <cellStyle name="Normal 59 5 5 2 2 3" xfId="23010" xr:uid="{00000000-0005-0000-0000-0000B42C0000}"/>
    <cellStyle name="Normal 59 5 5 2 2 4" xfId="31163" xr:uid="{00000000-0005-0000-0000-0000B52C0000}"/>
    <cellStyle name="Normal 59 5 5 2 2 5" xfId="39395" xr:uid="{00000000-0005-0000-0000-0000B62C0000}"/>
    <cellStyle name="Normal 59 5 5 2 2 6" xfId="48906" xr:uid="{00000000-0005-0000-0000-0000B72C0000}"/>
    <cellStyle name="Normal 59 5 5 2 3" xfId="7900" xr:uid="{00000000-0005-0000-0000-0000B82C0000}"/>
    <cellStyle name="Normal 59 5 5 2 3 2" xfId="17417" xr:uid="{00000000-0005-0000-0000-0000B92C0000}"/>
    <cellStyle name="Normal 59 5 5 2 3 3" xfId="25570" xr:uid="{00000000-0005-0000-0000-0000BA2C0000}"/>
    <cellStyle name="Normal 59 5 5 2 3 4" xfId="33723" xr:uid="{00000000-0005-0000-0000-0000BB2C0000}"/>
    <cellStyle name="Normal 59 5 5 2 3 5" xfId="41955" xr:uid="{00000000-0005-0000-0000-0000BC2C0000}"/>
    <cellStyle name="Normal 59 5 5 2 3 6" xfId="51466" xr:uid="{00000000-0005-0000-0000-0000BD2C0000}"/>
    <cellStyle name="Normal 59 5 5 2 4" xfId="11817" xr:uid="{00000000-0005-0000-0000-0000BE2C0000}"/>
    <cellStyle name="Normal 59 5 5 2 5" xfId="19976" xr:uid="{00000000-0005-0000-0000-0000BF2C0000}"/>
    <cellStyle name="Normal 59 5 5 2 6" xfId="28129" xr:uid="{00000000-0005-0000-0000-0000C02C0000}"/>
    <cellStyle name="Normal 59 5 5 2 7" xfId="36361" xr:uid="{00000000-0005-0000-0000-0000C12C0000}"/>
    <cellStyle name="Normal 59 5 5 2 8" xfId="45872" xr:uid="{00000000-0005-0000-0000-0000C22C0000}"/>
    <cellStyle name="Normal 59 5 5 3" xfId="4060" xr:uid="{00000000-0005-0000-0000-0000C32C0000}"/>
    <cellStyle name="Normal 59 5 5 3 2" xfId="13577" xr:uid="{00000000-0005-0000-0000-0000C42C0000}"/>
    <cellStyle name="Normal 59 5 5 3 3" xfId="21730" xr:uid="{00000000-0005-0000-0000-0000C52C0000}"/>
    <cellStyle name="Normal 59 5 5 3 4" xfId="29883" xr:uid="{00000000-0005-0000-0000-0000C62C0000}"/>
    <cellStyle name="Normal 59 5 5 3 5" xfId="38115" xr:uid="{00000000-0005-0000-0000-0000C72C0000}"/>
    <cellStyle name="Normal 59 5 5 3 6" xfId="47626" xr:uid="{00000000-0005-0000-0000-0000C82C0000}"/>
    <cellStyle name="Normal 59 5 5 4" xfId="6620" xr:uid="{00000000-0005-0000-0000-0000C92C0000}"/>
    <cellStyle name="Normal 59 5 5 4 2" xfId="16137" xr:uid="{00000000-0005-0000-0000-0000CA2C0000}"/>
    <cellStyle name="Normal 59 5 5 4 3" xfId="24290" xr:uid="{00000000-0005-0000-0000-0000CB2C0000}"/>
    <cellStyle name="Normal 59 5 5 4 4" xfId="32443" xr:uid="{00000000-0005-0000-0000-0000CC2C0000}"/>
    <cellStyle name="Normal 59 5 5 4 5" xfId="40675" xr:uid="{00000000-0005-0000-0000-0000CD2C0000}"/>
    <cellStyle name="Normal 59 5 5 4 6" xfId="50186" xr:uid="{00000000-0005-0000-0000-0000CE2C0000}"/>
    <cellStyle name="Normal 59 5 5 5" xfId="10537" xr:uid="{00000000-0005-0000-0000-0000CF2C0000}"/>
    <cellStyle name="Normal 59 5 5 6" xfId="18696" xr:uid="{00000000-0005-0000-0000-0000D02C0000}"/>
    <cellStyle name="Normal 59 5 5 7" xfId="26849" xr:uid="{00000000-0005-0000-0000-0000D12C0000}"/>
    <cellStyle name="Normal 59 5 5 8" xfId="35081" xr:uid="{00000000-0005-0000-0000-0000D22C0000}"/>
    <cellStyle name="Normal 59 5 5 9" xfId="44592" xr:uid="{00000000-0005-0000-0000-0000D32C0000}"/>
    <cellStyle name="Normal 59 5 6" xfId="1660" xr:uid="{00000000-0005-0000-0000-0000D42C0000}"/>
    <cellStyle name="Normal 59 5 6 2" xfId="4700" xr:uid="{00000000-0005-0000-0000-0000D52C0000}"/>
    <cellStyle name="Normal 59 5 6 2 2" xfId="14217" xr:uid="{00000000-0005-0000-0000-0000D62C0000}"/>
    <cellStyle name="Normal 59 5 6 2 3" xfId="22370" xr:uid="{00000000-0005-0000-0000-0000D72C0000}"/>
    <cellStyle name="Normal 59 5 6 2 4" xfId="30523" xr:uid="{00000000-0005-0000-0000-0000D82C0000}"/>
    <cellStyle name="Normal 59 5 6 2 5" xfId="38755" xr:uid="{00000000-0005-0000-0000-0000D92C0000}"/>
    <cellStyle name="Normal 59 5 6 2 6" xfId="48266" xr:uid="{00000000-0005-0000-0000-0000DA2C0000}"/>
    <cellStyle name="Normal 59 5 6 3" xfId="7260" xr:uid="{00000000-0005-0000-0000-0000DB2C0000}"/>
    <cellStyle name="Normal 59 5 6 3 2" xfId="16777" xr:uid="{00000000-0005-0000-0000-0000DC2C0000}"/>
    <cellStyle name="Normal 59 5 6 3 3" xfId="24930" xr:uid="{00000000-0005-0000-0000-0000DD2C0000}"/>
    <cellStyle name="Normal 59 5 6 3 4" xfId="33083" xr:uid="{00000000-0005-0000-0000-0000DE2C0000}"/>
    <cellStyle name="Normal 59 5 6 3 5" xfId="41315" xr:uid="{00000000-0005-0000-0000-0000DF2C0000}"/>
    <cellStyle name="Normal 59 5 6 3 6" xfId="50826" xr:uid="{00000000-0005-0000-0000-0000E02C0000}"/>
    <cellStyle name="Normal 59 5 6 4" xfId="11177" xr:uid="{00000000-0005-0000-0000-0000E12C0000}"/>
    <cellStyle name="Normal 59 5 6 5" xfId="19336" xr:uid="{00000000-0005-0000-0000-0000E22C0000}"/>
    <cellStyle name="Normal 59 5 6 6" xfId="27489" xr:uid="{00000000-0005-0000-0000-0000E32C0000}"/>
    <cellStyle name="Normal 59 5 6 7" xfId="35721" xr:uid="{00000000-0005-0000-0000-0000E42C0000}"/>
    <cellStyle name="Normal 59 5 6 8" xfId="45232" xr:uid="{00000000-0005-0000-0000-0000E52C0000}"/>
    <cellStyle name="Normal 59 5 7" xfId="2939" xr:uid="{00000000-0005-0000-0000-0000E62C0000}"/>
    <cellStyle name="Normal 59 5 7 2" xfId="12456" xr:uid="{00000000-0005-0000-0000-0000E72C0000}"/>
    <cellStyle name="Normal 59 5 7 3" xfId="20615" xr:uid="{00000000-0005-0000-0000-0000E82C0000}"/>
    <cellStyle name="Normal 59 5 7 4" xfId="28768" xr:uid="{00000000-0005-0000-0000-0000E92C0000}"/>
    <cellStyle name="Normal 59 5 7 5" xfId="37000" xr:uid="{00000000-0005-0000-0000-0000EA2C0000}"/>
    <cellStyle name="Normal 59 5 7 6" xfId="46511" xr:uid="{00000000-0005-0000-0000-0000EB2C0000}"/>
    <cellStyle name="Normal 59 5 8" xfId="3018" xr:uid="{00000000-0005-0000-0000-0000EC2C0000}"/>
    <cellStyle name="Normal 59 5 8 2" xfId="12535" xr:uid="{00000000-0005-0000-0000-0000ED2C0000}"/>
    <cellStyle name="Normal 59 5 8 3" xfId="20694" xr:uid="{00000000-0005-0000-0000-0000EE2C0000}"/>
    <cellStyle name="Normal 59 5 8 4" xfId="28847" xr:uid="{00000000-0005-0000-0000-0000EF2C0000}"/>
    <cellStyle name="Normal 59 5 8 5" xfId="37079" xr:uid="{00000000-0005-0000-0000-0000F02C0000}"/>
    <cellStyle name="Normal 59 5 8 6" xfId="46590" xr:uid="{00000000-0005-0000-0000-0000F12C0000}"/>
    <cellStyle name="Normal 59 5 9" xfId="3097" xr:uid="{00000000-0005-0000-0000-0000F22C0000}"/>
    <cellStyle name="Normal 59 5 9 2" xfId="12614" xr:uid="{00000000-0005-0000-0000-0000F32C0000}"/>
    <cellStyle name="Normal 59 5 9 3" xfId="20773" xr:uid="{00000000-0005-0000-0000-0000F42C0000}"/>
    <cellStyle name="Normal 59 5 9 4" xfId="28926" xr:uid="{00000000-0005-0000-0000-0000F52C0000}"/>
    <cellStyle name="Normal 59 5 9 5" xfId="37158" xr:uid="{00000000-0005-0000-0000-0000F62C0000}"/>
    <cellStyle name="Normal 59 5 9 6" xfId="46669" xr:uid="{00000000-0005-0000-0000-0000F72C0000}"/>
    <cellStyle name="Normal 59 6" xfId="9850" xr:uid="{00000000-0005-0000-0000-0000F82C0000}"/>
    <cellStyle name="Normal 59 6 2" xfId="43905" xr:uid="{00000000-0005-0000-0000-0000F92C0000}"/>
    <cellStyle name="Normal 59 6 3" xfId="53416" xr:uid="{00000000-0005-0000-0000-0000FA2C0000}"/>
    <cellStyle name="Normal 6" xfId="195" xr:uid="{00000000-0005-0000-0000-0000FB2C0000}"/>
    <cellStyle name="Normal 60" xfId="196" xr:uid="{00000000-0005-0000-0000-0000FC2C0000}"/>
    <cellStyle name="Normal 60 2" xfId="197" xr:uid="{00000000-0005-0000-0000-0000FD2C0000}"/>
    <cellStyle name="Normal 60 2 10" xfId="3068" xr:uid="{00000000-0005-0000-0000-0000FE2C0000}"/>
    <cellStyle name="Normal 60 2 10 2" xfId="12585" xr:uid="{00000000-0005-0000-0000-0000FF2C0000}"/>
    <cellStyle name="Normal 60 2 10 3" xfId="20744" xr:uid="{00000000-0005-0000-0000-0000002D0000}"/>
    <cellStyle name="Normal 60 2 10 4" xfId="28897" xr:uid="{00000000-0005-0000-0000-0000012D0000}"/>
    <cellStyle name="Normal 60 2 10 5" xfId="37129" xr:uid="{00000000-0005-0000-0000-0000022D0000}"/>
    <cellStyle name="Normal 60 2 10 6" xfId="46640" xr:uid="{00000000-0005-0000-0000-0000032D0000}"/>
    <cellStyle name="Normal 60 2 11" xfId="3147" xr:uid="{00000000-0005-0000-0000-0000042D0000}"/>
    <cellStyle name="Normal 60 2 11 2" xfId="12664" xr:uid="{00000000-0005-0000-0000-0000052D0000}"/>
    <cellStyle name="Normal 60 2 11 3" xfId="20823" xr:uid="{00000000-0005-0000-0000-0000062D0000}"/>
    <cellStyle name="Normal 60 2 11 4" xfId="28976" xr:uid="{00000000-0005-0000-0000-0000072D0000}"/>
    <cellStyle name="Normal 60 2 11 5" xfId="37208" xr:uid="{00000000-0005-0000-0000-0000082D0000}"/>
    <cellStyle name="Normal 60 2 11 6" xfId="46719" xr:uid="{00000000-0005-0000-0000-0000092D0000}"/>
    <cellStyle name="Normal 60 2 12" xfId="3226" xr:uid="{00000000-0005-0000-0000-00000A2D0000}"/>
    <cellStyle name="Normal 60 2 12 2" xfId="12743" xr:uid="{00000000-0005-0000-0000-00000B2D0000}"/>
    <cellStyle name="Normal 60 2 12 3" xfId="20902" xr:uid="{00000000-0005-0000-0000-00000C2D0000}"/>
    <cellStyle name="Normal 60 2 12 4" xfId="29055" xr:uid="{00000000-0005-0000-0000-00000D2D0000}"/>
    <cellStyle name="Normal 60 2 12 5" xfId="37287" xr:uid="{00000000-0005-0000-0000-00000E2D0000}"/>
    <cellStyle name="Normal 60 2 12 6" xfId="46798" xr:uid="{00000000-0005-0000-0000-00000F2D0000}"/>
    <cellStyle name="Normal 60 2 13" xfId="3305" xr:uid="{00000000-0005-0000-0000-0000102D0000}"/>
    <cellStyle name="Normal 60 2 13 2" xfId="12822" xr:uid="{00000000-0005-0000-0000-0000112D0000}"/>
    <cellStyle name="Normal 60 2 13 3" xfId="20981" xr:uid="{00000000-0005-0000-0000-0000122D0000}"/>
    <cellStyle name="Normal 60 2 13 4" xfId="29134" xr:uid="{00000000-0005-0000-0000-0000132D0000}"/>
    <cellStyle name="Normal 60 2 13 5" xfId="37366" xr:uid="{00000000-0005-0000-0000-0000142D0000}"/>
    <cellStyle name="Normal 60 2 13 6" xfId="46877" xr:uid="{00000000-0005-0000-0000-0000152D0000}"/>
    <cellStyle name="Normal 60 2 14" xfId="3384" xr:uid="{00000000-0005-0000-0000-0000162D0000}"/>
    <cellStyle name="Normal 60 2 14 2" xfId="12901" xr:uid="{00000000-0005-0000-0000-0000172D0000}"/>
    <cellStyle name="Normal 60 2 14 3" xfId="21060" xr:uid="{00000000-0005-0000-0000-0000182D0000}"/>
    <cellStyle name="Normal 60 2 14 4" xfId="29213" xr:uid="{00000000-0005-0000-0000-0000192D0000}"/>
    <cellStyle name="Normal 60 2 14 5" xfId="37445" xr:uid="{00000000-0005-0000-0000-00001A2D0000}"/>
    <cellStyle name="Normal 60 2 14 6" xfId="46956" xr:uid="{00000000-0005-0000-0000-00001B2D0000}"/>
    <cellStyle name="Normal 60 2 15" xfId="5950" xr:uid="{00000000-0005-0000-0000-00001C2D0000}"/>
    <cellStyle name="Normal 60 2 15 2" xfId="15467" xr:uid="{00000000-0005-0000-0000-00001D2D0000}"/>
    <cellStyle name="Normal 60 2 15 3" xfId="23620" xr:uid="{00000000-0005-0000-0000-00001E2D0000}"/>
    <cellStyle name="Normal 60 2 15 4" xfId="31773" xr:uid="{00000000-0005-0000-0000-00001F2D0000}"/>
    <cellStyle name="Normal 60 2 15 5" xfId="40005" xr:uid="{00000000-0005-0000-0000-0000202D0000}"/>
    <cellStyle name="Normal 60 2 15 6" xfId="49516" xr:uid="{00000000-0005-0000-0000-0000212D0000}"/>
    <cellStyle name="Normal 60 2 16" xfId="8510" xr:uid="{00000000-0005-0000-0000-0000222D0000}"/>
    <cellStyle name="Normal 60 2 16 2" xfId="42565" xr:uid="{00000000-0005-0000-0000-0000232D0000}"/>
    <cellStyle name="Normal 60 2 16 3" xfId="52076" xr:uid="{00000000-0005-0000-0000-0000242D0000}"/>
    <cellStyle name="Normal 60 2 17" xfId="8589" xr:uid="{00000000-0005-0000-0000-0000252D0000}"/>
    <cellStyle name="Normal 60 2 17 2" xfId="42644" xr:uid="{00000000-0005-0000-0000-0000262D0000}"/>
    <cellStyle name="Normal 60 2 17 3" xfId="52155" xr:uid="{00000000-0005-0000-0000-0000272D0000}"/>
    <cellStyle name="Normal 60 2 18" xfId="8668" xr:uid="{00000000-0005-0000-0000-0000282D0000}"/>
    <cellStyle name="Normal 60 2 18 2" xfId="42723" xr:uid="{00000000-0005-0000-0000-0000292D0000}"/>
    <cellStyle name="Normal 60 2 18 3" xfId="52234" xr:uid="{00000000-0005-0000-0000-00002A2D0000}"/>
    <cellStyle name="Normal 60 2 19" xfId="8747" xr:uid="{00000000-0005-0000-0000-00002B2D0000}"/>
    <cellStyle name="Normal 60 2 19 2" xfId="42802" xr:uid="{00000000-0005-0000-0000-00002C2D0000}"/>
    <cellStyle name="Normal 60 2 19 3" xfId="52313" xr:uid="{00000000-0005-0000-0000-00002D2D0000}"/>
    <cellStyle name="Normal 60 2 2" xfId="368" xr:uid="{00000000-0005-0000-0000-00002E2D0000}"/>
    <cellStyle name="Normal 60 2 2 10" xfId="3194" xr:uid="{00000000-0005-0000-0000-00002F2D0000}"/>
    <cellStyle name="Normal 60 2 2 10 2" xfId="12711" xr:uid="{00000000-0005-0000-0000-0000302D0000}"/>
    <cellStyle name="Normal 60 2 2 10 3" xfId="20870" xr:uid="{00000000-0005-0000-0000-0000312D0000}"/>
    <cellStyle name="Normal 60 2 2 10 4" xfId="29023" xr:uid="{00000000-0005-0000-0000-0000322D0000}"/>
    <cellStyle name="Normal 60 2 2 10 5" xfId="37255" xr:uid="{00000000-0005-0000-0000-0000332D0000}"/>
    <cellStyle name="Normal 60 2 2 10 6" xfId="46766" xr:uid="{00000000-0005-0000-0000-0000342D0000}"/>
    <cellStyle name="Normal 60 2 2 11" xfId="3273" xr:uid="{00000000-0005-0000-0000-0000352D0000}"/>
    <cellStyle name="Normal 60 2 2 11 2" xfId="12790" xr:uid="{00000000-0005-0000-0000-0000362D0000}"/>
    <cellStyle name="Normal 60 2 2 11 3" xfId="20949" xr:uid="{00000000-0005-0000-0000-0000372D0000}"/>
    <cellStyle name="Normal 60 2 2 11 4" xfId="29102" xr:uid="{00000000-0005-0000-0000-0000382D0000}"/>
    <cellStyle name="Normal 60 2 2 11 5" xfId="37334" xr:uid="{00000000-0005-0000-0000-0000392D0000}"/>
    <cellStyle name="Normal 60 2 2 11 6" xfId="46845" xr:uid="{00000000-0005-0000-0000-00003A2D0000}"/>
    <cellStyle name="Normal 60 2 2 12" xfId="3352" xr:uid="{00000000-0005-0000-0000-00003B2D0000}"/>
    <cellStyle name="Normal 60 2 2 12 2" xfId="12869" xr:uid="{00000000-0005-0000-0000-00003C2D0000}"/>
    <cellStyle name="Normal 60 2 2 12 3" xfId="21028" xr:uid="{00000000-0005-0000-0000-00003D2D0000}"/>
    <cellStyle name="Normal 60 2 2 12 4" xfId="29181" xr:uid="{00000000-0005-0000-0000-00003E2D0000}"/>
    <cellStyle name="Normal 60 2 2 12 5" xfId="37413" xr:uid="{00000000-0005-0000-0000-00003F2D0000}"/>
    <cellStyle name="Normal 60 2 2 12 6" xfId="46924" xr:uid="{00000000-0005-0000-0000-0000402D0000}"/>
    <cellStyle name="Normal 60 2 2 13" xfId="3432" xr:uid="{00000000-0005-0000-0000-0000412D0000}"/>
    <cellStyle name="Normal 60 2 2 13 2" xfId="12949" xr:uid="{00000000-0005-0000-0000-0000422D0000}"/>
    <cellStyle name="Normal 60 2 2 13 3" xfId="21108" xr:uid="{00000000-0005-0000-0000-0000432D0000}"/>
    <cellStyle name="Normal 60 2 2 13 4" xfId="29261" xr:uid="{00000000-0005-0000-0000-0000442D0000}"/>
    <cellStyle name="Normal 60 2 2 13 5" xfId="37493" xr:uid="{00000000-0005-0000-0000-0000452D0000}"/>
    <cellStyle name="Normal 60 2 2 13 6" xfId="47004" xr:uid="{00000000-0005-0000-0000-0000462D0000}"/>
    <cellStyle name="Normal 60 2 2 14" xfId="5998" xr:uid="{00000000-0005-0000-0000-0000472D0000}"/>
    <cellStyle name="Normal 60 2 2 14 2" xfId="15515" xr:uid="{00000000-0005-0000-0000-0000482D0000}"/>
    <cellStyle name="Normal 60 2 2 14 3" xfId="23668" xr:uid="{00000000-0005-0000-0000-0000492D0000}"/>
    <cellStyle name="Normal 60 2 2 14 4" xfId="31821" xr:uid="{00000000-0005-0000-0000-00004A2D0000}"/>
    <cellStyle name="Normal 60 2 2 14 5" xfId="40053" xr:uid="{00000000-0005-0000-0000-00004B2D0000}"/>
    <cellStyle name="Normal 60 2 2 14 6" xfId="49564" xr:uid="{00000000-0005-0000-0000-00004C2D0000}"/>
    <cellStyle name="Normal 60 2 2 15" xfId="8557" xr:uid="{00000000-0005-0000-0000-00004D2D0000}"/>
    <cellStyle name="Normal 60 2 2 15 2" xfId="42612" xr:uid="{00000000-0005-0000-0000-00004E2D0000}"/>
    <cellStyle name="Normal 60 2 2 15 3" xfId="52123" xr:uid="{00000000-0005-0000-0000-00004F2D0000}"/>
    <cellStyle name="Normal 60 2 2 16" xfId="8636" xr:uid="{00000000-0005-0000-0000-0000502D0000}"/>
    <cellStyle name="Normal 60 2 2 16 2" xfId="42691" xr:uid="{00000000-0005-0000-0000-0000512D0000}"/>
    <cellStyle name="Normal 60 2 2 16 3" xfId="52202" xr:uid="{00000000-0005-0000-0000-0000522D0000}"/>
    <cellStyle name="Normal 60 2 2 17" xfId="8715" xr:uid="{00000000-0005-0000-0000-0000532D0000}"/>
    <cellStyle name="Normal 60 2 2 17 2" xfId="42770" xr:uid="{00000000-0005-0000-0000-0000542D0000}"/>
    <cellStyle name="Normal 60 2 2 17 3" xfId="52281" xr:uid="{00000000-0005-0000-0000-0000552D0000}"/>
    <cellStyle name="Normal 60 2 2 18" xfId="8794" xr:uid="{00000000-0005-0000-0000-0000562D0000}"/>
    <cellStyle name="Normal 60 2 2 18 2" xfId="42849" xr:uid="{00000000-0005-0000-0000-0000572D0000}"/>
    <cellStyle name="Normal 60 2 2 18 3" xfId="52360" xr:uid="{00000000-0005-0000-0000-0000582D0000}"/>
    <cellStyle name="Normal 60 2 2 19" xfId="8873" xr:uid="{00000000-0005-0000-0000-0000592D0000}"/>
    <cellStyle name="Normal 60 2 2 19 2" xfId="42928" xr:uid="{00000000-0005-0000-0000-00005A2D0000}"/>
    <cellStyle name="Normal 60 2 2 19 3" xfId="52439" xr:uid="{00000000-0005-0000-0000-00005B2D0000}"/>
    <cellStyle name="Normal 60 2 2 2" xfId="465" xr:uid="{00000000-0005-0000-0000-00005C2D0000}"/>
    <cellStyle name="Normal 60 2 2 2 10" xfId="26307" xr:uid="{00000000-0005-0000-0000-00005D2D0000}"/>
    <cellStyle name="Normal 60 2 2 2 11" xfId="34539" xr:uid="{00000000-0005-0000-0000-00005E2D0000}"/>
    <cellStyle name="Normal 60 2 2 2 12" xfId="44050" xr:uid="{00000000-0005-0000-0000-00005F2D0000}"/>
    <cellStyle name="Normal 60 2 2 2 2" xfId="626" xr:uid="{00000000-0005-0000-0000-0000602D0000}"/>
    <cellStyle name="Normal 60 2 2 2 2 10" xfId="34699" xr:uid="{00000000-0005-0000-0000-0000612D0000}"/>
    <cellStyle name="Normal 60 2 2 2 2 11" xfId="44210" xr:uid="{00000000-0005-0000-0000-0000622D0000}"/>
    <cellStyle name="Normal 60 2 2 2 2 2" xfId="952" xr:uid="{00000000-0005-0000-0000-0000632D0000}"/>
    <cellStyle name="Normal 60 2 2 2 2 2 10" xfId="44530" xr:uid="{00000000-0005-0000-0000-0000642D0000}"/>
    <cellStyle name="Normal 60 2 2 2 2 2 2" xfId="1595" xr:uid="{00000000-0005-0000-0000-0000652D0000}"/>
    <cellStyle name="Normal 60 2 2 2 2 2 2 2" xfId="2878" xr:uid="{00000000-0005-0000-0000-0000662D0000}"/>
    <cellStyle name="Normal 60 2 2 2 2 2 2 2 2" xfId="5918" xr:uid="{00000000-0005-0000-0000-0000672D0000}"/>
    <cellStyle name="Normal 60 2 2 2 2 2 2 2 2 2" xfId="15435" xr:uid="{00000000-0005-0000-0000-0000682D0000}"/>
    <cellStyle name="Normal 60 2 2 2 2 2 2 2 2 3" xfId="23588" xr:uid="{00000000-0005-0000-0000-0000692D0000}"/>
    <cellStyle name="Normal 60 2 2 2 2 2 2 2 2 4" xfId="31741" xr:uid="{00000000-0005-0000-0000-00006A2D0000}"/>
    <cellStyle name="Normal 60 2 2 2 2 2 2 2 2 5" xfId="39973" xr:uid="{00000000-0005-0000-0000-00006B2D0000}"/>
    <cellStyle name="Normal 60 2 2 2 2 2 2 2 2 6" xfId="49484" xr:uid="{00000000-0005-0000-0000-00006C2D0000}"/>
    <cellStyle name="Normal 60 2 2 2 2 2 2 2 3" xfId="8478" xr:uid="{00000000-0005-0000-0000-00006D2D0000}"/>
    <cellStyle name="Normal 60 2 2 2 2 2 2 2 3 2" xfId="17995" xr:uid="{00000000-0005-0000-0000-00006E2D0000}"/>
    <cellStyle name="Normal 60 2 2 2 2 2 2 2 3 3" xfId="26148" xr:uid="{00000000-0005-0000-0000-00006F2D0000}"/>
    <cellStyle name="Normal 60 2 2 2 2 2 2 2 3 4" xfId="34301" xr:uid="{00000000-0005-0000-0000-0000702D0000}"/>
    <cellStyle name="Normal 60 2 2 2 2 2 2 2 3 5" xfId="42533" xr:uid="{00000000-0005-0000-0000-0000712D0000}"/>
    <cellStyle name="Normal 60 2 2 2 2 2 2 2 3 6" xfId="52044" xr:uid="{00000000-0005-0000-0000-0000722D0000}"/>
    <cellStyle name="Normal 60 2 2 2 2 2 2 2 4" xfId="12395" xr:uid="{00000000-0005-0000-0000-0000732D0000}"/>
    <cellStyle name="Normal 60 2 2 2 2 2 2 2 5" xfId="20554" xr:uid="{00000000-0005-0000-0000-0000742D0000}"/>
    <cellStyle name="Normal 60 2 2 2 2 2 2 2 6" xfId="28707" xr:uid="{00000000-0005-0000-0000-0000752D0000}"/>
    <cellStyle name="Normal 60 2 2 2 2 2 2 2 7" xfId="36939" xr:uid="{00000000-0005-0000-0000-0000762D0000}"/>
    <cellStyle name="Normal 60 2 2 2 2 2 2 2 8" xfId="46450" xr:uid="{00000000-0005-0000-0000-0000772D0000}"/>
    <cellStyle name="Normal 60 2 2 2 2 2 2 3" xfId="4638" xr:uid="{00000000-0005-0000-0000-0000782D0000}"/>
    <cellStyle name="Normal 60 2 2 2 2 2 2 3 2" xfId="14155" xr:uid="{00000000-0005-0000-0000-0000792D0000}"/>
    <cellStyle name="Normal 60 2 2 2 2 2 2 3 3" xfId="22308" xr:uid="{00000000-0005-0000-0000-00007A2D0000}"/>
    <cellStyle name="Normal 60 2 2 2 2 2 2 3 4" xfId="30461" xr:uid="{00000000-0005-0000-0000-00007B2D0000}"/>
    <cellStyle name="Normal 60 2 2 2 2 2 2 3 5" xfId="38693" xr:uid="{00000000-0005-0000-0000-00007C2D0000}"/>
    <cellStyle name="Normal 60 2 2 2 2 2 2 3 6" xfId="48204" xr:uid="{00000000-0005-0000-0000-00007D2D0000}"/>
    <cellStyle name="Normal 60 2 2 2 2 2 2 4" xfId="7198" xr:uid="{00000000-0005-0000-0000-00007E2D0000}"/>
    <cellStyle name="Normal 60 2 2 2 2 2 2 4 2" xfId="16715" xr:uid="{00000000-0005-0000-0000-00007F2D0000}"/>
    <cellStyle name="Normal 60 2 2 2 2 2 2 4 3" xfId="24868" xr:uid="{00000000-0005-0000-0000-0000802D0000}"/>
    <cellStyle name="Normal 60 2 2 2 2 2 2 4 4" xfId="33021" xr:uid="{00000000-0005-0000-0000-0000812D0000}"/>
    <cellStyle name="Normal 60 2 2 2 2 2 2 4 5" xfId="41253" xr:uid="{00000000-0005-0000-0000-0000822D0000}"/>
    <cellStyle name="Normal 60 2 2 2 2 2 2 4 6" xfId="50764" xr:uid="{00000000-0005-0000-0000-0000832D0000}"/>
    <cellStyle name="Normal 60 2 2 2 2 2 2 5" xfId="11115" xr:uid="{00000000-0005-0000-0000-0000842D0000}"/>
    <cellStyle name="Normal 60 2 2 2 2 2 2 6" xfId="19274" xr:uid="{00000000-0005-0000-0000-0000852D0000}"/>
    <cellStyle name="Normal 60 2 2 2 2 2 2 7" xfId="27427" xr:uid="{00000000-0005-0000-0000-0000862D0000}"/>
    <cellStyle name="Normal 60 2 2 2 2 2 2 8" xfId="35659" xr:uid="{00000000-0005-0000-0000-0000872D0000}"/>
    <cellStyle name="Normal 60 2 2 2 2 2 2 9" xfId="45170" xr:uid="{00000000-0005-0000-0000-0000882D0000}"/>
    <cellStyle name="Normal 60 2 2 2 2 2 3" xfId="2238" xr:uid="{00000000-0005-0000-0000-0000892D0000}"/>
    <cellStyle name="Normal 60 2 2 2 2 2 3 2" xfId="5278" xr:uid="{00000000-0005-0000-0000-00008A2D0000}"/>
    <cellStyle name="Normal 60 2 2 2 2 2 3 2 2" xfId="14795" xr:uid="{00000000-0005-0000-0000-00008B2D0000}"/>
    <cellStyle name="Normal 60 2 2 2 2 2 3 2 3" xfId="22948" xr:uid="{00000000-0005-0000-0000-00008C2D0000}"/>
    <cellStyle name="Normal 60 2 2 2 2 2 3 2 4" xfId="31101" xr:uid="{00000000-0005-0000-0000-00008D2D0000}"/>
    <cellStyle name="Normal 60 2 2 2 2 2 3 2 5" xfId="39333" xr:uid="{00000000-0005-0000-0000-00008E2D0000}"/>
    <cellStyle name="Normal 60 2 2 2 2 2 3 2 6" xfId="48844" xr:uid="{00000000-0005-0000-0000-00008F2D0000}"/>
    <cellStyle name="Normal 60 2 2 2 2 2 3 3" xfId="7838" xr:uid="{00000000-0005-0000-0000-0000902D0000}"/>
    <cellStyle name="Normal 60 2 2 2 2 2 3 3 2" xfId="17355" xr:uid="{00000000-0005-0000-0000-0000912D0000}"/>
    <cellStyle name="Normal 60 2 2 2 2 2 3 3 3" xfId="25508" xr:uid="{00000000-0005-0000-0000-0000922D0000}"/>
    <cellStyle name="Normal 60 2 2 2 2 2 3 3 4" xfId="33661" xr:uid="{00000000-0005-0000-0000-0000932D0000}"/>
    <cellStyle name="Normal 60 2 2 2 2 2 3 3 5" xfId="41893" xr:uid="{00000000-0005-0000-0000-0000942D0000}"/>
    <cellStyle name="Normal 60 2 2 2 2 2 3 3 6" xfId="51404" xr:uid="{00000000-0005-0000-0000-0000952D0000}"/>
    <cellStyle name="Normal 60 2 2 2 2 2 3 4" xfId="11755" xr:uid="{00000000-0005-0000-0000-0000962D0000}"/>
    <cellStyle name="Normal 60 2 2 2 2 2 3 5" xfId="19914" xr:uid="{00000000-0005-0000-0000-0000972D0000}"/>
    <cellStyle name="Normal 60 2 2 2 2 2 3 6" xfId="28067" xr:uid="{00000000-0005-0000-0000-0000982D0000}"/>
    <cellStyle name="Normal 60 2 2 2 2 2 3 7" xfId="36299" xr:uid="{00000000-0005-0000-0000-0000992D0000}"/>
    <cellStyle name="Normal 60 2 2 2 2 2 3 8" xfId="45810" xr:uid="{00000000-0005-0000-0000-00009A2D0000}"/>
    <cellStyle name="Normal 60 2 2 2 2 2 4" xfId="3998" xr:uid="{00000000-0005-0000-0000-00009B2D0000}"/>
    <cellStyle name="Normal 60 2 2 2 2 2 4 2" xfId="13515" xr:uid="{00000000-0005-0000-0000-00009C2D0000}"/>
    <cellStyle name="Normal 60 2 2 2 2 2 4 3" xfId="21668" xr:uid="{00000000-0005-0000-0000-00009D2D0000}"/>
    <cellStyle name="Normal 60 2 2 2 2 2 4 4" xfId="29821" xr:uid="{00000000-0005-0000-0000-00009E2D0000}"/>
    <cellStyle name="Normal 60 2 2 2 2 2 4 5" xfId="38053" xr:uid="{00000000-0005-0000-0000-00009F2D0000}"/>
    <cellStyle name="Normal 60 2 2 2 2 2 4 6" xfId="47564" xr:uid="{00000000-0005-0000-0000-0000A02D0000}"/>
    <cellStyle name="Normal 60 2 2 2 2 2 5" xfId="6558" xr:uid="{00000000-0005-0000-0000-0000A12D0000}"/>
    <cellStyle name="Normal 60 2 2 2 2 2 5 2" xfId="16075" xr:uid="{00000000-0005-0000-0000-0000A22D0000}"/>
    <cellStyle name="Normal 60 2 2 2 2 2 5 3" xfId="24228" xr:uid="{00000000-0005-0000-0000-0000A32D0000}"/>
    <cellStyle name="Normal 60 2 2 2 2 2 5 4" xfId="32381" xr:uid="{00000000-0005-0000-0000-0000A42D0000}"/>
    <cellStyle name="Normal 60 2 2 2 2 2 5 5" xfId="40613" xr:uid="{00000000-0005-0000-0000-0000A52D0000}"/>
    <cellStyle name="Normal 60 2 2 2 2 2 5 6" xfId="50124" xr:uid="{00000000-0005-0000-0000-0000A62D0000}"/>
    <cellStyle name="Normal 60 2 2 2 2 2 6" xfId="10475" xr:uid="{00000000-0005-0000-0000-0000A72D0000}"/>
    <cellStyle name="Normal 60 2 2 2 2 2 7" xfId="18634" xr:uid="{00000000-0005-0000-0000-0000A82D0000}"/>
    <cellStyle name="Normal 60 2 2 2 2 2 8" xfId="26787" xr:uid="{00000000-0005-0000-0000-0000A92D0000}"/>
    <cellStyle name="Normal 60 2 2 2 2 2 9" xfId="35019" xr:uid="{00000000-0005-0000-0000-0000AA2D0000}"/>
    <cellStyle name="Normal 60 2 2 2 2 3" xfId="1275" xr:uid="{00000000-0005-0000-0000-0000AB2D0000}"/>
    <cellStyle name="Normal 60 2 2 2 2 3 2" xfId="2558" xr:uid="{00000000-0005-0000-0000-0000AC2D0000}"/>
    <cellStyle name="Normal 60 2 2 2 2 3 2 2" xfId="5598" xr:uid="{00000000-0005-0000-0000-0000AD2D0000}"/>
    <cellStyle name="Normal 60 2 2 2 2 3 2 2 2" xfId="15115" xr:uid="{00000000-0005-0000-0000-0000AE2D0000}"/>
    <cellStyle name="Normal 60 2 2 2 2 3 2 2 3" xfId="23268" xr:uid="{00000000-0005-0000-0000-0000AF2D0000}"/>
    <cellStyle name="Normal 60 2 2 2 2 3 2 2 4" xfId="31421" xr:uid="{00000000-0005-0000-0000-0000B02D0000}"/>
    <cellStyle name="Normal 60 2 2 2 2 3 2 2 5" xfId="39653" xr:uid="{00000000-0005-0000-0000-0000B12D0000}"/>
    <cellStyle name="Normal 60 2 2 2 2 3 2 2 6" xfId="49164" xr:uid="{00000000-0005-0000-0000-0000B22D0000}"/>
    <cellStyle name="Normal 60 2 2 2 2 3 2 3" xfId="8158" xr:uid="{00000000-0005-0000-0000-0000B32D0000}"/>
    <cellStyle name="Normal 60 2 2 2 2 3 2 3 2" xfId="17675" xr:uid="{00000000-0005-0000-0000-0000B42D0000}"/>
    <cellStyle name="Normal 60 2 2 2 2 3 2 3 3" xfId="25828" xr:uid="{00000000-0005-0000-0000-0000B52D0000}"/>
    <cellStyle name="Normal 60 2 2 2 2 3 2 3 4" xfId="33981" xr:uid="{00000000-0005-0000-0000-0000B62D0000}"/>
    <cellStyle name="Normal 60 2 2 2 2 3 2 3 5" xfId="42213" xr:uid="{00000000-0005-0000-0000-0000B72D0000}"/>
    <cellStyle name="Normal 60 2 2 2 2 3 2 3 6" xfId="51724" xr:uid="{00000000-0005-0000-0000-0000B82D0000}"/>
    <cellStyle name="Normal 60 2 2 2 2 3 2 4" xfId="12075" xr:uid="{00000000-0005-0000-0000-0000B92D0000}"/>
    <cellStyle name="Normal 60 2 2 2 2 3 2 5" xfId="20234" xr:uid="{00000000-0005-0000-0000-0000BA2D0000}"/>
    <cellStyle name="Normal 60 2 2 2 2 3 2 6" xfId="28387" xr:uid="{00000000-0005-0000-0000-0000BB2D0000}"/>
    <cellStyle name="Normal 60 2 2 2 2 3 2 7" xfId="36619" xr:uid="{00000000-0005-0000-0000-0000BC2D0000}"/>
    <cellStyle name="Normal 60 2 2 2 2 3 2 8" xfId="46130" xr:uid="{00000000-0005-0000-0000-0000BD2D0000}"/>
    <cellStyle name="Normal 60 2 2 2 2 3 3" xfId="4318" xr:uid="{00000000-0005-0000-0000-0000BE2D0000}"/>
    <cellStyle name="Normal 60 2 2 2 2 3 3 2" xfId="13835" xr:uid="{00000000-0005-0000-0000-0000BF2D0000}"/>
    <cellStyle name="Normal 60 2 2 2 2 3 3 3" xfId="21988" xr:uid="{00000000-0005-0000-0000-0000C02D0000}"/>
    <cellStyle name="Normal 60 2 2 2 2 3 3 4" xfId="30141" xr:uid="{00000000-0005-0000-0000-0000C12D0000}"/>
    <cellStyle name="Normal 60 2 2 2 2 3 3 5" xfId="38373" xr:uid="{00000000-0005-0000-0000-0000C22D0000}"/>
    <cellStyle name="Normal 60 2 2 2 2 3 3 6" xfId="47884" xr:uid="{00000000-0005-0000-0000-0000C32D0000}"/>
    <cellStyle name="Normal 60 2 2 2 2 3 4" xfId="6878" xr:uid="{00000000-0005-0000-0000-0000C42D0000}"/>
    <cellStyle name="Normal 60 2 2 2 2 3 4 2" xfId="16395" xr:uid="{00000000-0005-0000-0000-0000C52D0000}"/>
    <cellStyle name="Normal 60 2 2 2 2 3 4 3" xfId="24548" xr:uid="{00000000-0005-0000-0000-0000C62D0000}"/>
    <cellStyle name="Normal 60 2 2 2 2 3 4 4" xfId="32701" xr:uid="{00000000-0005-0000-0000-0000C72D0000}"/>
    <cellStyle name="Normal 60 2 2 2 2 3 4 5" xfId="40933" xr:uid="{00000000-0005-0000-0000-0000C82D0000}"/>
    <cellStyle name="Normal 60 2 2 2 2 3 4 6" xfId="50444" xr:uid="{00000000-0005-0000-0000-0000C92D0000}"/>
    <cellStyle name="Normal 60 2 2 2 2 3 5" xfId="10795" xr:uid="{00000000-0005-0000-0000-0000CA2D0000}"/>
    <cellStyle name="Normal 60 2 2 2 2 3 6" xfId="18954" xr:uid="{00000000-0005-0000-0000-0000CB2D0000}"/>
    <cellStyle name="Normal 60 2 2 2 2 3 7" xfId="27107" xr:uid="{00000000-0005-0000-0000-0000CC2D0000}"/>
    <cellStyle name="Normal 60 2 2 2 2 3 8" xfId="35339" xr:uid="{00000000-0005-0000-0000-0000CD2D0000}"/>
    <cellStyle name="Normal 60 2 2 2 2 3 9" xfId="44850" xr:uid="{00000000-0005-0000-0000-0000CE2D0000}"/>
    <cellStyle name="Normal 60 2 2 2 2 4" xfId="1918" xr:uid="{00000000-0005-0000-0000-0000CF2D0000}"/>
    <cellStyle name="Normal 60 2 2 2 2 4 2" xfId="4958" xr:uid="{00000000-0005-0000-0000-0000D02D0000}"/>
    <cellStyle name="Normal 60 2 2 2 2 4 2 2" xfId="14475" xr:uid="{00000000-0005-0000-0000-0000D12D0000}"/>
    <cellStyle name="Normal 60 2 2 2 2 4 2 3" xfId="22628" xr:uid="{00000000-0005-0000-0000-0000D22D0000}"/>
    <cellStyle name="Normal 60 2 2 2 2 4 2 4" xfId="30781" xr:uid="{00000000-0005-0000-0000-0000D32D0000}"/>
    <cellStyle name="Normal 60 2 2 2 2 4 2 5" xfId="39013" xr:uid="{00000000-0005-0000-0000-0000D42D0000}"/>
    <cellStyle name="Normal 60 2 2 2 2 4 2 6" xfId="48524" xr:uid="{00000000-0005-0000-0000-0000D52D0000}"/>
    <cellStyle name="Normal 60 2 2 2 2 4 3" xfId="7518" xr:uid="{00000000-0005-0000-0000-0000D62D0000}"/>
    <cellStyle name="Normal 60 2 2 2 2 4 3 2" xfId="17035" xr:uid="{00000000-0005-0000-0000-0000D72D0000}"/>
    <cellStyle name="Normal 60 2 2 2 2 4 3 3" xfId="25188" xr:uid="{00000000-0005-0000-0000-0000D82D0000}"/>
    <cellStyle name="Normal 60 2 2 2 2 4 3 4" xfId="33341" xr:uid="{00000000-0005-0000-0000-0000D92D0000}"/>
    <cellStyle name="Normal 60 2 2 2 2 4 3 5" xfId="41573" xr:uid="{00000000-0005-0000-0000-0000DA2D0000}"/>
    <cellStyle name="Normal 60 2 2 2 2 4 3 6" xfId="51084" xr:uid="{00000000-0005-0000-0000-0000DB2D0000}"/>
    <cellStyle name="Normal 60 2 2 2 2 4 4" xfId="11435" xr:uid="{00000000-0005-0000-0000-0000DC2D0000}"/>
    <cellStyle name="Normal 60 2 2 2 2 4 5" xfId="19594" xr:uid="{00000000-0005-0000-0000-0000DD2D0000}"/>
    <cellStyle name="Normal 60 2 2 2 2 4 6" xfId="27747" xr:uid="{00000000-0005-0000-0000-0000DE2D0000}"/>
    <cellStyle name="Normal 60 2 2 2 2 4 7" xfId="35979" xr:uid="{00000000-0005-0000-0000-0000DF2D0000}"/>
    <cellStyle name="Normal 60 2 2 2 2 4 8" xfId="45490" xr:uid="{00000000-0005-0000-0000-0000E02D0000}"/>
    <cellStyle name="Normal 60 2 2 2 2 5" xfId="3675" xr:uid="{00000000-0005-0000-0000-0000E12D0000}"/>
    <cellStyle name="Normal 60 2 2 2 2 5 2" xfId="13192" xr:uid="{00000000-0005-0000-0000-0000E22D0000}"/>
    <cellStyle name="Normal 60 2 2 2 2 5 3" xfId="21348" xr:uid="{00000000-0005-0000-0000-0000E32D0000}"/>
    <cellStyle name="Normal 60 2 2 2 2 5 4" xfId="29501" xr:uid="{00000000-0005-0000-0000-0000E42D0000}"/>
    <cellStyle name="Normal 60 2 2 2 2 5 5" xfId="37733" xr:uid="{00000000-0005-0000-0000-0000E52D0000}"/>
    <cellStyle name="Normal 60 2 2 2 2 5 6" xfId="47244" xr:uid="{00000000-0005-0000-0000-0000E62D0000}"/>
    <cellStyle name="Normal 60 2 2 2 2 6" xfId="6238" xr:uid="{00000000-0005-0000-0000-0000E72D0000}"/>
    <cellStyle name="Normal 60 2 2 2 2 6 2" xfId="15755" xr:uid="{00000000-0005-0000-0000-0000E82D0000}"/>
    <cellStyle name="Normal 60 2 2 2 2 6 3" xfId="23908" xr:uid="{00000000-0005-0000-0000-0000E92D0000}"/>
    <cellStyle name="Normal 60 2 2 2 2 6 4" xfId="32061" xr:uid="{00000000-0005-0000-0000-0000EA2D0000}"/>
    <cellStyle name="Normal 60 2 2 2 2 6 5" xfId="40293" xr:uid="{00000000-0005-0000-0000-0000EB2D0000}"/>
    <cellStyle name="Normal 60 2 2 2 2 6 6" xfId="49804" xr:uid="{00000000-0005-0000-0000-0000EC2D0000}"/>
    <cellStyle name="Normal 60 2 2 2 2 7" xfId="10155" xr:uid="{00000000-0005-0000-0000-0000ED2D0000}"/>
    <cellStyle name="Normal 60 2 2 2 2 8" xfId="18314" xr:uid="{00000000-0005-0000-0000-0000EE2D0000}"/>
    <cellStyle name="Normal 60 2 2 2 2 9" xfId="26467" xr:uid="{00000000-0005-0000-0000-0000EF2D0000}"/>
    <cellStyle name="Normal 60 2 2 2 3" xfId="789" xr:uid="{00000000-0005-0000-0000-0000F02D0000}"/>
    <cellStyle name="Normal 60 2 2 2 3 10" xfId="44370" xr:uid="{00000000-0005-0000-0000-0000F12D0000}"/>
    <cellStyle name="Normal 60 2 2 2 3 2" xfId="1435" xr:uid="{00000000-0005-0000-0000-0000F22D0000}"/>
    <cellStyle name="Normal 60 2 2 2 3 2 2" xfId="2718" xr:uid="{00000000-0005-0000-0000-0000F32D0000}"/>
    <cellStyle name="Normal 60 2 2 2 3 2 2 2" xfId="5758" xr:uid="{00000000-0005-0000-0000-0000F42D0000}"/>
    <cellStyle name="Normal 60 2 2 2 3 2 2 2 2" xfId="15275" xr:uid="{00000000-0005-0000-0000-0000F52D0000}"/>
    <cellStyle name="Normal 60 2 2 2 3 2 2 2 3" xfId="23428" xr:uid="{00000000-0005-0000-0000-0000F62D0000}"/>
    <cellStyle name="Normal 60 2 2 2 3 2 2 2 4" xfId="31581" xr:uid="{00000000-0005-0000-0000-0000F72D0000}"/>
    <cellStyle name="Normal 60 2 2 2 3 2 2 2 5" xfId="39813" xr:uid="{00000000-0005-0000-0000-0000F82D0000}"/>
    <cellStyle name="Normal 60 2 2 2 3 2 2 2 6" xfId="49324" xr:uid="{00000000-0005-0000-0000-0000F92D0000}"/>
    <cellStyle name="Normal 60 2 2 2 3 2 2 3" xfId="8318" xr:uid="{00000000-0005-0000-0000-0000FA2D0000}"/>
    <cellStyle name="Normal 60 2 2 2 3 2 2 3 2" xfId="17835" xr:uid="{00000000-0005-0000-0000-0000FB2D0000}"/>
    <cellStyle name="Normal 60 2 2 2 3 2 2 3 3" xfId="25988" xr:uid="{00000000-0005-0000-0000-0000FC2D0000}"/>
    <cellStyle name="Normal 60 2 2 2 3 2 2 3 4" xfId="34141" xr:uid="{00000000-0005-0000-0000-0000FD2D0000}"/>
    <cellStyle name="Normal 60 2 2 2 3 2 2 3 5" xfId="42373" xr:uid="{00000000-0005-0000-0000-0000FE2D0000}"/>
    <cellStyle name="Normal 60 2 2 2 3 2 2 3 6" xfId="51884" xr:uid="{00000000-0005-0000-0000-0000FF2D0000}"/>
    <cellStyle name="Normal 60 2 2 2 3 2 2 4" xfId="12235" xr:uid="{00000000-0005-0000-0000-0000002E0000}"/>
    <cellStyle name="Normal 60 2 2 2 3 2 2 5" xfId="20394" xr:uid="{00000000-0005-0000-0000-0000012E0000}"/>
    <cellStyle name="Normal 60 2 2 2 3 2 2 6" xfId="28547" xr:uid="{00000000-0005-0000-0000-0000022E0000}"/>
    <cellStyle name="Normal 60 2 2 2 3 2 2 7" xfId="36779" xr:uid="{00000000-0005-0000-0000-0000032E0000}"/>
    <cellStyle name="Normal 60 2 2 2 3 2 2 8" xfId="46290" xr:uid="{00000000-0005-0000-0000-0000042E0000}"/>
    <cellStyle name="Normal 60 2 2 2 3 2 3" xfId="4478" xr:uid="{00000000-0005-0000-0000-0000052E0000}"/>
    <cellStyle name="Normal 60 2 2 2 3 2 3 2" xfId="13995" xr:uid="{00000000-0005-0000-0000-0000062E0000}"/>
    <cellStyle name="Normal 60 2 2 2 3 2 3 3" xfId="22148" xr:uid="{00000000-0005-0000-0000-0000072E0000}"/>
    <cellStyle name="Normal 60 2 2 2 3 2 3 4" xfId="30301" xr:uid="{00000000-0005-0000-0000-0000082E0000}"/>
    <cellStyle name="Normal 60 2 2 2 3 2 3 5" xfId="38533" xr:uid="{00000000-0005-0000-0000-0000092E0000}"/>
    <cellStyle name="Normal 60 2 2 2 3 2 3 6" xfId="48044" xr:uid="{00000000-0005-0000-0000-00000A2E0000}"/>
    <cellStyle name="Normal 60 2 2 2 3 2 4" xfId="7038" xr:uid="{00000000-0005-0000-0000-00000B2E0000}"/>
    <cellStyle name="Normal 60 2 2 2 3 2 4 2" xfId="16555" xr:uid="{00000000-0005-0000-0000-00000C2E0000}"/>
    <cellStyle name="Normal 60 2 2 2 3 2 4 3" xfId="24708" xr:uid="{00000000-0005-0000-0000-00000D2E0000}"/>
    <cellStyle name="Normal 60 2 2 2 3 2 4 4" xfId="32861" xr:uid="{00000000-0005-0000-0000-00000E2E0000}"/>
    <cellStyle name="Normal 60 2 2 2 3 2 4 5" xfId="41093" xr:uid="{00000000-0005-0000-0000-00000F2E0000}"/>
    <cellStyle name="Normal 60 2 2 2 3 2 4 6" xfId="50604" xr:uid="{00000000-0005-0000-0000-0000102E0000}"/>
    <cellStyle name="Normal 60 2 2 2 3 2 5" xfId="10955" xr:uid="{00000000-0005-0000-0000-0000112E0000}"/>
    <cellStyle name="Normal 60 2 2 2 3 2 6" xfId="19114" xr:uid="{00000000-0005-0000-0000-0000122E0000}"/>
    <cellStyle name="Normal 60 2 2 2 3 2 7" xfId="27267" xr:uid="{00000000-0005-0000-0000-0000132E0000}"/>
    <cellStyle name="Normal 60 2 2 2 3 2 8" xfId="35499" xr:uid="{00000000-0005-0000-0000-0000142E0000}"/>
    <cellStyle name="Normal 60 2 2 2 3 2 9" xfId="45010" xr:uid="{00000000-0005-0000-0000-0000152E0000}"/>
    <cellStyle name="Normal 60 2 2 2 3 3" xfId="2078" xr:uid="{00000000-0005-0000-0000-0000162E0000}"/>
    <cellStyle name="Normal 60 2 2 2 3 3 2" xfId="5118" xr:uid="{00000000-0005-0000-0000-0000172E0000}"/>
    <cellStyle name="Normal 60 2 2 2 3 3 2 2" xfId="14635" xr:uid="{00000000-0005-0000-0000-0000182E0000}"/>
    <cellStyle name="Normal 60 2 2 2 3 3 2 3" xfId="22788" xr:uid="{00000000-0005-0000-0000-0000192E0000}"/>
    <cellStyle name="Normal 60 2 2 2 3 3 2 4" xfId="30941" xr:uid="{00000000-0005-0000-0000-00001A2E0000}"/>
    <cellStyle name="Normal 60 2 2 2 3 3 2 5" xfId="39173" xr:uid="{00000000-0005-0000-0000-00001B2E0000}"/>
    <cellStyle name="Normal 60 2 2 2 3 3 2 6" xfId="48684" xr:uid="{00000000-0005-0000-0000-00001C2E0000}"/>
    <cellStyle name="Normal 60 2 2 2 3 3 3" xfId="7678" xr:uid="{00000000-0005-0000-0000-00001D2E0000}"/>
    <cellStyle name="Normal 60 2 2 2 3 3 3 2" xfId="17195" xr:uid="{00000000-0005-0000-0000-00001E2E0000}"/>
    <cellStyle name="Normal 60 2 2 2 3 3 3 3" xfId="25348" xr:uid="{00000000-0005-0000-0000-00001F2E0000}"/>
    <cellStyle name="Normal 60 2 2 2 3 3 3 4" xfId="33501" xr:uid="{00000000-0005-0000-0000-0000202E0000}"/>
    <cellStyle name="Normal 60 2 2 2 3 3 3 5" xfId="41733" xr:uid="{00000000-0005-0000-0000-0000212E0000}"/>
    <cellStyle name="Normal 60 2 2 2 3 3 3 6" xfId="51244" xr:uid="{00000000-0005-0000-0000-0000222E0000}"/>
    <cellStyle name="Normal 60 2 2 2 3 3 4" xfId="11595" xr:uid="{00000000-0005-0000-0000-0000232E0000}"/>
    <cellStyle name="Normal 60 2 2 2 3 3 5" xfId="19754" xr:uid="{00000000-0005-0000-0000-0000242E0000}"/>
    <cellStyle name="Normal 60 2 2 2 3 3 6" xfId="27907" xr:uid="{00000000-0005-0000-0000-0000252E0000}"/>
    <cellStyle name="Normal 60 2 2 2 3 3 7" xfId="36139" xr:uid="{00000000-0005-0000-0000-0000262E0000}"/>
    <cellStyle name="Normal 60 2 2 2 3 3 8" xfId="45650" xr:uid="{00000000-0005-0000-0000-0000272E0000}"/>
    <cellStyle name="Normal 60 2 2 2 3 4" xfId="3835" xr:uid="{00000000-0005-0000-0000-0000282E0000}"/>
    <cellStyle name="Normal 60 2 2 2 3 4 2" xfId="13352" xr:uid="{00000000-0005-0000-0000-0000292E0000}"/>
    <cellStyle name="Normal 60 2 2 2 3 4 3" xfId="21508" xr:uid="{00000000-0005-0000-0000-00002A2E0000}"/>
    <cellStyle name="Normal 60 2 2 2 3 4 4" xfId="29661" xr:uid="{00000000-0005-0000-0000-00002B2E0000}"/>
    <cellStyle name="Normal 60 2 2 2 3 4 5" xfId="37893" xr:uid="{00000000-0005-0000-0000-00002C2E0000}"/>
    <cellStyle name="Normal 60 2 2 2 3 4 6" xfId="47404" xr:uid="{00000000-0005-0000-0000-00002D2E0000}"/>
    <cellStyle name="Normal 60 2 2 2 3 5" xfId="6398" xr:uid="{00000000-0005-0000-0000-00002E2E0000}"/>
    <cellStyle name="Normal 60 2 2 2 3 5 2" xfId="15915" xr:uid="{00000000-0005-0000-0000-00002F2E0000}"/>
    <cellStyle name="Normal 60 2 2 2 3 5 3" xfId="24068" xr:uid="{00000000-0005-0000-0000-0000302E0000}"/>
    <cellStyle name="Normal 60 2 2 2 3 5 4" xfId="32221" xr:uid="{00000000-0005-0000-0000-0000312E0000}"/>
    <cellStyle name="Normal 60 2 2 2 3 5 5" xfId="40453" xr:uid="{00000000-0005-0000-0000-0000322E0000}"/>
    <cellStyle name="Normal 60 2 2 2 3 5 6" xfId="49964" xr:uid="{00000000-0005-0000-0000-0000332E0000}"/>
    <cellStyle name="Normal 60 2 2 2 3 6" xfId="10315" xr:uid="{00000000-0005-0000-0000-0000342E0000}"/>
    <cellStyle name="Normal 60 2 2 2 3 7" xfId="18474" xr:uid="{00000000-0005-0000-0000-0000352E0000}"/>
    <cellStyle name="Normal 60 2 2 2 3 8" xfId="26627" xr:uid="{00000000-0005-0000-0000-0000362E0000}"/>
    <cellStyle name="Normal 60 2 2 2 3 9" xfId="34859" xr:uid="{00000000-0005-0000-0000-0000372E0000}"/>
    <cellStyle name="Normal 60 2 2 2 4" xfId="1115" xr:uid="{00000000-0005-0000-0000-0000382E0000}"/>
    <cellStyle name="Normal 60 2 2 2 4 2" xfId="2398" xr:uid="{00000000-0005-0000-0000-0000392E0000}"/>
    <cellStyle name="Normal 60 2 2 2 4 2 2" xfId="5438" xr:uid="{00000000-0005-0000-0000-00003A2E0000}"/>
    <cellStyle name="Normal 60 2 2 2 4 2 2 2" xfId="14955" xr:uid="{00000000-0005-0000-0000-00003B2E0000}"/>
    <cellStyle name="Normal 60 2 2 2 4 2 2 3" xfId="23108" xr:uid="{00000000-0005-0000-0000-00003C2E0000}"/>
    <cellStyle name="Normal 60 2 2 2 4 2 2 4" xfId="31261" xr:uid="{00000000-0005-0000-0000-00003D2E0000}"/>
    <cellStyle name="Normal 60 2 2 2 4 2 2 5" xfId="39493" xr:uid="{00000000-0005-0000-0000-00003E2E0000}"/>
    <cellStyle name="Normal 60 2 2 2 4 2 2 6" xfId="49004" xr:uid="{00000000-0005-0000-0000-00003F2E0000}"/>
    <cellStyle name="Normal 60 2 2 2 4 2 3" xfId="7998" xr:uid="{00000000-0005-0000-0000-0000402E0000}"/>
    <cellStyle name="Normal 60 2 2 2 4 2 3 2" xfId="17515" xr:uid="{00000000-0005-0000-0000-0000412E0000}"/>
    <cellStyle name="Normal 60 2 2 2 4 2 3 3" xfId="25668" xr:uid="{00000000-0005-0000-0000-0000422E0000}"/>
    <cellStyle name="Normal 60 2 2 2 4 2 3 4" xfId="33821" xr:uid="{00000000-0005-0000-0000-0000432E0000}"/>
    <cellStyle name="Normal 60 2 2 2 4 2 3 5" xfId="42053" xr:uid="{00000000-0005-0000-0000-0000442E0000}"/>
    <cellStyle name="Normal 60 2 2 2 4 2 3 6" xfId="51564" xr:uid="{00000000-0005-0000-0000-0000452E0000}"/>
    <cellStyle name="Normal 60 2 2 2 4 2 4" xfId="11915" xr:uid="{00000000-0005-0000-0000-0000462E0000}"/>
    <cellStyle name="Normal 60 2 2 2 4 2 5" xfId="20074" xr:uid="{00000000-0005-0000-0000-0000472E0000}"/>
    <cellStyle name="Normal 60 2 2 2 4 2 6" xfId="28227" xr:uid="{00000000-0005-0000-0000-0000482E0000}"/>
    <cellStyle name="Normal 60 2 2 2 4 2 7" xfId="36459" xr:uid="{00000000-0005-0000-0000-0000492E0000}"/>
    <cellStyle name="Normal 60 2 2 2 4 2 8" xfId="45970" xr:uid="{00000000-0005-0000-0000-00004A2E0000}"/>
    <cellStyle name="Normal 60 2 2 2 4 3" xfId="4158" xr:uid="{00000000-0005-0000-0000-00004B2E0000}"/>
    <cellStyle name="Normal 60 2 2 2 4 3 2" xfId="13675" xr:uid="{00000000-0005-0000-0000-00004C2E0000}"/>
    <cellStyle name="Normal 60 2 2 2 4 3 3" xfId="21828" xr:uid="{00000000-0005-0000-0000-00004D2E0000}"/>
    <cellStyle name="Normal 60 2 2 2 4 3 4" xfId="29981" xr:uid="{00000000-0005-0000-0000-00004E2E0000}"/>
    <cellStyle name="Normal 60 2 2 2 4 3 5" xfId="38213" xr:uid="{00000000-0005-0000-0000-00004F2E0000}"/>
    <cellStyle name="Normal 60 2 2 2 4 3 6" xfId="47724" xr:uid="{00000000-0005-0000-0000-0000502E0000}"/>
    <cellStyle name="Normal 60 2 2 2 4 4" xfId="6718" xr:uid="{00000000-0005-0000-0000-0000512E0000}"/>
    <cellStyle name="Normal 60 2 2 2 4 4 2" xfId="16235" xr:uid="{00000000-0005-0000-0000-0000522E0000}"/>
    <cellStyle name="Normal 60 2 2 2 4 4 3" xfId="24388" xr:uid="{00000000-0005-0000-0000-0000532E0000}"/>
    <cellStyle name="Normal 60 2 2 2 4 4 4" xfId="32541" xr:uid="{00000000-0005-0000-0000-0000542E0000}"/>
    <cellStyle name="Normal 60 2 2 2 4 4 5" xfId="40773" xr:uid="{00000000-0005-0000-0000-0000552E0000}"/>
    <cellStyle name="Normal 60 2 2 2 4 4 6" xfId="50284" xr:uid="{00000000-0005-0000-0000-0000562E0000}"/>
    <cellStyle name="Normal 60 2 2 2 4 5" xfId="10635" xr:uid="{00000000-0005-0000-0000-0000572E0000}"/>
    <cellStyle name="Normal 60 2 2 2 4 6" xfId="18794" xr:uid="{00000000-0005-0000-0000-0000582E0000}"/>
    <cellStyle name="Normal 60 2 2 2 4 7" xfId="26947" xr:uid="{00000000-0005-0000-0000-0000592E0000}"/>
    <cellStyle name="Normal 60 2 2 2 4 8" xfId="35179" xr:uid="{00000000-0005-0000-0000-00005A2E0000}"/>
    <cellStyle name="Normal 60 2 2 2 4 9" xfId="44690" xr:uid="{00000000-0005-0000-0000-00005B2E0000}"/>
    <cellStyle name="Normal 60 2 2 2 5" xfId="1758" xr:uid="{00000000-0005-0000-0000-00005C2E0000}"/>
    <cellStyle name="Normal 60 2 2 2 5 2" xfId="4798" xr:uid="{00000000-0005-0000-0000-00005D2E0000}"/>
    <cellStyle name="Normal 60 2 2 2 5 2 2" xfId="14315" xr:uid="{00000000-0005-0000-0000-00005E2E0000}"/>
    <cellStyle name="Normal 60 2 2 2 5 2 3" xfId="22468" xr:uid="{00000000-0005-0000-0000-00005F2E0000}"/>
    <cellStyle name="Normal 60 2 2 2 5 2 4" xfId="30621" xr:uid="{00000000-0005-0000-0000-0000602E0000}"/>
    <cellStyle name="Normal 60 2 2 2 5 2 5" xfId="38853" xr:uid="{00000000-0005-0000-0000-0000612E0000}"/>
    <cellStyle name="Normal 60 2 2 2 5 2 6" xfId="48364" xr:uid="{00000000-0005-0000-0000-0000622E0000}"/>
    <cellStyle name="Normal 60 2 2 2 5 3" xfId="7358" xr:uid="{00000000-0005-0000-0000-0000632E0000}"/>
    <cellStyle name="Normal 60 2 2 2 5 3 2" xfId="16875" xr:uid="{00000000-0005-0000-0000-0000642E0000}"/>
    <cellStyle name="Normal 60 2 2 2 5 3 3" xfId="25028" xr:uid="{00000000-0005-0000-0000-0000652E0000}"/>
    <cellStyle name="Normal 60 2 2 2 5 3 4" xfId="33181" xr:uid="{00000000-0005-0000-0000-0000662E0000}"/>
    <cellStyle name="Normal 60 2 2 2 5 3 5" xfId="41413" xr:uid="{00000000-0005-0000-0000-0000672E0000}"/>
    <cellStyle name="Normal 60 2 2 2 5 3 6" xfId="50924" xr:uid="{00000000-0005-0000-0000-0000682E0000}"/>
    <cellStyle name="Normal 60 2 2 2 5 4" xfId="11275" xr:uid="{00000000-0005-0000-0000-0000692E0000}"/>
    <cellStyle name="Normal 60 2 2 2 5 5" xfId="19434" xr:uid="{00000000-0005-0000-0000-00006A2E0000}"/>
    <cellStyle name="Normal 60 2 2 2 5 6" xfId="27587" xr:uid="{00000000-0005-0000-0000-00006B2E0000}"/>
    <cellStyle name="Normal 60 2 2 2 5 7" xfId="35819" xr:uid="{00000000-0005-0000-0000-00006C2E0000}"/>
    <cellStyle name="Normal 60 2 2 2 5 8" xfId="45330" xr:uid="{00000000-0005-0000-0000-00006D2E0000}"/>
    <cellStyle name="Normal 60 2 2 2 6" xfId="3512" xr:uid="{00000000-0005-0000-0000-00006E2E0000}"/>
    <cellStyle name="Normal 60 2 2 2 6 2" xfId="13029" xr:uid="{00000000-0005-0000-0000-00006F2E0000}"/>
    <cellStyle name="Normal 60 2 2 2 6 3" xfId="21188" xr:uid="{00000000-0005-0000-0000-0000702E0000}"/>
    <cellStyle name="Normal 60 2 2 2 6 4" xfId="29341" xr:uid="{00000000-0005-0000-0000-0000712E0000}"/>
    <cellStyle name="Normal 60 2 2 2 6 5" xfId="37573" xr:uid="{00000000-0005-0000-0000-0000722E0000}"/>
    <cellStyle name="Normal 60 2 2 2 6 6" xfId="47084" xr:uid="{00000000-0005-0000-0000-0000732E0000}"/>
    <cellStyle name="Normal 60 2 2 2 7" xfId="6078" xr:uid="{00000000-0005-0000-0000-0000742E0000}"/>
    <cellStyle name="Normal 60 2 2 2 7 2" xfId="15595" xr:uid="{00000000-0005-0000-0000-0000752E0000}"/>
    <cellStyle name="Normal 60 2 2 2 7 3" xfId="23748" xr:uid="{00000000-0005-0000-0000-0000762E0000}"/>
    <cellStyle name="Normal 60 2 2 2 7 4" xfId="31901" xr:uid="{00000000-0005-0000-0000-0000772E0000}"/>
    <cellStyle name="Normal 60 2 2 2 7 5" xfId="40133" xr:uid="{00000000-0005-0000-0000-0000782E0000}"/>
    <cellStyle name="Normal 60 2 2 2 7 6" xfId="49644" xr:uid="{00000000-0005-0000-0000-0000792E0000}"/>
    <cellStyle name="Normal 60 2 2 2 8" xfId="9995" xr:uid="{00000000-0005-0000-0000-00007A2E0000}"/>
    <cellStyle name="Normal 60 2 2 2 9" xfId="18154" xr:uid="{00000000-0005-0000-0000-00007B2E0000}"/>
    <cellStyle name="Normal 60 2 2 20" xfId="8952" xr:uid="{00000000-0005-0000-0000-00007C2E0000}"/>
    <cellStyle name="Normal 60 2 2 20 2" xfId="43007" xr:uid="{00000000-0005-0000-0000-00007D2E0000}"/>
    <cellStyle name="Normal 60 2 2 20 3" xfId="52518" xr:uid="{00000000-0005-0000-0000-00007E2E0000}"/>
    <cellStyle name="Normal 60 2 2 21" xfId="9031" xr:uid="{00000000-0005-0000-0000-00007F2E0000}"/>
    <cellStyle name="Normal 60 2 2 21 2" xfId="43086" xr:uid="{00000000-0005-0000-0000-0000802E0000}"/>
    <cellStyle name="Normal 60 2 2 21 3" xfId="52597" xr:uid="{00000000-0005-0000-0000-0000812E0000}"/>
    <cellStyle name="Normal 60 2 2 22" xfId="9110" xr:uid="{00000000-0005-0000-0000-0000822E0000}"/>
    <cellStyle name="Normal 60 2 2 22 2" xfId="43165" xr:uid="{00000000-0005-0000-0000-0000832E0000}"/>
    <cellStyle name="Normal 60 2 2 22 3" xfId="52676" xr:uid="{00000000-0005-0000-0000-0000842E0000}"/>
    <cellStyle name="Normal 60 2 2 23" xfId="9189" xr:uid="{00000000-0005-0000-0000-0000852E0000}"/>
    <cellStyle name="Normal 60 2 2 23 2" xfId="43244" xr:uid="{00000000-0005-0000-0000-0000862E0000}"/>
    <cellStyle name="Normal 60 2 2 23 3" xfId="52755" xr:uid="{00000000-0005-0000-0000-0000872E0000}"/>
    <cellStyle name="Normal 60 2 2 24" xfId="9268" xr:uid="{00000000-0005-0000-0000-0000882E0000}"/>
    <cellStyle name="Normal 60 2 2 24 2" xfId="43323" xr:uid="{00000000-0005-0000-0000-0000892E0000}"/>
    <cellStyle name="Normal 60 2 2 24 3" xfId="52834" xr:uid="{00000000-0005-0000-0000-00008A2E0000}"/>
    <cellStyle name="Normal 60 2 2 25" xfId="9347" xr:uid="{00000000-0005-0000-0000-00008B2E0000}"/>
    <cellStyle name="Normal 60 2 2 25 2" xfId="43402" xr:uid="{00000000-0005-0000-0000-00008C2E0000}"/>
    <cellStyle name="Normal 60 2 2 25 3" xfId="52913" xr:uid="{00000000-0005-0000-0000-00008D2E0000}"/>
    <cellStyle name="Normal 60 2 2 26" xfId="9426" xr:uid="{00000000-0005-0000-0000-00008E2E0000}"/>
    <cellStyle name="Normal 60 2 2 26 2" xfId="43481" xr:uid="{00000000-0005-0000-0000-00008F2E0000}"/>
    <cellStyle name="Normal 60 2 2 26 3" xfId="52992" xr:uid="{00000000-0005-0000-0000-0000902E0000}"/>
    <cellStyle name="Normal 60 2 2 27" xfId="9505" xr:uid="{00000000-0005-0000-0000-0000912E0000}"/>
    <cellStyle name="Normal 60 2 2 27 2" xfId="43560" xr:uid="{00000000-0005-0000-0000-0000922E0000}"/>
    <cellStyle name="Normal 60 2 2 27 3" xfId="53071" xr:uid="{00000000-0005-0000-0000-0000932E0000}"/>
    <cellStyle name="Normal 60 2 2 28" xfId="9584" xr:uid="{00000000-0005-0000-0000-0000942E0000}"/>
    <cellStyle name="Normal 60 2 2 28 2" xfId="43639" xr:uid="{00000000-0005-0000-0000-0000952E0000}"/>
    <cellStyle name="Normal 60 2 2 28 3" xfId="53150" xr:uid="{00000000-0005-0000-0000-0000962E0000}"/>
    <cellStyle name="Normal 60 2 2 29" xfId="9663" xr:uid="{00000000-0005-0000-0000-0000972E0000}"/>
    <cellStyle name="Normal 60 2 2 29 2" xfId="43718" xr:uid="{00000000-0005-0000-0000-0000982E0000}"/>
    <cellStyle name="Normal 60 2 2 29 3" xfId="53229" xr:uid="{00000000-0005-0000-0000-0000992E0000}"/>
    <cellStyle name="Normal 60 2 2 3" xfId="546" xr:uid="{00000000-0005-0000-0000-00009A2E0000}"/>
    <cellStyle name="Normal 60 2 2 3 10" xfId="34619" xr:uid="{00000000-0005-0000-0000-00009B2E0000}"/>
    <cellStyle name="Normal 60 2 2 3 11" xfId="44130" xr:uid="{00000000-0005-0000-0000-00009C2E0000}"/>
    <cellStyle name="Normal 60 2 2 3 2" xfId="872" xr:uid="{00000000-0005-0000-0000-00009D2E0000}"/>
    <cellStyle name="Normal 60 2 2 3 2 10" xfId="44450" xr:uid="{00000000-0005-0000-0000-00009E2E0000}"/>
    <cellStyle name="Normal 60 2 2 3 2 2" xfId="1515" xr:uid="{00000000-0005-0000-0000-00009F2E0000}"/>
    <cellStyle name="Normal 60 2 2 3 2 2 2" xfId="2798" xr:uid="{00000000-0005-0000-0000-0000A02E0000}"/>
    <cellStyle name="Normal 60 2 2 3 2 2 2 2" xfId="5838" xr:uid="{00000000-0005-0000-0000-0000A12E0000}"/>
    <cellStyle name="Normal 60 2 2 3 2 2 2 2 2" xfId="15355" xr:uid="{00000000-0005-0000-0000-0000A22E0000}"/>
    <cellStyle name="Normal 60 2 2 3 2 2 2 2 3" xfId="23508" xr:uid="{00000000-0005-0000-0000-0000A32E0000}"/>
    <cellStyle name="Normal 60 2 2 3 2 2 2 2 4" xfId="31661" xr:uid="{00000000-0005-0000-0000-0000A42E0000}"/>
    <cellStyle name="Normal 60 2 2 3 2 2 2 2 5" xfId="39893" xr:uid="{00000000-0005-0000-0000-0000A52E0000}"/>
    <cellStyle name="Normal 60 2 2 3 2 2 2 2 6" xfId="49404" xr:uid="{00000000-0005-0000-0000-0000A62E0000}"/>
    <cellStyle name="Normal 60 2 2 3 2 2 2 3" xfId="8398" xr:uid="{00000000-0005-0000-0000-0000A72E0000}"/>
    <cellStyle name="Normal 60 2 2 3 2 2 2 3 2" xfId="17915" xr:uid="{00000000-0005-0000-0000-0000A82E0000}"/>
    <cellStyle name="Normal 60 2 2 3 2 2 2 3 3" xfId="26068" xr:uid="{00000000-0005-0000-0000-0000A92E0000}"/>
    <cellStyle name="Normal 60 2 2 3 2 2 2 3 4" xfId="34221" xr:uid="{00000000-0005-0000-0000-0000AA2E0000}"/>
    <cellStyle name="Normal 60 2 2 3 2 2 2 3 5" xfId="42453" xr:uid="{00000000-0005-0000-0000-0000AB2E0000}"/>
    <cellStyle name="Normal 60 2 2 3 2 2 2 3 6" xfId="51964" xr:uid="{00000000-0005-0000-0000-0000AC2E0000}"/>
    <cellStyle name="Normal 60 2 2 3 2 2 2 4" xfId="12315" xr:uid="{00000000-0005-0000-0000-0000AD2E0000}"/>
    <cellStyle name="Normal 60 2 2 3 2 2 2 5" xfId="20474" xr:uid="{00000000-0005-0000-0000-0000AE2E0000}"/>
    <cellStyle name="Normal 60 2 2 3 2 2 2 6" xfId="28627" xr:uid="{00000000-0005-0000-0000-0000AF2E0000}"/>
    <cellStyle name="Normal 60 2 2 3 2 2 2 7" xfId="36859" xr:uid="{00000000-0005-0000-0000-0000B02E0000}"/>
    <cellStyle name="Normal 60 2 2 3 2 2 2 8" xfId="46370" xr:uid="{00000000-0005-0000-0000-0000B12E0000}"/>
    <cellStyle name="Normal 60 2 2 3 2 2 3" xfId="4558" xr:uid="{00000000-0005-0000-0000-0000B22E0000}"/>
    <cellStyle name="Normal 60 2 2 3 2 2 3 2" xfId="14075" xr:uid="{00000000-0005-0000-0000-0000B32E0000}"/>
    <cellStyle name="Normal 60 2 2 3 2 2 3 3" xfId="22228" xr:uid="{00000000-0005-0000-0000-0000B42E0000}"/>
    <cellStyle name="Normal 60 2 2 3 2 2 3 4" xfId="30381" xr:uid="{00000000-0005-0000-0000-0000B52E0000}"/>
    <cellStyle name="Normal 60 2 2 3 2 2 3 5" xfId="38613" xr:uid="{00000000-0005-0000-0000-0000B62E0000}"/>
    <cellStyle name="Normal 60 2 2 3 2 2 3 6" xfId="48124" xr:uid="{00000000-0005-0000-0000-0000B72E0000}"/>
    <cellStyle name="Normal 60 2 2 3 2 2 4" xfId="7118" xr:uid="{00000000-0005-0000-0000-0000B82E0000}"/>
    <cellStyle name="Normal 60 2 2 3 2 2 4 2" xfId="16635" xr:uid="{00000000-0005-0000-0000-0000B92E0000}"/>
    <cellStyle name="Normal 60 2 2 3 2 2 4 3" xfId="24788" xr:uid="{00000000-0005-0000-0000-0000BA2E0000}"/>
    <cellStyle name="Normal 60 2 2 3 2 2 4 4" xfId="32941" xr:uid="{00000000-0005-0000-0000-0000BB2E0000}"/>
    <cellStyle name="Normal 60 2 2 3 2 2 4 5" xfId="41173" xr:uid="{00000000-0005-0000-0000-0000BC2E0000}"/>
    <cellStyle name="Normal 60 2 2 3 2 2 4 6" xfId="50684" xr:uid="{00000000-0005-0000-0000-0000BD2E0000}"/>
    <cellStyle name="Normal 60 2 2 3 2 2 5" xfId="11035" xr:uid="{00000000-0005-0000-0000-0000BE2E0000}"/>
    <cellStyle name="Normal 60 2 2 3 2 2 6" xfId="19194" xr:uid="{00000000-0005-0000-0000-0000BF2E0000}"/>
    <cellStyle name="Normal 60 2 2 3 2 2 7" xfId="27347" xr:uid="{00000000-0005-0000-0000-0000C02E0000}"/>
    <cellStyle name="Normal 60 2 2 3 2 2 8" xfId="35579" xr:uid="{00000000-0005-0000-0000-0000C12E0000}"/>
    <cellStyle name="Normal 60 2 2 3 2 2 9" xfId="45090" xr:uid="{00000000-0005-0000-0000-0000C22E0000}"/>
    <cellStyle name="Normal 60 2 2 3 2 3" xfId="2158" xr:uid="{00000000-0005-0000-0000-0000C32E0000}"/>
    <cellStyle name="Normal 60 2 2 3 2 3 2" xfId="5198" xr:uid="{00000000-0005-0000-0000-0000C42E0000}"/>
    <cellStyle name="Normal 60 2 2 3 2 3 2 2" xfId="14715" xr:uid="{00000000-0005-0000-0000-0000C52E0000}"/>
    <cellStyle name="Normal 60 2 2 3 2 3 2 3" xfId="22868" xr:uid="{00000000-0005-0000-0000-0000C62E0000}"/>
    <cellStyle name="Normal 60 2 2 3 2 3 2 4" xfId="31021" xr:uid="{00000000-0005-0000-0000-0000C72E0000}"/>
    <cellStyle name="Normal 60 2 2 3 2 3 2 5" xfId="39253" xr:uid="{00000000-0005-0000-0000-0000C82E0000}"/>
    <cellStyle name="Normal 60 2 2 3 2 3 2 6" xfId="48764" xr:uid="{00000000-0005-0000-0000-0000C92E0000}"/>
    <cellStyle name="Normal 60 2 2 3 2 3 3" xfId="7758" xr:uid="{00000000-0005-0000-0000-0000CA2E0000}"/>
    <cellStyle name="Normal 60 2 2 3 2 3 3 2" xfId="17275" xr:uid="{00000000-0005-0000-0000-0000CB2E0000}"/>
    <cellStyle name="Normal 60 2 2 3 2 3 3 3" xfId="25428" xr:uid="{00000000-0005-0000-0000-0000CC2E0000}"/>
    <cellStyle name="Normal 60 2 2 3 2 3 3 4" xfId="33581" xr:uid="{00000000-0005-0000-0000-0000CD2E0000}"/>
    <cellStyle name="Normal 60 2 2 3 2 3 3 5" xfId="41813" xr:uid="{00000000-0005-0000-0000-0000CE2E0000}"/>
    <cellStyle name="Normal 60 2 2 3 2 3 3 6" xfId="51324" xr:uid="{00000000-0005-0000-0000-0000CF2E0000}"/>
    <cellStyle name="Normal 60 2 2 3 2 3 4" xfId="11675" xr:uid="{00000000-0005-0000-0000-0000D02E0000}"/>
    <cellStyle name="Normal 60 2 2 3 2 3 5" xfId="19834" xr:uid="{00000000-0005-0000-0000-0000D12E0000}"/>
    <cellStyle name="Normal 60 2 2 3 2 3 6" xfId="27987" xr:uid="{00000000-0005-0000-0000-0000D22E0000}"/>
    <cellStyle name="Normal 60 2 2 3 2 3 7" xfId="36219" xr:uid="{00000000-0005-0000-0000-0000D32E0000}"/>
    <cellStyle name="Normal 60 2 2 3 2 3 8" xfId="45730" xr:uid="{00000000-0005-0000-0000-0000D42E0000}"/>
    <cellStyle name="Normal 60 2 2 3 2 4" xfId="3918" xr:uid="{00000000-0005-0000-0000-0000D52E0000}"/>
    <cellStyle name="Normal 60 2 2 3 2 4 2" xfId="13435" xr:uid="{00000000-0005-0000-0000-0000D62E0000}"/>
    <cellStyle name="Normal 60 2 2 3 2 4 3" xfId="21588" xr:uid="{00000000-0005-0000-0000-0000D72E0000}"/>
    <cellStyle name="Normal 60 2 2 3 2 4 4" xfId="29741" xr:uid="{00000000-0005-0000-0000-0000D82E0000}"/>
    <cellStyle name="Normal 60 2 2 3 2 4 5" xfId="37973" xr:uid="{00000000-0005-0000-0000-0000D92E0000}"/>
    <cellStyle name="Normal 60 2 2 3 2 4 6" xfId="47484" xr:uid="{00000000-0005-0000-0000-0000DA2E0000}"/>
    <cellStyle name="Normal 60 2 2 3 2 5" xfId="6478" xr:uid="{00000000-0005-0000-0000-0000DB2E0000}"/>
    <cellStyle name="Normal 60 2 2 3 2 5 2" xfId="15995" xr:uid="{00000000-0005-0000-0000-0000DC2E0000}"/>
    <cellStyle name="Normal 60 2 2 3 2 5 3" xfId="24148" xr:uid="{00000000-0005-0000-0000-0000DD2E0000}"/>
    <cellStyle name="Normal 60 2 2 3 2 5 4" xfId="32301" xr:uid="{00000000-0005-0000-0000-0000DE2E0000}"/>
    <cellStyle name="Normal 60 2 2 3 2 5 5" xfId="40533" xr:uid="{00000000-0005-0000-0000-0000DF2E0000}"/>
    <cellStyle name="Normal 60 2 2 3 2 5 6" xfId="50044" xr:uid="{00000000-0005-0000-0000-0000E02E0000}"/>
    <cellStyle name="Normal 60 2 2 3 2 6" xfId="10395" xr:uid="{00000000-0005-0000-0000-0000E12E0000}"/>
    <cellStyle name="Normal 60 2 2 3 2 7" xfId="18554" xr:uid="{00000000-0005-0000-0000-0000E22E0000}"/>
    <cellStyle name="Normal 60 2 2 3 2 8" xfId="26707" xr:uid="{00000000-0005-0000-0000-0000E32E0000}"/>
    <cellStyle name="Normal 60 2 2 3 2 9" xfId="34939" xr:uid="{00000000-0005-0000-0000-0000E42E0000}"/>
    <cellStyle name="Normal 60 2 2 3 3" xfId="1195" xr:uid="{00000000-0005-0000-0000-0000E52E0000}"/>
    <cellStyle name="Normal 60 2 2 3 3 2" xfId="2478" xr:uid="{00000000-0005-0000-0000-0000E62E0000}"/>
    <cellStyle name="Normal 60 2 2 3 3 2 2" xfId="5518" xr:uid="{00000000-0005-0000-0000-0000E72E0000}"/>
    <cellStyle name="Normal 60 2 2 3 3 2 2 2" xfId="15035" xr:uid="{00000000-0005-0000-0000-0000E82E0000}"/>
    <cellStyle name="Normal 60 2 2 3 3 2 2 3" xfId="23188" xr:uid="{00000000-0005-0000-0000-0000E92E0000}"/>
    <cellStyle name="Normal 60 2 2 3 3 2 2 4" xfId="31341" xr:uid="{00000000-0005-0000-0000-0000EA2E0000}"/>
    <cellStyle name="Normal 60 2 2 3 3 2 2 5" xfId="39573" xr:uid="{00000000-0005-0000-0000-0000EB2E0000}"/>
    <cellStyle name="Normal 60 2 2 3 3 2 2 6" xfId="49084" xr:uid="{00000000-0005-0000-0000-0000EC2E0000}"/>
    <cellStyle name="Normal 60 2 2 3 3 2 3" xfId="8078" xr:uid="{00000000-0005-0000-0000-0000ED2E0000}"/>
    <cellStyle name="Normal 60 2 2 3 3 2 3 2" xfId="17595" xr:uid="{00000000-0005-0000-0000-0000EE2E0000}"/>
    <cellStyle name="Normal 60 2 2 3 3 2 3 3" xfId="25748" xr:uid="{00000000-0005-0000-0000-0000EF2E0000}"/>
    <cellStyle name="Normal 60 2 2 3 3 2 3 4" xfId="33901" xr:uid="{00000000-0005-0000-0000-0000F02E0000}"/>
    <cellStyle name="Normal 60 2 2 3 3 2 3 5" xfId="42133" xr:uid="{00000000-0005-0000-0000-0000F12E0000}"/>
    <cellStyle name="Normal 60 2 2 3 3 2 3 6" xfId="51644" xr:uid="{00000000-0005-0000-0000-0000F22E0000}"/>
    <cellStyle name="Normal 60 2 2 3 3 2 4" xfId="11995" xr:uid="{00000000-0005-0000-0000-0000F32E0000}"/>
    <cellStyle name="Normal 60 2 2 3 3 2 5" xfId="20154" xr:uid="{00000000-0005-0000-0000-0000F42E0000}"/>
    <cellStyle name="Normal 60 2 2 3 3 2 6" xfId="28307" xr:uid="{00000000-0005-0000-0000-0000F52E0000}"/>
    <cellStyle name="Normal 60 2 2 3 3 2 7" xfId="36539" xr:uid="{00000000-0005-0000-0000-0000F62E0000}"/>
    <cellStyle name="Normal 60 2 2 3 3 2 8" xfId="46050" xr:uid="{00000000-0005-0000-0000-0000F72E0000}"/>
    <cellStyle name="Normal 60 2 2 3 3 3" xfId="4238" xr:uid="{00000000-0005-0000-0000-0000F82E0000}"/>
    <cellStyle name="Normal 60 2 2 3 3 3 2" xfId="13755" xr:uid="{00000000-0005-0000-0000-0000F92E0000}"/>
    <cellStyle name="Normal 60 2 2 3 3 3 3" xfId="21908" xr:uid="{00000000-0005-0000-0000-0000FA2E0000}"/>
    <cellStyle name="Normal 60 2 2 3 3 3 4" xfId="30061" xr:uid="{00000000-0005-0000-0000-0000FB2E0000}"/>
    <cellStyle name="Normal 60 2 2 3 3 3 5" xfId="38293" xr:uid="{00000000-0005-0000-0000-0000FC2E0000}"/>
    <cellStyle name="Normal 60 2 2 3 3 3 6" xfId="47804" xr:uid="{00000000-0005-0000-0000-0000FD2E0000}"/>
    <cellStyle name="Normal 60 2 2 3 3 4" xfId="6798" xr:uid="{00000000-0005-0000-0000-0000FE2E0000}"/>
    <cellStyle name="Normal 60 2 2 3 3 4 2" xfId="16315" xr:uid="{00000000-0005-0000-0000-0000FF2E0000}"/>
    <cellStyle name="Normal 60 2 2 3 3 4 3" xfId="24468" xr:uid="{00000000-0005-0000-0000-0000002F0000}"/>
    <cellStyle name="Normal 60 2 2 3 3 4 4" xfId="32621" xr:uid="{00000000-0005-0000-0000-0000012F0000}"/>
    <cellStyle name="Normal 60 2 2 3 3 4 5" xfId="40853" xr:uid="{00000000-0005-0000-0000-0000022F0000}"/>
    <cellStyle name="Normal 60 2 2 3 3 4 6" xfId="50364" xr:uid="{00000000-0005-0000-0000-0000032F0000}"/>
    <cellStyle name="Normal 60 2 2 3 3 5" xfId="10715" xr:uid="{00000000-0005-0000-0000-0000042F0000}"/>
    <cellStyle name="Normal 60 2 2 3 3 6" xfId="18874" xr:uid="{00000000-0005-0000-0000-0000052F0000}"/>
    <cellStyle name="Normal 60 2 2 3 3 7" xfId="27027" xr:uid="{00000000-0005-0000-0000-0000062F0000}"/>
    <cellStyle name="Normal 60 2 2 3 3 8" xfId="35259" xr:uid="{00000000-0005-0000-0000-0000072F0000}"/>
    <cellStyle name="Normal 60 2 2 3 3 9" xfId="44770" xr:uid="{00000000-0005-0000-0000-0000082F0000}"/>
    <cellStyle name="Normal 60 2 2 3 4" xfId="1838" xr:uid="{00000000-0005-0000-0000-0000092F0000}"/>
    <cellStyle name="Normal 60 2 2 3 4 2" xfId="4878" xr:uid="{00000000-0005-0000-0000-00000A2F0000}"/>
    <cellStyle name="Normal 60 2 2 3 4 2 2" xfId="14395" xr:uid="{00000000-0005-0000-0000-00000B2F0000}"/>
    <cellStyle name="Normal 60 2 2 3 4 2 3" xfId="22548" xr:uid="{00000000-0005-0000-0000-00000C2F0000}"/>
    <cellStyle name="Normal 60 2 2 3 4 2 4" xfId="30701" xr:uid="{00000000-0005-0000-0000-00000D2F0000}"/>
    <cellStyle name="Normal 60 2 2 3 4 2 5" xfId="38933" xr:uid="{00000000-0005-0000-0000-00000E2F0000}"/>
    <cellStyle name="Normal 60 2 2 3 4 2 6" xfId="48444" xr:uid="{00000000-0005-0000-0000-00000F2F0000}"/>
    <cellStyle name="Normal 60 2 2 3 4 3" xfId="7438" xr:uid="{00000000-0005-0000-0000-0000102F0000}"/>
    <cellStyle name="Normal 60 2 2 3 4 3 2" xfId="16955" xr:uid="{00000000-0005-0000-0000-0000112F0000}"/>
    <cellStyle name="Normal 60 2 2 3 4 3 3" xfId="25108" xr:uid="{00000000-0005-0000-0000-0000122F0000}"/>
    <cellStyle name="Normal 60 2 2 3 4 3 4" xfId="33261" xr:uid="{00000000-0005-0000-0000-0000132F0000}"/>
    <cellStyle name="Normal 60 2 2 3 4 3 5" xfId="41493" xr:uid="{00000000-0005-0000-0000-0000142F0000}"/>
    <cellStyle name="Normal 60 2 2 3 4 3 6" xfId="51004" xr:uid="{00000000-0005-0000-0000-0000152F0000}"/>
    <cellStyle name="Normal 60 2 2 3 4 4" xfId="11355" xr:uid="{00000000-0005-0000-0000-0000162F0000}"/>
    <cellStyle name="Normal 60 2 2 3 4 5" xfId="19514" xr:uid="{00000000-0005-0000-0000-0000172F0000}"/>
    <cellStyle name="Normal 60 2 2 3 4 6" xfId="27667" xr:uid="{00000000-0005-0000-0000-0000182F0000}"/>
    <cellStyle name="Normal 60 2 2 3 4 7" xfId="35899" xr:uid="{00000000-0005-0000-0000-0000192F0000}"/>
    <cellStyle name="Normal 60 2 2 3 4 8" xfId="45410" xr:uid="{00000000-0005-0000-0000-00001A2F0000}"/>
    <cellStyle name="Normal 60 2 2 3 5" xfId="3595" xr:uid="{00000000-0005-0000-0000-00001B2F0000}"/>
    <cellStyle name="Normal 60 2 2 3 5 2" xfId="13112" xr:uid="{00000000-0005-0000-0000-00001C2F0000}"/>
    <cellStyle name="Normal 60 2 2 3 5 3" xfId="21268" xr:uid="{00000000-0005-0000-0000-00001D2F0000}"/>
    <cellStyle name="Normal 60 2 2 3 5 4" xfId="29421" xr:uid="{00000000-0005-0000-0000-00001E2F0000}"/>
    <cellStyle name="Normal 60 2 2 3 5 5" xfId="37653" xr:uid="{00000000-0005-0000-0000-00001F2F0000}"/>
    <cellStyle name="Normal 60 2 2 3 5 6" xfId="47164" xr:uid="{00000000-0005-0000-0000-0000202F0000}"/>
    <cellStyle name="Normal 60 2 2 3 6" xfId="6158" xr:uid="{00000000-0005-0000-0000-0000212F0000}"/>
    <cellStyle name="Normal 60 2 2 3 6 2" xfId="15675" xr:uid="{00000000-0005-0000-0000-0000222F0000}"/>
    <cellStyle name="Normal 60 2 2 3 6 3" xfId="23828" xr:uid="{00000000-0005-0000-0000-0000232F0000}"/>
    <cellStyle name="Normal 60 2 2 3 6 4" xfId="31981" xr:uid="{00000000-0005-0000-0000-0000242F0000}"/>
    <cellStyle name="Normal 60 2 2 3 6 5" xfId="40213" xr:uid="{00000000-0005-0000-0000-0000252F0000}"/>
    <cellStyle name="Normal 60 2 2 3 6 6" xfId="49724" xr:uid="{00000000-0005-0000-0000-0000262F0000}"/>
    <cellStyle name="Normal 60 2 2 3 7" xfId="10075" xr:uid="{00000000-0005-0000-0000-0000272F0000}"/>
    <cellStyle name="Normal 60 2 2 3 8" xfId="18234" xr:uid="{00000000-0005-0000-0000-0000282F0000}"/>
    <cellStyle name="Normal 60 2 2 3 9" xfId="26387" xr:uid="{00000000-0005-0000-0000-0000292F0000}"/>
    <cellStyle name="Normal 60 2 2 30" xfId="9742" xr:uid="{00000000-0005-0000-0000-00002A2F0000}"/>
    <cellStyle name="Normal 60 2 2 30 2" xfId="43797" xr:uid="{00000000-0005-0000-0000-00002B2F0000}"/>
    <cellStyle name="Normal 60 2 2 30 3" xfId="53308" xr:uid="{00000000-0005-0000-0000-00002C2F0000}"/>
    <cellStyle name="Normal 60 2 2 31" xfId="9821" xr:uid="{00000000-0005-0000-0000-00002D2F0000}"/>
    <cellStyle name="Normal 60 2 2 31 2" xfId="43876" xr:uid="{00000000-0005-0000-0000-00002E2F0000}"/>
    <cellStyle name="Normal 60 2 2 31 3" xfId="53387" xr:uid="{00000000-0005-0000-0000-00002F2F0000}"/>
    <cellStyle name="Normal 60 2 2 32" xfId="9915" xr:uid="{00000000-0005-0000-0000-0000302F0000}"/>
    <cellStyle name="Normal 60 2 2 33" xfId="18074" xr:uid="{00000000-0005-0000-0000-0000312F0000}"/>
    <cellStyle name="Normal 60 2 2 34" xfId="26227" xr:uid="{00000000-0005-0000-0000-0000322F0000}"/>
    <cellStyle name="Normal 60 2 2 35" xfId="34380" xr:uid="{00000000-0005-0000-0000-0000332F0000}"/>
    <cellStyle name="Normal 60 2 2 36" xfId="34459" xr:uid="{00000000-0005-0000-0000-0000342F0000}"/>
    <cellStyle name="Normal 60 2 2 37" xfId="43970" xr:uid="{00000000-0005-0000-0000-0000352F0000}"/>
    <cellStyle name="Normal 60 2 2 38" xfId="53481" xr:uid="{00000000-0005-0000-0000-0000362F0000}"/>
    <cellStyle name="Normal 60 2 2 39" xfId="53560" xr:uid="{00000000-0005-0000-0000-0000372F0000}"/>
    <cellStyle name="Normal 60 2 2 4" xfId="709" xr:uid="{00000000-0005-0000-0000-0000382F0000}"/>
    <cellStyle name="Normal 60 2 2 4 10" xfId="44290" xr:uid="{00000000-0005-0000-0000-0000392F0000}"/>
    <cellStyle name="Normal 60 2 2 4 2" xfId="1355" xr:uid="{00000000-0005-0000-0000-00003A2F0000}"/>
    <cellStyle name="Normal 60 2 2 4 2 2" xfId="2638" xr:uid="{00000000-0005-0000-0000-00003B2F0000}"/>
    <cellStyle name="Normal 60 2 2 4 2 2 2" xfId="5678" xr:uid="{00000000-0005-0000-0000-00003C2F0000}"/>
    <cellStyle name="Normal 60 2 2 4 2 2 2 2" xfId="15195" xr:uid="{00000000-0005-0000-0000-00003D2F0000}"/>
    <cellStyle name="Normal 60 2 2 4 2 2 2 3" xfId="23348" xr:uid="{00000000-0005-0000-0000-00003E2F0000}"/>
    <cellStyle name="Normal 60 2 2 4 2 2 2 4" xfId="31501" xr:uid="{00000000-0005-0000-0000-00003F2F0000}"/>
    <cellStyle name="Normal 60 2 2 4 2 2 2 5" xfId="39733" xr:uid="{00000000-0005-0000-0000-0000402F0000}"/>
    <cellStyle name="Normal 60 2 2 4 2 2 2 6" xfId="49244" xr:uid="{00000000-0005-0000-0000-0000412F0000}"/>
    <cellStyle name="Normal 60 2 2 4 2 2 3" xfId="8238" xr:uid="{00000000-0005-0000-0000-0000422F0000}"/>
    <cellStyle name="Normal 60 2 2 4 2 2 3 2" xfId="17755" xr:uid="{00000000-0005-0000-0000-0000432F0000}"/>
    <cellStyle name="Normal 60 2 2 4 2 2 3 3" xfId="25908" xr:uid="{00000000-0005-0000-0000-0000442F0000}"/>
    <cellStyle name="Normal 60 2 2 4 2 2 3 4" xfId="34061" xr:uid="{00000000-0005-0000-0000-0000452F0000}"/>
    <cellStyle name="Normal 60 2 2 4 2 2 3 5" xfId="42293" xr:uid="{00000000-0005-0000-0000-0000462F0000}"/>
    <cellStyle name="Normal 60 2 2 4 2 2 3 6" xfId="51804" xr:uid="{00000000-0005-0000-0000-0000472F0000}"/>
    <cellStyle name="Normal 60 2 2 4 2 2 4" xfId="12155" xr:uid="{00000000-0005-0000-0000-0000482F0000}"/>
    <cellStyle name="Normal 60 2 2 4 2 2 5" xfId="20314" xr:uid="{00000000-0005-0000-0000-0000492F0000}"/>
    <cellStyle name="Normal 60 2 2 4 2 2 6" xfId="28467" xr:uid="{00000000-0005-0000-0000-00004A2F0000}"/>
    <cellStyle name="Normal 60 2 2 4 2 2 7" xfId="36699" xr:uid="{00000000-0005-0000-0000-00004B2F0000}"/>
    <cellStyle name="Normal 60 2 2 4 2 2 8" xfId="46210" xr:uid="{00000000-0005-0000-0000-00004C2F0000}"/>
    <cellStyle name="Normal 60 2 2 4 2 3" xfId="4398" xr:uid="{00000000-0005-0000-0000-00004D2F0000}"/>
    <cellStyle name="Normal 60 2 2 4 2 3 2" xfId="13915" xr:uid="{00000000-0005-0000-0000-00004E2F0000}"/>
    <cellStyle name="Normal 60 2 2 4 2 3 3" xfId="22068" xr:uid="{00000000-0005-0000-0000-00004F2F0000}"/>
    <cellStyle name="Normal 60 2 2 4 2 3 4" xfId="30221" xr:uid="{00000000-0005-0000-0000-0000502F0000}"/>
    <cellStyle name="Normal 60 2 2 4 2 3 5" xfId="38453" xr:uid="{00000000-0005-0000-0000-0000512F0000}"/>
    <cellStyle name="Normal 60 2 2 4 2 3 6" xfId="47964" xr:uid="{00000000-0005-0000-0000-0000522F0000}"/>
    <cellStyle name="Normal 60 2 2 4 2 4" xfId="6958" xr:uid="{00000000-0005-0000-0000-0000532F0000}"/>
    <cellStyle name="Normal 60 2 2 4 2 4 2" xfId="16475" xr:uid="{00000000-0005-0000-0000-0000542F0000}"/>
    <cellStyle name="Normal 60 2 2 4 2 4 3" xfId="24628" xr:uid="{00000000-0005-0000-0000-0000552F0000}"/>
    <cellStyle name="Normal 60 2 2 4 2 4 4" xfId="32781" xr:uid="{00000000-0005-0000-0000-0000562F0000}"/>
    <cellStyle name="Normal 60 2 2 4 2 4 5" xfId="41013" xr:uid="{00000000-0005-0000-0000-0000572F0000}"/>
    <cellStyle name="Normal 60 2 2 4 2 4 6" xfId="50524" xr:uid="{00000000-0005-0000-0000-0000582F0000}"/>
    <cellStyle name="Normal 60 2 2 4 2 5" xfId="10875" xr:uid="{00000000-0005-0000-0000-0000592F0000}"/>
    <cellStyle name="Normal 60 2 2 4 2 6" xfId="19034" xr:uid="{00000000-0005-0000-0000-00005A2F0000}"/>
    <cellStyle name="Normal 60 2 2 4 2 7" xfId="27187" xr:uid="{00000000-0005-0000-0000-00005B2F0000}"/>
    <cellStyle name="Normal 60 2 2 4 2 8" xfId="35419" xr:uid="{00000000-0005-0000-0000-00005C2F0000}"/>
    <cellStyle name="Normal 60 2 2 4 2 9" xfId="44930" xr:uid="{00000000-0005-0000-0000-00005D2F0000}"/>
    <cellStyle name="Normal 60 2 2 4 3" xfId="1998" xr:uid="{00000000-0005-0000-0000-00005E2F0000}"/>
    <cellStyle name="Normal 60 2 2 4 3 2" xfId="5038" xr:uid="{00000000-0005-0000-0000-00005F2F0000}"/>
    <cellStyle name="Normal 60 2 2 4 3 2 2" xfId="14555" xr:uid="{00000000-0005-0000-0000-0000602F0000}"/>
    <cellStyle name="Normal 60 2 2 4 3 2 3" xfId="22708" xr:uid="{00000000-0005-0000-0000-0000612F0000}"/>
    <cellStyle name="Normal 60 2 2 4 3 2 4" xfId="30861" xr:uid="{00000000-0005-0000-0000-0000622F0000}"/>
    <cellStyle name="Normal 60 2 2 4 3 2 5" xfId="39093" xr:uid="{00000000-0005-0000-0000-0000632F0000}"/>
    <cellStyle name="Normal 60 2 2 4 3 2 6" xfId="48604" xr:uid="{00000000-0005-0000-0000-0000642F0000}"/>
    <cellStyle name="Normal 60 2 2 4 3 3" xfId="7598" xr:uid="{00000000-0005-0000-0000-0000652F0000}"/>
    <cellStyle name="Normal 60 2 2 4 3 3 2" xfId="17115" xr:uid="{00000000-0005-0000-0000-0000662F0000}"/>
    <cellStyle name="Normal 60 2 2 4 3 3 3" xfId="25268" xr:uid="{00000000-0005-0000-0000-0000672F0000}"/>
    <cellStyle name="Normal 60 2 2 4 3 3 4" xfId="33421" xr:uid="{00000000-0005-0000-0000-0000682F0000}"/>
    <cellStyle name="Normal 60 2 2 4 3 3 5" xfId="41653" xr:uid="{00000000-0005-0000-0000-0000692F0000}"/>
    <cellStyle name="Normal 60 2 2 4 3 3 6" xfId="51164" xr:uid="{00000000-0005-0000-0000-00006A2F0000}"/>
    <cellStyle name="Normal 60 2 2 4 3 4" xfId="11515" xr:uid="{00000000-0005-0000-0000-00006B2F0000}"/>
    <cellStyle name="Normal 60 2 2 4 3 5" xfId="19674" xr:uid="{00000000-0005-0000-0000-00006C2F0000}"/>
    <cellStyle name="Normal 60 2 2 4 3 6" xfId="27827" xr:uid="{00000000-0005-0000-0000-00006D2F0000}"/>
    <cellStyle name="Normal 60 2 2 4 3 7" xfId="36059" xr:uid="{00000000-0005-0000-0000-00006E2F0000}"/>
    <cellStyle name="Normal 60 2 2 4 3 8" xfId="45570" xr:uid="{00000000-0005-0000-0000-00006F2F0000}"/>
    <cellStyle name="Normal 60 2 2 4 4" xfId="3755" xr:uid="{00000000-0005-0000-0000-0000702F0000}"/>
    <cellStyle name="Normal 60 2 2 4 4 2" xfId="13272" xr:uid="{00000000-0005-0000-0000-0000712F0000}"/>
    <cellStyle name="Normal 60 2 2 4 4 3" xfId="21428" xr:uid="{00000000-0005-0000-0000-0000722F0000}"/>
    <cellStyle name="Normal 60 2 2 4 4 4" xfId="29581" xr:uid="{00000000-0005-0000-0000-0000732F0000}"/>
    <cellStyle name="Normal 60 2 2 4 4 5" xfId="37813" xr:uid="{00000000-0005-0000-0000-0000742F0000}"/>
    <cellStyle name="Normal 60 2 2 4 4 6" xfId="47324" xr:uid="{00000000-0005-0000-0000-0000752F0000}"/>
    <cellStyle name="Normal 60 2 2 4 5" xfId="6318" xr:uid="{00000000-0005-0000-0000-0000762F0000}"/>
    <cellStyle name="Normal 60 2 2 4 5 2" xfId="15835" xr:uid="{00000000-0005-0000-0000-0000772F0000}"/>
    <cellStyle name="Normal 60 2 2 4 5 3" xfId="23988" xr:uid="{00000000-0005-0000-0000-0000782F0000}"/>
    <cellStyle name="Normal 60 2 2 4 5 4" xfId="32141" xr:uid="{00000000-0005-0000-0000-0000792F0000}"/>
    <cellStyle name="Normal 60 2 2 4 5 5" xfId="40373" xr:uid="{00000000-0005-0000-0000-00007A2F0000}"/>
    <cellStyle name="Normal 60 2 2 4 5 6" xfId="49884" xr:uid="{00000000-0005-0000-0000-00007B2F0000}"/>
    <cellStyle name="Normal 60 2 2 4 6" xfId="10235" xr:uid="{00000000-0005-0000-0000-00007C2F0000}"/>
    <cellStyle name="Normal 60 2 2 4 7" xfId="18394" xr:uid="{00000000-0005-0000-0000-00007D2F0000}"/>
    <cellStyle name="Normal 60 2 2 4 8" xfId="26547" xr:uid="{00000000-0005-0000-0000-00007E2F0000}"/>
    <cellStyle name="Normal 60 2 2 4 9" xfId="34779" xr:uid="{00000000-0005-0000-0000-00007F2F0000}"/>
    <cellStyle name="Normal 60 2 2 40" xfId="53639" xr:uid="{00000000-0005-0000-0000-0000802F0000}"/>
    <cellStyle name="Normal 60 2 2 41" xfId="53718" xr:uid="{00000000-0005-0000-0000-0000812F0000}"/>
    <cellStyle name="Normal 60 2 2 42" xfId="53797" xr:uid="{00000000-0005-0000-0000-0000822F0000}"/>
    <cellStyle name="Normal 60 2 2 5" xfId="1035" xr:uid="{00000000-0005-0000-0000-0000832F0000}"/>
    <cellStyle name="Normal 60 2 2 5 2" xfId="2318" xr:uid="{00000000-0005-0000-0000-0000842F0000}"/>
    <cellStyle name="Normal 60 2 2 5 2 2" xfId="5358" xr:uid="{00000000-0005-0000-0000-0000852F0000}"/>
    <cellStyle name="Normal 60 2 2 5 2 2 2" xfId="14875" xr:uid="{00000000-0005-0000-0000-0000862F0000}"/>
    <cellStyle name="Normal 60 2 2 5 2 2 3" xfId="23028" xr:uid="{00000000-0005-0000-0000-0000872F0000}"/>
    <cellStyle name="Normal 60 2 2 5 2 2 4" xfId="31181" xr:uid="{00000000-0005-0000-0000-0000882F0000}"/>
    <cellStyle name="Normal 60 2 2 5 2 2 5" xfId="39413" xr:uid="{00000000-0005-0000-0000-0000892F0000}"/>
    <cellStyle name="Normal 60 2 2 5 2 2 6" xfId="48924" xr:uid="{00000000-0005-0000-0000-00008A2F0000}"/>
    <cellStyle name="Normal 60 2 2 5 2 3" xfId="7918" xr:uid="{00000000-0005-0000-0000-00008B2F0000}"/>
    <cellStyle name="Normal 60 2 2 5 2 3 2" xfId="17435" xr:uid="{00000000-0005-0000-0000-00008C2F0000}"/>
    <cellStyle name="Normal 60 2 2 5 2 3 3" xfId="25588" xr:uid="{00000000-0005-0000-0000-00008D2F0000}"/>
    <cellStyle name="Normal 60 2 2 5 2 3 4" xfId="33741" xr:uid="{00000000-0005-0000-0000-00008E2F0000}"/>
    <cellStyle name="Normal 60 2 2 5 2 3 5" xfId="41973" xr:uid="{00000000-0005-0000-0000-00008F2F0000}"/>
    <cellStyle name="Normal 60 2 2 5 2 3 6" xfId="51484" xr:uid="{00000000-0005-0000-0000-0000902F0000}"/>
    <cellStyle name="Normal 60 2 2 5 2 4" xfId="11835" xr:uid="{00000000-0005-0000-0000-0000912F0000}"/>
    <cellStyle name="Normal 60 2 2 5 2 5" xfId="19994" xr:uid="{00000000-0005-0000-0000-0000922F0000}"/>
    <cellStyle name="Normal 60 2 2 5 2 6" xfId="28147" xr:uid="{00000000-0005-0000-0000-0000932F0000}"/>
    <cellStyle name="Normal 60 2 2 5 2 7" xfId="36379" xr:uid="{00000000-0005-0000-0000-0000942F0000}"/>
    <cellStyle name="Normal 60 2 2 5 2 8" xfId="45890" xr:uid="{00000000-0005-0000-0000-0000952F0000}"/>
    <cellStyle name="Normal 60 2 2 5 3" xfId="4078" xr:uid="{00000000-0005-0000-0000-0000962F0000}"/>
    <cellStyle name="Normal 60 2 2 5 3 2" xfId="13595" xr:uid="{00000000-0005-0000-0000-0000972F0000}"/>
    <cellStyle name="Normal 60 2 2 5 3 3" xfId="21748" xr:uid="{00000000-0005-0000-0000-0000982F0000}"/>
    <cellStyle name="Normal 60 2 2 5 3 4" xfId="29901" xr:uid="{00000000-0005-0000-0000-0000992F0000}"/>
    <cellStyle name="Normal 60 2 2 5 3 5" xfId="38133" xr:uid="{00000000-0005-0000-0000-00009A2F0000}"/>
    <cellStyle name="Normal 60 2 2 5 3 6" xfId="47644" xr:uid="{00000000-0005-0000-0000-00009B2F0000}"/>
    <cellStyle name="Normal 60 2 2 5 4" xfId="6638" xr:uid="{00000000-0005-0000-0000-00009C2F0000}"/>
    <cellStyle name="Normal 60 2 2 5 4 2" xfId="16155" xr:uid="{00000000-0005-0000-0000-00009D2F0000}"/>
    <cellStyle name="Normal 60 2 2 5 4 3" xfId="24308" xr:uid="{00000000-0005-0000-0000-00009E2F0000}"/>
    <cellStyle name="Normal 60 2 2 5 4 4" xfId="32461" xr:uid="{00000000-0005-0000-0000-00009F2F0000}"/>
    <cellStyle name="Normal 60 2 2 5 4 5" xfId="40693" xr:uid="{00000000-0005-0000-0000-0000A02F0000}"/>
    <cellStyle name="Normal 60 2 2 5 4 6" xfId="50204" xr:uid="{00000000-0005-0000-0000-0000A12F0000}"/>
    <cellStyle name="Normal 60 2 2 5 5" xfId="10555" xr:uid="{00000000-0005-0000-0000-0000A22F0000}"/>
    <cellStyle name="Normal 60 2 2 5 6" xfId="18714" xr:uid="{00000000-0005-0000-0000-0000A32F0000}"/>
    <cellStyle name="Normal 60 2 2 5 7" xfId="26867" xr:uid="{00000000-0005-0000-0000-0000A42F0000}"/>
    <cellStyle name="Normal 60 2 2 5 8" xfId="35099" xr:uid="{00000000-0005-0000-0000-0000A52F0000}"/>
    <cellStyle name="Normal 60 2 2 5 9" xfId="44610" xr:uid="{00000000-0005-0000-0000-0000A62F0000}"/>
    <cellStyle name="Normal 60 2 2 6" xfId="1678" xr:uid="{00000000-0005-0000-0000-0000A72F0000}"/>
    <cellStyle name="Normal 60 2 2 6 2" xfId="4718" xr:uid="{00000000-0005-0000-0000-0000A82F0000}"/>
    <cellStyle name="Normal 60 2 2 6 2 2" xfId="14235" xr:uid="{00000000-0005-0000-0000-0000A92F0000}"/>
    <cellStyle name="Normal 60 2 2 6 2 3" xfId="22388" xr:uid="{00000000-0005-0000-0000-0000AA2F0000}"/>
    <cellStyle name="Normal 60 2 2 6 2 4" xfId="30541" xr:uid="{00000000-0005-0000-0000-0000AB2F0000}"/>
    <cellStyle name="Normal 60 2 2 6 2 5" xfId="38773" xr:uid="{00000000-0005-0000-0000-0000AC2F0000}"/>
    <cellStyle name="Normal 60 2 2 6 2 6" xfId="48284" xr:uid="{00000000-0005-0000-0000-0000AD2F0000}"/>
    <cellStyle name="Normal 60 2 2 6 3" xfId="7278" xr:uid="{00000000-0005-0000-0000-0000AE2F0000}"/>
    <cellStyle name="Normal 60 2 2 6 3 2" xfId="16795" xr:uid="{00000000-0005-0000-0000-0000AF2F0000}"/>
    <cellStyle name="Normal 60 2 2 6 3 3" xfId="24948" xr:uid="{00000000-0005-0000-0000-0000B02F0000}"/>
    <cellStyle name="Normal 60 2 2 6 3 4" xfId="33101" xr:uid="{00000000-0005-0000-0000-0000B12F0000}"/>
    <cellStyle name="Normal 60 2 2 6 3 5" xfId="41333" xr:uid="{00000000-0005-0000-0000-0000B22F0000}"/>
    <cellStyle name="Normal 60 2 2 6 3 6" xfId="50844" xr:uid="{00000000-0005-0000-0000-0000B32F0000}"/>
    <cellStyle name="Normal 60 2 2 6 4" xfId="11195" xr:uid="{00000000-0005-0000-0000-0000B42F0000}"/>
    <cellStyle name="Normal 60 2 2 6 5" xfId="19354" xr:uid="{00000000-0005-0000-0000-0000B52F0000}"/>
    <cellStyle name="Normal 60 2 2 6 6" xfId="27507" xr:uid="{00000000-0005-0000-0000-0000B62F0000}"/>
    <cellStyle name="Normal 60 2 2 6 7" xfId="35739" xr:uid="{00000000-0005-0000-0000-0000B72F0000}"/>
    <cellStyle name="Normal 60 2 2 6 8" xfId="45250" xr:uid="{00000000-0005-0000-0000-0000B82F0000}"/>
    <cellStyle name="Normal 60 2 2 7" xfId="2957" xr:uid="{00000000-0005-0000-0000-0000B92F0000}"/>
    <cellStyle name="Normal 60 2 2 7 2" xfId="12474" xr:uid="{00000000-0005-0000-0000-0000BA2F0000}"/>
    <cellStyle name="Normal 60 2 2 7 3" xfId="20633" xr:uid="{00000000-0005-0000-0000-0000BB2F0000}"/>
    <cellStyle name="Normal 60 2 2 7 4" xfId="28786" xr:uid="{00000000-0005-0000-0000-0000BC2F0000}"/>
    <cellStyle name="Normal 60 2 2 7 5" xfId="37018" xr:uid="{00000000-0005-0000-0000-0000BD2F0000}"/>
    <cellStyle name="Normal 60 2 2 7 6" xfId="46529" xr:uid="{00000000-0005-0000-0000-0000BE2F0000}"/>
    <cellStyle name="Normal 60 2 2 8" xfId="3036" xr:uid="{00000000-0005-0000-0000-0000BF2F0000}"/>
    <cellStyle name="Normal 60 2 2 8 2" xfId="12553" xr:uid="{00000000-0005-0000-0000-0000C02F0000}"/>
    <cellStyle name="Normal 60 2 2 8 3" xfId="20712" xr:uid="{00000000-0005-0000-0000-0000C12F0000}"/>
    <cellStyle name="Normal 60 2 2 8 4" xfId="28865" xr:uid="{00000000-0005-0000-0000-0000C22F0000}"/>
    <cellStyle name="Normal 60 2 2 8 5" xfId="37097" xr:uid="{00000000-0005-0000-0000-0000C32F0000}"/>
    <cellStyle name="Normal 60 2 2 8 6" xfId="46608" xr:uid="{00000000-0005-0000-0000-0000C42F0000}"/>
    <cellStyle name="Normal 60 2 2 9" xfId="3115" xr:uid="{00000000-0005-0000-0000-0000C52F0000}"/>
    <cellStyle name="Normal 60 2 2 9 2" xfId="12632" xr:uid="{00000000-0005-0000-0000-0000C62F0000}"/>
    <cellStyle name="Normal 60 2 2 9 3" xfId="20791" xr:uid="{00000000-0005-0000-0000-0000C72F0000}"/>
    <cellStyle name="Normal 60 2 2 9 4" xfId="28944" xr:uid="{00000000-0005-0000-0000-0000C82F0000}"/>
    <cellStyle name="Normal 60 2 2 9 5" xfId="37176" xr:uid="{00000000-0005-0000-0000-0000C92F0000}"/>
    <cellStyle name="Normal 60 2 2 9 6" xfId="46687" xr:uid="{00000000-0005-0000-0000-0000CA2F0000}"/>
    <cellStyle name="Normal 60 2 20" xfId="8826" xr:uid="{00000000-0005-0000-0000-0000CB2F0000}"/>
    <cellStyle name="Normal 60 2 20 2" xfId="42881" xr:uid="{00000000-0005-0000-0000-0000CC2F0000}"/>
    <cellStyle name="Normal 60 2 20 3" xfId="52392" xr:uid="{00000000-0005-0000-0000-0000CD2F0000}"/>
    <cellStyle name="Normal 60 2 21" xfId="8905" xr:uid="{00000000-0005-0000-0000-0000CE2F0000}"/>
    <cellStyle name="Normal 60 2 21 2" xfId="42960" xr:uid="{00000000-0005-0000-0000-0000CF2F0000}"/>
    <cellStyle name="Normal 60 2 21 3" xfId="52471" xr:uid="{00000000-0005-0000-0000-0000D02F0000}"/>
    <cellStyle name="Normal 60 2 22" xfId="8984" xr:uid="{00000000-0005-0000-0000-0000D12F0000}"/>
    <cellStyle name="Normal 60 2 22 2" xfId="43039" xr:uid="{00000000-0005-0000-0000-0000D22F0000}"/>
    <cellStyle name="Normal 60 2 22 3" xfId="52550" xr:uid="{00000000-0005-0000-0000-0000D32F0000}"/>
    <cellStyle name="Normal 60 2 23" xfId="9063" xr:uid="{00000000-0005-0000-0000-0000D42F0000}"/>
    <cellStyle name="Normal 60 2 23 2" xfId="43118" xr:uid="{00000000-0005-0000-0000-0000D52F0000}"/>
    <cellStyle name="Normal 60 2 23 3" xfId="52629" xr:uid="{00000000-0005-0000-0000-0000D62F0000}"/>
    <cellStyle name="Normal 60 2 24" xfId="9142" xr:uid="{00000000-0005-0000-0000-0000D72F0000}"/>
    <cellStyle name="Normal 60 2 24 2" xfId="43197" xr:uid="{00000000-0005-0000-0000-0000D82F0000}"/>
    <cellStyle name="Normal 60 2 24 3" xfId="52708" xr:uid="{00000000-0005-0000-0000-0000D92F0000}"/>
    <cellStyle name="Normal 60 2 25" xfId="9221" xr:uid="{00000000-0005-0000-0000-0000DA2F0000}"/>
    <cellStyle name="Normal 60 2 25 2" xfId="43276" xr:uid="{00000000-0005-0000-0000-0000DB2F0000}"/>
    <cellStyle name="Normal 60 2 25 3" xfId="52787" xr:uid="{00000000-0005-0000-0000-0000DC2F0000}"/>
    <cellStyle name="Normal 60 2 26" xfId="9300" xr:uid="{00000000-0005-0000-0000-0000DD2F0000}"/>
    <cellStyle name="Normal 60 2 26 2" xfId="43355" xr:uid="{00000000-0005-0000-0000-0000DE2F0000}"/>
    <cellStyle name="Normal 60 2 26 3" xfId="52866" xr:uid="{00000000-0005-0000-0000-0000DF2F0000}"/>
    <cellStyle name="Normal 60 2 27" xfId="9379" xr:uid="{00000000-0005-0000-0000-0000E02F0000}"/>
    <cellStyle name="Normal 60 2 27 2" xfId="43434" xr:uid="{00000000-0005-0000-0000-0000E12F0000}"/>
    <cellStyle name="Normal 60 2 27 3" xfId="52945" xr:uid="{00000000-0005-0000-0000-0000E22F0000}"/>
    <cellStyle name="Normal 60 2 28" xfId="9458" xr:uid="{00000000-0005-0000-0000-0000E32F0000}"/>
    <cellStyle name="Normal 60 2 28 2" xfId="43513" xr:uid="{00000000-0005-0000-0000-0000E42F0000}"/>
    <cellStyle name="Normal 60 2 28 3" xfId="53024" xr:uid="{00000000-0005-0000-0000-0000E52F0000}"/>
    <cellStyle name="Normal 60 2 29" xfId="9537" xr:uid="{00000000-0005-0000-0000-0000E62F0000}"/>
    <cellStyle name="Normal 60 2 29 2" xfId="43592" xr:uid="{00000000-0005-0000-0000-0000E72F0000}"/>
    <cellStyle name="Normal 60 2 29 3" xfId="53103" xr:uid="{00000000-0005-0000-0000-0000E82F0000}"/>
    <cellStyle name="Normal 60 2 3" xfId="416" xr:uid="{00000000-0005-0000-0000-0000E92F0000}"/>
    <cellStyle name="Normal 60 2 3 10" xfId="26259" xr:uid="{00000000-0005-0000-0000-0000EA2F0000}"/>
    <cellStyle name="Normal 60 2 3 11" xfId="34491" xr:uid="{00000000-0005-0000-0000-0000EB2F0000}"/>
    <cellStyle name="Normal 60 2 3 12" xfId="44002" xr:uid="{00000000-0005-0000-0000-0000EC2F0000}"/>
    <cellStyle name="Normal 60 2 3 2" xfId="578" xr:uid="{00000000-0005-0000-0000-0000ED2F0000}"/>
    <cellStyle name="Normal 60 2 3 2 10" xfId="34651" xr:uid="{00000000-0005-0000-0000-0000EE2F0000}"/>
    <cellStyle name="Normal 60 2 3 2 11" xfId="44162" xr:uid="{00000000-0005-0000-0000-0000EF2F0000}"/>
    <cellStyle name="Normal 60 2 3 2 2" xfId="904" xr:uid="{00000000-0005-0000-0000-0000F02F0000}"/>
    <cellStyle name="Normal 60 2 3 2 2 10" xfId="44482" xr:uid="{00000000-0005-0000-0000-0000F12F0000}"/>
    <cellStyle name="Normal 60 2 3 2 2 2" xfId="1547" xr:uid="{00000000-0005-0000-0000-0000F22F0000}"/>
    <cellStyle name="Normal 60 2 3 2 2 2 2" xfId="2830" xr:uid="{00000000-0005-0000-0000-0000F32F0000}"/>
    <cellStyle name="Normal 60 2 3 2 2 2 2 2" xfId="5870" xr:uid="{00000000-0005-0000-0000-0000F42F0000}"/>
    <cellStyle name="Normal 60 2 3 2 2 2 2 2 2" xfId="15387" xr:uid="{00000000-0005-0000-0000-0000F52F0000}"/>
    <cellStyle name="Normal 60 2 3 2 2 2 2 2 3" xfId="23540" xr:uid="{00000000-0005-0000-0000-0000F62F0000}"/>
    <cellStyle name="Normal 60 2 3 2 2 2 2 2 4" xfId="31693" xr:uid="{00000000-0005-0000-0000-0000F72F0000}"/>
    <cellStyle name="Normal 60 2 3 2 2 2 2 2 5" xfId="39925" xr:uid="{00000000-0005-0000-0000-0000F82F0000}"/>
    <cellStyle name="Normal 60 2 3 2 2 2 2 2 6" xfId="49436" xr:uid="{00000000-0005-0000-0000-0000F92F0000}"/>
    <cellStyle name="Normal 60 2 3 2 2 2 2 3" xfId="8430" xr:uid="{00000000-0005-0000-0000-0000FA2F0000}"/>
    <cellStyle name="Normal 60 2 3 2 2 2 2 3 2" xfId="17947" xr:uid="{00000000-0005-0000-0000-0000FB2F0000}"/>
    <cellStyle name="Normal 60 2 3 2 2 2 2 3 3" xfId="26100" xr:uid="{00000000-0005-0000-0000-0000FC2F0000}"/>
    <cellStyle name="Normal 60 2 3 2 2 2 2 3 4" xfId="34253" xr:uid="{00000000-0005-0000-0000-0000FD2F0000}"/>
    <cellStyle name="Normal 60 2 3 2 2 2 2 3 5" xfId="42485" xr:uid="{00000000-0005-0000-0000-0000FE2F0000}"/>
    <cellStyle name="Normal 60 2 3 2 2 2 2 3 6" xfId="51996" xr:uid="{00000000-0005-0000-0000-0000FF2F0000}"/>
    <cellStyle name="Normal 60 2 3 2 2 2 2 4" xfId="12347" xr:uid="{00000000-0005-0000-0000-000000300000}"/>
    <cellStyle name="Normal 60 2 3 2 2 2 2 5" xfId="20506" xr:uid="{00000000-0005-0000-0000-000001300000}"/>
    <cellStyle name="Normal 60 2 3 2 2 2 2 6" xfId="28659" xr:uid="{00000000-0005-0000-0000-000002300000}"/>
    <cellStyle name="Normal 60 2 3 2 2 2 2 7" xfId="36891" xr:uid="{00000000-0005-0000-0000-000003300000}"/>
    <cellStyle name="Normal 60 2 3 2 2 2 2 8" xfId="46402" xr:uid="{00000000-0005-0000-0000-000004300000}"/>
    <cellStyle name="Normal 60 2 3 2 2 2 3" xfId="4590" xr:uid="{00000000-0005-0000-0000-000005300000}"/>
    <cellStyle name="Normal 60 2 3 2 2 2 3 2" xfId="14107" xr:uid="{00000000-0005-0000-0000-000006300000}"/>
    <cellStyle name="Normal 60 2 3 2 2 2 3 3" xfId="22260" xr:uid="{00000000-0005-0000-0000-000007300000}"/>
    <cellStyle name="Normal 60 2 3 2 2 2 3 4" xfId="30413" xr:uid="{00000000-0005-0000-0000-000008300000}"/>
    <cellStyle name="Normal 60 2 3 2 2 2 3 5" xfId="38645" xr:uid="{00000000-0005-0000-0000-000009300000}"/>
    <cellStyle name="Normal 60 2 3 2 2 2 3 6" xfId="48156" xr:uid="{00000000-0005-0000-0000-00000A300000}"/>
    <cellStyle name="Normal 60 2 3 2 2 2 4" xfId="7150" xr:uid="{00000000-0005-0000-0000-00000B300000}"/>
    <cellStyle name="Normal 60 2 3 2 2 2 4 2" xfId="16667" xr:uid="{00000000-0005-0000-0000-00000C300000}"/>
    <cellStyle name="Normal 60 2 3 2 2 2 4 3" xfId="24820" xr:uid="{00000000-0005-0000-0000-00000D300000}"/>
    <cellStyle name="Normal 60 2 3 2 2 2 4 4" xfId="32973" xr:uid="{00000000-0005-0000-0000-00000E300000}"/>
    <cellStyle name="Normal 60 2 3 2 2 2 4 5" xfId="41205" xr:uid="{00000000-0005-0000-0000-00000F300000}"/>
    <cellStyle name="Normal 60 2 3 2 2 2 4 6" xfId="50716" xr:uid="{00000000-0005-0000-0000-000010300000}"/>
    <cellStyle name="Normal 60 2 3 2 2 2 5" xfId="11067" xr:uid="{00000000-0005-0000-0000-000011300000}"/>
    <cellStyle name="Normal 60 2 3 2 2 2 6" xfId="19226" xr:uid="{00000000-0005-0000-0000-000012300000}"/>
    <cellStyle name="Normal 60 2 3 2 2 2 7" xfId="27379" xr:uid="{00000000-0005-0000-0000-000013300000}"/>
    <cellStyle name="Normal 60 2 3 2 2 2 8" xfId="35611" xr:uid="{00000000-0005-0000-0000-000014300000}"/>
    <cellStyle name="Normal 60 2 3 2 2 2 9" xfId="45122" xr:uid="{00000000-0005-0000-0000-000015300000}"/>
    <cellStyle name="Normal 60 2 3 2 2 3" xfId="2190" xr:uid="{00000000-0005-0000-0000-000016300000}"/>
    <cellStyle name="Normal 60 2 3 2 2 3 2" xfId="5230" xr:uid="{00000000-0005-0000-0000-000017300000}"/>
    <cellStyle name="Normal 60 2 3 2 2 3 2 2" xfId="14747" xr:uid="{00000000-0005-0000-0000-000018300000}"/>
    <cellStyle name="Normal 60 2 3 2 2 3 2 3" xfId="22900" xr:uid="{00000000-0005-0000-0000-000019300000}"/>
    <cellStyle name="Normal 60 2 3 2 2 3 2 4" xfId="31053" xr:uid="{00000000-0005-0000-0000-00001A300000}"/>
    <cellStyle name="Normal 60 2 3 2 2 3 2 5" xfId="39285" xr:uid="{00000000-0005-0000-0000-00001B300000}"/>
    <cellStyle name="Normal 60 2 3 2 2 3 2 6" xfId="48796" xr:uid="{00000000-0005-0000-0000-00001C300000}"/>
    <cellStyle name="Normal 60 2 3 2 2 3 3" xfId="7790" xr:uid="{00000000-0005-0000-0000-00001D300000}"/>
    <cellStyle name="Normal 60 2 3 2 2 3 3 2" xfId="17307" xr:uid="{00000000-0005-0000-0000-00001E300000}"/>
    <cellStyle name="Normal 60 2 3 2 2 3 3 3" xfId="25460" xr:uid="{00000000-0005-0000-0000-00001F300000}"/>
    <cellStyle name="Normal 60 2 3 2 2 3 3 4" xfId="33613" xr:uid="{00000000-0005-0000-0000-000020300000}"/>
    <cellStyle name="Normal 60 2 3 2 2 3 3 5" xfId="41845" xr:uid="{00000000-0005-0000-0000-000021300000}"/>
    <cellStyle name="Normal 60 2 3 2 2 3 3 6" xfId="51356" xr:uid="{00000000-0005-0000-0000-000022300000}"/>
    <cellStyle name="Normal 60 2 3 2 2 3 4" xfId="11707" xr:uid="{00000000-0005-0000-0000-000023300000}"/>
    <cellStyle name="Normal 60 2 3 2 2 3 5" xfId="19866" xr:uid="{00000000-0005-0000-0000-000024300000}"/>
    <cellStyle name="Normal 60 2 3 2 2 3 6" xfId="28019" xr:uid="{00000000-0005-0000-0000-000025300000}"/>
    <cellStyle name="Normal 60 2 3 2 2 3 7" xfId="36251" xr:uid="{00000000-0005-0000-0000-000026300000}"/>
    <cellStyle name="Normal 60 2 3 2 2 3 8" xfId="45762" xr:uid="{00000000-0005-0000-0000-000027300000}"/>
    <cellStyle name="Normal 60 2 3 2 2 4" xfId="3950" xr:uid="{00000000-0005-0000-0000-000028300000}"/>
    <cellStyle name="Normal 60 2 3 2 2 4 2" xfId="13467" xr:uid="{00000000-0005-0000-0000-000029300000}"/>
    <cellStyle name="Normal 60 2 3 2 2 4 3" xfId="21620" xr:uid="{00000000-0005-0000-0000-00002A300000}"/>
    <cellStyle name="Normal 60 2 3 2 2 4 4" xfId="29773" xr:uid="{00000000-0005-0000-0000-00002B300000}"/>
    <cellStyle name="Normal 60 2 3 2 2 4 5" xfId="38005" xr:uid="{00000000-0005-0000-0000-00002C300000}"/>
    <cellStyle name="Normal 60 2 3 2 2 4 6" xfId="47516" xr:uid="{00000000-0005-0000-0000-00002D300000}"/>
    <cellStyle name="Normal 60 2 3 2 2 5" xfId="6510" xr:uid="{00000000-0005-0000-0000-00002E300000}"/>
    <cellStyle name="Normal 60 2 3 2 2 5 2" xfId="16027" xr:uid="{00000000-0005-0000-0000-00002F300000}"/>
    <cellStyle name="Normal 60 2 3 2 2 5 3" xfId="24180" xr:uid="{00000000-0005-0000-0000-000030300000}"/>
    <cellStyle name="Normal 60 2 3 2 2 5 4" xfId="32333" xr:uid="{00000000-0005-0000-0000-000031300000}"/>
    <cellStyle name="Normal 60 2 3 2 2 5 5" xfId="40565" xr:uid="{00000000-0005-0000-0000-000032300000}"/>
    <cellStyle name="Normal 60 2 3 2 2 5 6" xfId="50076" xr:uid="{00000000-0005-0000-0000-000033300000}"/>
    <cellStyle name="Normal 60 2 3 2 2 6" xfId="10427" xr:uid="{00000000-0005-0000-0000-000034300000}"/>
    <cellStyle name="Normal 60 2 3 2 2 7" xfId="18586" xr:uid="{00000000-0005-0000-0000-000035300000}"/>
    <cellStyle name="Normal 60 2 3 2 2 8" xfId="26739" xr:uid="{00000000-0005-0000-0000-000036300000}"/>
    <cellStyle name="Normal 60 2 3 2 2 9" xfId="34971" xr:uid="{00000000-0005-0000-0000-000037300000}"/>
    <cellStyle name="Normal 60 2 3 2 3" xfId="1227" xr:uid="{00000000-0005-0000-0000-000038300000}"/>
    <cellStyle name="Normal 60 2 3 2 3 2" xfId="2510" xr:uid="{00000000-0005-0000-0000-000039300000}"/>
    <cellStyle name="Normal 60 2 3 2 3 2 2" xfId="5550" xr:uid="{00000000-0005-0000-0000-00003A300000}"/>
    <cellStyle name="Normal 60 2 3 2 3 2 2 2" xfId="15067" xr:uid="{00000000-0005-0000-0000-00003B300000}"/>
    <cellStyle name="Normal 60 2 3 2 3 2 2 3" xfId="23220" xr:uid="{00000000-0005-0000-0000-00003C300000}"/>
    <cellStyle name="Normal 60 2 3 2 3 2 2 4" xfId="31373" xr:uid="{00000000-0005-0000-0000-00003D300000}"/>
    <cellStyle name="Normal 60 2 3 2 3 2 2 5" xfId="39605" xr:uid="{00000000-0005-0000-0000-00003E300000}"/>
    <cellStyle name="Normal 60 2 3 2 3 2 2 6" xfId="49116" xr:uid="{00000000-0005-0000-0000-00003F300000}"/>
    <cellStyle name="Normal 60 2 3 2 3 2 3" xfId="8110" xr:uid="{00000000-0005-0000-0000-000040300000}"/>
    <cellStyle name="Normal 60 2 3 2 3 2 3 2" xfId="17627" xr:uid="{00000000-0005-0000-0000-000041300000}"/>
    <cellStyle name="Normal 60 2 3 2 3 2 3 3" xfId="25780" xr:uid="{00000000-0005-0000-0000-000042300000}"/>
    <cellStyle name="Normal 60 2 3 2 3 2 3 4" xfId="33933" xr:uid="{00000000-0005-0000-0000-000043300000}"/>
    <cellStyle name="Normal 60 2 3 2 3 2 3 5" xfId="42165" xr:uid="{00000000-0005-0000-0000-000044300000}"/>
    <cellStyle name="Normal 60 2 3 2 3 2 3 6" xfId="51676" xr:uid="{00000000-0005-0000-0000-000045300000}"/>
    <cellStyle name="Normal 60 2 3 2 3 2 4" xfId="12027" xr:uid="{00000000-0005-0000-0000-000046300000}"/>
    <cellStyle name="Normal 60 2 3 2 3 2 5" xfId="20186" xr:uid="{00000000-0005-0000-0000-000047300000}"/>
    <cellStyle name="Normal 60 2 3 2 3 2 6" xfId="28339" xr:uid="{00000000-0005-0000-0000-000048300000}"/>
    <cellStyle name="Normal 60 2 3 2 3 2 7" xfId="36571" xr:uid="{00000000-0005-0000-0000-000049300000}"/>
    <cellStyle name="Normal 60 2 3 2 3 2 8" xfId="46082" xr:uid="{00000000-0005-0000-0000-00004A300000}"/>
    <cellStyle name="Normal 60 2 3 2 3 3" xfId="4270" xr:uid="{00000000-0005-0000-0000-00004B300000}"/>
    <cellStyle name="Normal 60 2 3 2 3 3 2" xfId="13787" xr:uid="{00000000-0005-0000-0000-00004C300000}"/>
    <cellStyle name="Normal 60 2 3 2 3 3 3" xfId="21940" xr:uid="{00000000-0005-0000-0000-00004D300000}"/>
    <cellStyle name="Normal 60 2 3 2 3 3 4" xfId="30093" xr:uid="{00000000-0005-0000-0000-00004E300000}"/>
    <cellStyle name="Normal 60 2 3 2 3 3 5" xfId="38325" xr:uid="{00000000-0005-0000-0000-00004F300000}"/>
    <cellStyle name="Normal 60 2 3 2 3 3 6" xfId="47836" xr:uid="{00000000-0005-0000-0000-000050300000}"/>
    <cellStyle name="Normal 60 2 3 2 3 4" xfId="6830" xr:uid="{00000000-0005-0000-0000-000051300000}"/>
    <cellStyle name="Normal 60 2 3 2 3 4 2" xfId="16347" xr:uid="{00000000-0005-0000-0000-000052300000}"/>
    <cellStyle name="Normal 60 2 3 2 3 4 3" xfId="24500" xr:uid="{00000000-0005-0000-0000-000053300000}"/>
    <cellStyle name="Normal 60 2 3 2 3 4 4" xfId="32653" xr:uid="{00000000-0005-0000-0000-000054300000}"/>
    <cellStyle name="Normal 60 2 3 2 3 4 5" xfId="40885" xr:uid="{00000000-0005-0000-0000-000055300000}"/>
    <cellStyle name="Normal 60 2 3 2 3 4 6" xfId="50396" xr:uid="{00000000-0005-0000-0000-000056300000}"/>
    <cellStyle name="Normal 60 2 3 2 3 5" xfId="10747" xr:uid="{00000000-0005-0000-0000-000057300000}"/>
    <cellStyle name="Normal 60 2 3 2 3 6" xfId="18906" xr:uid="{00000000-0005-0000-0000-000058300000}"/>
    <cellStyle name="Normal 60 2 3 2 3 7" xfId="27059" xr:uid="{00000000-0005-0000-0000-000059300000}"/>
    <cellStyle name="Normal 60 2 3 2 3 8" xfId="35291" xr:uid="{00000000-0005-0000-0000-00005A300000}"/>
    <cellStyle name="Normal 60 2 3 2 3 9" xfId="44802" xr:uid="{00000000-0005-0000-0000-00005B300000}"/>
    <cellStyle name="Normal 60 2 3 2 4" xfId="1870" xr:uid="{00000000-0005-0000-0000-00005C300000}"/>
    <cellStyle name="Normal 60 2 3 2 4 2" xfId="4910" xr:uid="{00000000-0005-0000-0000-00005D300000}"/>
    <cellStyle name="Normal 60 2 3 2 4 2 2" xfId="14427" xr:uid="{00000000-0005-0000-0000-00005E300000}"/>
    <cellStyle name="Normal 60 2 3 2 4 2 3" xfId="22580" xr:uid="{00000000-0005-0000-0000-00005F300000}"/>
    <cellStyle name="Normal 60 2 3 2 4 2 4" xfId="30733" xr:uid="{00000000-0005-0000-0000-000060300000}"/>
    <cellStyle name="Normal 60 2 3 2 4 2 5" xfId="38965" xr:uid="{00000000-0005-0000-0000-000061300000}"/>
    <cellStyle name="Normal 60 2 3 2 4 2 6" xfId="48476" xr:uid="{00000000-0005-0000-0000-000062300000}"/>
    <cellStyle name="Normal 60 2 3 2 4 3" xfId="7470" xr:uid="{00000000-0005-0000-0000-000063300000}"/>
    <cellStyle name="Normal 60 2 3 2 4 3 2" xfId="16987" xr:uid="{00000000-0005-0000-0000-000064300000}"/>
    <cellStyle name="Normal 60 2 3 2 4 3 3" xfId="25140" xr:uid="{00000000-0005-0000-0000-000065300000}"/>
    <cellStyle name="Normal 60 2 3 2 4 3 4" xfId="33293" xr:uid="{00000000-0005-0000-0000-000066300000}"/>
    <cellStyle name="Normal 60 2 3 2 4 3 5" xfId="41525" xr:uid="{00000000-0005-0000-0000-000067300000}"/>
    <cellStyle name="Normal 60 2 3 2 4 3 6" xfId="51036" xr:uid="{00000000-0005-0000-0000-000068300000}"/>
    <cellStyle name="Normal 60 2 3 2 4 4" xfId="11387" xr:uid="{00000000-0005-0000-0000-000069300000}"/>
    <cellStyle name="Normal 60 2 3 2 4 5" xfId="19546" xr:uid="{00000000-0005-0000-0000-00006A300000}"/>
    <cellStyle name="Normal 60 2 3 2 4 6" xfId="27699" xr:uid="{00000000-0005-0000-0000-00006B300000}"/>
    <cellStyle name="Normal 60 2 3 2 4 7" xfId="35931" xr:uid="{00000000-0005-0000-0000-00006C300000}"/>
    <cellStyle name="Normal 60 2 3 2 4 8" xfId="45442" xr:uid="{00000000-0005-0000-0000-00006D300000}"/>
    <cellStyle name="Normal 60 2 3 2 5" xfId="3627" xr:uid="{00000000-0005-0000-0000-00006E300000}"/>
    <cellStyle name="Normal 60 2 3 2 5 2" xfId="13144" xr:uid="{00000000-0005-0000-0000-00006F300000}"/>
    <cellStyle name="Normal 60 2 3 2 5 3" xfId="21300" xr:uid="{00000000-0005-0000-0000-000070300000}"/>
    <cellStyle name="Normal 60 2 3 2 5 4" xfId="29453" xr:uid="{00000000-0005-0000-0000-000071300000}"/>
    <cellStyle name="Normal 60 2 3 2 5 5" xfId="37685" xr:uid="{00000000-0005-0000-0000-000072300000}"/>
    <cellStyle name="Normal 60 2 3 2 5 6" xfId="47196" xr:uid="{00000000-0005-0000-0000-000073300000}"/>
    <cellStyle name="Normal 60 2 3 2 6" xfId="6190" xr:uid="{00000000-0005-0000-0000-000074300000}"/>
    <cellStyle name="Normal 60 2 3 2 6 2" xfId="15707" xr:uid="{00000000-0005-0000-0000-000075300000}"/>
    <cellStyle name="Normal 60 2 3 2 6 3" xfId="23860" xr:uid="{00000000-0005-0000-0000-000076300000}"/>
    <cellStyle name="Normal 60 2 3 2 6 4" xfId="32013" xr:uid="{00000000-0005-0000-0000-000077300000}"/>
    <cellStyle name="Normal 60 2 3 2 6 5" xfId="40245" xr:uid="{00000000-0005-0000-0000-000078300000}"/>
    <cellStyle name="Normal 60 2 3 2 6 6" xfId="49756" xr:uid="{00000000-0005-0000-0000-000079300000}"/>
    <cellStyle name="Normal 60 2 3 2 7" xfId="10107" xr:uid="{00000000-0005-0000-0000-00007A300000}"/>
    <cellStyle name="Normal 60 2 3 2 8" xfId="18266" xr:uid="{00000000-0005-0000-0000-00007B300000}"/>
    <cellStyle name="Normal 60 2 3 2 9" xfId="26419" xr:uid="{00000000-0005-0000-0000-00007C300000}"/>
    <cellStyle name="Normal 60 2 3 3" xfId="741" xr:uid="{00000000-0005-0000-0000-00007D300000}"/>
    <cellStyle name="Normal 60 2 3 3 10" xfId="44322" xr:uid="{00000000-0005-0000-0000-00007E300000}"/>
    <cellStyle name="Normal 60 2 3 3 2" xfId="1387" xr:uid="{00000000-0005-0000-0000-00007F300000}"/>
    <cellStyle name="Normal 60 2 3 3 2 2" xfId="2670" xr:uid="{00000000-0005-0000-0000-000080300000}"/>
    <cellStyle name="Normal 60 2 3 3 2 2 2" xfId="5710" xr:uid="{00000000-0005-0000-0000-000081300000}"/>
    <cellStyle name="Normal 60 2 3 3 2 2 2 2" xfId="15227" xr:uid="{00000000-0005-0000-0000-000082300000}"/>
    <cellStyle name="Normal 60 2 3 3 2 2 2 3" xfId="23380" xr:uid="{00000000-0005-0000-0000-000083300000}"/>
    <cellStyle name="Normal 60 2 3 3 2 2 2 4" xfId="31533" xr:uid="{00000000-0005-0000-0000-000084300000}"/>
    <cellStyle name="Normal 60 2 3 3 2 2 2 5" xfId="39765" xr:uid="{00000000-0005-0000-0000-000085300000}"/>
    <cellStyle name="Normal 60 2 3 3 2 2 2 6" xfId="49276" xr:uid="{00000000-0005-0000-0000-000086300000}"/>
    <cellStyle name="Normal 60 2 3 3 2 2 3" xfId="8270" xr:uid="{00000000-0005-0000-0000-000087300000}"/>
    <cellStyle name="Normal 60 2 3 3 2 2 3 2" xfId="17787" xr:uid="{00000000-0005-0000-0000-000088300000}"/>
    <cellStyle name="Normal 60 2 3 3 2 2 3 3" xfId="25940" xr:uid="{00000000-0005-0000-0000-000089300000}"/>
    <cellStyle name="Normal 60 2 3 3 2 2 3 4" xfId="34093" xr:uid="{00000000-0005-0000-0000-00008A300000}"/>
    <cellStyle name="Normal 60 2 3 3 2 2 3 5" xfId="42325" xr:uid="{00000000-0005-0000-0000-00008B300000}"/>
    <cellStyle name="Normal 60 2 3 3 2 2 3 6" xfId="51836" xr:uid="{00000000-0005-0000-0000-00008C300000}"/>
    <cellStyle name="Normal 60 2 3 3 2 2 4" xfId="12187" xr:uid="{00000000-0005-0000-0000-00008D300000}"/>
    <cellStyle name="Normal 60 2 3 3 2 2 5" xfId="20346" xr:uid="{00000000-0005-0000-0000-00008E300000}"/>
    <cellStyle name="Normal 60 2 3 3 2 2 6" xfId="28499" xr:uid="{00000000-0005-0000-0000-00008F300000}"/>
    <cellStyle name="Normal 60 2 3 3 2 2 7" xfId="36731" xr:uid="{00000000-0005-0000-0000-000090300000}"/>
    <cellStyle name="Normal 60 2 3 3 2 2 8" xfId="46242" xr:uid="{00000000-0005-0000-0000-000091300000}"/>
    <cellStyle name="Normal 60 2 3 3 2 3" xfId="4430" xr:uid="{00000000-0005-0000-0000-000092300000}"/>
    <cellStyle name="Normal 60 2 3 3 2 3 2" xfId="13947" xr:uid="{00000000-0005-0000-0000-000093300000}"/>
    <cellStyle name="Normal 60 2 3 3 2 3 3" xfId="22100" xr:uid="{00000000-0005-0000-0000-000094300000}"/>
    <cellStyle name="Normal 60 2 3 3 2 3 4" xfId="30253" xr:uid="{00000000-0005-0000-0000-000095300000}"/>
    <cellStyle name="Normal 60 2 3 3 2 3 5" xfId="38485" xr:uid="{00000000-0005-0000-0000-000096300000}"/>
    <cellStyle name="Normal 60 2 3 3 2 3 6" xfId="47996" xr:uid="{00000000-0005-0000-0000-000097300000}"/>
    <cellStyle name="Normal 60 2 3 3 2 4" xfId="6990" xr:uid="{00000000-0005-0000-0000-000098300000}"/>
    <cellStyle name="Normal 60 2 3 3 2 4 2" xfId="16507" xr:uid="{00000000-0005-0000-0000-000099300000}"/>
    <cellStyle name="Normal 60 2 3 3 2 4 3" xfId="24660" xr:uid="{00000000-0005-0000-0000-00009A300000}"/>
    <cellStyle name="Normal 60 2 3 3 2 4 4" xfId="32813" xr:uid="{00000000-0005-0000-0000-00009B300000}"/>
    <cellStyle name="Normal 60 2 3 3 2 4 5" xfId="41045" xr:uid="{00000000-0005-0000-0000-00009C300000}"/>
    <cellStyle name="Normal 60 2 3 3 2 4 6" xfId="50556" xr:uid="{00000000-0005-0000-0000-00009D300000}"/>
    <cellStyle name="Normal 60 2 3 3 2 5" xfId="10907" xr:uid="{00000000-0005-0000-0000-00009E300000}"/>
    <cellStyle name="Normal 60 2 3 3 2 6" xfId="19066" xr:uid="{00000000-0005-0000-0000-00009F300000}"/>
    <cellStyle name="Normal 60 2 3 3 2 7" xfId="27219" xr:uid="{00000000-0005-0000-0000-0000A0300000}"/>
    <cellStyle name="Normal 60 2 3 3 2 8" xfId="35451" xr:uid="{00000000-0005-0000-0000-0000A1300000}"/>
    <cellStyle name="Normal 60 2 3 3 2 9" xfId="44962" xr:uid="{00000000-0005-0000-0000-0000A2300000}"/>
    <cellStyle name="Normal 60 2 3 3 3" xfId="2030" xr:uid="{00000000-0005-0000-0000-0000A3300000}"/>
    <cellStyle name="Normal 60 2 3 3 3 2" xfId="5070" xr:uid="{00000000-0005-0000-0000-0000A4300000}"/>
    <cellStyle name="Normal 60 2 3 3 3 2 2" xfId="14587" xr:uid="{00000000-0005-0000-0000-0000A5300000}"/>
    <cellStyle name="Normal 60 2 3 3 3 2 3" xfId="22740" xr:uid="{00000000-0005-0000-0000-0000A6300000}"/>
    <cellStyle name="Normal 60 2 3 3 3 2 4" xfId="30893" xr:uid="{00000000-0005-0000-0000-0000A7300000}"/>
    <cellStyle name="Normal 60 2 3 3 3 2 5" xfId="39125" xr:uid="{00000000-0005-0000-0000-0000A8300000}"/>
    <cellStyle name="Normal 60 2 3 3 3 2 6" xfId="48636" xr:uid="{00000000-0005-0000-0000-0000A9300000}"/>
    <cellStyle name="Normal 60 2 3 3 3 3" xfId="7630" xr:uid="{00000000-0005-0000-0000-0000AA300000}"/>
    <cellStyle name="Normal 60 2 3 3 3 3 2" xfId="17147" xr:uid="{00000000-0005-0000-0000-0000AB300000}"/>
    <cellStyle name="Normal 60 2 3 3 3 3 3" xfId="25300" xr:uid="{00000000-0005-0000-0000-0000AC300000}"/>
    <cellStyle name="Normal 60 2 3 3 3 3 4" xfId="33453" xr:uid="{00000000-0005-0000-0000-0000AD300000}"/>
    <cellStyle name="Normal 60 2 3 3 3 3 5" xfId="41685" xr:uid="{00000000-0005-0000-0000-0000AE300000}"/>
    <cellStyle name="Normal 60 2 3 3 3 3 6" xfId="51196" xr:uid="{00000000-0005-0000-0000-0000AF300000}"/>
    <cellStyle name="Normal 60 2 3 3 3 4" xfId="11547" xr:uid="{00000000-0005-0000-0000-0000B0300000}"/>
    <cellStyle name="Normal 60 2 3 3 3 5" xfId="19706" xr:uid="{00000000-0005-0000-0000-0000B1300000}"/>
    <cellStyle name="Normal 60 2 3 3 3 6" xfId="27859" xr:uid="{00000000-0005-0000-0000-0000B2300000}"/>
    <cellStyle name="Normal 60 2 3 3 3 7" xfId="36091" xr:uid="{00000000-0005-0000-0000-0000B3300000}"/>
    <cellStyle name="Normal 60 2 3 3 3 8" xfId="45602" xr:uid="{00000000-0005-0000-0000-0000B4300000}"/>
    <cellStyle name="Normal 60 2 3 3 4" xfId="3787" xr:uid="{00000000-0005-0000-0000-0000B5300000}"/>
    <cellStyle name="Normal 60 2 3 3 4 2" xfId="13304" xr:uid="{00000000-0005-0000-0000-0000B6300000}"/>
    <cellStyle name="Normal 60 2 3 3 4 3" xfId="21460" xr:uid="{00000000-0005-0000-0000-0000B7300000}"/>
    <cellStyle name="Normal 60 2 3 3 4 4" xfId="29613" xr:uid="{00000000-0005-0000-0000-0000B8300000}"/>
    <cellStyle name="Normal 60 2 3 3 4 5" xfId="37845" xr:uid="{00000000-0005-0000-0000-0000B9300000}"/>
    <cellStyle name="Normal 60 2 3 3 4 6" xfId="47356" xr:uid="{00000000-0005-0000-0000-0000BA300000}"/>
    <cellStyle name="Normal 60 2 3 3 5" xfId="6350" xr:uid="{00000000-0005-0000-0000-0000BB300000}"/>
    <cellStyle name="Normal 60 2 3 3 5 2" xfId="15867" xr:uid="{00000000-0005-0000-0000-0000BC300000}"/>
    <cellStyle name="Normal 60 2 3 3 5 3" xfId="24020" xr:uid="{00000000-0005-0000-0000-0000BD300000}"/>
    <cellStyle name="Normal 60 2 3 3 5 4" xfId="32173" xr:uid="{00000000-0005-0000-0000-0000BE300000}"/>
    <cellStyle name="Normal 60 2 3 3 5 5" xfId="40405" xr:uid="{00000000-0005-0000-0000-0000BF300000}"/>
    <cellStyle name="Normal 60 2 3 3 5 6" xfId="49916" xr:uid="{00000000-0005-0000-0000-0000C0300000}"/>
    <cellStyle name="Normal 60 2 3 3 6" xfId="10267" xr:uid="{00000000-0005-0000-0000-0000C1300000}"/>
    <cellStyle name="Normal 60 2 3 3 7" xfId="18426" xr:uid="{00000000-0005-0000-0000-0000C2300000}"/>
    <cellStyle name="Normal 60 2 3 3 8" xfId="26579" xr:uid="{00000000-0005-0000-0000-0000C3300000}"/>
    <cellStyle name="Normal 60 2 3 3 9" xfId="34811" xr:uid="{00000000-0005-0000-0000-0000C4300000}"/>
    <cellStyle name="Normal 60 2 3 4" xfId="1067" xr:uid="{00000000-0005-0000-0000-0000C5300000}"/>
    <cellStyle name="Normal 60 2 3 4 2" xfId="2350" xr:uid="{00000000-0005-0000-0000-0000C6300000}"/>
    <cellStyle name="Normal 60 2 3 4 2 2" xfId="5390" xr:uid="{00000000-0005-0000-0000-0000C7300000}"/>
    <cellStyle name="Normal 60 2 3 4 2 2 2" xfId="14907" xr:uid="{00000000-0005-0000-0000-0000C8300000}"/>
    <cellStyle name="Normal 60 2 3 4 2 2 3" xfId="23060" xr:uid="{00000000-0005-0000-0000-0000C9300000}"/>
    <cellStyle name="Normal 60 2 3 4 2 2 4" xfId="31213" xr:uid="{00000000-0005-0000-0000-0000CA300000}"/>
    <cellStyle name="Normal 60 2 3 4 2 2 5" xfId="39445" xr:uid="{00000000-0005-0000-0000-0000CB300000}"/>
    <cellStyle name="Normal 60 2 3 4 2 2 6" xfId="48956" xr:uid="{00000000-0005-0000-0000-0000CC300000}"/>
    <cellStyle name="Normal 60 2 3 4 2 3" xfId="7950" xr:uid="{00000000-0005-0000-0000-0000CD300000}"/>
    <cellStyle name="Normal 60 2 3 4 2 3 2" xfId="17467" xr:uid="{00000000-0005-0000-0000-0000CE300000}"/>
    <cellStyle name="Normal 60 2 3 4 2 3 3" xfId="25620" xr:uid="{00000000-0005-0000-0000-0000CF300000}"/>
    <cellStyle name="Normal 60 2 3 4 2 3 4" xfId="33773" xr:uid="{00000000-0005-0000-0000-0000D0300000}"/>
    <cellStyle name="Normal 60 2 3 4 2 3 5" xfId="42005" xr:uid="{00000000-0005-0000-0000-0000D1300000}"/>
    <cellStyle name="Normal 60 2 3 4 2 3 6" xfId="51516" xr:uid="{00000000-0005-0000-0000-0000D2300000}"/>
    <cellStyle name="Normal 60 2 3 4 2 4" xfId="11867" xr:uid="{00000000-0005-0000-0000-0000D3300000}"/>
    <cellStyle name="Normal 60 2 3 4 2 5" xfId="20026" xr:uid="{00000000-0005-0000-0000-0000D4300000}"/>
    <cellStyle name="Normal 60 2 3 4 2 6" xfId="28179" xr:uid="{00000000-0005-0000-0000-0000D5300000}"/>
    <cellStyle name="Normal 60 2 3 4 2 7" xfId="36411" xr:uid="{00000000-0005-0000-0000-0000D6300000}"/>
    <cellStyle name="Normal 60 2 3 4 2 8" xfId="45922" xr:uid="{00000000-0005-0000-0000-0000D7300000}"/>
    <cellStyle name="Normal 60 2 3 4 3" xfId="4110" xr:uid="{00000000-0005-0000-0000-0000D8300000}"/>
    <cellStyle name="Normal 60 2 3 4 3 2" xfId="13627" xr:uid="{00000000-0005-0000-0000-0000D9300000}"/>
    <cellStyle name="Normal 60 2 3 4 3 3" xfId="21780" xr:uid="{00000000-0005-0000-0000-0000DA300000}"/>
    <cellStyle name="Normal 60 2 3 4 3 4" xfId="29933" xr:uid="{00000000-0005-0000-0000-0000DB300000}"/>
    <cellStyle name="Normal 60 2 3 4 3 5" xfId="38165" xr:uid="{00000000-0005-0000-0000-0000DC300000}"/>
    <cellStyle name="Normal 60 2 3 4 3 6" xfId="47676" xr:uid="{00000000-0005-0000-0000-0000DD300000}"/>
    <cellStyle name="Normal 60 2 3 4 4" xfId="6670" xr:uid="{00000000-0005-0000-0000-0000DE300000}"/>
    <cellStyle name="Normal 60 2 3 4 4 2" xfId="16187" xr:uid="{00000000-0005-0000-0000-0000DF300000}"/>
    <cellStyle name="Normal 60 2 3 4 4 3" xfId="24340" xr:uid="{00000000-0005-0000-0000-0000E0300000}"/>
    <cellStyle name="Normal 60 2 3 4 4 4" xfId="32493" xr:uid="{00000000-0005-0000-0000-0000E1300000}"/>
    <cellStyle name="Normal 60 2 3 4 4 5" xfId="40725" xr:uid="{00000000-0005-0000-0000-0000E2300000}"/>
    <cellStyle name="Normal 60 2 3 4 4 6" xfId="50236" xr:uid="{00000000-0005-0000-0000-0000E3300000}"/>
    <cellStyle name="Normal 60 2 3 4 5" xfId="10587" xr:uid="{00000000-0005-0000-0000-0000E4300000}"/>
    <cellStyle name="Normal 60 2 3 4 6" xfId="18746" xr:uid="{00000000-0005-0000-0000-0000E5300000}"/>
    <cellStyle name="Normal 60 2 3 4 7" xfId="26899" xr:uid="{00000000-0005-0000-0000-0000E6300000}"/>
    <cellStyle name="Normal 60 2 3 4 8" xfId="35131" xr:uid="{00000000-0005-0000-0000-0000E7300000}"/>
    <cellStyle name="Normal 60 2 3 4 9" xfId="44642" xr:uid="{00000000-0005-0000-0000-0000E8300000}"/>
    <cellStyle name="Normal 60 2 3 5" xfId="1710" xr:uid="{00000000-0005-0000-0000-0000E9300000}"/>
    <cellStyle name="Normal 60 2 3 5 2" xfId="4750" xr:uid="{00000000-0005-0000-0000-0000EA300000}"/>
    <cellStyle name="Normal 60 2 3 5 2 2" xfId="14267" xr:uid="{00000000-0005-0000-0000-0000EB300000}"/>
    <cellStyle name="Normal 60 2 3 5 2 3" xfId="22420" xr:uid="{00000000-0005-0000-0000-0000EC300000}"/>
    <cellStyle name="Normal 60 2 3 5 2 4" xfId="30573" xr:uid="{00000000-0005-0000-0000-0000ED300000}"/>
    <cellStyle name="Normal 60 2 3 5 2 5" xfId="38805" xr:uid="{00000000-0005-0000-0000-0000EE300000}"/>
    <cellStyle name="Normal 60 2 3 5 2 6" xfId="48316" xr:uid="{00000000-0005-0000-0000-0000EF300000}"/>
    <cellStyle name="Normal 60 2 3 5 3" xfId="7310" xr:uid="{00000000-0005-0000-0000-0000F0300000}"/>
    <cellStyle name="Normal 60 2 3 5 3 2" xfId="16827" xr:uid="{00000000-0005-0000-0000-0000F1300000}"/>
    <cellStyle name="Normal 60 2 3 5 3 3" xfId="24980" xr:uid="{00000000-0005-0000-0000-0000F2300000}"/>
    <cellStyle name="Normal 60 2 3 5 3 4" xfId="33133" xr:uid="{00000000-0005-0000-0000-0000F3300000}"/>
    <cellStyle name="Normal 60 2 3 5 3 5" xfId="41365" xr:uid="{00000000-0005-0000-0000-0000F4300000}"/>
    <cellStyle name="Normal 60 2 3 5 3 6" xfId="50876" xr:uid="{00000000-0005-0000-0000-0000F5300000}"/>
    <cellStyle name="Normal 60 2 3 5 4" xfId="11227" xr:uid="{00000000-0005-0000-0000-0000F6300000}"/>
    <cellStyle name="Normal 60 2 3 5 5" xfId="19386" xr:uid="{00000000-0005-0000-0000-0000F7300000}"/>
    <cellStyle name="Normal 60 2 3 5 6" xfId="27539" xr:uid="{00000000-0005-0000-0000-0000F8300000}"/>
    <cellStyle name="Normal 60 2 3 5 7" xfId="35771" xr:uid="{00000000-0005-0000-0000-0000F9300000}"/>
    <cellStyle name="Normal 60 2 3 5 8" xfId="45282" xr:uid="{00000000-0005-0000-0000-0000FA300000}"/>
    <cellStyle name="Normal 60 2 3 6" xfId="3464" xr:uid="{00000000-0005-0000-0000-0000FB300000}"/>
    <cellStyle name="Normal 60 2 3 6 2" xfId="12981" xr:uid="{00000000-0005-0000-0000-0000FC300000}"/>
    <cellStyle name="Normal 60 2 3 6 3" xfId="21140" xr:uid="{00000000-0005-0000-0000-0000FD300000}"/>
    <cellStyle name="Normal 60 2 3 6 4" xfId="29293" xr:uid="{00000000-0005-0000-0000-0000FE300000}"/>
    <cellStyle name="Normal 60 2 3 6 5" xfId="37525" xr:uid="{00000000-0005-0000-0000-0000FF300000}"/>
    <cellStyle name="Normal 60 2 3 6 6" xfId="47036" xr:uid="{00000000-0005-0000-0000-000000310000}"/>
    <cellStyle name="Normal 60 2 3 7" xfId="6030" xr:uid="{00000000-0005-0000-0000-000001310000}"/>
    <cellStyle name="Normal 60 2 3 7 2" xfId="15547" xr:uid="{00000000-0005-0000-0000-000002310000}"/>
    <cellStyle name="Normal 60 2 3 7 3" xfId="23700" xr:uid="{00000000-0005-0000-0000-000003310000}"/>
    <cellStyle name="Normal 60 2 3 7 4" xfId="31853" xr:uid="{00000000-0005-0000-0000-000004310000}"/>
    <cellStyle name="Normal 60 2 3 7 5" xfId="40085" xr:uid="{00000000-0005-0000-0000-000005310000}"/>
    <cellStyle name="Normal 60 2 3 7 6" xfId="49596" xr:uid="{00000000-0005-0000-0000-000006310000}"/>
    <cellStyle name="Normal 60 2 3 8" xfId="9947" xr:uid="{00000000-0005-0000-0000-000007310000}"/>
    <cellStyle name="Normal 60 2 3 9" xfId="18106" xr:uid="{00000000-0005-0000-0000-000008310000}"/>
    <cellStyle name="Normal 60 2 30" xfId="9616" xr:uid="{00000000-0005-0000-0000-000009310000}"/>
    <cellStyle name="Normal 60 2 30 2" xfId="43671" xr:uid="{00000000-0005-0000-0000-00000A310000}"/>
    <cellStyle name="Normal 60 2 30 3" xfId="53182" xr:uid="{00000000-0005-0000-0000-00000B310000}"/>
    <cellStyle name="Normal 60 2 31" xfId="9695" xr:uid="{00000000-0005-0000-0000-00000C310000}"/>
    <cellStyle name="Normal 60 2 31 2" xfId="43750" xr:uid="{00000000-0005-0000-0000-00000D310000}"/>
    <cellStyle name="Normal 60 2 31 3" xfId="53261" xr:uid="{00000000-0005-0000-0000-00000E310000}"/>
    <cellStyle name="Normal 60 2 32" xfId="9774" xr:uid="{00000000-0005-0000-0000-00000F310000}"/>
    <cellStyle name="Normal 60 2 32 2" xfId="43829" xr:uid="{00000000-0005-0000-0000-000010310000}"/>
    <cellStyle name="Normal 60 2 32 3" xfId="53340" xr:uid="{00000000-0005-0000-0000-000011310000}"/>
    <cellStyle name="Normal 60 2 33" xfId="9868" xr:uid="{00000000-0005-0000-0000-000012310000}"/>
    <cellStyle name="Normal 60 2 34" xfId="18027" xr:uid="{00000000-0005-0000-0000-000013310000}"/>
    <cellStyle name="Normal 60 2 35" xfId="26180" xr:uid="{00000000-0005-0000-0000-000014310000}"/>
    <cellStyle name="Normal 60 2 36" xfId="34333" xr:uid="{00000000-0005-0000-0000-000015310000}"/>
    <cellStyle name="Normal 60 2 37" xfId="34412" xr:uid="{00000000-0005-0000-0000-000016310000}"/>
    <cellStyle name="Normal 60 2 38" xfId="43923" xr:uid="{00000000-0005-0000-0000-000017310000}"/>
    <cellStyle name="Normal 60 2 39" xfId="53434" xr:uid="{00000000-0005-0000-0000-000018310000}"/>
    <cellStyle name="Normal 60 2 4" xfId="498" xr:uid="{00000000-0005-0000-0000-000019310000}"/>
    <cellStyle name="Normal 60 2 4 10" xfId="34571" xr:uid="{00000000-0005-0000-0000-00001A310000}"/>
    <cellStyle name="Normal 60 2 4 11" xfId="44082" xr:uid="{00000000-0005-0000-0000-00001B310000}"/>
    <cellStyle name="Normal 60 2 4 2" xfId="824" xr:uid="{00000000-0005-0000-0000-00001C310000}"/>
    <cellStyle name="Normal 60 2 4 2 10" xfId="44402" xr:uid="{00000000-0005-0000-0000-00001D310000}"/>
    <cellStyle name="Normal 60 2 4 2 2" xfId="1467" xr:uid="{00000000-0005-0000-0000-00001E310000}"/>
    <cellStyle name="Normal 60 2 4 2 2 2" xfId="2750" xr:uid="{00000000-0005-0000-0000-00001F310000}"/>
    <cellStyle name="Normal 60 2 4 2 2 2 2" xfId="5790" xr:uid="{00000000-0005-0000-0000-000020310000}"/>
    <cellStyle name="Normal 60 2 4 2 2 2 2 2" xfId="15307" xr:uid="{00000000-0005-0000-0000-000021310000}"/>
    <cellStyle name="Normal 60 2 4 2 2 2 2 3" xfId="23460" xr:uid="{00000000-0005-0000-0000-000022310000}"/>
    <cellStyle name="Normal 60 2 4 2 2 2 2 4" xfId="31613" xr:uid="{00000000-0005-0000-0000-000023310000}"/>
    <cellStyle name="Normal 60 2 4 2 2 2 2 5" xfId="39845" xr:uid="{00000000-0005-0000-0000-000024310000}"/>
    <cellStyle name="Normal 60 2 4 2 2 2 2 6" xfId="49356" xr:uid="{00000000-0005-0000-0000-000025310000}"/>
    <cellStyle name="Normal 60 2 4 2 2 2 3" xfId="8350" xr:uid="{00000000-0005-0000-0000-000026310000}"/>
    <cellStyle name="Normal 60 2 4 2 2 2 3 2" xfId="17867" xr:uid="{00000000-0005-0000-0000-000027310000}"/>
    <cellStyle name="Normal 60 2 4 2 2 2 3 3" xfId="26020" xr:uid="{00000000-0005-0000-0000-000028310000}"/>
    <cellStyle name="Normal 60 2 4 2 2 2 3 4" xfId="34173" xr:uid="{00000000-0005-0000-0000-000029310000}"/>
    <cellStyle name="Normal 60 2 4 2 2 2 3 5" xfId="42405" xr:uid="{00000000-0005-0000-0000-00002A310000}"/>
    <cellStyle name="Normal 60 2 4 2 2 2 3 6" xfId="51916" xr:uid="{00000000-0005-0000-0000-00002B310000}"/>
    <cellStyle name="Normal 60 2 4 2 2 2 4" xfId="12267" xr:uid="{00000000-0005-0000-0000-00002C310000}"/>
    <cellStyle name="Normal 60 2 4 2 2 2 5" xfId="20426" xr:uid="{00000000-0005-0000-0000-00002D310000}"/>
    <cellStyle name="Normal 60 2 4 2 2 2 6" xfId="28579" xr:uid="{00000000-0005-0000-0000-00002E310000}"/>
    <cellStyle name="Normal 60 2 4 2 2 2 7" xfId="36811" xr:uid="{00000000-0005-0000-0000-00002F310000}"/>
    <cellStyle name="Normal 60 2 4 2 2 2 8" xfId="46322" xr:uid="{00000000-0005-0000-0000-000030310000}"/>
    <cellStyle name="Normal 60 2 4 2 2 3" xfId="4510" xr:uid="{00000000-0005-0000-0000-000031310000}"/>
    <cellStyle name="Normal 60 2 4 2 2 3 2" xfId="14027" xr:uid="{00000000-0005-0000-0000-000032310000}"/>
    <cellStyle name="Normal 60 2 4 2 2 3 3" xfId="22180" xr:uid="{00000000-0005-0000-0000-000033310000}"/>
    <cellStyle name="Normal 60 2 4 2 2 3 4" xfId="30333" xr:uid="{00000000-0005-0000-0000-000034310000}"/>
    <cellStyle name="Normal 60 2 4 2 2 3 5" xfId="38565" xr:uid="{00000000-0005-0000-0000-000035310000}"/>
    <cellStyle name="Normal 60 2 4 2 2 3 6" xfId="48076" xr:uid="{00000000-0005-0000-0000-000036310000}"/>
    <cellStyle name="Normal 60 2 4 2 2 4" xfId="7070" xr:uid="{00000000-0005-0000-0000-000037310000}"/>
    <cellStyle name="Normal 60 2 4 2 2 4 2" xfId="16587" xr:uid="{00000000-0005-0000-0000-000038310000}"/>
    <cellStyle name="Normal 60 2 4 2 2 4 3" xfId="24740" xr:uid="{00000000-0005-0000-0000-000039310000}"/>
    <cellStyle name="Normal 60 2 4 2 2 4 4" xfId="32893" xr:uid="{00000000-0005-0000-0000-00003A310000}"/>
    <cellStyle name="Normal 60 2 4 2 2 4 5" xfId="41125" xr:uid="{00000000-0005-0000-0000-00003B310000}"/>
    <cellStyle name="Normal 60 2 4 2 2 4 6" xfId="50636" xr:uid="{00000000-0005-0000-0000-00003C310000}"/>
    <cellStyle name="Normal 60 2 4 2 2 5" xfId="10987" xr:uid="{00000000-0005-0000-0000-00003D310000}"/>
    <cellStyle name="Normal 60 2 4 2 2 6" xfId="19146" xr:uid="{00000000-0005-0000-0000-00003E310000}"/>
    <cellStyle name="Normal 60 2 4 2 2 7" xfId="27299" xr:uid="{00000000-0005-0000-0000-00003F310000}"/>
    <cellStyle name="Normal 60 2 4 2 2 8" xfId="35531" xr:uid="{00000000-0005-0000-0000-000040310000}"/>
    <cellStyle name="Normal 60 2 4 2 2 9" xfId="45042" xr:uid="{00000000-0005-0000-0000-000041310000}"/>
    <cellStyle name="Normal 60 2 4 2 3" xfId="2110" xr:uid="{00000000-0005-0000-0000-000042310000}"/>
    <cellStyle name="Normal 60 2 4 2 3 2" xfId="5150" xr:uid="{00000000-0005-0000-0000-000043310000}"/>
    <cellStyle name="Normal 60 2 4 2 3 2 2" xfId="14667" xr:uid="{00000000-0005-0000-0000-000044310000}"/>
    <cellStyle name="Normal 60 2 4 2 3 2 3" xfId="22820" xr:uid="{00000000-0005-0000-0000-000045310000}"/>
    <cellStyle name="Normal 60 2 4 2 3 2 4" xfId="30973" xr:uid="{00000000-0005-0000-0000-000046310000}"/>
    <cellStyle name="Normal 60 2 4 2 3 2 5" xfId="39205" xr:uid="{00000000-0005-0000-0000-000047310000}"/>
    <cellStyle name="Normal 60 2 4 2 3 2 6" xfId="48716" xr:uid="{00000000-0005-0000-0000-000048310000}"/>
    <cellStyle name="Normal 60 2 4 2 3 3" xfId="7710" xr:uid="{00000000-0005-0000-0000-000049310000}"/>
    <cellStyle name="Normal 60 2 4 2 3 3 2" xfId="17227" xr:uid="{00000000-0005-0000-0000-00004A310000}"/>
    <cellStyle name="Normal 60 2 4 2 3 3 3" xfId="25380" xr:uid="{00000000-0005-0000-0000-00004B310000}"/>
    <cellStyle name="Normal 60 2 4 2 3 3 4" xfId="33533" xr:uid="{00000000-0005-0000-0000-00004C310000}"/>
    <cellStyle name="Normal 60 2 4 2 3 3 5" xfId="41765" xr:uid="{00000000-0005-0000-0000-00004D310000}"/>
    <cellStyle name="Normal 60 2 4 2 3 3 6" xfId="51276" xr:uid="{00000000-0005-0000-0000-00004E310000}"/>
    <cellStyle name="Normal 60 2 4 2 3 4" xfId="11627" xr:uid="{00000000-0005-0000-0000-00004F310000}"/>
    <cellStyle name="Normal 60 2 4 2 3 5" xfId="19786" xr:uid="{00000000-0005-0000-0000-000050310000}"/>
    <cellStyle name="Normal 60 2 4 2 3 6" xfId="27939" xr:uid="{00000000-0005-0000-0000-000051310000}"/>
    <cellStyle name="Normal 60 2 4 2 3 7" xfId="36171" xr:uid="{00000000-0005-0000-0000-000052310000}"/>
    <cellStyle name="Normal 60 2 4 2 3 8" xfId="45682" xr:uid="{00000000-0005-0000-0000-000053310000}"/>
    <cellStyle name="Normal 60 2 4 2 4" xfId="3870" xr:uid="{00000000-0005-0000-0000-000054310000}"/>
    <cellStyle name="Normal 60 2 4 2 4 2" xfId="13387" xr:uid="{00000000-0005-0000-0000-000055310000}"/>
    <cellStyle name="Normal 60 2 4 2 4 3" xfId="21540" xr:uid="{00000000-0005-0000-0000-000056310000}"/>
    <cellStyle name="Normal 60 2 4 2 4 4" xfId="29693" xr:uid="{00000000-0005-0000-0000-000057310000}"/>
    <cellStyle name="Normal 60 2 4 2 4 5" xfId="37925" xr:uid="{00000000-0005-0000-0000-000058310000}"/>
    <cellStyle name="Normal 60 2 4 2 4 6" xfId="47436" xr:uid="{00000000-0005-0000-0000-000059310000}"/>
    <cellStyle name="Normal 60 2 4 2 5" xfId="6430" xr:uid="{00000000-0005-0000-0000-00005A310000}"/>
    <cellStyle name="Normal 60 2 4 2 5 2" xfId="15947" xr:uid="{00000000-0005-0000-0000-00005B310000}"/>
    <cellStyle name="Normal 60 2 4 2 5 3" xfId="24100" xr:uid="{00000000-0005-0000-0000-00005C310000}"/>
    <cellStyle name="Normal 60 2 4 2 5 4" xfId="32253" xr:uid="{00000000-0005-0000-0000-00005D310000}"/>
    <cellStyle name="Normal 60 2 4 2 5 5" xfId="40485" xr:uid="{00000000-0005-0000-0000-00005E310000}"/>
    <cellStyle name="Normal 60 2 4 2 5 6" xfId="49996" xr:uid="{00000000-0005-0000-0000-00005F310000}"/>
    <cellStyle name="Normal 60 2 4 2 6" xfId="10347" xr:uid="{00000000-0005-0000-0000-000060310000}"/>
    <cellStyle name="Normal 60 2 4 2 7" xfId="18506" xr:uid="{00000000-0005-0000-0000-000061310000}"/>
    <cellStyle name="Normal 60 2 4 2 8" xfId="26659" xr:uid="{00000000-0005-0000-0000-000062310000}"/>
    <cellStyle name="Normal 60 2 4 2 9" xfId="34891" xr:uid="{00000000-0005-0000-0000-000063310000}"/>
    <cellStyle name="Normal 60 2 4 3" xfId="1147" xr:uid="{00000000-0005-0000-0000-000064310000}"/>
    <cellStyle name="Normal 60 2 4 3 2" xfId="2430" xr:uid="{00000000-0005-0000-0000-000065310000}"/>
    <cellStyle name="Normal 60 2 4 3 2 2" xfId="5470" xr:uid="{00000000-0005-0000-0000-000066310000}"/>
    <cellStyle name="Normal 60 2 4 3 2 2 2" xfId="14987" xr:uid="{00000000-0005-0000-0000-000067310000}"/>
    <cellStyle name="Normal 60 2 4 3 2 2 3" xfId="23140" xr:uid="{00000000-0005-0000-0000-000068310000}"/>
    <cellStyle name="Normal 60 2 4 3 2 2 4" xfId="31293" xr:uid="{00000000-0005-0000-0000-000069310000}"/>
    <cellStyle name="Normal 60 2 4 3 2 2 5" xfId="39525" xr:uid="{00000000-0005-0000-0000-00006A310000}"/>
    <cellStyle name="Normal 60 2 4 3 2 2 6" xfId="49036" xr:uid="{00000000-0005-0000-0000-00006B310000}"/>
    <cellStyle name="Normal 60 2 4 3 2 3" xfId="8030" xr:uid="{00000000-0005-0000-0000-00006C310000}"/>
    <cellStyle name="Normal 60 2 4 3 2 3 2" xfId="17547" xr:uid="{00000000-0005-0000-0000-00006D310000}"/>
    <cellStyle name="Normal 60 2 4 3 2 3 3" xfId="25700" xr:uid="{00000000-0005-0000-0000-00006E310000}"/>
    <cellStyle name="Normal 60 2 4 3 2 3 4" xfId="33853" xr:uid="{00000000-0005-0000-0000-00006F310000}"/>
    <cellStyle name="Normal 60 2 4 3 2 3 5" xfId="42085" xr:uid="{00000000-0005-0000-0000-000070310000}"/>
    <cellStyle name="Normal 60 2 4 3 2 3 6" xfId="51596" xr:uid="{00000000-0005-0000-0000-000071310000}"/>
    <cellStyle name="Normal 60 2 4 3 2 4" xfId="11947" xr:uid="{00000000-0005-0000-0000-000072310000}"/>
    <cellStyle name="Normal 60 2 4 3 2 5" xfId="20106" xr:uid="{00000000-0005-0000-0000-000073310000}"/>
    <cellStyle name="Normal 60 2 4 3 2 6" xfId="28259" xr:uid="{00000000-0005-0000-0000-000074310000}"/>
    <cellStyle name="Normal 60 2 4 3 2 7" xfId="36491" xr:uid="{00000000-0005-0000-0000-000075310000}"/>
    <cellStyle name="Normal 60 2 4 3 2 8" xfId="46002" xr:uid="{00000000-0005-0000-0000-000076310000}"/>
    <cellStyle name="Normal 60 2 4 3 3" xfId="4190" xr:uid="{00000000-0005-0000-0000-000077310000}"/>
    <cellStyle name="Normal 60 2 4 3 3 2" xfId="13707" xr:uid="{00000000-0005-0000-0000-000078310000}"/>
    <cellStyle name="Normal 60 2 4 3 3 3" xfId="21860" xr:uid="{00000000-0005-0000-0000-000079310000}"/>
    <cellStyle name="Normal 60 2 4 3 3 4" xfId="30013" xr:uid="{00000000-0005-0000-0000-00007A310000}"/>
    <cellStyle name="Normal 60 2 4 3 3 5" xfId="38245" xr:uid="{00000000-0005-0000-0000-00007B310000}"/>
    <cellStyle name="Normal 60 2 4 3 3 6" xfId="47756" xr:uid="{00000000-0005-0000-0000-00007C310000}"/>
    <cellStyle name="Normal 60 2 4 3 4" xfId="6750" xr:uid="{00000000-0005-0000-0000-00007D310000}"/>
    <cellStyle name="Normal 60 2 4 3 4 2" xfId="16267" xr:uid="{00000000-0005-0000-0000-00007E310000}"/>
    <cellStyle name="Normal 60 2 4 3 4 3" xfId="24420" xr:uid="{00000000-0005-0000-0000-00007F310000}"/>
    <cellStyle name="Normal 60 2 4 3 4 4" xfId="32573" xr:uid="{00000000-0005-0000-0000-000080310000}"/>
    <cellStyle name="Normal 60 2 4 3 4 5" xfId="40805" xr:uid="{00000000-0005-0000-0000-000081310000}"/>
    <cellStyle name="Normal 60 2 4 3 4 6" xfId="50316" xr:uid="{00000000-0005-0000-0000-000082310000}"/>
    <cellStyle name="Normal 60 2 4 3 5" xfId="10667" xr:uid="{00000000-0005-0000-0000-000083310000}"/>
    <cellStyle name="Normal 60 2 4 3 6" xfId="18826" xr:uid="{00000000-0005-0000-0000-000084310000}"/>
    <cellStyle name="Normal 60 2 4 3 7" xfId="26979" xr:uid="{00000000-0005-0000-0000-000085310000}"/>
    <cellStyle name="Normal 60 2 4 3 8" xfId="35211" xr:uid="{00000000-0005-0000-0000-000086310000}"/>
    <cellStyle name="Normal 60 2 4 3 9" xfId="44722" xr:uid="{00000000-0005-0000-0000-000087310000}"/>
    <cellStyle name="Normal 60 2 4 4" xfId="1790" xr:uid="{00000000-0005-0000-0000-000088310000}"/>
    <cellStyle name="Normal 60 2 4 4 2" xfId="4830" xr:uid="{00000000-0005-0000-0000-000089310000}"/>
    <cellStyle name="Normal 60 2 4 4 2 2" xfId="14347" xr:uid="{00000000-0005-0000-0000-00008A310000}"/>
    <cellStyle name="Normal 60 2 4 4 2 3" xfId="22500" xr:uid="{00000000-0005-0000-0000-00008B310000}"/>
    <cellStyle name="Normal 60 2 4 4 2 4" xfId="30653" xr:uid="{00000000-0005-0000-0000-00008C310000}"/>
    <cellStyle name="Normal 60 2 4 4 2 5" xfId="38885" xr:uid="{00000000-0005-0000-0000-00008D310000}"/>
    <cellStyle name="Normal 60 2 4 4 2 6" xfId="48396" xr:uid="{00000000-0005-0000-0000-00008E310000}"/>
    <cellStyle name="Normal 60 2 4 4 3" xfId="7390" xr:uid="{00000000-0005-0000-0000-00008F310000}"/>
    <cellStyle name="Normal 60 2 4 4 3 2" xfId="16907" xr:uid="{00000000-0005-0000-0000-000090310000}"/>
    <cellStyle name="Normal 60 2 4 4 3 3" xfId="25060" xr:uid="{00000000-0005-0000-0000-000091310000}"/>
    <cellStyle name="Normal 60 2 4 4 3 4" xfId="33213" xr:uid="{00000000-0005-0000-0000-000092310000}"/>
    <cellStyle name="Normal 60 2 4 4 3 5" xfId="41445" xr:uid="{00000000-0005-0000-0000-000093310000}"/>
    <cellStyle name="Normal 60 2 4 4 3 6" xfId="50956" xr:uid="{00000000-0005-0000-0000-000094310000}"/>
    <cellStyle name="Normal 60 2 4 4 4" xfId="11307" xr:uid="{00000000-0005-0000-0000-000095310000}"/>
    <cellStyle name="Normal 60 2 4 4 5" xfId="19466" xr:uid="{00000000-0005-0000-0000-000096310000}"/>
    <cellStyle name="Normal 60 2 4 4 6" xfId="27619" xr:uid="{00000000-0005-0000-0000-000097310000}"/>
    <cellStyle name="Normal 60 2 4 4 7" xfId="35851" xr:uid="{00000000-0005-0000-0000-000098310000}"/>
    <cellStyle name="Normal 60 2 4 4 8" xfId="45362" xr:uid="{00000000-0005-0000-0000-000099310000}"/>
    <cellStyle name="Normal 60 2 4 5" xfId="3547" xr:uid="{00000000-0005-0000-0000-00009A310000}"/>
    <cellStyle name="Normal 60 2 4 5 2" xfId="13064" xr:uid="{00000000-0005-0000-0000-00009B310000}"/>
    <cellStyle name="Normal 60 2 4 5 3" xfId="21220" xr:uid="{00000000-0005-0000-0000-00009C310000}"/>
    <cellStyle name="Normal 60 2 4 5 4" xfId="29373" xr:uid="{00000000-0005-0000-0000-00009D310000}"/>
    <cellStyle name="Normal 60 2 4 5 5" xfId="37605" xr:uid="{00000000-0005-0000-0000-00009E310000}"/>
    <cellStyle name="Normal 60 2 4 5 6" xfId="47116" xr:uid="{00000000-0005-0000-0000-00009F310000}"/>
    <cellStyle name="Normal 60 2 4 6" xfId="6110" xr:uid="{00000000-0005-0000-0000-0000A0310000}"/>
    <cellStyle name="Normal 60 2 4 6 2" xfId="15627" xr:uid="{00000000-0005-0000-0000-0000A1310000}"/>
    <cellStyle name="Normal 60 2 4 6 3" xfId="23780" xr:uid="{00000000-0005-0000-0000-0000A2310000}"/>
    <cellStyle name="Normal 60 2 4 6 4" xfId="31933" xr:uid="{00000000-0005-0000-0000-0000A3310000}"/>
    <cellStyle name="Normal 60 2 4 6 5" xfId="40165" xr:uid="{00000000-0005-0000-0000-0000A4310000}"/>
    <cellStyle name="Normal 60 2 4 6 6" xfId="49676" xr:uid="{00000000-0005-0000-0000-0000A5310000}"/>
    <cellStyle name="Normal 60 2 4 7" xfId="10027" xr:uid="{00000000-0005-0000-0000-0000A6310000}"/>
    <cellStyle name="Normal 60 2 4 8" xfId="18186" xr:uid="{00000000-0005-0000-0000-0000A7310000}"/>
    <cellStyle name="Normal 60 2 4 9" xfId="26339" xr:uid="{00000000-0005-0000-0000-0000A8310000}"/>
    <cellStyle name="Normal 60 2 40" xfId="53513" xr:uid="{00000000-0005-0000-0000-0000A9310000}"/>
    <cellStyle name="Normal 60 2 41" xfId="53592" xr:uid="{00000000-0005-0000-0000-0000AA310000}"/>
    <cellStyle name="Normal 60 2 42" xfId="53671" xr:uid="{00000000-0005-0000-0000-0000AB310000}"/>
    <cellStyle name="Normal 60 2 43" xfId="53750" xr:uid="{00000000-0005-0000-0000-0000AC310000}"/>
    <cellStyle name="Normal 60 2 5" xfId="661" xr:uid="{00000000-0005-0000-0000-0000AD310000}"/>
    <cellStyle name="Normal 60 2 5 10" xfId="44242" xr:uid="{00000000-0005-0000-0000-0000AE310000}"/>
    <cellStyle name="Normal 60 2 5 2" xfId="1307" xr:uid="{00000000-0005-0000-0000-0000AF310000}"/>
    <cellStyle name="Normal 60 2 5 2 2" xfId="2590" xr:uid="{00000000-0005-0000-0000-0000B0310000}"/>
    <cellStyle name="Normal 60 2 5 2 2 2" xfId="5630" xr:uid="{00000000-0005-0000-0000-0000B1310000}"/>
    <cellStyle name="Normal 60 2 5 2 2 2 2" xfId="15147" xr:uid="{00000000-0005-0000-0000-0000B2310000}"/>
    <cellStyle name="Normal 60 2 5 2 2 2 3" xfId="23300" xr:uid="{00000000-0005-0000-0000-0000B3310000}"/>
    <cellStyle name="Normal 60 2 5 2 2 2 4" xfId="31453" xr:uid="{00000000-0005-0000-0000-0000B4310000}"/>
    <cellStyle name="Normal 60 2 5 2 2 2 5" xfId="39685" xr:uid="{00000000-0005-0000-0000-0000B5310000}"/>
    <cellStyle name="Normal 60 2 5 2 2 2 6" xfId="49196" xr:uid="{00000000-0005-0000-0000-0000B6310000}"/>
    <cellStyle name="Normal 60 2 5 2 2 3" xfId="8190" xr:uid="{00000000-0005-0000-0000-0000B7310000}"/>
    <cellStyle name="Normal 60 2 5 2 2 3 2" xfId="17707" xr:uid="{00000000-0005-0000-0000-0000B8310000}"/>
    <cellStyle name="Normal 60 2 5 2 2 3 3" xfId="25860" xr:uid="{00000000-0005-0000-0000-0000B9310000}"/>
    <cellStyle name="Normal 60 2 5 2 2 3 4" xfId="34013" xr:uid="{00000000-0005-0000-0000-0000BA310000}"/>
    <cellStyle name="Normal 60 2 5 2 2 3 5" xfId="42245" xr:uid="{00000000-0005-0000-0000-0000BB310000}"/>
    <cellStyle name="Normal 60 2 5 2 2 3 6" xfId="51756" xr:uid="{00000000-0005-0000-0000-0000BC310000}"/>
    <cellStyle name="Normal 60 2 5 2 2 4" xfId="12107" xr:uid="{00000000-0005-0000-0000-0000BD310000}"/>
    <cellStyle name="Normal 60 2 5 2 2 5" xfId="20266" xr:uid="{00000000-0005-0000-0000-0000BE310000}"/>
    <cellStyle name="Normal 60 2 5 2 2 6" xfId="28419" xr:uid="{00000000-0005-0000-0000-0000BF310000}"/>
    <cellStyle name="Normal 60 2 5 2 2 7" xfId="36651" xr:uid="{00000000-0005-0000-0000-0000C0310000}"/>
    <cellStyle name="Normal 60 2 5 2 2 8" xfId="46162" xr:uid="{00000000-0005-0000-0000-0000C1310000}"/>
    <cellStyle name="Normal 60 2 5 2 3" xfId="4350" xr:uid="{00000000-0005-0000-0000-0000C2310000}"/>
    <cellStyle name="Normal 60 2 5 2 3 2" xfId="13867" xr:uid="{00000000-0005-0000-0000-0000C3310000}"/>
    <cellStyle name="Normal 60 2 5 2 3 3" xfId="22020" xr:uid="{00000000-0005-0000-0000-0000C4310000}"/>
    <cellStyle name="Normal 60 2 5 2 3 4" xfId="30173" xr:uid="{00000000-0005-0000-0000-0000C5310000}"/>
    <cellStyle name="Normal 60 2 5 2 3 5" xfId="38405" xr:uid="{00000000-0005-0000-0000-0000C6310000}"/>
    <cellStyle name="Normal 60 2 5 2 3 6" xfId="47916" xr:uid="{00000000-0005-0000-0000-0000C7310000}"/>
    <cellStyle name="Normal 60 2 5 2 4" xfId="6910" xr:uid="{00000000-0005-0000-0000-0000C8310000}"/>
    <cellStyle name="Normal 60 2 5 2 4 2" xfId="16427" xr:uid="{00000000-0005-0000-0000-0000C9310000}"/>
    <cellStyle name="Normal 60 2 5 2 4 3" xfId="24580" xr:uid="{00000000-0005-0000-0000-0000CA310000}"/>
    <cellStyle name="Normal 60 2 5 2 4 4" xfId="32733" xr:uid="{00000000-0005-0000-0000-0000CB310000}"/>
    <cellStyle name="Normal 60 2 5 2 4 5" xfId="40965" xr:uid="{00000000-0005-0000-0000-0000CC310000}"/>
    <cellStyle name="Normal 60 2 5 2 4 6" xfId="50476" xr:uid="{00000000-0005-0000-0000-0000CD310000}"/>
    <cellStyle name="Normal 60 2 5 2 5" xfId="10827" xr:uid="{00000000-0005-0000-0000-0000CE310000}"/>
    <cellStyle name="Normal 60 2 5 2 6" xfId="18986" xr:uid="{00000000-0005-0000-0000-0000CF310000}"/>
    <cellStyle name="Normal 60 2 5 2 7" xfId="27139" xr:uid="{00000000-0005-0000-0000-0000D0310000}"/>
    <cellStyle name="Normal 60 2 5 2 8" xfId="35371" xr:uid="{00000000-0005-0000-0000-0000D1310000}"/>
    <cellStyle name="Normal 60 2 5 2 9" xfId="44882" xr:uid="{00000000-0005-0000-0000-0000D2310000}"/>
    <cellStyle name="Normal 60 2 5 3" xfId="1950" xr:uid="{00000000-0005-0000-0000-0000D3310000}"/>
    <cellStyle name="Normal 60 2 5 3 2" xfId="4990" xr:uid="{00000000-0005-0000-0000-0000D4310000}"/>
    <cellStyle name="Normal 60 2 5 3 2 2" xfId="14507" xr:uid="{00000000-0005-0000-0000-0000D5310000}"/>
    <cellStyle name="Normal 60 2 5 3 2 3" xfId="22660" xr:uid="{00000000-0005-0000-0000-0000D6310000}"/>
    <cellStyle name="Normal 60 2 5 3 2 4" xfId="30813" xr:uid="{00000000-0005-0000-0000-0000D7310000}"/>
    <cellStyle name="Normal 60 2 5 3 2 5" xfId="39045" xr:uid="{00000000-0005-0000-0000-0000D8310000}"/>
    <cellStyle name="Normal 60 2 5 3 2 6" xfId="48556" xr:uid="{00000000-0005-0000-0000-0000D9310000}"/>
    <cellStyle name="Normal 60 2 5 3 3" xfId="7550" xr:uid="{00000000-0005-0000-0000-0000DA310000}"/>
    <cellStyle name="Normal 60 2 5 3 3 2" xfId="17067" xr:uid="{00000000-0005-0000-0000-0000DB310000}"/>
    <cellStyle name="Normal 60 2 5 3 3 3" xfId="25220" xr:uid="{00000000-0005-0000-0000-0000DC310000}"/>
    <cellStyle name="Normal 60 2 5 3 3 4" xfId="33373" xr:uid="{00000000-0005-0000-0000-0000DD310000}"/>
    <cellStyle name="Normal 60 2 5 3 3 5" xfId="41605" xr:uid="{00000000-0005-0000-0000-0000DE310000}"/>
    <cellStyle name="Normal 60 2 5 3 3 6" xfId="51116" xr:uid="{00000000-0005-0000-0000-0000DF310000}"/>
    <cellStyle name="Normal 60 2 5 3 4" xfId="11467" xr:uid="{00000000-0005-0000-0000-0000E0310000}"/>
    <cellStyle name="Normal 60 2 5 3 5" xfId="19626" xr:uid="{00000000-0005-0000-0000-0000E1310000}"/>
    <cellStyle name="Normal 60 2 5 3 6" xfId="27779" xr:uid="{00000000-0005-0000-0000-0000E2310000}"/>
    <cellStyle name="Normal 60 2 5 3 7" xfId="36011" xr:uid="{00000000-0005-0000-0000-0000E3310000}"/>
    <cellStyle name="Normal 60 2 5 3 8" xfId="45522" xr:uid="{00000000-0005-0000-0000-0000E4310000}"/>
    <cellStyle name="Normal 60 2 5 4" xfId="3707" xr:uid="{00000000-0005-0000-0000-0000E5310000}"/>
    <cellStyle name="Normal 60 2 5 4 2" xfId="13224" xr:uid="{00000000-0005-0000-0000-0000E6310000}"/>
    <cellStyle name="Normal 60 2 5 4 3" xfId="21380" xr:uid="{00000000-0005-0000-0000-0000E7310000}"/>
    <cellStyle name="Normal 60 2 5 4 4" xfId="29533" xr:uid="{00000000-0005-0000-0000-0000E8310000}"/>
    <cellStyle name="Normal 60 2 5 4 5" xfId="37765" xr:uid="{00000000-0005-0000-0000-0000E9310000}"/>
    <cellStyle name="Normal 60 2 5 4 6" xfId="47276" xr:uid="{00000000-0005-0000-0000-0000EA310000}"/>
    <cellStyle name="Normal 60 2 5 5" xfId="6270" xr:uid="{00000000-0005-0000-0000-0000EB310000}"/>
    <cellStyle name="Normal 60 2 5 5 2" xfId="15787" xr:uid="{00000000-0005-0000-0000-0000EC310000}"/>
    <cellStyle name="Normal 60 2 5 5 3" xfId="23940" xr:uid="{00000000-0005-0000-0000-0000ED310000}"/>
    <cellStyle name="Normal 60 2 5 5 4" xfId="32093" xr:uid="{00000000-0005-0000-0000-0000EE310000}"/>
    <cellStyle name="Normal 60 2 5 5 5" xfId="40325" xr:uid="{00000000-0005-0000-0000-0000EF310000}"/>
    <cellStyle name="Normal 60 2 5 5 6" xfId="49836" xr:uid="{00000000-0005-0000-0000-0000F0310000}"/>
    <cellStyle name="Normal 60 2 5 6" xfId="10187" xr:uid="{00000000-0005-0000-0000-0000F1310000}"/>
    <cellStyle name="Normal 60 2 5 7" xfId="18346" xr:uid="{00000000-0005-0000-0000-0000F2310000}"/>
    <cellStyle name="Normal 60 2 5 8" xfId="26499" xr:uid="{00000000-0005-0000-0000-0000F3310000}"/>
    <cellStyle name="Normal 60 2 5 9" xfId="34731" xr:uid="{00000000-0005-0000-0000-0000F4310000}"/>
    <cellStyle name="Normal 60 2 6" xfId="987" xr:uid="{00000000-0005-0000-0000-0000F5310000}"/>
    <cellStyle name="Normal 60 2 6 2" xfId="2270" xr:uid="{00000000-0005-0000-0000-0000F6310000}"/>
    <cellStyle name="Normal 60 2 6 2 2" xfId="5310" xr:uid="{00000000-0005-0000-0000-0000F7310000}"/>
    <cellStyle name="Normal 60 2 6 2 2 2" xfId="14827" xr:uid="{00000000-0005-0000-0000-0000F8310000}"/>
    <cellStyle name="Normal 60 2 6 2 2 3" xfId="22980" xr:uid="{00000000-0005-0000-0000-0000F9310000}"/>
    <cellStyle name="Normal 60 2 6 2 2 4" xfId="31133" xr:uid="{00000000-0005-0000-0000-0000FA310000}"/>
    <cellStyle name="Normal 60 2 6 2 2 5" xfId="39365" xr:uid="{00000000-0005-0000-0000-0000FB310000}"/>
    <cellStyle name="Normal 60 2 6 2 2 6" xfId="48876" xr:uid="{00000000-0005-0000-0000-0000FC310000}"/>
    <cellStyle name="Normal 60 2 6 2 3" xfId="7870" xr:uid="{00000000-0005-0000-0000-0000FD310000}"/>
    <cellStyle name="Normal 60 2 6 2 3 2" xfId="17387" xr:uid="{00000000-0005-0000-0000-0000FE310000}"/>
    <cellStyle name="Normal 60 2 6 2 3 3" xfId="25540" xr:uid="{00000000-0005-0000-0000-0000FF310000}"/>
    <cellStyle name="Normal 60 2 6 2 3 4" xfId="33693" xr:uid="{00000000-0005-0000-0000-000000320000}"/>
    <cellStyle name="Normal 60 2 6 2 3 5" xfId="41925" xr:uid="{00000000-0005-0000-0000-000001320000}"/>
    <cellStyle name="Normal 60 2 6 2 3 6" xfId="51436" xr:uid="{00000000-0005-0000-0000-000002320000}"/>
    <cellStyle name="Normal 60 2 6 2 4" xfId="11787" xr:uid="{00000000-0005-0000-0000-000003320000}"/>
    <cellStyle name="Normal 60 2 6 2 5" xfId="19946" xr:uid="{00000000-0005-0000-0000-000004320000}"/>
    <cellStyle name="Normal 60 2 6 2 6" xfId="28099" xr:uid="{00000000-0005-0000-0000-000005320000}"/>
    <cellStyle name="Normal 60 2 6 2 7" xfId="36331" xr:uid="{00000000-0005-0000-0000-000006320000}"/>
    <cellStyle name="Normal 60 2 6 2 8" xfId="45842" xr:uid="{00000000-0005-0000-0000-000007320000}"/>
    <cellStyle name="Normal 60 2 6 3" xfId="4030" xr:uid="{00000000-0005-0000-0000-000008320000}"/>
    <cellStyle name="Normal 60 2 6 3 2" xfId="13547" xr:uid="{00000000-0005-0000-0000-000009320000}"/>
    <cellStyle name="Normal 60 2 6 3 3" xfId="21700" xr:uid="{00000000-0005-0000-0000-00000A320000}"/>
    <cellStyle name="Normal 60 2 6 3 4" xfId="29853" xr:uid="{00000000-0005-0000-0000-00000B320000}"/>
    <cellStyle name="Normal 60 2 6 3 5" xfId="38085" xr:uid="{00000000-0005-0000-0000-00000C320000}"/>
    <cellStyle name="Normal 60 2 6 3 6" xfId="47596" xr:uid="{00000000-0005-0000-0000-00000D320000}"/>
    <cellStyle name="Normal 60 2 6 4" xfId="6590" xr:uid="{00000000-0005-0000-0000-00000E320000}"/>
    <cellStyle name="Normal 60 2 6 4 2" xfId="16107" xr:uid="{00000000-0005-0000-0000-00000F320000}"/>
    <cellStyle name="Normal 60 2 6 4 3" xfId="24260" xr:uid="{00000000-0005-0000-0000-000010320000}"/>
    <cellStyle name="Normal 60 2 6 4 4" xfId="32413" xr:uid="{00000000-0005-0000-0000-000011320000}"/>
    <cellStyle name="Normal 60 2 6 4 5" xfId="40645" xr:uid="{00000000-0005-0000-0000-000012320000}"/>
    <cellStyle name="Normal 60 2 6 4 6" xfId="50156" xr:uid="{00000000-0005-0000-0000-000013320000}"/>
    <cellStyle name="Normal 60 2 6 5" xfId="10507" xr:uid="{00000000-0005-0000-0000-000014320000}"/>
    <cellStyle name="Normal 60 2 6 6" xfId="18666" xr:uid="{00000000-0005-0000-0000-000015320000}"/>
    <cellStyle name="Normal 60 2 6 7" xfId="26819" xr:uid="{00000000-0005-0000-0000-000016320000}"/>
    <cellStyle name="Normal 60 2 6 8" xfId="35051" xr:uid="{00000000-0005-0000-0000-000017320000}"/>
    <cellStyle name="Normal 60 2 6 9" xfId="44562" xr:uid="{00000000-0005-0000-0000-000018320000}"/>
    <cellStyle name="Normal 60 2 7" xfId="1630" xr:uid="{00000000-0005-0000-0000-000019320000}"/>
    <cellStyle name="Normal 60 2 7 2" xfId="4670" xr:uid="{00000000-0005-0000-0000-00001A320000}"/>
    <cellStyle name="Normal 60 2 7 2 2" xfId="14187" xr:uid="{00000000-0005-0000-0000-00001B320000}"/>
    <cellStyle name="Normal 60 2 7 2 3" xfId="22340" xr:uid="{00000000-0005-0000-0000-00001C320000}"/>
    <cellStyle name="Normal 60 2 7 2 4" xfId="30493" xr:uid="{00000000-0005-0000-0000-00001D320000}"/>
    <cellStyle name="Normal 60 2 7 2 5" xfId="38725" xr:uid="{00000000-0005-0000-0000-00001E320000}"/>
    <cellStyle name="Normal 60 2 7 2 6" xfId="48236" xr:uid="{00000000-0005-0000-0000-00001F320000}"/>
    <cellStyle name="Normal 60 2 7 3" xfId="7230" xr:uid="{00000000-0005-0000-0000-000020320000}"/>
    <cellStyle name="Normal 60 2 7 3 2" xfId="16747" xr:uid="{00000000-0005-0000-0000-000021320000}"/>
    <cellStyle name="Normal 60 2 7 3 3" xfId="24900" xr:uid="{00000000-0005-0000-0000-000022320000}"/>
    <cellStyle name="Normal 60 2 7 3 4" xfId="33053" xr:uid="{00000000-0005-0000-0000-000023320000}"/>
    <cellStyle name="Normal 60 2 7 3 5" xfId="41285" xr:uid="{00000000-0005-0000-0000-000024320000}"/>
    <cellStyle name="Normal 60 2 7 3 6" xfId="50796" xr:uid="{00000000-0005-0000-0000-000025320000}"/>
    <cellStyle name="Normal 60 2 7 4" xfId="11147" xr:uid="{00000000-0005-0000-0000-000026320000}"/>
    <cellStyle name="Normal 60 2 7 5" xfId="19306" xr:uid="{00000000-0005-0000-0000-000027320000}"/>
    <cellStyle name="Normal 60 2 7 6" xfId="27459" xr:uid="{00000000-0005-0000-0000-000028320000}"/>
    <cellStyle name="Normal 60 2 7 7" xfId="35691" xr:uid="{00000000-0005-0000-0000-000029320000}"/>
    <cellStyle name="Normal 60 2 7 8" xfId="45202" xr:uid="{00000000-0005-0000-0000-00002A320000}"/>
    <cellStyle name="Normal 60 2 8" xfId="2910" xr:uid="{00000000-0005-0000-0000-00002B320000}"/>
    <cellStyle name="Normal 60 2 8 2" xfId="12427" xr:uid="{00000000-0005-0000-0000-00002C320000}"/>
    <cellStyle name="Normal 60 2 8 3" xfId="20586" xr:uid="{00000000-0005-0000-0000-00002D320000}"/>
    <cellStyle name="Normal 60 2 8 4" xfId="28739" xr:uid="{00000000-0005-0000-0000-00002E320000}"/>
    <cellStyle name="Normal 60 2 8 5" xfId="36971" xr:uid="{00000000-0005-0000-0000-00002F320000}"/>
    <cellStyle name="Normal 60 2 8 6" xfId="46482" xr:uid="{00000000-0005-0000-0000-000030320000}"/>
    <cellStyle name="Normal 60 2 9" xfId="2989" xr:uid="{00000000-0005-0000-0000-000031320000}"/>
    <cellStyle name="Normal 60 2 9 2" xfId="12506" xr:uid="{00000000-0005-0000-0000-000032320000}"/>
    <cellStyle name="Normal 60 2 9 3" xfId="20665" xr:uid="{00000000-0005-0000-0000-000033320000}"/>
    <cellStyle name="Normal 60 2 9 4" xfId="28818" xr:uid="{00000000-0005-0000-0000-000034320000}"/>
    <cellStyle name="Normal 60 2 9 5" xfId="37050" xr:uid="{00000000-0005-0000-0000-000035320000}"/>
    <cellStyle name="Normal 60 2 9 6" xfId="46561" xr:uid="{00000000-0005-0000-0000-000036320000}"/>
    <cellStyle name="Normal 60 3" xfId="198" xr:uid="{00000000-0005-0000-0000-000037320000}"/>
    <cellStyle name="Normal 60 4" xfId="367" xr:uid="{00000000-0005-0000-0000-000038320000}"/>
    <cellStyle name="Normal 60 5" xfId="346" xr:uid="{00000000-0005-0000-0000-000039320000}"/>
    <cellStyle name="Normal 60 5 10" xfId="3177" xr:uid="{00000000-0005-0000-0000-00003A320000}"/>
    <cellStyle name="Normal 60 5 10 2" xfId="12694" xr:uid="{00000000-0005-0000-0000-00003B320000}"/>
    <cellStyle name="Normal 60 5 10 3" xfId="20853" xr:uid="{00000000-0005-0000-0000-00003C320000}"/>
    <cellStyle name="Normal 60 5 10 4" xfId="29006" xr:uid="{00000000-0005-0000-0000-00003D320000}"/>
    <cellStyle name="Normal 60 5 10 5" xfId="37238" xr:uid="{00000000-0005-0000-0000-00003E320000}"/>
    <cellStyle name="Normal 60 5 10 6" xfId="46749" xr:uid="{00000000-0005-0000-0000-00003F320000}"/>
    <cellStyle name="Normal 60 5 11" xfId="3256" xr:uid="{00000000-0005-0000-0000-000040320000}"/>
    <cellStyle name="Normal 60 5 11 2" xfId="12773" xr:uid="{00000000-0005-0000-0000-000041320000}"/>
    <cellStyle name="Normal 60 5 11 3" xfId="20932" xr:uid="{00000000-0005-0000-0000-000042320000}"/>
    <cellStyle name="Normal 60 5 11 4" xfId="29085" xr:uid="{00000000-0005-0000-0000-000043320000}"/>
    <cellStyle name="Normal 60 5 11 5" xfId="37317" xr:uid="{00000000-0005-0000-0000-000044320000}"/>
    <cellStyle name="Normal 60 5 11 6" xfId="46828" xr:uid="{00000000-0005-0000-0000-000045320000}"/>
    <cellStyle name="Normal 60 5 12" xfId="3335" xr:uid="{00000000-0005-0000-0000-000046320000}"/>
    <cellStyle name="Normal 60 5 12 2" xfId="12852" xr:uid="{00000000-0005-0000-0000-000047320000}"/>
    <cellStyle name="Normal 60 5 12 3" xfId="21011" xr:uid="{00000000-0005-0000-0000-000048320000}"/>
    <cellStyle name="Normal 60 5 12 4" xfId="29164" xr:uid="{00000000-0005-0000-0000-000049320000}"/>
    <cellStyle name="Normal 60 5 12 5" xfId="37396" xr:uid="{00000000-0005-0000-0000-00004A320000}"/>
    <cellStyle name="Normal 60 5 12 6" xfId="46907" xr:uid="{00000000-0005-0000-0000-00004B320000}"/>
    <cellStyle name="Normal 60 5 13" xfId="3415" xr:uid="{00000000-0005-0000-0000-00004C320000}"/>
    <cellStyle name="Normal 60 5 13 2" xfId="12932" xr:uid="{00000000-0005-0000-0000-00004D320000}"/>
    <cellStyle name="Normal 60 5 13 3" xfId="21091" xr:uid="{00000000-0005-0000-0000-00004E320000}"/>
    <cellStyle name="Normal 60 5 13 4" xfId="29244" xr:uid="{00000000-0005-0000-0000-00004F320000}"/>
    <cellStyle name="Normal 60 5 13 5" xfId="37476" xr:uid="{00000000-0005-0000-0000-000050320000}"/>
    <cellStyle name="Normal 60 5 13 6" xfId="46987" xr:uid="{00000000-0005-0000-0000-000051320000}"/>
    <cellStyle name="Normal 60 5 14" xfId="5981" xr:uid="{00000000-0005-0000-0000-000052320000}"/>
    <cellStyle name="Normal 60 5 14 2" xfId="15498" xr:uid="{00000000-0005-0000-0000-000053320000}"/>
    <cellStyle name="Normal 60 5 14 3" xfId="23651" xr:uid="{00000000-0005-0000-0000-000054320000}"/>
    <cellStyle name="Normal 60 5 14 4" xfId="31804" xr:uid="{00000000-0005-0000-0000-000055320000}"/>
    <cellStyle name="Normal 60 5 14 5" xfId="40036" xr:uid="{00000000-0005-0000-0000-000056320000}"/>
    <cellStyle name="Normal 60 5 14 6" xfId="49547" xr:uid="{00000000-0005-0000-0000-000057320000}"/>
    <cellStyle name="Normal 60 5 15" xfId="8540" xr:uid="{00000000-0005-0000-0000-000058320000}"/>
    <cellStyle name="Normal 60 5 15 2" xfId="42595" xr:uid="{00000000-0005-0000-0000-000059320000}"/>
    <cellStyle name="Normal 60 5 15 3" xfId="52106" xr:uid="{00000000-0005-0000-0000-00005A320000}"/>
    <cellStyle name="Normal 60 5 16" xfId="8619" xr:uid="{00000000-0005-0000-0000-00005B320000}"/>
    <cellStyle name="Normal 60 5 16 2" xfId="42674" xr:uid="{00000000-0005-0000-0000-00005C320000}"/>
    <cellStyle name="Normal 60 5 16 3" xfId="52185" xr:uid="{00000000-0005-0000-0000-00005D320000}"/>
    <cellStyle name="Normal 60 5 17" xfId="8698" xr:uid="{00000000-0005-0000-0000-00005E320000}"/>
    <cellStyle name="Normal 60 5 17 2" xfId="42753" xr:uid="{00000000-0005-0000-0000-00005F320000}"/>
    <cellStyle name="Normal 60 5 17 3" xfId="52264" xr:uid="{00000000-0005-0000-0000-000060320000}"/>
    <cellStyle name="Normal 60 5 18" xfId="8777" xr:uid="{00000000-0005-0000-0000-000061320000}"/>
    <cellStyle name="Normal 60 5 18 2" xfId="42832" xr:uid="{00000000-0005-0000-0000-000062320000}"/>
    <cellStyle name="Normal 60 5 18 3" xfId="52343" xr:uid="{00000000-0005-0000-0000-000063320000}"/>
    <cellStyle name="Normal 60 5 19" xfId="8856" xr:uid="{00000000-0005-0000-0000-000064320000}"/>
    <cellStyle name="Normal 60 5 19 2" xfId="42911" xr:uid="{00000000-0005-0000-0000-000065320000}"/>
    <cellStyle name="Normal 60 5 19 3" xfId="52422" xr:uid="{00000000-0005-0000-0000-000066320000}"/>
    <cellStyle name="Normal 60 5 2" xfId="448" xr:uid="{00000000-0005-0000-0000-000067320000}"/>
    <cellStyle name="Normal 60 5 2 10" xfId="26290" xr:uid="{00000000-0005-0000-0000-000068320000}"/>
    <cellStyle name="Normal 60 5 2 11" xfId="34522" xr:uid="{00000000-0005-0000-0000-000069320000}"/>
    <cellStyle name="Normal 60 5 2 12" xfId="44033" xr:uid="{00000000-0005-0000-0000-00006A320000}"/>
    <cellStyle name="Normal 60 5 2 2" xfId="609" xr:uid="{00000000-0005-0000-0000-00006B320000}"/>
    <cellStyle name="Normal 60 5 2 2 10" xfId="34682" xr:uid="{00000000-0005-0000-0000-00006C320000}"/>
    <cellStyle name="Normal 60 5 2 2 11" xfId="44193" xr:uid="{00000000-0005-0000-0000-00006D320000}"/>
    <cellStyle name="Normal 60 5 2 2 2" xfId="935" xr:uid="{00000000-0005-0000-0000-00006E320000}"/>
    <cellStyle name="Normal 60 5 2 2 2 10" xfId="44513" xr:uid="{00000000-0005-0000-0000-00006F320000}"/>
    <cellStyle name="Normal 60 5 2 2 2 2" xfId="1578" xr:uid="{00000000-0005-0000-0000-000070320000}"/>
    <cellStyle name="Normal 60 5 2 2 2 2 2" xfId="2861" xr:uid="{00000000-0005-0000-0000-000071320000}"/>
    <cellStyle name="Normal 60 5 2 2 2 2 2 2" xfId="5901" xr:uid="{00000000-0005-0000-0000-000072320000}"/>
    <cellStyle name="Normal 60 5 2 2 2 2 2 2 2" xfId="15418" xr:uid="{00000000-0005-0000-0000-000073320000}"/>
    <cellStyle name="Normal 60 5 2 2 2 2 2 2 3" xfId="23571" xr:uid="{00000000-0005-0000-0000-000074320000}"/>
    <cellStyle name="Normal 60 5 2 2 2 2 2 2 4" xfId="31724" xr:uid="{00000000-0005-0000-0000-000075320000}"/>
    <cellStyle name="Normal 60 5 2 2 2 2 2 2 5" xfId="39956" xr:uid="{00000000-0005-0000-0000-000076320000}"/>
    <cellStyle name="Normal 60 5 2 2 2 2 2 2 6" xfId="49467" xr:uid="{00000000-0005-0000-0000-000077320000}"/>
    <cellStyle name="Normal 60 5 2 2 2 2 2 3" xfId="8461" xr:uid="{00000000-0005-0000-0000-000078320000}"/>
    <cellStyle name="Normal 60 5 2 2 2 2 2 3 2" xfId="17978" xr:uid="{00000000-0005-0000-0000-000079320000}"/>
    <cellStyle name="Normal 60 5 2 2 2 2 2 3 3" xfId="26131" xr:uid="{00000000-0005-0000-0000-00007A320000}"/>
    <cellStyle name="Normal 60 5 2 2 2 2 2 3 4" xfId="34284" xr:uid="{00000000-0005-0000-0000-00007B320000}"/>
    <cellStyle name="Normal 60 5 2 2 2 2 2 3 5" xfId="42516" xr:uid="{00000000-0005-0000-0000-00007C320000}"/>
    <cellStyle name="Normal 60 5 2 2 2 2 2 3 6" xfId="52027" xr:uid="{00000000-0005-0000-0000-00007D320000}"/>
    <cellStyle name="Normal 60 5 2 2 2 2 2 4" xfId="12378" xr:uid="{00000000-0005-0000-0000-00007E320000}"/>
    <cellStyle name="Normal 60 5 2 2 2 2 2 5" xfId="20537" xr:uid="{00000000-0005-0000-0000-00007F320000}"/>
    <cellStyle name="Normal 60 5 2 2 2 2 2 6" xfId="28690" xr:uid="{00000000-0005-0000-0000-000080320000}"/>
    <cellStyle name="Normal 60 5 2 2 2 2 2 7" xfId="36922" xr:uid="{00000000-0005-0000-0000-000081320000}"/>
    <cellStyle name="Normal 60 5 2 2 2 2 2 8" xfId="46433" xr:uid="{00000000-0005-0000-0000-000082320000}"/>
    <cellStyle name="Normal 60 5 2 2 2 2 3" xfId="4621" xr:uid="{00000000-0005-0000-0000-000083320000}"/>
    <cellStyle name="Normal 60 5 2 2 2 2 3 2" xfId="14138" xr:uid="{00000000-0005-0000-0000-000084320000}"/>
    <cellStyle name="Normal 60 5 2 2 2 2 3 3" xfId="22291" xr:uid="{00000000-0005-0000-0000-000085320000}"/>
    <cellStyle name="Normal 60 5 2 2 2 2 3 4" xfId="30444" xr:uid="{00000000-0005-0000-0000-000086320000}"/>
    <cellStyle name="Normal 60 5 2 2 2 2 3 5" xfId="38676" xr:uid="{00000000-0005-0000-0000-000087320000}"/>
    <cellStyle name="Normal 60 5 2 2 2 2 3 6" xfId="48187" xr:uid="{00000000-0005-0000-0000-000088320000}"/>
    <cellStyle name="Normal 60 5 2 2 2 2 4" xfId="7181" xr:uid="{00000000-0005-0000-0000-000089320000}"/>
    <cellStyle name="Normal 60 5 2 2 2 2 4 2" xfId="16698" xr:uid="{00000000-0005-0000-0000-00008A320000}"/>
    <cellStyle name="Normal 60 5 2 2 2 2 4 3" xfId="24851" xr:uid="{00000000-0005-0000-0000-00008B320000}"/>
    <cellStyle name="Normal 60 5 2 2 2 2 4 4" xfId="33004" xr:uid="{00000000-0005-0000-0000-00008C320000}"/>
    <cellStyle name="Normal 60 5 2 2 2 2 4 5" xfId="41236" xr:uid="{00000000-0005-0000-0000-00008D320000}"/>
    <cellStyle name="Normal 60 5 2 2 2 2 4 6" xfId="50747" xr:uid="{00000000-0005-0000-0000-00008E320000}"/>
    <cellStyle name="Normal 60 5 2 2 2 2 5" xfId="11098" xr:uid="{00000000-0005-0000-0000-00008F320000}"/>
    <cellStyle name="Normal 60 5 2 2 2 2 6" xfId="19257" xr:uid="{00000000-0005-0000-0000-000090320000}"/>
    <cellStyle name="Normal 60 5 2 2 2 2 7" xfId="27410" xr:uid="{00000000-0005-0000-0000-000091320000}"/>
    <cellStyle name="Normal 60 5 2 2 2 2 8" xfId="35642" xr:uid="{00000000-0005-0000-0000-000092320000}"/>
    <cellStyle name="Normal 60 5 2 2 2 2 9" xfId="45153" xr:uid="{00000000-0005-0000-0000-000093320000}"/>
    <cellStyle name="Normal 60 5 2 2 2 3" xfId="2221" xr:uid="{00000000-0005-0000-0000-000094320000}"/>
    <cellStyle name="Normal 60 5 2 2 2 3 2" xfId="5261" xr:uid="{00000000-0005-0000-0000-000095320000}"/>
    <cellStyle name="Normal 60 5 2 2 2 3 2 2" xfId="14778" xr:uid="{00000000-0005-0000-0000-000096320000}"/>
    <cellStyle name="Normal 60 5 2 2 2 3 2 3" xfId="22931" xr:uid="{00000000-0005-0000-0000-000097320000}"/>
    <cellStyle name="Normal 60 5 2 2 2 3 2 4" xfId="31084" xr:uid="{00000000-0005-0000-0000-000098320000}"/>
    <cellStyle name="Normal 60 5 2 2 2 3 2 5" xfId="39316" xr:uid="{00000000-0005-0000-0000-000099320000}"/>
    <cellStyle name="Normal 60 5 2 2 2 3 2 6" xfId="48827" xr:uid="{00000000-0005-0000-0000-00009A320000}"/>
    <cellStyle name="Normal 60 5 2 2 2 3 3" xfId="7821" xr:uid="{00000000-0005-0000-0000-00009B320000}"/>
    <cellStyle name="Normal 60 5 2 2 2 3 3 2" xfId="17338" xr:uid="{00000000-0005-0000-0000-00009C320000}"/>
    <cellStyle name="Normal 60 5 2 2 2 3 3 3" xfId="25491" xr:uid="{00000000-0005-0000-0000-00009D320000}"/>
    <cellStyle name="Normal 60 5 2 2 2 3 3 4" xfId="33644" xr:uid="{00000000-0005-0000-0000-00009E320000}"/>
    <cellStyle name="Normal 60 5 2 2 2 3 3 5" xfId="41876" xr:uid="{00000000-0005-0000-0000-00009F320000}"/>
    <cellStyle name="Normal 60 5 2 2 2 3 3 6" xfId="51387" xr:uid="{00000000-0005-0000-0000-0000A0320000}"/>
    <cellStyle name="Normal 60 5 2 2 2 3 4" xfId="11738" xr:uid="{00000000-0005-0000-0000-0000A1320000}"/>
    <cellStyle name="Normal 60 5 2 2 2 3 5" xfId="19897" xr:uid="{00000000-0005-0000-0000-0000A2320000}"/>
    <cellStyle name="Normal 60 5 2 2 2 3 6" xfId="28050" xr:uid="{00000000-0005-0000-0000-0000A3320000}"/>
    <cellStyle name="Normal 60 5 2 2 2 3 7" xfId="36282" xr:uid="{00000000-0005-0000-0000-0000A4320000}"/>
    <cellStyle name="Normal 60 5 2 2 2 3 8" xfId="45793" xr:uid="{00000000-0005-0000-0000-0000A5320000}"/>
    <cellStyle name="Normal 60 5 2 2 2 4" xfId="3981" xr:uid="{00000000-0005-0000-0000-0000A6320000}"/>
    <cellStyle name="Normal 60 5 2 2 2 4 2" xfId="13498" xr:uid="{00000000-0005-0000-0000-0000A7320000}"/>
    <cellStyle name="Normal 60 5 2 2 2 4 3" xfId="21651" xr:uid="{00000000-0005-0000-0000-0000A8320000}"/>
    <cellStyle name="Normal 60 5 2 2 2 4 4" xfId="29804" xr:uid="{00000000-0005-0000-0000-0000A9320000}"/>
    <cellStyle name="Normal 60 5 2 2 2 4 5" xfId="38036" xr:uid="{00000000-0005-0000-0000-0000AA320000}"/>
    <cellStyle name="Normal 60 5 2 2 2 4 6" xfId="47547" xr:uid="{00000000-0005-0000-0000-0000AB320000}"/>
    <cellStyle name="Normal 60 5 2 2 2 5" xfId="6541" xr:uid="{00000000-0005-0000-0000-0000AC320000}"/>
    <cellStyle name="Normal 60 5 2 2 2 5 2" xfId="16058" xr:uid="{00000000-0005-0000-0000-0000AD320000}"/>
    <cellStyle name="Normal 60 5 2 2 2 5 3" xfId="24211" xr:uid="{00000000-0005-0000-0000-0000AE320000}"/>
    <cellStyle name="Normal 60 5 2 2 2 5 4" xfId="32364" xr:uid="{00000000-0005-0000-0000-0000AF320000}"/>
    <cellStyle name="Normal 60 5 2 2 2 5 5" xfId="40596" xr:uid="{00000000-0005-0000-0000-0000B0320000}"/>
    <cellStyle name="Normal 60 5 2 2 2 5 6" xfId="50107" xr:uid="{00000000-0005-0000-0000-0000B1320000}"/>
    <cellStyle name="Normal 60 5 2 2 2 6" xfId="10458" xr:uid="{00000000-0005-0000-0000-0000B2320000}"/>
    <cellStyle name="Normal 60 5 2 2 2 7" xfId="18617" xr:uid="{00000000-0005-0000-0000-0000B3320000}"/>
    <cellStyle name="Normal 60 5 2 2 2 8" xfId="26770" xr:uid="{00000000-0005-0000-0000-0000B4320000}"/>
    <cellStyle name="Normal 60 5 2 2 2 9" xfId="35002" xr:uid="{00000000-0005-0000-0000-0000B5320000}"/>
    <cellStyle name="Normal 60 5 2 2 3" xfId="1258" xr:uid="{00000000-0005-0000-0000-0000B6320000}"/>
    <cellStyle name="Normal 60 5 2 2 3 2" xfId="2541" xr:uid="{00000000-0005-0000-0000-0000B7320000}"/>
    <cellStyle name="Normal 60 5 2 2 3 2 2" xfId="5581" xr:uid="{00000000-0005-0000-0000-0000B8320000}"/>
    <cellStyle name="Normal 60 5 2 2 3 2 2 2" xfId="15098" xr:uid="{00000000-0005-0000-0000-0000B9320000}"/>
    <cellStyle name="Normal 60 5 2 2 3 2 2 3" xfId="23251" xr:uid="{00000000-0005-0000-0000-0000BA320000}"/>
    <cellStyle name="Normal 60 5 2 2 3 2 2 4" xfId="31404" xr:uid="{00000000-0005-0000-0000-0000BB320000}"/>
    <cellStyle name="Normal 60 5 2 2 3 2 2 5" xfId="39636" xr:uid="{00000000-0005-0000-0000-0000BC320000}"/>
    <cellStyle name="Normal 60 5 2 2 3 2 2 6" xfId="49147" xr:uid="{00000000-0005-0000-0000-0000BD320000}"/>
    <cellStyle name="Normal 60 5 2 2 3 2 3" xfId="8141" xr:uid="{00000000-0005-0000-0000-0000BE320000}"/>
    <cellStyle name="Normal 60 5 2 2 3 2 3 2" xfId="17658" xr:uid="{00000000-0005-0000-0000-0000BF320000}"/>
    <cellStyle name="Normal 60 5 2 2 3 2 3 3" xfId="25811" xr:uid="{00000000-0005-0000-0000-0000C0320000}"/>
    <cellStyle name="Normal 60 5 2 2 3 2 3 4" xfId="33964" xr:uid="{00000000-0005-0000-0000-0000C1320000}"/>
    <cellStyle name="Normal 60 5 2 2 3 2 3 5" xfId="42196" xr:uid="{00000000-0005-0000-0000-0000C2320000}"/>
    <cellStyle name="Normal 60 5 2 2 3 2 3 6" xfId="51707" xr:uid="{00000000-0005-0000-0000-0000C3320000}"/>
    <cellStyle name="Normal 60 5 2 2 3 2 4" xfId="12058" xr:uid="{00000000-0005-0000-0000-0000C4320000}"/>
    <cellStyle name="Normal 60 5 2 2 3 2 5" xfId="20217" xr:uid="{00000000-0005-0000-0000-0000C5320000}"/>
    <cellStyle name="Normal 60 5 2 2 3 2 6" xfId="28370" xr:uid="{00000000-0005-0000-0000-0000C6320000}"/>
    <cellStyle name="Normal 60 5 2 2 3 2 7" xfId="36602" xr:uid="{00000000-0005-0000-0000-0000C7320000}"/>
    <cellStyle name="Normal 60 5 2 2 3 2 8" xfId="46113" xr:uid="{00000000-0005-0000-0000-0000C8320000}"/>
    <cellStyle name="Normal 60 5 2 2 3 3" xfId="4301" xr:uid="{00000000-0005-0000-0000-0000C9320000}"/>
    <cellStyle name="Normal 60 5 2 2 3 3 2" xfId="13818" xr:uid="{00000000-0005-0000-0000-0000CA320000}"/>
    <cellStyle name="Normal 60 5 2 2 3 3 3" xfId="21971" xr:uid="{00000000-0005-0000-0000-0000CB320000}"/>
    <cellStyle name="Normal 60 5 2 2 3 3 4" xfId="30124" xr:uid="{00000000-0005-0000-0000-0000CC320000}"/>
    <cellStyle name="Normal 60 5 2 2 3 3 5" xfId="38356" xr:uid="{00000000-0005-0000-0000-0000CD320000}"/>
    <cellStyle name="Normal 60 5 2 2 3 3 6" xfId="47867" xr:uid="{00000000-0005-0000-0000-0000CE320000}"/>
    <cellStyle name="Normal 60 5 2 2 3 4" xfId="6861" xr:uid="{00000000-0005-0000-0000-0000CF320000}"/>
    <cellStyle name="Normal 60 5 2 2 3 4 2" xfId="16378" xr:uid="{00000000-0005-0000-0000-0000D0320000}"/>
    <cellStyle name="Normal 60 5 2 2 3 4 3" xfId="24531" xr:uid="{00000000-0005-0000-0000-0000D1320000}"/>
    <cellStyle name="Normal 60 5 2 2 3 4 4" xfId="32684" xr:uid="{00000000-0005-0000-0000-0000D2320000}"/>
    <cellStyle name="Normal 60 5 2 2 3 4 5" xfId="40916" xr:uid="{00000000-0005-0000-0000-0000D3320000}"/>
    <cellStyle name="Normal 60 5 2 2 3 4 6" xfId="50427" xr:uid="{00000000-0005-0000-0000-0000D4320000}"/>
    <cellStyle name="Normal 60 5 2 2 3 5" xfId="10778" xr:uid="{00000000-0005-0000-0000-0000D5320000}"/>
    <cellStyle name="Normal 60 5 2 2 3 6" xfId="18937" xr:uid="{00000000-0005-0000-0000-0000D6320000}"/>
    <cellStyle name="Normal 60 5 2 2 3 7" xfId="27090" xr:uid="{00000000-0005-0000-0000-0000D7320000}"/>
    <cellStyle name="Normal 60 5 2 2 3 8" xfId="35322" xr:uid="{00000000-0005-0000-0000-0000D8320000}"/>
    <cellStyle name="Normal 60 5 2 2 3 9" xfId="44833" xr:uid="{00000000-0005-0000-0000-0000D9320000}"/>
    <cellStyle name="Normal 60 5 2 2 4" xfId="1901" xr:uid="{00000000-0005-0000-0000-0000DA320000}"/>
    <cellStyle name="Normal 60 5 2 2 4 2" xfId="4941" xr:uid="{00000000-0005-0000-0000-0000DB320000}"/>
    <cellStyle name="Normal 60 5 2 2 4 2 2" xfId="14458" xr:uid="{00000000-0005-0000-0000-0000DC320000}"/>
    <cellStyle name="Normal 60 5 2 2 4 2 3" xfId="22611" xr:uid="{00000000-0005-0000-0000-0000DD320000}"/>
    <cellStyle name="Normal 60 5 2 2 4 2 4" xfId="30764" xr:uid="{00000000-0005-0000-0000-0000DE320000}"/>
    <cellStyle name="Normal 60 5 2 2 4 2 5" xfId="38996" xr:uid="{00000000-0005-0000-0000-0000DF320000}"/>
    <cellStyle name="Normal 60 5 2 2 4 2 6" xfId="48507" xr:uid="{00000000-0005-0000-0000-0000E0320000}"/>
    <cellStyle name="Normal 60 5 2 2 4 3" xfId="7501" xr:uid="{00000000-0005-0000-0000-0000E1320000}"/>
    <cellStyle name="Normal 60 5 2 2 4 3 2" xfId="17018" xr:uid="{00000000-0005-0000-0000-0000E2320000}"/>
    <cellStyle name="Normal 60 5 2 2 4 3 3" xfId="25171" xr:uid="{00000000-0005-0000-0000-0000E3320000}"/>
    <cellStyle name="Normal 60 5 2 2 4 3 4" xfId="33324" xr:uid="{00000000-0005-0000-0000-0000E4320000}"/>
    <cellStyle name="Normal 60 5 2 2 4 3 5" xfId="41556" xr:uid="{00000000-0005-0000-0000-0000E5320000}"/>
    <cellStyle name="Normal 60 5 2 2 4 3 6" xfId="51067" xr:uid="{00000000-0005-0000-0000-0000E6320000}"/>
    <cellStyle name="Normal 60 5 2 2 4 4" xfId="11418" xr:uid="{00000000-0005-0000-0000-0000E7320000}"/>
    <cellStyle name="Normal 60 5 2 2 4 5" xfId="19577" xr:uid="{00000000-0005-0000-0000-0000E8320000}"/>
    <cellStyle name="Normal 60 5 2 2 4 6" xfId="27730" xr:uid="{00000000-0005-0000-0000-0000E9320000}"/>
    <cellStyle name="Normal 60 5 2 2 4 7" xfId="35962" xr:uid="{00000000-0005-0000-0000-0000EA320000}"/>
    <cellStyle name="Normal 60 5 2 2 4 8" xfId="45473" xr:uid="{00000000-0005-0000-0000-0000EB320000}"/>
    <cellStyle name="Normal 60 5 2 2 5" xfId="3658" xr:uid="{00000000-0005-0000-0000-0000EC320000}"/>
    <cellStyle name="Normal 60 5 2 2 5 2" xfId="13175" xr:uid="{00000000-0005-0000-0000-0000ED320000}"/>
    <cellStyle name="Normal 60 5 2 2 5 3" xfId="21331" xr:uid="{00000000-0005-0000-0000-0000EE320000}"/>
    <cellStyle name="Normal 60 5 2 2 5 4" xfId="29484" xr:uid="{00000000-0005-0000-0000-0000EF320000}"/>
    <cellStyle name="Normal 60 5 2 2 5 5" xfId="37716" xr:uid="{00000000-0005-0000-0000-0000F0320000}"/>
    <cellStyle name="Normal 60 5 2 2 5 6" xfId="47227" xr:uid="{00000000-0005-0000-0000-0000F1320000}"/>
    <cellStyle name="Normal 60 5 2 2 6" xfId="6221" xr:uid="{00000000-0005-0000-0000-0000F2320000}"/>
    <cellStyle name="Normal 60 5 2 2 6 2" xfId="15738" xr:uid="{00000000-0005-0000-0000-0000F3320000}"/>
    <cellStyle name="Normal 60 5 2 2 6 3" xfId="23891" xr:uid="{00000000-0005-0000-0000-0000F4320000}"/>
    <cellStyle name="Normal 60 5 2 2 6 4" xfId="32044" xr:uid="{00000000-0005-0000-0000-0000F5320000}"/>
    <cellStyle name="Normal 60 5 2 2 6 5" xfId="40276" xr:uid="{00000000-0005-0000-0000-0000F6320000}"/>
    <cellStyle name="Normal 60 5 2 2 6 6" xfId="49787" xr:uid="{00000000-0005-0000-0000-0000F7320000}"/>
    <cellStyle name="Normal 60 5 2 2 7" xfId="10138" xr:uid="{00000000-0005-0000-0000-0000F8320000}"/>
    <cellStyle name="Normal 60 5 2 2 8" xfId="18297" xr:uid="{00000000-0005-0000-0000-0000F9320000}"/>
    <cellStyle name="Normal 60 5 2 2 9" xfId="26450" xr:uid="{00000000-0005-0000-0000-0000FA320000}"/>
    <cellStyle name="Normal 60 5 2 3" xfId="772" xr:uid="{00000000-0005-0000-0000-0000FB320000}"/>
    <cellStyle name="Normal 60 5 2 3 10" xfId="44353" xr:uid="{00000000-0005-0000-0000-0000FC320000}"/>
    <cellStyle name="Normal 60 5 2 3 2" xfId="1418" xr:uid="{00000000-0005-0000-0000-0000FD320000}"/>
    <cellStyle name="Normal 60 5 2 3 2 2" xfId="2701" xr:uid="{00000000-0005-0000-0000-0000FE320000}"/>
    <cellStyle name="Normal 60 5 2 3 2 2 2" xfId="5741" xr:uid="{00000000-0005-0000-0000-0000FF320000}"/>
    <cellStyle name="Normal 60 5 2 3 2 2 2 2" xfId="15258" xr:uid="{00000000-0005-0000-0000-000000330000}"/>
    <cellStyle name="Normal 60 5 2 3 2 2 2 3" xfId="23411" xr:uid="{00000000-0005-0000-0000-000001330000}"/>
    <cellStyle name="Normal 60 5 2 3 2 2 2 4" xfId="31564" xr:uid="{00000000-0005-0000-0000-000002330000}"/>
    <cellStyle name="Normal 60 5 2 3 2 2 2 5" xfId="39796" xr:uid="{00000000-0005-0000-0000-000003330000}"/>
    <cellStyle name="Normal 60 5 2 3 2 2 2 6" xfId="49307" xr:uid="{00000000-0005-0000-0000-000004330000}"/>
    <cellStyle name="Normal 60 5 2 3 2 2 3" xfId="8301" xr:uid="{00000000-0005-0000-0000-000005330000}"/>
    <cellStyle name="Normal 60 5 2 3 2 2 3 2" xfId="17818" xr:uid="{00000000-0005-0000-0000-000006330000}"/>
    <cellStyle name="Normal 60 5 2 3 2 2 3 3" xfId="25971" xr:uid="{00000000-0005-0000-0000-000007330000}"/>
    <cellStyle name="Normal 60 5 2 3 2 2 3 4" xfId="34124" xr:uid="{00000000-0005-0000-0000-000008330000}"/>
    <cellStyle name="Normal 60 5 2 3 2 2 3 5" xfId="42356" xr:uid="{00000000-0005-0000-0000-000009330000}"/>
    <cellStyle name="Normal 60 5 2 3 2 2 3 6" xfId="51867" xr:uid="{00000000-0005-0000-0000-00000A330000}"/>
    <cellStyle name="Normal 60 5 2 3 2 2 4" xfId="12218" xr:uid="{00000000-0005-0000-0000-00000B330000}"/>
    <cellStyle name="Normal 60 5 2 3 2 2 5" xfId="20377" xr:uid="{00000000-0005-0000-0000-00000C330000}"/>
    <cellStyle name="Normal 60 5 2 3 2 2 6" xfId="28530" xr:uid="{00000000-0005-0000-0000-00000D330000}"/>
    <cellStyle name="Normal 60 5 2 3 2 2 7" xfId="36762" xr:uid="{00000000-0005-0000-0000-00000E330000}"/>
    <cellStyle name="Normal 60 5 2 3 2 2 8" xfId="46273" xr:uid="{00000000-0005-0000-0000-00000F330000}"/>
    <cellStyle name="Normal 60 5 2 3 2 3" xfId="4461" xr:uid="{00000000-0005-0000-0000-000010330000}"/>
    <cellStyle name="Normal 60 5 2 3 2 3 2" xfId="13978" xr:uid="{00000000-0005-0000-0000-000011330000}"/>
    <cellStyle name="Normal 60 5 2 3 2 3 3" xfId="22131" xr:uid="{00000000-0005-0000-0000-000012330000}"/>
    <cellStyle name="Normal 60 5 2 3 2 3 4" xfId="30284" xr:uid="{00000000-0005-0000-0000-000013330000}"/>
    <cellStyle name="Normal 60 5 2 3 2 3 5" xfId="38516" xr:uid="{00000000-0005-0000-0000-000014330000}"/>
    <cellStyle name="Normal 60 5 2 3 2 3 6" xfId="48027" xr:uid="{00000000-0005-0000-0000-000015330000}"/>
    <cellStyle name="Normal 60 5 2 3 2 4" xfId="7021" xr:uid="{00000000-0005-0000-0000-000016330000}"/>
    <cellStyle name="Normal 60 5 2 3 2 4 2" xfId="16538" xr:uid="{00000000-0005-0000-0000-000017330000}"/>
    <cellStyle name="Normal 60 5 2 3 2 4 3" xfId="24691" xr:uid="{00000000-0005-0000-0000-000018330000}"/>
    <cellStyle name="Normal 60 5 2 3 2 4 4" xfId="32844" xr:uid="{00000000-0005-0000-0000-000019330000}"/>
    <cellStyle name="Normal 60 5 2 3 2 4 5" xfId="41076" xr:uid="{00000000-0005-0000-0000-00001A330000}"/>
    <cellStyle name="Normal 60 5 2 3 2 4 6" xfId="50587" xr:uid="{00000000-0005-0000-0000-00001B330000}"/>
    <cellStyle name="Normal 60 5 2 3 2 5" xfId="10938" xr:uid="{00000000-0005-0000-0000-00001C330000}"/>
    <cellStyle name="Normal 60 5 2 3 2 6" xfId="19097" xr:uid="{00000000-0005-0000-0000-00001D330000}"/>
    <cellStyle name="Normal 60 5 2 3 2 7" xfId="27250" xr:uid="{00000000-0005-0000-0000-00001E330000}"/>
    <cellStyle name="Normal 60 5 2 3 2 8" xfId="35482" xr:uid="{00000000-0005-0000-0000-00001F330000}"/>
    <cellStyle name="Normal 60 5 2 3 2 9" xfId="44993" xr:uid="{00000000-0005-0000-0000-000020330000}"/>
    <cellStyle name="Normal 60 5 2 3 3" xfId="2061" xr:uid="{00000000-0005-0000-0000-000021330000}"/>
    <cellStyle name="Normal 60 5 2 3 3 2" xfId="5101" xr:uid="{00000000-0005-0000-0000-000022330000}"/>
    <cellStyle name="Normal 60 5 2 3 3 2 2" xfId="14618" xr:uid="{00000000-0005-0000-0000-000023330000}"/>
    <cellStyle name="Normal 60 5 2 3 3 2 3" xfId="22771" xr:uid="{00000000-0005-0000-0000-000024330000}"/>
    <cellStyle name="Normal 60 5 2 3 3 2 4" xfId="30924" xr:uid="{00000000-0005-0000-0000-000025330000}"/>
    <cellStyle name="Normal 60 5 2 3 3 2 5" xfId="39156" xr:uid="{00000000-0005-0000-0000-000026330000}"/>
    <cellStyle name="Normal 60 5 2 3 3 2 6" xfId="48667" xr:uid="{00000000-0005-0000-0000-000027330000}"/>
    <cellStyle name="Normal 60 5 2 3 3 3" xfId="7661" xr:uid="{00000000-0005-0000-0000-000028330000}"/>
    <cellStyle name="Normal 60 5 2 3 3 3 2" xfId="17178" xr:uid="{00000000-0005-0000-0000-000029330000}"/>
    <cellStyle name="Normal 60 5 2 3 3 3 3" xfId="25331" xr:uid="{00000000-0005-0000-0000-00002A330000}"/>
    <cellStyle name="Normal 60 5 2 3 3 3 4" xfId="33484" xr:uid="{00000000-0005-0000-0000-00002B330000}"/>
    <cellStyle name="Normal 60 5 2 3 3 3 5" xfId="41716" xr:uid="{00000000-0005-0000-0000-00002C330000}"/>
    <cellStyle name="Normal 60 5 2 3 3 3 6" xfId="51227" xr:uid="{00000000-0005-0000-0000-00002D330000}"/>
    <cellStyle name="Normal 60 5 2 3 3 4" xfId="11578" xr:uid="{00000000-0005-0000-0000-00002E330000}"/>
    <cellStyle name="Normal 60 5 2 3 3 5" xfId="19737" xr:uid="{00000000-0005-0000-0000-00002F330000}"/>
    <cellStyle name="Normal 60 5 2 3 3 6" xfId="27890" xr:uid="{00000000-0005-0000-0000-000030330000}"/>
    <cellStyle name="Normal 60 5 2 3 3 7" xfId="36122" xr:uid="{00000000-0005-0000-0000-000031330000}"/>
    <cellStyle name="Normal 60 5 2 3 3 8" xfId="45633" xr:uid="{00000000-0005-0000-0000-000032330000}"/>
    <cellStyle name="Normal 60 5 2 3 4" xfId="3818" xr:uid="{00000000-0005-0000-0000-000033330000}"/>
    <cellStyle name="Normal 60 5 2 3 4 2" xfId="13335" xr:uid="{00000000-0005-0000-0000-000034330000}"/>
    <cellStyle name="Normal 60 5 2 3 4 3" xfId="21491" xr:uid="{00000000-0005-0000-0000-000035330000}"/>
    <cellStyle name="Normal 60 5 2 3 4 4" xfId="29644" xr:uid="{00000000-0005-0000-0000-000036330000}"/>
    <cellStyle name="Normal 60 5 2 3 4 5" xfId="37876" xr:uid="{00000000-0005-0000-0000-000037330000}"/>
    <cellStyle name="Normal 60 5 2 3 4 6" xfId="47387" xr:uid="{00000000-0005-0000-0000-000038330000}"/>
    <cellStyle name="Normal 60 5 2 3 5" xfId="6381" xr:uid="{00000000-0005-0000-0000-000039330000}"/>
    <cellStyle name="Normal 60 5 2 3 5 2" xfId="15898" xr:uid="{00000000-0005-0000-0000-00003A330000}"/>
    <cellStyle name="Normal 60 5 2 3 5 3" xfId="24051" xr:uid="{00000000-0005-0000-0000-00003B330000}"/>
    <cellStyle name="Normal 60 5 2 3 5 4" xfId="32204" xr:uid="{00000000-0005-0000-0000-00003C330000}"/>
    <cellStyle name="Normal 60 5 2 3 5 5" xfId="40436" xr:uid="{00000000-0005-0000-0000-00003D330000}"/>
    <cellStyle name="Normal 60 5 2 3 5 6" xfId="49947" xr:uid="{00000000-0005-0000-0000-00003E330000}"/>
    <cellStyle name="Normal 60 5 2 3 6" xfId="10298" xr:uid="{00000000-0005-0000-0000-00003F330000}"/>
    <cellStyle name="Normal 60 5 2 3 7" xfId="18457" xr:uid="{00000000-0005-0000-0000-000040330000}"/>
    <cellStyle name="Normal 60 5 2 3 8" xfId="26610" xr:uid="{00000000-0005-0000-0000-000041330000}"/>
    <cellStyle name="Normal 60 5 2 3 9" xfId="34842" xr:uid="{00000000-0005-0000-0000-000042330000}"/>
    <cellStyle name="Normal 60 5 2 4" xfId="1098" xr:uid="{00000000-0005-0000-0000-000043330000}"/>
    <cellStyle name="Normal 60 5 2 4 2" xfId="2381" xr:uid="{00000000-0005-0000-0000-000044330000}"/>
    <cellStyle name="Normal 60 5 2 4 2 2" xfId="5421" xr:uid="{00000000-0005-0000-0000-000045330000}"/>
    <cellStyle name="Normal 60 5 2 4 2 2 2" xfId="14938" xr:uid="{00000000-0005-0000-0000-000046330000}"/>
    <cellStyle name="Normal 60 5 2 4 2 2 3" xfId="23091" xr:uid="{00000000-0005-0000-0000-000047330000}"/>
    <cellStyle name="Normal 60 5 2 4 2 2 4" xfId="31244" xr:uid="{00000000-0005-0000-0000-000048330000}"/>
    <cellStyle name="Normal 60 5 2 4 2 2 5" xfId="39476" xr:uid="{00000000-0005-0000-0000-000049330000}"/>
    <cellStyle name="Normal 60 5 2 4 2 2 6" xfId="48987" xr:uid="{00000000-0005-0000-0000-00004A330000}"/>
    <cellStyle name="Normal 60 5 2 4 2 3" xfId="7981" xr:uid="{00000000-0005-0000-0000-00004B330000}"/>
    <cellStyle name="Normal 60 5 2 4 2 3 2" xfId="17498" xr:uid="{00000000-0005-0000-0000-00004C330000}"/>
    <cellStyle name="Normal 60 5 2 4 2 3 3" xfId="25651" xr:uid="{00000000-0005-0000-0000-00004D330000}"/>
    <cellStyle name="Normal 60 5 2 4 2 3 4" xfId="33804" xr:uid="{00000000-0005-0000-0000-00004E330000}"/>
    <cellStyle name="Normal 60 5 2 4 2 3 5" xfId="42036" xr:uid="{00000000-0005-0000-0000-00004F330000}"/>
    <cellStyle name="Normal 60 5 2 4 2 3 6" xfId="51547" xr:uid="{00000000-0005-0000-0000-000050330000}"/>
    <cellStyle name="Normal 60 5 2 4 2 4" xfId="11898" xr:uid="{00000000-0005-0000-0000-000051330000}"/>
    <cellStyle name="Normal 60 5 2 4 2 5" xfId="20057" xr:uid="{00000000-0005-0000-0000-000052330000}"/>
    <cellStyle name="Normal 60 5 2 4 2 6" xfId="28210" xr:uid="{00000000-0005-0000-0000-000053330000}"/>
    <cellStyle name="Normal 60 5 2 4 2 7" xfId="36442" xr:uid="{00000000-0005-0000-0000-000054330000}"/>
    <cellStyle name="Normal 60 5 2 4 2 8" xfId="45953" xr:uid="{00000000-0005-0000-0000-000055330000}"/>
    <cellStyle name="Normal 60 5 2 4 3" xfId="4141" xr:uid="{00000000-0005-0000-0000-000056330000}"/>
    <cellStyle name="Normal 60 5 2 4 3 2" xfId="13658" xr:uid="{00000000-0005-0000-0000-000057330000}"/>
    <cellStyle name="Normal 60 5 2 4 3 3" xfId="21811" xr:uid="{00000000-0005-0000-0000-000058330000}"/>
    <cellStyle name="Normal 60 5 2 4 3 4" xfId="29964" xr:uid="{00000000-0005-0000-0000-000059330000}"/>
    <cellStyle name="Normal 60 5 2 4 3 5" xfId="38196" xr:uid="{00000000-0005-0000-0000-00005A330000}"/>
    <cellStyle name="Normal 60 5 2 4 3 6" xfId="47707" xr:uid="{00000000-0005-0000-0000-00005B330000}"/>
    <cellStyle name="Normal 60 5 2 4 4" xfId="6701" xr:uid="{00000000-0005-0000-0000-00005C330000}"/>
    <cellStyle name="Normal 60 5 2 4 4 2" xfId="16218" xr:uid="{00000000-0005-0000-0000-00005D330000}"/>
    <cellStyle name="Normal 60 5 2 4 4 3" xfId="24371" xr:uid="{00000000-0005-0000-0000-00005E330000}"/>
    <cellStyle name="Normal 60 5 2 4 4 4" xfId="32524" xr:uid="{00000000-0005-0000-0000-00005F330000}"/>
    <cellStyle name="Normal 60 5 2 4 4 5" xfId="40756" xr:uid="{00000000-0005-0000-0000-000060330000}"/>
    <cellStyle name="Normal 60 5 2 4 4 6" xfId="50267" xr:uid="{00000000-0005-0000-0000-000061330000}"/>
    <cellStyle name="Normal 60 5 2 4 5" xfId="10618" xr:uid="{00000000-0005-0000-0000-000062330000}"/>
    <cellStyle name="Normal 60 5 2 4 6" xfId="18777" xr:uid="{00000000-0005-0000-0000-000063330000}"/>
    <cellStyle name="Normal 60 5 2 4 7" xfId="26930" xr:uid="{00000000-0005-0000-0000-000064330000}"/>
    <cellStyle name="Normal 60 5 2 4 8" xfId="35162" xr:uid="{00000000-0005-0000-0000-000065330000}"/>
    <cellStyle name="Normal 60 5 2 4 9" xfId="44673" xr:uid="{00000000-0005-0000-0000-000066330000}"/>
    <cellStyle name="Normal 60 5 2 5" xfId="1741" xr:uid="{00000000-0005-0000-0000-000067330000}"/>
    <cellStyle name="Normal 60 5 2 5 2" xfId="4781" xr:uid="{00000000-0005-0000-0000-000068330000}"/>
    <cellStyle name="Normal 60 5 2 5 2 2" xfId="14298" xr:uid="{00000000-0005-0000-0000-000069330000}"/>
    <cellStyle name="Normal 60 5 2 5 2 3" xfId="22451" xr:uid="{00000000-0005-0000-0000-00006A330000}"/>
    <cellStyle name="Normal 60 5 2 5 2 4" xfId="30604" xr:uid="{00000000-0005-0000-0000-00006B330000}"/>
    <cellStyle name="Normal 60 5 2 5 2 5" xfId="38836" xr:uid="{00000000-0005-0000-0000-00006C330000}"/>
    <cellStyle name="Normal 60 5 2 5 2 6" xfId="48347" xr:uid="{00000000-0005-0000-0000-00006D330000}"/>
    <cellStyle name="Normal 60 5 2 5 3" xfId="7341" xr:uid="{00000000-0005-0000-0000-00006E330000}"/>
    <cellStyle name="Normal 60 5 2 5 3 2" xfId="16858" xr:uid="{00000000-0005-0000-0000-00006F330000}"/>
    <cellStyle name="Normal 60 5 2 5 3 3" xfId="25011" xr:uid="{00000000-0005-0000-0000-000070330000}"/>
    <cellStyle name="Normal 60 5 2 5 3 4" xfId="33164" xr:uid="{00000000-0005-0000-0000-000071330000}"/>
    <cellStyle name="Normal 60 5 2 5 3 5" xfId="41396" xr:uid="{00000000-0005-0000-0000-000072330000}"/>
    <cellStyle name="Normal 60 5 2 5 3 6" xfId="50907" xr:uid="{00000000-0005-0000-0000-000073330000}"/>
    <cellStyle name="Normal 60 5 2 5 4" xfId="11258" xr:uid="{00000000-0005-0000-0000-000074330000}"/>
    <cellStyle name="Normal 60 5 2 5 5" xfId="19417" xr:uid="{00000000-0005-0000-0000-000075330000}"/>
    <cellStyle name="Normal 60 5 2 5 6" xfId="27570" xr:uid="{00000000-0005-0000-0000-000076330000}"/>
    <cellStyle name="Normal 60 5 2 5 7" xfId="35802" xr:uid="{00000000-0005-0000-0000-000077330000}"/>
    <cellStyle name="Normal 60 5 2 5 8" xfId="45313" xr:uid="{00000000-0005-0000-0000-000078330000}"/>
    <cellStyle name="Normal 60 5 2 6" xfId="3495" xr:uid="{00000000-0005-0000-0000-000079330000}"/>
    <cellStyle name="Normal 60 5 2 6 2" xfId="13012" xr:uid="{00000000-0005-0000-0000-00007A330000}"/>
    <cellStyle name="Normal 60 5 2 6 3" xfId="21171" xr:uid="{00000000-0005-0000-0000-00007B330000}"/>
    <cellStyle name="Normal 60 5 2 6 4" xfId="29324" xr:uid="{00000000-0005-0000-0000-00007C330000}"/>
    <cellStyle name="Normal 60 5 2 6 5" xfId="37556" xr:uid="{00000000-0005-0000-0000-00007D330000}"/>
    <cellStyle name="Normal 60 5 2 6 6" xfId="47067" xr:uid="{00000000-0005-0000-0000-00007E330000}"/>
    <cellStyle name="Normal 60 5 2 7" xfId="6061" xr:uid="{00000000-0005-0000-0000-00007F330000}"/>
    <cellStyle name="Normal 60 5 2 7 2" xfId="15578" xr:uid="{00000000-0005-0000-0000-000080330000}"/>
    <cellStyle name="Normal 60 5 2 7 3" xfId="23731" xr:uid="{00000000-0005-0000-0000-000081330000}"/>
    <cellStyle name="Normal 60 5 2 7 4" xfId="31884" xr:uid="{00000000-0005-0000-0000-000082330000}"/>
    <cellStyle name="Normal 60 5 2 7 5" xfId="40116" xr:uid="{00000000-0005-0000-0000-000083330000}"/>
    <cellStyle name="Normal 60 5 2 7 6" xfId="49627" xr:uid="{00000000-0005-0000-0000-000084330000}"/>
    <cellStyle name="Normal 60 5 2 8" xfId="9978" xr:uid="{00000000-0005-0000-0000-000085330000}"/>
    <cellStyle name="Normal 60 5 2 9" xfId="18137" xr:uid="{00000000-0005-0000-0000-000086330000}"/>
    <cellStyle name="Normal 60 5 20" xfId="8935" xr:uid="{00000000-0005-0000-0000-000087330000}"/>
    <cellStyle name="Normal 60 5 20 2" xfId="42990" xr:uid="{00000000-0005-0000-0000-000088330000}"/>
    <cellStyle name="Normal 60 5 20 3" xfId="52501" xr:uid="{00000000-0005-0000-0000-000089330000}"/>
    <cellStyle name="Normal 60 5 21" xfId="9014" xr:uid="{00000000-0005-0000-0000-00008A330000}"/>
    <cellStyle name="Normal 60 5 21 2" xfId="43069" xr:uid="{00000000-0005-0000-0000-00008B330000}"/>
    <cellStyle name="Normal 60 5 21 3" xfId="52580" xr:uid="{00000000-0005-0000-0000-00008C330000}"/>
    <cellStyle name="Normal 60 5 22" xfId="9093" xr:uid="{00000000-0005-0000-0000-00008D330000}"/>
    <cellStyle name="Normal 60 5 22 2" xfId="43148" xr:uid="{00000000-0005-0000-0000-00008E330000}"/>
    <cellStyle name="Normal 60 5 22 3" xfId="52659" xr:uid="{00000000-0005-0000-0000-00008F330000}"/>
    <cellStyle name="Normal 60 5 23" xfId="9172" xr:uid="{00000000-0005-0000-0000-000090330000}"/>
    <cellStyle name="Normal 60 5 23 2" xfId="43227" xr:uid="{00000000-0005-0000-0000-000091330000}"/>
    <cellStyle name="Normal 60 5 23 3" xfId="52738" xr:uid="{00000000-0005-0000-0000-000092330000}"/>
    <cellStyle name="Normal 60 5 24" xfId="9251" xr:uid="{00000000-0005-0000-0000-000093330000}"/>
    <cellStyle name="Normal 60 5 24 2" xfId="43306" xr:uid="{00000000-0005-0000-0000-000094330000}"/>
    <cellStyle name="Normal 60 5 24 3" xfId="52817" xr:uid="{00000000-0005-0000-0000-000095330000}"/>
    <cellStyle name="Normal 60 5 25" xfId="9330" xr:uid="{00000000-0005-0000-0000-000096330000}"/>
    <cellStyle name="Normal 60 5 25 2" xfId="43385" xr:uid="{00000000-0005-0000-0000-000097330000}"/>
    <cellStyle name="Normal 60 5 25 3" xfId="52896" xr:uid="{00000000-0005-0000-0000-000098330000}"/>
    <cellStyle name="Normal 60 5 26" xfId="9409" xr:uid="{00000000-0005-0000-0000-000099330000}"/>
    <cellStyle name="Normal 60 5 26 2" xfId="43464" xr:uid="{00000000-0005-0000-0000-00009A330000}"/>
    <cellStyle name="Normal 60 5 26 3" xfId="52975" xr:uid="{00000000-0005-0000-0000-00009B330000}"/>
    <cellStyle name="Normal 60 5 27" xfId="9488" xr:uid="{00000000-0005-0000-0000-00009C330000}"/>
    <cellStyle name="Normal 60 5 27 2" xfId="43543" xr:uid="{00000000-0005-0000-0000-00009D330000}"/>
    <cellStyle name="Normal 60 5 27 3" xfId="53054" xr:uid="{00000000-0005-0000-0000-00009E330000}"/>
    <cellStyle name="Normal 60 5 28" xfId="9567" xr:uid="{00000000-0005-0000-0000-00009F330000}"/>
    <cellStyle name="Normal 60 5 28 2" xfId="43622" xr:uid="{00000000-0005-0000-0000-0000A0330000}"/>
    <cellStyle name="Normal 60 5 28 3" xfId="53133" xr:uid="{00000000-0005-0000-0000-0000A1330000}"/>
    <cellStyle name="Normal 60 5 29" xfId="9646" xr:uid="{00000000-0005-0000-0000-0000A2330000}"/>
    <cellStyle name="Normal 60 5 29 2" xfId="43701" xr:uid="{00000000-0005-0000-0000-0000A3330000}"/>
    <cellStyle name="Normal 60 5 29 3" xfId="53212" xr:uid="{00000000-0005-0000-0000-0000A4330000}"/>
    <cellStyle name="Normal 60 5 3" xfId="529" xr:uid="{00000000-0005-0000-0000-0000A5330000}"/>
    <cellStyle name="Normal 60 5 3 10" xfId="34602" xr:uid="{00000000-0005-0000-0000-0000A6330000}"/>
    <cellStyle name="Normal 60 5 3 11" xfId="44113" xr:uid="{00000000-0005-0000-0000-0000A7330000}"/>
    <cellStyle name="Normal 60 5 3 2" xfId="855" xr:uid="{00000000-0005-0000-0000-0000A8330000}"/>
    <cellStyle name="Normal 60 5 3 2 10" xfId="44433" xr:uid="{00000000-0005-0000-0000-0000A9330000}"/>
    <cellStyle name="Normal 60 5 3 2 2" xfId="1498" xr:uid="{00000000-0005-0000-0000-0000AA330000}"/>
    <cellStyle name="Normal 60 5 3 2 2 2" xfId="2781" xr:uid="{00000000-0005-0000-0000-0000AB330000}"/>
    <cellStyle name="Normal 60 5 3 2 2 2 2" xfId="5821" xr:uid="{00000000-0005-0000-0000-0000AC330000}"/>
    <cellStyle name="Normal 60 5 3 2 2 2 2 2" xfId="15338" xr:uid="{00000000-0005-0000-0000-0000AD330000}"/>
    <cellStyle name="Normal 60 5 3 2 2 2 2 3" xfId="23491" xr:uid="{00000000-0005-0000-0000-0000AE330000}"/>
    <cellStyle name="Normal 60 5 3 2 2 2 2 4" xfId="31644" xr:uid="{00000000-0005-0000-0000-0000AF330000}"/>
    <cellStyle name="Normal 60 5 3 2 2 2 2 5" xfId="39876" xr:uid="{00000000-0005-0000-0000-0000B0330000}"/>
    <cellStyle name="Normal 60 5 3 2 2 2 2 6" xfId="49387" xr:uid="{00000000-0005-0000-0000-0000B1330000}"/>
    <cellStyle name="Normal 60 5 3 2 2 2 3" xfId="8381" xr:uid="{00000000-0005-0000-0000-0000B2330000}"/>
    <cellStyle name="Normal 60 5 3 2 2 2 3 2" xfId="17898" xr:uid="{00000000-0005-0000-0000-0000B3330000}"/>
    <cellStyle name="Normal 60 5 3 2 2 2 3 3" xfId="26051" xr:uid="{00000000-0005-0000-0000-0000B4330000}"/>
    <cellStyle name="Normal 60 5 3 2 2 2 3 4" xfId="34204" xr:uid="{00000000-0005-0000-0000-0000B5330000}"/>
    <cellStyle name="Normal 60 5 3 2 2 2 3 5" xfId="42436" xr:uid="{00000000-0005-0000-0000-0000B6330000}"/>
    <cellStyle name="Normal 60 5 3 2 2 2 3 6" xfId="51947" xr:uid="{00000000-0005-0000-0000-0000B7330000}"/>
    <cellStyle name="Normal 60 5 3 2 2 2 4" xfId="12298" xr:uid="{00000000-0005-0000-0000-0000B8330000}"/>
    <cellStyle name="Normal 60 5 3 2 2 2 5" xfId="20457" xr:uid="{00000000-0005-0000-0000-0000B9330000}"/>
    <cellStyle name="Normal 60 5 3 2 2 2 6" xfId="28610" xr:uid="{00000000-0005-0000-0000-0000BA330000}"/>
    <cellStyle name="Normal 60 5 3 2 2 2 7" xfId="36842" xr:uid="{00000000-0005-0000-0000-0000BB330000}"/>
    <cellStyle name="Normal 60 5 3 2 2 2 8" xfId="46353" xr:uid="{00000000-0005-0000-0000-0000BC330000}"/>
    <cellStyle name="Normal 60 5 3 2 2 3" xfId="4541" xr:uid="{00000000-0005-0000-0000-0000BD330000}"/>
    <cellStyle name="Normal 60 5 3 2 2 3 2" xfId="14058" xr:uid="{00000000-0005-0000-0000-0000BE330000}"/>
    <cellStyle name="Normal 60 5 3 2 2 3 3" xfId="22211" xr:uid="{00000000-0005-0000-0000-0000BF330000}"/>
    <cellStyle name="Normal 60 5 3 2 2 3 4" xfId="30364" xr:uid="{00000000-0005-0000-0000-0000C0330000}"/>
    <cellStyle name="Normal 60 5 3 2 2 3 5" xfId="38596" xr:uid="{00000000-0005-0000-0000-0000C1330000}"/>
    <cellStyle name="Normal 60 5 3 2 2 3 6" xfId="48107" xr:uid="{00000000-0005-0000-0000-0000C2330000}"/>
    <cellStyle name="Normal 60 5 3 2 2 4" xfId="7101" xr:uid="{00000000-0005-0000-0000-0000C3330000}"/>
    <cellStyle name="Normal 60 5 3 2 2 4 2" xfId="16618" xr:uid="{00000000-0005-0000-0000-0000C4330000}"/>
    <cellStyle name="Normal 60 5 3 2 2 4 3" xfId="24771" xr:uid="{00000000-0005-0000-0000-0000C5330000}"/>
    <cellStyle name="Normal 60 5 3 2 2 4 4" xfId="32924" xr:uid="{00000000-0005-0000-0000-0000C6330000}"/>
    <cellStyle name="Normal 60 5 3 2 2 4 5" xfId="41156" xr:uid="{00000000-0005-0000-0000-0000C7330000}"/>
    <cellStyle name="Normal 60 5 3 2 2 4 6" xfId="50667" xr:uid="{00000000-0005-0000-0000-0000C8330000}"/>
    <cellStyle name="Normal 60 5 3 2 2 5" xfId="11018" xr:uid="{00000000-0005-0000-0000-0000C9330000}"/>
    <cellStyle name="Normal 60 5 3 2 2 6" xfId="19177" xr:uid="{00000000-0005-0000-0000-0000CA330000}"/>
    <cellStyle name="Normal 60 5 3 2 2 7" xfId="27330" xr:uid="{00000000-0005-0000-0000-0000CB330000}"/>
    <cellStyle name="Normal 60 5 3 2 2 8" xfId="35562" xr:uid="{00000000-0005-0000-0000-0000CC330000}"/>
    <cellStyle name="Normal 60 5 3 2 2 9" xfId="45073" xr:uid="{00000000-0005-0000-0000-0000CD330000}"/>
    <cellStyle name="Normal 60 5 3 2 3" xfId="2141" xr:uid="{00000000-0005-0000-0000-0000CE330000}"/>
    <cellStyle name="Normal 60 5 3 2 3 2" xfId="5181" xr:uid="{00000000-0005-0000-0000-0000CF330000}"/>
    <cellStyle name="Normal 60 5 3 2 3 2 2" xfId="14698" xr:uid="{00000000-0005-0000-0000-0000D0330000}"/>
    <cellStyle name="Normal 60 5 3 2 3 2 3" xfId="22851" xr:uid="{00000000-0005-0000-0000-0000D1330000}"/>
    <cellStyle name="Normal 60 5 3 2 3 2 4" xfId="31004" xr:uid="{00000000-0005-0000-0000-0000D2330000}"/>
    <cellStyle name="Normal 60 5 3 2 3 2 5" xfId="39236" xr:uid="{00000000-0005-0000-0000-0000D3330000}"/>
    <cellStyle name="Normal 60 5 3 2 3 2 6" xfId="48747" xr:uid="{00000000-0005-0000-0000-0000D4330000}"/>
    <cellStyle name="Normal 60 5 3 2 3 3" xfId="7741" xr:uid="{00000000-0005-0000-0000-0000D5330000}"/>
    <cellStyle name="Normal 60 5 3 2 3 3 2" xfId="17258" xr:uid="{00000000-0005-0000-0000-0000D6330000}"/>
    <cellStyle name="Normal 60 5 3 2 3 3 3" xfId="25411" xr:uid="{00000000-0005-0000-0000-0000D7330000}"/>
    <cellStyle name="Normal 60 5 3 2 3 3 4" xfId="33564" xr:uid="{00000000-0005-0000-0000-0000D8330000}"/>
    <cellStyle name="Normal 60 5 3 2 3 3 5" xfId="41796" xr:uid="{00000000-0005-0000-0000-0000D9330000}"/>
    <cellStyle name="Normal 60 5 3 2 3 3 6" xfId="51307" xr:uid="{00000000-0005-0000-0000-0000DA330000}"/>
    <cellStyle name="Normal 60 5 3 2 3 4" xfId="11658" xr:uid="{00000000-0005-0000-0000-0000DB330000}"/>
    <cellStyle name="Normal 60 5 3 2 3 5" xfId="19817" xr:uid="{00000000-0005-0000-0000-0000DC330000}"/>
    <cellStyle name="Normal 60 5 3 2 3 6" xfId="27970" xr:uid="{00000000-0005-0000-0000-0000DD330000}"/>
    <cellStyle name="Normal 60 5 3 2 3 7" xfId="36202" xr:uid="{00000000-0005-0000-0000-0000DE330000}"/>
    <cellStyle name="Normal 60 5 3 2 3 8" xfId="45713" xr:uid="{00000000-0005-0000-0000-0000DF330000}"/>
    <cellStyle name="Normal 60 5 3 2 4" xfId="3901" xr:uid="{00000000-0005-0000-0000-0000E0330000}"/>
    <cellStyle name="Normal 60 5 3 2 4 2" xfId="13418" xr:uid="{00000000-0005-0000-0000-0000E1330000}"/>
    <cellStyle name="Normal 60 5 3 2 4 3" xfId="21571" xr:uid="{00000000-0005-0000-0000-0000E2330000}"/>
    <cellStyle name="Normal 60 5 3 2 4 4" xfId="29724" xr:uid="{00000000-0005-0000-0000-0000E3330000}"/>
    <cellStyle name="Normal 60 5 3 2 4 5" xfId="37956" xr:uid="{00000000-0005-0000-0000-0000E4330000}"/>
    <cellStyle name="Normal 60 5 3 2 4 6" xfId="47467" xr:uid="{00000000-0005-0000-0000-0000E5330000}"/>
    <cellStyle name="Normal 60 5 3 2 5" xfId="6461" xr:uid="{00000000-0005-0000-0000-0000E6330000}"/>
    <cellStyle name="Normal 60 5 3 2 5 2" xfId="15978" xr:uid="{00000000-0005-0000-0000-0000E7330000}"/>
    <cellStyle name="Normal 60 5 3 2 5 3" xfId="24131" xr:uid="{00000000-0005-0000-0000-0000E8330000}"/>
    <cellStyle name="Normal 60 5 3 2 5 4" xfId="32284" xr:uid="{00000000-0005-0000-0000-0000E9330000}"/>
    <cellStyle name="Normal 60 5 3 2 5 5" xfId="40516" xr:uid="{00000000-0005-0000-0000-0000EA330000}"/>
    <cellStyle name="Normal 60 5 3 2 5 6" xfId="50027" xr:uid="{00000000-0005-0000-0000-0000EB330000}"/>
    <cellStyle name="Normal 60 5 3 2 6" xfId="10378" xr:uid="{00000000-0005-0000-0000-0000EC330000}"/>
    <cellStyle name="Normal 60 5 3 2 7" xfId="18537" xr:uid="{00000000-0005-0000-0000-0000ED330000}"/>
    <cellStyle name="Normal 60 5 3 2 8" xfId="26690" xr:uid="{00000000-0005-0000-0000-0000EE330000}"/>
    <cellStyle name="Normal 60 5 3 2 9" xfId="34922" xr:uid="{00000000-0005-0000-0000-0000EF330000}"/>
    <cellStyle name="Normal 60 5 3 3" xfId="1178" xr:uid="{00000000-0005-0000-0000-0000F0330000}"/>
    <cellStyle name="Normal 60 5 3 3 2" xfId="2461" xr:uid="{00000000-0005-0000-0000-0000F1330000}"/>
    <cellStyle name="Normal 60 5 3 3 2 2" xfId="5501" xr:uid="{00000000-0005-0000-0000-0000F2330000}"/>
    <cellStyle name="Normal 60 5 3 3 2 2 2" xfId="15018" xr:uid="{00000000-0005-0000-0000-0000F3330000}"/>
    <cellStyle name="Normal 60 5 3 3 2 2 3" xfId="23171" xr:uid="{00000000-0005-0000-0000-0000F4330000}"/>
    <cellStyle name="Normal 60 5 3 3 2 2 4" xfId="31324" xr:uid="{00000000-0005-0000-0000-0000F5330000}"/>
    <cellStyle name="Normal 60 5 3 3 2 2 5" xfId="39556" xr:uid="{00000000-0005-0000-0000-0000F6330000}"/>
    <cellStyle name="Normal 60 5 3 3 2 2 6" xfId="49067" xr:uid="{00000000-0005-0000-0000-0000F7330000}"/>
    <cellStyle name="Normal 60 5 3 3 2 3" xfId="8061" xr:uid="{00000000-0005-0000-0000-0000F8330000}"/>
    <cellStyle name="Normal 60 5 3 3 2 3 2" xfId="17578" xr:uid="{00000000-0005-0000-0000-0000F9330000}"/>
    <cellStyle name="Normal 60 5 3 3 2 3 3" xfId="25731" xr:uid="{00000000-0005-0000-0000-0000FA330000}"/>
    <cellStyle name="Normal 60 5 3 3 2 3 4" xfId="33884" xr:uid="{00000000-0005-0000-0000-0000FB330000}"/>
    <cellStyle name="Normal 60 5 3 3 2 3 5" xfId="42116" xr:uid="{00000000-0005-0000-0000-0000FC330000}"/>
    <cellStyle name="Normal 60 5 3 3 2 3 6" xfId="51627" xr:uid="{00000000-0005-0000-0000-0000FD330000}"/>
    <cellStyle name="Normal 60 5 3 3 2 4" xfId="11978" xr:uid="{00000000-0005-0000-0000-0000FE330000}"/>
    <cellStyle name="Normal 60 5 3 3 2 5" xfId="20137" xr:uid="{00000000-0005-0000-0000-0000FF330000}"/>
    <cellStyle name="Normal 60 5 3 3 2 6" xfId="28290" xr:uid="{00000000-0005-0000-0000-000000340000}"/>
    <cellStyle name="Normal 60 5 3 3 2 7" xfId="36522" xr:uid="{00000000-0005-0000-0000-000001340000}"/>
    <cellStyle name="Normal 60 5 3 3 2 8" xfId="46033" xr:uid="{00000000-0005-0000-0000-000002340000}"/>
    <cellStyle name="Normal 60 5 3 3 3" xfId="4221" xr:uid="{00000000-0005-0000-0000-000003340000}"/>
    <cellStyle name="Normal 60 5 3 3 3 2" xfId="13738" xr:uid="{00000000-0005-0000-0000-000004340000}"/>
    <cellStyle name="Normal 60 5 3 3 3 3" xfId="21891" xr:uid="{00000000-0005-0000-0000-000005340000}"/>
    <cellStyle name="Normal 60 5 3 3 3 4" xfId="30044" xr:uid="{00000000-0005-0000-0000-000006340000}"/>
    <cellStyle name="Normal 60 5 3 3 3 5" xfId="38276" xr:uid="{00000000-0005-0000-0000-000007340000}"/>
    <cellStyle name="Normal 60 5 3 3 3 6" xfId="47787" xr:uid="{00000000-0005-0000-0000-000008340000}"/>
    <cellStyle name="Normal 60 5 3 3 4" xfId="6781" xr:uid="{00000000-0005-0000-0000-000009340000}"/>
    <cellStyle name="Normal 60 5 3 3 4 2" xfId="16298" xr:uid="{00000000-0005-0000-0000-00000A340000}"/>
    <cellStyle name="Normal 60 5 3 3 4 3" xfId="24451" xr:uid="{00000000-0005-0000-0000-00000B340000}"/>
    <cellStyle name="Normal 60 5 3 3 4 4" xfId="32604" xr:uid="{00000000-0005-0000-0000-00000C340000}"/>
    <cellStyle name="Normal 60 5 3 3 4 5" xfId="40836" xr:uid="{00000000-0005-0000-0000-00000D340000}"/>
    <cellStyle name="Normal 60 5 3 3 4 6" xfId="50347" xr:uid="{00000000-0005-0000-0000-00000E340000}"/>
    <cellStyle name="Normal 60 5 3 3 5" xfId="10698" xr:uid="{00000000-0005-0000-0000-00000F340000}"/>
    <cellStyle name="Normal 60 5 3 3 6" xfId="18857" xr:uid="{00000000-0005-0000-0000-000010340000}"/>
    <cellStyle name="Normal 60 5 3 3 7" xfId="27010" xr:uid="{00000000-0005-0000-0000-000011340000}"/>
    <cellStyle name="Normal 60 5 3 3 8" xfId="35242" xr:uid="{00000000-0005-0000-0000-000012340000}"/>
    <cellStyle name="Normal 60 5 3 3 9" xfId="44753" xr:uid="{00000000-0005-0000-0000-000013340000}"/>
    <cellStyle name="Normal 60 5 3 4" xfId="1821" xr:uid="{00000000-0005-0000-0000-000014340000}"/>
    <cellStyle name="Normal 60 5 3 4 2" xfId="4861" xr:uid="{00000000-0005-0000-0000-000015340000}"/>
    <cellStyle name="Normal 60 5 3 4 2 2" xfId="14378" xr:uid="{00000000-0005-0000-0000-000016340000}"/>
    <cellStyle name="Normal 60 5 3 4 2 3" xfId="22531" xr:uid="{00000000-0005-0000-0000-000017340000}"/>
    <cellStyle name="Normal 60 5 3 4 2 4" xfId="30684" xr:uid="{00000000-0005-0000-0000-000018340000}"/>
    <cellStyle name="Normal 60 5 3 4 2 5" xfId="38916" xr:uid="{00000000-0005-0000-0000-000019340000}"/>
    <cellStyle name="Normal 60 5 3 4 2 6" xfId="48427" xr:uid="{00000000-0005-0000-0000-00001A340000}"/>
    <cellStyle name="Normal 60 5 3 4 3" xfId="7421" xr:uid="{00000000-0005-0000-0000-00001B340000}"/>
    <cellStyle name="Normal 60 5 3 4 3 2" xfId="16938" xr:uid="{00000000-0005-0000-0000-00001C340000}"/>
    <cellStyle name="Normal 60 5 3 4 3 3" xfId="25091" xr:uid="{00000000-0005-0000-0000-00001D340000}"/>
    <cellStyle name="Normal 60 5 3 4 3 4" xfId="33244" xr:uid="{00000000-0005-0000-0000-00001E340000}"/>
    <cellStyle name="Normal 60 5 3 4 3 5" xfId="41476" xr:uid="{00000000-0005-0000-0000-00001F340000}"/>
    <cellStyle name="Normal 60 5 3 4 3 6" xfId="50987" xr:uid="{00000000-0005-0000-0000-000020340000}"/>
    <cellStyle name="Normal 60 5 3 4 4" xfId="11338" xr:uid="{00000000-0005-0000-0000-000021340000}"/>
    <cellStyle name="Normal 60 5 3 4 5" xfId="19497" xr:uid="{00000000-0005-0000-0000-000022340000}"/>
    <cellStyle name="Normal 60 5 3 4 6" xfId="27650" xr:uid="{00000000-0005-0000-0000-000023340000}"/>
    <cellStyle name="Normal 60 5 3 4 7" xfId="35882" xr:uid="{00000000-0005-0000-0000-000024340000}"/>
    <cellStyle name="Normal 60 5 3 4 8" xfId="45393" xr:uid="{00000000-0005-0000-0000-000025340000}"/>
    <cellStyle name="Normal 60 5 3 5" xfId="3578" xr:uid="{00000000-0005-0000-0000-000026340000}"/>
    <cellStyle name="Normal 60 5 3 5 2" xfId="13095" xr:uid="{00000000-0005-0000-0000-000027340000}"/>
    <cellStyle name="Normal 60 5 3 5 3" xfId="21251" xr:uid="{00000000-0005-0000-0000-000028340000}"/>
    <cellStyle name="Normal 60 5 3 5 4" xfId="29404" xr:uid="{00000000-0005-0000-0000-000029340000}"/>
    <cellStyle name="Normal 60 5 3 5 5" xfId="37636" xr:uid="{00000000-0005-0000-0000-00002A340000}"/>
    <cellStyle name="Normal 60 5 3 5 6" xfId="47147" xr:uid="{00000000-0005-0000-0000-00002B340000}"/>
    <cellStyle name="Normal 60 5 3 6" xfId="6141" xr:uid="{00000000-0005-0000-0000-00002C340000}"/>
    <cellStyle name="Normal 60 5 3 6 2" xfId="15658" xr:uid="{00000000-0005-0000-0000-00002D340000}"/>
    <cellStyle name="Normal 60 5 3 6 3" xfId="23811" xr:uid="{00000000-0005-0000-0000-00002E340000}"/>
    <cellStyle name="Normal 60 5 3 6 4" xfId="31964" xr:uid="{00000000-0005-0000-0000-00002F340000}"/>
    <cellStyle name="Normal 60 5 3 6 5" xfId="40196" xr:uid="{00000000-0005-0000-0000-000030340000}"/>
    <cellStyle name="Normal 60 5 3 6 6" xfId="49707" xr:uid="{00000000-0005-0000-0000-000031340000}"/>
    <cellStyle name="Normal 60 5 3 7" xfId="10058" xr:uid="{00000000-0005-0000-0000-000032340000}"/>
    <cellStyle name="Normal 60 5 3 8" xfId="18217" xr:uid="{00000000-0005-0000-0000-000033340000}"/>
    <cellStyle name="Normal 60 5 3 9" xfId="26370" xr:uid="{00000000-0005-0000-0000-000034340000}"/>
    <cellStyle name="Normal 60 5 30" xfId="9725" xr:uid="{00000000-0005-0000-0000-000035340000}"/>
    <cellStyle name="Normal 60 5 30 2" xfId="43780" xr:uid="{00000000-0005-0000-0000-000036340000}"/>
    <cellStyle name="Normal 60 5 30 3" xfId="53291" xr:uid="{00000000-0005-0000-0000-000037340000}"/>
    <cellStyle name="Normal 60 5 31" xfId="9804" xr:uid="{00000000-0005-0000-0000-000038340000}"/>
    <cellStyle name="Normal 60 5 31 2" xfId="43859" xr:uid="{00000000-0005-0000-0000-000039340000}"/>
    <cellStyle name="Normal 60 5 31 3" xfId="53370" xr:uid="{00000000-0005-0000-0000-00003A340000}"/>
    <cellStyle name="Normal 60 5 32" xfId="9898" xr:uid="{00000000-0005-0000-0000-00003B340000}"/>
    <cellStyle name="Normal 60 5 33" xfId="18057" xr:uid="{00000000-0005-0000-0000-00003C340000}"/>
    <cellStyle name="Normal 60 5 34" xfId="26210" xr:uid="{00000000-0005-0000-0000-00003D340000}"/>
    <cellStyle name="Normal 60 5 35" xfId="34363" xr:uid="{00000000-0005-0000-0000-00003E340000}"/>
    <cellStyle name="Normal 60 5 36" xfId="34442" xr:uid="{00000000-0005-0000-0000-00003F340000}"/>
    <cellStyle name="Normal 60 5 37" xfId="43953" xr:uid="{00000000-0005-0000-0000-000040340000}"/>
    <cellStyle name="Normal 60 5 38" xfId="53464" xr:uid="{00000000-0005-0000-0000-000041340000}"/>
    <cellStyle name="Normal 60 5 39" xfId="53543" xr:uid="{00000000-0005-0000-0000-000042340000}"/>
    <cellStyle name="Normal 60 5 4" xfId="692" xr:uid="{00000000-0005-0000-0000-000043340000}"/>
    <cellStyle name="Normal 60 5 4 10" xfId="44273" xr:uid="{00000000-0005-0000-0000-000044340000}"/>
    <cellStyle name="Normal 60 5 4 2" xfId="1338" xr:uid="{00000000-0005-0000-0000-000045340000}"/>
    <cellStyle name="Normal 60 5 4 2 2" xfId="2621" xr:uid="{00000000-0005-0000-0000-000046340000}"/>
    <cellStyle name="Normal 60 5 4 2 2 2" xfId="5661" xr:uid="{00000000-0005-0000-0000-000047340000}"/>
    <cellStyle name="Normal 60 5 4 2 2 2 2" xfId="15178" xr:uid="{00000000-0005-0000-0000-000048340000}"/>
    <cellStyle name="Normal 60 5 4 2 2 2 3" xfId="23331" xr:uid="{00000000-0005-0000-0000-000049340000}"/>
    <cellStyle name="Normal 60 5 4 2 2 2 4" xfId="31484" xr:uid="{00000000-0005-0000-0000-00004A340000}"/>
    <cellStyle name="Normal 60 5 4 2 2 2 5" xfId="39716" xr:uid="{00000000-0005-0000-0000-00004B340000}"/>
    <cellStyle name="Normal 60 5 4 2 2 2 6" xfId="49227" xr:uid="{00000000-0005-0000-0000-00004C340000}"/>
    <cellStyle name="Normal 60 5 4 2 2 3" xfId="8221" xr:uid="{00000000-0005-0000-0000-00004D340000}"/>
    <cellStyle name="Normal 60 5 4 2 2 3 2" xfId="17738" xr:uid="{00000000-0005-0000-0000-00004E340000}"/>
    <cellStyle name="Normal 60 5 4 2 2 3 3" xfId="25891" xr:uid="{00000000-0005-0000-0000-00004F340000}"/>
    <cellStyle name="Normal 60 5 4 2 2 3 4" xfId="34044" xr:uid="{00000000-0005-0000-0000-000050340000}"/>
    <cellStyle name="Normal 60 5 4 2 2 3 5" xfId="42276" xr:uid="{00000000-0005-0000-0000-000051340000}"/>
    <cellStyle name="Normal 60 5 4 2 2 3 6" xfId="51787" xr:uid="{00000000-0005-0000-0000-000052340000}"/>
    <cellStyle name="Normal 60 5 4 2 2 4" xfId="12138" xr:uid="{00000000-0005-0000-0000-000053340000}"/>
    <cellStyle name="Normal 60 5 4 2 2 5" xfId="20297" xr:uid="{00000000-0005-0000-0000-000054340000}"/>
    <cellStyle name="Normal 60 5 4 2 2 6" xfId="28450" xr:uid="{00000000-0005-0000-0000-000055340000}"/>
    <cellStyle name="Normal 60 5 4 2 2 7" xfId="36682" xr:uid="{00000000-0005-0000-0000-000056340000}"/>
    <cellStyle name="Normal 60 5 4 2 2 8" xfId="46193" xr:uid="{00000000-0005-0000-0000-000057340000}"/>
    <cellStyle name="Normal 60 5 4 2 3" xfId="4381" xr:uid="{00000000-0005-0000-0000-000058340000}"/>
    <cellStyle name="Normal 60 5 4 2 3 2" xfId="13898" xr:uid="{00000000-0005-0000-0000-000059340000}"/>
    <cellStyle name="Normal 60 5 4 2 3 3" xfId="22051" xr:uid="{00000000-0005-0000-0000-00005A340000}"/>
    <cellStyle name="Normal 60 5 4 2 3 4" xfId="30204" xr:uid="{00000000-0005-0000-0000-00005B340000}"/>
    <cellStyle name="Normal 60 5 4 2 3 5" xfId="38436" xr:uid="{00000000-0005-0000-0000-00005C340000}"/>
    <cellStyle name="Normal 60 5 4 2 3 6" xfId="47947" xr:uid="{00000000-0005-0000-0000-00005D340000}"/>
    <cellStyle name="Normal 60 5 4 2 4" xfId="6941" xr:uid="{00000000-0005-0000-0000-00005E340000}"/>
    <cellStyle name="Normal 60 5 4 2 4 2" xfId="16458" xr:uid="{00000000-0005-0000-0000-00005F340000}"/>
    <cellStyle name="Normal 60 5 4 2 4 3" xfId="24611" xr:uid="{00000000-0005-0000-0000-000060340000}"/>
    <cellStyle name="Normal 60 5 4 2 4 4" xfId="32764" xr:uid="{00000000-0005-0000-0000-000061340000}"/>
    <cellStyle name="Normal 60 5 4 2 4 5" xfId="40996" xr:uid="{00000000-0005-0000-0000-000062340000}"/>
    <cellStyle name="Normal 60 5 4 2 4 6" xfId="50507" xr:uid="{00000000-0005-0000-0000-000063340000}"/>
    <cellStyle name="Normal 60 5 4 2 5" xfId="10858" xr:uid="{00000000-0005-0000-0000-000064340000}"/>
    <cellStyle name="Normal 60 5 4 2 6" xfId="19017" xr:uid="{00000000-0005-0000-0000-000065340000}"/>
    <cellStyle name="Normal 60 5 4 2 7" xfId="27170" xr:uid="{00000000-0005-0000-0000-000066340000}"/>
    <cellStyle name="Normal 60 5 4 2 8" xfId="35402" xr:uid="{00000000-0005-0000-0000-000067340000}"/>
    <cellStyle name="Normal 60 5 4 2 9" xfId="44913" xr:uid="{00000000-0005-0000-0000-000068340000}"/>
    <cellStyle name="Normal 60 5 4 3" xfId="1981" xr:uid="{00000000-0005-0000-0000-000069340000}"/>
    <cellStyle name="Normal 60 5 4 3 2" xfId="5021" xr:uid="{00000000-0005-0000-0000-00006A340000}"/>
    <cellStyle name="Normal 60 5 4 3 2 2" xfId="14538" xr:uid="{00000000-0005-0000-0000-00006B340000}"/>
    <cellStyle name="Normal 60 5 4 3 2 3" xfId="22691" xr:uid="{00000000-0005-0000-0000-00006C340000}"/>
    <cellStyle name="Normal 60 5 4 3 2 4" xfId="30844" xr:uid="{00000000-0005-0000-0000-00006D340000}"/>
    <cellStyle name="Normal 60 5 4 3 2 5" xfId="39076" xr:uid="{00000000-0005-0000-0000-00006E340000}"/>
    <cellStyle name="Normal 60 5 4 3 2 6" xfId="48587" xr:uid="{00000000-0005-0000-0000-00006F340000}"/>
    <cellStyle name="Normal 60 5 4 3 3" xfId="7581" xr:uid="{00000000-0005-0000-0000-000070340000}"/>
    <cellStyle name="Normal 60 5 4 3 3 2" xfId="17098" xr:uid="{00000000-0005-0000-0000-000071340000}"/>
    <cellStyle name="Normal 60 5 4 3 3 3" xfId="25251" xr:uid="{00000000-0005-0000-0000-000072340000}"/>
    <cellStyle name="Normal 60 5 4 3 3 4" xfId="33404" xr:uid="{00000000-0005-0000-0000-000073340000}"/>
    <cellStyle name="Normal 60 5 4 3 3 5" xfId="41636" xr:uid="{00000000-0005-0000-0000-000074340000}"/>
    <cellStyle name="Normal 60 5 4 3 3 6" xfId="51147" xr:uid="{00000000-0005-0000-0000-000075340000}"/>
    <cellStyle name="Normal 60 5 4 3 4" xfId="11498" xr:uid="{00000000-0005-0000-0000-000076340000}"/>
    <cellStyle name="Normal 60 5 4 3 5" xfId="19657" xr:uid="{00000000-0005-0000-0000-000077340000}"/>
    <cellStyle name="Normal 60 5 4 3 6" xfId="27810" xr:uid="{00000000-0005-0000-0000-000078340000}"/>
    <cellStyle name="Normal 60 5 4 3 7" xfId="36042" xr:uid="{00000000-0005-0000-0000-000079340000}"/>
    <cellStyle name="Normal 60 5 4 3 8" xfId="45553" xr:uid="{00000000-0005-0000-0000-00007A340000}"/>
    <cellStyle name="Normal 60 5 4 4" xfId="3738" xr:uid="{00000000-0005-0000-0000-00007B340000}"/>
    <cellStyle name="Normal 60 5 4 4 2" xfId="13255" xr:uid="{00000000-0005-0000-0000-00007C340000}"/>
    <cellStyle name="Normal 60 5 4 4 3" xfId="21411" xr:uid="{00000000-0005-0000-0000-00007D340000}"/>
    <cellStyle name="Normal 60 5 4 4 4" xfId="29564" xr:uid="{00000000-0005-0000-0000-00007E340000}"/>
    <cellStyle name="Normal 60 5 4 4 5" xfId="37796" xr:uid="{00000000-0005-0000-0000-00007F340000}"/>
    <cellStyle name="Normal 60 5 4 4 6" xfId="47307" xr:uid="{00000000-0005-0000-0000-000080340000}"/>
    <cellStyle name="Normal 60 5 4 5" xfId="6301" xr:uid="{00000000-0005-0000-0000-000081340000}"/>
    <cellStyle name="Normal 60 5 4 5 2" xfId="15818" xr:uid="{00000000-0005-0000-0000-000082340000}"/>
    <cellStyle name="Normal 60 5 4 5 3" xfId="23971" xr:uid="{00000000-0005-0000-0000-000083340000}"/>
    <cellStyle name="Normal 60 5 4 5 4" xfId="32124" xr:uid="{00000000-0005-0000-0000-000084340000}"/>
    <cellStyle name="Normal 60 5 4 5 5" xfId="40356" xr:uid="{00000000-0005-0000-0000-000085340000}"/>
    <cellStyle name="Normal 60 5 4 5 6" xfId="49867" xr:uid="{00000000-0005-0000-0000-000086340000}"/>
    <cellStyle name="Normal 60 5 4 6" xfId="10218" xr:uid="{00000000-0005-0000-0000-000087340000}"/>
    <cellStyle name="Normal 60 5 4 7" xfId="18377" xr:uid="{00000000-0005-0000-0000-000088340000}"/>
    <cellStyle name="Normal 60 5 4 8" xfId="26530" xr:uid="{00000000-0005-0000-0000-000089340000}"/>
    <cellStyle name="Normal 60 5 4 9" xfId="34762" xr:uid="{00000000-0005-0000-0000-00008A340000}"/>
    <cellStyle name="Normal 60 5 40" xfId="53622" xr:uid="{00000000-0005-0000-0000-00008B340000}"/>
    <cellStyle name="Normal 60 5 41" xfId="53701" xr:uid="{00000000-0005-0000-0000-00008C340000}"/>
    <cellStyle name="Normal 60 5 42" xfId="53780" xr:uid="{00000000-0005-0000-0000-00008D340000}"/>
    <cellStyle name="Normal 60 5 5" xfId="1018" xr:uid="{00000000-0005-0000-0000-00008E340000}"/>
    <cellStyle name="Normal 60 5 5 2" xfId="2301" xr:uid="{00000000-0005-0000-0000-00008F340000}"/>
    <cellStyle name="Normal 60 5 5 2 2" xfId="5341" xr:uid="{00000000-0005-0000-0000-000090340000}"/>
    <cellStyle name="Normal 60 5 5 2 2 2" xfId="14858" xr:uid="{00000000-0005-0000-0000-000091340000}"/>
    <cellStyle name="Normal 60 5 5 2 2 3" xfId="23011" xr:uid="{00000000-0005-0000-0000-000092340000}"/>
    <cellStyle name="Normal 60 5 5 2 2 4" xfId="31164" xr:uid="{00000000-0005-0000-0000-000093340000}"/>
    <cellStyle name="Normal 60 5 5 2 2 5" xfId="39396" xr:uid="{00000000-0005-0000-0000-000094340000}"/>
    <cellStyle name="Normal 60 5 5 2 2 6" xfId="48907" xr:uid="{00000000-0005-0000-0000-000095340000}"/>
    <cellStyle name="Normal 60 5 5 2 3" xfId="7901" xr:uid="{00000000-0005-0000-0000-000096340000}"/>
    <cellStyle name="Normal 60 5 5 2 3 2" xfId="17418" xr:uid="{00000000-0005-0000-0000-000097340000}"/>
    <cellStyle name="Normal 60 5 5 2 3 3" xfId="25571" xr:uid="{00000000-0005-0000-0000-000098340000}"/>
    <cellStyle name="Normal 60 5 5 2 3 4" xfId="33724" xr:uid="{00000000-0005-0000-0000-000099340000}"/>
    <cellStyle name="Normal 60 5 5 2 3 5" xfId="41956" xr:uid="{00000000-0005-0000-0000-00009A340000}"/>
    <cellStyle name="Normal 60 5 5 2 3 6" xfId="51467" xr:uid="{00000000-0005-0000-0000-00009B340000}"/>
    <cellStyle name="Normal 60 5 5 2 4" xfId="11818" xr:uid="{00000000-0005-0000-0000-00009C340000}"/>
    <cellStyle name="Normal 60 5 5 2 5" xfId="19977" xr:uid="{00000000-0005-0000-0000-00009D340000}"/>
    <cellStyle name="Normal 60 5 5 2 6" xfId="28130" xr:uid="{00000000-0005-0000-0000-00009E340000}"/>
    <cellStyle name="Normal 60 5 5 2 7" xfId="36362" xr:uid="{00000000-0005-0000-0000-00009F340000}"/>
    <cellStyle name="Normal 60 5 5 2 8" xfId="45873" xr:uid="{00000000-0005-0000-0000-0000A0340000}"/>
    <cellStyle name="Normal 60 5 5 3" xfId="4061" xr:uid="{00000000-0005-0000-0000-0000A1340000}"/>
    <cellStyle name="Normal 60 5 5 3 2" xfId="13578" xr:uid="{00000000-0005-0000-0000-0000A2340000}"/>
    <cellStyle name="Normal 60 5 5 3 3" xfId="21731" xr:uid="{00000000-0005-0000-0000-0000A3340000}"/>
    <cellStyle name="Normal 60 5 5 3 4" xfId="29884" xr:uid="{00000000-0005-0000-0000-0000A4340000}"/>
    <cellStyle name="Normal 60 5 5 3 5" xfId="38116" xr:uid="{00000000-0005-0000-0000-0000A5340000}"/>
    <cellStyle name="Normal 60 5 5 3 6" xfId="47627" xr:uid="{00000000-0005-0000-0000-0000A6340000}"/>
    <cellStyle name="Normal 60 5 5 4" xfId="6621" xr:uid="{00000000-0005-0000-0000-0000A7340000}"/>
    <cellStyle name="Normal 60 5 5 4 2" xfId="16138" xr:uid="{00000000-0005-0000-0000-0000A8340000}"/>
    <cellStyle name="Normal 60 5 5 4 3" xfId="24291" xr:uid="{00000000-0005-0000-0000-0000A9340000}"/>
    <cellStyle name="Normal 60 5 5 4 4" xfId="32444" xr:uid="{00000000-0005-0000-0000-0000AA340000}"/>
    <cellStyle name="Normal 60 5 5 4 5" xfId="40676" xr:uid="{00000000-0005-0000-0000-0000AB340000}"/>
    <cellStyle name="Normal 60 5 5 4 6" xfId="50187" xr:uid="{00000000-0005-0000-0000-0000AC340000}"/>
    <cellStyle name="Normal 60 5 5 5" xfId="10538" xr:uid="{00000000-0005-0000-0000-0000AD340000}"/>
    <cellStyle name="Normal 60 5 5 6" xfId="18697" xr:uid="{00000000-0005-0000-0000-0000AE340000}"/>
    <cellStyle name="Normal 60 5 5 7" xfId="26850" xr:uid="{00000000-0005-0000-0000-0000AF340000}"/>
    <cellStyle name="Normal 60 5 5 8" xfId="35082" xr:uid="{00000000-0005-0000-0000-0000B0340000}"/>
    <cellStyle name="Normal 60 5 5 9" xfId="44593" xr:uid="{00000000-0005-0000-0000-0000B1340000}"/>
    <cellStyle name="Normal 60 5 6" xfId="1661" xr:uid="{00000000-0005-0000-0000-0000B2340000}"/>
    <cellStyle name="Normal 60 5 6 2" xfId="4701" xr:uid="{00000000-0005-0000-0000-0000B3340000}"/>
    <cellStyle name="Normal 60 5 6 2 2" xfId="14218" xr:uid="{00000000-0005-0000-0000-0000B4340000}"/>
    <cellStyle name="Normal 60 5 6 2 3" xfId="22371" xr:uid="{00000000-0005-0000-0000-0000B5340000}"/>
    <cellStyle name="Normal 60 5 6 2 4" xfId="30524" xr:uid="{00000000-0005-0000-0000-0000B6340000}"/>
    <cellStyle name="Normal 60 5 6 2 5" xfId="38756" xr:uid="{00000000-0005-0000-0000-0000B7340000}"/>
    <cellStyle name="Normal 60 5 6 2 6" xfId="48267" xr:uid="{00000000-0005-0000-0000-0000B8340000}"/>
    <cellStyle name="Normal 60 5 6 3" xfId="7261" xr:uid="{00000000-0005-0000-0000-0000B9340000}"/>
    <cellStyle name="Normal 60 5 6 3 2" xfId="16778" xr:uid="{00000000-0005-0000-0000-0000BA340000}"/>
    <cellStyle name="Normal 60 5 6 3 3" xfId="24931" xr:uid="{00000000-0005-0000-0000-0000BB340000}"/>
    <cellStyle name="Normal 60 5 6 3 4" xfId="33084" xr:uid="{00000000-0005-0000-0000-0000BC340000}"/>
    <cellStyle name="Normal 60 5 6 3 5" xfId="41316" xr:uid="{00000000-0005-0000-0000-0000BD340000}"/>
    <cellStyle name="Normal 60 5 6 3 6" xfId="50827" xr:uid="{00000000-0005-0000-0000-0000BE340000}"/>
    <cellStyle name="Normal 60 5 6 4" xfId="11178" xr:uid="{00000000-0005-0000-0000-0000BF340000}"/>
    <cellStyle name="Normal 60 5 6 5" xfId="19337" xr:uid="{00000000-0005-0000-0000-0000C0340000}"/>
    <cellStyle name="Normal 60 5 6 6" xfId="27490" xr:uid="{00000000-0005-0000-0000-0000C1340000}"/>
    <cellStyle name="Normal 60 5 6 7" xfId="35722" xr:uid="{00000000-0005-0000-0000-0000C2340000}"/>
    <cellStyle name="Normal 60 5 6 8" xfId="45233" xr:uid="{00000000-0005-0000-0000-0000C3340000}"/>
    <cellStyle name="Normal 60 5 7" xfId="2940" xr:uid="{00000000-0005-0000-0000-0000C4340000}"/>
    <cellStyle name="Normal 60 5 7 2" xfId="12457" xr:uid="{00000000-0005-0000-0000-0000C5340000}"/>
    <cellStyle name="Normal 60 5 7 3" xfId="20616" xr:uid="{00000000-0005-0000-0000-0000C6340000}"/>
    <cellStyle name="Normal 60 5 7 4" xfId="28769" xr:uid="{00000000-0005-0000-0000-0000C7340000}"/>
    <cellStyle name="Normal 60 5 7 5" xfId="37001" xr:uid="{00000000-0005-0000-0000-0000C8340000}"/>
    <cellStyle name="Normal 60 5 7 6" xfId="46512" xr:uid="{00000000-0005-0000-0000-0000C9340000}"/>
    <cellStyle name="Normal 60 5 8" xfId="3019" xr:uid="{00000000-0005-0000-0000-0000CA340000}"/>
    <cellStyle name="Normal 60 5 8 2" xfId="12536" xr:uid="{00000000-0005-0000-0000-0000CB340000}"/>
    <cellStyle name="Normal 60 5 8 3" xfId="20695" xr:uid="{00000000-0005-0000-0000-0000CC340000}"/>
    <cellStyle name="Normal 60 5 8 4" xfId="28848" xr:uid="{00000000-0005-0000-0000-0000CD340000}"/>
    <cellStyle name="Normal 60 5 8 5" xfId="37080" xr:uid="{00000000-0005-0000-0000-0000CE340000}"/>
    <cellStyle name="Normal 60 5 8 6" xfId="46591" xr:uid="{00000000-0005-0000-0000-0000CF340000}"/>
    <cellStyle name="Normal 60 5 9" xfId="3098" xr:uid="{00000000-0005-0000-0000-0000D0340000}"/>
    <cellStyle name="Normal 60 5 9 2" xfId="12615" xr:uid="{00000000-0005-0000-0000-0000D1340000}"/>
    <cellStyle name="Normal 60 5 9 3" xfId="20774" xr:uid="{00000000-0005-0000-0000-0000D2340000}"/>
    <cellStyle name="Normal 60 5 9 4" xfId="28927" xr:uid="{00000000-0005-0000-0000-0000D3340000}"/>
    <cellStyle name="Normal 60 5 9 5" xfId="37159" xr:uid="{00000000-0005-0000-0000-0000D4340000}"/>
    <cellStyle name="Normal 60 5 9 6" xfId="46670" xr:uid="{00000000-0005-0000-0000-0000D5340000}"/>
    <cellStyle name="Normal 60 6" xfId="9851" xr:uid="{00000000-0005-0000-0000-0000D6340000}"/>
    <cellStyle name="Normal 60 6 2" xfId="43906" xr:uid="{00000000-0005-0000-0000-0000D7340000}"/>
    <cellStyle name="Normal 60 6 3" xfId="53417" xr:uid="{00000000-0005-0000-0000-0000D8340000}"/>
    <cellStyle name="Normal 61" xfId="199" xr:uid="{00000000-0005-0000-0000-0000D9340000}"/>
    <cellStyle name="Normal 61 2" xfId="200" xr:uid="{00000000-0005-0000-0000-0000DA340000}"/>
    <cellStyle name="Normal 61 2 10" xfId="3069" xr:uid="{00000000-0005-0000-0000-0000DB340000}"/>
    <cellStyle name="Normal 61 2 10 2" xfId="12586" xr:uid="{00000000-0005-0000-0000-0000DC340000}"/>
    <cellStyle name="Normal 61 2 10 3" xfId="20745" xr:uid="{00000000-0005-0000-0000-0000DD340000}"/>
    <cellStyle name="Normal 61 2 10 4" xfId="28898" xr:uid="{00000000-0005-0000-0000-0000DE340000}"/>
    <cellStyle name="Normal 61 2 10 5" xfId="37130" xr:uid="{00000000-0005-0000-0000-0000DF340000}"/>
    <cellStyle name="Normal 61 2 10 6" xfId="46641" xr:uid="{00000000-0005-0000-0000-0000E0340000}"/>
    <cellStyle name="Normal 61 2 11" xfId="3148" xr:uid="{00000000-0005-0000-0000-0000E1340000}"/>
    <cellStyle name="Normal 61 2 11 2" xfId="12665" xr:uid="{00000000-0005-0000-0000-0000E2340000}"/>
    <cellStyle name="Normal 61 2 11 3" xfId="20824" xr:uid="{00000000-0005-0000-0000-0000E3340000}"/>
    <cellStyle name="Normal 61 2 11 4" xfId="28977" xr:uid="{00000000-0005-0000-0000-0000E4340000}"/>
    <cellStyle name="Normal 61 2 11 5" xfId="37209" xr:uid="{00000000-0005-0000-0000-0000E5340000}"/>
    <cellStyle name="Normal 61 2 11 6" xfId="46720" xr:uid="{00000000-0005-0000-0000-0000E6340000}"/>
    <cellStyle name="Normal 61 2 12" xfId="3227" xr:uid="{00000000-0005-0000-0000-0000E7340000}"/>
    <cellStyle name="Normal 61 2 12 2" xfId="12744" xr:uid="{00000000-0005-0000-0000-0000E8340000}"/>
    <cellStyle name="Normal 61 2 12 3" xfId="20903" xr:uid="{00000000-0005-0000-0000-0000E9340000}"/>
    <cellStyle name="Normal 61 2 12 4" xfId="29056" xr:uid="{00000000-0005-0000-0000-0000EA340000}"/>
    <cellStyle name="Normal 61 2 12 5" xfId="37288" xr:uid="{00000000-0005-0000-0000-0000EB340000}"/>
    <cellStyle name="Normal 61 2 12 6" xfId="46799" xr:uid="{00000000-0005-0000-0000-0000EC340000}"/>
    <cellStyle name="Normal 61 2 13" xfId="3306" xr:uid="{00000000-0005-0000-0000-0000ED340000}"/>
    <cellStyle name="Normal 61 2 13 2" xfId="12823" xr:uid="{00000000-0005-0000-0000-0000EE340000}"/>
    <cellStyle name="Normal 61 2 13 3" xfId="20982" xr:uid="{00000000-0005-0000-0000-0000EF340000}"/>
    <cellStyle name="Normal 61 2 13 4" xfId="29135" xr:uid="{00000000-0005-0000-0000-0000F0340000}"/>
    <cellStyle name="Normal 61 2 13 5" xfId="37367" xr:uid="{00000000-0005-0000-0000-0000F1340000}"/>
    <cellStyle name="Normal 61 2 13 6" xfId="46878" xr:uid="{00000000-0005-0000-0000-0000F2340000}"/>
    <cellStyle name="Normal 61 2 14" xfId="3385" xr:uid="{00000000-0005-0000-0000-0000F3340000}"/>
    <cellStyle name="Normal 61 2 14 2" xfId="12902" xr:uid="{00000000-0005-0000-0000-0000F4340000}"/>
    <cellStyle name="Normal 61 2 14 3" xfId="21061" xr:uid="{00000000-0005-0000-0000-0000F5340000}"/>
    <cellStyle name="Normal 61 2 14 4" xfId="29214" xr:uid="{00000000-0005-0000-0000-0000F6340000}"/>
    <cellStyle name="Normal 61 2 14 5" xfId="37446" xr:uid="{00000000-0005-0000-0000-0000F7340000}"/>
    <cellStyle name="Normal 61 2 14 6" xfId="46957" xr:uid="{00000000-0005-0000-0000-0000F8340000}"/>
    <cellStyle name="Normal 61 2 15" xfId="5951" xr:uid="{00000000-0005-0000-0000-0000F9340000}"/>
    <cellStyle name="Normal 61 2 15 2" xfId="15468" xr:uid="{00000000-0005-0000-0000-0000FA340000}"/>
    <cellStyle name="Normal 61 2 15 3" xfId="23621" xr:uid="{00000000-0005-0000-0000-0000FB340000}"/>
    <cellStyle name="Normal 61 2 15 4" xfId="31774" xr:uid="{00000000-0005-0000-0000-0000FC340000}"/>
    <cellStyle name="Normal 61 2 15 5" xfId="40006" xr:uid="{00000000-0005-0000-0000-0000FD340000}"/>
    <cellStyle name="Normal 61 2 15 6" xfId="49517" xr:uid="{00000000-0005-0000-0000-0000FE340000}"/>
    <cellStyle name="Normal 61 2 16" xfId="8511" xr:uid="{00000000-0005-0000-0000-0000FF340000}"/>
    <cellStyle name="Normal 61 2 16 2" xfId="42566" xr:uid="{00000000-0005-0000-0000-000000350000}"/>
    <cellStyle name="Normal 61 2 16 3" xfId="52077" xr:uid="{00000000-0005-0000-0000-000001350000}"/>
    <cellStyle name="Normal 61 2 17" xfId="8590" xr:uid="{00000000-0005-0000-0000-000002350000}"/>
    <cellStyle name="Normal 61 2 17 2" xfId="42645" xr:uid="{00000000-0005-0000-0000-000003350000}"/>
    <cellStyle name="Normal 61 2 17 3" xfId="52156" xr:uid="{00000000-0005-0000-0000-000004350000}"/>
    <cellStyle name="Normal 61 2 18" xfId="8669" xr:uid="{00000000-0005-0000-0000-000005350000}"/>
    <cellStyle name="Normal 61 2 18 2" xfId="42724" xr:uid="{00000000-0005-0000-0000-000006350000}"/>
    <cellStyle name="Normal 61 2 18 3" xfId="52235" xr:uid="{00000000-0005-0000-0000-000007350000}"/>
    <cellStyle name="Normal 61 2 19" xfId="8748" xr:uid="{00000000-0005-0000-0000-000008350000}"/>
    <cellStyle name="Normal 61 2 19 2" xfId="42803" xr:uid="{00000000-0005-0000-0000-000009350000}"/>
    <cellStyle name="Normal 61 2 19 3" xfId="52314" xr:uid="{00000000-0005-0000-0000-00000A350000}"/>
    <cellStyle name="Normal 61 2 2" xfId="370" xr:uid="{00000000-0005-0000-0000-00000B350000}"/>
    <cellStyle name="Normal 61 2 2 10" xfId="3195" xr:uid="{00000000-0005-0000-0000-00000C350000}"/>
    <cellStyle name="Normal 61 2 2 10 2" xfId="12712" xr:uid="{00000000-0005-0000-0000-00000D350000}"/>
    <cellStyle name="Normal 61 2 2 10 3" xfId="20871" xr:uid="{00000000-0005-0000-0000-00000E350000}"/>
    <cellStyle name="Normal 61 2 2 10 4" xfId="29024" xr:uid="{00000000-0005-0000-0000-00000F350000}"/>
    <cellStyle name="Normal 61 2 2 10 5" xfId="37256" xr:uid="{00000000-0005-0000-0000-000010350000}"/>
    <cellStyle name="Normal 61 2 2 10 6" xfId="46767" xr:uid="{00000000-0005-0000-0000-000011350000}"/>
    <cellStyle name="Normal 61 2 2 11" xfId="3274" xr:uid="{00000000-0005-0000-0000-000012350000}"/>
    <cellStyle name="Normal 61 2 2 11 2" xfId="12791" xr:uid="{00000000-0005-0000-0000-000013350000}"/>
    <cellStyle name="Normal 61 2 2 11 3" xfId="20950" xr:uid="{00000000-0005-0000-0000-000014350000}"/>
    <cellStyle name="Normal 61 2 2 11 4" xfId="29103" xr:uid="{00000000-0005-0000-0000-000015350000}"/>
    <cellStyle name="Normal 61 2 2 11 5" xfId="37335" xr:uid="{00000000-0005-0000-0000-000016350000}"/>
    <cellStyle name="Normal 61 2 2 11 6" xfId="46846" xr:uid="{00000000-0005-0000-0000-000017350000}"/>
    <cellStyle name="Normal 61 2 2 12" xfId="3353" xr:uid="{00000000-0005-0000-0000-000018350000}"/>
    <cellStyle name="Normal 61 2 2 12 2" xfId="12870" xr:uid="{00000000-0005-0000-0000-000019350000}"/>
    <cellStyle name="Normal 61 2 2 12 3" xfId="21029" xr:uid="{00000000-0005-0000-0000-00001A350000}"/>
    <cellStyle name="Normal 61 2 2 12 4" xfId="29182" xr:uid="{00000000-0005-0000-0000-00001B350000}"/>
    <cellStyle name="Normal 61 2 2 12 5" xfId="37414" xr:uid="{00000000-0005-0000-0000-00001C350000}"/>
    <cellStyle name="Normal 61 2 2 12 6" xfId="46925" xr:uid="{00000000-0005-0000-0000-00001D350000}"/>
    <cellStyle name="Normal 61 2 2 13" xfId="3433" xr:uid="{00000000-0005-0000-0000-00001E350000}"/>
    <cellStyle name="Normal 61 2 2 13 2" xfId="12950" xr:uid="{00000000-0005-0000-0000-00001F350000}"/>
    <cellStyle name="Normal 61 2 2 13 3" xfId="21109" xr:uid="{00000000-0005-0000-0000-000020350000}"/>
    <cellStyle name="Normal 61 2 2 13 4" xfId="29262" xr:uid="{00000000-0005-0000-0000-000021350000}"/>
    <cellStyle name="Normal 61 2 2 13 5" xfId="37494" xr:uid="{00000000-0005-0000-0000-000022350000}"/>
    <cellStyle name="Normal 61 2 2 13 6" xfId="47005" xr:uid="{00000000-0005-0000-0000-000023350000}"/>
    <cellStyle name="Normal 61 2 2 14" xfId="5999" xr:uid="{00000000-0005-0000-0000-000024350000}"/>
    <cellStyle name="Normal 61 2 2 14 2" xfId="15516" xr:uid="{00000000-0005-0000-0000-000025350000}"/>
    <cellStyle name="Normal 61 2 2 14 3" xfId="23669" xr:uid="{00000000-0005-0000-0000-000026350000}"/>
    <cellStyle name="Normal 61 2 2 14 4" xfId="31822" xr:uid="{00000000-0005-0000-0000-000027350000}"/>
    <cellStyle name="Normal 61 2 2 14 5" xfId="40054" xr:uid="{00000000-0005-0000-0000-000028350000}"/>
    <cellStyle name="Normal 61 2 2 14 6" xfId="49565" xr:uid="{00000000-0005-0000-0000-000029350000}"/>
    <cellStyle name="Normal 61 2 2 15" xfId="8558" xr:uid="{00000000-0005-0000-0000-00002A350000}"/>
    <cellStyle name="Normal 61 2 2 15 2" xfId="42613" xr:uid="{00000000-0005-0000-0000-00002B350000}"/>
    <cellStyle name="Normal 61 2 2 15 3" xfId="52124" xr:uid="{00000000-0005-0000-0000-00002C350000}"/>
    <cellStyle name="Normal 61 2 2 16" xfId="8637" xr:uid="{00000000-0005-0000-0000-00002D350000}"/>
    <cellStyle name="Normal 61 2 2 16 2" xfId="42692" xr:uid="{00000000-0005-0000-0000-00002E350000}"/>
    <cellStyle name="Normal 61 2 2 16 3" xfId="52203" xr:uid="{00000000-0005-0000-0000-00002F350000}"/>
    <cellStyle name="Normal 61 2 2 17" xfId="8716" xr:uid="{00000000-0005-0000-0000-000030350000}"/>
    <cellStyle name="Normal 61 2 2 17 2" xfId="42771" xr:uid="{00000000-0005-0000-0000-000031350000}"/>
    <cellStyle name="Normal 61 2 2 17 3" xfId="52282" xr:uid="{00000000-0005-0000-0000-000032350000}"/>
    <cellStyle name="Normal 61 2 2 18" xfId="8795" xr:uid="{00000000-0005-0000-0000-000033350000}"/>
    <cellStyle name="Normal 61 2 2 18 2" xfId="42850" xr:uid="{00000000-0005-0000-0000-000034350000}"/>
    <cellStyle name="Normal 61 2 2 18 3" xfId="52361" xr:uid="{00000000-0005-0000-0000-000035350000}"/>
    <cellStyle name="Normal 61 2 2 19" xfId="8874" xr:uid="{00000000-0005-0000-0000-000036350000}"/>
    <cellStyle name="Normal 61 2 2 19 2" xfId="42929" xr:uid="{00000000-0005-0000-0000-000037350000}"/>
    <cellStyle name="Normal 61 2 2 19 3" xfId="52440" xr:uid="{00000000-0005-0000-0000-000038350000}"/>
    <cellStyle name="Normal 61 2 2 2" xfId="466" xr:uid="{00000000-0005-0000-0000-000039350000}"/>
    <cellStyle name="Normal 61 2 2 2 10" xfId="26308" xr:uid="{00000000-0005-0000-0000-00003A350000}"/>
    <cellStyle name="Normal 61 2 2 2 11" xfId="34540" xr:uid="{00000000-0005-0000-0000-00003B350000}"/>
    <cellStyle name="Normal 61 2 2 2 12" xfId="44051" xr:uid="{00000000-0005-0000-0000-00003C350000}"/>
    <cellStyle name="Normal 61 2 2 2 2" xfId="627" xr:uid="{00000000-0005-0000-0000-00003D350000}"/>
    <cellStyle name="Normal 61 2 2 2 2 10" xfId="34700" xr:uid="{00000000-0005-0000-0000-00003E350000}"/>
    <cellStyle name="Normal 61 2 2 2 2 11" xfId="44211" xr:uid="{00000000-0005-0000-0000-00003F350000}"/>
    <cellStyle name="Normal 61 2 2 2 2 2" xfId="953" xr:uid="{00000000-0005-0000-0000-000040350000}"/>
    <cellStyle name="Normal 61 2 2 2 2 2 10" xfId="44531" xr:uid="{00000000-0005-0000-0000-000041350000}"/>
    <cellStyle name="Normal 61 2 2 2 2 2 2" xfId="1596" xr:uid="{00000000-0005-0000-0000-000042350000}"/>
    <cellStyle name="Normal 61 2 2 2 2 2 2 2" xfId="2879" xr:uid="{00000000-0005-0000-0000-000043350000}"/>
    <cellStyle name="Normal 61 2 2 2 2 2 2 2 2" xfId="5919" xr:uid="{00000000-0005-0000-0000-000044350000}"/>
    <cellStyle name="Normal 61 2 2 2 2 2 2 2 2 2" xfId="15436" xr:uid="{00000000-0005-0000-0000-000045350000}"/>
    <cellStyle name="Normal 61 2 2 2 2 2 2 2 2 3" xfId="23589" xr:uid="{00000000-0005-0000-0000-000046350000}"/>
    <cellStyle name="Normal 61 2 2 2 2 2 2 2 2 4" xfId="31742" xr:uid="{00000000-0005-0000-0000-000047350000}"/>
    <cellStyle name="Normal 61 2 2 2 2 2 2 2 2 5" xfId="39974" xr:uid="{00000000-0005-0000-0000-000048350000}"/>
    <cellStyle name="Normal 61 2 2 2 2 2 2 2 2 6" xfId="49485" xr:uid="{00000000-0005-0000-0000-000049350000}"/>
    <cellStyle name="Normal 61 2 2 2 2 2 2 2 3" xfId="8479" xr:uid="{00000000-0005-0000-0000-00004A350000}"/>
    <cellStyle name="Normal 61 2 2 2 2 2 2 2 3 2" xfId="17996" xr:uid="{00000000-0005-0000-0000-00004B350000}"/>
    <cellStyle name="Normal 61 2 2 2 2 2 2 2 3 3" xfId="26149" xr:uid="{00000000-0005-0000-0000-00004C350000}"/>
    <cellStyle name="Normal 61 2 2 2 2 2 2 2 3 4" xfId="34302" xr:uid="{00000000-0005-0000-0000-00004D350000}"/>
    <cellStyle name="Normal 61 2 2 2 2 2 2 2 3 5" xfId="42534" xr:uid="{00000000-0005-0000-0000-00004E350000}"/>
    <cellStyle name="Normal 61 2 2 2 2 2 2 2 3 6" xfId="52045" xr:uid="{00000000-0005-0000-0000-00004F350000}"/>
    <cellStyle name="Normal 61 2 2 2 2 2 2 2 4" xfId="12396" xr:uid="{00000000-0005-0000-0000-000050350000}"/>
    <cellStyle name="Normal 61 2 2 2 2 2 2 2 5" xfId="20555" xr:uid="{00000000-0005-0000-0000-000051350000}"/>
    <cellStyle name="Normal 61 2 2 2 2 2 2 2 6" xfId="28708" xr:uid="{00000000-0005-0000-0000-000052350000}"/>
    <cellStyle name="Normal 61 2 2 2 2 2 2 2 7" xfId="36940" xr:uid="{00000000-0005-0000-0000-000053350000}"/>
    <cellStyle name="Normal 61 2 2 2 2 2 2 2 8" xfId="46451" xr:uid="{00000000-0005-0000-0000-000054350000}"/>
    <cellStyle name="Normal 61 2 2 2 2 2 2 3" xfId="4639" xr:uid="{00000000-0005-0000-0000-000055350000}"/>
    <cellStyle name="Normal 61 2 2 2 2 2 2 3 2" xfId="14156" xr:uid="{00000000-0005-0000-0000-000056350000}"/>
    <cellStyle name="Normal 61 2 2 2 2 2 2 3 3" xfId="22309" xr:uid="{00000000-0005-0000-0000-000057350000}"/>
    <cellStyle name="Normal 61 2 2 2 2 2 2 3 4" xfId="30462" xr:uid="{00000000-0005-0000-0000-000058350000}"/>
    <cellStyle name="Normal 61 2 2 2 2 2 2 3 5" xfId="38694" xr:uid="{00000000-0005-0000-0000-000059350000}"/>
    <cellStyle name="Normal 61 2 2 2 2 2 2 3 6" xfId="48205" xr:uid="{00000000-0005-0000-0000-00005A350000}"/>
    <cellStyle name="Normal 61 2 2 2 2 2 2 4" xfId="7199" xr:uid="{00000000-0005-0000-0000-00005B350000}"/>
    <cellStyle name="Normal 61 2 2 2 2 2 2 4 2" xfId="16716" xr:uid="{00000000-0005-0000-0000-00005C350000}"/>
    <cellStyle name="Normal 61 2 2 2 2 2 2 4 3" xfId="24869" xr:uid="{00000000-0005-0000-0000-00005D350000}"/>
    <cellStyle name="Normal 61 2 2 2 2 2 2 4 4" xfId="33022" xr:uid="{00000000-0005-0000-0000-00005E350000}"/>
    <cellStyle name="Normal 61 2 2 2 2 2 2 4 5" xfId="41254" xr:uid="{00000000-0005-0000-0000-00005F350000}"/>
    <cellStyle name="Normal 61 2 2 2 2 2 2 4 6" xfId="50765" xr:uid="{00000000-0005-0000-0000-000060350000}"/>
    <cellStyle name="Normal 61 2 2 2 2 2 2 5" xfId="11116" xr:uid="{00000000-0005-0000-0000-000061350000}"/>
    <cellStyle name="Normal 61 2 2 2 2 2 2 6" xfId="19275" xr:uid="{00000000-0005-0000-0000-000062350000}"/>
    <cellStyle name="Normal 61 2 2 2 2 2 2 7" xfId="27428" xr:uid="{00000000-0005-0000-0000-000063350000}"/>
    <cellStyle name="Normal 61 2 2 2 2 2 2 8" xfId="35660" xr:uid="{00000000-0005-0000-0000-000064350000}"/>
    <cellStyle name="Normal 61 2 2 2 2 2 2 9" xfId="45171" xr:uid="{00000000-0005-0000-0000-000065350000}"/>
    <cellStyle name="Normal 61 2 2 2 2 2 3" xfId="2239" xr:uid="{00000000-0005-0000-0000-000066350000}"/>
    <cellStyle name="Normal 61 2 2 2 2 2 3 2" xfId="5279" xr:uid="{00000000-0005-0000-0000-000067350000}"/>
    <cellStyle name="Normal 61 2 2 2 2 2 3 2 2" xfId="14796" xr:uid="{00000000-0005-0000-0000-000068350000}"/>
    <cellStyle name="Normal 61 2 2 2 2 2 3 2 3" xfId="22949" xr:uid="{00000000-0005-0000-0000-000069350000}"/>
    <cellStyle name="Normal 61 2 2 2 2 2 3 2 4" xfId="31102" xr:uid="{00000000-0005-0000-0000-00006A350000}"/>
    <cellStyle name="Normal 61 2 2 2 2 2 3 2 5" xfId="39334" xr:uid="{00000000-0005-0000-0000-00006B350000}"/>
    <cellStyle name="Normal 61 2 2 2 2 2 3 2 6" xfId="48845" xr:uid="{00000000-0005-0000-0000-00006C350000}"/>
    <cellStyle name="Normal 61 2 2 2 2 2 3 3" xfId="7839" xr:uid="{00000000-0005-0000-0000-00006D350000}"/>
    <cellStyle name="Normal 61 2 2 2 2 2 3 3 2" xfId="17356" xr:uid="{00000000-0005-0000-0000-00006E350000}"/>
    <cellStyle name="Normal 61 2 2 2 2 2 3 3 3" xfId="25509" xr:uid="{00000000-0005-0000-0000-00006F350000}"/>
    <cellStyle name="Normal 61 2 2 2 2 2 3 3 4" xfId="33662" xr:uid="{00000000-0005-0000-0000-000070350000}"/>
    <cellStyle name="Normal 61 2 2 2 2 2 3 3 5" xfId="41894" xr:uid="{00000000-0005-0000-0000-000071350000}"/>
    <cellStyle name="Normal 61 2 2 2 2 2 3 3 6" xfId="51405" xr:uid="{00000000-0005-0000-0000-000072350000}"/>
    <cellStyle name="Normal 61 2 2 2 2 2 3 4" xfId="11756" xr:uid="{00000000-0005-0000-0000-000073350000}"/>
    <cellStyle name="Normal 61 2 2 2 2 2 3 5" xfId="19915" xr:uid="{00000000-0005-0000-0000-000074350000}"/>
    <cellStyle name="Normal 61 2 2 2 2 2 3 6" xfId="28068" xr:uid="{00000000-0005-0000-0000-000075350000}"/>
    <cellStyle name="Normal 61 2 2 2 2 2 3 7" xfId="36300" xr:uid="{00000000-0005-0000-0000-000076350000}"/>
    <cellStyle name="Normal 61 2 2 2 2 2 3 8" xfId="45811" xr:uid="{00000000-0005-0000-0000-000077350000}"/>
    <cellStyle name="Normal 61 2 2 2 2 2 4" xfId="3999" xr:uid="{00000000-0005-0000-0000-000078350000}"/>
    <cellStyle name="Normal 61 2 2 2 2 2 4 2" xfId="13516" xr:uid="{00000000-0005-0000-0000-000079350000}"/>
    <cellStyle name="Normal 61 2 2 2 2 2 4 3" xfId="21669" xr:uid="{00000000-0005-0000-0000-00007A350000}"/>
    <cellStyle name="Normal 61 2 2 2 2 2 4 4" xfId="29822" xr:uid="{00000000-0005-0000-0000-00007B350000}"/>
    <cellStyle name="Normal 61 2 2 2 2 2 4 5" xfId="38054" xr:uid="{00000000-0005-0000-0000-00007C350000}"/>
    <cellStyle name="Normal 61 2 2 2 2 2 4 6" xfId="47565" xr:uid="{00000000-0005-0000-0000-00007D350000}"/>
    <cellStyle name="Normal 61 2 2 2 2 2 5" xfId="6559" xr:uid="{00000000-0005-0000-0000-00007E350000}"/>
    <cellStyle name="Normal 61 2 2 2 2 2 5 2" xfId="16076" xr:uid="{00000000-0005-0000-0000-00007F350000}"/>
    <cellStyle name="Normal 61 2 2 2 2 2 5 3" xfId="24229" xr:uid="{00000000-0005-0000-0000-000080350000}"/>
    <cellStyle name="Normal 61 2 2 2 2 2 5 4" xfId="32382" xr:uid="{00000000-0005-0000-0000-000081350000}"/>
    <cellStyle name="Normal 61 2 2 2 2 2 5 5" xfId="40614" xr:uid="{00000000-0005-0000-0000-000082350000}"/>
    <cellStyle name="Normal 61 2 2 2 2 2 5 6" xfId="50125" xr:uid="{00000000-0005-0000-0000-000083350000}"/>
    <cellStyle name="Normal 61 2 2 2 2 2 6" xfId="10476" xr:uid="{00000000-0005-0000-0000-000084350000}"/>
    <cellStyle name="Normal 61 2 2 2 2 2 7" xfId="18635" xr:uid="{00000000-0005-0000-0000-000085350000}"/>
    <cellStyle name="Normal 61 2 2 2 2 2 8" xfId="26788" xr:uid="{00000000-0005-0000-0000-000086350000}"/>
    <cellStyle name="Normal 61 2 2 2 2 2 9" xfId="35020" xr:uid="{00000000-0005-0000-0000-000087350000}"/>
    <cellStyle name="Normal 61 2 2 2 2 3" xfId="1276" xr:uid="{00000000-0005-0000-0000-000088350000}"/>
    <cellStyle name="Normal 61 2 2 2 2 3 2" xfId="2559" xr:uid="{00000000-0005-0000-0000-000089350000}"/>
    <cellStyle name="Normal 61 2 2 2 2 3 2 2" xfId="5599" xr:uid="{00000000-0005-0000-0000-00008A350000}"/>
    <cellStyle name="Normal 61 2 2 2 2 3 2 2 2" xfId="15116" xr:uid="{00000000-0005-0000-0000-00008B350000}"/>
    <cellStyle name="Normal 61 2 2 2 2 3 2 2 3" xfId="23269" xr:uid="{00000000-0005-0000-0000-00008C350000}"/>
    <cellStyle name="Normal 61 2 2 2 2 3 2 2 4" xfId="31422" xr:uid="{00000000-0005-0000-0000-00008D350000}"/>
    <cellStyle name="Normal 61 2 2 2 2 3 2 2 5" xfId="39654" xr:uid="{00000000-0005-0000-0000-00008E350000}"/>
    <cellStyle name="Normal 61 2 2 2 2 3 2 2 6" xfId="49165" xr:uid="{00000000-0005-0000-0000-00008F350000}"/>
    <cellStyle name="Normal 61 2 2 2 2 3 2 3" xfId="8159" xr:uid="{00000000-0005-0000-0000-000090350000}"/>
    <cellStyle name="Normal 61 2 2 2 2 3 2 3 2" xfId="17676" xr:uid="{00000000-0005-0000-0000-000091350000}"/>
    <cellStyle name="Normal 61 2 2 2 2 3 2 3 3" xfId="25829" xr:uid="{00000000-0005-0000-0000-000092350000}"/>
    <cellStyle name="Normal 61 2 2 2 2 3 2 3 4" xfId="33982" xr:uid="{00000000-0005-0000-0000-000093350000}"/>
    <cellStyle name="Normal 61 2 2 2 2 3 2 3 5" xfId="42214" xr:uid="{00000000-0005-0000-0000-000094350000}"/>
    <cellStyle name="Normal 61 2 2 2 2 3 2 3 6" xfId="51725" xr:uid="{00000000-0005-0000-0000-000095350000}"/>
    <cellStyle name="Normal 61 2 2 2 2 3 2 4" xfId="12076" xr:uid="{00000000-0005-0000-0000-000096350000}"/>
    <cellStyle name="Normal 61 2 2 2 2 3 2 5" xfId="20235" xr:uid="{00000000-0005-0000-0000-000097350000}"/>
    <cellStyle name="Normal 61 2 2 2 2 3 2 6" xfId="28388" xr:uid="{00000000-0005-0000-0000-000098350000}"/>
    <cellStyle name="Normal 61 2 2 2 2 3 2 7" xfId="36620" xr:uid="{00000000-0005-0000-0000-000099350000}"/>
    <cellStyle name="Normal 61 2 2 2 2 3 2 8" xfId="46131" xr:uid="{00000000-0005-0000-0000-00009A350000}"/>
    <cellStyle name="Normal 61 2 2 2 2 3 3" xfId="4319" xr:uid="{00000000-0005-0000-0000-00009B350000}"/>
    <cellStyle name="Normal 61 2 2 2 2 3 3 2" xfId="13836" xr:uid="{00000000-0005-0000-0000-00009C350000}"/>
    <cellStyle name="Normal 61 2 2 2 2 3 3 3" xfId="21989" xr:uid="{00000000-0005-0000-0000-00009D350000}"/>
    <cellStyle name="Normal 61 2 2 2 2 3 3 4" xfId="30142" xr:uid="{00000000-0005-0000-0000-00009E350000}"/>
    <cellStyle name="Normal 61 2 2 2 2 3 3 5" xfId="38374" xr:uid="{00000000-0005-0000-0000-00009F350000}"/>
    <cellStyle name="Normal 61 2 2 2 2 3 3 6" xfId="47885" xr:uid="{00000000-0005-0000-0000-0000A0350000}"/>
    <cellStyle name="Normal 61 2 2 2 2 3 4" xfId="6879" xr:uid="{00000000-0005-0000-0000-0000A1350000}"/>
    <cellStyle name="Normal 61 2 2 2 2 3 4 2" xfId="16396" xr:uid="{00000000-0005-0000-0000-0000A2350000}"/>
    <cellStyle name="Normal 61 2 2 2 2 3 4 3" xfId="24549" xr:uid="{00000000-0005-0000-0000-0000A3350000}"/>
    <cellStyle name="Normal 61 2 2 2 2 3 4 4" xfId="32702" xr:uid="{00000000-0005-0000-0000-0000A4350000}"/>
    <cellStyle name="Normal 61 2 2 2 2 3 4 5" xfId="40934" xr:uid="{00000000-0005-0000-0000-0000A5350000}"/>
    <cellStyle name="Normal 61 2 2 2 2 3 4 6" xfId="50445" xr:uid="{00000000-0005-0000-0000-0000A6350000}"/>
    <cellStyle name="Normal 61 2 2 2 2 3 5" xfId="10796" xr:uid="{00000000-0005-0000-0000-0000A7350000}"/>
    <cellStyle name="Normal 61 2 2 2 2 3 6" xfId="18955" xr:uid="{00000000-0005-0000-0000-0000A8350000}"/>
    <cellStyle name="Normal 61 2 2 2 2 3 7" xfId="27108" xr:uid="{00000000-0005-0000-0000-0000A9350000}"/>
    <cellStyle name="Normal 61 2 2 2 2 3 8" xfId="35340" xr:uid="{00000000-0005-0000-0000-0000AA350000}"/>
    <cellStyle name="Normal 61 2 2 2 2 3 9" xfId="44851" xr:uid="{00000000-0005-0000-0000-0000AB350000}"/>
    <cellStyle name="Normal 61 2 2 2 2 4" xfId="1919" xr:uid="{00000000-0005-0000-0000-0000AC350000}"/>
    <cellStyle name="Normal 61 2 2 2 2 4 2" xfId="4959" xr:uid="{00000000-0005-0000-0000-0000AD350000}"/>
    <cellStyle name="Normal 61 2 2 2 2 4 2 2" xfId="14476" xr:uid="{00000000-0005-0000-0000-0000AE350000}"/>
    <cellStyle name="Normal 61 2 2 2 2 4 2 3" xfId="22629" xr:uid="{00000000-0005-0000-0000-0000AF350000}"/>
    <cellStyle name="Normal 61 2 2 2 2 4 2 4" xfId="30782" xr:uid="{00000000-0005-0000-0000-0000B0350000}"/>
    <cellStyle name="Normal 61 2 2 2 2 4 2 5" xfId="39014" xr:uid="{00000000-0005-0000-0000-0000B1350000}"/>
    <cellStyle name="Normal 61 2 2 2 2 4 2 6" xfId="48525" xr:uid="{00000000-0005-0000-0000-0000B2350000}"/>
    <cellStyle name="Normal 61 2 2 2 2 4 3" xfId="7519" xr:uid="{00000000-0005-0000-0000-0000B3350000}"/>
    <cellStyle name="Normal 61 2 2 2 2 4 3 2" xfId="17036" xr:uid="{00000000-0005-0000-0000-0000B4350000}"/>
    <cellStyle name="Normal 61 2 2 2 2 4 3 3" xfId="25189" xr:uid="{00000000-0005-0000-0000-0000B5350000}"/>
    <cellStyle name="Normal 61 2 2 2 2 4 3 4" xfId="33342" xr:uid="{00000000-0005-0000-0000-0000B6350000}"/>
    <cellStyle name="Normal 61 2 2 2 2 4 3 5" xfId="41574" xr:uid="{00000000-0005-0000-0000-0000B7350000}"/>
    <cellStyle name="Normal 61 2 2 2 2 4 3 6" xfId="51085" xr:uid="{00000000-0005-0000-0000-0000B8350000}"/>
    <cellStyle name="Normal 61 2 2 2 2 4 4" xfId="11436" xr:uid="{00000000-0005-0000-0000-0000B9350000}"/>
    <cellStyle name="Normal 61 2 2 2 2 4 5" xfId="19595" xr:uid="{00000000-0005-0000-0000-0000BA350000}"/>
    <cellStyle name="Normal 61 2 2 2 2 4 6" xfId="27748" xr:uid="{00000000-0005-0000-0000-0000BB350000}"/>
    <cellStyle name="Normal 61 2 2 2 2 4 7" xfId="35980" xr:uid="{00000000-0005-0000-0000-0000BC350000}"/>
    <cellStyle name="Normal 61 2 2 2 2 4 8" xfId="45491" xr:uid="{00000000-0005-0000-0000-0000BD350000}"/>
    <cellStyle name="Normal 61 2 2 2 2 5" xfId="3676" xr:uid="{00000000-0005-0000-0000-0000BE350000}"/>
    <cellStyle name="Normal 61 2 2 2 2 5 2" xfId="13193" xr:uid="{00000000-0005-0000-0000-0000BF350000}"/>
    <cellStyle name="Normal 61 2 2 2 2 5 3" xfId="21349" xr:uid="{00000000-0005-0000-0000-0000C0350000}"/>
    <cellStyle name="Normal 61 2 2 2 2 5 4" xfId="29502" xr:uid="{00000000-0005-0000-0000-0000C1350000}"/>
    <cellStyle name="Normal 61 2 2 2 2 5 5" xfId="37734" xr:uid="{00000000-0005-0000-0000-0000C2350000}"/>
    <cellStyle name="Normal 61 2 2 2 2 5 6" xfId="47245" xr:uid="{00000000-0005-0000-0000-0000C3350000}"/>
    <cellStyle name="Normal 61 2 2 2 2 6" xfId="6239" xr:uid="{00000000-0005-0000-0000-0000C4350000}"/>
    <cellStyle name="Normal 61 2 2 2 2 6 2" xfId="15756" xr:uid="{00000000-0005-0000-0000-0000C5350000}"/>
    <cellStyle name="Normal 61 2 2 2 2 6 3" xfId="23909" xr:uid="{00000000-0005-0000-0000-0000C6350000}"/>
    <cellStyle name="Normal 61 2 2 2 2 6 4" xfId="32062" xr:uid="{00000000-0005-0000-0000-0000C7350000}"/>
    <cellStyle name="Normal 61 2 2 2 2 6 5" xfId="40294" xr:uid="{00000000-0005-0000-0000-0000C8350000}"/>
    <cellStyle name="Normal 61 2 2 2 2 6 6" xfId="49805" xr:uid="{00000000-0005-0000-0000-0000C9350000}"/>
    <cellStyle name="Normal 61 2 2 2 2 7" xfId="10156" xr:uid="{00000000-0005-0000-0000-0000CA350000}"/>
    <cellStyle name="Normal 61 2 2 2 2 8" xfId="18315" xr:uid="{00000000-0005-0000-0000-0000CB350000}"/>
    <cellStyle name="Normal 61 2 2 2 2 9" xfId="26468" xr:uid="{00000000-0005-0000-0000-0000CC350000}"/>
    <cellStyle name="Normal 61 2 2 2 3" xfId="790" xr:uid="{00000000-0005-0000-0000-0000CD350000}"/>
    <cellStyle name="Normal 61 2 2 2 3 10" xfId="44371" xr:uid="{00000000-0005-0000-0000-0000CE350000}"/>
    <cellStyle name="Normal 61 2 2 2 3 2" xfId="1436" xr:uid="{00000000-0005-0000-0000-0000CF350000}"/>
    <cellStyle name="Normal 61 2 2 2 3 2 2" xfId="2719" xr:uid="{00000000-0005-0000-0000-0000D0350000}"/>
    <cellStyle name="Normal 61 2 2 2 3 2 2 2" xfId="5759" xr:uid="{00000000-0005-0000-0000-0000D1350000}"/>
    <cellStyle name="Normal 61 2 2 2 3 2 2 2 2" xfId="15276" xr:uid="{00000000-0005-0000-0000-0000D2350000}"/>
    <cellStyle name="Normal 61 2 2 2 3 2 2 2 3" xfId="23429" xr:uid="{00000000-0005-0000-0000-0000D3350000}"/>
    <cellStyle name="Normal 61 2 2 2 3 2 2 2 4" xfId="31582" xr:uid="{00000000-0005-0000-0000-0000D4350000}"/>
    <cellStyle name="Normal 61 2 2 2 3 2 2 2 5" xfId="39814" xr:uid="{00000000-0005-0000-0000-0000D5350000}"/>
    <cellStyle name="Normal 61 2 2 2 3 2 2 2 6" xfId="49325" xr:uid="{00000000-0005-0000-0000-0000D6350000}"/>
    <cellStyle name="Normal 61 2 2 2 3 2 2 3" xfId="8319" xr:uid="{00000000-0005-0000-0000-0000D7350000}"/>
    <cellStyle name="Normal 61 2 2 2 3 2 2 3 2" xfId="17836" xr:uid="{00000000-0005-0000-0000-0000D8350000}"/>
    <cellStyle name="Normal 61 2 2 2 3 2 2 3 3" xfId="25989" xr:uid="{00000000-0005-0000-0000-0000D9350000}"/>
    <cellStyle name="Normal 61 2 2 2 3 2 2 3 4" xfId="34142" xr:uid="{00000000-0005-0000-0000-0000DA350000}"/>
    <cellStyle name="Normal 61 2 2 2 3 2 2 3 5" xfId="42374" xr:uid="{00000000-0005-0000-0000-0000DB350000}"/>
    <cellStyle name="Normal 61 2 2 2 3 2 2 3 6" xfId="51885" xr:uid="{00000000-0005-0000-0000-0000DC350000}"/>
    <cellStyle name="Normal 61 2 2 2 3 2 2 4" xfId="12236" xr:uid="{00000000-0005-0000-0000-0000DD350000}"/>
    <cellStyle name="Normal 61 2 2 2 3 2 2 5" xfId="20395" xr:uid="{00000000-0005-0000-0000-0000DE350000}"/>
    <cellStyle name="Normal 61 2 2 2 3 2 2 6" xfId="28548" xr:uid="{00000000-0005-0000-0000-0000DF350000}"/>
    <cellStyle name="Normal 61 2 2 2 3 2 2 7" xfId="36780" xr:uid="{00000000-0005-0000-0000-0000E0350000}"/>
    <cellStyle name="Normal 61 2 2 2 3 2 2 8" xfId="46291" xr:uid="{00000000-0005-0000-0000-0000E1350000}"/>
    <cellStyle name="Normal 61 2 2 2 3 2 3" xfId="4479" xr:uid="{00000000-0005-0000-0000-0000E2350000}"/>
    <cellStyle name="Normal 61 2 2 2 3 2 3 2" xfId="13996" xr:uid="{00000000-0005-0000-0000-0000E3350000}"/>
    <cellStyle name="Normal 61 2 2 2 3 2 3 3" xfId="22149" xr:uid="{00000000-0005-0000-0000-0000E4350000}"/>
    <cellStyle name="Normal 61 2 2 2 3 2 3 4" xfId="30302" xr:uid="{00000000-0005-0000-0000-0000E5350000}"/>
    <cellStyle name="Normal 61 2 2 2 3 2 3 5" xfId="38534" xr:uid="{00000000-0005-0000-0000-0000E6350000}"/>
    <cellStyle name="Normal 61 2 2 2 3 2 3 6" xfId="48045" xr:uid="{00000000-0005-0000-0000-0000E7350000}"/>
    <cellStyle name="Normal 61 2 2 2 3 2 4" xfId="7039" xr:uid="{00000000-0005-0000-0000-0000E8350000}"/>
    <cellStyle name="Normal 61 2 2 2 3 2 4 2" xfId="16556" xr:uid="{00000000-0005-0000-0000-0000E9350000}"/>
    <cellStyle name="Normal 61 2 2 2 3 2 4 3" xfId="24709" xr:uid="{00000000-0005-0000-0000-0000EA350000}"/>
    <cellStyle name="Normal 61 2 2 2 3 2 4 4" xfId="32862" xr:uid="{00000000-0005-0000-0000-0000EB350000}"/>
    <cellStyle name="Normal 61 2 2 2 3 2 4 5" xfId="41094" xr:uid="{00000000-0005-0000-0000-0000EC350000}"/>
    <cellStyle name="Normal 61 2 2 2 3 2 4 6" xfId="50605" xr:uid="{00000000-0005-0000-0000-0000ED350000}"/>
    <cellStyle name="Normal 61 2 2 2 3 2 5" xfId="10956" xr:uid="{00000000-0005-0000-0000-0000EE350000}"/>
    <cellStyle name="Normal 61 2 2 2 3 2 6" xfId="19115" xr:uid="{00000000-0005-0000-0000-0000EF350000}"/>
    <cellStyle name="Normal 61 2 2 2 3 2 7" xfId="27268" xr:uid="{00000000-0005-0000-0000-0000F0350000}"/>
    <cellStyle name="Normal 61 2 2 2 3 2 8" xfId="35500" xr:uid="{00000000-0005-0000-0000-0000F1350000}"/>
    <cellStyle name="Normal 61 2 2 2 3 2 9" xfId="45011" xr:uid="{00000000-0005-0000-0000-0000F2350000}"/>
    <cellStyle name="Normal 61 2 2 2 3 3" xfId="2079" xr:uid="{00000000-0005-0000-0000-0000F3350000}"/>
    <cellStyle name="Normal 61 2 2 2 3 3 2" xfId="5119" xr:uid="{00000000-0005-0000-0000-0000F4350000}"/>
    <cellStyle name="Normal 61 2 2 2 3 3 2 2" xfId="14636" xr:uid="{00000000-0005-0000-0000-0000F5350000}"/>
    <cellStyle name="Normal 61 2 2 2 3 3 2 3" xfId="22789" xr:uid="{00000000-0005-0000-0000-0000F6350000}"/>
    <cellStyle name="Normal 61 2 2 2 3 3 2 4" xfId="30942" xr:uid="{00000000-0005-0000-0000-0000F7350000}"/>
    <cellStyle name="Normal 61 2 2 2 3 3 2 5" xfId="39174" xr:uid="{00000000-0005-0000-0000-0000F8350000}"/>
    <cellStyle name="Normal 61 2 2 2 3 3 2 6" xfId="48685" xr:uid="{00000000-0005-0000-0000-0000F9350000}"/>
    <cellStyle name="Normal 61 2 2 2 3 3 3" xfId="7679" xr:uid="{00000000-0005-0000-0000-0000FA350000}"/>
    <cellStyle name="Normal 61 2 2 2 3 3 3 2" xfId="17196" xr:uid="{00000000-0005-0000-0000-0000FB350000}"/>
    <cellStyle name="Normal 61 2 2 2 3 3 3 3" xfId="25349" xr:uid="{00000000-0005-0000-0000-0000FC350000}"/>
    <cellStyle name="Normal 61 2 2 2 3 3 3 4" xfId="33502" xr:uid="{00000000-0005-0000-0000-0000FD350000}"/>
    <cellStyle name="Normal 61 2 2 2 3 3 3 5" xfId="41734" xr:uid="{00000000-0005-0000-0000-0000FE350000}"/>
    <cellStyle name="Normal 61 2 2 2 3 3 3 6" xfId="51245" xr:uid="{00000000-0005-0000-0000-0000FF350000}"/>
    <cellStyle name="Normal 61 2 2 2 3 3 4" xfId="11596" xr:uid="{00000000-0005-0000-0000-000000360000}"/>
    <cellStyle name="Normal 61 2 2 2 3 3 5" xfId="19755" xr:uid="{00000000-0005-0000-0000-000001360000}"/>
    <cellStyle name="Normal 61 2 2 2 3 3 6" xfId="27908" xr:uid="{00000000-0005-0000-0000-000002360000}"/>
    <cellStyle name="Normal 61 2 2 2 3 3 7" xfId="36140" xr:uid="{00000000-0005-0000-0000-000003360000}"/>
    <cellStyle name="Normal 61 2 2 2 3 3 8" xfId="45651" xr:uid="{00000000-0005-0000-0000-000004360000}"/>
    <cellStyle name="Normal 61 2 2 2 3 4" xfId="3836" xr:uid="{00000000-0005-0000-0000-000005360000}"/>
    <cellStyle name="Normal 61 2 2 2 3 4 2" xfId="13353" xr:uid="{00000000-0005-0000-0000-000006360000}"/>
    <cellStyle name="Normal 61 2 2 2 3 4 3" xfId="21509" xr:uid="{00000000-0005-0000-0000-000007360000}"/>
    <cellStyle name="Normal 61 2 2 2 3 4 4" xfId="29662" xr:uid="{00000000-0005-0000-0000-000008360000}"/>
    <cellStyle name="Normal 61 2 2 2 3 4 5" xfId="37894" xr:uid="{00000000-0005-0000-0000-000009360000}"/>
    <cellStyle name="Normal 61 2 2 2 3 4 6" xfId="47405" xr:uid="{00000000-0005-0000-0000-00000A360000}"/>
    <cellStyle name="Normal 61 2 2 2 3 5" xfId="6399" xr:uid="{00000000-0005-0000-0000-00000B360000}"/>
    <cellStyle name="Normal 61 2 2 2 3 5 2" xfId="15916" xr:uid="{00000000-0005-0000-0000-00000C360000}"/>
    <cellStyle name="Normal 61 2 2 2 3 5 3" xfId="24069" xr:uid="{00000000-0005-0000-0000-00000D360000}"/>
    <cellStyle name="Normal 61 2 2 2 3 5 4" xfId="32222" xr:uid="{00000000-0005-0000-0000-00000E360000}"/>
    <cellStyle name="Normal 61 2 2 2 3 5 5" xfId="40454" xr:uid="{00000000-0005-0000-0000-00000F360000}"/>
    <cellStyle name="Normal 61 2 2 2 3 5 6" xfId="49965" xr:uid="{00000000-0005-0000-0000-000010360000}"/>
    <cellStyle name="Normal 61 2 2 2 3 6" xfId="10316" xr:uid="{00000000-0005-0000-0000-000011360000}"/>
    <cellStyle name="Normal 61 2 2 2 3 7" xfId="18475" xr:uid="{00000000-0005-0000-0000-000012360000}"/>
    <cellStyle name="Normal 61 2 2 2 3 8" xfId="26628" xr:uid="{00000000-0005-0000-0000-000013360000}"/>
    <cellStyle name="Normal 61 2 2 2 3 9" xfId="34860" xr:uid="{00000000-0005-0000-0000-000014360000}"/>
    <cellStyle name="Normal 61 2 2 2 4" xfId="1116" xr:uid="{00000000-0005-0000-0000-000015360000}"/>
    <cellStyle name="Normal 61 2 2 2 4 2" xfId="2399" xr:uid="{00000000-0005-0000-0000-000016360000}"/>
    <cellStyle name="Normal 61 2 2 2 4 2 2" xfId="5439" xr:uid="{00000000-0005-0000-0000-000017360000}"/>
    <cellStyle name="Normal 61 2 2 2 4 2 2 2" xfId="14956" xr:uid="{00000000-0005-0000-0000-000018360000}"/>
    <cellStyle name="Normal 61 2 2 2 4 2 2 3" xfId="23109" xr:uid="{00000000-0005-0000-0000-000019360000}"/>
    <cellStyle name="Normal 61 2 2 2 4 2 2 4" xfId="31262" xr:uid="{00000000-0005-0000-0000-00001A360000}"/>
    <cellStyle name="Normal 61 2 2 2 4 2 2 5" xfId="39494" xr:uid="{00000000-0005-0000-0000-00001B360000}"/>
    <cellStyle name="Normal 61 2 2 2 4 2 2 6" xfId="49005" xr:uid="{00000000-0005-0000-0000-00001C360000}"/>
    <cellStyle name="Normal 61 2 2 2 4 2 3" xfId="7999" xr:uid="{00000000-0005-0000-0000-00001D360000}"/>
    <cellStyle name="Normal 61 2 2 2 4 2 3 2" xfId="17516" xr:uid="{00000000-0005-0000-0000-00001E360000}"/>
    <cellStyle name="Normal 61 2 2 2 4 2 3 3" xfId="25669" xr:uid="{00000000-0005-0000-0000-00001F360000}"/>
    <cellStyle name="Normal 61 2 2 2 4 2 3 4" xfId="33822" xr:uid="{00000000-0005-0000-0000-000020360000}"/>
    <cellStyle name="Normal 61 2 2 2 4 2 3 5" xfId="42054" xr:uid="{00000000-0005-0000-0000-000021360000}"/>
    <cellStyle name="Normal 61 2 2 2 4 2 3 6" xfId="51565" xr:uid="{00000000-0005-0000-0000-000022360000}"/>
    <cellStyle name="Normal 61 2 2 2 4 2 4" xfId="11916" xr:uid="{00000000-0005-0000-0000-000023360000}"/>
    <cellStyle name="Normal 61 2 2 2 4 2 5" xfId="20075" xr:uid="{00000000-0005-0000-0000-000024360000}"/>
    <cellStyle name="Normal 61 2 2 2 4 2 6" xfId="28228" xr:uid="{00000000-0005-0000-0000-000025360000}"/>
    <cellStyle name="Normal 61 2 2 2 4 2 7" xfId="36460" xr:uid="{00000000-0005-0000-0000-000026360000}"/>
    <cellStyle name="Normal 61 2 2 2 4 2 8" xfId="45971" xr:uid="{00000000-0005-0000-0000-000027360000}"/>
    <cellStyle name="Normal 61 2 2 2 4 3" xfId="4159" xr:uid="{00000000-0005-0000-0000-000028360000}"/>
    <cellStyle name="Normal 61 2 2 2 4 3 2" xfId="13676" xr:uid="{00000000-0005-0000-0000-000029360000}"/>
    <cellStyle name="Normal 61 2 2 2 4 3 3" xfId="21829" xr:uid="{00000000-0005-0000-0000-00002A360000}"/>
    <cellStyle name="Normal 61 2 2 2 4 3 4" xfId="29982" xr:uid="{00000000-0005-0000-0000-00002B360000}"/>
    <cellStyle name="Normal 61 2 2 2 4 3 5" xfId="38214" xr:uid="{00000000-0005-0000-0000-00002C360000}"/>
    <cellStyle name="Normal 61 2 2 2 4 3 6" xfId="47725" xr:uid="{00000000-0005-0000-0000-00002D360000}"/>
    <cellStyle name="Normal 61 2 2 2 4 4" xfId="6719" xr:uid="{00000000-0005-0000-0000-00002E360000}"/>
    <cellStyle name="Normal 61 2 2 2 4 4 2" xfId="16236" xr:uid="{00000000-0005-0000-0000-00002F360000}"/>
    <cellStyle name="Normal 61 2 2 2 4 4 3" xfId="24389" xr:uid="{00000000-0005-0000-0000-000030360000}"/>
    <cellStyle name="Normal 61 2 2 2 4 4 4" xfId="32542" xr:uid="{00000000-0005-0000-0000-000031360000}"/>
    <cellStyle name="Normal 61 2 2 2 4 4 5" xfId="40774" xr:uid="{00000000-0005-0000-0000-000032360000}"/>
    <cellStyle name="Normal 61 2 2 2 4 4 6" xfId="50285" xr:uid="{00000000-0005-0000-0000-000033360000}"/>
    <cellStyle name="Normal 61 2 2 2 4 5" xfId="10636" xr:uid="{00000000-0005-0000-0000-000034360000}"/>
    <cellStyle name="Normal 61 2 2 2 4 6" xfId="18795" xr:uid="{00000000-0005-0000-0000-000035360000}"/>
    <cellStyle name="Normal 61 2 2 2 4 7" xfId="26948" xr:uid="{00000000-0005-0000-0000-000036360000}"/>
    <cellStyle name="Normal 61 2 2 2 4 8" xfId="35180" xr:uid="{00000000-0005-0000-0000-000037360000}"/>
    <cellStyle name="Normal 61 2 2 2 4 9" xfId="44691" xr:uid="{00000000-0005-0000-0000-000038360000}"/>
    <cellStyle name="Normal 61 2 2 2 5" xfId="1759" xr:uid="{00000000-0005-0000-0000-000039360000}"/>
    <cellStyle name="Normal 61 2 2 2 5 2" xfId="4799" xr:uid="{00000000-0005-0000-0000-00003A360000}"/>
    <cellStyle name="Normal 61 2 2 2 5 2 2" xfId="14316" xr:uid="{00000000-0005-0000-0000-00003B360000}"/>
    <cellStyle name="Normal 61 2 2 2 5 2 3" xfId="22469" xr:uid="{00000000-0005-0000-0000-00003C360000}"/>
    <cellStyle name="Normal 61 2 2 2 5 2 4" xfId="30622" xr:uid="{00000000-0005-0000-0000-00003D360000}"/>
    <cellStyle name="Normal 61 2 2 2 5 2 5" xfId="38854" xr:uid="{00000000-0005-0000-0000-00003E360000}"/>
    <cellStyle name="Normal 61 2 2 2 5 2 6" xfId="48365" xr:uid="{00000000-0005-0000-0000-00003F360000}"/>
    <cellStyle name="Normal 61 2 2 2 5 3" xfId="7359" xr:uid="{00000000-0005-0000-0000-000040360000}"/>
    <cellStyle name="Normal 61 2 2 2 5 3 2" xfId="16876" xr:uid="{00000000-0005-0000-0000-000041360000}"/>
    <cellStyle name="Normal 61 2 2 2 5 3 3" xfId="25029" xr:uid="{00000000-0005-0000-0000-000042360000}"/>
    <cellStyle name="Normal 61 2 2 2 5 3 4" xfId="33182" xr:uid="{00000000-0005-0000-0000-000043360000}"/>
    <cellStyle name="Normal 61 2 2 2 5 3 5" xfId="41414" xr:uid="{00000000-0005-0000-0000-000044360000}"/>
    <cellStyle name="Normal 61 2 2 2 5 3 6" xfId="50925" xr:uid="{00000000-0005-0000-0000-000045360000}"/>
    <cellStyle name="Normal 61 2 2 2 5 4" xfId="11276" xr:uid="{00000000-0005-0000-0000-000046360000}"/>
    <cellStyle name="Normal 61 2 2 2 5 5" xfId="19435" xr:uid="{00000000-0005-0000-0000-000047360000}"/>
    <cellStyle name="Normal 61 2 2 2 5 6" xfId="27588" xr:uid="{00000000-0005-0000-0000-000048360000}"/>
    <cellStyle name="Normal 61 2 2 2 5 7" xfId="35820" xr:uid="{00000000-0005-0000-0000-000049360000}"/>
    <cellStyle name="Normal 61 2 2 2 5 8" xfId="45331" xr:uid="{00000000-0005-0000-0000-00004A360000}"/>
    <cellStyle name="Normal 61 2 2 2 6" xfId="3513" xr:uid="{00000000-0005-0000-0000-00004B360000}"/>
    <cellStyle name="Normal 61 2 2 2 6 2" xfId="13030" xr:uid="{00000000-0005-0000-0000-00004C360000}"/>
    <cellStyle name="Normal 61 2 2 2 6 3" xfId="21189" xr:uid="{00000000-0005-0000-0000-00004D360000}"/>
    <cellStyle name="Normal 61 2 2 2 6 4" xfId="29342" xr:uid="{00000000-0005-0000-0000-00004E360000}"/>
    <cellStyle name="Normal 61 2 2 2 6 5" xfId="37574" xr:uid="{00000000-0005-0000-0000-00004F360000}"/>
    <cellStyle name="Normal 61 2 2 2 6 6" xfId="47085" xr:uid="{00000000-0005-0000-0000-000050360000}"/>
    <cellStyle name="Normal 61 2 2 2 7" xfId="6079" xr:uid="{00000000-0005-0000-0000-000051360000}"/>
    <cellStyle name="Normal 61 2 2 2 7 2" xfId="15596" xr:uid="{00000000-0005-0000-0000-000052360000}"/>
    <cellStyle name="Normal 61 2 2 2 7 3" xfId="23749" xr:uid="{00000000-0005-0000-0000-000053360000}"/>
    <cellStyle name="Normal 61 2 2 2 7 4" xfId="31902" xr:uid="{00000000-0005-0000-0000-000054360000}"/>
    <cellStyle name="Normal 61 2 2 2 7 5" xfId="40134" xr:uid="{00000000-0005-0000-0000-000055360000}"/>
    <cellStyle name="Normal 61 2 2 2 7 6" xfId="49645" xr:uid="{00000000-0005-0000-0000-000056360000}"/>
    <cellStyle name="Normal 61 2 2 2 8" xfId="9996" xr:uid="{00000000-0005-0000-0000-000057360000}"/>
    <cellStyle name="Normal 61 2 2 2 9" xfId="18155" xr:uid="{00000000-0005-0000-0000-000058360000}"/>
    <cellStyle name="Normal 61 2 2 20" xfId="8953" xr:uid="{00000000-0005-0000-0000-000059360000}"/>
    <cellStyle name="Normal 61 2 2 20 2" xfId="43008" xr:uid="{00000000-0005-0000-0000-00005A360000}"/>
    <cellStyle name="Normal 61 2 2 20 3" xfId="52519" xr:uid="{00000000-0005-0000-0000-00005B360000}"/>
    <cellStyle name="Normal 61 2 2 21" xfId="9032" xr:uid="{00000000-0005-0000-0000-00005C360000}"/>
    <cellStyle name="Normal 61 2 2 21 2" xfId="43087" xr:uid="{00000000-0005-0000-0000-00005D360000}"/>
    <cellStyle name="Normal 61 2 2 21 3" xfId="52598" xr:uid="{00000000-0005-0000-0000-00005E360000}"/>
    <cellStyle name="Normal 61 2 2 22" xfId="9111" xr:uid="{00000000-0005-0000-0000-00005F360000}"/>
    <cellStyle name="Normal 61 2 2 22 2" xfId="43166" xr:uid="{00000000-0005-0000-0000-000060360000}"/>
    <cellStyle name="Normal 61 2 2 22 3" xfId="52677" xr:uid="{00000000-0005-0000-0000-000061360000}"/>
    <cellStyle name="Normal 61 2 2 23" xfId="9190" xr:uid="{00000000-0005-0000-0000-000062360000}"/>
    <cellStyle name="Normal 61 2 2 23 2" xfId="43245" xr:uid="{00000000-0005-0000-0000-000063360000}"/>
    <cellStyle name="Normal 61 2 2 23 3" xfId="52756" xr:uid="{00000000-0005-0000-0000-000064360000}"/>
    <cellStyle name="Normal 61 2 2 24" xfId="9269" xr:uid="{00000000-0005-0000-0000-000065360000}"/>
    <cellStyle name="Normal 61 2 2 24 2" xfId="43324" xr:uid="{00000000-0005-0000-0000-000066360000}"/>
    <cellStyle name="Normal 61 2 2 24 3" xfId="52835" xr:uid="{00000000-0005-0000-0000-000067360000}"/>
    <cellStyle name="Normal 61 2 2 25" xfId="9348" xr:uid="{00000000-0005-0000-0000-000068360000}"/>
    <cellStyle name="Normal 61 2 2 25 2" xfId="43403" xr:uid="{00000000-0005-0000-0000-000069360000}"/>
    <cellStyle name="Normal 61 2 2 25 3" xfId="52914" xr:uid="{00000000-0005-0000-0000-00006A360000}"/>
    <cellStyle name="Normal 61 2 2 26" xfId="9427" xr:uid="{00000000-0005-0000-0000-00006B360000}"/>
    <cellStyle name="Normal 61 2 2 26 2" xfId="43482" xr:uid="{00000000-0005-0000-0000-00006C360000}"/>
    <cellStyle name="Normal 61 2 2 26 3" xfId="52993" xr:uid="{00000000-0005-0000-0000-00006D360000}"/>
    <cellStyle name="Normal 61 2 2 27" xfId="9506" xr:uid="{00000000-0005-0000-0000-00006E360000}"/>
    <cellStyle name="Normal 61 2 2 27 2" xfId="43561" xr:uid="{00000000-0005-0000-0000-00006F360000}"/>
    <cellStyle name="Normal 61 2 2 27 3" xfId="53072" xr:uid="{00000000-0005-0000-0000-000070360000}"/>
    <cellStyle name="Normal 61 2 2 28" xfId="9585" xr:uid="{00000000-0005-0000-0000-000071360000}"/>
    <cellStyle name="Normal 61 2 2 28 2" xfId="43640" xr:uid="{00000000-0005-0000-0000-000072360000}"/>
    <cellStyle name="Normal 61 2 2 28 3" xfId="53151" xr:uid="{00000000-0005-0000-0000-000073360000}"/>
    <cellStyle name="Normal 61 2 2 29" xfId="9664" xr:uid="{00000000-0005-0000-0000-000074360000}"/>
    <cellStyle name="Normal 61 2 2 29 2" xfId="43719" xr:uid="{00000000-0005-0000-0000-000075360000}"/>
    <cellStyle name="Normal 61 2 2 29 3" xfId="53230" xr:uid="{00000000-0005-0000-0000-000076360000}"/>
    <cellStyle name="Normal 61 2 2 3" xfId="547" xr:uid="{00000000-0005-0000-0000-000077360000}"/>
    <cellStyle name="Normal 61 2 2 3 10" xfId="34620" xr:uid="{00000000-0005-0000-0000-000078360000}"/>
    <cellStyle name="Normal 61 2 2 3 11" xfId="44131" xr:uid="{00000000-0005-0000-0000-000079360000}"/>
    <cellStyle name="Normal 61 2 2 3 2" xfId="873" xr:uid="{00000000-0005-0000-0000-00007A360000}"/>
    <cellStyle name="Normal 61 2 2 3 2 10" xfId="44451" xr:uid="{00000000-0005-0000-0000-00007B360000}"/>
    <cellStyle name="Normal 61 2 2 3 2 2" xfId="1516" xr:uid="{00000000-0005-0000-0000-00007C360000}"/>
    <cellStyle name="Normal 61 2 2 3 2 2 2" xfId="2799" xr:uid="{00000000-0005-0000-0000-00007D360000}"/>
    <cellStyle name="Normal 61 2 2 3 2 2 2 2" xfId="5839" xr:uid="{00000000-0005-0000-0000-00007E360000}"/>
    <cellStyle name="Normal 61 2 2 3 2 2 2 2 2" xfId="15356" xr:uid="{00000000-0005-0000-0000-00007F360000}"/>
    <cellStyle name="Normal 61 2 2 3 2 2 2 2 3" xfId="23509" xr:uid="{00000000-0005-0000-0000-000080360000}"/>
    <cellStyle name="Normal 61 2 2 3 2 2 2 2 4" xfId="31662" xr:uid="{00000000-0005-0000-0000-000081360000}"/>
    <cellStyle name="Normal 61 2 2 3 2 2 2 2 5" xfId="39894" xr:uid="{00000000-0005-0000-0000-000082360000}"/>
    <cellStyle name="Normal 61 2 2 3 2 2 2 2 6" xfId="49405" xr:uid="{00000000-0005-0000-0000-000083360000}"/>
    <cellStyle name="Normal 61 2 2 3 2 2 2 3" xfId="8399" xr:uid="{00000000-0005-0000-0000-000084360000}"/>
    <cellStyle name="Normal 61 2 2 3 2 2 2 3 2" xfId="17916" xr:uid="{00000000-0005-0000-0000-000085360000}"/>
    <cellStyle name="Normal 61 2 2 3 2 2 2 3 3" xfId="26069" xr:uid="{00000000-0005-0000-0000-000086360000}"/>
    <cellStyle name="Normal 61 2 2 3 2 2 2 3 4" xfId="34222" xr:uid="{00000000-0005-0000-0000-000087360000}"/>
    <cellStyle name="Normal 61 2 2 3 2 2 2 3 5" xfId="42454" xr:uid="{00000000-0005-0000-0000-000088360000}"/>
    <cellStyle name="Normal 61 2 2 3 2 2 2 3 6" xfId="51965" xr:uid="{00000000-0005-0000-0000-000089360000}"/>
    <cellStyle name="Normal 61 2 2 3 2 2 2 4" xfId="12316" xr:uid="{00000000-0005-0000-0000-00008A360000}"/>
    <cellStyle name="Normal 61 2 2 3 2 2 2 5" xfId="20475" xr:uid="{00000000-0005-0000-0000-00008B360000}"/>
    <cellStyle name="Normal 61 2 2 3 2 2 2 6" xfId="28628" xr:uid="{00000000-0005-0000-0000-00008C360000}"/>
    <cellStyle name="Normal 61 2 2 3 2 2 2 7" xfId="36860" xr:uid="{00000000-0005-0000-0000-00008D360000}"/>
    <cellStyle name="Normal 61 2 2 3 2 2 2 8" xfId="46371" xr:uid="{00000000-0005-0000-0000-00008E360000}"/>
    <cellStyle name="Normal 61 2 2 3 2 2 3" xfId="4559" xr:uid="{00000000-0005-0000-0000-00008F360000}"/>
    <cellStyle name="Normal 61 2 2 3 2 2 3 2" xfId="14076" xr:uid="{00000000-0005-0000-0000-000090360000}"/>
    <cellStyle name="Normal 61 2 2 3 2 2 3 3" xfId="22229" xr:uid="{00000000-0005-0000-0000-000091360000}"/>
    <cellStyle name="Normal 61 2 2 3 2 2 3 4" xfId="30382" xr:uid="{00000000-0005-0000-0000-000092360000}"/>
    <cellStyle name="Normal 61 2 2 3 2 2 3 5" xfId="38614" xr:uid="{00000000-0005-0000-0000-000093360000}"/>
    <cellStyle name="Normal 61 2 2 3 2 2 3 6" xfId="48125" xr:uid="{00000000-0005-0000-0000-000094360000}"/>
    <cellStyle name="Normal 61 2 2 3 2 2 4" xfId="7119" xr:uid="{00000000-0005-0000-0000-000095360000}"/>
    <cellStyle name="Normal 61 2 2 3 2 2 4 2" xfId="16636" xr:uid="{00000000-0005-0000-0000-000096360000}"/>
    <cellStyle name="Normal 61 2 2 3 2 2 4 3" xfId="24789" xr:uid="{00000000-0005-0000-0000-000097360000}"/>
    <cellStyle name="Normal 61 2 2 3 2 2 4 4" xfId="32942" xr:uid="{00000000-0005-0000-0000-000098360000}"/>
    <cellStyle name="Normal 61 2 2 3 2 2 4 5" xfId="41174" xr:uid="{00000000-0005-0000-0000-000099360000}"/>
    <cellStyle name="Normal 61 2 2 3 2 2 4 6" xfId="50685" xr:uid="{00000000-0005-0000-0000-00009A360000}"/>
    <cellStyle name="Normal 61 2 2 3 2 2 5" xfId="11036" xr:uid="{00000000-0005-0000-0000-00009B360000}"/>
    <cellStyle name="Normal 61 2 2 3 2 2 6" xfId="19195" xr:uid="{00000000-0005-0000-0000-00009C360000}"/>
    <cellStyle name="Normal 61 2 2 3 2 2 7" xfId="27348" xr:uid="{00000000-0005-0000-0000-00009D360000}"/>
    <cellStyle name="Normal 61 2 2 3 2 2 8" xfId="35580" xr:uid="{00000000-0005-0000-0000-00009E360000}"/>
    <cellStyle name="Normal 61 2 2 3 2 2 9" xfId="45091" xr:uid="{00000000-0005-0000-0000-00009F360000}"/>
    <cellStyle name="Normal 61 2 2 3 2 3" xfId="2159" xr:uid="{00000000-0005-0000-0000-0000A0360000}"/>
    <cellStyle name="Normal 61 2 2 3 2 3 2" xfId="5199" xr:uid="{00000000-0005-0000-0000-0000A1360000}"/>
    <cellStyle name="Normal 61 2 2 3 2 3 2 2" xfId="14716" xr:uid="{00000000-0005-0000-0000-0000A2360000}"/>
    <cellStyle name="Normal 61 2 2 3 2 3 2 3" xfId="22869" xr:uid="{00000000-0005-0000-0000-0000A3360000}"/>
    <cellStyle name="Normal 61 2 2 3 2 3 2 4" xfId="31022" xr:uid="{00000000-0005-0000-0000-0000A4360000}"/>
    <cellStyle name="Normal 61 2 2 3 2 3 2 5" xfId="39254" xr:uid="{00000000-0005-0000-0000-0000A5360000}"/>
    <cellStyle name="Normal 61 2 2 3 2 3 2 6" xfId="48765" xr:uid="{00000000-0005-0000-0000-0000A6360000}"/>
    <cellStyle name="Normal 61 2 2 3 2 3 3" xfId="7759" xr:uid="{00000000-0005-0000-0000-0000A7360000}"/>
    <cellStyle name="Normal 61 2 2 3 2 3 3 2" xfId="17276" xr:uid="{00000000-0005-0000-0000-0000A8360000}"/>
    <cellStyle name="Normal 61 2 2 3 2 3 3 3" xfId="25429" xr:uid="{00000000-0005-0000-0000-0000A9360000}"/>
    <cellStyle name="Normal 61 2 2 3 2 3 3 4" xfId="33582" xr:uid="{00000000-0005-0000-0000-0000AA360000}"/>
    <cellStyle name="Normal 61 2 2 3 2 3 3 5" xfId="41814" xr:uid="{00000000-0005-0000-0000-0000AB360000}"/>
    <cellStyle name="Normal 61 2 2 3 2 3 3 6" xfId="51325" xr:uid="{00000000-0005-0000-0000-0000AC360000}"/>
    <cellStyle name="Normal 61 2 2 3 2 3 4" xfId="11676" xr:uid="{00000000-0005-0000-0000-0000AD360000}"/>
    <cellStyle name="Normal 61 2 2 3 2 3 5" xfId="19835" xr:uid="{00000000-0005-0000-0000-0000AE360000}"/>
    <cellStyle name="Normal 61 2 2 3 2 3 6" xfId="27988" xr:uid="{00000000-0005-0000-0000-0000AF360000}"/>
    <cellStyle name="Normal 61 2 2 3 2 3 7" xfId="36220" xr:uid="{00000000-0005-0000-0000-0000B0360000}"/>
    <cellStyle name="Normal 61 2 2 3 2 3 8" xfId="45731" xr:uid="{00000000-0005-0000-0000-0000B1360000}"/>
    <cellStyle name="Normal 61 2 2 3 2 4" xfId="3919" xr:uid="{00000000-0005-0000-0000-0000B2360000}"/>
    <cellStyle name="Normal 61 2 2 3 2 4 2" xfId="13436" xr:uid="{00000000-0005-0000-0000-0000B3360000}"/>
    <cellStyle name="Normal 61 2 2 3 2 4 3" xfId="21589" xr:uid="{00000000-0005-0000-0000-0000B4360000}"/>
    <cellStyle name="Normal 61 2 2 3 2 4 4" xfId="29742" xr:uid="{00000000-0005-0000-0000-0000B5360000}"/>
    <cellStyle name="Normal 61 2 2 3 2 4 5" xfId="37974" xr:uid="{00000000-0005-0000-0000-0000B6360000}"/>
    <cellStyle name="Normal 61 2 2 3 2 4 6" xfId="47485" xr:uid="{00000000-0005-0000-0000-0000B7360000}"/>
    <cellStyle name="Normal 61 2 2 3 2 5" xfId="6479" xr:uid="{00000000-0005-0000-0000-0000B8360000}"/>
    <cellStyle name="Normal 61 2 2 3 2 5 2" xfId="15996" xr:uid="{00000000-0005-0000-0000-0000B9360000}"/>
    <cellStyle name="Normal 61 2 2 3 2 5 3" xfId="24149" xr:uid="{00000000-0005-0000-0000-0000BA360000}"/>
    <cellStyle name="Normal 61 2 2 3 2 5 4" xfId="32302" xr:uid="{00000000-0005-0000-0000-0000BB360000}"/>
    <cellStyle name="Normal 61 2 2 3 2 5 5" xfId="40534" xr:uid="{00000000-0005-0000-0000-0000BC360000}"/>
    <cellStyle name="Normal 61 2 2 3 2 5 6" xfId="50045" xr:uid="{00000000-0005-0000-0000-0000BD360000}"/>
    <cellStyle name="Normal 61 2 2 3 2 6" xfId="10396" xr:uid="{00000000-0005-0000-0000-0000BE360000}"/>
    <cellStyle name="Normal 61 2 2 3 2 7" xfId="18555" xr:uid="{00000000-0005-0000-0000-0000BF360000}"/>
    <cellStyle name="Normal 61 2 2 3 2 8" xfId="26708" xr:uid="{00000000-0005-0000-0000-0000C0360000}"/>
    <cellStyle name="Normal 61 2 2 3 2 9" xfId="34940" xr:uid="{00000000-0005-0000-0000-0000C1360000}"/>
    <cellStyle name="Normal 61 2 2 3 3" xfId="1196" xr:uid="{00000000-0005-0000-0000-0000C2360000}"/>
    <cellStyle name="Normal 61 2 2 3 3 2" xfId="2479" xr:uid="{00000000-0005-0000-0000-0000C3360000}"/>
    <cellStyle name="Normal 61 2 2 3 3 2 2" xfId="5519" xr:uid="{00000000-0005-0000-0000-0000C4360000}"/>
    <cellStyle name="Normal 61 2 2 3 3 2 2 2" xfId="15036" xr:uid="{00000000-0005-0000-0000-0000C5360000}"/>
    <cellStyle name="Normal 61 2 2 3 3 2 2 3" xfId="23189" xr:uid="{00000000-0005-0000-0000-0000C6360000}"/>
    <cellStyle name="Normal 61 2 2 3 3 2 2 4" xfId="31342" xr:uid="{00000000-0005-0000-0000-0000C7360000}"/>
    <cellStyle name="Normal 61 2 2 3 3 2 2 5" xfId="39574" xr:uid="{00000000-0005-0000-0000-0000C8360000}"/>
    <cellStyle name="Normal 61 2 2 3 3 2 2 6" xfId="49085" xr:uid="{00000000-0005-0000-0000-0000C9360000}"/>
    <cellStyle name="Normal 61 2 2 3 3 2 3" xfId="8079" xr:uid="{00000000-0005-0000-0000-0000CA360000}"/>
    <cellStyle name="Normal 61 2 2 3 3 2 3 2" xfId="17596" xr:uid="{00000000-0005-0000-0000-0000CB360000}"/>
    <cellStyle name="Normal 61 2 2 3 3 2 3 3" xfId="25749" xr:uid="{00000000-0005-0000-0000-0000CC360000}"/>
    <cellStyle name="Normal 61 2 2 3 3 2 3 4" xfId="33902" xr:uid="{00000000-0005-0000-0000-0000CD360000}"/>
    <cellStyle name="Normal 61 2 2 3 3 2 3 5" xfId="42134" xr:uid="{00000000-0005-0000-0000-0000CE360000}"/>
    <cellStyle name="Normal 61 2 2 3 3 2 3 6" xfId="51645" xr:uid="{00000000-0005-0000-0000-0000CF360000}"/>
    <cellStyle name="Normal 61 2 2 3 3 2 4" xfId="11996" xr:uid="{00000000-0005-0000-0000-0000D0360000}"/>
    <cellStyle name="Normal 61 2 2 3 3 2 5" xfId="20155" xr:uid="{00000000-0005-0000-0000-0000D1360000}"/>
    <cellStyle name="Normal 61 2 2 3 3 2 6" xfId="28308" xr:uid="{00000000-0005-0000-0000-0000D2360000}"/>
    <cellStyle name="Normal 61 2 2 3 3 2 7" xfId="36540" xr:uid="{00000000-0005-0000-0000-0000D3360000}"/>
    <cellStyle name="Normal 61 2 2 3 3 2 8" xfId="46051" xr:uid="{00000000-0005-0000-0000-0000D4360000}"/>
    <cellStyle name="Normal 61 2 2 3 3 3" xfId="4239" xr:uid="{00000000-0005-0000-0000-0000D5360000}"/>
    <cellStyle name="Normal 61 2 2 3 3 3 2" xfId="13756" xr:uid="{00000000-0005-0000-0000-0000D6360000}"/>
    <cellStyle name="Normal 61 2 2 3 3 3 3" xfId="21909" xr:uid="{00000000-0005-0000-0000-0000D7360000}"/>
    <cellStyle name="Normal 61 2 2 3 3 3 4" xfId="30062" xr:uid="{00000000-0005-0000-0000-0000D8360000}"/>
    <cellStyle name="Normal 61 2 2 3 3 3 5" xfId="38294" xr:uid="{00000000-0005-0000-0000-0000D9360000}"/>
    <cellStyle name="Normal 61 2 2 3 3 3 6" xfId="47805" xr:uid="{00000000-0005-0000-0000-0000DA360000}"/>
    <cellStyle name="Normal 61 2 2 3 3 4" xfId="6799" xr:uid="{00000000-0005-0000-0000-0000DB360000}"/>
    <cellStyle name="Normal 61 2 2 3 3 4 2" xfId="16316" xr:uid="{00000000-0005-0000-0000-0000DC360000}"/>
    <cellStyle name="Normal 61 2 2 3 3 4 3" xfId="24469" xr:uid="{00000000-0005-0000-0000-0000DD360000}"/>
    <cellStyle name="Normal 61 2 2 3 3 4 4" xfId="32622" xr:uid="{00000000-0005-0000-0000-0000DE360000}"/>
    <cellStyle name="Normal 61 2 2 3 3 4 5" xfId="40854" xr:uid="{00000000-0005-0000-0000-0000DF360000}"/>
    <cellStyle name="Normal 61 2 2 3 3 4 6" xfId="50365" xr:uid="{00000000-0005-0000-0000-0000E0360000}"/>
    <cellStyle name="Normal 61 2 2 3 3 5" xfId="10716" xr:uid="{00000000-0005-0000-0000-0000E1360000}"/>
    <cellStyle name="Normal 61 2 2 3 3 6" xfId="18875" xr:uid="{00000000-0005-0000-0000-0000E2360000}"/>
    <cellStyle name="Normal 61 2 2 3 3 7" xfId="27028" xr:uid="{00000000-0005-0000-0000-0000E3360000}"/>
    <cellStyle name="Normal 61 2 2 3 3 8" xfId="35260" xr:uid="{00000000-0005-0000-0000-0000E4360000}"/>
    <cellStyle name="Normal 61 2 2 3 3 9" xfId="44771" xr:uid="{00000000-0005-0000-0000-0000E5360000}"/>
    <cellStyle name="Normal 61 2 2 3 4" xfId="1839" xr:uid="{00000000-0005-0000-0000-0000E6360000}"/>
    <cellStyle name="Normal 61 2 2 3 4 2" xfId="4879" xr:uid="{00000000-0005-0000-0000-0000E7360000}"/>
    <cellStyle name="Normal 61 2 2 3 4 2 2" xfId="14396" xr:uid="{00000000-0005-0000-0000-0000E8360000}"/>
    <cellStyle name="Normal 61 2 2 3 4 2 3" xfId="22549" xr:uid="{00000000-0005-0000-0000-0000E9360000}"/>
    <cellStyle name="Normal 61 2 2 3 4 2 4" xfId="30702" xr:uid="{00000000-0005-0000-0000-0000EA360000}"/>
    <cellStyle name="Normal 61 2 2 3 4 2 5" xfId="38934" xr:uid="{00000000-0005-0000-0000-0000EB360000}"/>
    <cellStyle name="Normal 61 2 2 3 4 2 6" xfId="48445" xr:uid="{00000000-0005-0000-0000-0000EC360000}"/>
    <cellStyle name="Normal 61 2 2 3 4 3" xfId="7439" xr:uid="{00000000-0005-0000-0000-0000ED360000}"/>
    <cellStyle name="Normal 61 2 2 3 4 3 2" xfId="16956" xr:uid="{00000000-0005-0000-0000-0000EE360000}"/>
    <cellStyle name="Normal 61 2 2 3 4 3 3" xfId="25109" xr:uid="{00000000-0005-0000-0000-0000EF360000}"/>
    <cellStyle name="Normal 61 2 2 3 4 3 4" xfId="33262" xr:uid="{00000000-0005-0000-0000-0000F0360000}"/>
    <cellStyle name="Normal 61 2 2 3 4 3 5" xfId="41494" xr:uid="{00000000-0005-0000-0000-0000F1360000}"/>
    <cellStyle name="Normal 61 2 2 3 4 3 6" xfId="51005" xr:uid="{00000000-0005-0000-0000-0000F2360000}"/>
    <cellStyle name="Normal 61 2 2 3 4 4" xfId="11356" xr:uid="{00000000-0005-0000-0000-0000F3360000}"/>
    <cellStyle name="Normal 61 2 2 3 4 5" xfId="19515" xr:uid="{00000000-0005-0000-0000-0000F4360000}"/>
    <cellStyle name="Normal 61 2 2 3 4 6" xfId="27668" xr:uid="{00000000-0005-0000-0000-0000F5360000}"/>
    <cellStyle name="Normal 61 2 2 3 4 7" xfId="35900" xr:uid="{00000000-0005-0000-0000-0000F6360000}"/>
    <cellStyle name="Normal 61 2 2 3 4 8" xfId="45411" xr:uid="{00000000-0005-0000-0000-0000F7360000}"/>
    <cellStyle name="Normal 61 2 2 3 5" xfId="3596" xr:uid="{00000000-0005-0000-0000-0000F8360000}"/>
    <cellStyle name="Normal 61 2 2 3 5 2" xfId="13113" xr:uid="{00000000-0005-0000-0000-0000F9360000}"/>
    <cellStyle name="Normal 61 2 2 3 5 3" xfId="21269" xr:uid="{00000000-0005-0000-0000-0000FA360000}"/>
    <cellStyle name="Normal 61 2 2 3 5 4" xfId="29422" xr:uid="{00000000-0005-0000-0000-0000FB360000}"/>
    <cellStyle name="Normal 61 2 2 3 5 5" xfId="37654" xr:uid="{00000000-0005-0000-0000-0000FC360000}"/>
    <cellStyle name="Normal 61 2 2 3 5 6" xfId="47165" xr:uid="{00000000-0005-0000-0000-0000FD360000}"/>
    <cellStyle name="Normal 61 2 2 3 6" xfId="6159" xr:uid="{00000000-0005-0000-0000-0000FE360000}"/>
    <cellStyle name="Normal 61 2 2 3 6 2" xfId="15676" xr:uid="{00000000-0005-0000-0000-0000FF360000}"/>
    <cellStyle name="Normal 61 2 2 3 6 3" xfId="23829" xr:uid="{00000000-0005-0000-0000-000000370000}"/>
    <cellStyle name="Normal 61 2 2 3 6 4" xfId="31982" xr:uid="{00000000-0005-0000-0000-000001370000}"/>
    <cellStyle name="Normal 61 2 2 3 6 5" xfId="40214" xr:uid="{00000000-0005-0000-0000-000002370000}"/>
    <cellStyle name="Normal 61 2 2 3 6 6" xfId="49725" xr:uid="{00000000-0005-0000-0000-000003370000}"/>
    <cellStyle name="Normal 61 2 2 3 7" xfId="10076" xr:uid="{00000000-0005-0000-0000-000004370000}"/>
    <cellStyle name="Normal 61 2 2 3 8" xfId="18235" xr:uid="{00000000-0005-0000-0000-000005370000}"/>
    <cellStyle name="Normal 61 2 2 3 9" xfId="26388" xr:uid="{00000000-0005-0000-0000-000006370000}"/>
    <cellStyle name="Normal 61 2 2 30" xfId="9743" xr:uid="{00000000-0005-0000-0000-000007370000}"/>
    <cellStyle name="Normal 61 2 2 30 2" xfId="43798" xr:uid="{00000000-0005-0000-0000-000008370000}"/>
    <cellStyle name="Normal 61 2 2 30 3" xfId="53309" xr:uid="{00000000-0005-0000-0000-000009370000}"/>
    <cellStyle name="Normal 61 2 2 31" xfId="9822" xr:uid="{00000000-0005-0000-0000-00000A370000}"/>
    <cellStyle name="Normal 61 2 2 31 2" xfId="43877" xr:uid="{00000000-0005-0000-0000-00000B370000}"/>
    <cellStyle name="Normal 61 2 2 31 3" xfId="53388" xr:uid="{00000000-0005-0000-0000-00000C370000}"/>
    <cellStyle name="Normal 61 2 2 32" xfId="9916" xr:uid="{00000000-0005-0000-0000-00000D370000}"/>
    <cellStyle name="Normal 61 2 2 33" xfId="18075" xr:uid="{00000000-0005-0000-0000-00000E370000}"/>
    <cellStyle name="Normal 61 2 2 34" xfId="26228" xr:uid="{00000000-0005-0000-0000-00000F370000}"/>
    <cellStyle name="Normal 61 2 2 35" xfId="34381" xr:uid="{00000000-0005-0000-0000-000010370000}"/>
    <cellStyle name="Normal 61 2 2 36" xfId="34460" xr:uid="{00000000-0005-0000-0000-000011370000}"/>
    <cellStyle name="Normal 61 2 2 37" xfId="43971" xr:uid="{00000000-0005-0000-0000-000012370000}"/>
    <cellStyle name="Normal 61 2 2 38" xfId="53482" xr:uid="{00000000-0005-0000-0000-000013370000}"/>
    <cellStyle name="Normal 61 2 2 39" xfId="53561" xr:uid="{00000000-0005-0000-0000-000014370000}"/>
    <cellStyle name="Normal 61 2 2 4" xfId="710" xr:uid="{00000000-0005-0000-0000-000015370000}"/>
    <cellStyle name="Normal 61 2 2 4 10" xfId="44291" xr:uid="{00000000-0005-0000-0000-000016370000}"/>
    <cellStyle name="Normal 61 2 2 4 2" xfId="1356" xr:uid="{00000000-0005-0000-0000-000017370000}"/>
    <cellStyle name="Normal 61 2 2 4 2 2" xfId="2639" xr:uid="{00000000-0005-0000-0000-000018370000}"/>
    <cellStyle name="Normal 61 2 2 4 2 2 2" xfId="5679" xr:uid="{00000000-0005-0000-0000-000019370000}"/>
    <cellStyle name="Normal 61 2 2 4 2 2 2 2" xfId="15196" xr:uid="{00000000-0005-0000-0000-00001A370000}"/>
    <cellStyle name="Normal 61 2 2 4 2 2 2 3" xfId="23349" xr:uid="{00000000-0005-0000-0000-00001B370000}"/>
    <cellStyle name="Normal 61 2 2 4 2 2 2 4" xfId="31502" xr:uid="{00000000-0005-0000-0000-00001C370000}"/>
    <cellStyle name="Normal 61 2 2 4 2 2 2 5" xfId="39734" xr:uid="{00000000-0005-0000-0000-00001D370000}"/>
    <cellStyle name="Normal 61 2 2 4 2 2 2 6" xfId="49245" xr:uid="{00000000-0005-0000-0000-00001E370000}"/>
    <cellStyle name="Normal 61 2 2 4 2 2 3" xfId="8239" xr:uid="{00000000-0005-0000-0000-00001F370000}"/>
    <cellStyle name="Normal 61 2 2 4 2 2 3 2" xfId="17756" xr:uid="{00000000-0005-0000-0000-000020370000}"/>
    <cellStyle name="Normal 61 2 2 4 2 2 3 3" xfId="25909" xr:uid="{00000000-0005-0000-0000-000021370000}"/>
    <cellStyle name="Normal 61 2 2 4 2 2 3 4" xfId="34062" xr:uid="{00000000-0005-0000-0000-000022370000}"/>
    <cellStyle name="Normal 61 2 2 4 2 2 3 5" xfId="42294" xr:uid="{00000000-0005-0000-0000-000023370000}"/>
    <cellStyle name="Normal 61 2 2 4 2 2 3 6" xfId="51805" xr:uid="{00000000-0005-0000-0000-000024370000}"/>
    <cellStyle name="Normal 61 2 2 4 2 2 4" xfId="12156" xr:uid="{00000000-0005-0000-0000-000025370000}"/>
    <cellStyle name="Normal 61 2 2 4 2 2 5" xfId="20315" xr:uid="{00000000-0005-0000-0000-000026370000}"/>
    <cellStyle name="Normal 61 2 2 4 2 2 6" xfId="28468" xr:uid="{00000000-0005-0000-0000-000027370000}"/>
    <cellStyle name="Normal 61 2 2 4 2 2 7" xfId="36700" xr:uid="{00000000-0005-0000-0000-000028370000}"/>
    <cellStyle name="Normal 61 2 2 4 2 2 8" xfId="46211" xr:uid="{00000000-0005-0000-0000-000029370000}"/>
    <cellStyle name="Normal 61 2 2 4 2 3" xfId="4399" xr:uid="{00000000-0005-0000-0000-00002A370000}"/>
    <cellStyle name="Normal 61 2 2 4 2 3 2" xfId="13916" xr:uid="{00000000-0005-0000-0000-00002B370000}"/>
    <cellStyle name="Normal 61 2 2 4 2 3 3" xfId="22069" xr:uid="{00000000-0005-0000-0000-00002C370000}"/>
    <cellStyle name="Normal 61 2 2 4 2 3 4" xfId="30222" xr:uid="{00000000-0005-0000-0000-00002D370000}"/>
    <cellStyle name="Normal 61 2 2 4 2 3 5" xfId="38454" xr:uid="{00000000-0005-0000-0000-00002E370000}"/>
    <cellStyle name="Normal 61 2 2 4 2 3 6" xfId="47965" xr:uid="{00000000-0005-0000-0000-00002F370000}"/>
    <cellStyle name="Normal 61 2 2 4 2 4" xfId="6959" xr:uid="{00000000-0005-0000-0000-000030370000}"/>
    <cellStyle name="Normal 61 2 2 4 2 4 2" xfId="16476" xr:uid="{00000000-0005-0000-0000-000031370000}"/>
    <cellStyle name="Normal 61 2 2 4 2 4 3" xfId="24629" xr:uid="{00000000-0005-0000-0000-000032370000}"/>
    <cellStyle name="Normal 61 2 2 4 2 4 4" xfId="32782" xr:uid="{00000000-0005-0000-0000-000033370000}"/>
    <cellStyle name="Normal 61 2 2 4 2 4 5" xfId="41014" xr:uid="{00000000-0005-0000-0000-000034370000}"/>
    <cellStyle name="Normal 61 2 2 4 2 4 6" xfId="50525" xr:uid="{00000000-0005-0000-0000-000035370000}"/>
    <cellStyle name="Normal 61 2 2 4 2 5" xfId="10876" xr:uid="{00000000-0005-0000-0000-000036370000}"/>
    <cellStyle name="Normal 61 2 2 4 2 6" xfId="19035" xr:uid="{00000000-0005-0000-0000-000037370000}"/>
    <cellStyle name="Normal 61 2 2 4 2 7" xfId="27188" xr:uid="{00000000-0005-0000-0000-000038370000}"/>
    <cellStyle name="Normal 61 2 2 4 2 8" xfId="35420" xr:uid="{00000000-0005-0000-0000-000039370000}"/>
    <cellStyle name="Normal 61 2 2 4 2 9" xfId="44931" xr:uid="{00000000-0005-0000-0000-00003A370000}"/>
    <cellStyle name="Normal 61 2 2 4 3" xfId="1999" xr:uid="{00000000-0005-0000-0000-00003B370000}"/>
    <cellStyle name="Normal 61 2 2 4 3 2" xfId="5039" xr:uid="{00000000-0005-0000-0000-00003C370000}"/>
    <cellStyle name="Normal 61 2 2 4 3 2 2" xfId="14556" xr:uid="{00000000-0005-0000-0000-00003D370000}"/>
    <cellStyle name="Normal 61 2 2 4 3 2 3" xfId="22709" xr:uid="{00000000-0005-0000-0000-00003E370000}"/>
    <cellStyle name="Normal 61 2 2 4 3 2 4" xfId="30862" xr:uid="{00000000-0005-0000-0000-00003F370000}"/>
    <cellStyle name="Normal 61 2 2 4 3 2 5" xfId="39094" xr:uid="{00000000-0005-0000-0000-000040370000}"/>
    <cellStyle name="Normal 61 2 2 4 3 2 6" xfId="48605" xr:uid="{00000000-0005-0000-0000-000041370000}"/>
    <cellStyle name="Normal 61 2 2 4 3 3" xfId="7599" xr:uid="{00000000-0005-0000-0000-000042370000}"/>
    <cellStyle name="Normal 61 2 2 4 3 3 2" xfId="17116" xr:uid="{00000000-0005-0000-0000-000043370000}"/>
    <cellStyle name="Normal 61 2 2 4 3 3 3" xfId="25269" xr:uid="{00000000-0005-0000-0000-000044370000}"/>
    <cellStyle name="Normal 61 2 2 4 3 3 4" xfId="33422" xr:uid="{00000000-0005-0000-0000-000045370000}"/>
    <cellStyle name="Normal 61 2 2 4 3 3 5" xfId="41654" xr:uid="{00000000-0005-0000-0000-000046370000}"/>
    <cellStyle name="Normal 61 2 2 4 3 3 6" xfId="51165" xr:uid="{00000000-0005-0000-0000-000047370000}"/>
    <cellStyle name="Normal 61 2 2 4 3 4" xfId="11516" xr:uid="{00000000-0005-0000-0000-000048370000}"/>
    <cellStyle name="Normal 61 2 2 4 3 5" xfId="19675" xr:uid="{00000000-0005-0000-0000-000049370000}"/>
    <cellStyle name="Normal 61 2 2 4 3 6" xfId="27828" xr:uid="{00000000-0005-0000-0000-00004A370000}"/>
    <cellStyle name="Normal 61 2 2 4 3 7" xfId="36060" xr:uid="{00000000-0005-0000-0000-00004B370000}"/>
    <cellStyle name="Normal 61 2 2 4 3 8" xfId="45571" xr:uid="{00000000-0005-0000-0000-00004C370000}"/>
    <cellStyle name="Normal 61 2 2 4 4" xfId="3756" xr:uid="{00000000-0005-0000-0000-00004D370000}"/>
    <cellStyle name="Normal 61 2 2 4 4 2" xfId="13273" xr:uid="{00000000-0005-0000-0000-00004E370000}"/>
    <cellStyle name="Normal 61 2 2 4 4 3" xfId="21429" xr:uid="{00000000-0005-0000-0000-00004F370000}"/>
    <cellStyle name="Normal 61 2 2 4 4 4" xfId="29582" xr:uid="{00000000-0005-0000-0000-000050370000}"/>
    <cellStyle name="Normal 61 2 2 4 4 5" xfId="37814" xr:uid="{00000000-0005-0000-0000-000051370000}"/>
    <cellStyle name="Normal 61 2 2 4 4 6" xfId="47325" xr:uid="{00000000-0005-0000-0000-000052370000}"/>
    <cellStyle name="Normal 61 2 2 4 5" xfId="6319" xr:uid="{00000000-0005-0000-0000-000053370000}"/>
    <cellStyle name="Normal 61 2 2 4 5 2" xfId="15836" xr:uid="{00000000-0005-0000-0000-000054370000}"/>
    <cellStyle name="Normal 61 2 2 4 5 3" xfId="23989" xr:uid="{00000000-0005-0000-0000-000055370000}"/>
    <cellStyle name="Normal 61 2 2 4 5 4" xfId="32142" xr:uid="{00000000-0005-0000-0000-000056370000}"/>
    <cellStyle name="Normal 61 2 2 4 5 5" xfId="40374" xr:uid="{00000000-0005-0000-0000-000057370000}"/>
    <cellStyle name="Normal 61 2 2 4 5 6" xfId="49885" xr:uid="{00000000-0005-0000-0000-000058370000}"/>
    <cellStyle name="Normal 61 2 2 4 6" xfId="10236" xr:uid="{00000000-0005-0000-0000-000059370000}"/>
    <cellStyle name="Normal 61 2 2 4 7" xfId="18395" xr:uid="{00000000-0005-0000-0000-00005A370000}"/>
    <cellStyle name="Normal 61 2 2 4 8" xfId="26548" xr:uid="{00000000-0005-0000-0000-00005B370000}"/>
    <cellStyle name="Normal 61 2 2 4 9" xfId="34780" xr:uid="{00000000-0005-0000-0000-00005C370000}"/>
    <cellStyle name="Normal 61 2 2 40" xfId="53640" xr:uid="{00000000-0005-0000-0000-00005D370000}"/>
    <cellStyle name="Normal 61 2 2 41" xfId="53719" xr:uid="{00000000-0005-0000-0000-00005E370000}"/>
    <cellStyle name="Normal 61 2 2 42" xfId="53798" xr:uid="{00000000-0005-0000-0000-00005F370000}"/>
    <cellStyle name="Normal 61 2 2 5" xfId="1036" xr:uid="{00000000-0005-0000-0000-000060370000}"/>
    <cellStyle name="Normal 61 2 2 5 2" xfId="2319" xr:uid="{00000000-0005-0000-0000-000061370000}"/>
    <cellStyle name="Normal 61 2 2 5 2 2" xfId="5359" xr:uid="{00000000-0005-0000-0000-000062370000}"/>
    <cellStyle name="Normal 61 2 2 5 2 2 2" xfId="14876" xr:uid="{00000000-0005-0000-0000-000063370000}"/>
    <cellStyle name="Normal 61 2 2 5 2 2 3" xfId="23029" xr:uid="{00000000-0005-0000-0000-000064370000}"/>
    <cellStyle name="Normal 61 2 2 5 2 2 4" xfId="31182" xr:uid="{00000000-0005-0000-0000-000065370000}"/>
    <cellStyle name="Normal 61 2 2 5 2 2 5" xfId="39414" xr:uid="{00000000-0005-0000-0000-000066370000}"/>
    <cellStyle name="Normal 61 2 2 5 2 2 6" xfId="48925" xr:uid="{00000000-0005-0000-0000-000067370000}"/>
    <cellStyle name="Normal 61 2 2 5 2 3" xfId="7919" xr:uid="{00000000-0005-0000-0000-000068370000}"/>
    <cellStyle name="Normal 61 2 2 5 2 3 2" xfId="17436" xr:uid="{00000000-0005-0000-0000-000069370000}"/>
    <cellStyle name="Normal 61 2 2 5 2 3 3" xfId="25589" xr:uid="{00000000-0005-0000-0000-00006A370000}"/>
    <cellStyle name="Normal 61 2 2 5 2 3 4" xfId="33742" xr:uid="{00000000-0005-0000-0000-00006B370000}"/>
    <cellStyle name="Normal 61 2 2 5 2 3 5" xfId="41974" xr:uid="{00000000-0005-0000-0000-00006C370000}"/>
    <cellStyle name="Normal 61 2 2 5 2 3 6" xfId="51485" xr:uid="{00000000-0005-0000-0000-00006D370000}"/>
    <cellStyle name="Normal 61 2 2 5 2 4" xfId="11836" xr:uid="{00000000-0005-0000-0000-00006E370000}"/>
    <cellStyle name="Normal 61 2 2 5 2 5" xfId="19995" xr:uid="{00000000-0005-0000-0000-00006F370000}"/>
    <cellStyle name="Normal 61 2 2 5 2 6" xfId="28148" xr:uid="{00000000-0005-0000-0000-000070370000}"/>
    <cellStyle name="Normal 61 2 2 5 2 7" xfId="36380" xr:uid="{00000000-0005-0000-0000-000071370000}"/>
    <cellStyle name="Normal 61 2 2 5 2 8" xfId="45891" xr:uid="{00000000-0005-0000-0000-000072370000}"/>
    <cellStyle name="Normal 61 2 2 5 3" xfId="4079" xr:uid="{00000000-0005-0000-0000-000073370000}"/>
    <cellStyle name="Normal 61 2 2 5 3 2" xfId="13596" xr:uid="{00000000-0005-0000-0000-000074370000}"/>
    <cellStyle name="Normal 61 2 2 5 3 3" xfId="21749" xr:uid="{00000000-0005-0000-0000-000075370000}"/>
    <cellStyle name="Normal 61 2 2 5 3 4" xfId="29902" xr:uid="{00000000-0005-0000-0000-000076370000}"/>
    <cellStyle name="Normal 61 2 2 5 3 5" xfId="38134" xr:uid="{00000000-0005-0000-0000-000077370000}"/>
    <cellStyle name="Normal 61 2 2 5 3 6" xfId="47645" xr:uid="{00000000-0005-0000-0000-000078370000}"/>
    <cellStyle name="Normal 61 2 2 5 4" xfId="6639" xr:uid="{00000000-0005-0000-0000-000079370000}"/>
    <cellStyle name="Normal 61 2 2 5 4 2" xfId="16156" xr:uid="{00000000-0005-0000-0000-00007A370000}"/>
    <cellStyle name="Normal 61 2 2 5 4 3" xfId="24309" xr:uid="{00000000-0005-0000-0000-00007B370000}"/>
    <cellStyle name="Normal 61 2 2 5 4 4" xfId="32462" xr:uid="{00000000-0005-0000-0000-00007C370000}"/>
    <cellStyle name="Normal 61 2 2 5 4 5" xfId="40694" xr:uid="{00000000-0005-0000-0000-00007D370000}"/>
    <cellStyle name="Normal 61 2 2 5 4 6" xfId="50205" xr:uid="{00000000-0005-0000-0000-00007E370000}"/>
    <cellStyle name="Normal 61 2 2 5 5" xfId="10556" xr:uid="{00000000-0005-0000-0000-00007F370000}"/>
    <cellStyle name="Normal 61 2 2 5 6" xfId="18715" xr:uid="{00000000-0005-0000-0000-000080370000}"/>
    <cellStyle name="Normal 61 2 2 5 7" xfId="26868" xr:uid="{00000000-0005-0000-0000-000081370000}"/>
    <cellStyle name="Normal 61 2 2 5 8" xfId="35100" xr:uid="{00000000-0005-0000-0000-000082370000}"/>
    <cellStyle name="Normal 61 2 2 5 9" xfId="44611" xr:uid="{00000000-0005-0000-0000-000083370000}"/>
    <cellStyle name="Normal 61 2 2 6" xfId="1679" xr:uid="{00000000-0005-0000-0000-000084370000}"/>
    <cellStyle name="Normal 61 2 2 6 2" xfId="4719" xr:uid="{00000000-0005-0000-0000-000085370000}"/>
    <cellStyle name="Normal 61 2 2 6 2 2" xfId="14236" xr:uid="{00000000-0005-0000-0000-000086370000}"/>
    <cellStyle name="Normal 61 2 2 6 2 3" xfId="22389" xr:uid="{00000000-0005-0000-0000-000087370000}"/>
    <cellStyle name="Normal 61 2 2 6 2 4" xfId="30542" xr:uid="{00000000-0005-0000-0000-000088370000}"/>
    <cellStyle name="Normal 61 2 2 6 2 5" xfId="38774" xr:uid="{00000000-0005-0000-0000-000089370000}"/>
    <cellStyle name="Normal 61 2 2 6 2 6" xfId="48285" xr:uid="{00000000-0005-0000-0000-00008A370000}"/>
    <cellStyle name="Normal 61 2 2 6 3" xfId="7279" xr:uid="{00000000-0005-0000-0000-00008B370000}"/>
    <cellStyle name="Normal 61 2 2 6 3 2" xfId="16796" xr:uid="{00000000-0005-0000-0000-00008C370000}"/>
    <cellStyle name="Normal 61 2 2 6 3 3" xfId="24949" xr:uid="{00000000-0005-0000-0000-00008D370000}"/>
    <cellStyle name="Normal 61 2 2 6 3 4" xfId="33102" xr:uid="{00000000-0005-0000-0000-00008E370000}"/>
    <cellStyle name="Normal 61 2 2 6 3 5" xfId="41334" xr:uid="{00000000-0005-0000-0000-00008F370000}"/>
    <cellStyle name="Normal 61 2 2 6 3 6" xfId="50845" xr:uid="{00000000-0005-0000-0000-000090370000}"/>
    <cellStyle name="Normal 61 2 2 6 4" xfId="11196" xr:uid="{00000000-0005-0000-0000-000091370000}"/>
    <cellStyle name="Normal 61 2 2 6 5" xfId="19355" xr:uid="{00000000-0005-0000-0000-000092370000}"/>
    <cellStyle name="Normal 61 2 2 6 6" xfId="27508" xr:uid="{00000000-0005-0000-0000-000093370000}"/>
    <cellStyle name="Normal 61 2 2 6 7" xfId="35740" xr:uid="{00000000-0005-0000-0000-000094370000}"/>
    <cellStyle name="Normal 61 2 2 6 8" xfId="45251" xr:uid="{00000000-0005-0000-0000-000095370000}"/>
    <cellStyle name="Normal 61 2 2 7" xfId="2958" xr:uid="{00000000-0005-0000-0000-000096370000}"/>
    <cellStyle name="Normal 61 2 2 7 2" xfId="12475" xr:uid="{00000000-0005-0000-0000-000097370000}"/>
    <cellStyle name="Normal 61 2 2 7 3" xfId="20634" xr:uid="{00000000-0005-0000-0000-000098370000}"/>
    <cellStyle name="Normal 61 2 2 7 4" xfId="28787" xr:uid="{00000000-0005-0000-0000-000099370000}"/>
    <cellStyle name="Normal 61 2 2 7 5" xfId="37019" xr:uid="{00000000-0005-0000-0000-00009A370000}"/>
    <cellStyle name="Normal 61 2 2 7 6" xfId="46530" xr:uid="{00000000-0005-0000-0000-00009B370000}"/>
    <cellStyle name="Normal 61 2 2 8" xfId="3037" xr:uid="{00000000-0005-0000-0000-00009C370000}"/>
    <cellStyle name="Normal 61 2 2 8 2" xfId="12554" xr:uid="{00000000-0005-0000-0000-00009D370000}"/>
    <cellStyle name="Normal 61 2 2 8 3" xfId="20713" xr:uid="{00000000-0005-0000-0000-00009E370000}"/>
    <cellStyle name="Normal 61 2 2 8 4" xfId="28866" xr:uid="{00000000-0005-0000-0000-00009F370000}"/>
    <cellStyle name="Normal 61 2 2 8 5" xfId="37098" xr:uid="{00000000-0005-0000-0000-0000A0370000}"/>
    <cellStyle name="Normal 61 2 2 8 6" xfId="46609" xr:uid="{00000000-0005-0000-0000-0000A1370000}"/>
    <cellStyle name="Normal 61 2 2 9" xfId="3116" xr:uid="{00000000-0005-0000-0000-0000A2370000}"/>
    <cellStyle name="Normal 61 2 2 9 2" xfId="12633" xr:uid="{00000000-0005-0000-0000-0000A3370000}"/>
    <cellStyle name="Normal 61 2 2 9 3" xfId="20792" xr:uid="{00000000-0005-0000-0000-0000A4370000}"/>
    <cellStyle name="Normal 61 2 2 9 4" xfId="28945" xr:uid="{00000000-0005-0000-0000-0000A5370000}"/>
    <cellStyle name="Normal 61 2 2 9 5" xfId="37177" xr:uid="{00000000-0005-0000-0000-0000A6370000}"/>
    <cellStyle name="Normal 61 2 2 9 6" xfId="46688" xr:uid="{00000000-0005-0000-0000-0000A7370000}"/>
    <cellStyle name="Normal 61 2 20" xfId="8827" xr:uid="{00000000-0005-0000-0000-0000A8370000}"/>
    <cellStyle name="Normal 61 2 20 2" xfId="42882" xr:uid="{00000000-0005-0000-0000-0000A9370000}"/>
    <cellStyle name="Normal 61 2 20 3" xfId="52393" xr:uid="{00000000-0005-0000-0000-0000AA370000}"/>
    <cellStyle name="Normal 61 2 21" xfId="8906" xr:uid="{00000000-0005-0000-0000-0000AB370000}"/>
    <cellStyle name="Normal 61 2 21 2" xfId="42961" xr:uid="{00000000-0005-0000-0000-0000AC370000}"/>
    <cellStyle name="Normal 61 2 21 3" xfId="52472" xr:uid="{00000000-0005-0000-0000-0000AD370000}"/>
    <cellStyle name="Normal 61 2 22" xfId="8985" xr:uid="{00000000-0005-0000-0000-0000AE370000}"/>
    <cellStyle name="Normal 61 2 22 2" xfId="43040" xr:uid="{00000000-0005-0000-0000-0000AF370000}"/>
    <cellStyle name="Normal 61 2 22 3" xfId="52551" xr:uid="{00000000-0005-0000-0000-0000B0370000}"/>
    <cellStyle name="Normal 61 2 23" xfId="9064" xr:uid="{00000000-0005-0000-0000-0000B1370000}"/>
    <cellStyle name="Normal 61 2 23 2" xfId="43119" xr:uid="{00000000-0005-0000-0000-0000B2370000}"/>
    <cellStyle name="Normal 61 2 23 3" xfId="52630" xr:uid="{00000000-0005-0000-0000-0000B3370000}"/>
    <cellStyle name="Normal 61 2 24" xfId="9143" xr:uid="{00000000-0005-0000-0000-0000B4370000}"/>
    <cellStyle name="Normal 61 2 24 2" xfId="43198" xr:uid="{00000000-0005-0000-0000-0000B5370000}"/>
    <cellStyle name="Normal 61 2 24 3" xfId="52709" xr:uid="{00000000-0005-0000-0000-0000B6370000}"/>
    <cellStyle name="Normal 61 2 25" xfId="9222" xr:uid="{00000000-0005-0000-0000-0000B7370000}"/>
    <cellStyle name="Normal 61 2 25 2" xfId="43277" xr:uid="{00000000-0005-0000-0000-0000B8370000}"/>
    <cellStyle name="Normal 61 2 25 3" xfId="52788" xr:uid="{00000000-0005-0000-0000-0000B9370000}"/>
    <cellStyle name="Normal 61 2 26" xfId="9301" xr:uid="{00000000-0005-0000-0000-0000BA370000}"/>
    <cellStyle name="Normal 61 2 26 2" xfId="43356" xr:uid="{00000000-0005-0000-0000-0000BB370000}"/>
    <cellStyle name="Normal 61 2 26 3" xfId="52867" xr:uid="{00000000-0005-0000-0000-0000BC370000}"/>
    <cellStyle name="Normal 61 2 27" xfId="9380" xr:uid="{00000000-0005-0000-0000-0000BD370000}"/>
    <cellStyle name="Normal 61 2 27 2" xfId="43435" xr:uid="{00000000-0005-0000-0000-0000BE370000}"/>
    <cellStyle name="Normal 61 2 27 3" xfId="52946" xr:uid="{00000000-0005-0000-0000-0000BF370000}"/>
    <cellStyle name="Normal 61 2 28" xfId="9459" xr:uid="{00000000-0005-0000-0000-0000C0370000}"/>
    <cellStyle name="Normal 61 2 28 2" xfId="43514" xr:uid="{00000000-0005-0000-0000-0000C1370000}"/>
    <cellStyle name="Normal 61 2 28 3" xfId="53025" xr:uid="{00000000-0005-0000-0000-0000C2370000}"/>
    <cellStyle name="Normal 61 2 29" xfId="9538" xr:uid="{00000000-0005-0000-0000-0000C3370000}"/>
    <cellStyle name="Normal 61 2 29 2" xfId="43593" xr:uid="{00000000-0005-0000-0000-0000C4370000}"/>
    <cellStyle name="Normal 61 2 29 3" xfId="53104" xr:uid="{00000000-0005-0000-0000-0000C5370000}"/>
    <cellStyle name="Normal 61 2 3" xfId="417" xr:uid="{00000000-0005-0000-0000-0000C6370000}"/>
    <cellStyle name="Normal 61 2 3 10" xfId="26260" xr:uid="{00000000-0005-0000-0000-0000C7370000}"/>
    <cellStyle name="Normal 61 2 3 11" xfId="34492" xr:uid="{00000000-0005-0000-0000-0000C8370000}"/>
    <cellStyle name="Normal 61 2 3 12" xfId="44003" xr:uid="{00000000-0005-0000-0000-0000C9370000}"/>
    <cellStyle name="Normal 61 2 3 2" xfId="579" xr:uid="{00000000-0005-0000-0000-0000CA370000}"/>
    <cellStyle name="Normal 61 2 3 2 10" xfId="34652" xr:uid="{00000000-0005-0000-0000-0000CB370000}"/>
    <cellStyle name="Normal 61 2 3 2 11" xfId="44163" xr:uid="{00000000-0005-0000-0000-0000CC370000}"/>
    <cellStyle name="Normal 61 2 3 2 2" xfId="905" xr:uid="{00000000-0005-0000-0000-0000CD370000}"/>
    <cellStyle name="Normal 61 2 3 2 2 10" xfId="44483" xr:uid="{00000000-0005-0000-0000-0000CE370000}"/>
    <cellStyle name="Normal 61 2 3 2 2 2" xfId="1548" xr:uid="{00000000-0005-0000-0000-0000CF370000}"/>
    <cellStyle name="Normal 61 2 3 2 2 2 2" xfId="2831" xr:uid="{00000000-0005-0000-0000-0000D0370000}"/>
    <cellStyle name="Normal 61 2 3 2 2 2 2 2" xfId="5871" xr:uid="{00000000-0005-0000-0000-0000D1370000}"/>
    <cellStyle name="Normal 61 2 3 2 2 2 2 2 2" xfId="15388" xr:uid="{00000000-0005-0000-0000-0000D2370000}"/>
    <cellStyle name="Normal 61 2 3 2 2 2 2 2 3" xfId="23541" xr:uid="{00000000-0005-0000-0000-0000D3370000}"/>
    <cellStyle name="Normal 61 2 3 2 2 2 2 2 4" xfId="31694" xr:uid="{00000000-0005-0000-0000-0000D4370000}"/>
    <cellStyle name="Normal 61 2 3 2 2 2 2 2 5" xfId="39926" xr:uid="{00000000-0005-0000-0000-0000D5370000}"/>
    <cellStyle name="Normal 61 2 3 2 2 2 2 2 6" xfId="49437" xr:uid="{00000000-0005-0000-0000-0000D6370000}"/>
    <cellStyle name="Normal 61 2 3 2 2 2 2 3" xfId="8431" xr:uid="{00000000-0005-0000-0000-0000D7370000}"/>
    <cellStyle name="Normal 61 2 3 2 2 2 2 3 2" xfId="17948" xr:uid="{00000000-0005-0000-0000-0000D8370000}"/>
    <cellStyle name="Normal 61 2 3 2 2 2 2 3 3" xfId="26101" xr:uid="{00000000-0005-0000-0000-0000D9370000}"/>
    <cellStyle name="Normal 61 2 3 2 2 2 2 3 4" xfId="34254" xr:uid="{00000000-0005-0000-0000-0000DA370000}"/>
    <cellStyle name="Normal 61 2 3 2 2 2 2 3 5" xfId="42486" xr:uid="{00000000-0005-0000-0000-0000DB370000}"/>
    <cellStyle name="Normal 61 2 3 2 2 2 2 3 6" xfId="51997" xr:uid="{00000000-0005-0000-0000-0000DC370000}"/>
    <cellStyle name="Normal 61 2 3 2 2 2 2 4" xfId="12348" xr:uid="{00000000-0005-0000-0000-0000DD370000}"/>
    <cellStyle name="Normal 61 2 3 2 2 2 2 5" xfId="20507" xr:uid="{00000000-0005-0000-0000-0000DE370000}"/>
    <cellStyle name="Normal 61 2 3 2 2 2 2 6" xfId="28660" xr:uid="{00000000-0005-0000-0000-0000DF370000}"/>
    <cellStyle name="Normal 61 2 3 2 2 2 2 7" xfId="36892" xr:uid="{00000000-0005-0000-0000-0000E0370000}"/>
    <cellStyle name="Normal 61 2 3 2 2 2 2 8" xfId="46403" xr:uid="{00000000-0005-0000-0000-0000E1370000}"/>
    <cellStyle name="Normal 61 2 3 2 2 2 3" xfId="4591" xr:uid="{00000000-0005-0000-0000-0000E2370000}"/>
    <cellStyle name="Normal 61 2 3 2 2 2 3 2" xfId="14108" xr:uid="{00000000-0005-0000-0000-0000E3370000}"/>
    <cellStyle name="Normal 61 2 3 2 2 2 3 3" xfId="22261" xr:uid="{00000000-0005-0000-0000-0000E4370000}"/>
    <cellStyle name="Normal 61 2 3 2 2 2 3 4" xfId="30414" xr:uid="{00000000-0005-0000-0000-0000E5370000}"/>
    <cellStyle name="Normal 61 2 3 2 2 2 3 5" xfId="38646" xr:uid="{00000000-0005-0000-0000-0000E6370000}"/>
    <cellStyle name="Normal 61 2 3 2 2 2 3 6" xfId="48157" xr:uid="{00000000-0005-0000-0000-0000E7370000}"/>
    <cellStyle name="Normal 61 2 3 2 2 2 4" xfId="7151" xr:uid="{00000000-0005-0000-0000-0000E8370000}"/>
    <cellStyle name="Normal 61 2 3 2 2 2 4 2" xfId="16668" xr:uid="{00000000-0005-0000-0000-0000E9370000}"/>
    <cellStyle name="Normal 61 2 3 2 2 2 4 3" xfId="24821" xr:uid="{00000000-0005-0000-0000-0000EA370000}"/>
    <cellStyle name="Normal 61 2 3 2 2 2 4 4" xfId="32974" xr:uid="{00000000-0005-0000-0000-0000EB370000}"/>
    <cellStyle name="Normal 61 2 3 2 2 2 4 5" xfId="41206" xr:uid="{00000000-0005-0000-0000-0000EC370000}"/>
    <cellStyle name="Normal 61 2 3 2 2 2 4 6" xfId="50717" xr:uid="{00000000-0005-0000-0000-0000ED370000}"/>
    <cellStyle name="Normal 61 2 3 2 2 2 5" xfId="11068" xr:uid="{00000000-0005-0000-0000-0000EE370000}"/>
    <cellStyle name="Normal 61 2 3 2 2 2 6" xfId="19227" xr:uid="{00000000-0005-0000-0000-0000EF370000}"/>
    <cellStyle name="Normal 61 2 3 2 2 2 7" xfId="27380" xr:uid="{00000000-0005-0000-0000-0000F0370000}"/>
    <cellStyle name="Normal 61 2 3 2 2 2 8" xfId="35612" xr:uid="{00000000-0005-0000-0000-0000F1370000}"/>
    <cellStyle name="Normal 61 2 3 2 2 2 9" xfId="45123" xr:uid="{00000000-0005-0000-0000-0000F2370000}"/>
    <cellStyle name="Normal 61 2 3 2 2 3" xfId="2191" xr:uid="{00000000-0005-0000-0000-0000F3370000}"/>
    <cellStyle name="Normal 61 2 3 2 2 3 2" xfId="5231" xr:uid="{00000000-0005-0000-0000-0000F4370000}"/>
    <cellStyle name="Normal 61 2 3 2 2 3 2 2" xfId="14748" xr:uid="{00000000-0005-0000-0000-0000F5370000}"/>
    <cellStyle name="Normal 61 2 3 2 2 3 2 3" xfId="22901" xr:uid="{00000000-0005-0000-0000-0000F6370000}"/>
    <cellStyle name="Normal 61 2 3 2 2 3 2 4" xfId="31054" xr:uid="{00000000-0005-0000-0000-0000F7370000}"/>
    <cellStyle name="Normal 61 2 3 2 2 3 2 5" xfId="39286" xr:uid="{00000000-0005-0000-0000-0000F8370000}"/>
    <cellStyle name="Normal 61 2 3 2 2 3 2 6" xfId="48797" xr:uid="{00000000-0005-0000-0000-0000F9370000}"/>
    <cellStyle name="Normal 61 2 3 2 2 3 3" xfId="7791" xr:uid="{00000000-0005-0000-0000-0000FA370000}"/>
    <cellStyle name="Normal 61 2 3 2 2 3 3 2" xfId="17308" xr:uid="{00000000-0005-0000-0000-0000FB370000}"/>
    <cellStyle name="Normal 61 2 3 2 2 3 3 3" xfId="25461" xr:uid="{00000000-0005-0000-0000-0000FC370000}"/>
    <cellStyle name="Normal 61 2 3 2 2 3 3 4" xfId="33614" xr:uid="{00000000-0005-0000-0000-0000FD370000}"/>
    <cellStyle name="Normal 61 2 3 2 2 3 3 5" xfId="41846" xr:uid="{00000000-0005-0000-0000-0000FE370000}"/>
    <cellStyle name="Normal 61 2 3 2 2 3 3 6" xfId="51357" xr:uid="{00000000-0005-0000-0000-0000FF370000}"/>
    <cellStyle name="Normal 61 2 3 2 2 3 4" xfId="11708" xr:uid="{00000000-0005-0000-0000-000000380000}"/>
    <cellStyle name="Normal 61 2 3 2 2 3 5" xfId="19867" xr:uid="{00000000-0005-0000-0000-000001380000}"/>
    <cellStyle name="Normal 61 2 3 2 2 3 6" xfId="28020" xr:uid="{00000000-0005-0000-0000-000002380000}"/>
    <cellStyle name="Normal 61 2 3 2 2 3 7" xfId="36252" xr:uid="{00000000-0005-0000-0000-000003380000}"/>
    <cellStyle name="Normal 61 2 3 2 2 3 8" xfId="45763" xr:uid="{00000000-0005-0000-0000-000004380000}"/>
    <cellStyle name="Normal 61 2 3 2 2 4" xfId="3951" xr:uid="{00000000-0005-0000-0000-000005380000}"/>
    <cellStyle name="Normal 61 2 3 2 2 4 2" xfId="13468" xr:uid="{00000000-0005-0000-0000-000006380000}"/>
    <cellStyle name="Normal 61 2 3 2 2 4 3" xfId="21621" xr:uid="{00000000-0005-0000-0000-000007380000}"/>
    <cellStyle name="Normal 61 2 3 2 2 4 4" xfId="29774" xr:uid="{00000000-0005-0000-0000-000008380000}"/>
    <cellStyle name="Normal 61 2 3 2 2 4 5" xfId="38006" xr:uid="{00000000-0005-0000-0000-000009380000}"/>
    <cellStyle name="Normal 61 2 3 2 2 4 6" xfId="47517" xr:uid="{00000000-0005-0000-0000-00000A380000}"/>
    <cellStyle name="Normal 61 2 3 2 2 5" xfId="6511" xr:uid="{00000000-0005-0000-0000-00000B380000}"/>
    <cellStyle name="Normal 61 2 3 2 2 5 2" xfId="16028" xr:uid="{00000000-0005-0000-0000-00000C380000}"/>
    <cellStyle name="Normal 61 2 3 2 2 5 3" xfId="24181" xr:uid="{00000000-0005-0000-0000-00000D380000}"/>
    <cellStyle name="Normal 61 2 3 2 2 5 4" xfId="32334" xr:uid="{00000000-0005-0000-0000-00000E380000}"/>
    <cellStyle name="Normal 61 2 3 2 2 5 5" xfId="40566" xr:uid="{00000000-0005-0000-0000-00000F380000}"/>
    <cellStyle name="Normal 61 2 3 2 2 5 6" xfId="50077" xr:uid="{00000000-0005-0000-0000-000010380000}"/>
    <cellStyle name="Normal 61 2 3 2 2 6" xfId="10428" xr:uid="{00000000-0005-0000-0000-000011380000}"/>
    <cellStyle name="Normal 61 2 3 2 2 7" xfId="18587" xr:uid="{00000000-0005-0000-0000-000012380000}"/>
    <cellStyle name="Normal 61 2 3 2 2 8" xfId="26740" xr:uid="{00000000-0005-0000-0000-000013380000}"/>
    <cellStyle name="Normal 61 2 3 2 2 9" xfId="34972" xr:uid="{00000000-0005-0000-0000-000014380000}"/>
    <cellStyle name="Normal 61 2 3 2 3" xfId="1228" xr:uid="{00000000-0005-0000-0000-000015380000}"/>
    <cellStyle name="Normal 61 2 3 2 3 2" xfId="2511" xr:uid="{00000000-0005-0000-0000-000016380000}"/>
    <cellStyle name="Normal 61 2 3 2 3 2 2" xfId="5551" xr:uid="{00000000-0005-0000-0000-000017380000}"/>
    <cellStyle name="Normal 61 2 3 2 3 2 2 2" xfId="15068" xr:uid="{00000000-0005-0000-0000-000018380000}"/>
    <cellStyle name="Normal 61 2 3 2 3 2 2 3" xfId="23221" xr:uid="{00000000-0005-0000-0000-000019380000}"/>
    <cellStyle name="Normal 61 2 3 2 3 2 2 4" xfId="31374" xr:uid="{00000000-0005-0000-0000-00001A380000}"/>
    <cellStyle name="Normal 61 2 3 2 3 2 2 5" xfId="39606" xr:uid="{00000000-0005-0000-0000-00001B380000}"/>
    <cellStyle name="Normal 61 2 3 2 3 2 2 6" xfId="49117" xr:uid="{00000000-0005-0000-0000-00001C380000}"/>
    <cellStyle name="Normal 61 2 3 2 3 2 3" xfId="8111" xr:uid="{00000000-0005-0000-0000-00001D380000}"/>
    <cellStyle name="Normal 61 2 3 2 3 2 3 2" xfId="17628" xr:uid="{00000000-0005-0000-0000-00001E380000}"/>
    <cellStyle name="Normal 61 2 3 2 3 2 3 3" xfId="25781" xr:uid="{00000000-0005-0000-0000-00001F380000}"/>
    <cellStyle name="Normal 61 2 3 2 3 2 3 4" xfId="33934" xr:uid="{00000000-0005-0000-0000-000020380000}"/>
    <cellStyle name="Normal 61 2 3 2 3 2 3 5" xfId="42166" xr:uid="{00000000-0005-0000-0000-000021380000}"/>
    <cellStyle name="Normal 61 2 3 2 3 2 3 6" xfId="51677" xr:uid="{00000000-0005-0000-0000-000022380000}"/>
    <cellStyle name="Normal 61 2 3 2 3 2 4" xfId="12028" xr:uid="{00000000-0005-0000-0000-000023380000}"/>
    <cellStyle name="Normal 61 2 3 2 3 2 5" xfId="20187" xr:uid="{00000000-0005-0000-0000-000024380000}"/>
    <cellStyle name="Normal 61 2 3 2 3 2 6" xfId="28340" xr:uid="{00000000-0005-0000-0000-000025380000}"/>
    <cellStyle name="Normal 61 2 3 2 3 2 7" xfId="36572" xr:uid="{00000000-0005-0000-0000-000026380000}"/>
    <cellStyle name="Normal 61 2 3 2 3 2 8" xfId="46083" xr:uid="{00000000-0005-0000-0000-000027380000}"/>
    <cellStyle name="Normal 61 2 3 2 3 3" xfId="4271" xr:uid="{00000000-0005-0000-0000-000028380000}"/>
    <cellStyle name="Normal 61 2 3 2 3 3 2" xfId="13788" xr:uid="{00000000-0005-0000-0000-000029380000}"/>
    <cellStyle name="Normal 61 2 3 2 3 3 3" xfId="21941" xr:uid="{00000000-0005-0000-0000-00002A380000}"/>
    <cellStyle name="Normal 61 2 3 2 3 3 4" xfId="30094" xr:uid="{00000000-0005-0000-0000-00002B380000}"/>
    <cellStyle name="Normal 61 2 3 2 3 3 5" xfId="38326" xr:uid="{00000000-0005-0000-0000-00002C380000}"/>
    <cellStyle name="Normal 61 2 3 2 3 3 6" xfId="47837" xr:uid="{00000000-0005-0000-0000-00002D380000}"/>
    <cellStyle name="Normal 61 2 3 2 3 4" xfId="6831" xr:uid="{00000000-0005-0000-0000-00002E380000}"/>
    <cellStyle name="Normal 61 2 3 2 3 4 2" xfId="16348" xr:uid="{00000000-0005-0000-0000-00002F380000}"/>
    <cellStyle name="Normal 61 2 3 2 3 4 3" xfId="24501" xr:uid="{00000000-0005-0000-0000-000030380000}"/>
    <cellStyle name="Normal 61 2 3 2 3 4 4" xfId="32654" xr:uid="{00000000-0005-0000-0000-000031380000}"/>
    <cellStyle name="Normal 61 2 3 2 3 4 5" xfId="40886" xr:uid="{00000000-0005-0000-0000-000032380000}"/>
    <cellStyle name="Normal 61 2 3 2 3 4 6" xfId="50397" xr:uid="{00000000-0005-0000-0000-000033380000}"/>
    <cellStyle name="Normal 61 2 3 2 3 5" xfId="10748" xr:uid="{00000000-0005-0000-0000-000034380000}"/>
    <cellStyle name="Normal 61 2 3 2 3 6" xfId="18907" xr:uid="{00000000-0005-0000-0000-000035380000}"/>
    <cellStyle name="Normal 61 2 3 2 3 7" xfId="27060" xr:uid="{00000000-0005-0000-0000-000036380000}"/>
    <cellStyle name="Normal 61 2 3 2 3 8" xfId="35292" xr:uid="{00000000-0005-0000-0000-000037380000}"/>
    <cellStyle name="Normal 61 2 3 2 3 9" xfId="44803" xr:uid="{00000000-0005-0000-0000-000038380000}"/>
    <cellStyle name="Normal 61 2 3 2 4" xfId="1871" xr:uid="{00000000-0005-0000-0000-000039380000}"/>
    <cellStyle name="Normal 61 2 3 2 4 2" xfId="4911" xr:uid="{00000000-0005-0000-0000-00003A380000}"/>
    <cellStyle name="Normal 61 2 3 2 4 2 2" xfId="14428" xr:uid="{00000000-0005-0000-0000-00003B380000}"/>
    <cellStyle name="Normal 61 2 3 2 4 2 3" xfId="22581" xr:uid="{00000000-0005-0000-0000-00003C380000}"/>
    <cellStyle name="Normal 61 2 3 2 4 2 4" xfId="30734" xr:uid="{00000000-0005-0000-0000-00003D380000}"/>
    <cellStyle name="Normal 61 2 3 2 4 2 5" xfId="38966" xr:uid="{00000000-0005-0000-0000-00003E380000}"/>
    <cellStyle name="Normal 61 2 3 2 4 2 6" xfId="48477" xr:uid="{00000000-0005-0000-0000-00003F380000}"/>
    <cellStyle name="Normal 61 2 3 2 4 3" xfId="7471" xr:uid="{00000000-0005-0000-0000-000040380000}"/>
    <cellStyle name="Normal 61 2 3 2 4 3 2" xfId="16988" xr:uid="{00000000-0005-0000-0000-000041380000}"/>
    <cellStyle name="Normal 61 2 3 2 4 3 3" xfId="25141" xr:uid="{00000000-0005-0000-0000-000042380000}"/>
    <cellStyle name="Normal 61 2 3 2 4 3 4" xfId="33294" xr:uid="{00000000-0005-0000-0000-000043380000}"/>
    <cellStyle name="Normal 61 2 3 2 4 3 5" xfId="41526" xr:uid="{00000000-0005-0000-0000-000044380000}"/>
    <cellStyle name="Normal 61 2 3 2 4 3 6" xfId="51037" xr:uid="{00000000-0005-0000-0000-000045380000}"/>
    <cellStyle name="Normal 61 2 3 2 4 4" xfId="11388" xr:uid="{00000000-0005-0000-0000-000046380000}"/>
    <cellStyle name="Normal 61 2 3 2 4 5" xfId="19547" xr:uid="{00000000-0005-0000-0000-000047380000}"/>
    <cellStyle name="Normal 61 2 3 2 4 6" xfId="27700" xr:uid="{00000000-0005-0000-0000-000048380000}"/>
    <cellStyle name="Normal 61 2 3 2 4 7" xfId="35932" xr:uid="{00000000-0005-0000-0000-000049380000}"/>
    <cellStyle name="Normal 61 2 3 2 4 8" xfId="45443" xr:uid="{00000000-0005-0000-0000-00004A380000}"/>
    <cellStyle name="Normal 61 2 3 2 5" xfId="3628" xr:uid="{00000000-0005-0000-0000-00004B380000}"/>
    <cellStyle name="Normal 61 2 3 2 5 2" xfId="13145" xr:uid="{00000000-0005-0000-0000-00004C380000}"/>
    <cellStyle name="Normal 61 2 3 2 5 3" xfId="21301" xr:uid="{00000000-0005-0000-0000-00004D380000}"/>
    <cellStyle name="Normal 61 2 3 2 5 4" xfId="29454" xr:uid="{00000000-0005-0000-0000-00004E380000}"/>
    <cellStyle name="Normal 61 2 3 2 5 5" xfId="37686" xr:uid="{00000000-0005-0000-0000-00004F380000}"/>
    <cellStyle name="Normal 61 2 3 2 5 6" xfId="47197" xr:uid="{00000000-0005-0000-0000-000050380000}"/>
    <cellStyle name="Normal 61 2 3 2 6" xfId="6191" xr:uid="{00000000-0005-0000-0000-000051380000}"/>
    <cellStyle name="Normal 61 2 3 2 6 2" xfId="15708" xr:uid="{00000000-0005-0000-0000-000052380000}"/>
    <cellStyle name="Normal 61 2 3 2 6 3" xfId="23861" xr:uid="{00000000-0005-0000-0000-000053380000}"/>
    <cellStyle name="Normal 61 2 3 2 6 4" xfId="32014" xr:uid="{00000000-0005-0000-0000-000054380000}"/>
    <cellStyle name="Normal 61 2 3 2 6 5" xfId="40246" xr:uid="{00000000-0005-0000-0000-000055380000}"/>
    <cellStyle name="Normal 61 2 3 2 6 6" xfId="49757" xr:uid="{00000000-0005-0000-0000-000056380000}"/>
    <cellStyle name="Normal 61 2 3 2 7" xfId="10108" xr:uid="{00000000-0005-0000-0000-000057380000}"/>
    <cellStyle name="Normal 61 2 3 2 8" xfId="18267" xr:uid="{00000000-0005-0000-0000-000058380000}"/>
    <cellStyle name="Normal 61 2 3 2 9" xfId="26420" xr:uid="{00000000-0005-0000-0000-000059380000}"/>
    <cellStyle name="Normal 61 2 3 3" xfId="742" xr:uid="{00000000-0005-0000-0000-00005A380000}"/>
    <cellStyle name="Normal 61 2 3 3 10" xfId="44323" xr:uid="{00000000-0005-0000-0000-00005B380000}"/>
    <cellStyle name="Normal 61 2 3 3 2" xfId="1388" xr:uid="{00000000-0005-0000-0000-00005C380000}"/>
    <cellStyle name="Normal 61 2 3 3 2 2" xfId="2671" xr:uid="{00000000-0005-0000-0000-00005D380000}"/>
    <cellStyle name="Normal 61 2 3 3 2 2 2" xfId="5711" xr:uid="{00000000-0005-0000-0000-00005E380000}"/>
    <cellStyle name="Normal 61 2 3 3 2 2 2 2" xfId="15228" xr:uid="{00000000-0005-0000-0000-00005F380000}"/>
    <cellStyle name="Normal 61 2 3 3 2 2 2 3" xfId="23381" xr:uid="{00000000-0005-0000-0000-000060380000}"/>
    <cellStyle name="Normal 61 2 3 3 2 2 2 4" xfId="31534" xr:uid="{00000000-0005-0000-0000-000061380000}"/>
    <cellStyle name="Normal 61 2 3 3 2 2 2 5" xfId="39766" xr:uid="{00000000-0005-0000-0000-000062380000}"/>
    <cellStyle name="Normal 61 2 3 3 2 2 2 6" xfId="49277" xr:uid="{00000000-0005-0000-0000-000063380000}"/>
    <cellStyle name="Normal 61 2 3 3 2 2 3" xfId="8271" xr:uid="{00000000-0005-0000-0000-000064380000}"/>
    <cellStyle name="Normal 61 2 3 3 2 2 3 2" xfId="17788" xr:uid="{00000000-0005-0000-0000-000065380000}"/>
    <cellStyle name="Normal 61 2 3 3 2 2 3 3" xfId="25941" xr:uid="{00000000-0005-0000-0000-000066380000}"/>
    <cellStyle name="Normal 61 2 3 3 2 2 3 4" xfId="34094" xr:uid="{00000000-0005-0000-0000-000067380000}"/>
    <cellStyle name="Normal 61 2 3 3 2 2 3 5" xfId="42326" xr:uid="{00000000-0005-0000-0000-000068380000}"/>
    <cellStyle name="Normal 61 2 3 3 2 2 3 6" xfId="51837" xr:uid="{00000000-0005-0000-0000-000069380000}"/>
    <cellStyle name="Normal 61 2 3 3 2 2 4" xfId="12188" xr:uid="{00000000-0005-0000-0000-00006A380000}"/>
    <cellStyle name="Normal 61 2 3 3 2 2 5" xfId="20347" xr:uid="{00000000-0005-0000-0000-00006B380000}"/>
    <cellStyle name="Normal 61 2 3 3 2 2 6" xfId="28500" xr:uid="{00000000-0005-0000-0000-00006C380000}"/>
    <cellStyle name="Normal 61 2 3 3 2 2 7" xfId="36732" xr:uid="{00000000-0005-0000-0000-00006D380000}"/>
    <cellStyle name="Normal 61 2 3 3 2 2 8" xfId="46243" xr:uid="{00000000-0005-0000-0000-00006E380000}"/>
    <cellStyle name="Normal 61 2 3 3 2 3" xfId="4431" xr:uid="{00000000-0005-0000-0000-00006F380000}"/>
    <cellStyle name="Normal 61 2 3 3 2 3 2" xfId="13948" xr:uid="{00000000-0005-0000-0000-000070380000}"/>
    <cellStyle name="Normal 61 2 3 3 2 3 3" xfId="22101" xr:uid="{00000000-0005-0000-0000-000071380000}"/>
    <cellStyle name="Normal 61 2 3 3 2 3 4" xfId="30254" xr:uid="{00000000-0005-0000-0000-000072380000}"/>
    <cellStyle name="Normal 61 2 3 3 2 3 5" xfId="38486" xr:uid="{00000000-0005-0000-0000-000073380000}"/>
    <cellStyle name="Normal 61 2 3 3 2 3 6" xfId="47997" xr:uid="{00000000-0005-0000-0000-000074380000}"/>
    <cellStyle name="Normal 61 2 3 3 2 4" xfId="6991" xr:uid="{00000000-0005-0000-0000-000075380000}"/>
    <cellStyle name="Normal 61 2 3 3 2 4 2" xfId="16508" xr:uid="{00000000-0005-0000-0000-000076380000}"/>
    <cellStyle name="Normal 61 2 3 3 2 4 3" xfId="24661" xr:uid="{00000000-0005-0000-0000-000077380000}"/>
    <cellStyle name="Normal 61 2 3 3 2 4 4" xfId="32814" xr:uid="{00000000-0005-0000-0000-000078380000}"/>
    <cellStyle name="Normal 61 2 3 3 2 4 5" xfId="41046" xr:uid="{00000000-0005-0000-0000-000079380000}"/>
    <cellStyle name="Normal 61 2 3 3 2 4 6" xfId="50557" xr:uid="{00000000-0005-0000-0000-00007A380000}"/>
    <cellStyle name="Normal 61 2 3 3 2 5" xfId="10908" xr:uid="{00000000-0005-0000-0000-00007B380000}"/>
    <cellStyle name="Normal 61 2 3 3 2 6" xfId="19067" xr:uid="{00000000-0005-0000-0000-00007C380000}"/>
    <cellStyle name="Normal 61 2 3 3 2 7" xfId="27220" xr:uid="{00000000-0005-0000-0000-00007D380000}"/>
    <cellStyle name="Normal 61 2 3 3 2 8" xfId="35452" xr:uid="{00000000-0005-0000-0000-00007E380000}"/>
    <cellStyle name="Normal 61 2 3 3 2 9" xfId="44963" xr:uid="{00000000-0005-0000-0000-00007F380000}"/>
    <cellStyle name="Normal 61 2 3 3 3" xfId="2031" xr:uid="{00000000-0005-0000-0000-000080380000}"/>
    <cellStyle name="Normal 61 2 3 3 3 2" xfId="5071" xr:uid="{00000000-0005-0000-0000-000081380000}"/>
    <cellStyle name="Normal 61 2 3 3 3 2 2" xfId="14588" xr:uid="{00000000-0005-0000-0000-000082380000}"/>
    <cellStyle name="Normal 61 2 3 3 3 2 3" xfId="22741" xr:uid="{00000000-0005-0000-0000-000083380000}"/>
    <cellStyle name="Normal 61 2 3 3 3 2 4" xfId="30894" xr:uid="{00000000-0005-0000-0000-000084380000}"/>
    <cellStyle name="Normal 61 2 3 3 3 2 5" xfId="39126" xr:uid="{00000000-0005-0000-0000-000085380000}"/>
    <cellStyle name="Normal 61 2 3 3 3 2 6" xfId="48637" xr:uid="{00000000-0005-0000-0000-000086380000}"/>
    <cellStyle name="Normal 61 2 3 3 3 3" xfId="7631" xr:uid="{00000000-0005-0000-0000-000087380000}"/>
    <cellStyle name="Normal 61 2 3 3 3 3 2" xfId="17148" xr:uid="{00000000-0005-0000-0000-000088380000}"/>
    <cellStyle name="Normal 61 2 3 3 3 3 3" xfId="25301" xr:uid="{00000000-0005-0000-0000-000089380000}"/>
    <cellStyle name="Normal 61 2 3 3 3 3 4" xfId="33454" xr:uid="{00000000-0005-0000-0000-00008A380000}"/>
    <cellStyle name="Normal 61 2 3 3 3 3 5" xfId="41686" xr:uid="{00000000-0005-0000-0000-00008B380000}"/>
    <cellStyle name="Normal 61 2 3 3 3 3 6" xfId="51197" xr:uid="{00000000-0005-0000-0000-00008C380000}"/>
    <cellStyle name="Normal 61 2 3 3 3 4" xfId="11548" xr:uid="{00000000-0005-0000-0000-00008D380000}"/>
    <cellStyle name="Normal 61 2 3 3 3 5" xfId="19707" xr:uid="{00000000-0005-0000-0000-00008E380000}"/>
    <cellStyle name="Normal 61 2 3 3 3 6" xfId="27860" xr:uid="{00000000-0005-0000-0000-00008F380000}"/>
    <cellStyle name="Normal 61 2 3 3 3 7" xfId="36092" xr:uid="{00000000-0005-0000-0000-000090380000}"/>
    <cellStyle name="Normal 61 2 3 3 3 8" xfId="45603" xr:uid="{00000000-0005-0000-0000-000091380000}"/>
    <cellStyle name="Normal 61 2 3 3 4" xfId="3788" xr:uid="{00000000-0005-0000-0000-000092380000}"/>
    <cellStyle name="Normal 61 2 3 3 4 2" xfId="13305" xr:uid="{00000000-0005-0000-0000-000093380000}"/>
    <cellStyle name="Normal 61 2 3 3 4 3" xfId="21461" xr:uid="{00000000-0005-0000-0000-000094380000}"/>
    <cellStyle name="Normal 61 2 3 3 4 4" xfId="29614" xr:uid="{00000000-0005-0000-0000-000095380000}"/>
    <cellStyle name="Normal 61 2 3 3 4 5" xfId="37846" xr:uid="{00000000-0005-0000-0000-000096380000}"/>
    <cellStyle name="Normal 61 2 3 3 4 6" xfId="47357" xr:uid="{00000000-0005-0000-0000-000097380000}"/>
    <cellStyle name="Normal 61 2 3 3 5" xfId="6351" xr:uid="{00000000-0005-0000-0000-000098380000}"/>
    <cellStyle name="Normal 61 2 3 3 5 2" xfId="15868" xr:uid="{00000000-0005-0000-0000-000099380000}"/>
    <cellStyle name="Normal 61 2 3 3 5 3" xfId="24021" xr:uid="{00000000-0005-0000-0000-00009A380000}"/>
    <cellStyle name="Normal 61 2 3 3 5 4" xfId="32174" xr:uid="{00000000-0005-0000-0000-00009B380000}"/>
    <cellStyle name="Normal 61 2 3 3 5 5" xfId="40406" xr:uid="{00000000-0005-0000-0000-00009C380000}"/>
    <cellStyle name="Normal 61 2 3 3 5 6" xfId="49917" xr:uid="{00000000-0005-0000-0000-00009D380000}"/>
    <cellStyle name="Normal 61 2 3 3 6" xfId="10268" xr:uid="{00000000-0005-0000-0000-00009E380000}"/>
    <cellStyle name="Normal 61 2 3 3 7" xfId="18427" xr:uid="{00000000-0005-0000-0000-00009F380000}"/>
    <cellStyle name="Normal 61 2 3 3 8" xfId="26580" xr:uid="{00000000-0005-0000-0000-0000A0380000}"/>
    <cellStyle name="Normal 61 2 3 3 9" xfId="34812" xr:uid="{00000000-0005-0000-0000-0000A1380000}"/>
    <cellStyle name="Normal 61 2 3 4" xfId="1068" xr:uid="{00000000-0005-0000-0000-0000A2380000}"/>
    <cellStyle name="Normal 61 2 3 4 2" xfId="2351" xr:uid="{00000000-0005-0000-0000-0000A3380000}"/>
    <cellStyle name="Normal 61 2 3 4 2 2" xfId="5391" xr:uid="{00000000-0005-0000-0000-0000A4380000}"/>
    <cellStyle name="Normal 61 2 3 4 2 2 2" xfId="14908" xr:uid="{00000000-0005-0000-0000-0000A5380000}"/>
    <cellStyle name="Normal 61 2 3 4 2 2 3" xfId="23061" xr:uid="{00000000-0005-0000-0000-0000A6380000}"/>
    <cellStyle name="Normal 61 2 3 4 2 2 4" xfId="31214" xr:uid="{00000000-0005-0000-0000-0000A7380000}"/>
    <cellStyle name="Normal 61 2 3 4 2 2 5" xfId="39446" xr:uid="{00000000-0005-0000-0000-0000A8380000}"/>
    <cellStyle name="Normal 61 2 3 4 2 2 6" xfId="48957" xr:uid="{00000000-0005-0000-0000-0000A9380000}"/>
    <cellStyle name="Normal 61 2 3 4 2 3" xfId="7951" xr:uid="{00000000-0005-0000-0000-0000AA380000}"/>
    <cellStyle name="Normal 61 2 3 4 2 3 2" xfId="17468" xr:uid="{00000000-0005-0000-0000-0000AB380000}"/>
    <cellStyle name="Normal 61 2 3 4 2 3 3" xfId="25621" xr:uid="{00000000-0005-0000-0000-0000AC380000}"/>
    <cellStyle name="Normal 61 2 3 4 2 3 4" xfId="33774" xr:uid="{00000000-0005-0000-0000-0000AD380000}"/>
    <cellStyle name="Normal 61 2 3 4 2 3 5" xfId="42006" xr:uid="{00000000-0005-0000-0000-0000AE380000}"/>
    <cellStyle name="Normal 61 2 3 4 2 3 6" xfId="51517" xr:uid="{00000000-0005-0000-0000-0000AF380000}"/>
    <cellStyle name="Normal 61 2 3 4 2 4" xfId="11868" xr:uid="{00000000-0005-0000-0000-0000B0380000}"/>
    <cellStyle name="Normal 61 2 3 4 2 5" xfId="20027" xr:uid="{00000000-0005-0000-0000-0000B1380000}"/>
    <cellStyle name="Normal 61 2 3 4 2 6" xfId="28180" xr:uid="{00000000-0005-0000-0000-0000B2380000}"/>
    <cellStyle name="Normal 61 2 3 4 2 7" xfId="36412" xr:uid="{00000000-0005-0000-0000-0000B3380000}"/>
    <cellStyle name="Normal 61 2 3 4 2 8" xfId="45923" xr:uid="{00000000-0005-0000-0000-0000B4380000}"/>
    <cellStyle name="Normal 61 2 3 4 3" xfId="4111" xr:uid="{00000000-0005-0000-0000-0000B5380000}"/>
    <cellStyle name="Normal 61 2 3 4 3 2" xfId="13628" xr:uid="{00000000-0005-0000-0000-0000B6380000}"/>
    <cellStyle name="Normal 61 2 3 4 3 3" xfId="21781" xr:uid="{00000000-0005-0000-0000-0000B7380000}"/>
    <cellStyle name="Normal 61 2 3 4 3 4" xfId="29934" xr:uid="{00000000-0005-0000-0000-0000B8380000}"/>
    <cellStyle name="Normal 61 2 3 4 3 5" xfId="38166" xr:uid="{00000000-0005-0000-0000-0000B9380000}"/>
    <cellStyle name="Normal 61 2 3 4 3 6" xfId="47677" xr:uid="{00000000-0005-0000-0000-0000BA380000}"/>
    <cellStyle name="Normal 61 2 3 4 4" xfId="6671" xr:uid="{00000000-0005-0000-0000-0000BB380000}"/>
    <cellStyle name="Normal 61 2 3 4 4 2" xfId="16188" xr:uid="{00000000-0005-0000-0000-0000BC380000}"/>
    <cellStyle name="Normal 61 2 3 4 4 3" xfId="24341" xr:uid="{00000000-0005-0000-0000-0000BD380000}"/>
    <cellStyle name="Normal 61 2 3 4 4 4" xfId="32494" xr:uid="{00000000-0005-0000-0000-0000BE380000}"/>
    <cellStyle name="Normal 61 2 3 4 4 5" xfId="40726" xr:uid="{00000000-0005-0000-0000-0000BF380000}"/>
    <cellStyle name="Normal 61 2 3 4 4 6" xfId="50237" xr:uid="{00000000-0005-0000-0000-0000C0380000}"/>
    <cellStyle name="Normal 61 2 3 4 5" xfId="10588" xr:uid="{00000000-0005-0000-0000-0000C1380000}"/>
    <cellStyle name="Normal 61 2 3 4 6" xfId="18747" xr:uid="{00000000-0005-0000-0000-0000C2380000}"/>
    <cellStyle name="Normal 61 2 3 4 7" xfId="26900" xr:uid="{00000000-0005-0000-0000-0000C3380000}"/>
    <cellStyle name="Normal 61 2 3 4 8" xfId="35132" xr:uid="{00000000-0005-0000-0000-0000C4380000}"/>
    <cellStyle name="Normal 61 2 3 4 9" xfId="44643" xr:uid="{00000000-0005-0000-0000-0000C5380000}"/>
    <cellStyle name="Normal 61 2 3 5" xfId="1711" xr:uid="{00000000-0005-0000-0000-0000C6380000}"/>
    <cellStyle name="Normal 61 2 3 5 2" xfId="4751" xr:uid="{00000000-0005-0000-0000-0000C7380000}"/>
    <cellStyle name="Normal 61 2 3 5 2 2" xfId="14268" xr:uid="{00000000-0005-0000-0000-0000C8380000}"/>
    <cellStyle name="Normal 61 2 3 5 2 3" xfId="22421" xr:uid="{00000000-0005-0000-0000-0000C9380000}"/>
    <cellStyle name="Normal 61 2 3 5 2 4" xfId="30574" xr:uid="{00000000-0005-0000-0000-0000CA380000}"/>
    <cellStyle name="Normal 61 2 3 5 2 5" xfId="38806" xr:uid="{00000000-0005-0000-0000-0000CB380000}"/>
    <cellStyle name="Normal 61 2 3 5 2 6" xfId="48317" xr:uid="{00000000-0005-0000-0000-0000CC380000}"/>
    <cellStyle name="Normal 61 2 3 5 3" xfId="7311" xr:uid="{00000000-0005-0000-0000-0000CD380000}"/>
    <cellStyle name="Normal 61 2 3 5 3 2" xfId="16828" xr:uid="{00000000-0005-0000-0000-0000CE380000}"/>
    <cellStyle name="Normal 61 2 3 5 3 3" xfId="24981" xr:uid="{00000000-0005-0000-0000-0000CF380000}"/>
    <cellStyle name="Normal 61 2 3 5 3 4" xfId="33134" xr:uid="{00000000-0005-0000-0000-0000D0380000}"/>
    <cellStyle name="Normal 61 2 3 5 3 5" xfId="41366" xr:uid="{00000000-0005-0000-0000-0000D1380000}"/>
    <cellStyle name="Normal 61 2 3 5 3 6" xfId="50877" xr:uid="{00000000-0005-0000-0000-0000D2380000}"/>
    <cellStyle name="Normal 61 2 3 5 4" xfId="11228" xr:uid="{00000000-0005-0000-0000-0000D3380000}"/>
    <cellStyle name="Normal 61 2 3 5 5" xfId="19387" xr:uid="{00000000-0005-0000-0000-0000D4380000}"/>
    <cellStyle name="Normal 61 2 3 5 6" xfId="27540" xr:uid="{00000000-0005-0000-0000-0000D5380000}"/>
    <cellStyle name="Normal 61 2 3 5 7" xfId="35772" xr:uid="{00000000-0005-0000-0000-0000D6380000}"/>
    <cellStyle name="Normal 61 2 3 5 8" xfId="45283" xr:uid="{00000000-0005-0000-0000-0000D7380000}"/>
    <cellStyle name="Normal 61 2 3 6" xfId="3465" xr:uid="{00000000-0005-0000-0000-0000D8380000}"/>
    <cellStyle name="Normal 61 2 3 6 2" xfId="12982" xr:uid="{00000000-0005-0000-0000-0000D9380000}"/>
    <cellStyle name="Normal 61 2 3 6 3" xfId="21141" xr:uid="{00000000-0005-0000-0000-0000DA380000}"/>
    <cellStyle name="Normal 61 2 3 6 4" xfId="29294" xr:uid="{00000000-0005-0000-0000-0000DB380000}"/>
    <cellStyle name="Normal 61 2 3 6 5" xfId="37526" xr:uid="{00000000-0005-0000-0000-0000DC380000}"/>
    <cellStyle name="Normal 61 2 3 6 6" xfId="47037" xr:uid="{00000000-0005-0000-0000-0000DD380000}"/>
    <cellStyle name="Normal 61 2 3 7" xfId="6031" xr:uid="{00000000-0005-0000-0000-0000DE380000}"/>
    <cellStyle name="Normal 61 2 3 7 2" xfId="15548" xr:uid="{00000000-0005-0000-0000-0000DF380000}"/>
    <cellStyle name="Normal 61 2 3 7 3" xfId="23701" xr:uid="{00000000-0005-0000-0000-0000E0380000}"/>
    <cellStyle name="Normal 61 2 3 7 4" xfId="31854" xr:uid="{00000000-0005-0000-0000-0000E1380000}"/>
    <cellStyle name="Normal 61 2 3 7 5" xfId="40086" xr:uid="{00000000-0005-0000-0000-0000E2380000}"/>
    <cellStyle name="Normal 61 2 3 7 6" xfId="49597" xr:uid="{00000000-0005-0000-0000-0000E3380000}"/>
    <cellStyle name="Normal 61 2 3 8" xfId="9948" xr:uid="{00000000-0005-0000-0000-0000E4380000}"/>
    <cellStyle name="Normal 61 2 3 9" xfId="18107" xr:uid="{00000000-0005-0000-0000-0000E5380000}"/>
    <cellStyle name="Normal 61 2 30" xfId="9617" xr:uid="{00000000-0005-0000-0000-0000E6380000}"/>
    <cellStyle name="Normal 61 2 30 2" xfId="43672" xr:uid="{00000000-0005-0000-0000-0000E7380000}"/>
    <cellStyle name="Normal 61 2 30 3" xfId="53183" xr:uid="{00000000-0005-0000-0000-0000E8380000}"/>
    <cellStyle name="Normal 61 2 31" xfId="9696" xr:uid="{00000000-0005-0000-0000-0000E9380000}"/>
    <cellStyle name="Normal 61 2 31 2" xfId="43751" xr:uid="{00000000-0005-0000-0000-0000EA380000}"/>
    <cellStyle name="Normal 61 2 31 3" xfId="53262" xr:uid="{00000000-0005-0000-0000-0000EB380000}"/>
    <cellStyle name="Normal 61 2 32" xfId="9775" xr:uid="{00000000-0005-0000-0000-0000EC380000}"/>
    <cellStyle name="Normal 61 2 32 2" xfId="43830" xr:uid="{00000000-0005-0000-0000-0000ED380000}"/>
    <cellStyle name="Normal 61 2 32 3" xfId="53341" xr:uid="{00000000-0005-0000-0000-0000EE380000}"/>
    <cellStyle name="Normal 61 2 33" xfId="9869" xr:uid="{00000000-0005-0000-0000-0000EF380000}"/>
    <cellStyle name="Normal 61 2 34" xfId="18028" xr:uid="{00000000-0005-0000-0000-0000F0380000}"/>
    <cellStyle name="Normal 61 2 35" xfId="26181" xr:uid="{00000000-0005-0000-0000-0000F1380000}"/>
    <cellStyle name="Normal 61 2 36" xfId="34334" xr:uid="{00000000-0005-0000-0000-0000F2380000}"/>
    <cellStyle name="Normal 61 2 37" xfId="34413" xr:uid="{00000000-0005-0000-0000-0000F3380000}"/>
    <cellStyle name="Normal 61 2 38" xfId="43924" xr:uid="{00000000-0005-0000-0000-0000F4380000}"/>
    <cellStyle name="Normal 61 2 39" xfId="53435" xr:uid="{00000000-0005-0000-0000-0000F5380000}"/>
    <cellStyle name="Normal 61 2 4" xfId="499" xr:uid="{00000000-0005-0000-0000-0000F6380000}"/>
    <cellStyle name="Normal 61 2 4 10" xfId="34572" xr:uid="{00000000-0005-0000-0000-0000F7380000}"/>
    <cellStyle name="Normal 61 2 4 11" xfId="44083" xr:uid="{00000000-0005-0000-0000-0000F8380000}"/>
    <cellStyle name="Normal 61 2 4 2" xfId="825" xr:uid="{00000000-0005-0000-0000-0000F9380000}"/>
    <cellStyle name="Normal 61 2 4 2 10" xfId="44403" xr:uid="{00000000-0005-0000-0000-0000FA380000}"/>
    <cellStyle name="Normal 61 2 4 2 2" xfId="1468" xr:uid="{00000000-0005-0000-0000-0000FB380000}"/>
    <cellStyle name="Normal 61 2 4 2 2 2" xfId="2751" xr:uid="{00000000-0005-0000-0000-0000FC380000}"/>
    <cellStyle name="Normal 61 2 4 2 2 2 2" xfId="5791" xr:uid="{00000000-0005-0000-0000-0000FD380000}"/>
    <cellStyle name="Normal 61 2 4 2 2 2 2 2" xfId="15308" xr:uid="{00000000-0005-0000-0000-0000FE380000}"/>
    <cellStyle name="Normal 61 2 4 2 2 2 2 3" xfId="23461" xr:uid="{00000000-0005-0000-0000-0000FF380000}"/>
    <cellStyle name="Normal 61 2 4 2 2 2 2 4" xfId="31614" xr:uid="{00000000-0005-0000-0000-000000390000}"/>
    <cellStyle name="Normal 61 2 4 2 2 2 2 5" xfId="39846" xr:uid="{00000000-0005-0000-0000-000001390000}"/>
    <cellStyle name="Normal 61 2 4 2 2 2 2 6" xfId="49357" xr:uid="{00000000-0005-0000-0000-000002390000}"/>
    <cellStyle name="Normal 61 2 4 2 2 2 3" xfId="8351" xr:uid="{00000000-0005-0000-0000-000003390000}"/>
    <cellStyle name="Normal 61 2 4 2 2 2 3 2" xfId="17868" xr:uid="{00000000-0005-0000-0000-000004390000}"/>
    <cellStyle name="Normal 61 2 4 2 2 2 3 3" xfId="26021" xr:uid="{00000000-0005-0000-0000-000005390000}"/>
    <cellStyle name="Normal 61 2 4 2 2 2 3 4" xfId="34174" xr:uid="{00000000-0005-0000-0000-000006390000}"/>
    <cellStyle name="Normal 61 2 4 2 2 2 3 5" xfId="42406" xr:uid="{00000000-0005-0000-0000-000007390000}"/>
    <cellStyle name="Normal 61 2 4 2 2 2 3 6" xfId="51917" xr:uid="{00000000-0005-0000-0000-000008390000}"/>
    <cellStyle name="Normal 61 2 4 2 2 2 4" xfId="12268" xr:uid="{00000000-0005-0000-0000-000009390000}"/>
    <cellStyle name="Normal 61 2 4 2 2 2 5" xfId="20427" xr:uid="{00000000-0005-0000-0000-00000A390000}"/>
    <cellStyle name="Normal 61 2 4 2 2 2 6" xfId="28580" xr:uid="{00000000-0005-0000-0000-00000B390000}"/>
    <cellStyle name="Normal 61 2 4 2 2 2 7" xfId="36812" xr:uid="{00000000-0005-0000-0000-00000C390000}"/>
    <cellStyle name="Normal 61 2 4 2 2 2 8" xfId="46323" xr:uid="{00000000-0005-0000-0000-00000D390000}"/>
    <cellStyle name="Normal 61 2 4 2 2 3" xfId="4511" xr:uid="{00000000-0005-0000-0000-00000E390000}"/>
    <cellStyle name="Normal 61 2 4 2 2 3 2" xfId="14028" xr:uid="{00000000-0005-0000-0000-00000F390000}"/>
    <cellStyle name="Normal 61 2 4 2 2 3 3" xfId="22181" xr:uid="{00000000-0005-0000-0000-000010390000}"/>
    <cellStyle name="Normal 61 2 4 2 2 3 4" xfId="30334" xr:uid="{00000000-0005-0000-0000-000011390000}"/>
    <cellStyle name="Normal 61 2 4 2 2 3 5" xfId="38566" xr:uid="{00000000-0005-0000-0000-000012390000}"/>
    <cellStyle name="Normal 61 2 4 2 2 3 6" xfId="48077" xr:uid="{00000000-0005-0000-0000-000013390000}"/>
    <cellStyle name="Normal 61 2 4 2 2 4" xfId="7071" xr:uid="{00000000-0005-0000-0000-000014390000}"/>
    <cellStyle name="Normal 61 2 4 2 2 4 2" xfId="16588" xr:uid="{00000000-0005-0000-0000-000015390000}"/>
    <cellStyle name="Normal 61 2 4 2 2 4 3" xfId="24741" xr:uid="{00000000-0005-0000-0000-000016390000}"/>
    <cellStyle name="Normal 61 2 4 2 2 4 4" xfId="32894" xr:uid="{00000000-0005-0000-0000-000017390000}"/>
    <cellStyle name="Normal 61 2 4 2 2 4 5" xfId="41126" xr:uid="{00000000-0005-0000-0000-000018390000}"/>
    <cellStyle name="Normal 61 2 4 2 2 4 6" xfId="50637" xr:uid="{00000000-0005-0000-0000-000019390000}"/>
    <cellStyle name="Normal 61 2 4 2 2 5" xfId="10988" xr:uid="{00000000-0005-0000-0000-00001A390000}"/>
    <cellStyle name="Normal 61 2 4 2 2 6" xfId="19147" xr:uid="{00000000-0005-0000-0000-00001B390000}"/>
    <cellStyle name="Normal 61 2 4 2 2 7" xfId="27300" xr:uid="{00000000-0005-0000-0000-00001C390000}"/>
    <cellStyle name="Normal 61 2 4 2 2 8" xfId="35532" xr:uid="{00000000-0005-0000-0000-00001D390000}"/>
    <cellStyle name="Normal 61 2 4 2 2 9" xfId="45043" xr:uid="{00000000-0005-0000-0000-00001E390000}"/>
    <cellStyle name="Normal 61 2 4 2 3" xfId="2111" xr:uid="{00000000-0005-0000-0000-00001F390000}"/>
    <cellStyle name="Normal 61 2 4 2 3 2" xfId="5151" xr:uid="{00000000-0005-0000-0000-000020390000}"/>
    <cellStyle name="Normal 61 2 4 2 3 2 2" xfId="14668" xr:uid="{00000000-0005-0000-0000-000021390000}"/>
    <cellStyle name="Normal 61 2 4 2 3 2 3" xfId="22821" xr:uid="{00000000-0005-0000-0000-000022390000}"/>
    <cellStyle name="Normal 61 2 4 2 3 2 4" xfId="30974" xr:uid="{00000000-0005-0000-0000-000023390000}"/>
    <cellStyle name="Normal 61 2 4 2 3 2 5" xfId="39206" xr:uid="{00000000-0005-0000-0000-000024390000}"/>
    <cellStyle name="Normal 61 2 4 2 3 2 6" xfId="48717" xr:uid="{00000000-0005-0000-0000-000025390000}"/>
    <cellStyle name="Normal 61 2 4 2 3 3" xfId="7711" xr:uid="{00000000-0005-0000-0000-000026390000}"/>
    <cellStyle name="Normal 61 2 4 2 3 3 2" xfId="17228" xr:uid="{00000000-0005-0000-0000-000027390000}"/>
    <cellStyle name="Normal 61 2 4 2 3 3 3" xfId="25381" xr:uid="{00000000-0005-0000-0000-000028390000}"/>
    <cellStyle name="Normal 61 2 4 2 3 3 4" xfId="33534" xr:uid="{00000000-0005-0000-0000-000029390000}"/>
    <cellStyle name="Normal 61 2 4 2 3 3 5" xfId="41766" xr:uid="{00000000-0005-0000-0000-00002A390000}"/>
    <cellStyle name="Normal 61 2 4 2 3 3 6" xfId="51277" xr:uid="{00000000-0005-0000-0000-00002B390000}"/>
    <cellStyle name="Normal 61 2 4 2 3 4" xfId="11628" xr:uid="{00000000-0005-0000-0000-00002C390000}"/>
    <cellStyle name="Normal 61 2 4 2 3 5" xfId="19787" xr:uid="{00000000-0005-0000-0000-00002D390000}"/>
    <cellStyle name="Normal 61 2 4 2 3 6" xfId="27940" xr:uid="{00000000-0005-0000-0000-00002E390000}"/>
    <cellStyle name="Normal 61 2 4 2 3 7" xfId="36172" xr:uid="{00000000-0005-0000-0000-00002F390000}"/>
    <cellStyle name="Normal 61 2 4 2 3 8" xfId="45683" xr:uid="{00000000-0005-0000-0000-000030390000}"/>
    <cellStyle name="Normal 61 2 4 2 4" xfId="3871" xr:uid="{00000000-0005-0000-0000-000031390000}"/>
    <cellStyle name="Normal 61 2 4 2 4 2" xfId="13388" xr:uid="{00000000-0005-0000-0000-000032390000}"/>
    <cellStyle name="Normal 61 2 4 2 4 3" xfId="21541" xr:uid="{00000000-0005-0000-0000-000033390000}"/>
    <cellStyle name="Normal 61 2 4 2 4 4" xfId="29694" xr:uid="{00000000-0005-0000-0000-000034390000}"/>
    <cellStyle name="Normal 61 2 4 2 4 5" xfId="37926" xr:uid="{00000000-0005-0000-0000-000035390000}"/>
    <cellStyle name="Normal 61 2 4 2 4 6" xfId="47437" xr:uid="{00000000-0005-0000-0000-000036390000}"/>
    <cellStyle name="Normal 61 2 4 2 5" xfId="6431" xr:uid="{00000000-0005-0000-0000-000037390000}"/>
    <cellStyle name="Normal 61 2 4 2 5 2" xfId="15948" xr:uid="{00000000-0005-0000-0000-000038390000}"/>
    <cellStyle name="Normal 61 2 4 2 5 3" xfId="24101" xr:uid="{00000000-0005-0000-0000-000039390000}"/>
    <cellStyle name="Normal 61 2 4 2 5 4" xfId="32254" xr:uid="{00000000-0005-0000-0000-00003A390000}"/>
    <cellStyle name="Normal 61 2 4 2 5 5" xfId="40486" xr:uid="{00000000-0005-0000-0000-00003B390000}"/>
    <cellStyle name="Normal 61 2 4 2 5 6" xfId="49997" xr:uid="{00000000-0005-0000-0000-00003C390000}"/>
    <cellStyle name="Normal 61 2 4 2 6" xfId="10348" xr:uid="{00000000-0005-0000-0000-00003D390000}"/>
    <cellStyle name="Normal 61 2 4 2 7" xfId="18507" xr:uid="{00000000-0005-0000-0000-00003E390000}"/>
    <cellStyle name="Normal 61 2 4 2 8" xfId="26660" xr:uid="{00000000-0005-0000-0000-00003F390000}"/>
    <cellStyle name="Normal 61 2 4 2 9" xfId="34892" xr:uid="{00000000-0005-0000-0000-000040390000}"/>
    <cellStyle name="Normal 61 2 4 3" xfId="1148" xr:uid="{00000000-0005-0000-0000-000041390000}"/>
    <cellStyle name="Normal 61 2 4 3 2" xfId="2431" xr:uid="{00000000-0005-0000-0000-000042390000}"/>
    <cellStyle name="Normal 61 2 4 3 2 2" xfId="5471" xr:uid="{00000000-0005-0000-0000-000043390000}"/>
    <cellStyle name="Normal 61 2 4 3 2 2 2" xfId="14988" xr:uid="{00000000-0005-0000-0000-000044390000}"/>
    <cellStyle name="Normal 61 2 4 3 2 2 3" xfId="23141" xr:uid="{00000000-0005-0000-0000-000045390000}"/>
    <cellStyle name="Normal 61 2 4 3 2 2 4" xfId="31294" xr:uid="{00000000-0005-0000-0000-000046390000}"/>
    <cellStyle name="Normal 61 2 4 3 2 2 5" xfId="39526" xr:uid="{00000000-0005-0000-0000-000047390000}"/>
    <cellStyle name="Normal 61 2 4 3 2 2 6" xfId="49037" xr:uid="{00000000-0005-0000-0000-000048390000}"/>
    <cellStyle name="Normal 61 2 4 3 2 3" xfId="8031" xr:uid="{00000000-0005-0000-0000-000049390000}"/>
    <cellStyle name="Normal 61 2 4 3 2 3 2" xfId="17548" xr:uid="{00000000-0005-0000-0000-00004A390000}"/>
    <cellStyle name="Normal 61 2 4 3 2 3 3" xfId="25701" xr:uid="{00000000-0005-0000-0000-00004B390000}"/>
    <cellStyle name="Normal 61 2 4 3 2 3 4" xfId="33854" xr:uid="{00000000-0005-0000-0000-00004C390000}"/>
    <cellStyle name="Normal 61 2 4 3 2 3 5" xfId="42086" xr:uid="{00000000-0005-0000-0000-00004D390000}"/>
    <cellStyle name="Normal 61 2 4 3 2 3 6" xfId="51597" xr:uid="{00000000-0005-0000-0000-00004E390000}"/>
    <cellStyle name="Normal 61 2 4 3 2 4" xfId="11948" xr:uid="{00000000-0005-0000-0000-00004F390000}"/>
    <cellStyle name="Normal 61 2 4 3 2 5" xfId="20107" xr:uid="{00000000-0005-0000-0000-000050390000}"/>
    <cellStyle name="Normal 61 2 4 3 2 6" xfId="28260" xr:uid="{00000000-0005-0000-0000-000051390000}"/>
    <cellStyle name="Normal 61 2 4 3 2 7" xfId="36492" xr:uid="{00000000-0005-0000-0000-000052390000}"/>
    <cellStyle name="Normal 61 2 4 3 2 8" xfId="46003" xr:uid="{00000000-0005-0000-0000-000053390000}"/>
    <cellStyle name="Normal 61 2 4 3 3" xfId="4191" xr:uid="{00000000-0005-0000-0000-000054390000}"/>
    <cellStyle name="Normal 61 2 4 3 3 2" xfId="13708" xr:uid="{00000000-0005-0000-0000-000055390000}"/>
    <cellStyle name="Normal 61 2 4 3 3 3" xfId="21861" xr:uid="{00000000-0005-0000-0000-000056390000}"/>
    <cellStyle name="Normal 61 2 4 3 3 4" xfId="30014" xr:uid="{00000000-0005-0000-0000-000057390000}"/>
    <cellStyle name="Normal 61 2 4 3 3 5" xfId="38246" xr:uid="{00000000-0005-0000-0000-000058390000}"/>
    <cellStyle name="Normal 61 2 4 3 3 6" xfId="47757" xr:uid="{00000000-0005-0000-0000-000059390000}"/>
    <cellStyle name="Normal 61 2 4 3 4" xfId="6751" xr:uid="{00000000-0005-0000-0000-00005A390000}"/>
    <cellStyle name="Normal 61 2 4 3 4 2" xfId="16268" xr:uid="{00000000-0005-0000-0000-00005B390000}"/>
    <cellStyle name="Normal 61 2 4 3 4 3" xfId="24421" xr:uid="{00000000-0005-0000-0000-00005C390000}"/>
    <cellStyle name="Normal 61 2 4 3 4 4" xfId="32574" xr:uid="{00000000-0005-0000-0000-00005D390000}"/>
    <cellStyle name="Normal 61 2 4 3 4 5" xfId="40806" xr:uid="{00000000-0005-0000-0000-00005E390000}"/>
    <cellStyle name="Normal 61 2 4 3 4 6" xfId="50317" xr:uid="{00000000-0005-0000-0000-00005F390000}"/>
    <cellStyle name="Normal 61 2 4 3 5" xfId="10668" xr:uid="{00000000-0005-0000-0000-000060390000}"/>
    <cellStyle name="Normal 61 2 4 3 6" xfId="18827" xr:uid="{00000000-0005-0000-0000-000061390000}"/>
    <cellStyle name="Normal 61 2 4 3 7" xfId="26980" xr:uid="{00000000-0005-0000-0000-000062390000}"/>
    <cellStyle name="Normal 61 2 4 3 8" xfId="35212" xr:uid="{00000000-0005-0000-0000-000063390000}"/>
    <cellStyle name="Normal 61 2 4 3 9" xfId="44723" xr:uid="{00000000-0005-0000-0000-000064390000}"/>
    <cellStyle name="Normal 61 2 4 4" xfId="1791" xr:uid="{00000000-0005-0000-0000-000065390000}"/>
    <cellStyle name="Normal 61 2 4 4 2" xfId="4831" xr:uid="{00000000-0005-0000-0000-000066390000}"/>
    <cellStyle name="Normal 61 2 4 4 2 2" xfId="14348" xr:uid="{00000000-0005-0000-0000-000067390000}"/>
    <cellStyle name="Normal 61 2 4 4 2 3" xfId="22501" xr:uid="{00000000-0005-0000-0000-000068390000}"/>
    <cellStyle name="Normal 61 2 4 4 2 4" xfId="30654" xr:uid="{00000000-0005-0000-0000-000069390000}"/>
    <cellStyle name="Normal 61 2 4 4 2 5" xfId="38886" xr:uid="{00000000-0005-0000-0000-00006A390000}"/>
    <cellStyle name="Normal 61 2 4 4 2 6" xfId="48397" xr:uid="{00000000-0005-0000-0000-00006B390000}"/>
    <cellStyle name="Normal 61 2 4 4 3" xfId="7391" xr:uid="{00000000-0005-0000-0000-00006C390000}"/>
    <cellStyle name="Normal 61 2 4 4 3 2" xfId="16908" xr:uid="{00000000-0005-0000-0000-00006D390000}"/>
    <cellStyle name="Normal 61 2 4 4 3 3" xfId="25061" xr:uid="{00000000-0005-0000-0000-00006E390000}"/>
    <cellStyle name="Normal 61 2 4 4 3 4" xfId="33214" xr:uid="{00000000-0005-0000-0000-00006F390000}"/>
    <cellStyle name="Normal 61 2 4 4 3 5" xfId="41446" xr:uid="{00000000-0005-0000-0000-000070390000}"/>
    <cellStyle name="Normal 61 2 4 4 3 6" xfId="50957" xr:uid="{00000000-0005-0000-0000-000071390000}"/>
    <cellStyle name="Normal 61 2 4 4 4" xfId="11308" xr:uid="{00000000-0005-0000-0000-000072390000}"/>
    <cellStyle name="Normal 61 2 4 4 5" xfId="19467" xr:uid="{00000000-0005-0000-0000-000073390000}"/>
    <cellStyle name="Normal 61 2 4 4 6" xfId="27620" xr:uid="{00000000-0005-0000-0000-000074390000}"/>
    <cellStyle name="Normal 61 2 4 4 7" xfId="35852" xr:uid="{00000000-0005-0000-0000-000075390000}"/>
    <cellStyle name="Normal 61 2 4 4 8" xfId="45363" xr:uid="{00000000-0005-0000-0000-000076390000}"/>
    <cellStyle name="Normal 61 2 4 5" xfId="3548" xr:uid="{00000000-0005-0000-0000-000077390000}"/>
    <cellStyle name="Normal 61 2 4 5 2" xfId="13065" xr:uid="{00000000-0005-0000-0000-000078390000}"/>
    <cellStyle name="Normal 61 2 4 5 3" xfId="21221" xr:uid="{00000000-0005-0000-0000-000079390000}"/>
    <cellStyle name="Normal 61 2 4 5 4" xfId="29374" xr:uid="{00000000-0005-0000-0000-00007A390000}"/>
    <cellStyle name="Normal 61 2 4 5 5" xfId="37606" xr:uid="{00000000-0005-0000-0000-00007B390000}"/>
    <cellStyle name="Normal 61 2 4 5 6" xfId="47117" xr:uid="{00000000-0005-0000-0000-00007C390000}"/>
    <cellStyle name="Normal 61 2 4 6" xfId="6111" xr:uid="{00000000-0005-0000-0000-00007D390000}"/>
    <cellStyle name="Normal 61 2 4 6 2" xfId="15628" xr:uid="{00000000-0005-0000-0000-00007E390000}"/>
    <cellStyle name="Normal 61 2 4 6 3" xfId="23781" xr:uid="{00000000-0005-0000-0000-00007F390000}"/>
    <cellStyle name="Normal 61 2 4 6 4" xfId="31934" xr:uid="{00000000-0005-0000-0000-000080390000}"/>
    <cellStyle name="Normal 61 2 4 6 5" xfId="40166" xr:uid="{00000000-0005-0000-0000-000081390000}"/>
    <cellStyle name="Normal 61 2 4 6 6" xfId="49677" xr:uid="{00000000-0005-0000-0000-000082390000}"/>
    <cellStyle name="Normal 61 2 4 7" xfId="10028" xr:uid="{00000000-0005-0000-0000-000083390000}"/>
    <cellStyle name="Normal 61 2 4 8" xfId="18187" xr:uid="{00000000-0005-0000-0000-000084390000}"/>
    <cellStyle name="Normal 61 2 4 9" xfId="26340" xr:uid="{00000000-0005-0000-0000-000085390000}"/>
    <cellStyle name="Normal 61 2 40" xfId="53514" xr:uid="{00000000-0005-0000-0000-000086390000}"/>
    <cellStyle name="Normal 61 2 41" xfId="53593" xr:uid="{00000000-0005-0000-0000-000087390000}"/>
    <cellStyle name="Normal 61 2 42" xfId="53672" xr:uid="{00000000-0005-0000-0000-000088390000}"/>
    <cellStyle name="Normal 61 2 43" xfId="53751" xr:uid="{00000000-0005-0000-0000-000089390000}"/>
    <cellStyle name="Normal 61 2 5" xfId="662" xr:uid="{00000000-0005-0000-0000-00008A390000}"/>
    <cellStyle name="Normal 61 2 5 10" xfId="44243" xr:uid="{00000000-0005-0000-0000-00008B390000}"/>
    <cellStyle name="Normal 61 2 5 2" xfId="1308" xr:uid="{00000000-0005-0000-0000-00008C390000}"/>
    <cellStyle name="Normal 61 2 5 2 2" xfId="2591" xr:uid="{00000000-0005-0000-0000-00008D390000}"/>
    <cellStyle name="Normal 61 2 5 2 2 2" xfId="5631" xr:uid="{00000000-0005-0000-0000-00008E390000}"/>
    <cellStyle name="Normal 61 2 5 2 2 2 2" xfId="15148" xr:uid="{00000000-0005-0000-0000-00008F390000}"/>
    <cellStyle name="Normal 61 2 5 2 2 2 3" xfId="23301" xr:uid="{00000000-0005-0000-0000-000090390000}"/>
    <cellStyle name="Normal 61 2 5 2 2 2 4" xfId="31454" xr:uid="{00000000-0005-0000-0000-000091390000}"/>
    <cellStyle name="Normal 61 2 5 2 2 2 5" xfId="39686" xr:uid="{00000000-0005-0000-0000-000092390000}"/>
    <cellStyle name="Normal 61 2 5 2 2 2 6" xfId="49197" xr:uid="{00000000-0005-0000-0000-000093390000}"/>
    <cellStyle name="Normal 61 2 5 2 2 3" xfId="8191" xr:uid="{00000000-0005-0000-0000-000094390000}"/>
    <cellStyle name="Normal 61 2 5 2 2 3 2" xfId="17708" xr:uid="{00000000-0005-0000-0000-000095390000}"/>
    <cellStyle name="Normal 61 2 5 2 2 3 3" xfId="25861" xr:uid="{00000000-0005-0000-0000-000096390000}"/>
    <cellStyle name="Normal 61 2 5 2 2 3 4" xfId="34014" xr:uid="{00000000-0005-0000-0000-000097390000}"/>
    <cellStyle name="Normal 61 2 5 2 2 3 5" xfId="42246" xr:uid="{00000000-0005-0000-0000-000098390000}"/>
    <cellStyle name="Normal 61 2 5 2 2 3 6" xfId="51757" xr:uid="{00000000-0005-0000-0000-000099390000}"/>
    <cellStyle name="Normal 61 2 5 2 2 4" xfId="12108" xr:uid="{00000000-0005-0000-0000-00009A390000}"/>
    <cellStyle name="Normal 61 2 5 2 2 5" xfId="20267" xr:uid="{00000000-0005-0000-0000-00009B390000}"/>
    <cellStyle name="Normal 61 2 5 2 2 6" xfId="28420" xr:uid="{00000000-0005-0000-0000-00009C390000}"/>
    <cellStyle name="Normal 61 2 5 2 2 7" xfId="36652" xr:uid="{00000000-0005-0000-0000-00009D390000}"/>
    <cellStyle name="Normal 61 2 5 2 2 8" xfId="46163" xr:uid="{00000000-0005-0000-0000-00009E390000}"/>
    <cellStyle name="Normal 61 2 5 2 3" xfId="4351" xr:uid="{00000000-0005-0000-0000-00009F390000}"/>
    <cellStyle name="Normal 61 2 5 2 3 2" xfId="13868" xr:uid="{00000000-0005-0000-0000-0000A0390000}"/>
    <cellStyle name="Normal 61 2 5 2 3 3" xfId="22021" xr:uid="{00000000-0005-0000-0000-0000A1390000}"/>
    <cellStyle name="Normal 61 2 5 2 3 4" xfId="30174" xr:uid="{00000000-0005-0000-0000-0000A2390000}"/>
    <cellStyle name="Normal 61 2 5 2 3 5" xfId="38406" xr:uid="{00000000-0005-0000-0000-0000A3390000}"/>
    <cellStyle name="Normal 61 2 5 2 3 6" xfId="47917" xr:uid="{00000000-0005-0000-0000-0000A4390000}"/>
    <cellStyle name="Normal 61 2 5 2 4" xfId="6911" xr:uid="{00000000-0005-0000-0000-0000A5390000}"/>
    <cellStyle name="Normal 61 2 5 2 4 2" xfId="16428" xr:uid="{00000000-0005-0000-0000-0000A6390000}"/>
    <cellStyle name="Normal 61 2 5 2 4 3" xfId="24581" xr:uid="{00000000-0005-0000-0000-0000A7390000}"/>
    <cellStyle name="Normal 61 2 5 2 4 4" xfId="32734" xr:uid="{00000000-0005-0000-0000-0000A8390000}"/>
    <cellStyle name="Normal 61 2 5 2 4 5" xfId="40966" xr:uid="{00000000-0005-0000-0000-0000A9390000}"/>
    <cellStyle name="Normal 61 2 5 2 4 6" xfId="50477" xr:uid="{00000000-0005-0000-0000-0000AA390000}"/>
    <cellStyle name="Normal 61 2 5 2 5" xfId="10828" xr:uid="{00000000-0005-0000-0000-0000AB390000}"/>
    <cellStyle name="Normal 61 2 5 2 6" xfId="18987" xr:uid="{00000000-0005-0000-0000-0000AC390000}"/>
    <cellStyle name="Normal 61 2 5 2 7" xfId="27140" xr:uid="{00000000-0005-0000-0000-0000AD390000}"/>
    <cellStyle name="Normal 61 2 5 2 8" xfId="35372" xr:uid="{00000000-0005-0000-0000-0000AE390000}"/>
    <cellStyle name="Normal 61 2 5 2 9" xfId="44883" xr:uid="{00000000-0005-0000-0000-0000AF390000}"/>
    <cellStyle name="Normal 61 2 5 3" xfId="1951" xr:uid="{00000000-0005-0000-0000-0000B0390000}"/>
    <cellStyle name="Normal 61 2 5 3 2" xfId="4991" xr:uid="{00000000-0005-0000-0000-0000B1390000}"/>
    <cellStyle name="Normal 61 2 5 3 2 2" xfId="14508" xr:uid="{00000000-0005-0000-0000-0000B2390000}"/>
    <cellStyle name="Normal 61 2 5 3 2 3" xfId="22661" xr:uid="{00000000-0005-0000-0000-0000B3390000}"/>
    <cellStyle name="Normal 61 2 5 3 2 4" xfId="30814" xr:uid="{00000000-0005-0000-0000-0000B4390000}"/>
    <cellStyle name="Normal 61 2 5 3 2 5" xfId="39046" xr:uid="{00000000-0005-0000-0000-0000B5390000}"/>
    <cellStyle name="Normal 61 2 5 3 2 6" xfId="48557" xr:uid="{00000000-0005-0000-0000-0000B6390000}"/>
    <cellStyle name="Normal 61 2 5 3 3" xfId="7551" xr:uid="{00000000-0005-0000-0000-0000B7390000}"/>
    <cellStyle name="Normal 61 2 5 3 3 2" xfId="17068" xr:uid="{00000000-0005-0000-0000-0000B8390000}"/>
    <cellStyle name="Normal 61 2 5 3 3 3" xfId="25221" xr:uid="{00000000-0005-0000-0000-0000B9390000}"/>
    <cellStyle name="Normal 61 2 5 3 3 4" xfId="33374" xr:uid="{00000000-0005-0000-0000-0000BA390000}"/>
    <cellStyle name="Normal 61 2 5 3 3 5" xfId="41606" xr:uid="{00000000-0005-0000-0000-0000BB390000}"/>
    <cellStyle name="Normal 61 2 5 3 3 6" xfId="51117" xr:uid="{00000000-0005-0000-0000-0000BC390000}"/>
    <cellStyle name="Normal 61 2 5 3 4" xfId="11468" xr:uid="{00000000-0005-0000-0000-0000BD390000}"/>
    <cellStyle name="Normal 61 2 5 3 5" xfId="19627" xr:uid="{00000000-0005-0000-0000-0000BE390000}"/>
    <cellStyle name="Normal 61 2 5 3 6" xfId="27780" xr:uid="{00000000-0005-0000-0000-0000BF390000}"/>
    <cellStyle name="Normal 61 2 5 3 7" xfId="36012" xr:uid="{00000000-0005-0000-0000-0000C0390000}"/>
    <cellStyle name="Normal 61 2 5 3 8" xfId="45523" xr:uid="{00000000-0005-0000-0000-0000C1390000}"/>
    <cellStyle name="Normal 61 2 5 4" xfId="3708" xr:uid="{00000000-0005-0000-0000-0000C2390000}"/>
    <cellStyle name="Normal 61 2 5 4 2" xfId="13225" xr:uid="{00000000-0005-0000-0000-0000C3390000}"/>
    <cellStyle name="Normal 61 2 5 4 3" xfId="21381" xr:uid="{00000000-0005-0000-0000-0000C4390000}"/>
    <cellStyle name="Normal 61 2 5 4 4" xfId="29534" xr:uid="{00000000-0005-0000-0000-0000C5390000}"/>
    <cellStyle name="Normal 61 2 5 4 5" xfId="37766" xr:uid="{00000000-0005-0000-0000-0000C6390000}"/>
    <cellStyle name="Normal 61 2 5 4 6" xfId="47277" xr:uid="{00000000-0005-0000-0000-0000C7390000}"/>
    <cellStyle name="Normal 61 2 5 5" xfId="6271" xr:uid="{00000000-0005-0000-0000-0000C8390000}"/>
    <cellStyle name="Normal 61 2 5 5 2" xfId="15788" xr:uid="{00000000-0005-0000-0000-0000C9390000}"/>
    <cellStyle name="Normal 61 2 5 5 3" xfId="23941" xr:uid="{00000000-0005-0000-0000-0000CA390000}"/>
    <cellStyle name="Normal 61 2 5 5 4" xfId="32094" xr:uid="{00000000-0005-0000-0000-0000CB390000}"/>
    <cellStyle name="Normal 61 2 5 5 5" xfId="40326" xr:uid="{00000000-0005-0000-0000-0000CC390000}"/>
    <cellStyle name="Normal 61 2 5 5 6" xfId="49837" xr:uid="{00000000-0005-0000-0000-0000CD390000}"/>
    <cellStyle name="Normal 61 2 5 6" xfId="10188" xr:uid="{00000000-0005-0000-0000-0000CE390000}"/>
    <cellStyle name="Normal 61 2 5 7" xfId="18347" xr:uid="{00000000-0005-0000-0000-0000CF390000}"/>
    <cellStyle name="Normal 61 2 5 8" xfId="26500" xr:uid="{00000000-0005-0000-0000-0000D0390000}"/>
    <cellStyle name="Normal 61 2 5 9" xfId="34732" xr:uid="{00000000-0005-0000-0000-0000D1390000}"/>
    <cellStyle name="Normal 61 2 6" xfId="988" xr:uid="{00000000-0005-0000-0000-0000D2390000}"/>
    <cellStyle name="Normal 61 2 6 2" xfId="2271" xr:uid="{00000000-0005-0000-0000-0000D3390000}"/>
    <cellStyle name="Normal 61 2 6 2 2" xfId="5311" xr:uid="{00000000-0005-0000-0000-0000D4390000}"/>
    <cellStyle name="Normal 61 2 6 2 2 2" xfId="14828" xr:uid="{00000000-0005-0000-0000-0000D5390000}"/>
    <cellStyle name="Normal 61 2 6 2 2 3" xfId="22981" xr:uid="{00000000-0005-0000-0000-0000D6390000}"/>
    <cellStyle name="Normal 61 2 6 2 2 4" xfId="31134" xr:uid="{00000000-0005-0000-0000-0000D7390000}"/>
    <cellStyle name="Normal 61 2 6 2 2 5" xfId="39366" xr:uid="{00000000-0005-0000-0000-0000D8390000}"/>
    <cellStyle name="Normal 61 2 6 2 2 6" xfId="48877" xr:uid="{00000000-0005-0000-0000-0000D9390000}"/>
    <cellStyle name="Normal 61 2 6 2 3" xfId="7871" xr:uid="{00000000-0005-0000-0000-0000DA390000}"/>
    <cellStyle name="Normal 61 2 6 2 3 2" xfId="17388" xr:uid="{00000000-0005-0000-0000-0000DB390000}"/>
    <cellStyle name="Normal 61 2 6 2 3 3" xfId="25541" xr:uid="{00000000-0005-0000-0000-0000DC390000}"/>
    <cellStyle name="Normal 61 2 6 2 3 4" xfId="33694" xr:uid="{00000000-0005-0000-0000-0000DD390000}"/>
    <cellStyle name="Normal 61 2 6 2 3 5" xfId="41926" xr:uid="{00000000-0005-0000-0000-0000DE390000}"/>
    <cellStyle name="Normal 61 2 6 2 3 6" xfId="51437" xr:uid="{00000000-0005-0000-0000-0000DF390000}"/>
    <cellStyle name="Normal 61 2 6 2 4" xfId="11788" xr:uid="{00000000-0005-0000-0000-0000E0390000}"/>
    <cellStyle name="Normal 61 2 6 2 5" xfId="19947" xr:uid="{00000000-0005-0000-0000-0000E1390000}"/>
    <cellStyle name="Normal 61 2 6 2 6" xfId="28100" xr:uid="{00000000-0005-0000-0000-0000E2390000}"/>
    <cellStyle name="Normal 61 2 6 2 7" xfId="36332" xr:uid="{00000000-0005-0000-0000-0000E3390000}"/>
    <cellStyle name="Normal 61 2 6 2 8" xfId="45843" xr:uid="{00000000-0005-0000-0000-0000E4390000}"/>
    <cellStyle name="Normal 61 2 6 3" xfId="4031" xr:uid="{00000000-0005-0000-0000-0000E5390000}"/>
    <cellStyle name="Normal 61 2 6 3 2" xfId="13548" xr:uid="{00000000-0005-0000-0000-0000E6390000}"/>
    <cellStyle name="Normal 61 2 6 3 3" xfId="21701" xr:uid="{00000000-0005-0000-0000-0000E7390000}"/>
    <cellStyle name="Normal 61 2 6 3 4" xfId="29854" xr:uid="{00000000-0005-0000-0000-0000E8390000}"/>
    <cellStyle name="Normal 61 2 6 3 5" xfId="38086" xr:uid="{00000000-0005-0000-0000-0000E9390000}"/>
    <cellStyle name="Normal 61 2 6 3 6" xfId="47597" xr:uid="{00000000-0005-0000-0000-0000EA390000}"/>
    <cellStyle name="Normal 61 2 6 4" xfId="6591" xr:uid="{00000000-0005-0000-0000-0000EB390000}"/>
    <cellStyle name="Normal 61 2 6 4 2" xfId="16108" xr:uid="{00000000-0005-0000-0000-0000EC390000}"/>
    <cellStyle name="Normal 61 2 6 4 3" xfId="24261" xr:uid="{00000000-0005-0000-0000-0000ED390000}"/>
    <cellStyle name="Normal 61 2 6 4 4" xfId="32414" xr:uid="{00000000-0005-0000-0000-0000EE390000}"/>
    <cellStyle name="Normal 61 2 6 4 5" xfId="40646" xr:uid="{00000000-0005-0000-0000-0000EF390000}"/>
    <cellStyle name="Normal 61 2 6 4 6" xfId="50157" xr:uid="{00000000-0005-0000-0000-0000F0390000}"/>
    <cellStyle name="Normal 61 2 6 5" xfId="10508" xr:uid="{00000000-0005-0000-0000-0000F1390000}"/>
    <cellStyle name="Normal 61 2 6 6" xfId="18667" xr:uid="{00000000-0005-0000-0000-0000F2390000}"/>
    <cellStyle name="Normal 61 2 6 7" xfId="26820" xr:uid="{00000000-0005-0000-0000-0000F3390000}"/>
    <cellStyle name="Normal 61 2 6 8" xfId="35052" xr:uid="{00000000-0005-0000-0000-0000F4390000}"/>
    <cellStyle name="Normal 61 2 6 9" xfId="44563" xr:uid="{00000000-0005-0000-0000-0000F5390000}"/>
    <cellStyle name="Normal 61 2 7" xfId="1631" xr:uid="{00000000-0005-0000-0000-0000F6390000}"/>
    <cellStyle name="Normal 61 2 7 2" xfId="4671" xr:uid="{00000000-0005-0000-0000-0000F7390000}"/>
    <cellStyle name="Normal 61 2 7 2 2" xfId="14188" xr:uid="{00000000-0005-0000-0000-0000F8390000}"/>
    <cellStyle name="Normal 61 2 7 2 3" xfId="22341" xr:uid="{00000000-0005-0000-0000-0000F9390000}"/>
    <cellStyle name="Normal 61 2 7 2 4" xfId="30494" xr:uid="{00000000-0005-0000-0000-0000FA390000}"/>
    <cellStyle name="Normal 61 2 7 2 5" xfId="38726" xr:uid="{00000000-0005-0000-0000-0000FB390000}"/>
    <cellStyle name="Normal 61 2 7 2 6" xfId="48237" xr:uid="{00000000-0005-0000-0000-0000FC390000}"/>
    <cellStyle name="Normal 61 2 7 3" xfId="7231" xr:uid="{00000000-0005-0000-0000-0000FD390000}"/>
    <cellStyle name="Normal 61 2 7 3 2" xfId="16748" xr:uid="{00000000-0005-0000-0000-0000FE390000}"/>
    <cellStyle name="Normal 61 2 7 3 3" xfId="24901" xr:uid="{00000000-0005-0000-0000-0000FF390000}"/>
    <cellStyle name="Normal 61 2 7 3 4" xfId="33054" xr:uid="{00000000-0005-0000-0000-0000003A0000}"/>
    <cellStyle name="Normal 61 2 7 3 5" xfId="41286" xr:uid="{00000000-0005-0000-0000-0000013A0000}"/>
    <cellStyle name="Normal 61 2 7 3 6" xfId="50797" xr:uid="{00000000-0005-0000-0000-0000023A0000}"/>
    <cellStyle name="Normal 61 2 7 4" xfId="11148" xr:uid="{00000000-0005-0000-0000-0000033A0000}"/>
    <cellStyle name="Normal 61 2 7 5" xfId="19307" xr:uid="{00000000-0005-0000-0000-0000043A0000}"/>
    <cellStyle name="Normal 61 2 7 6" xfId="27460" xr:uid="{00000000-0005-0000-0000-0000053A0000}"/>
    <cellStyle name="Normal 61 2 7 7" xfId="35692" xr:uid="{00000000-0005-0000-0000-0000063A0000}"/>
    <cellStyle name="Normal 61 2 7 8" xfId="45203" xr:uid="{00000000-0005-0000-0000-0000073A0000}"/>
    <cellStyle name="Normal 61 2 8" xfId="2911" xr:uid="{00000000-0005-0000-0000-0000083A0000}"/>
    <cellStyle name="Normal 61 2 8 2" xfId="12428" xr:uid="{00000000-0005-0000-0000-0000093A0000}"/>
    <cellStyle name="Normal 61 2 8 3" xfId="20587" xr:uid="{00000000-0005-0000-0000-00000A3A0000}"/>
    <cellStyle name="Normal 61 2 8 4" xfId="28740" xr:uid="{00000000-0005-0000-0000-00000B3A0000}"/>
    <cellStyle name="Normal 61 2 8 5" xfId="36972" xr:uid="{00000000-0005-0000-0000-00000C3A0000}"/>
    <cellStyle name="Normal 61 2 8 6" xfId="46483" xr:uid="{00000000-0005-0000-0000-00000D3A0000}"/>
    <cellStyle name="Normal 61 2 9" xfId="2990" xr:uid="{00000000-0005-0000-0000-00000E3A0000}"/>
    <cellStyle name="Normal 61 2 9 2" xfId="12507" xr:uid="{00000000-0005-0000-0000-00000F3A0000}"/>
    <cellStyle name="Normal 61 2 9 3" xfId="20666" xr:uid="{00000000-0005-0000-0000-0000103A0000}"/>
    <cellStyle name="Normal 61 2 9 4" xfId="28819" xr:uid="{00000000-0005-0000-0000-0000113A0000}"/>
    <cellStyle name="Normal 61 2 9 5" xfId="37051" xr:uid="{00000000-0005-0000-0000-0000123A0000}"/>
    <cellStyle name="Normal 61 2 9 6" xfId="46562" xr:uid="{00000000-0005-0000-0000-0000133A0000}"/>
    <cellStyle name="Normal 61 3" xfId="201" xr:uid="{00000000-0005-0000-0000-0000143A0000}"/>
    <cellStyle name="Normal 61 4" xfId="369" xr:uid="{00000000-0005-0000-0000-0000153A0000}"/>
    <cellStyle name="Normal 61 5" xfId="347" xr:uid="{00000000-0005-0000-0000-0000163A0000}"/>
    <cellStyle name="Normal 61 5 10" xfId="3178" xr:uid="{00000000-0005-0000-0000-0000173A0000}"/>
    <cellStyle name="Normal 61 5 10 2" xfId="12695" xr:uid="{00000000-0005-0000-0000-0000183A0000}"/>
    <cellStyle name="Normal 61 5 10 3" xfId="20854" xr:uid="{00000000-0005-0000-0000-0000193A0000}"/>
    <cellStyle name="Normal 61 5 10 4" xfId="29007" xr:uid="{00000000-0005-0000-0000-00001A3A0000}"/>
    <cellStyle name="Normal 61 5 10 5" xfId="37239" xr:uid="{00000000-0005-0000-0000-00001B3A0000}"/>
    <cellStyle name="Normal 61 5 10 6" xfId="46750" xr:uid="{00000000-0005-0000-0000-00001C3A0000}"/>
    <cellStyle name="Normal 61 5 11" xfId="3257" xr:uid="{00000000-0005-0000-0000-00001D3A0000}"/>
    <cellStyle name="Normal 61 5 11 2" xfId="12774" xr:uid="{00000000-0005-0000-0000-00001E3A0000}"/>
    <cellStyle name="Normal 61 5 11 3" xfId="20933" xr:uid="{00000000-0005-0000-0000-00001F3A0000}"/>
    <cellStyle name="Normal 61 5 11 4" xfId="29086" xr:uid="{00000000-0005-0000-0000-0000203A0000}"/>
    <cellStyle name="Normal 61 5 11 5" xfId="37318" xr:uid="{00000000-0005-0000-0000-0000213A0000}"/>
    <cellStyle name="Normal 61 5 11 6" xfId="46829" xr:uid="{00000000-0005-0000-0000-0000223A0000}"/>
    <cellStyle name="Normal 61 5 12" xfId="3336" xr:uid="{00000000-0005-0000-0000-0000233A0000}"/>
    <cellStyle name="Normal 61 5 12 2" xfId="12853" xr:uid="{00000000-0005-0000-0000-0000243A0000}"/>
    <cellStyle name="Normal 61 5 12 3" xfId="21012" xr:uid="{00000000-0005-0000-0000-0000253A0000}"/>
    <cellStyle name="Normal 61 5 12 4" xfId="29165" xr:uid="{00000000-0005-0000-0000-0000263A0000}"/>
    <cellStyle name="Normal 61 5 12 5" xfId="37397" xr:uid="{00000000-0005-0000-0000-0000273A0000}"/>
    <cellStyle name="Normal 61 5 12 6" xfId="46908" xr:uid="{00000000-0005-0000-0000-0000283A0000}"/>
    <cellStyle name="Normal 61 5 13" xfId="3416" xr:uid="{00000000-0005-0000-0000-0000293A0000}"/>
    <cellStyle name="Normal 61 5 13 2" xfId="12933" xr:uid="{00000000-0005-0000-0000-00002A3A0000}"/>
    <cellStyle name="Normal 61 5 13 3" xfId="21092" xr:uid="{00000000-0005-0000-0000-00002B3A0000}"/>
    <cellStyle name="Normal 61 5 13 4" xfId="29245" xr:uid="{00000000-0005-0000-0000-00002C3A0000}"/>
    <cellStyle name="Normal 61 5 13 5" xfId="37477" xr:uid="{00000000-0005-0000-0000-00002D3A0000}"/>
    <cellStyle name="Normal 61 5 13 6" xfId="46988" xr:uid="{00000000-0005-0000-0000-00002E3A0000}"/>
    <cellStyle name="Normal 61 5 14" xfId="5982" xr:uid="{00000000-0005-0000-0000-00002F3A0000}"/>
    <cellStyle name="Normal 61 5 14 2" xfId="15499" xr:uid="{00000000-0005-0000-0000-0000303A0000}"/>
    <cellStyle name="Normal 61 5 14 3" xfId="23652" xr:uid="{00000000-0005-0000-0000-0000313A0000}"/>
    <cellStyle name="Normal 61 5 14 4" xfId="31805" xr:uid="{00000000-0005-0000-0000-0000323A0000}"/>
    <cellStyle name="Normal 61 5 14 5" xfId="40037" xr:uid="{00000000-0005-0000-0000-0000333A0000}"/>
    <cellStyle name="Normal 61 5 14 6" xfId="49548" xr:uid="{00000000-0005-0000-0000-0000343A0000}"/>
    <cellStyle name="Normal 61 5 15" xfId="8541" xr:uid="{00000000-0005-0000-0000-0000353A0000}"/>
    <cellStyle name="Normal 61 5 15 2" xfId="42596" xr:uid="{00000000-0005-0000-0000-0000363A0000}"/>
    <cellStyle name="Normal 61 5 15 3" xfId="52107" xr:uid="{00000000-0005-0000-0000-0000373A0000}"/>
    <cellStyle name="Normal 61 5 16" xfId="8620" xr:uid="{00000000-0005-0000-0000-0000383A0000}"/>
    <cellStyle name="Normal 61 5 16 2" xfId="42675" xr:uid="{00000000-0005-0000-0000-0000393A0000}"/>
    <cellStyle name="Normal 61 5 16 3" xfId="52186" xr:uid="{00000000-0005-0000-0000-00003A3A0000}"/>
    <cellStyle name="Normal 61 5 17" xfId="8699" xr:uid="{00000000-0005-0000-0000-00003B3A0000}"/>
    <cellStyle name="Normal 61 5 17 2" xfId="42754" xr:uid="{00000000-0005-0000-0000-00003C3A0000}"/>
    <cellStyle name="Normal 61 5 17 3" xfId="52265" xr:uid="{00000000-0005-0000-0000-00003D3A0000}"/>
    <cellStyle name="Normal 61 5 18" xfId="8778" xr:uid="{00000000-0005-0000-0000-00003E3A0000}"/>
    <cellStyle name="Normal 61 5 18 2" xfId="42833" xr:uid="{00000000-0005-0000-0000-00003F3A0000}"/>
    <cellStyle name="Normal 61 5 18 3" xfId="52344" xr:uid="{00000000-0005-0000-0000-0000403A0000}"/>
    <cellStyle name="Normal 61 5 19" xfId="8857" xr:uid="{00000000-0005-0000-0000-0000413A0000}"/>
    <cellStyle name="Normal 61 5 19 2" xfId="42912" xr:uid="{00000000-0005-0000-0000-0000423A0000}"/>
    <cellStyle name="Normal 61 5 19 3" xfId="52423" xr:uid="{00000000-0005-0000-0000-0000433A0000}"/>
    <cellStyle name="Normal 61 5 2" xfId="449" xr:uid="{00000000-0005-0000-0000-0000443A0000}"/>
    <cellStyle name="Normal 61 5 2 10" xfId="26291" xr:uid="{00000000-0005-0000-0000-0000453A0000}"/>
    <cellStyle name="Normal 61 5 2 11" xfId="34523" xr:uid="{00000000-0005-0000-0000-0000463A0000}"/>
    <cellStyle name="Normal 61 5 2 12" xfId="44034" xr:uid="{00000000-0005-0000-0000-0000473A0000}"/>
    <cellStyle name="Normal 61 5 2 2" xfId="610" xr:uid="{00000000-0005-0000-0000-0000483A0000}"/>
    <cellStyle name="Normal 61 5 2 2 10" xfId="34683" xr:uid="{00000000-0005-0000-0000-0000493A0000}"/>
    <cellStyle name="Normal 61 5 2 2 11" xfId="44194" xr:uid="{00000000-0005-0000-0000-00004A3A0000}"/>
    <cellStyle name="Normal 61 5 2 2 2" xfId="936" xr:uid="{00000000-0005-0000-0000-00004B3A0000}"/>
    <cellStyle name="Normal 61 5 2 2 2 10" xfId="44514" xr:uid="{00000000-0005-0000-0000-00004C3A0000}"/>
    <cellStyle name="Normal 61 5 2 2 2 2" xfId="1579" xr:uid="{00000000-0005-0000-0000-00004D3A0000}"/>
    <cellStyle name="Normal 61 5 2 2 2 2 2" xfId="2862" xr:uid="{00000000-0005-0000-0000-00004E3A0000}"/>
    <cellStyle name="Normal 61 5 2 2 2 2 2 2" xfId="5902" xr:uid="{00000000-0005-0000-0000-00004F3A0000}"/>
    <cellStyle name="Normal 61 5 2 2 2 2 2 2 2" xfId="15419" xr:uid="{00000000-0005-0000-0000-0000503A0000}"/>
    <cellStyle name="Normal 61 5 2 2 2 2 2 2 3" xfId="23572" xr:uid="{00000000-0005-0000-0000-0000513A0000}"/>
    <cellStyle name="Normal 61 5 2 2 2 2 2 2 4" xfId="31725" xr:uid="{00000000-0005-0000-0000-0000523A0000}"/>
    <cellStyle name="Normal 61 5 2 2 2 2 2 2 5" xfId="39957" xr:uid="{00000000-0005-0000-0000-0000533A0000}"/>
    <cellStyle name="Normal 61 5 2 2 2 2 2 2 6" xfId="49468" xr:uid="{00000000-0005-0000-0000-0000543A0000}"/>
    <cellStyle name="Normal 61 5 2 2 2 2 2 3" xfId="8462" xr:uid="{00000000-0005-0000-0000-0000553A0000}"/>
    <cellStyle name="Normal 61 5 2 2 2 2 2 3 2" xfId="17979" xr:uid="{00000000-0005-0000-0000-0000563A0000}"/>
    <cellStyle name="Normal 61 5 2 2 2 2 2 3 3" xfId="26132" xr:uid="{00000000-0005-0000-0000-0000573A0000}"/>
    <cellStyle name="Normal 61 5 2 2 2 2 2 3 4" xfId="34285" xr:uid="{00000000-0005-0000-0000-0000583A0000}"/>
    <cellStyle name="Normal 61 5 2 2 2 2 2 3 5" xfId="42517" xr:uid="{00000000-0005-0000-0000-0000593A0000}"/>
    <cellStyle name="Normal 61 5 2 2 2 2 2 3 6" xfId="52028" xr:uid="{00000000-0005-0000-0000-00005A3A0000}"/>
    <cellStyle name="Normal 61 5 2 2 2 2 2 4" xfId="12379" xr:uid="{00000000-0005-0000-0000-00005B3A0000}"/>
    <cellStyle name="Normal 61 5 2 2 2 2 2 5" xfId="20538" xr:uid="{00000000-0005-0000-0000-00005C3A0000}"/>
    <cellStyle name="Normal 61 5 2 2 2 2 2 6" xfId="28691" xr:uid="{00000000-0005-0000-0000-00005D3A0000}"/>
    <cellStyle name="Normal 61 5 2 2 2 2 2 7" xfId="36923" xr:uid="{00000000-0005-0000-0000-00005E3A0000}"/>
    <cellStyle name="Normal 61 5 2 2 2 2 2 8" xfId="46434" xr:uid="{00000000-0005-0000-0000-00005F3A0000}"/>
    <cellStyle name="Normal 61 5 2 2 2 2 3" xfId="4622" xr:uid="{00000000-0005-0000-0000-0000603A0000}"/>
    <cellStyle name="Normal 61 5 2 2 2 2 3 2" xfId="14139" xr:uid="{00000000-0005-0000-0000-0000613A0000}"/>
    <cellStyle name="Normal 61 5 2 2 2 2 3 3" xfId="22292" xr:uid="{00000000-0005-0000-0000-0000623A0000}"/>
    <cellStyle name="Normal 61 5 2 2 2 2 3 4" xfId="30445" xr:uid="{00000000-0005-0000-0000-0000633A0000}"/>
    <cellStyle name="Normal 61 5 2 2 2 2 3 5" xfId="38677" xr:uid="{00000000-0005-0000-0000-0000643A0000}"/>
    <cellStyle name="Normal 61 5 2 2 2 2 3 6" xfId="48188" xr:uid="{00000000-0005-0000-0000-0000653A0000}"/>
    <cellStyle name="Normal 61 5 2 2 2 2 4" xfId="7182" xr:uid="{00000000-0005-0000-0000-0000663A0000}"/>
    <cellStyle name="Normal 61 5 2 2 2 2 4 2" xfId="16699" xr:uid="{00000000-0005-0000-0000-0000673A0000}"/>
    <cellStyle name="Normal 61 5 2 2 2 2 4 3" xfId="24852" xr:uid="{00000000-0005-0000-0000-0000683A0000}"/>
    <cellStyle name="Normal 61 5 2 2 2 2 4 4" xfId="33005" xr:uid="{00000000-0005-0000-0000-0000693A0000}"/>
    <cellStyle name="Normal 61 5 2 2 2 2 4 5" xfId="41237" xr:uid="{00000000-0005-0000-0000-00006A3A0000}"/>
    <cellStyle name="Normal 61 5 2 2 2 2 4 6" xfId="50748" xr:uid="{00000000-0005-0000-0000-00006B3A0000}"/>
    <cellStyle name="Normal 61 5 2 2 2 2 5" xfId="11099" xr:uid="{00000000-0005-0000-0000-00006C3A0000}"/>
    <cellStyle name="Normal 61 5 2 2 2 2 6" xfId="19258" xr:uid="{00000000-0005-0000-0000-00006D3A0000}"/>
    <cellStyle name="Normal 61 5 2 2 2 2 7" xfId="27411" xr:uid="{00000000-0005-0000-0000-00006E3A0000}"/>
    <cellStyle name="Normal 61 5 2 2 2 2 8" xfId="35643" xr:uid="{00000000-0005-0000-0000-00006F3A0000}"/>
    <cellStyle name="Normal 61 5 2 2 2 2 9" xfId="45154" xr:uid="{00000000-0005-0000-0000-0000703A0000}"/>
    <cellStyle name="Normal 61 5 2 2 2 3" xfId="2222" xr:uid="{00000000-0005-0000-0000-0000713A0000}"/>
    <cellStyle name="Normal 61 5 2 2 2 3 2" xfId="5262" xr:uid="{00000000-0005-0000-0000-0000723A0000}"/>
    <cellStyle name="Normal 61 5 2 2 2 3 2 2" xfId="14779" xr:uid="{00000000-0005-0000-0000-0000733A0000}"/>
    <cellStyle name="Normal 61 5 2 2 2 3 2 3" xfId="22932" xr:uid="{00000000-0005-0000-0000-0000743A0000}"/>
    <cellStyle name="Normal 61 5 2 2 2 3 2 4" xfId="31085" xr:uid="{00000000-0005-0000-0000-0000753A0000}"/>
    <cellStyle name="Normal 61 5 2 2 2 3 2 5" xfId="39317" xr:uid="{00000000-0005-0000-0000-0000763A0000}"/>
    <cellStyle name="Normal 61 5 2 2 2 3 2 6" xfId="48828" xr:uid="{00000000-0005-0000-0000-0000773A0000}"/>
    <cellStyle name="Normal 61 5 2 2 2 3 3" xfId="7822" xr:uid="{00000000-0005-0000-0000-0000783A0000}"/>
    <cellStyle name="Normal 61 5 2 2 2 3 3 2" xfId="17339" xr:uid="{00000000-0005-0000-0000-0000793A0000}"/>
    <cellStyle name="Normal 61 5 2 2 2 3 3 3" xfId="25492" xr:uid="{00000000-0005-0000-0000-00007A3A0000}"/>
    <cellStyle name="Normal 61 5 2 2 2 3 3 4" xfId="33645" xr:uid="{00000000-0005-0000-0000-00007B3A0000}"/>
    <cellStyle name="Normal 61 5 2 2 2 3 3 5" xfId="41877" xr:uid="{00000000-0005-0000-0000-00007C3A0000}"/>
    <cellStyle name="Normal 61 5 2 2 2 3 3 6" xfId="51388" xr:uid="{00000000-0005-0000-0000-00007D3A0000}"/>
    <cellStyle name="Normal 61 5 2 2 2 3 4" xfId="11739" xr:uid="{00000000-0005-0000-0000-00007E3A0000}"/>
    <cellStyle name="Normal 61 5 2 2 2 3 5" xfId="19898" xr:uid="{00000000-0005-0000-0000-00007F3A0000}"/>
    <cellStyle name="Normal 61 5 2 2 2 3 6" xfId="28051" xr:uid="{00000000-0005-0000-0000-0000803A0000}"/>
    <cellStyle name="Normal 61 5 2 2 2 3 7" xfId="36283" xr:uid="{00000000-0005-0000-0000-0000813A0000}"/>
    <cellStyle name="Normal 61 5 2 2 2 3 8" xfId="45794" xr:uid="{00000000-0005-0000-0000-0000823A0000}"/>
    <cellStyle name="Normal 61 5 2 2 2 4" xfId="3982" xr:uid="{00000000-0005-0000-0000-0000833A0000}"/>
    <cellStyle name="Normal 61 5 2 2 2 4 2" xfId="13499" xr:uid="{00000000-0005-0000-0000-0000843A0000}"/>
    <cellStyle name="Normal 61 5 2 2 2 4 3" xfId="21652" xr:uid="{00000000-0005-0000-0000-0000853A0000}"/>
    <cellStyle name="Normal 61 5 2 2 2 4 4" xfId="29805" xr:uid="{00000000-0005-0000-0000-0000863A0000}"/>
    <cellStyle name="Normal 61 5 2 2 2 4 5" xfId="38037" xr:uid="{00000000-0005-0000-0000-0000873A0000}"/>
    <cellStyle name="Normal 61 5 2 2 2 4 6" xfId="47548" xr:uid="{00000000-0005-0000-0000-0000883A0000}"/>
    <cellStyle name="Normal 61 5 2 2 2 5" xfId="6542" xr:uid="{00000000-0005-0000-0000-0000893A0000}"/>
    <cellStyle name="Normal 61 5 2 2 2 5 2" xfId="16059" xr:uid="{00000000-0005-0000-0000-00008A3A0000}"/>
    <cellStyle name="Normal 61 5 2 2 2 5 3" xfId="24212" xr:uid="{00000000-0005-0000-0000-00008B3A0000}"/>
    <cellStyle name="Normal 61 5 2 2 2 5 4" xfId="32365" xr:uid="{00000000-0005-0000-0000-00008C3A0000}"/>
    <cellStyle name="Normal 61 5 2 2 2 5 5" xfId="40597" xr:uid="{00000000-0005-0000-0000-00008D3A0000}"/>
    <cellStyle name="Normal 61 5 2 2 2 5 6" xfId="50108" xr:uid="{00000000-0005-0000-0000-00008E3A0000}"/>
    <cellStyle name="Normal 61 5 2 2 2 6" xfId="10459" xr:uid="{00000000-0005-0000-0000-00008F3A0000}"/>
    <cellStyle name="Normal 61 5 2 2 2 7" xfId="18618" xr:uid="{00000000-0005-0000-0000-0000903A0000}"/>
    <cellStyle name="Normal 61 5 2 2 2 8" xfId="26771" xr:uid="{00000000-0005-0000-0000-0000913A0000}"/>
    <cellStyle name="Normal 61 5 2 2 2 9" xfId="35003" xr:uid="{00000000-0005-0000-0000-0000923A0000}"/>
    <cellStyle name="Normal 61 5 2 2 3" xfId="1259" xr:uid="{00000000-0005-0000-0000-0000933A0000}"/>
    <cellStyle name="Normal 61 5 2 2 3 2" xfId="2542" xr:uid="{00000000-0005-0000-0000-0000943A0000}"/>
    <cellStyle name="Normal 61 5 2 2 3 2 2" xfId="5582" xr:uid="{00000000-0005-0000-0000-0000953A0000}"/>
    <cellStyle name="Normal 61 5 2 2 3 2 2 2" xfId="15099" xr:uid="{00000000-0005-0000-0000-0000963A0000}"/>
    <cellStyle name="Normal 61 5 2 2 3 2 2 3" xfId="23252" xr:uid="{00000000-0005-0000-0000-0000973A0000}"/>
    <cellStyle name="Normal 61 5 2 2 3 2 2 4" xfId="31405" xr:uid="{00000000-0005-0000-0000-0000983A0000}"/>
    <cellStyle name="Normal 61 5 2 2 3 2 2 5" xfId="39637" xr:uid="{00000000-0005-0000-0000-0000993A0000}"/>
    <cellStyle name="Normal 61 5 2 2 3 2 2 6" xfId="49148" xr:uid="{00000000-0005-0000-0000-00009A3A0000}"/>
    <cellStyle name="Normal 61 5 2 2 3 2 3" xfId="8142" xr:uid="{00000000-0005-0000-0000-00009B3A0000}"/>
    <cellStyle name="Normal 61 5 2 2 3 2 3 2" xfId="17659" xr:uid="{00000000-0005-0000-0000-00009C3A0000}"/>
    <cellStyle name="Normal 61 5 2 2 3 2 3 3" xfId="25812" xr:uid="{00000000-0005-0000-0000-00009D3A0000}"/>
    <cellStyle name="Normal 61 5 2 2 3 2 3 4" xfId="33965" xr:uid="{00000000-0005-0000-0000-00009E3A0000}"/>
    <cellStyle name="Normal 61 5 2 2 3 2 3 5" xfId="42197" xr:uid="{00000000-0005-0000-0000-00009F3A0000}"/>
    <cellStyle name="Normal 61 5 2 2 3 2 3 6" xfId="51708" xr:uid="{00000000-0005-0000-0000-0000A03A0000}"/>
    <cellStyle name="Normal 61 5 2 2 3 2 4" xfId="12059" xr:uid="{00000000-0005-0000-0000-0000A13A0000}"/>
    <cellStyle name="Normal 61 5 2 2 3 2 5" xfId="20218" xr:uid="{00000000-0005-0000-0000-0000A23A0000}"/>
    <cellStyle name="Normal 61 5 2 2 3 2 6" xfId="28371" xr:uid="{00000000-0005-0000-0000-0000A33A0000}"/>
    <cellStyle name="Normal 61 5 2 2 3 2 7" xfId="36603" xr:uid="{00000000-0005-0000-0000-0000A43A0000}"/>
    <cellStyle name="Normal 61 5 2 2 3 2 8" xfId="46114" xr:uid="{00000000-0005-0000-0000-0000A53A0000}"/>
    <cellStyle name="Normal 61 5 2 2 3 3" xfId="4302" xr:uid="{00000000-0005-0000-0000-0000A63A0000}"/>
    <cellStyle name="Normal 61 5 2 2 3 3 2" xfId="13819" xr:uid="{00000000-0005-0000-0000-0000A73A0000}"/>
    <cellStyle name="Normal 61 5 2 2 3 3 3" xfId="21972" xr:uid="{00000000-0005-0000-0000-0000A83A0000}"/>
    <cellStyle name="Normal 61 5 2 2 3 3 4" xfId="30125" xr:uid="{00000000-0005-0000-0000-0000A93A0000}"/>
    <cellStyle name="Normal 61 5 2 2 3 3 5" xfId="38357" xr:uid="{00000000-0005-0000-0000-0000AA3A0000}"/>
    <cellStyle name="Normal 61 5 2 2 3 3 6" xfId="47868" xr:uid="{00000000-0005-0000-0000-0000AB3A0000}"/>
    <cellStyle name="Normal 61 5 2 2 3 4" xfId="6862" xr:uid="{00000000-0005-0000-0000-0000AC3A0000}"/>
    <cellStyle name="Normal 61 5 2 2 3 4 2" xfId="16379" xr:uid="{00000000-0005-0000-0000-0000AD3A0000}"/>
    <cellStyle name="Normal 61 5 2 2 3 4 3" xfId="24532" xr:uid="{00000000-0005-0000-0000-0000AE3A0000}"/>
    <cellStyle name="Normal 61 5 2 2 3 4 4" xfId="32685" xr:uid="{00000000-0005-0000-0000-0000AF3A0000}"/>
    <cellStyle name="Normal 61 5 2 2 3 4 5" xfId="40917" xr:uid="{00000000-0005-0000-0000-0000B03A0000}"/>
    <cellStyle name="Normal 61 5 2 2 3 4 6" xfId="50428" xr:uid="{00000000-0005-0000-0000-0000B13A0000}"/>
    <cellStyle name="Normal 61 5 2 2 3 5" xfId="10779" xr:uid="{00000000-0005-0000-0000-0000B23A0000}"/>
    <cellStyle name="Normal 61 5 2 2 3 6" xfId="18938" xr:uid="{00000000-0005-0000-0000-0000B33A0000}"/>
    <cellStyle name="Normal 61 5 2 2 3 7" xfId="27091" xr:uid="{00000000-0005-0000-0000-0000B43A0000}"/>
    <cellStyle name="Normal 61 5 2 2 3 8" xfId="35323" xr:uid="{00000000-0005-0000-0000-0000B53A0000}"/>
    <cellStyle name="Normal 61 5 2 2 3 9" xfId="44834" xr:uid="{00000000-0005-0000-0000-0000B63A0000}"/>
    <cellStyle name="Normal 61 5 2 2 4" xfId="1902" xr:uid="{00000000-0005-0000-0000-0000B73A0000}"/>
    <cellStyle name="Normal 61 5 2 2 4 2" xfId="4942" xr:uid="{00000000-0005-0000-0000-0000B83A0000}"/>
    <cellStyle name="Normal 61 5 2 2 4 2 2" xfId="14459" xr:uid="{00000000-0005-0000-0000-0000B93A0000}"/>
    <cellStyle name="Normal 61 5 2 2 4 2 3" xfId="22612" xr:uid="{00000000-0005-0000-0000-0000BA3A0000}"/>
    <cellStyle name="Normal 61 5 2 2 4 2 4" xfId="30765" xr:uid="{00000000-0005-0000-0000-0000BB3A0000}"/>
    <cellStyle name="Normal 61 5 2 2 4 2 5" xfId="38997" xr:uid="{00000000-0005-0000-0000-0000BC3A0000}"/>
    <cellStyle name="Normal 61 5 2 2 4 2 6" xfId="48508" xr:uid="{00000000-0005-0000-0000-0000BD3A0000}"/>
    <cellStyle name="Normal 61 5 2 2 4 3" xfId="7502" xr:uid="{00000000-0005-0000-0000-0000BE3A0000}"/>
    <cellStyle name="Normal 61 5 2 2 4 3 2" xfId="17019" xr:uid="{00000000-0005-0000-0000-0000BF3A0000}"/>
    <cellStyle name="Normal 61 5 2 2 4 3 3" xfId="25172" xr:uid="{00000000-0005-0000-0000-0000C03A0000}"/>
    <cellStyle name="Normal 61 5 2 2 4 3 4" xfId="33325" xr:uid="{00000000-0005-0000-0000-0000C13A0000}"/>
    <cellStyle name="Normal 61 5 2 2 4 3 5" xfId="41557" xr:uid="{00000000-0005-0000-0000-0000C23A0000}"/>
    <cellStyle name="Normal 61 5 2 2 4 3 6" xfId="51068" xr:uid="{00000000-0005-0000-0000-0000C33A0000}"/>
    <cellStyle name="Normal 61 5 2 2 4 4" xfId="11419" xr:uid="{00000000-0005-0000-0000-0000C43A0000}"/>
    <cellStyle name="Normal 61 5 2 2 4 5" xfId="19578" xr:uid="{00000000-0005-0000-0000-0000C53A0000}"/>
    <cellStyle name="Normal 61 5 2 2 4 6" xfId="27731" xr:uid="{00000000-0005-0000-0000-0000C63A0000}"/>
    <cellStyle name="Normal 61 5 2 2 4 7" xfId="35963" xr:uid="{00000000-0005-0000-0000-0000C73A0000}"/>
    <cellStyle name="Normal 61 5 2 2 4 8" xfId="45474" xr:uid="{00000000-0005-0000-0000-0000C83A0000}"/>
    <cellStyle name="Normal 61 5 2 2 5" xfId="3659" xr:uid="{00000000-0005-0000-0000-0000C93A0000}"/>
    <cellStyle name="Normal 61 5 2 2 5 2" xfId="13176" xr:uid="{00000000-0005-0000-0000-0000CA3A0000}"/>
    <cellStyle name="Normal 61 5 2 2 5 3" xfId="21332" xr:uid="{00000000-0005-0000-0000-0000CB3A0000}"/>
    <cellStyle name="Normal 61 5 2 2 5 4" xfId="29485" xr:uid="{00000000-0005-0000-0000-0000CC3A0000}"/>
    <cellStyle name="Normal 61 5 2 2 5 5" xfId="37717" xr:uid="{00000000-0005-0000-0000-0000CD3A0000}"/>
    <cellStyle name="Normal 61 5 2 2 5 6" xfId="47228" xr:uid="{00000000-0005-0000-0000-0000CE3A0000}"/>
    <cellStyle name="Normal 61 5 2 2 6" xfId="6222" xr:uid="{00000000-0005-0000-0000-0000CF3A0000}"/>
    <cellStyle name="Normal 61 5 2 2 6 2" xfId="15739" xr:uid="{00000000-0005-0000-0000-0000D03A0000}"/>
    <cellStyle name="Normal 61 5 2 2 6 3" xfId="23892" xr:uid="{00000000-0005-0000-0000-0000D13A0000}"/>
    <cellStyle name="Normal 61 5 2 2 6 4" xfId="32045" xr:uid="{00000000-0005-0000-0000-0000D23A0000}"/>
    <cellStyle name="Normal 61 5 2 2 6 5" xfId="40277" xr:uid="{00000000-0005-0000-0000-0000D33A0000}"/>
    <cellStyle name="Normal 61 5 2 2 6 6" xfId="49788" xr:uid="{00000000-0005-0000-0000-0000D43A0000}"/>
    <cellStyle name="Normal 61 5 2 2 7" xfId="10139" xr:uid="{00000000-0005-0000-0000-0000D53A0000}"/>
    <cellStyle name="Normal 61 5 2 2 8" xfId="18298" xr:uid="{00000000-0005-0000-0000-0000D63A0000}"/>
    <cellStyle name="Normal 61 5 2 2 9" xfId="26451" xr:uid="{00000000-0005-0000-0000-0000D73A0000}"/>
    <cellStyle name="Normal 61 5 2 3" xfId="773" xr:uid="{00000000-0005-0000-0000-0000D83A0000}"/>
    <cellStyle name="Normal 61 5 2 3 10" xfId="44354" xr:uid="{00000000-0005-0000-0000-0000D93A0000}"/>
    <cellStyle name="Normal 61 5 2 3 2" xfId="1419" xr:uid="{00000000-0005-0000-0000-0000DA3A0000}"/>
    <cellStyle name="Normal 61 5 2 3 2 2" xfId="2702" xr:uid="{00000000-0005-0000-0000-0000DB3A0000}"/>
    <cellStyle name="Normal 61 5 2 3 2 2 2" xfId="5742" xr:uid="{00000000-0005-0000-0000-0000DC3A0000}"/>
    <cellStyle name="Normal 61 5 2 3 2 2 2 2" xfId="15259" xr:uid="{00000000-0005-0000-0000-0000DD3A0000}"/>
    <cellStyle name="Normal 61 5 2 3 2 2 2 3" xfId="23412" xr:uid="{00000000-0005-0000-0000-0000DE3A0000}"/>
    <cellStyle name="Normal 61 5 2 3 2 2 2 4" xfId="31565" xr:uid="{00000000-0005-0000-0000-0000DF3A0000}"/>
    <cellStyle name="Normal 61 5 2 3 2 2 2 5" xfId="39797" xr:uid="{00000000-0005-0000-0000-0000E03A0000}"/>
    <cellStyle name="Normal 61 5 2 3 2 2 2 6" xfId="49308" xr:uid="{00000000-0005-0000-0000-0000E13A0000}"/>
    <cellStyle name="Normal 61 5 2 3 2 2 3" xfId="8302" xr:uid="{00000000-0005-0000-0000-0000E23A0000}"/>
    <cellStyle name="Normal 61 5 2 3 2 2 3 2" xfId="17819" xr:uid="{00000000-0005-0000-0000-0000E33A0000}"/>
    <cellStyle name="Normal 61 5 2 3 2 2 3 3" xfId="25972" xr:uid="{00000000-0005-0000-0000-0000E43A0000}"/>
    <cellStyle name="Normal 61 5 2 3 2 2 3 4" xfId="34125" xr:uid="{00000000-0005-0000-0000-0000E53A0000}"/>
    <cellStyle name="Normal 61 5 2 3 2 2 3 5" xfId="42357" xr:uid="{00000000-0005-0000-0000-0000E63A0000}"/>
    <cellStyle name="Normal 61 5 2 3 2 2 3 6" xfId="51868" xr:uid="{00000000-0005-0000-0000-0000E73A0000}"/>
    <cellStyle name="Normal 61 5 2 3 2 2 4" xfId="12219" xr:uid="{00000000-0005-0000-0000-0000E83A0000}"/>
    <cellStyle name="Normal 61 5 2 3 2 2 5" xfId="20378" xr:uid="{00000000-0005-0000-0000-0000E93A0000}"/>
    <cellStyle name="Normal 61 5 2 3 2 2 6" xfId="28531" xr:uid="{00000000-0005-0000-0000-0000EA3A0000}"/>
    <cellStyle name="Normal 61 5 2 3 2 2 7" xfId="36763" xr:uid="{00000000-0005-0000-0000-0000EB3A0000}"/>
    <cellStyle name="Normal 61 5 2 3 2 2 8" xfId="46274" xr:uid="{00000000-0005-0000-0000-0000EC3A0000}"/>
    <cellStyle name="Normal 61 5 2 3 2 3" xfId="4462" xr:uid="{00000000-0005-0000-0000-0000ED3A0000}"/>
    <cellStyle name="Normal 61 5 2 3 2 3 2" xfId="13979" xr:uid="{00000000-0005-0000-0000-0000EE3A0000}"/>
    <cellStyle name="Normal 61 5 2 3 2 3 3" xfId="22132" xr:uid="{00000000-0005-0000-0000-0000EF3A0000}"/>
    <cellStyle name="Normal 61 5 2 3 2 3 4" xfId="30285" xr:uid="{00000000-0005-0000-0000-0000F03A0000}"/>
    <cellStyle name="Normal 61 5 2 3 2 3 5" xfId="38517" xr:uid="{00000000-0005-0000-0000-0000F13A0000}"/>
    <cellStyle name="Normal 61 5 2 3 2 3 6" xfId="48028" xr:uid="{00000000-0005-0000-0000-0000F23A0000}"/>
    <cellStyle name="Normal 61 5 2 3 2 4" xfId="7022" xr:uid="{00000000-0005-0000-0000-0000F33A0000}"/>
    <cellStyle name="Normal 61 5 2 3 2 4 2" xfId="16539" xr:uid="{00000000-0005-0000-0000-0000F43A0000}"/>
    <cellStyle name="Normal 61 5 2 3 2 4 3" xfId="24692" xr:uid="{00000000-0005-0000-0000-0000F53A0000}"/>
    <cellStyle name="Normal 61 5 2 3 2 4 4" xfId="32845" xr:uid="{00000000-0005-0000-0000-0000F63A0000}"/>
    <cellStyle name="Normal 61 5 2 3 2 4 5" xfId="41077" xr:uid="{00000000-0005-0000-0000-0000F73A0000}"/>
    <cellStyle name="Normal 61 5 2 3 2 4 6" xfId="50588" xr:uid="{00000000-0005-0000-0000-0000F83A0000}"/>
    <cellStyle name="Normal 61 5 2 3 2 5" xfId="10939" xr:uid="{00000000-0005-0000-0000-0000F93A0000}"/>
    <cellStyle name="Normal 61 5 2 3 2 6" xfId="19098" xr:uid="{00000000-0005-0000-0000-0000FA3A0000}"/>
    <cellStyle name="Normal 61 5 2 3 2 7" xfId="27251" xr:uid="{00000000-0005-0000-0000-0000FB3A0000}"/>
    <cellStyle name="Normal 61 5 2 3 2 8" xfId="35483" xr:uid="{00000000-0005-0000-0000-0000FC3A0000}"/>
    <cellStyle name="Normal 61 5 2 3 2 9" xfId="44994" xr:uid="{00000000-0005-0000-0000-0000FD3A0000}"/>
    <cellStyle name="Normal 61 5 2 3 3" xfId="2062" xr:uid="{00000000-0005-0000-0000-0000FE3A0000}"/>
    <cellStyle name="Normal 61 5 2 3 3 2" xfId="5102" xr:uid="{00000000-0005-0000-0000-0000FF3A0000}"/>
    <cellStyle name="Normal 61 5 2 3 3 2 2" xfId="14619" xr:uid="{00000000-0005-0000-0000-0000003B0000}"/>
    <cellStyle name="Normal 61 5 2 3 3 2 3" xfId="22772" xr:uid="{00000000-0005-0000-0000-0000013B0000}"/>
    <cellStyle name="Normal 61 5 2 3 3 2 4" xfId="30925" xr:uid="{00000000-0005-0000-0000-0000023B0000}"/>
    <cellStyle name="Normal 61 5 2 3 3 2 5" xfId="39157" xr:uid="{00000000-0005-0000-0000-0000033B0000}"/>
    <cellStyle name="Normal 61 5 2 3 3 2 6" xfId="48668" xr:uid="{00000000-0005-0000-0000-0000043B0000}"/>
    <cellStyle name="Normal 61 5 2 3 3 3" xfId="7662" xr:uid="{00000000-0005-0000-0000-0000053B0000}"/>
    <cellStyle name="Normal 61 5 2 3 3 3 2" xfId="17179" xr:uid="{00000000-0005-0000-0000-0000063B0000}"/>
    <cellStyle name="Normal 61 5 2 3 3 3 3" xfId="25332" xr:uid="{00000000-0005-0000-0000-0000073B0000}"/>
    <cellStyle name="Normal 61 5 2 3 3 3 4" xfId="33485" xr:uid="{00000000-0005-0000-0000-0000083B0000}"/>
    <cellStyle name="Normal 61 5 2 3 3 3 5" xfId="41717" xr:uid="{00000000-0005-0000-0000-0000093B0000}"/>
    <cellStyle name="Normal 61 5 2 3 3 3 6" xfId="51228" xr:uid="{00000000-0005-0000-0000-00000A3B0000}"/>
    <cellStyle name="Normal 61 5 2 3 3 4" xfId="11579" xr:uid="{00000000-0005-0000-0000-00000B3B0000}"/>
    <cellStyle name="Normal 61 5 2 3 3 5" xfId="19738" xr:uid="{00000000-0005-0000-0000-00000C3B0000}"/>
    <cellStyle name="Normal 61 5 2 3 3 6" xfId="27891" xr:uid="{00000000-0005-0000-0000-00000D3B0000}"/>
    <cellStyle name="Normal 61 5 2 3 3 7" xfId="36123" xr:uid="{00000000-0005-0000-0000-00000E3B0000}"/>
    <cellStyle name="Normal 61 5 2 3 3 8" xfId="45634" xr:uid="{00000000-0005-0000-0000-00000F3B0000}"/>
    <cellStyle name="Normal 61 5 2 3 4" xfId="3819" xr:uid="{00000000-0005-0000-0000-0000103B0000}"/>
    <cellStyle name="Normal 61 5 2 3 4 2" xfId="13336" xr:uid="{00000000-0005-0000-0000-0000113B0000}"/>
    <cellStyle name="Normal 61 5 2 3 4 3" xfId="21492" xr:uid="{00000000-0005-0000-0000-0000123B0000}"/>
    <cellStyle name="Normal 61 5 2 3 4 4" xfId="29645" xr:uid="{00000000-0005-0000-0000-0000133B0000}"/>
    <cellStyle name="Normal 61 5 2 3 4 5" xfId="37877" xr:uid="{00000000-0005-0000-0000-0000143B0000}"/>
    <cellStyle name="Normal 61 5 2 3 4 6" xfId="47388" xr:uid="{00000000-0005-0000-0000-0000153B0000}"/>
    <cellStyle name="Normal 61 5 2 3 5" xfId="6382" xr:uid="{00000000-0005-0000-0000-0000163B0000}"/>
    <cellStyle name="Normal 61 5 2 3 5 2" xfId="15899" xr:uid="{00000000-0005-0000-0000-0000173B0000}"/>
    <cellStyle name="Normal 61 5 2 3 5 3" xfId="24052" xr:uid="{00000000-0005-0000-0000-0000183B0000}"/>
    <cellStyle name="Normal 61 5 2 3 5 4" xfId="32205" xr:uid="{00000000-0005-0000-0000-0000193B0000}"/>
    <cellStyle name="Normal 61 5 2 3 5 5" xfId="40437" xr:uid="{00000000-0005-0000-0000-00001A3B0000}"/>
    <cellStyle name="Normal 61 5 2 3 5 6" xfId="49948" xr:uid="{00000000-0005-0000-0000-00001B3B0000}"/>
    <cellStyle name="Normal 61 5 2 3 6" xfId="10299" xr:uid="{00000000-0005-0000-0000-00001C3B0000}"/>
    <cellStyle name="Normal 61 5 2 3 7" xfId="18458" xr:uid="{00000000-0005-0000-0000-00001D3B0000}"/>
    <cellStyle name="Normal 61 5 2 3 8" xfId="26611" xr:uid="{00000000-0005-0000-0000-00001E3B0000}"/>
    <cellStyle name="Normal 61 5 2 3 9" xfId="34843" xr:uid="{00000000-0005-0000-0000-00001F3B0000}"/>
    <cellStyle name="Normal 61 5 2 4" xfId="1099" xr:uid="{00000000-0005-0000-0000-0000203B0000}"/>
    <cellStyle name="Normal 61 5 2 4 2" xfId="2382" xr:uid="{00000000-0005-0000-0000-0000213B0000}"/>
    <cellStyle name="Normal 61 5 2 4 2 2" xfId="5422" xr:uid="{00000000-0005-0000-0000-0000223B0000}"/>
    <cellStyle name="Normal 61 5 2 4 2 2 2" xfId="14939" xr:uid="{00000000-0005-0000-0000-0000233B0000}"/>
    <cellStyle name="Normal 61 5 2 4 2 2 3" xfId="23092" xr:uid="{00000000-0005-0000-0000-0000243B0000}"/>
    <cellStyle name="Normal 61 5 2 4 2 2 4" xfId="31245" xr:uid="{00000000-0005-0000-0000-0000253B0000}"/>
    <cellStyle name="Normal 61 5 2 4 2 2 5" xfId="39477" xr:uid="{00000000-0005-0000-0000-0000263B0000}"/>
    <cellStyle name="Normal 61 5 2 4 2 2 6" xfId="48988" xr:uid="{00000000-0005-0000-0000-0000273B0000}"/>
    <cellStyle name="Normal 61 5 2 4 2 3" xfId="7982" xr:uid="{00000000-0005-0000-0000-0000283B0000}"/>
    <cellStyle name="Normal 61 5 2 4 2 3 2" xfId="17499" xr:uid="{00000000-0005-0000-0000-0000293B0000}"/>
    <cellStyle name="Normal 61 5 2 4 2 3 3" xfId="25652" xr:uid="{00000000-0005-0000-0000-00002A3B0000}"/>
    <cellStyle name="Normal 61 5 2 4 2 3 4" xfId="33805" xr:uid="{00000000-0005-0000-0000-00002B3B0000}"/>
    <cellStyle name="Normal 61 5 2 4 2 3 5" xfId="42037" xr:uid="{00000000-0005-0000-0000-00002C3B0000}"/>
    <cellStyle name="Normal 61 5 2 4 2 3 6" xfId="51548" xr:uid="{00000000-0005-0000-0000-00002D3B0000}"/>
    <cellStyle name="Normal 61 5 2 4 2 4" xfId="11899" xr:uid="{00000000-0005-0000-0000-00002E3B0000}"/>
    <cellStyle name="Normal 61 5 2 4 2 5" xfId="20058" xr:uid="{00000000-0005-0000-0000-00002F3B0000}"/>
    <cellStyle name="Normal 61 5 2 4 2 6" xfId="28211" xr:uid="{00000000-0005-0000-0000-0000303B0000}"/>
    <cellStyle name="Normal 61 5 2 4 2 7" xfId="36443" xr:uid="{00000000-0005-0000-0000-0000313B0000}"/>
    <cellStyle name="Normal 61 5 2 4 2 8" xfId="45954" xr:uid="{00000000-0005-0000-0000-0000323B0000}"/>
    <cellStyle name="Normal 61 5 2 4 3" xfId="4142" xr:uid="{00000000-0005-0000-0000-0000333B0000}"/>
    <cellStyle name="Normal 61 5 2 4 3 2" xfId="13659" xr:uid="{00000000-0005-0000-0000-0000343B0000}"/>
    <cellStyle name="Normal 61 5 2 4 3 3" xfId="21812" xr:uid="{00000000-0005-0000-0000-0000353B0000}"/>
    <cellStyle name="Normal 61 5 2 4 3 4" xfId="29965" xr:uid="{00000000-0005-0000-0000-0000363B0000}"/>
    <cellStyle name="Normal 61 5 2 4 3 5" xfId="38197" xr:uid="{00000000-0005-0000-0000-0000373B0000}"/>
    <cellStyle name="Normal 61 5 2 4 3 6" xfId="47708" xr:uid="{00000000-0005-0000-0000-0000383B0000}"/>
    <cellStyle name="Normal 61 5 2 4 4" xfId="6702" xr:uid="{00000000-0005-0000-0000-0000393B0000}"/>
    <cellStyle name="Normal 61 5 2 4 4 2" xfId="16219" xr:uid="{00000000-0005-0000-0000-00003A3B0000}"/>
    <cellStyle name="Normal 61 5 2 4 4 3" xfId="24372" xr:uid="{00000000-0005-0000-0000-00003B3B0000}"/>
    <cellStyle name="Normal 61 5 2 4 4 4" xfId="32525" xr:uid="{00000000-0005-0000-0000-00003C3B0000}"/>
    <cellStyle name="Normal 61 5 2 4 4 5" xfId="40757" xr:uid="{00000000-0005-0000-0000-00003D3B0000}"/>
    <cellStyle name="Normal 61 5 2 4 4 6" xfId="50268" xr:uid="{00000000-0005-0000-0000-00003E3B0000}"/>
    <cellStyle name="Normal 61 5 2 4 5" xfId="10619" xr:uid="{00000000-0005-0000-0000-00003F3B0000}"/>
    <cellStyle name="Normal 61 5 2 4 6" xfId="18778" xr:uid="{00000000-0005-0000-0000-0000403B0000}"/>
    <cellStyle name="Normal 61 5 2 4 7" xfId="26931" xr:uid="{00000000-0005-0000-0000-0000413B0000}"/>
    <cellStyle name="Normal 61 5 2 4 8" xfId="35163" xr:uid="{00000000-0005-0000-0000-0000423B0000}"/>
    <cellStyle name="Normal 61 5 2 4 9" xfId="44674" xr:uid="{00000000-0005-0000-0000-0000433B0000}"/>
    <cellStyle name="Normal 61 5 2 5" xfId="1742" xr:uid="{00000000-0005-0000-0000-0000443B0000}"/>
    <cellStyle name="Normal 61 5 2 5 2" xfId="4782" xr:uid="{00000000-0005-0000-0000-0000453B0000}"/>
    <cellStyle name="Normal 61 5 2 5 2 2" xfId="14299" xr:uid="{00000000-0005-0000-0000-0000463B0000}"/>
    <cellStyle name="Normal 61 5 2 5 2 3" xfId="22452" xr:uid="{00000000-0005-0000-0000-0000473B0000}"/>
    <cellStyle name="Normal 61 5 2 5 2 4" xfId="30605" xr:uid="{00000000-0005-0000-0000-0000483B0000}"/>
    <cellStyle name="Normal 61 5 2 5 2 5" xfId="38837" xr:uid="{00000000-0005-0000-0000-0000493B0000}"/>
    <cellStyle name="Normal 61 5 2 5 2 6" xfId="48348" xr:uid="{00000000-0005-0000-0000-00004A3B0000}"/>
    <cellStyle name="Normal 61 5 2 5 3" xfId="7342" xr:uid="{00000000-0005-0000-0000-00004B3B0000}"/>
    <cellStyle name="Normal 61 5 2 5 3 2" xfId="16859" xr:uid="{00000000-0005-0000-0000-00004C3B0000}"/>
    <cellStyle name="Normal 61 5 2 5 3 3" xfId="25012" xr:uid="{00000000-0005-0000-0000-00004D3B0000}"/>
    <cellStyle name="Normal 61 5 2 5 3 4" xfId="33165" xr:uid="{00000000-0005-0000-0000-00004E3B0000}"/>
    <cellStyle name="Normal 61 5 2 5 3 5" xfId="41397" xr:uid="{00000000-0005-0000-0000-00004F3B0000}"/>
    <cellStyle name="Normal 61 5 2 5 3 6" xfId="50908" xr:uid="{00000000-0005-0000-0000-0000503B0000}"/>
    <cellStyle name="Normal 61 5 2 5 4" xfId="11259" xr:uid="{00000000-0005-0000-0000-0000513B0000}"/>
    <cellStyle name="Normal 61 5 2 5 5" xfId="19418" xr:uid="{00000000-0005-0000-0000-0000523B0000}"/>
    <cellStyle name="Normal 61 5 2 5 6" xfId="27571" xr:uid="{00000000-0005-0000-0000-0000533B0000}"/>
    <cellStyle name="Normal 61 5 2 5 7" xfId="35803" xr:uid="{00000000-0005-0000-0000-0000543B0000}"/>
    <cellStyle name="Normal 61 5 2 5 8" xfId="45314" xr:uid="{00000000-0005-0000-0000-0000553B0000}"/>
    <cellStyle name="Normal 61 5 2 6" xfId="3496" xr:uid="{00000000-0005-0000-0000-0000563B0000}"/>
    <cellStyle name="Normal 61 5 2 6 2" xfId="13013" xr:uid="{00000000-0005-0000-0000-0000573B0000}"/>
    <cellStyle name="Normal 61 5 2 6 3" xfId="21172" xr:uid="{00000000-0005-0000-0000-0000583B0000}"/>
    <cellStyle name="Normal 61 5 2 6 4" xfId="29325" xr:uid="{00000000-0005-0000-0000-0000593B0000}"/>
    <cellStyle name="Normal 61 5 2 6 5" xfId="37557" xr:uid="{00000000-0005-0000-0000-00005A3B0000}"/>
    <cellStyle name="Normal 61 5 2 6 6" xfId="47068" xr:uid="{00000000-0005-0000-0000-00005B3B0000}"/>
    <cellStyle name="Normal 61 5 2 7" xfId="6062" xr:uid="{00000000-0005-0000-0000-00005C3B0000}"/>
    <cellStyle name="Normal 61 5 2 7 2" xfId="15579" xr:uid="{00000000-0005-0000-0000-00005D3B0000}"/>
    <cellStyle name="Normal 61 5 2 7 3" xfId="23732" xr:uid="{00000000-0005-0000-0000-00005E3B0000}"/>
    <cellStyle name="Normal 61 5 2 7 4" xfId="31885" xr:uid="{00000000-0005-0000-0000-00005F3B0000}"/>
    <cellStyle name="Normal 61 5 2 7 5" xfId="40117" xr:uid="{00000000-0005-0000-0000-0000603B0000}"/>
    <cellStyle name="Normal 61 5 2 7 6" xfId="49628" xr:uid="{00000000-0005-0000-0000-0000613B0000}"/>
    <cellStyle name="Normal 61 5 2 8" xfId="9979" xr:uid="{00000000-0005-0000-0000-0000623B0000}"/>
    <cellStyle name="Normal 61 5 2 9" xfId="18138" xr:uid="{00000000-0005-0000-0000-0000633B0000}"/>
    <cellStyle name="Normal 61 5 20" xfId="8936" xr:uid="{00000000-0005-0000-0000-0000643B0000}"/>
    <cellStyle name="Normal 61 5 20 2" xfId="42991" xr:uid="{00000000-0005-0000-0000-0000653B0000}"/>
    <cellStyle name="Normal 61 5 20 3" xfId="52502" xr:uid="{00000000-0005-0000-0000-0000663B0000}"/>
    <cellStyle name="Normal 61 5 21" xfId="9015" xr:uid="{00000000-0005-0000-0000-0000673B0000}"/>
    <cellStyle name="Normal 61 5 21 2" xfId="43070" xr:uid="{00000000-0005-0000-0000-0000683B0000}"/>
    <cellStyle name="Normal 61 5 21 3" xfId="52581" xr:uid="{00000000-0005-0000-0000-0000693B0000}"/>
    <cellStyle name="Normal 61 5 22" xfId="9094" xr:uid="{00000000-0005-0000-0000-00006A3B0000}"/>
    <cellStyle name="Normal 61 5 22 2" xfId="43149" xr:uid="{00000000-0005-0000-0000-00006B3B0000}"/>
    <cellStyle name="Normal 61 5 22 3" xfId="52660" xr:uid="{00000000-0005-0000-0000-00006C3B0000}"/>
    <cellStyle name="Normal 61 5 23" xfId="9173" xr:uid="{00000000-0005-0000-0000-00006D3B0000}"/>
    <cellStyle name="Normal 61 5 23 2" xfId="43228" xr:uid="{00000000-0005-0000-0000-00006E3B0000}"/>
    <cellStyle name="Normal 61 5 23 3" xfId="52739" xr:uid="{00000000-0005-0000-0000-00006F3B0000}"/>
    <cellStyle name="Normal 61 5 24" xfId="9252" xr:uid="{00000000-0005-0000-0000-0000703B0000}"/>
    <cellStyle name="Normal 61 5 24 2" xfId="43307" xr:uid="{00000000-0005-0000-0000-0000713B0000}"/>
    <cellStyle name="Normal 61 5 24 3" xfId="52818" xr:uid="{00000000-0005-0000-0000-0000723B0000}"/>
    <cellStyle name="Normal 61 5 25" xfId="9331" xr:uid="{00000000-0005-0000-0000-0000733B0000}"/>
    <cellStyle name="Normal 61 5 25 2" xfId="43386" xr:uid="{00000000-0005-0000-0000-0000743B0000}"/>
    <cellStyle name="Normal 61 5 25 3" xfId="52897" xr:uid="{00000000-0005-0000-0000-0000753B0000}"/>
    <cellStyle name="Normal 61 5 26" xfId="9410" xr:uid="{00000000-0005-0000-0000-0000763B0000}"/>
    <cellStyle name="Normal 61 5 26 2" xfId="43465" xr:uid="{00000000-0005-0000-0000-0000773B0000}"/>
    <cellStyle name="Normal 61 5 26 3" xfId="52976" xr:uid="{00000000-0005-0000-0000-0000783B0000}"/>
    <cellStyle name="Normal 61 5 27" xfId="9489" xr:uid="{00000000-0005-0000-0000-0000793B0000}"/>
    <cellStyle name="Normal 61 5 27 2" xfId="43544" xr:uid="{00000000-0005-0000-0000-00007A3B0000}"/>
    <cellStyle name="Normal 61 5 27 3" xfId="53055" xr:uid="{00000000-0005-0000-0000-00007B3B0000}"/>
    <cellStyle name="Normal 61 5 28" xfId="9568" xr:uid="{00000000-0005-0000-0000-00007C3B0000}"/>
    <cellStyle name="Normal 61 5 28 2" xfId="43623" xr:uid="{00000000-0005-0000-0000-00007D3B0000}"/>
    <cellStyle name="Normal 61 5 28 3" xfId="53134" xr:uid="{00000000-0005-0000-0000-00007E3B0000}"/>
    <cellStyle name="Normal 61 5 29" xfId="9647" xr:uid="{00000000-0005-0000-0000-00007F3B0000}"/>
    <cellStyle name="Normal 61 5 29 2" xfId="43702" xr:uid="{00000000-0005-0000-0000-0000803B0000}"/>
    <cellStyle name="Normal 61 5 29 3" xfId="53213" xr:uid="{00000000-0005-0000-0000-0000813B0000}"/>
    <cellStyle name="Normal 61 5 3" xfId="530" xr:uid="{00000000-0005-0000-0000-0000823B0000}"/>
    <cellStyle name="Normal 61 5 3 10" xfId="34603" xr:uid="{00000000-0005-0000-0000-0000833B0000}"/>
    <cellStyle name="Normal 61 5 3 11" xfId="44114" xr:uid="{00000000-0005-0000-0000-0000843B0000}"/>
    <cellStyle name="Normal 61 5 3 2" xfId="856" xr:uid="{00000000-0005-0000-0000-0000853B0000}"/>
    <cellStyle name="Normal 61 5 3 2 10" xfId="44434" xr:uid="{00000000-0005-0000-0000-0000863B0000}"/>
    <cellStyle name="Normal 61 5 3 2 2" xfId="1499" xr:uid="{00000000-0005-0000-0000-0000873B0000}"/>
    <cellStyle name="Normal 61 5 3 2 2 2" xfId="2782" xr:uid="{00000000-0005-0000-0000-0000883B0000}"/>
    <cellStyle name="Normal 61 5 3 2 2 2 2" xfId="5822" xr:uid="{00000000-0005-0000-0000-0000893B0000}"/>
    <cellStyle name="Normal 61 5 3 2 2 2 2 2" xfId="15339" xr:uid="{00000000-0005-0000-0000-00008A3B0000}"/>
    <cellStyle name="Normal 61 5 3 2 2 2 2 3" xfId="23492" xr:uid="{00000000-0005-0000-0000-00008B3B0000}"/>
    <cellStyle name="Normal 61 5 3 2 2 2 2 4" xfId="31645" xr:uid="{00000000-0005-0000-0000-00008C3B0000}"/>
    <cellStyle name="Normal 61 5 3 2 2 2 2 5" xfId="39877" xr:uid="{00000000-0005-0000-0000-00008D3B0000}"/>
    <cellStyle name="Normal 61 5 3 2 2 2 2 6" xfId="49388" xr:uid="{00000000-0005-0000-0000-00008E3B0000}"/>
    <cellStyle name="Normal 61 5 3 2 2 2 3" xfId="8382" xr:uid="{00000000-0005-0000-0000-00008F3B0000}"/>
    <cellStyle name="Normal 61 5 3 2 2 2 3 2" xfId="17899" xr:uid="{00000000-0005-0000-0000-0000903B0000}"/>
    <cellStyle name="Normal 61 5 3 2 2 2 3 3" xfId="26052" xr:uid="{00000000-0005-0000-0000-0000913B0000}"/>
    <cellStyle name="Normal 61 5 3 2 2 2 3 4" xfId="34205" xr:uid="{00000000-0005-0000-0000-0000923B0000}"/>
    <cellStyle name="Normal 61 5 3 2 2 2 3 5" xfId="42437" xr:uid="{00000000-0005-0000-0000-0000933B0000}"/>
    <cellStyle name="Normal 61 5 3 2 2 2 3 6" xfId="51948" xr:uid="{00000000-0005-0000-0000-0000943B0000}"/>
    <cellStyle name="Normal 61 5 3 2 2 2 4" xfId="12299" xr:uid="{00000000-0005-0000-0000-0000953B0000}"/>
    <cellStyle name="Normal 61 5 3 2 2 2 5" xfId="20458" xr:uid="{00000000-0005-0000-0000-0000963B0000}"/>
    <cellStyle name="Normal 61 5 3 2 2 2 6" xfId="28611" xr:uid="{00000000-0005-0000-0000-0000973B0000}"/>
    <cellStyle name="Normal 61 5 3 2 2 2 7" xfId="36843" xr:uid="{00000000-0005-0000-0000-0000983B0000}"/>
    <cellStyle name="Normal 61 5 3 2 2 2 8" xfId="46354" xr:uid="{00000000-0005-0000-0000-0000993B0000}"/>
    <cellStyle name="Normal 61 5 3 2 2 3" xfId="4542" xr:uid="{00000000-0005-0000-0000-00009A3B0000}"/>
    <cellStyle name="Normal 61 5 3 2 2 3 2" xfId="14059" xr:uid="{00000000-0005-0000-0000-00009B3B0000}"/>
    <cellStyle name="Normal 61 5 3 2 2 3 3" xfId="22212" xr:uid="{00000000-0005-0000-0000-00009C3B0000}"/>
    <cellStyle name="Normal 61 5 3 2 2 3 4" xfId="30365" xr:uid="{00000000-0005-0000-0000-00009D3B0000}"/>
    <cellStyle name="Normal 61 5 3 2 2 3 5" xfId="38597" xr:uid="{00000000-0005-0000-0000-00009E3B0000}"/>
    <cellStyle name="Normal 61 5 3 2 2 3 6" xfId="48108" xr:uid="{00000000-0005-0000-0000-00009F3B0000}"/>
    <cellStyle name="Normal 61 5 3 2 2 4" xfId="7102" xr:uid="{00000000-0005-0000-0000-0000A03B0000}"/>
    <cellStyle name="Normal 61 5 3 2 2 4 2" xfId="16619" xr:uid="{00000000-0005-0000-0000-0000A13B0000}"/>
    <cellStyle name="Normal 61 5 3 2 2 4 3" xfId="24772" xr:uid="{00000000-0005-0000-0000-0000A23B0000}"/>
    <cellStyle name="Normal 61 5 3 2 2 4 4" xfId="32925" xr:uid="{00000000-0005-0000-0000-0000A33B0000}"/>
    <cellStyle name="Normal 61 5 3 2 2 4 5" xfId="41157" xr:uid="{00000000-0005-0000-0000-0000A43B0000}"/>
    <cellStyle name="Normal 61 5 3 2 2 4 6" xfId="50668" xr:uid="{00000000-0005-0000-0000-0000A53B0000}"/>
    <cellStyle name="Normal 61 5 3 2 2 5" xfId="11019" xr:uid="{00000000-0005-0000-0000-0000A63B0000}"/>
    <cellStyle name="Normal 61 5 3 2 2 6" xfId="19178" xr:uid="{00000000-0005-0000-0000-0000A73B0000}"/>
    <cellStyle name="Normal 61 5 3 2 2 7" xfId="27331" xr:uid="{00000000-0005-0000-0000-0000A83B0000}"/>
    <cellStyle name="Normal 61 5 3 2 2 8" xfId="35563" xr:uid="{00000000-0005-0000-0000-0000A93B0000}"/>
    <cellStyle name="Normal 61 5 3 2 2 9" xfId="45074" xr:uid="{00000000-0005-0000-0000-0000AA3B0000}"/>
    <cellStyle name="Normal 61 5 3 2 3" xfId="2142" xr:uid="{00000000-0005-0000-0000-0000AB3B0000}"/>
    <cellStyle name="Normal 61 5 3 2 3 2" xfId="5182" xr:uid="{00000000-0005-0000-0000-0000AC3B0000}"/>
    <cellStyle name="Normal 61 5 3 2 3 2 2" xfId="14699" xr:uid="{00000000-0005-0000-0000-0000AD3B0000}"/>
    <cellStyle name="Normal 61 5 3 2 3 2 3" xfId="22852" xr:uid="{00000000-0005-0000-0000-0000AE3B0000}"/>
    <cellStyle name="Normal 61 5 3 2 3 2 4" xfId="31005" xr:uid="{00000000-0005-0000-0000-0000AF3B0000}"/>
    <cellStyle name="Normal 61 5 3 2 3 2 5" xfId="39237" xr:uid="{00000000-0005-0000-0000-0000B03B0000}"/>
    <cellStyle name="Normal 61 5 3 2 3 2 6" xfId="48748" xr:uid="{00000000-0005-0000-0000-0000B13B0000}"/>
    <cellStyle name="Normal 61 5 3 2 3 3" xfId="7742" xr:uid="{00000000-0005-0000-0000-0000B23B0000}"/>
    <cellStyle name="Normal 61 5 3 2 3 3 2" xfId="17259" xr:uid="{00000000-0005-0000-0000-0000B33B0000}"/>
    <cellStyle name="Normal 61 5 3 2 3 3 3" xfId="25412" xr:uid="{00000000-0005-0000-0000-0000B43B0000}"/>
    <cellStyle name="Normal 61 5 3 2 3 3 4" xfId="33565" xr:uid="{00000000-0005-0000-0000-0000B53B0000}"/>
    <cellStyle name="Normal 61 5 3 2 3 3 5" xfId="41797" xr:uid="{00000000-0005-0000-0000-0000B63B0000}"/>
    <cellStyle name="Normal 61 5 3 2 3 3 6" xfId="51308" xr:uid="{00000000-0005-0000-0000-0000B73B0000}"/>
    <cellStyle name="Normal 61 5 3 2 3 4" xfId="11659" xr:uid="{00000000-0005-0000-0000-0000B83B0000}"/>
    <cellStyle name="Normal 61 5 3 2 3 5" xfId="19818" xr:uid="{00000000-0005-0000-0000-0000B93B0000}"/>
    <cellStyle name="Normal 61 5 3 2 3 6" xfId="27971" xr:uid="{00000000-0005-0000-0000-0000BA3B0000}"/>
    <cellStyle name="Normal 61 5 3 2 3 7" xfId="36203" xr:uid="{00000000-0005-0000-0000-0000BB3B0000}"/>
    <cellStyle name="Normal 61 5 3 2 3 8" xfId="45714" xr:uid="{00000000-0005-0000-0000-0000BC3B0000}"/>
    <cellStyle name="Normal 61 5 3 2 4" xfId="3902" xr:uid="{00000000-0005-0000-0000-0000BD3B0000}"/>
    <cellStyle name="Normal 61 5 3 2 4 2" xfId="13419" xr:uid="{00000000-0005-0000-0000-0000BE3B0000}"/>
    <cellStyle name="Normal 61 5 3 2 4 3" xfId="21572" xr:uid="{00000000-0005-0000-0000-0000BF3B0000}"/>
    <cellStyle name="Normal 61 5 3 2 4 4" xfId="29725" xr:uid="{00000000-0005-0000-0000-0000C03B0000}"/>
    <cellStyle name="Normal 61 5 3 2 4 5" xfId="37957" xr:uid="{00000000-0005-0000-0000-0000C13B0000}"/>
    <cellStyle name="Normal 61 5 3 2 4 6" xfId="47468" xr:uid="{00000000-0005-0000-0000-0000C23B0000}"/>
    <cellStyle name="Normal 61 5 3 2 5" xfId="6462" xr:uid="{00000000-0005-0000-0000-0000C33B0000}"/>
    <cellStyle name="Normal 61 5 3 2 5 2" xfId="15979" xr:uid="{00000000-0005-0000-0000-0000C43B0000}"/>
    <cellStyle name="Normal 61 5 3 2 5 3" xfId="24132" xr:uid="{00000000-0005-0000-0000-0000C53B0000}"/>
    <cellStyle name="Normal 61 5 3 2 5 4" xfId="32285" xr:uid="{00000000-0005-0000-0000-0000C63B0000}"/>
    <cellStyle name="Normal 61 5 3 2 5 5" xfId="40517" xr:uid="{00000000-0005-0000-0000-0000C73B0000}"/>
    <cellStyle name="Normal 61 5 3 2 5 6" xfId="50028" xr:uid="{00000000-0005-0000-0000-0000C83B0000}"/>
    <cellStyle name="Normal 61 5 3 2 6" xfId="10379" xr:uid="{00000000-0005-0000-0000-0000C93B0000}"/>
    <cellStyle name="Normal 61 5 3 2 7" xfId="18538" xr:uid="{00000000-0005-0000-0000-0000CA3B0000}"/>
    <cellStyle name="Normal 61 5 3 2 8" xfId="26691" xr:uid="{00000000-0005-0000-0000-0000CB3B0000}"/>
    <cellStyle name="Normal 61 5 3 2 9" xfId="34923" xr:uid="{00000000-0005-0000-0000-0000CC3B0000}"/>
    <cellStyle name="Normal 61 5 3 3" xfId="1179" xr:uid="{00000000-0005-0000-0000-0000CD3B0000}"/>
    <cellStyle name="Normal 61 5 3 3 2" xfId="2462" xr:uid="{00000000-0005-0000-0000-0000CE3B0000}"/>
    <cellStyle name="Normal 61 5 3 3 2 2" xfId="5502" xr:uid="{00000000-0005-0000-0000-0000CF3B0000}"/>
    <cellStyle name="Normal 61 5 3 3 2 2 2" xfId="15019" xr:uid="{00000000-0005-0000-0000-0000D03B0000}"/>
    <cellStyle name="Normal 61 5 3 3 2 2 3" xfId="23172" xr:uid="{00000000-0005-0000-0000-0000D13B0000}"/>
    <cellStyle name="Normal 61 5 3 3 2 2 4" xfId="31325" xr:uid="{00000000-0005-0000-0000-0000D23B0000}"/>
    <cellStyle name="Normal 61 5 3 3 2 2 5" xfId="39557" xr:uid="{00000000-0005-0000-0000-0000D33B0000}"/>
    <cellStyle name="Normal 61 5 3 3 2 2 6" xfId="49068" xr:uid="{00000000-0005-0000-0000-0000D43B0000}"/>
    <cellStyle name="Normal 61 5 3 3 2 3" xfId="8062" xr:uid="{00000000-0005-0000-0000-0000D53B0000}"/>
    <cellStyle name="Normal 61 5 3 3 2 3 2" xfId="17579" xr:uid="{00000000-0005-0000-0000-0000D63B0000}"/>
    <cellStyle name="Normal 61 5 3 3 2 3 3" xfId="25732" xr:uid="{00000000-0005-0000-0000-0000D73B0000}"/>
    <cellStyle name="Normal 61 5 3 3 2 3 4" xfId="33885" xr:uid="{00000000-0005-0000-0000-0000D83B0000}"/>
    <cellStyle name="Normal 61 5 3 3 2 3 5" xfId="42117" xr:uid="{00000000-0005-0000-0000-0000D93B0000}"/>
    <cellStyle name="Normal 61 5 3 3 2 3 6" xfId="51628" xr:uid="{00000000-0005-0000-0000-0000DA3B0000}"/>
    <cellStyle name="Normal 61 5 3 3 2 4" xfId="11979" xr:uid="{00000000-0005-0000-0000-0000DB3B0000}"/>
    <cellStyle name="Normal 61 5 3 3 2 5" xfId="20138" xr:uid="{00000000-0005-0000-0000-0000DC3B0000}"/>
    <cellStyle name="Normal 61 5 3 3 2 6" xfId="28291" xr:uid="{00000000-0005-0000-0000-0000DD3B0000}"/>
    <cellStyle name="Normal 61 5 3 3 2 7" xfId="36523" xr:uid="{00000000-0005-0000-0000-0000DE3B0000}"/>
    <cellStyle name="Normal 61 5 3 3 2 8" xfId="46034" xr:uid="{00000000-0005-0000-0000-0000DF3B0000}"/>
    <cellStyle name="Normal 61 5 3 3 3" xfId="4222" xr:uid="{00000000-0005-0000-0000-0000E03B0000}"/>
    <cellStyle name="Normal 61 5 3 3 3 2" xfId="13739" xr:uid="{00000000-0005-0000-0000-0000E13B0000}"/>
    <cellStyle name="Normal 61 5 3 3 3 3" xfId="21892" xr:uid="{00000000-0005-0000-0000-0000E23B0000}"/>
    <cellStyle name="Normal 61 5 3 3 3 4" xfId="30045" xr:uid="{00000000-0005-0000-0000-0000E33B0000}"/>
    <cellStyle name="Normal 61 5 3 3 3 5" xfId="38277" xr:uid="{00000000-0005-0000-0000-0000E43B0000}"/>
    <cellStyle name="Normal 61 5 3 3 3 6" xfId="47788" xr:uid="{00000000-0005-0000-0000-0000E53B0000}"/>
    <cellStyle name="Normal 61 5 3 3 4" xfId="6782" xr:uid="{00000000-0005-0000-0000-0000E63B0000}"/>
    <cellStyle name="Normal 61 5 3 3 4 2" xfId="16299" xr:uid="{00000000-0005-0000-0000-0000E73B0000}"/>
    <cellStyle name="Normal 61 5 3 3 4 3" xfId="24452" xr:uid="{00000000-0005-0000-0000-0000E83B0000}"/>
    <cellStyle name="Normal 61 5 3 3 4 4" xfId="32605" xr:uid="{00000000-0005-0000-0000-0000E93B0000}"/>
    <cellStyle name="Normal 61 5 3 3 4 5" xfId="40837" xr:uid="{00000000-0005-0000-0000-0000EA3B0000}"/>
    <cellStyle name="Normal 61 5 3 3 4 6" xfId="50348" xr:uid="{00000000-0005-0000-0000-0000EB3B0000}"/>
    <cellStyle name="Normal 61 5 3 3 5" xfId="10699" xr:uid="{00000000-0005-0000-0000-0000EC3B0000}"/>
    <cellStyle name="Normal 61 5 3 3 6" xfId="18858" xr:uid="{00000000-0005-0000-0000-0000ED3B0000}"/>
    <cellStyle name="Normal 61 5 3 3 7" xfId="27011" xr:uid="{00000000-0005-0000-0000-0000EE3B0000}"/>
    <cellStyle name="Normal 61 5 3 3 8" xfId="35243" xr:uid="{00000000-0005-0000-0000-0000EF3B0000}"/>
    <cellStyle name="Normal 61 5 3 3 9" xfId="44754" xr:uid="{00000000-0005-0000-0000-0000F03B0000}"/>
    <cellStyle name="Normal 61 5 3 4" xfId="1822" xr:uid="{00000000-0005-0000-0000-0000F13B0000}"/>
    <cellStyle name="Normal 61 5 3 4 2" xfId="4862" xr:uid="{00000000-0005-0000-0000-0000F23B0000}"/>
    <cellStyle name="Normal 61 5 3 4 2 2" xfId="14379" xr:uid="{00000000-0005-0000-0000-0000F33B0000}"/>
    <cellStyle name="Normal 61 5 3 4 2 3" xfId="22532" xr:uid="{00000000-0005-0000-0000-0000F43B0000}"/>
    <cellStyle name="Normal 61 5 3 4 2 4" xfId="30685" xr:uid="{00000000-0005-0000-0000-0000F53B0000}"/>
    <cellStyle name="Normal 61 5 3 4 2 5" xfId="38917" xr:uid="{00000000-0005-0000-0000-0000F63B0000}"/>
    <cellStyle name="Normal 61 5 3 4 2 6" xfId="48428" xr:uid="{00000000-0005-0000-0000-0000F73B0000}"/>
    <cellStyle name="Normal 61 5 3 4 3" xfId="7422" xr:uid="{00000000-0005-0000-0000-0000F83B0000}"/>
    <cellStyle name="Normal 61 5 3 4 3 2" xfId="16939" xr:uid="{00000000-0005-0000-0000-0000F93B0000}"/>
    <cellStyle name="Normal 61 5 3 4 3 3" xfId="25092" xr:uid="{00000000-0005-0000-0000-0000FA3B0000}"/>
    <cellStyle name="Normal 61 5 3 4 3 4" xfId="33245" xr:uid="{00000000-0005-0000-0000-0000FB3B0000}"/>
    <cellStyle name="Normal 61 5 3 4 3 5" xfId="41477" xr:uid="{00000000-0005-0000-0000-0000FC3B0000}"/>
    <cellStyle name="Normal 61 5 3 4 3 6" xfId="50988" xr:uid="{00000000-0005-0000-0000-0000FD3B0000}"/>
    <cellStyle name="Normal 61 5 3 4 4" xfId="11339" xr:uid="{00000000-0005-0000-0000-0000FE3B0000}"/>
    <cellStyle name="Normal 61 5 3 4 5" xfId="19498" xr:uid="{00000000-0005-0000-0000-0000FF3B0000}"/>
    <cellStyle name="Normal 61 5 3 4 6" xfId="27651" xr:uid="{00000000-0005-0000-0000-0000003C0000}"/>
    <cellStyle name="Normal 61 5 3 4 7" xfId="35883" xr:uid="{00000000-0005-0000-0000-0000013C0000}"/>
    <cellStyle name="Normal 61 5 3 4 8" xfId="45394" xr:uid="{00000000-0005-0000-0000-0000023C0000}"/>
    <cellStyle name="Normal 61 5 3 5" xfId="3579" xr:uid="{00000000-0005-0000-0000-0000033C0000}"/>
    <cellStyle name="Normal 61 5 3 5 2" xfId="13096" xr:uid="{00000000-0005-0000-0000-0000043C0000}"/>
    <cellStyle name="Normal 61 5 3 5 3" xfId="21252" xr:uid="{00000000-0005-0000-0000-0000053C0000}"/>
    <cellStyle name="Normal 61 5 3 5 4" xfId="29405" xr:uid="{00000000-0005-0000-0000-0000063C0000}"/>
    <cellStyle name="Normal 61 5 3 5 5" xfId="37637" xr:uid="{00000000-0005-0000-0000-0000073C0000}"/>
    <cellStyle name="Normal 61 5 3 5 6" xfId="47148" xr:uid="{00000000-0005-0000-0000-0000083C0000}"/>
    <cellStyle name="Normal 61 5 3 6" xfId="6142" xr:uid="{00000000-0005-0000-0000-0000093C0000}"/>
    <cellStyle name="Normal 61 5 3 6 2" xfId="15659" xr:uid="{00000000-0005-0000-0000-00000A3C0000}"/>
    <cellStyle name="Normal 61 5 3 6 3" xfId="23812" xr:uid="{00000000-0005-0000-0000-00000B3C0000}"/>
    <cellStyle name="Normal 61 5 3 6 4" xfId="31965" xr:uid="{00000000-0005-0000-0000-00000C3C0000}"/>
    <cellStyle name="Normal 61 5 3 6 5" xfId="40197" xr:uid="{00000000-0005-0000-0000-00000D3C0000}"/>
    <cellStyle name="Normal 61 5 3 6 6" xfId="49708" xr:uid="{00000000-0005-0000-0000-00000E3C0000}"/>
    <cellStyle name="Normal 61 5 3 7" xfId="10059" xr:uid="{00000000-0005-0000-0000-00000F3C0000}"/>
    <cellStyle name="Normal 61 5 3 8" xfId="18218" xr:uid="{00000000-0005-0000-0000-0000103C0000}"/>
    <cellStyle name="Normal 61 5 3 9" xfId="26371" xr:uid="{00000000-0005-0000-0000-0000113C0000}"/>
    <cellStyle name="Normal 61 5 30" xfId="9726" xr:uid="{00000000-0005-0000-0000-0000123C0000}"/>
    <cellStyle name="Normal 61 5 30 2" xfId="43781" xr:uid="{00000000-0005-0000-0000-0000133C0000}"/>
    <cellStyle name="Normal 61 5 30 3" xfId="53292" xr:uid="{00000000-0005-0000-0000-0000143C0000}"/>
    <cellStyle name="Normal 61 5 31" xfId="9805" xr:uid="{00000000-0005-0000-0000-0000153C0000}"/>
    <cellStyle name="Normal 61 5 31 2" xfId="43860" xr:uid="{00000000-0005-0000-0000-0000163C0000}"/>
    <cellStyle name="Normal 61 5 31 3" xfId="53371" xr:uid="{00000000-0005-0000-0000-0000173C0000}"/>
    <cellStyle name="Normal 61 5 32" xfId="9899" xr:uid="{00000000-0005-0000-0000-0000183C0000}"/>
    <cellStyle name="Normal 61 5 33" xfId="18058" xr:uid="{00000000-0005-0000-0000-0000193C0000}"/>
    <cellStyle name="Normal 61 5 34" xfId="26211" xr:uid="{00000000-0005-0000-0000-00001A3C0000}"/>
    <cellStyle name="Normal 61 5 35" xfId="34364" xr:uid="{00000000-0005-0000-0000-00001B3C0000}"/>
    <cellStyle name="Normal 61 5 36" xfId="34443" xr:uid="{00000000-0005-0000-0000-00001C3C0000}"/>
    <cellStyle name="Normal 61 5 37" xfId="43954" xr:uid="{00000000-0005-0000-0000-00001D3C0000}"/>
    <cellStyle name="Normal 61 5 38" xfId="53465" xr:uid="{00000000-0005-0000-0000-00001E3C0000}"/>
    <cellStyle name="Normal 61 5 39" xfId="53544" xr:uid="{00000000-0005-0000-0000-00001F3C0000}"/>
    <cellStyle name="Normal 61 5 4" xfId="693" xr:uid="{00000000-0005-0000-0000-0000203C0000}"/>
    <cellStyle name="Normal 61 5 4 10" xfId="44274" xr:uid="{00000000-0005-0000-0000-0000213C0000}"/>
    <cellStyle name="Normal 61 5 4 2" xfId="1339" xr:uid="{00000000-0005-0000-0000-0000223C0000}"/>
    <cellStyle name="Normal 61 5 4 2 2" xfId="2622" xr:uid="{00000000-0005-0000-0000-0000233C0000}"/>
    <cellStyle name="Normal 61 5 4 2 2 2" xfId="5662" xr:uid="{00000000-0005-0000-0000-0000243C0000}"/>
    <cellStyle name="Normal 61 5 4 2 2 2 2" xfId="15179" xr:uid="{00000000-0005-0000-0000-0000253C0000}"/>
    <cellStyle name="Normal 61 5 4 2 2 2 3" xfId="23332" xr:uid="{00000000-0005-0000-0000-0000263C0000}"/>
    <cellStyle name="Normal 61 5 4 2 2 2 4" xfId="31485" xr:uid="{00000000-0005-0000-0000-0000273C0000}"/>
    <cellStyle name="Normal 61 5 4 2 2 2 5" xfId="39717" xr:uid="{00000000-0005-0000-0000-0000283C0000}"/>
    <cellStyle name="Normal 61 5 4 2 2 2 6" xfId="49228" xr:uid="{00000000-0005-0000-0000-0000293C0000}"/>
    <cellStyle name="Normal 61 5 4 2 2 3" xfId="8222" xr:uid="{00000000-0005-0000-0000-00002A3C0000}"/>
    <cellStyle name="Normal 61 5 4 2 2 3 2" xfId="17739" xr:uid="{00000000-0005-0000-0000-00002B3C0000}"/>
    <cellStyle name="Normal 61 5 4 2 2 3 3" xfId="25892" xr:uid="{00000000-0005-0000-0000-00002C3C0000}"/>
    <cellStyle name="Normal 61 5 4 2 2 3 4" xfId="34045" xr:uid="{00000000-0005-0000-0000-00002D3C0000}"/>
    <cellStyle name="Normal 61 5 4 2 2 3 5" xfId="42277" xr:uid="{00000000-0005-0000-0000-00002E3C0000}"/>
    <cellStyle name="Normal 61 5 4 2 2 3 6" xfId="51788" xr:uid="{00000000-0005-0000-0000-00002F3C0000}"/>
    <cellStyle name="Normal 61 5 4 2 2 4" xfId="12139" xr:uid="{00000000-0005-0000-0000-0000303C0000}"/>
    <cellStyle name="Normal 61 5 4 2 2 5" xfId="20298" xr:uid="{00000000-0005-0000-0000-0000313C0000}"/>
    <cellStyle name="Normal 61 5 4 2 2 6" xfId="28451" xr:uid="{00000000-0005-0000-0000-0000323C0000}"/>
    <cellStyle name="Normal 61 5 4 2 2 7" xfId="36683" xr:uid="{00000000-0005-0000-0000-0000333C0000}"/>
    <cellStyle name="Normal 61 5 4 2 2 8" xfId="46194" xr:uid="{00000000-0005-0000-0000-0000343C0000}"/>
    <cellStyle name="Normal 61 5 4 2 3" xfId="4382" xr:uid="{00000000-0005-0000-0000-0000353C0000}"/>
    <cellStyle name="Normal 61 5 4 2 3 2" xfId="13899" xr:uid="{00000000-0005-0000-0000-0000363C0000}"/>
    <cellStyle name="Normal 61 5 4 2 3 3" xfId="22052" xr:uid="{00000000-0005-0000-0000-0000373C0000}"/>
    <cellStyle name="Normal 61 5 4 2 3 4" xfId="30205" xr:uid="{00000000-0005-0000-0000-0000383C0000}"/>
    <cellStyle name="Normal 61 5 4 2 3 5" xfId="38437" xr:uid="{00000000-0005-0000-0000-0000393C0000}"/>
    <cellStyle name="Normal 61 5 4 2 3 6" xfId="47948" xr:uid="{00000000-0005-0000-0000-00003A3C0000}"/>
    <cellStyle name="Normal 61 5 4 2 4" xfId="6942" xr:uid="{00000000-0005-0000-0000-00003B3C0000}"/>
    <cellStyle name="Normal 61 5 4 2 4 2" xfId="16459" xr:uid="{00000000-0005-0000-0000-00003C3C0000}"/>
    <cellStyle name="Normal 61 5 4 2 4 3" xfId="24612" xr:uid="{00000000-0005-0000-0000-00003D3C0000}"/>
    <cellStyle name="Normal 61 5 4 2 4 4" xfId="32765" xr:uid="{00000000-0005-0000-0000-00003E3C0000}"/>
    <cellStyle name="Normal 61 5 4 2 4 5" xfId="40997" xr:uid="{00000000-0005-0000-0000-00003F3C0000}"/>
    <cellStyle name="Normal 61 5 4 2 4 6" xfId="50508" xr:uid="{00000000-0005-0000-0000-0000403C0000}"/>
    <cellStyle name="Normal 61 5 4 2 5" xfId="10859" xr:uid="{00000000-0005-0000-0000-0000413C0000}"/>
    <cellStyle name="Normal 61 5 4 2 6" xfId="19018" xr:uid="{00000000-0005-0000-0000-0000423C0000}"/>
    <cellStyle name="Normal 61 5 4 2 7" xfId="27171" xr:uid="{00000000-0005-0000-0000-0000433C0000}"/>
    <cellStyle name="Normal 61 5 4 2 8" xfId="35403" xr:uid="{00000000-0005-0000-0000-0000443C0000}"/>
    <cellStyle name="Normal 61 5 4 2 9" xfId="44914" xr:uid="{00000000-0005-0000-0000-0000453C0000}"/>
    <cellStyle name="Normal 61 5 4 3" xfId="1982" xr:uid="{00000000-0005-0000-0000-0000463C0000}"/>
    <cellStyle name="Normal 61 5 4 3 2" xfId="5022" xr:uid="{00000000-0005-0000-0000-0000473C0000}"/>
    <cellStyle name="Normal 61 5 4 3 2 2" xfId="14539" xr:uid="{00000000-0005-0000-0000-0000483C0000}"/>
    <cellStyle name="Normal 61 5 4 3 2 3" xfId="22692" xr:uid="{00000000-0005-0000-0000-0000493C0000}"/>
    <cellStyle name="Normal 61 5 4 3 2 4" xfId="30845" xr:uid="{00000000-0005-0000-0000-00004A3C0000}"/>
    <cellStyle name="Normal 61 5 4 3 2 5" xfId="39077" xr:uid="{00000000-0005-0000-0000-00004B3C0000}"/>
    <cellStyle name="Normal 61 5 4 3 2 6" xfId="48588" xr:uid="{00000000-0005-0000-0000-00004C3C0000}"/>
    <cellStyle name="Normal 61 5 4 3 3" xfId="7582" xr:uid="{00000000-0005-0000-0000-00004D3C0000}"/>
    <cellStyle name="Normal 61 5 4 3 3 2" xfId="17099" xr:uid="{00000000-0005-0000-0000-00004E3C0000}"/>
    <cellStyle name="Normal 61 5 4 3 3 3" xfId="25252" xr:uid="{00000000-0005-0000-0000-00004F3C0000}"/>
    <cellStyle name="Normal 61 5 4 3 3 4" xfId="33405" xr:uid="{00000000-0005-0000-0000-0000503C0000}"/>
    <cellStyle name="Normal 61 5 4 3 3 5" xfId="41637" xr:uid="{00000000-0005-0000-0000-0000513C0000}"/>
    <cellStyle name="Normal 61 5 4 3 3 6" xfId="51148" xr:uid="{00000000-0005-0000-0000-0000523C0000}"/>
    <cellStyle name="Normal 61 5 4 3 4" xfId="11499" xr:uid="{00000000-0005-0000-0000-0000533C0000}"/>
    <cellStyle name="Normal 61 5 4 3 5" xfId="19658" xr:uid="{00000000-0005-0000-0000-0000543C0000}"/>
    <cellStyle name="Normal 61 5 4 3 6" xfId="27811" xr:uid="{00000000-0005-0000-0000-0000553C0000}"/>
    <cellStyle name="Normal 61 5 4 3 7" xfId="36043" xr:uid="{00000000-0005-0000-0000-0000563C0000}"/>
    <cellStyle name="Normal 61 5 4 3 8" xfId="45554" xr:uid="{00000000-0005-0000-0000-0000573C0000}"/>
    <cellStyle name="Normal 61 5 4 4" xfId="3739" xr:uid="{00000000-0005-0000-0000-0000583C0000}"/>
    <cellStyle name="Normal 61 5 4 4 2" xfId="13256" xr:uid="{00000000-0005-0000-0000-0000593C0000}"/>
    <cellStyle name="Normal 61 5 4 4 3" xfId="21412" xr:uid="{00000000-0005-0000-0000-00005A3C0000}"/>
    <cellStyle name="Normal 61 5 4 4 4" xfId="29565" xr:uid="{00000000-0005-0000-0000-00005B3C0000}"/>
    <cellStyle name="Normal 61 5 4 4 5" xfId="37797" xr:uid="{00000000-0005-0000-0000-00005C3C0000}"/>
    <cellStyle name="Normal 61 5 4 4 6" xfId="47308" xr:uid="{00000000-0005-0000-0000-00005D3C0000}"/>
    <cellStyle name="Normal 61 5 4 5" xfId="6302" xr:uid="{00000000-0005-0000-0000-00005E3C0000}"/>
    <cellStyle name="Normal 61 5 4 5 2" xfId="15819" xr:uid="{00000000-0005-0000-0000-00005F3C0000}"/>
    <cellStyle name="Normal 61 5 4 5 3" xfId="23972" xr:uid="{00000000-0005-0000-0000-0000603C0000}"/>
    <cellStyle name="Normal 61 5 4 5 4" xfId="32125" xr:uid="{00000000-0005-0000-0000-0000613C0000}"/>
    <cellStyle name="Normal 61 5 4 5 5" xfId="40357" xr:uid="{00000000-0005-0000-0000-0000623C0000}"/>
    <cellStyle name="Normal 61 5 4 5 6" xfId="49868" xr:uid="{00000000-0005-0000-0000-0000633C0000}"/>
    <cellStyle name="Normal 61 5 4 6" xfId="10219" xr:uid="{00000000-0005-0000-0000-0000643C0000}"/>
    <cellStyle name="Normal 61 5 4 7" xfId="18378" xr:uid="{00000000-0005-0000-0000-0000653C0000}"/>
    <cellStyle name="Normal 61 5 4 8" xfId="26531" xr:uid="{00000000-0005-0000-0000-0000663C0000}"/>
    <cellStyle name="Normal 61 5 4 9" xfId="34763" xr:uid="{00000000-0005-0000-0000-0000673C0000}"/>
    <cellStyle name="Normal 61 5 40" xfId="53623" xr:uid="{00000000-0005-0000-0000-0000683C0000}"/>
    <cellStyle name="Normal 61 5 41" xfId="53702" xr:uid="{00000000-0005-0000-0000-0000693C0000}"/>
    <cellStyle name="Normal 61 5 42" xfId="53781" xr:uid="{00000000-0005-0000-0000-00006A3C0000}"/>
    <cellStyle name="Normal 61 5 5" xfId="1019" xr:uid="{00000000-0005-0000-0000-00006B3C0000}"/>
    <cellStyle name="Normal 61 5 5 2" xfId="2302" xr:uid="{00000000-0005-0000-0000-00006C3C0000}"/>
    <cellStyle name="Normal 61 5 5 2 2" xfId="5342" xr:uid="{00000000-0005-0000-0000-00006D3C0000}"/>
    <cellStyle name="Normal 61 5 5 2 2 2" xfId="14859" xr:uid="{00000000-0005-0000-0000-00006E3C0000}"/>
    <cellStyle name="Normal 61 5 5 2 2 3" xfId="23012" xr:uid="{00000000-0005-0000-0000-00006F3C0000}"/>
    <cellStyle name="Normal 61 5 5 2 2 4" xfId="31165" xr:uid="{00000000-0005-0000-0000-0000703C0000}"/>
    <cellStyle name="Normal 61 5 5 2 2 5" xfId="39397" xr:uid="{00000000-0005-0000-0000-0000713C0000}"/>
    <cellStyle name="Normal 61 5 5 2 2 6" xfId="48908" xr:uid="{00000000-0005-0000-0000-0000723C0000}"/>
    <cellStyle name="Normal 61 5 5 2 3" xfId="7902" xr:uid="{00000000-0005-0000-0000-0000733C0000}"/>
    <cellStyle name="Normal 61 5 5 2 3 2" xfId="17419" xr:uid="{00000000-0005-0000-0000-0000743C0000}"/>
    <cellStyle name="Normal 61 5 5 2 3 3" xfId="25572" xr:uid="{00000000-0005-0000-0000-0000753C0000}"/>
    <cellStyle name="Normal 61 5 5 2 3 4" xfId="33725" xr:uid="{00000000-0005-0000-0000-0000763C0000}"/>
    <cellStyle name="Normal 61 5 5 2 3 5" xfId="41957" xr:uid="{00000000-0005-0000-0000-0000773C0000}"/>
    <cellStyle name="Normal 61 5 5 2 3 6" xfId="51468" xr:uid="{00000000-0005-0000-0000-0000783C0000}"/>
    <cellStyle name="Normal 61 5 5 2 4" xfId="11819" xr:uid="{00000000-0005-0000-0000-0000793C0000}"/>
    <cellStyle name="Normal 61 5 5 2 5" xfId="19978" xr:uid="{00000000-0005-0000-0000-00007A3C0000}"/>
    <cellStyle name="Normal 61 5 5 2 6" xfId="28131" xr:uid="{00000000-0005-0000-0000-00007B3C0000}"/>
    <cellStyle name="Normal 61 5 5 2 7" xfId="36363" xr:uid="{00000000-0005-0000-0000-00007C3C0000}"/>
    <cellStyle name="Normal 61 5 5 2 8" xfId="45874" xr:uid="{00000000-0005-0000-0000-00007D3C0000}"/>
    <cellStyle name="Normal 61 5 5 3" xfId="4062" xr:uid="{00000000-0005-0000-0000-00007E3C0000}"/>
    <cellStyle name="Normal 61 5 5 3 2" xfId="13579" xr:uid="{00000000-0005-0000-0000-00007F3C0000}"/>
    <cellStyle name="Normal 61 5 5 3 3" xfId="21732" xr:uid="{00000000-0005-0000-0000-0000803C0000}"/>
    <cellStyle name="Normal 61 5 5 3 4" xfId="29885" xr:uid="{00000000-0005-0000-0000-0000813C0000}"/>
    <cellStyle name="Normal 61 5 5 3 5" xfId="38117" xr:uid="{00000000-0005-0000-0000-0000823C0000}"/>
    <cellStyle name="Normal 61 5 5 3 6" xfId="47628" xr:uid="{00000000-0005-0000-0000-0000833C0000}"/>
    <cellStyle name="Normal 61 5 5 4" xfId="6622" xr:uid="{00000000-0005-0000-0000-0000843C0000}"/>
    <cellStyle name="Normal 61 5 5 4 2" xfId="16139" xr:uid="{00000000-0005-0000-0000-0000853C0000}"/>
    <cellStyle name="Normal 61 5 5 4 3" xfId="24292" xr:uid="{00000000-0005-0000-0000-0000863C0000}"/>
    <cellStyle name="Normal 61 5 5 4 4" xfId="32445" xr:uid="{00000000-0005-0000-0000-0000873C0000}"/>
    <cellStyle name="Normal 61 5 5 4 5" xfId="40677" xr:uid="{00000000-0005-0000-0000-0000883C0000}"/>
    <cellStyle name="Normal 61 5 5 4 6" xfId="50188" xr:uid="{00000000-0005-0000-0000-0000893C0000}"/>
    <cellStyle name="Normal 61 5 5 5" xfId="10539" xr:uid="{00000000-0005-0000-0000-00008A3C0000}"/>
    <cellStyle name="Normal 61 5 5 6" xfId="18698" xr:uid="{00000000-0005-0000-0000-00008B3C0000}"/>
    <cellStyle name="Normal 61 5 5 7" xfId="26851" xr:uid="{00000000-0005-0000-0000-00008C3C0000}"/>
    <cellStyle name="Normal 61 5 5 8" xfId="35083" xr:uid="{00000000-0005-0000-0000-00008D3C0000}"/>
    <cellStyle name="Normal 61 5 5 9" xfId="44594" xr:uid="{00000000-0005-0000-0000-00008E3C0000}"/>
    <cellStyle name="Normal 61 5 6" xfId="1662" xr:uid="{00000000-0005-0000-0000-00008F3C0000}"/>
    <cellStyle name="Normal 61 5 6 2" xfId="4702" xr:uid="{00000000-0005-0000-0000-0000903C0000}"/>
    <cellStyle name="Normal 61 5 6 2 2" xfId="14219" xr:uid="{00000000-0005-0000-0000-0000913C0000}"/>
    <cellStyle name="Normal 61 5 6 2 3" xfId="22372" xr:uid="{00000000-0005-0000-0000-0000923C0000}"/>
    <cellStyle name="Normal 61 5 6 2 4" xfId="30525" xr:uid="{00000000-0005-0000-0000-0000933C0000}"/>
    <cellStyle name="Normal 61 5 6 2 5" xfId="38757" xr:uid="{00000000-0005-0000-0000-0000943C0000}"/>
    <cellStyle name="Normal 61 5 6 2 6" xfId="48268" xr:uid="{00000000-0005-0000-0000-0000953C0000}"/>
    <cellStyle name="Normal 61 5 6 3" xfId="7262" xr:uid="{00000000-0005-0000-0000-0000963C0000}"/>
    <cellStyle name="Normal 61 5 6 3 2" xfId="16779" xr:uid="{00000000-0005-0000-0000-0000973C0000}"/>
    <cellStyle name="Normal 61 5 6 3 3" xfId="24932" xr:uid="{00000000-0005-0000-0000-0000983C0000}"/>
    <cellStyle name="Normal 61 5 6 3 4" xfId="33085" xr:uid="{00000000-0005-0000-0000-0000993C0000}"/>
    <cellStyle name="Normal 61 5 6 3 5" xfId="41317" xr:uid="{00000000-0005-0000-0000-00009A3C0000}"/>
    <cellStyle name="Normal 61 5 6 3 6" xfId="50828" xr:uid="{00000000-0005-0000-0000-00009B3C0000}"/>
    <cellStyle name="Normal 61 5 6 4" xfId="11179" xr:uid="{00000000-0005-0000-0000-00009C3C0000}"/>
    <cellStyle name="Normal 61 5 6 5" xfId="19338" xr:uid="{00000000-0005-0000-0000-00009D3C0000}"/>
    <cellStyle name="Normal 61 5 6 6" xfId="27491" xr:uid="{00000000-0005-0000-0000-00009E3C0000}"/>
    <cellStyle name="Normal 61 5 6 7" xfId="35723" xr:uid="{00000000-0005-0000-0000-00009F3C0000}"/>
    <cellStyle name="Normal 61 5 6 8" xfId="45234" xr:uid="{00000000-0005-0000-0000-0000A03C0000}"/>
    <cellStyle name="Normal 61 5 7" xfId="2941" xr:uid="{00000000-0005-0000-0000-0000A13C0000}"/>
    <cellStyle name="Normal 61 5 7 2" xfId="12458" xr:uid="{00000000-0005-0000-0000-0000A23C0000}"/>
    <cellStyle name="Normal 61 5 7 3" xfId="20617" xr:uid="{00000000-0005-0000-0000-0000A33C0000}"/>
    <cellStyle name="Normal 61 5 7 4" xfId="28770" xr:uid="{00000000-0005-0000-0000-0000A43C0000}"/>
    <cellStyle name="Normal 61 5 7 5" xfId="37002" xr:uid="{00000000-0005-0000-0000-0000A53C0000}"/>
    <cellStyle name="Normal 61 5 7 6" xfId="46513" xr:uid="{00000000-0005-0000-0000-0000A63C0000}"/>
    <cellStyle name="Normal 61 5 8" xfId="3020" xr:uid="{00000000-0005-0000-0000-0000A73C0000}"/>
    <cellStyle name="Normal 61 5 8 2" xfId="12537" xr:uid="{00000000-0005-0000-0000-0000A83C0000}"/>
    <cellStyle name="Normal 61 5 8 3" xfId="20696" xr:uid="{00000000-0005-0000-0000-0000A93C0000}"/>
    <cellStyle name="Normal 61 5 8 4" xfId="28849" xr:uid="{00000000-0005-0000-0000-0000AA3C0000}"/>
    <cellStyle name="Normal 61 5 8 5" xfId="37081" xr:uid="{00000000-0005-0000-0000-0000AB3C0000}"/>
    <cellStyle name="Normal 61 5 8 6" xfId="46592" xr:uid="{00000000-0005-0000-0000-0000AC3C0000}"/>
    <cellStyle name="Normal 61 5 9" xfId="3099" xr:uid="{00000000-0005-0000-0000-0000AD3C0000}"/>
    <cellStyle name="Normal 61 5 9 2" xfId="12616" xr:uid="{00000000-0005-0000-0000-0000AE3C0000}"/>
    <cellStyle name="Normal 61 5 9 3" xfId="20775" xr:uid="{00000000-0005-0000-0000-0000AF3C0000}"/>
    <cellStyle name="Normal 61 5 9 4" xfId="28928" xr:uid="{00000000-0005-0000-0000-0000B03C0000}"/>
    <cellStyle name="Normal 61 5 9 5" xfId="37160" xr:uid="{00000000-0005-0000-0000-0000B13C0000}"/>
    <cellStyle name="Normal 61 5 9 6" xfId="46671" xr:uid="{00000000-0005-0000-0000-0000B23C0000}"/>
    <cellStyle name="Normal 61 6" xfId="9852" xr:uid="{00000000-0005-0000-0000-0000B33C0000}"/>
    <cellStyle name="Normal 61 6 2" xfId="43907" xr:uid="{00000000-0005-0000-0000-0000B43C0000}"/>
    <cellStyle name="Normal 61 6 3" xfId="53418" xr:uid="{00000000-0005-0000-0000-0000B53C0000}"/>
    <cellStyle name="Normal 62" xfId="202" xr:uid="{00000000-0005-0000-0000-0000B63C0000}"/>
    <cellStyle name="Normal 62 2" xfId="203" xr:uid="{00000000-0005-0000-0000-0000B73C0000}"/>
    <cellStyle name="Normal 62 2 10" xfId="3070" xr:uid="{00000000-0005-0000-0000-0000B83C0000}"/>
    <cellStyle name="Normal 62 2 10 2" xfId="12587" xr:uid="{00000000-0005-0000-0000-0000B93C0000}"/>
    <cellStyle name="Normal 62 2 10 3" xfId="20746" xr:uid="{00000000-0005-0000-0000-0000BA3C0000}"/>
    <cellStyle name="Normal 62 2 10 4" xfId="28899" xr:uid="{00000000-0005-0000-0000-0000BB3C0000}"/>
    <cellStyle name="Normal 62 2 10 5" xfId="37131" xr:uid="{00000000-0005-0000-0000-0000BC3C0000}"/>
    <cellStyle name="Normal 62 2 10 6" xfId="46642" xr:uid="{00000000-0005-0000-0000-0000BD3C0000}"/>
    <cellStyle name="Normal 62 2 11" xfId="3149" xr:uid="{00000000-0005-0000-0000-0000BE3C0000}"/>
    <cellStyle name="Normal 62 2 11 2" xfId="12666" xr:uid="{00000000-0005-0000-0000-0000BF3C0000}"/>
    <cellStyle name="Normal 62 2 11 3" xfId="20825" xr:uid="{00000000-0005-0000-0000-0000C03C0000}"/>
    <cellStyle name="Normal 62 2 11 4" xfId="28978" xr:uid="{00000000-0005-0000-0000-0000C13C0000}"/>
    <cellStyle name="Normal 62 2 11 5" xfId="37210" xr:uid="{00000000-0005-0000-0000-0000C23C0000}"/>
    <cellStyle name="Normal 62 2 11 6" xfId="46721" xr:uid="{00000000-0005-0000-0000-0000C33C0000}"/>
    <cellStyle name="Normal 62 2 12" xfId="3228" xr:uid="{00000000-0005-0000-0000-0000C43C0000}"/>
    <cellStyle name="Normal 62 2 12 2" xfId="12745" xr:uid="{00000000-0005-0000-0000-0000C53C0000}"/>
    <cellStyle name="Normal 62 2 12 3" xfId="20904" xr:uid="{00000000-0005-0000-0000-0000C63C0000}"/>
    <cellStyle name="Normal 62 2 12 4" xfId="29057" xr:uid="{00000000-0005-0000-0000-0000C73C0000}"/>
    <cellStyle name="Normal 62 2 12 5" xfId="37289" xr:uid="{00000000-0005-0000-0000-0000C83C0000}"/>
    <cellStyle name="Normal 62 2 12 6" xfId="46800" xr:uid="{00000000-0005-0000-0000-0000C93C0000}"/>
    <cellStyle name="Normal 62 2 13" xfId="3307" xr:uid="{00000000-0005-0000-0000-0000CA3C0000}"/>
    <cellStyle name="Normal 62 2 13 2" xfId="12824" xr:uid="{00000000-0005-0000-0000-0000CB3C0000}"/>
    <cellStyle name="Normal 62 2 13 3" xfId="20983" xr:uid="{00000000-0005-0000-0000-0000CC3C0000}"/>
    <cellStyle name="Normal 62 2 13 4" xfId="29136" xr:uid="{00000000-0005-0000-0000-0000CD3C0000}"/>
    <cellStyle name="Normal 62 2 13 5" xfId="37368" xr:uid="{00000000-0005-0000-0000-0000CE3C0000}"/>
    <cellStyle name="Normal 62 2 13 6" xfId="46879" xr:uid="{00000000-0005-0000-0000-0000CF3C0000}"/>
    <cellStyle name="Normal 62 2 14" xfId="3386" xr:uid="{00000000-0005-0000-0000-0000D03C0000}"/>
    <cellStyle name="Normal 62 2 14 2" xfId="12903" xr:uid="{00000000-0005-0000-0000-0000D13C0000}"/>
    <cellStyle name="Normal 62 2 14 3" xfId="21062" xr:uid="{00000000-0005-0000-0000-0000D23C0000}"/>
    <cellStyle name="Normal 62 2 14 4" xfId="29215" xr:uid="{00000000-0005-0000-0000-0000D33C0000}"/>
    <cellStyle name="Normal 62 2 14 5" xfId="37447" xr:uid="{00000000-0005-0000-0000-0000D43C0000}"/>
    <cellStyle name="Normal 62 2 14 6" xfId="46958" xr:uid="{00000000-0005-0000-0000-0000D53C0000}"/>
    <cellStyle name="Normal 62 2 15" xfId="5952" xr:uid="{00000000-0005-0000-0000-0000D63C0000}"/>
    <cellStyle name="Normal 62 2 15 2" xfId="15469" xr:uid="{00000000-0005-0000-0000-0000D73C0000}"/>
    <cellStyle name="Normal 62 2 15 3" xfId="23622" xr:uid="{00000000-0005-0000-0000-0000D83C0000}"/>
    <cellStyle name="Normal 62 2 15 4" xfId="31775" xr:uid="{00000000-0005-0000-0000-0000D93C0000}"/>
    <cellStyle name="Normal 62 2 15 5" xfId="40007" xr:uid="{00000000-0005-0000-0000-0000DA3C0000}"/>
    <cellStyle name="Normal 62 2 15 6" xfId="49518" xr:uid="{00000000-0005-0000-0000-0000DB3C0000}"/>
    <cellStyle name="Normal 62 2 16" xfId="8512" xr:uid="{00000000-0005-0000-0000-0000DC3C0000}"/>
    <cellStyle name="Normal 62 2 16 2" xfId="42567" xr:uid="{00000000-0005-0000-0000-0000DD3C0000}"/>
    <cellStyle name="Normal 62 2 16 3" xfId="52078" xr:uid="{00000000-0005-0000-0000-0000DE3C0000}"/>
    <cellStyle name="Normal 62 2 17" xfId="8591" xr:uid="{00000000-0005-0000-0000-0000DF3C0000}"/>
    <cellStyle name="Normal 62 2 17 2" xfId="42646" xr:uid="{00000000-0005-0000-0000-0000E03C0000}"/>
    <cellStyle name="Normal 62 2 17 3" xfId="52157" xr:uid="{00000000-0005-0000-0000-0000E13C0000}"/>
    <cellStyle name="Normal 62 2 18" xfId="8670" xr:uid="{00000000-0005-0000-0000-0000E23C0000}"/>
    <cellStyle name="Normal 62 2 18 2" xfId="42725" xr:uid="{00000000-0005-0000-0000-0000E33C0000}"/>
    <cellStyle name="Normal 62 2 18 3" xfId="52236" xr:uid="{00000000-0005-0000-0000-0000E43C0000}"/>
    <cellStyle name="Normal 62 2 19" xfId="8749" xr:uid="{00000000-0005-0000-0000-0000E53C0000}"/>
    <cellStyle name="Normal 62 2 19 2" xfId="42804" xr:uid="{00000000-0005-0000-0000-0000E63C0000}"/>
    <cellStyle name="Normal 62 2 19 3" xfId="52315" xr:uid="{00000000-0005-0000-0000-0000E73C0000}"/>
    <cellStyle name="Normal 62 2 2" xfId="372" xr:uid="{00000000-0005-0000-0000-0000E83C0000}"/>
    <cellStyle name="Normal 62 2 2 10" xfId="3196" xr:uid="{00000000-0005-0000-0000-0000E93C0000}"/>
    <cellStyle name="Normal 62 2 2 10 2" xfId="12713" xr:uid="{00000000-0005-0000-0000-0000EA3C0000}"/>
    <cellStyle name="Normal 62 2 2 10 3" xfId="20872" xr:uid="{00000000-0005-0000-0000-0000EB3C0000}"/>
    <cellStyle name="Normal 62 2 2 10 4" xfId="29025" xr:uid="{00000000-0005-0000-0000-0000EC3C0000}"/>
    <cellStyle name="Normal 62 2 2 10 5" xfId="37257" xr:uid="{00000000-0005-0000-0000-0000ED3C0000}"/>
    <cellStyle name="Normal 62 2 2 10 6" xfId="46768" xr:uid="{00000000-0005-0000-0000-0000EE3C0000}"/>
    <cellStyle name="Normal 62 2 2 11" xfId="3275" xr:uid="{00000000-0005-0000-0000-0000EF3C0000}"/>
    <cellStyle name="Normal 62 2 2 11 2" xfId="12792" xr:uid="{00000000-0005-0000-0000-0000F03C0000}"/>
    <cellStyle name="Normal 62 2 2 11 3" xfId="20951" xr:uid="{00000000-0005-0000-0000-0000F13C0000}"/>
    <cellStyle name="Normal 62 2 2 11 4" xfId="29104" xr:uid="{00000000-0005-0000-0000-0000F23C0000}"/>
    <cellStyle name="Normal 62 2 2 11 5" xfId="37336" xr:uid="{00000000-0005-0000-0000-0000F33C0000}"/>
    <cellStyle name="Normal 62 2 2 11 6" xfId="46847" xr:uid="{00000000-0005-0000-0000-0000F43C0000}"/>
    <cellStyle name="Normal 62 2 2 12" xfId="3354" xr:uid="{00000000-0005-0000-0000-0000F53C0000}"/>
    <cellStyle name="Normal 62 2 2 12 2" xfId="12871" xr:uid="{00000000-0005-0000-0000-0000F63C0000}"/>
    <cellStyle name="Normal 62 2 2 12 3" xfId="21030" xr:uid="{00000000-0005-0000-0000-0000F73C0000}"/>
    <cellStyle name="Normal 62 2 2 12 4" xfId="29183" xr:uid="{00000000-0005-0000-0000-0000F83C0000}"/>
    <cellStyle name="Normal 62 2 2 12 5" xfId="37415" xr:uid="{00000000-0005-0000-0000-0000F93C0000}"/>
    <cellStyle name="Normal 62 2 2 12 6" xfId="46926" xr:uid="{00000000-0005-0000-0000-0000FA3C0000}"/>
    <cellStyle name="Normal 62 2 2 13" xfId="3434" xr:uid="{00000000-0005-0000-0000-0000FB3C0000}"/>
    <cellStyle name="Normal 62 2 2 13 2" xfId="12951" xr:uid="{00000000-0005-0000-0000-0000FC3C0000}"/>
    <cellStyle name="Normal 62 2 2 13 3" xfId="21110" xr:uid="{00000000-0005-0000-0000-0000FD3C0000}"/>
    <cellStyle name="Normal 62 2 2 13 4" xfId="29263" xr:uid="{00000000-0005-0000-0000-0000FE3C0000}"/>
    <cellStyle name="Normal 62 2 2 13 5" xfId="37495" xr:uid="{00000000-0005-0000-0000-0000FF3C0000}"/>
    <cellStyle name="Normal 62 2 2 13 6" xfId="47006" xr:uid="{00000000-0005-0000-0000-0000003D0000}"/>
    <cellStyle name="Normal 62 2 2 14" xfId="6000" xr:uid="{00000000-0005-0000-0000-0000013D0000}"/>
    <cellStyle name="Normal 62 2 2 14 2" xfId="15517" xr:uid="{00000000-0005-0000-0000-0000023D0000}"/>
    <cellStyle name="Normal 62 2 2 14 3" xfId="23670" xr:uid="{00000000-0005-0000-0000-0000033D0000}"/>
    <cellStyle name="Normal 62 2 2 14 4" xfId="31823" xr:uid="{00000000-0005-0000-0000-0000043D0000}"/>
    <cellStyle name="Normal 62 2 2 14 5" xfId="40055" xr:uid="{00000000-0005-0000-0000-0000053D0000}"/>
    <cellStyle name="Normal 62 2 2 14 6" xfId="49566" xr:uid="{00000000-0005-0000-0000-0000063D0000}"/>
    <cellStyle name="Normal 62 2 2 15" xfId="8559" xr:uid="{00000000-0005-0000-0000-0000073D0000}"/>
    <cellStyle name="Normal 62 2 2 15 2" xfId="42614" xr:uid="{00000000-0005-0000-0000-0000083D0000}"/>
    <cellStyle name="Normal 62 2 2 15 3" xfId="52125" xr:uid="{00000000-0005-0000-0000-0000093D0000}"/>
    <cellStyle name="Normal 62 2 2 16" xfId="8638" xr:uid="{00000000-0005-0000-0000-00000A3D0000}"/>
    <cellStyle name="Normal 62 2 2 16 2" xfId="42693" xr:uid="{00000000-0005-0000-0000-00000B3D0000}"/>
    <cellStyle name="Normal 62 2 2 16 3" xfId="52204" xr:uid="{00000000-0005-0000-0000-00000C3D0000}"/>
    <cellStyle name="Normal 62 2 2 17" xfId="8717" xr:uid="{00000000-0005-0000-0000-00000D3D0000}"/>
    <cellStyle name="Normal 62 2 2 17 2" xfId="42772" xr:uid="{00000000-0005-0000-0000-00000E3D0000}"/>
    <cellStyle name="Normal 62 2 2 17 3" xfId="52283" xr:uid="{00000000-0005-0000-0000-00000F3D0000}"/>
    <cellStyle name="Normal 62 2 2 18" xfId="8796" xr:uid="{00000000-0005-0000-0000-0000103D0000}"/>
    <cellStyle name="Normal 62 2 2 18 2" xfId="42851" xr:uid="{00000000-0005-0000-0000-0000113D0000}"/>
    <cellStyle name="Normal 62 2 2 18 3" xfId="52362" xr:uid="{00000000-0005-0000-0000-0000123D0000}"/>
    <cellStyle name="Normal 62 2 2 19" xfId="8875" xr:uid="{00000000-0005-0000-0000-0000133D0000}"/>
    <cellStyle name="Normal 62 2 2 19 2" xfId="42930" xr:uid="{00000000-0005-0000-0000-0000143D0000}"/>
    <cellStyle name="Normal 62 2 2 19 3" xfId="52441" xr:uid="{00000000-0005-0000-0000-0000153D0000}"/>
    <cellStyle name="Normal 62 2 2 2" xfId="467" xr:uid="{00000000-0005-0000-0000-0000163D0000}"/>
    <cellStyle name="Normal 62 2 2 2 10" xfId="26309" xr:uid="{00000000-0005-0000-0000-0000173D0000}"/>
    <cellStyle name="Normal 62 2 2 2 11" xfId="34541" xr:uid="{00000000-0005-0000-0000-0000183D0000}"/>
    <cellStyle name="Normal 62 2 2 2 12" xfId="44052" xr:uid="{00000000-0005-0000-0000-0000193D0000}"/>
    <cellStyle name="Normal 62 2 2 2 2" xfId="628" xr:uid="{00000000-0005-0000-0000-00001A3D0000}"/>
    <cellStyle name="Normal 62 2 2 2 2 10" xfId="34701" xr:uid="{00000000-0005-0000-0000-00001B3D0000}"/>
    <cellStyle name="Normal 62 2 2 2 2 11" xfId="44212" xr:uid="{00000000-0005-0000-0000-00001C3D0000}"/>
    <cellStyle name="Normal 62 2 2 2 2 2" xfId="954" xr:uid="{00000000-0005-0000-0000-00001D3D0000}"/>
    <cellStyle name="Normal 62 2 2 2 2 2 10" xfId="44532" xr:uid="{00000000-0005-0000-0000-00001E3D0000}"/>
    <cellStyle name="Normal 62 2 2 2 2 2 2" xfId="1597" xr:uid="{00000000-0005-0000-0000-00001F3D0000}"/>
    <cellStyle name="Normal 62 2 2 2 2 2 2 2" xfId="2880" xr:uid="{00000000-0005-0000-0000-0000203D0000}"/>
    <cellStyle name="Normal 62 2 2 2 2 2 2 2 2" xfId="5920" xr:uid="{00000000-0005-0000-0000-0000213D0000}"/>
    <cellStyle name="Normal 62 2 2 2 2 2 2 2 2 2" xfId="15437" xr:uid="{00000000-0005-0000-0000-0000223D0000}"/>
    <cellStyle name="Normal 62 2 2 2 2 2 2 2 2 3" xfId="23590" xr:uid="{00000000-0005-0000-0000-0000233D0000}"/>
    <cellStyle name="Normal 62 2 2 2 2 2 2 2 2 4" xfId="31743" xr:uid="{00000000-0005-0000-0000-0000243D0000}"/>
    <cellStyle name="Normal 62 2 2 2 2 2 2 2 2 5" xfId="39975" xr:uid="{00000000-0005-0000-0000-0000253D0000}"/>
    <cellStyle name="Normal 62 2 2 2 2 2 2 2 2 6" xfId="49486" xr:uid="{00000000-0005-0000-0000-0000263D0000}"/>
    <cellStyle name="Normal 62 2 2 2 2 2 2 2 3" xfId="8480" xr:uid="{00000000-0005-0000-0000-0000273D0000}"/>
    <cellStyle name="Normal 62 2 2 2 2 2 2 2 3 2" xfId="17997" xr:uid="{00000000-0005-0000-0000-0000283D0000}"/>
    <cellStyle name="Normal 62 2 2 2 2 2 2 2 3 3" xfId="26150" xr:uid="{00000000-0005-0000-0000-0000293D0000}"/>
    <cellStyle name="Normal 62 2 2 2 2 2 2 2 3 4" xfId="34303" xr:uid="{00000000-0005-0000-0000-00002A3D0000}"/>
    <cellStyle name="Normal 62 2 2 2 2 2 2 2 3 5" xfId="42535" xr:uid="{00000000-0005-0000-0000-00002B3D0000}"/>
    <cellStyle name="Normal 62 2 2 2 2 2 2 2 3 6" xfId="52046" xr:uid="{00000000-0005-0000-0000-00002C3D0000}"/>
    <cellStyle name="Normal 62 2 2 2 2 2 2 2 4" xfId="12397" xr:uid="{00000000-0005-0000-0000-00002D3D0000}"/>
    <cellStyle name="Normal 62 2 2 2 2 2 2 2 5" xfId="20556" xr:uid="{00000000-0005-0000-0000-00002E3D0000}"/>
    <cellStyle name="Normal 62 2 2 2 2 2 2 2 6" xfId="28709" xr:uid="{00000000-0005-0000-0000-00002F3D0000}"/>
    <cellStyle name="Normal 62 2 2 2 2 2 2 2 7" xfId="36941" xr:uid="{00000000-0005-0000-0000-0000303D0000}"/>
    <cellStyle name="Normal 62 2 2 2 2 2 2 2 8" xfId="46452" xr:uid="{00000000-0005-0000-0000-0000313D0000}"/>
    <cellStyle name="Normal 62 2 2 2 2 2 2 3" xfId="4640" xr:uid="{00000000-0005-0000-0000-0000323D0000}"/>
    <cellStyle name="Normal 62 2 2 2 2 2 2 3 2" xfId="14157" xr:uid="{00000000-0005-0000-0000-0000333D0000}"/>
    <cellStyle name="Normal 62 2 2 2 2 2 2 3 3" xfId="22310" xr:uid="{00000000-0005-0000-0000-0000343D0000}"/>
    <cellStyle name="Normal 62 2 2 2 2 2 2 3 4" xfId="30463" xr:uid="{00000000-0005-0000-0000-0000353D0000}"/>
    <cellStyle name="Normal 62 2 2 2 2 2 2 3 5" xfId="38695" xr:uid="{00000000-0005-0000-0000-0000363D0000}"/>
    <cellStyle name="Normal 62 2 2 2 2 2 2 3 6" xfId="48206" xr:uid="{00000000-0005-0000-0000-0000373D0000}"/>
    <cellStyle name="Normal 62 2 2 2 2 2 2 4" xfId="7200" xr:uid="{00000000-0005-0000-0000-0000383D0000}"/>
    <cellStyle name="Normal 62 2 2 2 2 2 2 4 2" xfId="16717" xr:uid="{00000000-0005-0000-0000-0000393D0000}"/>
    <cellStyle name="Normal 62 2 2 2 2 2 2 4 3" xfId="24870" xr:uid="{00000000-0005-0000-0000-00003A3D0000}"/>
    <cellStyle name="Normal 62 2 2 2 2 2 2 4 4" xfId="33023" xr:uid="{00000000-0005-0000-0000-00003B3D0000}"/>
    <cellStyle name="Normal 62 2 2 2 2 2 2 4 5" xfId="41255" xr:uid="{00000000-0005-0000-0000-00003C3D0000}"/>
    <cellStyle name="Normal 62 2 2 2 2 2 2 4 6" xfId="50766" xr:uid="{00000000-0005-0000-0000-00003D3D0000}"/>
    <cellStyle name="Normal 62 2 2 2 2 2 2 5" xfId="11117" xr:uid="{00000000-0005-0000-0000-00003E3D0000}"/>
    <cellStyle name="Normal 62 2 2 2 2 2 2 6" xfId="19276" xr:uid="{00000000-0005-0000-0000-00003F3D0000}"/>
    <cellStyle name="Normal 62 2 2 2 2 2 2 7" xfId="27429" xr:uid="{00000000-0005-0000-0000-0000403D0000}"/>
    <cellStyle name="Normal 62 2 2 2 2 2 2 8" xfId="35661" xr:uid="{00000000-0005-0000-0000-0000413D0000}"/>
    <cellStyle name="Normal 62 2 2 2 2 2 2 9" xfId="45172" xr:uid="{00000000-0005-0000-0000-0000423D0000}"/>
    <cellStyle name="Normal 62 2 2 2 2 2 3" xfId="2240" xr:uid="{00000000-0005-0000-0000-0000433D0000}"/>
    <cellStyle name="Normal 62 2 2 2 2 2 3 2" xfId="5280" xr:uid="{00000000-0005-0000-0000-0000443D0000}"/>
    <cellStyle name="Normal 62 2 2 2 2 2 3 2 2" xfId="14797" xr:uid="{00000000-0005-0000-0000-0000453D0000}"/>
    <cellStyle name="Normal 62 2 2 2 2 2 3 2 3" xfId="22950" xr:uid="{00000000-0005-0000-0000-0000463D0000}"/>
    <cellStyle name="Normal 62 2 2 2 2 2 3 2 4" xfId="31103" xr:uid="{00000000-0005-0000-0000-0000473D0000}"/>
    <cellStyle name="Normal 62 2 2 2 2 2 3 2 5" xfId="39335" xr:uid="{00000000-0005-0000-0000-0000483D0000}"/>
    <cellStyle name="Normal 62 2 2 2 2 2 3 2 6" xfId="48846" xr:uid="{00000000-0005-0000-0000-0000493D0000}"/>
    <cellStyle name="Normal 62 2 2 2 2 2 3 3" xfId="7840" xr:uid="{00000000-0005-0000-0000-00004A3D0000}"/>
    <cellStyle name="Normal 62 2 2 2 2 2 3 3 2" xfId="17357" xr:uid="{00000000-0005-0000-0000-00004B3D0000}"/>
    <cellStyle name="Normal 62 2 2 2 2 2 3 3 3" xfId="25510" xr:uid="{00000000-0005-0000-0000-00004C3D0000}"/>
    <cellStyle name="Normal 62 2 2 2 2 2 3 3 4" xfId="33663" xr:uid="{00000000-0005-0000-0000-00004D3D0000}"/>
    <cellStyle name="Normal 62 2 2 2 2 2 3 3 5" xfId="41895" xr:uid="{00000000-0005-0000-0000-00004E3D0000}"/>
    <cellStyle name="Normal 62 2 2 2 2 2 3 3 6" xfId="51406" xr:uid="{00000000-0005-0000-0000-00004F3D0000}"/>
    <cellStyle name="Normal 62 2 2 2 2 2 3 4" xfId="11757" xr:uid="{00000000-0005-0000-0000-0000503D0000}"/>
    <cellStyle name="Normal 62 2 2 2 2 2 3 5" xfId="19916" xr:uid="{00000000-0005-0000-0000-0000513D0000}"/>
    <cellStyle name="Normal 62 2 2 2 2 2 3 6" xfId="28069" xr:uid="{00000000-0005-0000-0000-0000523D0000}"/>
    <cellStyle name="Normal 62 2 2 2 2 2 3 7" xfId="36301" xr:uid="{00000000-0005-0000-0000-0000533D0000}"/>
    <cellStyle name="Normal 62 2 2 2 2 2 3 8" xfId="45812" xr:uid="{00000000-0005-0000-0000-0000543D0000}"/>
    <cellStyle name="Normal 62 2 2 2 2 2 4" xfId="4000" xr:uid="{00000000-0005-0000-0000-0000553D0000}"/>
    <cellStyle name="Normal 62 2 2 2 2 2 4 2" xfId="13517" xr:uid="{00000000-0005-0000-0000-0000563D0000}"/>
    <cellStyle name="Normal 62 2 2 2 2 2 4 3" xfId="21670" xr:uid="{00000000-0005-0000-0000-0000573D0000}"/>
    <cellStyle name="Normal 62 2 2 2 2 2 4 4" xfId="29823" xr:uid="{00000000-0005-0000-0000-0000583D0000}"/>
    <cellStyle name="Normal 62 2 2 2 2 2 4 5" xfId="38055" xr:uid="{00000000-0005-0000-0000-0000593D0000}"/>
    <cellStyle name="Normal 62 2 2 2 2 2 4 6" xfId="47566" xr:uid="{00000000-0005-0000-0000-00005A3D0000}"/>
    <cellStyle name="Normal 62 2 2 2 2 2 5" xfId="6560" xr:uid="{00000000-0005-0000-0000-00005B3D0000}"/>
    <cellStyle name="Normal 62 2 2 2 2 2 5 2" xfId="16077" xr:uid="{00000000-0005-0000-0000-00005C3D0000}"/>
    <cellStyle name="Normal 62 2 2 2 2 2 5 3" xfId="24230" xr:uid="{00000000-0005-0000-0000-00005D3D0000}"/>
    <cellStyle name="Normal 62 2 2 2 2 2 5 4" xfId="32383" xr:uid="{00000000-0005-0000-0000-00005E3D0000}"/>
    <cellStyle name="Normal 62 2 2 2 2 2 5 5" xfId="40615" xr:uid="{00000000-0005-0000-0000-00005F3D0000}"/>
    <cellStyle name="Normal 62 2 2 2 2 2 5 6" xfId="50126" xr:uid="{00000000-0005-0000-0000-0000603D0000}"/>
    <cellStyle name="Normal 62 2 2 2 2 2 6" xfId="10477" xr:uid="{00000000-0005-0000-0000-0000613D0000}"/>
    <cellStyle name="Normal 62 2 2 2 2 2 7" xfId="18636" xr:uid="{00000000-0005-0000-0000-0000623D0000}"/>
    <cellStyle name="Normal 62 2 2 2 2 2 8" xfId="26789" xr:uid="{00000000-0005-0000-0000-0000633D0000}"/>
    <cellStyle name="Normal 62 2 2 2 2 2 9" xfId="35021" xr:uid="{00000000-0005-0000-0000-0000643D0000}"/>
    <cellStyle name="Normal 62 2 2 2 2 3" xfId="1277" xr:uid="{00000000-0005-0000-0000-0000653D0000}"/>
    <cellStyle name="Normal 62 2 2 2 2 3 2" xfId="2560" xr:uid="{00000000-0005-0000-0000-0000663D0000}"/>
    <cellStyle name="Normal 62 2 2 2 2 3 2 2" xfId="5600" xr:uid="{00000000-0005-0000-0000-0000673D0000}"/>
    <cellStyle name="Normal 62 2 2 2 2 3 2 2 2" xfId="15117" xr:uid="{00000000-0005-0000-0000-0000683D0000}"/>
    <cellStyle name="Normal 62 2 2 2 2 3 2 2 3" xfId="23270" xr:uid="{00000000-0005-0000-0000-0000693D0000}"/>
    <cellStyle name="Normal 62 2 2 2 2 3 2 2 4" xfId="31423" xr:uid="{00000000-0005-0000-0000-00006A3D0000}"/>
    <cellStyle name="Normal 62 2 2 2 2 3 2 2 5" xfId="39655" xr:uid="{00000000-0005-0000-0000-00006B3D0000}"/>
    <cellStyle name="Normal 62 2 2 2 2 3 2 2 6" xfId="49166" xr:uid="{00000000-0005-0000-0000-00006C3D0000}"/>
    <cellStyle name="Normal 62 2 2 2 2 3 2 3" xfId="8160" xr:uid="{00000000-0005-0000-0000-00006D3D0000}"/>
    <cellStyle name="Normal 62 2 2 2 2 3 2 3 2" xfId="17677" xr:uid="{00000000-0005-0000-0000-00006E3D0000}"/>
    <cellStyle name="Normal 62 2 2 2 2 3 2 3 3" xfId="25830" xr:uid="{00000000-0005-0000-0000-00006F3D0000}"/>
    <cellStyle name="Normal 62 2 2 2 2 3 2 3 4" xfId="33983" xr:uid="{00000000-0005-0000-0000-0000703D0000}"/>
    <cellStyle name="Normal 62 2 2 2 2 3 2 3 5" xfId="42215" xr:uid="{00000000-0005-0000-0000-0000713D0000}"/>
    <cellStyle name="Normal 62 2 2 2 2 3 2 3 6" xfId="51726" xr:uid="{00000000-0005-0000-0000-0000723D0000}"/>
    <cellStyle name="Normal 62 2 2 2 2 3 2 4" xfId="12077" xr:uid="{00000000-0005-0000-0000-0000733D0000}"/>
    <cellStyle name="Normal 62 2 2 2 2 3 2 5" xfId="20236" xr:uid="{00000000-0005-0000-0000-0000743D0000}"/>
    <cellStyle name="Normal 62 2 2 2 2 3 2 6" xfId="28389" xr:uid="{00000000-0005-0000-0000-0000753D0000}"/>
    <cellStyle name="Normal 62 2 2 2 2 3 2 7" xfId="36621" xr:uid="{00000000-0005-0000-0000-0000763D0000}"/>
    <cellStyle name="Normal 62 2 2 2 2 3 2 8" xfId="46132" xr:uid="{00000000-0005-0000-0000-0000773D0000}"/>
    <cellStyle name="Normal 62 2 2 2 2 3 3" xfId="4320" xr:uid="{00000000-0005-0000-0000-0000783D0000}"/>
    <cellStyle name="Normal 62 2 2 2 2 3 3 2" xfId="13837" xr:uid="{00000000-0005-0000-0000-0000793D0000}"/>
    <cellStyle name="Normal 62 2 2 2 2 3 3 3" xfId="21990" xr:uid="{00000000-0005-0000-0000-00007A3D0000}"/>
    <cellStyle name="Normal 62 2 2 2 2 3 3 4" xfId="30143" xr:uid="{00000000-0005-0000-0000-00007B3D0000}"/>
    <cellStyle name="Normal 62 2 2 2 2 3 3 5" xfId="38375" xr:uid="{00000000-0005-0000-0000-00007C3D0000}"/>
    <cellStyle name="Normal 62 2 2 2 2 3 3 6" xfId="47886" xr:uid="{00000000-0005-0000-0000-00007D3D0000}"/>
    <cellStyle name="Normal 62 2 2 2 2 3 4" xfId="6880" xr:uid="{00000000-0005-0000-0000-00007E3D0000}"/>
    <cellStyle name="Normal 62 2 2 2 2 3 4 2" xfId="16397" xr:uid="{00000000-0005-0000-0000-00007F3D0000}"/>
    <cellStyle name="Normal 62 2 2 2 2 3 4 3" xfId="24550" xr:uid="{00000000-0005-0000-0000-0000803D0000}"/>
    <cellStyle name="Normal 62 2 2 2 2 3 4 4" xfId="32703" xr:uid="{00000000-0005-0000-0000-0000813D0000}"/>
    <cellStyle name="Normal 62 2 2 2 2 3 4 5" xfId="40935" xr:uid="{00000000-0005-0000-0000-0000823D0000}"/>
    <cellStyle name="Normal 62 2 2 2 2 3 4 6" xfId="50446" xr:uid="{00000000-0005-0000-0000-0000833D0000}"/>
    <cellStyle name="Normal 62 2 2 2 2 3 5" xfId="10797" xr:uid="{00000000-0005-0000-0000-0000843D0000}"/>
    <cellStyle name="Normal 62 2 2 2 2 3 6" xfId="18956" xr:uid="{00000000-0005-0000-0000-0000853D0000}"/>
    <cellStyle name="Normal 62 2 2 2 2 3 7" xfId="27109" xr:uid="{00000000-0005-0000-0000-0000863D0000}"/>
    <cellStyle name="Normal 62 2 2 2 2 3 8" xfId="35341" xr:uid="{00000000-0005-0000-0000-0000873D0000}"/>
    <cellStyle name="Normal 62 2 2 2 2 3 9" xfId="44852" xr:uid="{00000000-0005-0000-0000-0000883D0000}"/>
    <cellStyle name="Normal 62 2 2 2 2 4" xfId="1920" xr:uid="{00000000-0005-0000-0000-0000893D0000}"/>
    <cellStyle name="Normal 62 2 2 2 2 4 2" xfId="4960" xr:uid="{00000000-0005-0000-0000-00008A3D0000}"/>
    <cellStyle name="Normal 62 2 2 2 2 4 2 2" xfId="14477" xr:uid="{00000000-0005-0000-0000-00008B3D0000}"/>
    <cellStyle name="Normal 62 2 2 2 2 4 2 3" xfId="22630" xr:uid="{00000000-0005-0000-0000-00008C3D0000}"/>
    <cellStyle name="Normal 62 2 2 2 2 4 2 4" xfId="30783" xr:uid="{00000000-0005-0000-0000-00008D3D0000}"/>
    <cellStyle name="Normal 62 2 2 2 2 4 2 5" xfId="39015" xr:uid="{00000000-0005-0000-0000-00008E3D0000}"/>
    <cellStyle name="Normal 62 2 2 2 2 4 2 6" xfId="48526" xr:uid="{00000000-0005-0000-0000-00008F3D0000}"/>
    <cellStyle name="Normal 62 2 2 2 2 4 3" xfId="7520" xr:uid="{00000000-0005-0000-0000-0000903D0000}"/>
    <cellStyle name="Normal 62 2 2 2 2 4 3 2" xfId="17037" xr:uid="{00000000-0005-0000-0000-0000913D0000}"/>
    <cellStyle name="Normal 62 2 2 2 2 4 3 3" xfId="25190" xr:uid="{00000000-0005-0000-0000-0000923D0000}"/>
    <cellStyle name="Normal 62 2 2 2 2 4 3 4" xfId="33343" xr:uid="{00000000-0005-0000-0000-0000933D0000}"/>
    <cellStyle name="Normal 62 2 2 2 2 4 3 5" xfId="41575" xr:uid="{00000000-0005-0000-0000-0000943D0000}"/>
    <cellStyle name="Normal 62 2 2 2 2 4 3 6" xfId="51086" xr:uid="{00000000-0005-0000-0000-0000953D0000}"/>
    <cellStyle name="Normal 62 2 2 2 2 4 4" xfId="11437" xr:uid="{00000000-0005-0000-0000-0000963D0000}"/>
    <cellStyle name="Normal 62 2 2 2 2 4 5" xfId="19596" xr:uid="{00000000-0005-0000-0000-0000973D0000}"/>
    <cellStyle name="Normal 62 2 2 2 2 4 6" xfId="27749" xr:uid="{00000000-0005-0000-0000-0000983D0000}"/>
    <cellStyle name="Normal 62 2 2 2 2 4 7" xfId="35981" xr:uid="{00000000-0005-0000-0000-0000993D0000}"/>
    <cellStyle name="Normal 62 2 2 2 2 4 8" xfId="45492" xr:uid="{00000000-0005-0000-0000-00009A3D0000}"/>
    <cellStyle name="Normal 62 2 2 2 2 5" xfId="3677" xr:uid="{00000000-0005-0000-0000-00009B3D0000}"/>
    <cellStyle name="Normal 62 2 2 2 2 5 2" xfId="13194" xr:uid="{00000000-0005-0000-0000-00009C3D0000}"/>
    <cellStyle name="Normal 62 2 2 2 2 5 3" xfId="21350" xr:uid="{00000000-0005-0000-0000-00009D3D0000}"/>
    <cellStyle name="Normal 62 2 2 2 2 5 4" xfId="29503" xr:uid="{00000000-0005-0000-0000-00009E3D0000}"/>
    <cellStyle name="Normal 62 2 2 2 2 5 5" xfId="37735" xr:uid="{00000000-0005-0000-0000-00009F3D0000}"/>
    <cellStyle name="Normal 62 2 2 2 2 5 6" xfId="47246" xr:uid="{00000000-0005-0000-0000-0000A03D0000}"/>
    <cellStyle name="Normal 62 2 2 2 2 6" xfId="6240" xr:uid="{00000000-0005-0000-0000-0000A13D0000}"/>
    <cellStyle name="Normal 62 2 2 2 2 6 2" xfId="15757" xr:uid="{00000000-0005-0000-0000-0000A23D0000}"/>
    <cellStyle name="Normal 62 2 2 2 2 6 3" xfId="23910" xr:uid="{00000000-0005-0000-0000-0000A33D0000}"/>
    <cellStyle name="Normal 62 2 2 2 2 6 4" xfId="32063" xr:uid="{00000000-0005-0000-0000-0000A43D0000}"/>
    <cellStyle name="Normal 62 2 2 2 2 6 5" xfId="40295" xr:uid="{00000000-0005-0000-0000-0000A53D0000}"/>
    <cellStyle name="Normal 62 2 2 2 2 6 6" xfId="49806" xr:uid="{00000000-0005-0000-0000-0000A63D0000}"/>
    <cellStyle name="Normal 62 2 2 2 2 7" xfId="10157" xr:uid="{00000000-0005-0000-0000-0000A73D0000}"/>
    <cellStyle name="Normal 62 2 2 2 2 8" xfId="18316" xr:uid="{00000000-0005-0000-0000-0000A83D0000}"/>
    <cellStyle name="Normal 62 2 2 2 2 9" xfId="26469" xr:uid="{00000000-0005-0000-0000-0000A93D0000}"/>
    <cellStyle name="Normal 62 2 2 2 3" xfId="791" xr:uid="{00000000-0005-0000-0000-0000AA3D0000}"/>
    <cellStyle name="Normal 62 2 2 2 3 10" xfId="44372" xr:uid="{00000000-0005-0000-0000-0000AB3D0000}"/>
    <cellStyle name="Normal 62 2 2 2 3 2" xfId="1437" xr:uid="{00000000-0005-0000-0000-0000AC3D0000}"/>
    <cellStyle name="Normal 62 2 2 2 3 2 2" xfId="2720" xr:uid="{00000000-0005-0000-0000-0000AD3D0000}"/>
    <cellStyle name="Normal 62 2 2 2 3 2 2 2" xfId="5760" xr:uid="{00000000-0005-0000-0000-0000AE3D0000}"/>
    <cellStyle name="Normal 62 2 2 2 3 2 2 2 2" xfId="15277" xr:uid="{00000000-0005-0000-0000-0000AF3D0000}"/>
    <cellStyle name="Normal 62 2 2 2 3 2 2 2 3" xfId="23430" xr:uid="{00000000-0005-0000-0000-0000B03D0000}"/>
    <cellStyle name="Normal 62 2 2 2 3 2 2 2 4" xfId="31583" xr:uid="{00000000-0005-0000-0000-0000B13D0000}"/>
    <cellStyle name="Normal 62 2 2 2 3 2 2 2 5" xfId="39815" xr:uid="{00000000-0005-0000-0000-0000B23D0000}"/>
    <cellStyle name="Normal 62 2 2 2 3 2 2 2 6" xfId="49326" xr:uid="{00000000-0005-0000-0000-0000B33D0000}"/>
    <cellStyle name="Normal 62 2 2 2 3 2 2 3" xfId="8320" xr:uid="{00000000-0005-0000-0000-0000B43D0000}"/>
    <cellStyle name="Normal 62 2 2 2 3 2 2 3 2" xfId="17837" xr:uid="{00000000-0005-0000-0000-0000B53D0000}"/>
    <cellStyle name="Normal 62 2 2 2 3 2 2 3 3" xfId="25990" xr:uid="{00000000-0005-0000-0000-0000B63D0000}"/>
    <cellStyle name="Normal 62 2 2 2 3 2 2 3 4" xfId="34143" xr:uid="{00000000-0005-0000-0000-0000B73D0000}"/>
    <cellStyle name="Normal 62 2 2 2 3 2 2 3 5" xfId="42375" xr:uid="{00000000-0005-0000-0000-0000B83D0000}"/>
    <cellStyle name="Normal 62 2 2 2 3 2 2 3 6" xfId="51886" xr:uid="{00000000-0005-0000-0000-0000B93D0000}"/>
    <cellStyle name="Normal 62 2 2 2 3 2 2 4" xfId="12237" xr:uid="{00000000-0005-0000-0000-0000BA3D0000}"/>
    <cellStyle name="Normal 62 2 2 2 3 2 2 5" xfId="20396" xr:uid="{00000000-0005-0000-0000-0000BB3D0000}"/>
    <cellStyle name="Normal 62 2 2 2 3 2 2 6" xfId="28549" xr:uid="{00000000-0005-0000-0000-0000BC3D0000}"/>
    <cellStyle name="Normal 62 2 2 2 3 2 2 7" xfId="36781" xr:uid="{00000000-0005-0000-0000-0000BD3D0000}"/>
    <cellStyle name="Normal 62 2 2 2 3 2 2 8" xfId="46292" xr:uid="{00000000-0005-0000-0000-0000BE3D0000}"/>
    <cellStyle name="Normal 62 2 2 2 3 2 3" xfId="4480" xr:uid="{00000000-0005-0000-0000-0000BF3D0000}"/>
    <cellStyle name="Normal 62 2 2 2 3 2 3 2" xfId="13997" xr:uid="{00000000-0005-0000-0000-0000C03D0000}"/>
    <cellStyle name="Normal 62 2 2 2 3 2 3 3" xfId="22150" xr:uid="{00000000-0005-0000-0000-0000C13D0000}"/>
    <cellStyle name="Normal 62 2 2 2 3 2 3 4" xfId="30303" xr:uid="{00000000-0005-0000-0000-0000C23D0000}"/>
    <cellStyle name="Normal 62 2 2 2 3 2 3 5" xfId="38535" xr:uid="{00000000-0005-0000-0000-0000C33D0000}"/>
    <cellStyle name="Normal 62 2 2 2 3 2 3 6" xfId="48046" xr:uid="{00000000-0005-0000-0000-0000C43D0000}"/>
    <cellStyle name="Normal 62 2 2 2 3 2 4" xfId="7040" xr:uid="{00000000-0005-0000-0000-0000C53D0000}"/>
    <cellStyle name="Normal 62 2 2 2 3 2 4 2" xfId="16557" xr:uid="{00000000-0005-0000-0000-0000C63D0000}"/>
    <cellStyle name="Normal 62 2 2 2 3 2 4 3" xfId="24710" xr:uid="{00000000-0005-0000-0000-0000C73D0000}"/>
    <cellStyle name="Normal 62 2 2 2 3 2 4 4" xfId="32863" xr:uid="{00000000-0005-0000-0000-0000C83D0000}"/>
    <cellStyle name="Normal 62 2 2 2 3 2 4 5" xfId="41095" xr:uid="{00000000-0005-0000-0000-0000C93D0000}"/>
    <cellStyle name="Normal 62 2 2 2 3 2 4 6" xfId="50606" xr:uid="{00000000-0005-0000-0000-0000CA3D0000}"/>
    <cellStyle name="Normal 62 2 2 2 3 2 5" xfId="10957" xr:uid="{00000000-0005-0000-0000-0000CB3D0000}"/>
    <cellStyle name="Normal 62 2 2 2 3 2 6" xfId="19116" xr:uid="{00000000-0005-0000-0000-0000CC3D0000}"/>
    <cellStyle name="Normal 62 2 2 2 3 2 7" xfId="27269" xr:uid="{00000000-0005-0000-0000-0000CD3D0000}"/>
    <cellStyle name="Normal 62 2 2 2 3 2 8" xfId="35501" xr:uid="{00000000-0005-0000-0000-0000CE3D0000}"/>
    <cellStyle name="Normal 62 2 2 2 3 2 9" xfId="45012" xr:uid="{00000000-0005-0000-0000-0000CF3D0000}"/>
    <cellStyle name="Normal 62 2 2 2 3 3" xfId="2080" xr:uid="{00000000-0005-0000-0000-0000D03D0000}"/>
    <cellStyle name="Normal 62 2 2 2 3 3 2" xfId="5120" xr:uid="{00000000-0005-0000-0000-0000D13D0000}"/>
    <cellStyle name="Normal 62 2 2 2 3 3 2 2" xfId="14637" xr:uid="{00000000-0005-0000-0000-0000D23D0000}"/>
    <cellStyle name="Normal 62 2 2 2 3 3 2 3" xfId="22790" xr:uid="{00000000-0005-0000-0000-0000D33D0000}"/>
    <cellStyle name="Normal 62 2 2 2 3 3 2 4" xfId="30943" xr:uid="{00000000-0005-0000-0000-0000D43D0000}"/>
    <cellStyle name="Normal 62 2 2 2 3 3 2 5" xfId="39175" xr:uid="{00000000-0005-0000-0000-0000D53D0000}"/>
    <cellStyle name="Normal 62 2 2 2 3 3 2 6" xfId="48686" xr:uid="{00000000-0005-0000-0000-0000D63D0000}"/>
    <cellStyle name="Normal 62 2 2 2 3 3 3" xfId="7680" xr:uid="{00000000-0005-0000-0000-0000D73D0000}"/>
    <cellStyle name="Normal 62 2 2 2 3 3 3 2" xfId="17197" xr:uid="{00000000-0005-0000-0000-0000D83D0000}"/>
    <cellStyle name="Normal 62 2 2 2 3 3 3 3" xfId="25350" xr:uid="{00000000-0005-0000-0000-0000D93D0000}"/>
    <cellStyle name="Normal 62 2 2 2 3 3 3 4" xfId="33503" xr:uid="{00000000-0005-0000-0000-0000DA3D0000}"/>
    <cellStyle name="Normal 62 2 2 2 3 3 3 5" xfId="41735" xr:uid="{00000000-0005-0000-0000-0000DB3D0000}"/>
    <cellStyle name="Normal 62 2 2 2 3 3 3 6" xfId="51246" xr:uid="{00000000-0005-0000-0000-0000DC3D0000}"/>
    <cellStyle name="Normal 62 2 2 2 3 3 4" xfId="11597" xr:uid="{00000000-0005-0000-0000-0000DD3D0000}"/>
    <cellStyle name="Normal 62 2 2 2 3 3 5" xfId="19756" xr:uid="{00000000-0005-0000-0000-0000DE3D0000}"/>
    <cellStyle name="Normal 62 2 2 2 3 3 6" xfId="27909" xr:uid="{00000000-0005-0000-0000-0000DF3D0000}"/>
    <cellStyle name="Normal 62 2 2 2 3 3 7" xfId="36141" xr:uid="{00000000-0005-0000-0000-0000E03D0000}"/>
    <cellStyle name="Normal 62 2 2 2 3 3 8" xfId="45652" xr:uid="{00000000-0005-0000-0000-0000E13D0000}"/>
    <cellStyle name="Normal 62 2 2 2 3 4" xfId="3837" xr:uid="{00000000-0005-0000-0000-0000E23D0000}"/>
    <cellStyle name="Normal 62 2 2 2 3 4 2" xfId="13354" xr:uid="{00000000-0005-0000-0000-0000E33D0000}"/>
    <cellStyle name="Normal 62 2 2 2 3 4 3" xfId="21510" xr:uid="{00000000-0005-0000-0000-0000E43D0000}"/>
    <cellStyle name="Normal 62 2 2 2 3 4 4" xfId="29663" xr:uid="{00000000-0005-0000-0000-0000E53D0000}"/>
    <cellStyle name="Normal 62 2 2 2 3 4 5" xfId="37895" xr:uid="{00000000-0005-0000-0000-0000E63D0000}"/>
    <cellStyle name="Normal 62 2 2 2 3 4 6" xfId="47406" xr:uid="{00000000-0005-0000-0000-0000E73D0000}"/>
    <cellStyle name="Normal 62 2 2 2 3 5" xfId="6400" xr:uid="{00000000-0005-0000-0000-0000E83D0000}"/>
    <cellStyle name="Normal 62 2 2 2 3 5 2" xfId="15917" xr:uid="{00000000-0005-0000-0000-0000E93D0000}"/>
    <cellStyle name="Normal 62 2 2 2 3 5 3" xfId="24070" xr:uid="{00000000-0005-0000-0000-0000EA3D0000}"/>
    <cellStyle name="Normal 62 2 2 2 3 5 4" xfId="32223" xr:uid="{00000000-0005-0000-0000-0000EB3D0000}"/>
    <cellStyle name="Normal 62 2 2 2 3 5 5" xfId="40455" xr:uid="{00000000-0005-0000-0000-0000EC3D0000}"/>
    <cellStyle name="Normal 62 2 2 2 3 5 6" xfId="49966" xr:uid="{00000000-0005-0000-0000-0000ED3D0000}"/>
    <cellStyle name="Normal 62 2 2 2 3 6" xfId="10317" xr:uid="{00000000-0005-0000-0000-0000EE3D0000}"/>
    <cellStyle name="Normal 62 2 2 2 3 7" xfId="18476" xr:uid="{00000000-0005-0000-0000-0000EF3D0000}"/>
    <cellStyle name="Normal 62 2 2 2 3 8" xfId="26629" xr:uid="{00000000-0005-0000-0000-0000F03D0000}"/>
    <cellStyle name="Normal 62 2 2 2 3 9" xfId="34861" xr:uid="{00000000-0005-0000-0000-0000F13D0000}"/>
    <cellStyle name="Normal 62 2 2 2 4" xfId="1117" xr:uid="{00000000-0005-0000-0000-0000F23D0000}"/>
    <cellStyle name="Normal 62 2 2 2 4 2" xfId="2400" xr:uid="{00000000-0005-0000-0000-0000F33D0000}"/>
    <cellStyle name="Normal 62 2 2 2 4 2 2" xfId="5440" xr:uid="{00000000-0005-0000-0000-0000F43D0000}"/>
    <cellStyle name="Normal 62 2 2 2 4 2 2 2" xfId="14957" xr:uid="{00000000-0005-0000-0000-0000F53D0000}"/>
    <cellStyle name="Normal 62 2 2 2 4 2 2 3" xfId="23110" xr:uid="{00000000-0005-0000-0000-0000F63D0000}"/>
    <cellStyle name="Normal 62 2 2 2 4 2 2 4" xfId="31263" xr:uid="{00000000-0005-0000-0000-0000F73D0000}"/>
    <cellStyle name="Normal 62 2 2 2 4 2 2 5" xfId="39495" xr:uid="{00000000-0005-0000-0000-0000F83D0000}"/>
    <cellStyle name="Normal 62 2 2 2 4 2 2 6" xfId="49006" xr:uid="{00000000-0005-0000-0000-0000F93D0000}"/>
    <cellStyle name="Normal 62 2 2 2 4 2 3" xfId="8000" xr:uid="{00000000-0005-0000-0000-0000FA3D0000}"/>
    <cellStyle name="Normal 62 2 2 2 4 2 3 2" xfId="17517" xr:uid="{00000000-0005-0000-0000-0000FB3D0000}"/>
    <cellStyle name="Normal 62 2 2 2 4 2 3 3" xfId="25670" xr:uid="{00000000-0005-0000-0000-0000FC3D0000}"/>
    <cellStyle name="Normal 62 2 2 2 4 2 3 4" xfId="33823" xr:uid="{00000000-0005-0000-0000-0000FD3D0000}"/>
    <cellStyle name="Normal 62 2 2 2 4 2 3 5" xfId="42055" xr:uid="{00000000-0005-0000-0000-0000FE3D0000}"/>
    <cellStyle name="Normal 62 2 2 2 4 2 3 6" xfId="51566" xr:uid="{00000000-0005-0000-0000-0000FF3D0000}"/>
    <cellStyle name="Normal 62 2 2 2 4 2 4" xfId="11917" xr:uid="{00000000-0005-0000-0000-0000003E0000}"/>
    <cellStyle name="Normal 62 2 2 2 4 2 5" xfId="20076" xr:uid="{00000000-0005-0000-0000-0000013E0000}"/>
    <cellStyle name="Normal 62 2 2 2 4 2 6" xfId="28229" xr:uid="{00000000-0005-0000-0000-0000023E0000}"/>
    <cellStyle name="Normal 62 2 2 2 4 2 7" xfId="36461" xr:uid="{00000000-0005-0000-0000-0000033E0000}"/>
    <cellStyle name="Normal 62 2 2 2 4 2 8" xfId="45972" xr:uid="{00000000-0005-0000-0000-0000043E0000}"/>
    <cellStyle name="Normal 62 2 2 2 4 3" xfId="4160" xr:uid="{00000000-0005-0000-0000-0000053E0000}"/>
    <cellStyle name="Normal 62 2 2 2 4 3 2" xfId="13677" xr:uid="{00000000-0005-0000-0000-0000063E0000}"/>
    <cellStyle name="Normal 62 2 2 2 4 3 3" xfId="21830" xr:uid="{00000000-0005-0000-0000-0000073E0000}"/>
    <cellStyle name="Normal 62 2 2 2 4 3 4" xfId="29983" xr:uid="{00000000-0005-0000-0000-0000083E0000}"/>
    <cellStyle name="Normal 62 2 2 2 4 3 5" xfId="38215" xr:uid="{00000000-0005-0000-0000-0000093E0000}"/>
    <cellStyle name="Normal 62 2 2 2 4 3 6" xfId="47726" xr:uid="{00000000-0005-0000-0000-00000A3E0000}"/>
    <cellStyle name="Normal 62 2 2 2 4 4" xfId="6720" xr:uid="{00000000-0005-0000-0000-00000B3E0000}"/>
    <cellStyle name="Normal 62 2 2 2 4 4 2" xfId="16237" xr:uid="{00000000-0005-0000-0000-00000C3E0000}"/>
    <cellStyle name="Normal 62 2 2 2 4 4 3" xfId="24390" xr:uid="{00000000-0005-0000-0000-00000D3E0000}"/>
    <cellStyle name="Normal 62 2 2 2 4 4 4" xfId="32543" xr:uid="{00000000-0005-0000-0000-00000E3E0000}"/>
    <cellStyle name="Normal 62 2 2 2 4 4 5" xfId="40775" xr:uid="{00000000-0005-0000-0000-00000F3E0000}"/>
    <cellStyle name="Normal 62 2 2 2 4 4 6" xfId="50286" xr:uid="{00000000-0005-0000-0000-0000103E0000}"/>
    <cellStyle name="Normal 62 2 2 2 4 5" xfId="10637" xr:uid="{00000000-0005-0000-0000-0000113E0000}"/>
    <cellStyle name="Normal 62 2 2 2 4 6" xfId="18796" xr:uid="{00000000-0005-0000-0000-0000123E0000}"/>
    <cellStyle name="Normal 62 2 2 2 4 7" xfId="26949" xr:uid="{00000000-0005-0000-0000-0000133E0000}"/>
    <cellStyle name="Normal 62 2 2 2 4 8" xfId="35181" xr:uid="{00000000-0005-0000-0000-0000143E0000}"/>
    <cellStyle name="Normal 62 2 2 2 4 9" xfId="44692" xr:uid="{00000000-0005-0000-0000-0000153E0000}"/>
    <cellStyle name="Normal 62 2 2 2 5" xfId="1760" xr:uid="{00000000-0005-0000-0000-0000163E0000}"/>
    <cellStyle name="Normal 62 2 2 2 5 2" xfId="4800" xr:uid="{00000000-0005-0000-0000-0000173E0000}"/>
    <cellStyle name="Normal 62 2 2 2 5 2 2" xfId="14317" xr:uid="{00000000-0005-0000-0000-0000183E0000}"/>
    <cellStyle name="Normal 62 2 2 2 5 2 3" xfId="22470" xr:uid="{00000000-0005-0000-0000-0000193E0000}"/>
    <cellStyle name="Normal 62 2 2 2 5 2 4" xfId="30623" xr:uid="{00000000-0005-0000-0000-00001A3E0000}"/>
    <cellStyle name="Normal 62 2 2 2 5 2 5" xfId="38855" xr:uid="{00000000-0005-0000-0000-00001B3E0000}"/>
    <cellStyle name="Normal 62 2 2 2 5 2 6" xfId="48366" xr:uid="{00000000-0005-0000-0000-00001C3E0000}"/>
    <cellStyle name="Normal 62 2 2 2 5 3" xfId="7360" xr:uid="{00000000-0005-0000-0000-00001D3E0000}"/>
    <cellStyle name="Normal 62 2 2 2 5 3 2" xfId="16877" xr:uid="{00000000-0005-0000-0000-00001E3E0000}"/>
    <cellStyle name="Normal 62 2 2 2 5 3 3" xfId="25030" xr:uid="{00000000-0005-0000-0000-00001F3E0000}"/>
    <cellStyle name="Normal 62 2 2 2 5 3 4" xfId="33183" xr:uid="{00000000-0005-0000-0000-0000203E0000}"/>
    <cellStyle name="Normal 62 2 2 2 5 3 5" xfId="41415" xr:uid="{00000000-0005-0000-0000-0000213E0000}"/>
    <cellStyle name="Normal 62 2 2 2 5 3 6" xfId="50926" xr:uid="{00000000-0005-0000-0000-0000223E0000}"/>
    <cellStyle name="Normal 62 2 2 2 5 4" xfId="11277" xr:uid="{00000000-0005-0000-0000-0000233E0000}"/>
    <cellStyle name="Normal 62 2 2 2 5 5" xfId="19436" xr:uid="{00000000-0005-0000-0000-0000243E0000}"/>
    <cellStyle name="Normal 62 2 2 2 5 6" xfId="27589" xr:uid="{00000000-0005-0000-0000-0000253E0000}"/>
    <cellStyle name="Normal 62 2 2 2 5 7" xfId="35821" xr:uid="{00000000-0005-0000-0000-0000263E0000}"/>
    <cellStyle name="Normal 62 2 2 2 5 8" xfId="45332" xr:uid="{00000000-0005-0000-0000-0000273E0000}"/>
    <cellStyle name="Normal 62 2 2 2 6" xfId="3514" xr:uid="{00000000-0005-0000-0000-0000283E0000}"/>
    <cellStyle name="Normal 62 2 2 2 6 2" xfId="13031" xr:uid="{00000000-0005-0000-0000-0000293E0000}"/>
    <cellStyle name="Normal 62 2 2 2 6 3" xfId="21190" xr:uid="{00000000-0005-0000-0000-00002A3E0000}"/>
    <cellStyle name="Normal 62 2 2 2 6 4" xfId="29343" xr:uid="{00000000-0005-0000-0000-00002B3E0000}"/>
    <cellStyle name="Normal 62 2 2 2 6 5" xfId="37575" xr:uid="{00000000-0005-0000-0000-00002C3E0000}"/>
    <cellStyle name="Normal 62 2 2 2 6 6" xfId="47086" xr:uid="{00000000-0005-0000-0000-00002D3E0000}"/>
    <cellStyle name="Normal 62 2 2 2 7" xfId="6080" xr:uid="{00000000-0005-0000-0000-00002E3E0000}"/>
    <cellStyle name="Normal 62 2 2 2 7 2" xfId="15597" xr:uid="{00000000-0005-0000-0000-00002F3E0000}"/>
    <cellStyle name="Normal 62 2 2 2 7 3" xfId="23750" xr:uid="{00000000-0005-0000-0000-0000303E0000}"/>
    <cellStyle name="Normal 62 2 2 2 7 4" xfId="31903" xr:uid="{00000000-0005-0000-0000-0000313E0000}"/>
    <cellStyle name="Normal 62 2 2 2 7 5" xfId="40135" xr:uid="{00000000-0005-0000-0000-0000323E0000}"/>
    <cellStyle name="Normal 62 2 2 2 7 6" xfId="49646" xr:uid="{00000000-0005-0000-0000-0000333E0000}"/>
    <cellStyle name="Normal 62 2 2 2 8" xfId="9997" xr:uid="{00000000-0005-0000-0000-0000343E0000}"/>
    <cellStyle name="Normal 62 2 2 2 9" xfId="18156" xr:uid="{00000000-0005-0000-0000-0000353E0000}"/>
    <cellStyle name="Normal 62 2 2 20" xfId="8954" xr:uid="{00000000-0005-0000-0000-0000363E0000}"/>
    <cellStyle name="Normal 62 2 2 20 2" xfId="43009" xr:uid="{00000000-0005-0000-0000-0000373E0000}"/>
    <cellStyle name="Normal 62 2 2 20 3" xfId="52520" xr:uid="{00000000-0005-0000-0000-0000383E0000}"/>
    <cellStyle name="Normal 62 2 2 21" xfId="9033" xr:uid="{00000000-0005-0000-0000-0000393E0000}"/>
    <cellStyle name="Normal 62 2 2 21 2" xfId="43088" xr:uid="{00000000-0005-0000-0000-00003A3E0000}"/>
    <cellStyle name="Normal 62 2 2 21 3" xfId="52599" xr:uid="{00000000-0005-0000-0000-00003B3E0000}"/>
    <cellStyle name="Normal 62 2 2 22" xfId="9112" xr:uid="{00000000-0005-0000-0000-00003C3E0000}"/>
    <cellStyle name="Normal 62 2 2 22 2" xfId="43167" xr:uid="{00000000-0005-0000-0000-00003D3E0000}"/>
    <cellStyle name="Normal 62 2 2 22 3" xfId="52678" xr:uid="{00000000-0005-0000-0000-00003E3E0000}"/>
    <cellStyle name="Normal 62 2 2 23" xfId="9191" xr:uid="{00000000-0005-0000-0000-00003F3E0000}"/>
    <cellStyle name="Normal 62 2 2 23 2" xfId="43246" xr:uid="{00000000-0005-0000-0000-0000403E0000}"/>
    <cellStyle name="Normal 62 2 2 23 3" xfId="52757" xr:uid="{00000000-0005-0000-0000-0000413E0000}"/>
    <cellStyle name="Normal 62 2 2 24" xfId="9270" xr:uid="{00000000-0005-0000-0000-0000423E0000}"/>
    <cellStyle name="Normal 62 2 2 24 2" xfId="43325" xr:uid="{00000000-0005-0000-0000-0000433E0000}"/>
    <cellStyle name="Normal 62 2 2 24 3" xfId="52836" xr:uid="{00000000-0005-0000-0000-0000443E0000}"/>
    <cellStyle name="Normal 62 2 2 25" xfId="9349" xr:uid="{00000000-0005-0000-0000-0000453E0000}"/>
    <cellStyle name="Normal 62 2 2 25 2" xfId="43404" xr:uid="{00000000-0005-0000-0000-0000463E0000}"/>
    <cellStyle name="Normal 62 2 2 25 3" xfId="52915" xr:uid="{00000000-0005-0000-0000-0000473E0000}"/>
    <cellStyle name="Normal 62 2 2 26" xfId="9428" xr:uid="{00000000-0005-0000-0000-0000483E0000}"/>
    <cellStyle name="Normal 62 2 2 26 2" xfId="43483" xr:uid="{00000000-0005-0000-0000-0000493E0000}"/>
    <cellStyle name="Normal 62 2 2 26 3" xfId="52994" xr:uid="{00000000-0005-0000-0000-00004A3E0000}"/>
    <cellStyle name="Normal 62 2 2 27" xfId="9507" xr:uid="{00000000-0005-0000-0000-00004B3E0000}"/>
    <cellStyle name="Normal 62 2 2 27 2" xfId="43562" xr:uid="{00000000-0005-0000-0000-00004C3E0000}"/>
    <cellStyle name="Normal 62 2 2 27 3" xfId="53073" xr:uid="{00000000-0005-0000-0000-00004D3E0000}"/>
    <cellStyle name="Normal 62 2 2 28" xfId="9586" xr:uid="{00000000-0005-0000-0000-00004E3E0000}"/>
    <cellStyle name="Normal 62 2 2 28 2" xfId="43641" xr:uid="{00000000-0005-0000-0000-00004F3E0000}"/>
    <cellStyle name="Normal 62 2 2 28 3" xfId="53152" xr:uid="{00000000-0005-0000-0000-0000503E0000}"/>
    <cellStyle name="Normal 62 2 2 29" xfId="9665" xr:uid="{00000000-0005-0000-0000-0000513E0000}"/>
    <cellStyle name="Normal 62 2 2 29 2" xfId="43720" xr:uid="{00000000-0005-0000-0000-0000523E0000}"/>
    <cellStyle name="Normal 62 2 2 29 3" xfId="53231" xr:uid="{00000000-0005-0000-0000-0000533E0000}"/>
    <cellStyle name="Normal 62 2 2 3" xfId="548" xr:uid="{00000000-0005-0000-0000-0000543E0000}"/>
    <cellStyle name="Normal 62 2 2 3 10" xfId="34621" xr:uid="{00000000-0005-0000-0000-0000553E0000}"/>
    <cellStyle name="Normal 62 2 2 3 11" xfId="44132" xr:uid="{00000000-0005-0000-0000-0000563E0000}"/>
    <cellStyle name="Normal 62 2 2 3 2" xfId="874" xr:uid="{00000000-0005-0000-0000-0000573E0000}"/>
    <cellStyle name="Normal 62 2 2 3 2 10" xfId="44452" xr:uid="{00000000-0005-0000-0000-0000583E0000}"/>
    <cellStyle name="Normal 62 2 2 3 2 2" xfId="1517" xr:uid="{00000000-0005-0000-0000-0000593E0000}"/>
    <cellStyle name="Normal 62 2 2 3 2 2 2" xfId="2800" xr:uid="{00000000-0005-0000-0000-00005A3E0000}"/>
    <cellStyle name="Normal 62 2 2 3 2 2 2 2" xfId="5840" xr:uid="{00000000-0005-0000-0000-00005B3E0000}"/>
    <cellStyle name="Normal 62 2 2 3 2 2 2 2 2" xfId="15357" xr:uid="{00000000-0005-0000-0000-00005C3E0000}"/>
    <cellStyle name="Normal 62 2 2 3 2 2 2 2 3" xfId="23510" xr:uid="{00000000-0005-0000-0000-00005D3E0000}"/>
    <cellStyle name="Normal 62 2 2 3 2 2 2 2 4" xfId="31663" xr:uid="{00000000-0005-0000-0000-00005E3E0000}"/>
    <cellStyle name="Normal 62 2 2 3 2 2 2 2 5" xfId="39895" xr:uid="{00000000-0005-0000-0000-00005F3E0000}"/>
    <cellStyle name="Normal 62 2 2 3 2 2 2 2 6" xfId="49406" xr:uid="{00000000-0005-0000-0000-0000603E0000}"/>
    <cellStyle name="Normal 62 2 2 3 2 2 2 3" xfId="8400" xr:uid="{00000000-0005-0000-0000-0000613E0000}"/>
    <cellStyle name="Normal 62 2 2 3 2 2 2 3 2" xfId="17917" xr:uid="{00000000-0005-0000-0000-0000623E0000}"/>
    <cellStyle name="Normal 62 2 2 3 2 2 2 3 3" xfId="26070" xr:uid="{00000000-0005-0000-0000-0000633E0000}"/>
    <cellStyle name="Normal 62 2 2 3 2 2 2 3 4" xfId="34223" xr:uid="{00000000-0005-0000-0000-0000643E0000}"/>
    <cellStyle name="Normal 62 2 2 3 2 2 2 3 5" xfId="42455" xr:uid="{00000000-0005-0000-0000-0000653E0000}"/>
    <cellStyle name="Normal 62 2 2 3 2 2 2 3 6" xfId="51966" xr:uid="{00000000-0005-0000-0000-0000663E0000}"/>
    <cellStyle name="Normal 62 2 2 3 2 2 2 4" xfId="12317" xr:uid="{00000000-0005-0000-0000-0000673E0000}"/>
    <cellStyle name="Normal 62 2 2 3 2 2 2 5" xfId="20476" xr:uid="{00000000-0005-0000-0000-0000683E0000}"/>
    <cellStyle name="Normal 62 2 2 3 2 2 2 6" xfId="28629" xr:uid="{00000000-0005-0000-0000-0000693E0000}"/>
    <cellStyle name="Normal 62 2 2 3 2 2 2 7" xfId="36861" xr:uid="{00000000-0005-0000-0000-00006A3E0000}"/>
    <cellStyle name="Normal 62 2 2 3 2 2 2 8" xfId="46372" xr:uid="{00000000-0005-0000-0000-00006B3E0000}"/>
    <cellStyle name="Normal 62 2 2 3 2 2 3" xfId="4560" xr:uid="{00000000-0005-0000-0000-00006C3E0000}"/>
    <cellStyle name="Normal 62 2 2 3 2 2 3 2" xfId="14077" xr:uid="{00000000-0005-0000-0000-00006D3E0000}"/>
    <cellStyle name="Normal 62 2 2 3 2 2 3 3" xfId="22230" xr:uid="{00000000-0005-0000-0000-00006E3E0000}"/>
    <cellStyle name="Normal 62 2 2 3 2 2 3 4" xfId="30383" xr:uid="{00000000-0005-0000-0000-00006F3E0000}"/>
    <cellStyle name="Normal 62 2 2 3 2 2 3 5" xfId="38615" xr:uid="{00000000-0005-0000-0000-0000703E0000}"/>
    <cellStyle name="Normal 62 2 2 3 2 2 3 6" xfId="48126" xr:uid="{00000000-0005-0000-0000-0000713E0000}"/>
    <cellStyle name="Normal 62 2 2 3 2 2 4" xfId="7120" xr:uid="{00000000-0005-0000-0000-0000723E0000}"/>
    <cellStyle name="Normal 62 2 2 3 2 2 4 2" xfId="16637" xr:uid="{00000000-0005-0000-0000-0000733E0000}"/>
    <cellStyle name="Normal 62 2 2 3 2 2 4 3" xfId="24790" xr:uid="{00000000-0005-0000-0000-0000743E0000}"/>
    <cellStyle name="Normal 62 2 2 3 2 2 4 4" xfId="32943" xr:uid="{00000000-0005-0000-0000-0000753E0000}"/>
    <cellStyle name="Normal 62 2 2 3 2 2 4 5" xfId="41175" xr:uid="{00000000-0005-0000-0000-0000763E0000}"/>
    <cellStyle name="Normal 62 2 2 3 2 2 4 6" xfId="50686" xr:uid="{00000000-0005-0000-0000-0000773E0000}"/>
    <cellStyle name="Normal 62 2 2 3 2 2 5" xfId="11037" xr:uid="{00000000-0005-0000-0000-0000783E0000}"/>
    <cellStyle name="Normal 62 2 2 3 2 2 6" xfId="19196" xr:uid="{00000000-0005-0000-0000-0000793E0000}"/>
    <cellStyle name="Normal 62 2 2 3 2 2 7" xfId="27349" xr:uid="{00000000-0005-0000-0000-00007A3E0000}"/>
    <cellStyle name="Normal 62 2 2 3 2 2 8" xfId="35581" xr:uid="{00000000-0005-0000-0000-00007B3E0000}"/>
    <cellStyle name="Normal 62 2 2 3 2 2 9" xfId="45092" xr:uid="{00000000-0005-0000-0000-00007C3E0000}"/>
    <cellStyle name="Normal 62 2 2 3 2 3" xfId="2160" xr:uid="{00000000-0005-0000-0000-00007D3E0000}"/>
    <cellStyle name="Normal 62 2 2 3 2 3 2" xfId="5200" xr:uid="{00000000-0005-0000-0000-00007E3E0000}"/>
    <cellStyle name="Normal 62 2 2 3 2 3 2 2" xfId="14717" xr:uid="{00000000-0005-0000-0000-00007F3E0000}"/>
    <cellStyle name="Normal 62 2 2 3 2 3 2 3" xfId="22870" xr:uid="{00000000-0005-0000-0000-0000803E0000}"/>
    <cellStyle name="Normal 62 2 2 3 2 3 2 4" xfId="31023" xr:uid="{00000000-0005-0000-0000-0000813E0000}"/>
    <cellStyle name="Normal 62 2 2 3 2 3 2 5" xfId="39255" xr:uid="{00000000-0005-0000-0000-0000823E0000}"/>
    <cellStyle name="Normal 62 2 2 3 2 3 2 6" xfId="48766" xr:uid="{00000000-0005-0000-0000-0000833E0000}"/>
    <cellStyle name="Normal 62 2 2 3 2 3 3" xfId="7760" xr:uid="{00000000-0005-0000-0000-0000843E0000}"/>
    <cellStyle name="Normal 62 2 2 3 2 3 3 2" xfId="17277" xr:uid="{00000000-0005-0000-0000-0000853E0000}"/>
    <cellStyle name="Normal 62 2 2 3 2 3 3 3" xfId="25430" xr:uid="{00000000-0005-0000-0000-0000863E0000}"/>
    <cellStyle name="Normal 62 2 2 3 2 3 3 4" xfId="33583" xr:uid="{00000000-0005-0000-0000-0000873E0000}"/>
    <cellStyle name="Normal 62 2 2 3 2 3 3 5" xfId="41815" xr:uid="{00000000-0005-0000-0000-0000883E0000}"/>
    <cellStyle name="Normal 62 2 2 3 2 3 3 6" xfId="51326" xr:uid="{00000000-0005-0000-0000-0000893E0000}"/>
    <cellStyle name="Normal 62 2 2 3 2 3 4" xfId="11677" xr:uid="{00000000-0005-0000-0000-00008A3E0000}"/>
    <cellStyle name="Normal 62 2 2 3 2 3 5" xfId="19836" xr:uid="{00000000-0005-0000-0000-00008B3E0000}"/>
    <cellStyle name="Normal 62 2 2 3 2 3 6" xfId="27989" xr:uid="{00000000-0005-0000-0000-00008C3E0000}"/>
    <cellStyle name="Normal 62 2 2 3 2 3 7" xfId="36221" xr:uid="{00000000-0005-0000-0000-00008D3E0000}"/>
    <cellStyle name="Normal 62 2 2 3 2 3 8" xfId="45732" xr:uid="{00000000-0005-0000-0000-00008E3E0000}"/>
    <cellStyle name="Normal 62 2 2 3 2 4" xfId="3920" xr:uid="{00000000-0005-0000-0000-00008F3E0000}"/>
    <cellStyle name="Normal 62 2 2 3 2 4 2" xfId="13437" xr:uid="{00000000-0005-0000-0000-0000903E0000}"/>
    <cellStyle name="Normal 62 2 2 3 2 4 3" xfId="21590" xr:uid="{00000000-0005-0000-0000-0000913E0000}"/>
    <cellStyle name="Normal 62 2 2 3 2 4 4" xfId="29743" xr:uid="{00000000-0005-0000-0000-0000923E0000}"/>
    <cellStyle name="Normal 62 2 2 3 2 4 5" xfId="37975" xr:uid="{00000000-0005-0000-0000-0000933E0000}"/>
    <cellStyle name="Normal 62 2 2 3 2 4 6" xfId="47486" xr:uid="{00000000-0005-0000-0000-0000943E0000}"/>
    <cellStyle name="Normal 62 2 2 3 2 5" xfId="6480" xr:uid="{00000000-0005-0000-0000-0000953E0000}"/>
    <cellStyle name="Normal 62 2 2 3 2 5 2" xfId="15997" xr:uid="{00000000-0005-0000-0000-0000963E0000}"/>
    <cellStyle name="Normal 62 2 2 3 2 5 3" xfId="24150" xr:uid="{00000000-0005-0000-0000-0000973E0000}"/>
    <cellStyle name="Normal 62 2 2 3 2 5 4" xfId="32303" xr:uid="{00000000-0005-0000-0000-0000983E0000}"/>
    <cellStyle name="Normal 62 2 2 3 2 5 5" xfId="40535" xr:uid="{00000000-0005-0000-0000-0000993E0000}"/>
    <cellStyle name="Normal 62 2 2 3 2 5 6" xfId="50046" xr:uid="{00000000-0005-0000-0000-00009A3E0000}"/>
    <cellStyle name="Normal 62 2 2 3 2 6" xfId="10397" xr:uid="{00000000-0005-0000-0000-00009B3E0000}"/>
    <cellStyle name="Normal 62 2 2 3 2 7" xfId="18556" xr:uid="{00000000-0005-0000-0000-00009C3E0000}"/>
    <cellStyle name="Normal 62 2 2 3 2 8" xfId="26709" xr:uid="{00000000-0005-0000-0000-00009D3E0000}"/>
    <cellStyle name="Normal 62 2 2 3 2 9" xfId="34941" xr:uid="{00000000-0005-0000-0000-00009E3E0000}"/>
    <cellStyle name="Normal 62 2 2 3 3" xfId="1197" xr:uid="{00000000-0005-0000-0000-00009F3E0000}"/>
    <cellStyle name="Normal 62 2 2 3 3 2" xfId="2480" xr:uid="{00000000-0005-0000-0000-0000A03E0000}"/>
    <cellStyle name="Normal 62 2 2 3 3 2 2" xfId="5520" xr:uid="{00000000-0005-0000-0000-0000A13E0000}"/>
    <cellStyle name="Normal 62 2 2 3 3 2 2 2" xfId="15037" xr:uid="{00000000-0005-0000-0000-0000A23E0000}"/>
    <cellStyle name="Normal 62 2 2 3 3 2 2 3" xfId="23190" xr:uid="{00000000-0005-0000-0000-0000A33E0000}"/>
    <cellStyle name="Normal 62 2 2 3 3 2 2 4" xfId="31343" xr:uid="{00000000-0005-0000-0000-0000A43E0000}"/>
    <cellStyle name="Normal 62 2 2 3 3 2 2 5" xfId="39575" xr:uid="{00000000-0005-0000-0000-0000A53E0000}"/>
    <cellStyle name="Normal 62 2 2 3 3 2 2 6" xfId="49086" xr:uid="{00000000-0005-0000-0000-0000A63E0000}"/>
    <cellStyle name="Normal 62 2 2 3 3 2 3" xfId="8080" xr:uid="{00000000-0005-0000-0000-0000A73E0000}"/>
    <cellStyle name="Normal 62 2 2 3 3 2 3 2" xfId="17597" xr:uid="{00000000-0005-0000-0000-0000A83E0000}"/>
    <cellStyle name="Normal 62 2 2 3 3 2 3 3" xfId="25750" xr:uid="{00000000-0005-0000-0000-0000A93E0000}"/>
    <cellStyle name="Normal 62 2 2 3 3 2 3 4" xfId="33903" xr:uid="{00000000-0005-0000-0000-0000AA3E0000}"/>
    <cellStyle name="Normal 62 2 2 3 3 2 3 5" xfId="42135" xr:uid="{00000000-0005-0000-0000-0000AB3E0000}"/>
    <cellStyle name="Normal 62 2 2 3 3 2 3 6" xfId="51646" xr:uid="{00000000-0005-0000-0000-0000AC3E0000}"/>
    <cellStyle name="Normal 62 2 2 3 3 2 4" xfId="11997" xr:uid="{00000000-0005-0000-0000-0000AD3E0000}"/>
    <cellStyle name="Normal 62 2 2 3 3 2 5" xfId="20156" xr:uid="{00000000-0005-0000-0000-0000AE3E0000}"/>
    <cellStyle name="Normal 62 2 2 3 3 2 6" xfId="28309" xr:uid="{00000000-0005-0000-0000-0000AF3E0000}"/>
    <cellStyle name="Normal 62 2 2 3 3 2 7" xfId="36541" xr:uid="{00000000-0005-0000-0000-0000B03E0000}"/>
    <cellStyle name="Normal 62 2 2 3 3 2 8" xfId="46052" xr:uid="{00000000-0005-0000-0000-0000B13E0000}"/>
    <cellStyle name="Normal 62 2 2 3 3 3" xfId="4240" xr:uid="{00000000-0005-0000-0000-0000B23E0000}"/>
    <cellStyle name="Normal 62 2 2 3 3 3 2" xfId="13757" xr:uid="{00000000-0005-0000-0000-0000B33E0000}"/>
    <cellStyle name="Normal 62 2 2 3 3 3 3" xfId="21910" xr:uid="{00000000-0005-0000-0000-0000B43E0000}"/>
    <cellStyle name="Normal 62 2 2 3 3 3 4" xfId="30063" xr:uid="{00000000-0005-0000-0000-0000B53E0000}"/>
    <cellStyle name="Normal 62 2 2 3 3 3 5" xfId="38295" xr:uid="{00000000-0005-0000-0000-0000B63E0000}"/>
    <cellStyle name="Normal 62 2 2 3 3 3 6" xfId="47806" xr:uid="{00000000-0005-0000-0000-0000B73E0000}"/>
    <cellStyle name="Normal 62 2 2 3 3 4" xfId="6800" xr:uid="{00000000-0005-0000-0000-0000B83E0000}"/>
    <cellStyle name="Normal 62 2 2 3 3 4 2" xfId="16317" xr:uid="{00000000-0005-0000-0000-0000B93E0000}"/>
    <cellStyle name="Normal 62 2 2 3 3 4 3" xfId="24470" xr:uid="{00000000-0005-0000-0000-0000BA3E0000}"/>
    <cellStyle name="Normal 62 2 2 3 3 4 4" xfId="32623" xr:uid="{00000000-0005-0000-0000-0000BB3E0000}"/>
    <cellStyle name="Normal 62 2 2 3 3 4 5" xfId="40855" xr:uid="{00000000-0005-0000-0000-0000BC3E0000}"/>
    <cellStyle name="Normal 62 2 2 3 3 4 6" xfId="50366" xr:uid="{00000000-0005-0000-0000-0000BD3E0000}"/>
    <cellStyle name="Normal 62 2 2 3 3 5" xfId="10717" xr:uid="{00000000-0005-0000-0000-0000BE3E0000}"/>
    <cellStyle name="Normal 62 2 2 3 3 6" xfId="18876" xr:uid="{00000000-0005-0000-0000-0000BF3E0000}"/>
    <cellStyle name="Normal 62 2 2 3 3 7" xfId="27029" xr:uid="{00000000-0005-0000-0000-0000C03E0000}"/>
    <cellStyle name="Normal 62 2 2 3 3 8" xfId="35261" xr:uid="{00000000-0005-0000-0000-0000C13E0000}"/>
    <cellStyle name="Normal 62 2 2 3 3 9" xfId="44772" xr:uid="{00000000-0005-0000-0000-0000C23E0000}"/>
    <cellStyle name="Normal 62 2 2 3 4" xfId="1840" xr:uid="{00000000-0005-0000-0000-0000C33E0000}"/>
    <cellStyle name="Normal 62 2 2 3 4 2" xfId="4880" xr:uid="{00000000-0005-0000-0000-0000C43E0000}"/>
    <cellStyle name="Normal 62 2 2 3 4 2 2" xfId="14397" xr:uid="{00000000-0005-0000-0000-0000C53E0000}"/>
    <cellStyle name="Normal 62 2 2 3 4 2 3" xfId="22550" xr:uid="{00000000-0005-0000-0000-0000C63E0000}"/>
    <cellStyle name="Normal 62 2 2 3 4 2 4" xfId="30703" xr:uid="{00000000-0005-0000-0000-0000C73E0000}"/>
    <cellStyle name="Normal 62 2 2 3 4 2 5" xfId="38935" xr:uid="{00000000-0005-0000-0000-0000C83E0000}"/>
    <cellStyle name="Normal 62 2 2 3 4 2 6" xfId="48446" xr:uid="{00000000-0005-0000-0000-0000C93E0000}"/>
    <cellStyle name="Normal 62 2 2 3 4 3" xfId="7440" xr:uid="{00000000-0005-0000-0000-0000CA3E0000}"/>
    <cellStyle name="Normal 62 2 2 3 4 3 2" xfId="16957" xr:uid="{00000000-0005-0000-0000-0000CB3E0000}"/>
    <cellStyle name="Normal 62 2 2 3 4 3 3" xfId="25110" xr:uid="{00000000-0005-0000-0000-0000CC3E0000}"/>
    <cellStyle name="Normal 62 2 2 3 4 3 4" xfId="33263" xr:uid="{00000000-0005-0000-0000-0000CD3E0000}"/>
    <cellStyle name="Normal 62 2 2 3 4 3 5" xfId="41495" xr:uid="{00000000-0005-0000-0000-0000CE3E0000}"/>
    <cellStyle name="Normal 62 2 2 3 4 3 6" xfId="51006" xr:uid="{00000000-0005-0000-0000-0000CF3E0000}"/>
    <cellStyle name="Normal 62 2 2 3 4 4" xfId="11357" xr:uid="{00000000-0005-0000-0000-0000D03E0000}"/>
    <cellStyle name="Normal 62 2 2 3 4 5" xfId="19516" xr:uid="{00000000-0005-0000-0000-0000D13E0000}"/>
    <cellStyle name="Normal 62 2 2 3 4 6" xfId="27669" xr:uid="{00000000-0005-0000-0000-0000D23E0000}"/>
    <cellStyle name="Normal 62 2 2 3 4 7" xfId="35901" xr:uid="{00000000-0005-0000-0000-0000D33E0000}"/>
    <cellStyle name="Normal 62 2 2 3 4 8" xfId="45412" xr:uid="{00000000-0005-0000-0000-0000D43E0000}"/>
    <cellStyle name="Normal 62 2 2 3 5" xfId="3597" xr:uid="{00000000-0005-0000-0000-0000D53E0000}"/>
    <cellStyle name="Normal 62 2 2 3 5 2" xfId="13114" xr:uid="{00000000-0005-0000-0000-0000D63E0000}"/>
    <cellStyle name="Normal 62 2 2 3 5 3" xfId="21270" xr:uid="{00000000-0005-0000-0000-0000D73E0000}"/>
    <cellStyle name="Normal 62 2 2 3 5 4" xfId="29423" xr:uid="{00000000-0005-0000-0000-0000D83E0000}"/>
    <cellStyle name="Normal 62 2 2 3 5 5" xfId="37655" xr:uid="{00000000-0005-0000-0000-0000D93E0000}"/>
    <cellStyle name="Normal 62 2 2 3 5 6" xfId="47166" xr:uid="{00000000-0005-0000-0000-0000DA3E0000}"/>
    <cellStyle name="Normal 62 2 2 3 6" xfId="6160" xr:uid="{00000000-0005-0000-0000-0000DB3E0000}"/>
    <cellStyle name="Normal 62 2 2 3 6 2" xfId="15677" xr:uid="{00000000-0005-0000-0000-0000DC3E0000}"/>
    <cellStyle name="Normal 62 2 2 3 6 3" xfId="23830" xr:uid="{00000000-0005-0000-0000-0000DD3E0000}"/>
    <cellStyle name="Normal 62 2 2 3 6 4" xfId="31983" xr:uid="{00000000-0005-0000-0000-0000DE3E0000}"/>
    <cellStyle name="Normal 62 2 2 3 6 5" xfId="40215" xr:uid="{00000000-0005-0000-0000-0000DF3E0000}"/>
    <cellStyle name="Normal 62 2 2 3 6 6" xfId="49726" xr:uid="{00000000-0005-0000-0000-0000E03E0000}"/>
    <cellStyle name="Normal 62 2 2 3 7" xfId="10077" xr:uid="{00000000-0005-0000-0000-0000E13E0000}"/>
    <cellStyle name="Normal 62 2 2 3 8" xfId="18236" xr:uid="{00000000-0005-0000-0000-0000E23E0000}"/>
    <cellStyle name="Normal 62 2 2 3 9" xfId="26389" xr:uid="{00000000-0005-0000-0000-0000E33E0000}"/>
    <cellStyle name="Normal 62 2 2 30" xfId="9744" xr:uid="{00000000-0005-0000-0000-0000E43E0000}"/>
    <cellStyle name="Normal 62 2 2 30 2" xfId="43799" xr:uid="{00000000-0005-0000-0000-0000E53E0000}"/>
    <cellStyle name="Normal 62 2 2 30 3" xfId="53310" xr:uid="{00000000-0005-0000-0000-0000E63E0000}"/>
    <cellStyle name="Normal 62 2 2 31" xfId="9823" xr:uid="{00000000-0005-0000-0000-0000E73E0000}"/>
    <cellStyle name="Normal 62 2 2 31 2" xfId="43878" xr:uid="{00000000-0005-0000-0000-0000E83E0000}"/>
    <cellStyle name="Normal 62 2 2 31 3" xfId="53389" xr:uid="{00000000-0005-0000-0000-0000E93E0000}"/>
    <cellStyle name="Normal 62 2 2 32" xfId="9917" xr:uid="{00000000-0005-0000-0000-0000EA3E0000}"/>
    <cellStyle name="Normal 62 2 2 33" xfId="18076" xr:uid="{00000000-0005-0000-0000-0000EB3E0000}"/>
    <cellStyle name="Normal 62 2 2 34" xfId="26229" xr:uid="{00000000-0005-0000-0000-0000EC3E0000}"/>
    <cellStyle name="Normal 62 2 2 35" xfId="34382" xr:uid="{00000000-0005-0000-0000-0000ED3E0000}"/>
    <cellStyle name="Normal 62 2 2 36" xfId="34461" xr:uid="{00000000-0005-0000-0000-0000EE3E0000}"/>
    <cellStyle name="Normal 62 2 2 37" xfId="43972" xr:uid="{00000000-0005-0000-0000-0000EF3E0000}"/>
    <cellStyle name="Normal 62 2 2 38" xfId="53483" xr:uid="{00000000-0005-0000-0000-0000F03E0000}"/>
    <cellStyle name="Normal 62 2 2 39" xfId="53562" xr:uid="{00000000-0005-0000-0000-0000F13E0000}"/>
    <cellStyle name="Normal 62 2 2 4" xfId="711" xr:uid="{00000000-0005-0000-0000-0000F23E0000}"/>
    <cellStyle name="Normal 62 2 2 4 10" xfId="44292" xr:uid="{00000000-0005-0000-0000-0000F33E0000}"/>
    <cellStyle name="Normal 62 2 2 4 2" xfId="1357" xr:uid="{00000000-0005-0000-0000-0000F43E0000}"/>
    <cellStyle name="Normal 62 2 2 4 2 2" xfId="2640" xr:uid="{00000000-0005-0000-0000-0000F53E0000}"/>
    <cellStyle name="Normal 62 2 2 4 2 2 2" xfId="5680" xr:uid="{00000000-0005-0000-0000-0000F63E0000}"/>
    <cellStyle name="Normal 62 2 2 4 2 2 2 2" xfId="15197" xr:uid="{00000000-0005-0000-0000-0000F73E0000}"/>
    <cellStyle name="Normal 62 2 2 4 2 2 2 3" xfId="23350" xr:uid="{00000000-0005-0000-0000-0000F83E0000}"/>
    <cellStyle name="Normal 62 2 2 4 2 2 2 4" xfId="31503" xr:uid="{00000000-0005-0000-0000-0000F93E0000}"/>
    <cellStyle name="Normal 62 2 2 4 2 2 2 5" xfId="39735" xr:uid="{00000000-0005-0000-0000-0000FA3E0000}"/>
    <cellStyle name="Normal 62 2 2 4 2 2 2 6" xfId="49246" xr:uid="{00000000-0005-0000-0000-0000FB3E0000}"/>
    <cellStyle name="Normal 62 2 2 4 2 2 3" xfId="8240" xr:uid="{00000000-0005-0000-0000-0000FC3E0000}"/>
    <cellStyle name="Normal 62 2 2 4 2 2 3 2" xfId="17757" xr:uid="{00000000-0005-0000-0000-0000FD3E0000}"/>
    <cellStyle name="Normal 62 2 2 4 2 2 3 3" xfId="25910" xr:uid="{00000000-0005-0000-0000-0000FE3E0000}"/>
    <cellStyle name="Normal 62 2 2 4 2 2 3 4" xfId="34063" xr:uid="{00000000-0005-0000-0000-0000FF3E0000}"/>
    <cellStyle name="Normal 62 2 2 4 2 2 3 5" xfId="42295" xr:uid="{00000000-0005-0000-0000-0000003F0000}"/>
    <cellStyle name="Normal 62 2 2 4 2 2 3 6" xfId="51806" xr:uid="{00000000-0005-0000-0000-0000013F0000}"/>
    <cellStyle name="Normal 62 2 2 4 2 2 4" xfId="12157" xr:uid="{00000000-0005-0000-0000-0000023F0000}"/>
    <cellStyle name="Normal 62 2 2 4 2 2 5" xfId="20316" xr:uid="{00000000-0005-0000-0000-0000033F0000}"/>
    <cellStyle name="Normal 62 2 2 4 2 2 6" xfId="28469" xr:uid="{00000000-0005-0000-0000-0000043F0000}"/>
    <cellStyle name="Normal 62 2 2 4 2 2 7" xfId="36701" xr:uid="{00000000-0005-0000-0000-0000053F0000}"/>
    <cellStyle name="Normal 62 2 2 4 2 2 8" xfId="46212" xr:uid="{00000000-0005-0000-0000-0000063F0000}"/>
    <cellStyle name="Normal 62 2 2 4 2 3" xfId="4400" xr:uid="{00000000-0005-0000-0000-0000073F0000}"/>
    <cellStyle name="Normal 62 2 2 4 2 3 2" xfId="13917" xr:uid="{00000000-0005-0000-0000-0000083F0000}"/>
    <cellStyle name="Normal 62 2 2 4 2 3 3" xfId="22070" xr:uid="{00000000-0005-0000-0000-0000093F0000}"/>
    <cellStyle name="Normal 62 2 2 4 2 3 4" xfId="30223" xr:uid="{00000000-0005-0000-0000-00000A3F0000}"/>
    <cellStyle name="Normal 62 2 2 4 2 3 5" xfId="38455" xr:uid="{00000000-0005-0000-0000-00000B3F0000}"/>
    <cellStyle name="Normal 62 2 2 4 2 3 6" xfId="47966" xr:uid="{00000000-0005-0000-0000-00000C3F0000}"/>
    <cellStyle name="Normal 62 2 2 4 2 4" xfId="6960" xr:uid="{00000000-0005-0000-0000-00000D3F0000}"/>
    <cellStyle name="Normal 62 2 2 4 2 4 2" xfId="16477" xr:uid="{00000000-0005-0000-0000-00000E3F0000}"/>
    <cellStyle name="Normal 62 2 2 4 2 4 3" xfId="24630" xr:uid="{00000000-0005-0000-0000-00000F3F0000}"/>
    <cellStyle name="Normal 62 2 2 4 2 4 4" xfId="32783" xr:uid="{00000000-0005-0000-0000-0000103F0000}"/>
    <cellStyle name="Normal 62 2 2 4 2 4 5" xfId="41015" xr:uid="{00000000-0005-0000-0000-0000113F0000}"/>
    <cellStyle name="Normal 62 2 2 4 2 4 6" xfId="50526" xr:uid="{00000000-0005-0000-0000-0000123F0000}"/>
    <cellStyle name="Normal 62 2 2 4 2 5" xfId="10877" xr:uid="{00000000-0005-0000-0000-0000133F0000}"/>
    <cellStyle name="Normal 62 2 2 4 2 6" xfId="19036" xr:uid="{00000000-0005-0000-0000-0000143F0000}"/>
    <cellStyle name="Normal 62 2 2 4 2 7" xfId="27189" xr:uid="{00000000-0005-0000-0000-0000153F0000}"/>
    <cellStyle name="Normal 62 2 2 4 2 8" xfId="35421" xr:uid="{00000000-0005-0000-0000-0000163F0000}"/>
    <cellStyle name="Normal 62 2 2 4 2 9" xfId="44932" xr:uid="{00000000-0005-0000-0000-0000173F0000}"/>
    <cellStyle name="Normal 62 2 2 4 3" xfId="2000" xr:uid="{00000000-0005-0000-0000-0000183F0000}"/>
    <cellStyle name="Normal 62 2 2 4 3 2" xfId="5040" xr:uid="{00000000-0005-0000-0000-0000193F0000}"/>
    <cellStyle name="Normal 62 2 2 4 3 2 2" xfId="14557" xr:uid="{00000000-0005-0000-0000-00001A3F0000}"/>
    <cellStyle name="Normal 62 2 2 4 3 2 3" xfId="22710" xr:uid="{00000000-0005-0000-0000-00001B3F0000}"/>
    <cellStyle name="Normal 62 2 2 4 3 2 4" xfId="30863" xr:uid="{00000000-0005-0000-0000-00001C3F0000}"/>
    <cellStyle name="Normal 62 2 2 4 3 2 5" xfId="39095" xr:uid="{00000000-0005-0000-0000-00001D3F0000}"/>
    <cellStyle name="Normal 62 2 2 4 3 2 6" xfId="48606" xr:uid="{00000000-0005-0000-0000-00001E3F0000}"/>
    <cellStyle name="Normal 62 2 2 4 3 3" xfId="7600" xr:uid="{00000000-0005-0000-0000-00001F3F0000}"/>
    <cellStyle name="Normal 62 2 2 4 3 3 2" xfId="17117" xr:uid="{00000000-0005-0000-0000-0000203F0000}"/>
    <cellStyle name="Normal 62 2 2 4 3 3 3" xfId="25270" xr:uid="{00000000-0005-0000-0000-0000213F0000}"/>
    <cellStyle name="Normal 62 2 2 4 3 3 4" xfId="33423" xr:uid="{00000000-0005-0000-0000-0000223F0000}"/>
    <cellStyle name="Normal 62 2 2 4 3 3 5" xfId="41655" xr:uid="{00000000-0005-0000-0000-0000233F0000}"/>
    <cellStyle name="Normal 62 2 2 4 3 3 6" xfId="51166" xr:uid="{00000000-0005-0000-0000-0000243F0000}"/>
    <cellStyle name="Normal 62 2 2 4 3 4" xfId="11517" xr:uid="{00000000-0005-0000-0000-0000253F0000}"/>
    <cellStyle name="Normal 62 2 2 4 3 5" xfId="19676" xr:uid="{00000000-0005-0000-0000-0000263F0000}"/>
    <cellStyle name="Normal 62 2 2 4 3 6" xfId="27829" xr:uid="{00000000-0005-0000-0000-0000273F0000}"/>
    <cellStyle name="Normal 62 2 2 4 3 7" xfId="36061" xr:uid="{00000000-0005-0000-0000-0000283F0000}"/>
    <cellStyle name="Normal 62 2 2 4 3 8" xfId="45572" xr:uid="{00000000-0005-0000-0000-0000293F0000}"/>
    <cellStyle name="Normal 62 2 2 4 4" xfId="3757" xr:uid="{00000000-0005-0000-0000-00002A3F0000}"/>
    <cellStyle name="Normal 62 2 2 4 4 2" xfId="13274" xr:uid="{00000000-0005-0000-0000-00002B3F0000}"/>
    <cellStyle name="Normal 62 2 2 4 4 3" xfId="21430" xr:uid="{00000000-0005-0000-0000-00002C3F0000}"/>
    <cellStyle name="Normal 62 2 2 4 4 4" xfId="29583" xr:uid="{00000000-0005-0000-0000-00002D3F0000}"/>
    <cellStyle name="Normal 62 2 2 4 4 5" xfId="37815" xr:uid="{00000000-0005-0000-0000-00002E3F0000}"/>
    <cellStyle name="Normal 62 2 2 4 4 6" xfId="47326" xr:uid="{00000000-0005-0000-0000-00002F3F0000}"/>
    <cellStyle name="Normal 62 2 2 4 5" xfId="6320" xr:uid="{00000000-0005-0000-0000-0000303F0000}"/>
    <cellStyle name="Normal 62 2 2 4 5 2" xfId="15837" xr:uid="{00000000-0005-0000-0000-0000313F0000}"/>
    <cellStyle name="Normal 62 2 2 4 5 3" xfId="23990" xr:uid="{00000000-0005-0000-0000-0000323F0000}"/>
    <cellStyle name="Normal 62 2 2 4 5 4" xfId="32143" xr:uid="{00000000-0005-0000-0000-0000333F0000}"/>
    <cellStyle name="Normal 62 2 2 4 5 5" xfId="40375" xr:uid="{00000000-0005-0000-0000-0000343F0000}"/>
    <cellStyle name="Normal 62 2 2 4 5 6" xfId="49886" xr:uid="{00000000-0005-0000-0000-0000353F0000}"/>
    <cellStyle name="Normal 62 2 2 4 6" xfId="10237" xr:uid="{00000000-0005-0000-0000-0000363F0000}"/>
    <cellStyle name="Normal 62 2 2 4 7" xfId="18396" xr:uid="{00000000-0005-0000-0000-0000373F0000}"/>
    <cellStyle name="Normal 62 2 2 4 8" xfId="26549" xr:uid="{00000000-0005-0000-0000-0000383F0000}"/>
    <cellStyle name="Normal 62 2 2 4 9" xfId="34781" xr:uid="{00000000-0005-0000-0000-0000393F0000}"/>
    <cellStyle name="Normal 62 2 2 40" xfId="53641" xr:uid="{00000000-0005-0000-0000-00003A3F0000}"/>
    <cellStyle name="Normal 62 2 2 41" xfId="53720" xr:uid="{00000000-0005-0000-0000-00003B3F0000}"/>
    <cellStyle name="Normal 62 2 2 42" xfId="53799" xr:uid="{00000000-0005-0000-0000-00003C3F0000}"/>
    <cellStyle name="Normal 62 2 2 5" xfId="1037" xr:uid="{00000000-0005-0000-0000-00003D3F0000}"/>
    <cellStyle name="Normal 62 2 2 5 2" xfId="2320" xr:uid="{00000000-0005-0000-0000-00003E3F0000}"/>
    <cellStyle name="Normal 62 2 2 5 2 2" xfId="5360" xr:uid="{00000000-0005-0000-0000-00003F3F0000}"/>
    <cellStyle name="Normal 62 2 2 5 2 2 2" xfId="14877" xr:uid="{00000000-0005-0000-0000-0000403F0000}"/>
    <cellStyle name="Normal 62 2 2 5 2 2 3" xfId="23030" xr:uid="{00000000-0005-0000-0000-0000413F0000}"/>
    <cellStyle name="Normal 62 2 2 5 2 2 4" xfId="31183" xr:uid="{00000000-0005-0000-0000-0000423F0000}"/>
    <cellStyle name="Normal 62 2 2 5 2 2 5" xfId="39415" xr:uid="{00000000-0005-0000-0000-0000433F0000}"/>
    <cellStyle name="Normal 62 2 2 5 2 2 6" xfId="48926" xr:uid="{00000000-0005-0000-0000-0000443F0000}"/>
    <cellStyle name="Normal 62 2 2 5 2 3" xfId="7920" xr:uid="{00000000-0005-0000-0000-0000453F0000}"/>
    <cellStyle name="Normal 62 2 2 5 2 3 2" xfId="17437" xr:uid="{00000000-0005-0000-0000-0000463F0000}"/>
    <cellStyle name="Normal 62 2 2 5 2 3 3" xfId="25590" xr:uid="{00000000-0005-0000-0000-0000473F0000}"/>
    <cellStyle name="Normal 62 2 2 5 2 3 4" xfId="33743" xr:uid="{00000000-0005-0000-0000-0000483F0000}"/>
    <cellStyle name="Normal 62 2 2 5 2 3 5" xfId="41975" xr:uid="{00000000-0005-0000-0000-0000493F0000}"/>
    <cellStyle name="Normal 62 2 2 5 2 3 6" xfId="51486" xr:uid="{00000000-0005-0000-0000-00004A3F0000}"/>
    <cellStyle name="Normal 62 2 2 5 2 4" xfId="11837" xr:uid="{00000000-0005-0000-0000-00004B3F0000}"/>
    <cellStyle name="Normal 62 2 2 5 2 5" xfId="19996" xr:uid="{00000000-0005-0000-0000-00004C3F0000}"/>
    <cellStyle name="Normal 62 2 2 5 2 6" xfId="28149" xr:uid="{00000000-0005-0000-0000-00004D3F0000}"/>
    <cellStyle name="Normal 62 2 2 5 2 7" xfId="36381" xr:uid="{00000000-0005-0000-0000-00004E3F0000}"/>
    <cellStyle name="Normal 62 2 2 5 2 8" xfId="45892" xr:uid="{00000000-0005-0000-0000-00004F3F0000}"/>
    <cellStyle name="Normal 62 2 2 5 3" xfId="4080" xr:uid="{00000000-0005-0000-0000-0000503F0000}"/>
    <cellStyle name="Normal 62 2 2 5 3 2" xfId="13597" xr:uid="{00000000-0005-0000-0000-0000513F0000}"/>
    <cellStyle name="Normal 62 2 2 5 3 3" xfId="21750" xr:uid="{00000000-0005-0000-0000-0000523F0000}"/>
    <cellStyle name="Normal 62 2 2 5 3 4" xfId="29903" xr:uid="{00000000-0005-0000-0000-0000533F0000}"/>
    <cellStyle name="Normal 62 2 2 5 3 5" xfId="38135" xr:uid="{00000000-0005-0000-0000-0000543F0000}"/>
    <cellStyle name="Normal 62 2 2 5 3 6" xfId="47646" xr:uid="{00000000-0005-0000-0000-0000553F0000}"/>
    <cellStyle name="Normal 62 2 2 5 4" xfId="6640" xr:uid="{00000000-0005-0000-0000-0000563F0000}"/>
    <cellStyle name="Normal 62 2 2 5 4 2" xfId="16157" xr:uid="{00000000-0005-0000-0000-0000573F0000}"/>
    <cellStyle name="Normal 62 2 2 5 4 3" xfId="24310" xr:uid="{00000000-0005-0000-0000-0000583F0000}"/>
    <cellStyle name="Normal 62 2 2 5 4 4" xfId="32463" xr:uid="{00000000-0005-0000-0000-0000593F0000}"/>
    <cellStyle name="Normal 62 2 2 5 4 5" xfId="40695" xr:uid="{00000000-0005-0000-0000-00005A3F0000}"/>
    <cellStyle name="Normal 62 2 2 5 4 6" xfId="50206" xr:uid="{00000000-0005-0000-0000-00005B3F0000}"/>
    <cellStyle name="Normal 62 2 2 5 5" xfId="10557" xr:uid="{00000000-0005-0000-0000-00005C3F0000}"/>
    <cellStyle name="Normal 62 2 2 5 6" xfId="18716" xr:uid="{00000000-0005-0000-0000-00005D3F0000}"/>
    <cellStyle name="Normal 62 2 2 5 7" xfId="26869" xr:uid="{00000000-0005-0000-0000-00005E3F0000}"/>
    <cellStyle name="Normal 62 2 2 5 8" xfId="35101" xr:uid="{00000000-0005-0000-0000-00005F3F0000}"/>
    <cellStyle name="Normal 62 2 2 5 9" xfId="44612" xr:uid="{00000000-0005-0000-0000-0000603F0000}"/>
    <cellStyle name="Normal 62 2 2 6" xfId="1680" xr:uid="{00000000-0005-0000-0000-0000613F0000}"/>
    <cellStyle name="Normal 62 2 2 6 2" xfId="4720" xr:uid="{00000000-0005-0000-0000-0000623F0000}"/>
    <cellStyle name="Normal 62 2 2 6 2 2" xfId="14237" xr:uid="{00000000-0005-0000-0000-0000633F0000}"/>
    <cellStyle name="Normal 62 2 2 6 2 3" xfId="22390" xr:uid="{00000000-0005-0000-0000-0000643F0000}"/>
    <cellStyle name="Normal 62 2 2 6 2 4" xfId="30543" xr:uid="{00000000-0005-0000-0000-0000653F0000}"/>
    <cellStyle name="Normal 62 2 2 6 2 5" xfId="38775" xr:uid="{00000000-0005-0000-0000-0000663F0000}"/>
    <cellStyle name="Normal 62 2 2 6 2 6" xfId="48286" xr:uid="{00000000-0005-0000-0000-0000673F0000}"/>
    <cellStyle name="Normal 62 2 2 6 3" xfId="7280" xr:uid="{00000000-0005-0000-0000-0000683F0000}"/>
    <cellStyle name="Normal 62 2 2 6 3 2" xfId="16797" xr:uid="{00000000-0005-0000-0000-0000693F0000}"/>
    <cellStyle name="Normal 62 2 2 6 3 3" xfId="24950" xr:uid="{00000000-0005-0000-0000-00006A3F0000}"/>
    <cellStyle name="Normal 62 2 2 6 3 4" xfId="33103" xr:uid="{00000000-0005-0000-0000-00006B3F0000}"/>
    <cellStyle name="Normal 62 2 2 6 3 5" xfId="41335" xr:uid="{00000000-0005-0000-0000-00006C3F0000}"/>
    <cellStyle name="Normal 62 2 2 6 3 6" xfId="50846" xr:uid="{00000000-0005-0000-0000-00006D3F0000}"/>
    <cellStyle name="Normal 62 2 2 6 4" xfId="11197" xr:uid="{00000000-0005-0000-0000-00006E3F0000}"/>
    <cellStyle name="Normal 62 2 2 6 5" xfId="19356" xr:uid="{00000000-0005-0000-0000-00006F3F0000}"/>
    <cellStyle name="Normal 62 2 2 6 6" xfId="27509" xr:uid="{00000000-0005-0000-0000-0000703F0000}"/>
    <cellStyle name="Normal 62 2 2 6 7" xfId="35741" xr:uid="{00000000-0005-0000-0000-0000713F0000}"/>
    <cellStyle name="Normal 62 2 2 6 8" xfId="45252" xr:uid="{00000000-0005-0000-0000-0000723F0000}"/>
    <cellStyle name="Normal 62 2 2 7" xfId="2959" xr:uid="{00000000-0005-0000-0000-0000733F0000}"/>
    <cellStyle name="Normal 62 2 2 7 2" xfId="12476" xr:uid="{00000000-0005-0000-0000-0000743F0000}"/>
    <cellStyle name="Normal 62 2 2 7 3" xfId="20635" xr:uid="{00000000-0005-0000-0000-0000753F0000}"/>
    <cellStyle name="Normal 62 2 2 7 4" xfId="28788" xr:uid="{00000000-0005-0000-0000-0000763F0000}"/>
    <cellStyle name="Normal 62 2 2 7 5" xfId="37020" xr:uid="{00000000-0005-0000-0000-0000773F0000}"/>
    <cellStyle name="Normal 62 2 2 7 6" xfId="46531" xr:uid="{00000000-0005-0000-0000-0000783F0000}"/>
    <cellStyle name="Normal 62 2 2 8" xfId="3038" xr:uid="{00000000-0005-0000-0000-0000793F0000}"/>
    <cellStyle name="Normal 62 2 2 8 2" xfId="12555" xr:uid="{00000000-0005-0000-0000-00007A3F0000}"/>
    <cellStyle name="Normal 62 2 2 8 3" xfId="20714" xr:uid="{00000000-0005-0000-0000-00007B3F0000}"/>
    <cellStyle name="Normal 62 2 2 8 4" xfId="28867" xr:uid="{00000000-0005-0000-0000-00007C3F0000}"/>
    <cellStyle name="Normal 62 2 2 8 5" xfId="37099" xr:uid="{00000000-0005-0000-0000-00007D3F0000}"/>
    <cellStyle name="Normal 62 2 2 8 6" xfId="46610" xr:uid="{00000000-0005-0000-0000-00007E3F0000}"/>
    <cellStyle name="Normal 62 2 2 9" xfId="3117" xr:uid="{00000000-0005-0000-0000-00007F3F0000}"/>
    <cellStyle name="Normal 62 2 2 9 2" xfId="12634" xr:uid="{00000000-0005-0000-0000-0000803F0000}"/>
    <cellStyle name="Normal 62 2 2 9 3" xfId="20793" xr:uid="{00000000-0005-0000-0000-0000813F0000}"/>
    <cellStyle name="Normal 62 2 2 9 4" xfId="28946" xr:uid="{00000000-0005-0000-0000-0000823F0000}"/>
    <cellStyle name="Normal 62 2 2 9 5" xfId="37178" xr:uid="{00000000-0005-0000-0000-0000833F0000}"/>
    <cellStyle name="Normal 62 2 2 9 6" xfId="46689" xr:uid="{00000000-0005-0000-0000-0000843F0000}"/>
    <cellStyle name="Normal 62 2 20" xfId="8828" xr:uid="{00000000-0005-0000-0000-0000853F0000}"/>
    <cellStyle name="Normal 62 2 20 2" xfId="42883" xr:uid="{00000000-0005-0000-0000-0000863F0000}"/>
    <cellStyle name="Normal 62 2 20 3" xfId="52394" xr:uid="{00000000-0005-0000-0000-0000873F0000}"/>
    <cellStyle name="Normal 62 2 21" xfId="8907" xr:uid="{00000000-0005-0000-0000-0000883F0000}"/>
    <cellStyle name="Normal 62 2 21 2" xfId="42962" xr:uid="{00000000-0005-0000-0000-0000893F0000}"/>
    <cellStyle name="Normal 62 2 21 3" xfId="52473" xr:uid="{00000000-0005-0000-0000-00008A3F0000}"/>
    <cellStyle name="Normal 62 2 22" xfId="8986" xr:uid="{00000000-0005-0000-0000-00008B3F0000}"/>
    <cellStyle name="Normal 62 2 22 2" xfId="43041" xr:uid="{00000000-0005-0000-0000-00008C3F0000}"/>
    <cellStyle name="Normal 62 2 22 3" xfId="52552" xr:uid="{00000000-0005-0000-0000-00008D3F0000}"/>
    <cellStyle name="Normal 62 2 23" xfId="9065" xr:uid="{00000000-0005-0000-0000-00008E3F0000}"/>
    <cellStyle name="Normal 62 2 23 2" xfId="43120" xr:uid="{00000000-0005-0000-0000-00008F3F0000}"/>
    <cellStyle name="Normal 62 2 23 3" xfId="52631" xr:uid="{00000000-0005-0000-0000-0000903F0000}"/>
    <cellStyle name="Normal 62 2 24" xfId="9144" xr:uid="{00000000-0005-0000-0000-0000913F0000}"/>
    <cellStyle name="Normal 62 2 24 2" xfId="43199" xr:uid="{00000000-0005-0000-0000-0000923F0000}"/>
    <cellStyle name="Normal 62 2 24 3" xfId="52710" xr:uid="{00000000-0005-0000-0000-0000933F0000}"/>
    <cellStyle name="Normal 62 2 25" xfId="9223" xr:uid="{00000000-0005-0000-0000-0000943F0000}"/>
    <cellStyle name="Normal 62 2 25 2" xfId="43278" xr:uid="{00000000-0005-0000-0000-0000953F0000}"/>
    <cellStyle name="Normal 62 2 25 3" xfId="52789" xr:uid="{00000000-0005-0000-0000-0000963F0000}"/>
    <cellStyle name="Normal 62 2 26" xfId="9302" xr:uid="{00000000-0005-0000-0000-0000973F0000}"/>
    <cellStyle name="Normal 62 2 26 2" xfId="43357" xr:uid="{00000000-0005-0000-0000-0000983F0000}"/>
    <cellStyle name="Normal 62 2 26 3" xfId="52868" xr:uid="{00000000-0005-0000-0000-0000993F0000}"/>
    <cellStyle name="Normal 62 2 27" xfId="9381" xr:uid="{00000000-0005-0000-0000-00009A3F0000}"/>
    <cellStyle name="Normal 62 2 27 2" xfId="43436" xr:uid="{00000000-0005-0000-0000-00009B3F0000}"/>
    <cellStyle name="Normal 62 2 27 3" xfId="52947" xr:uid="{00000000-0005-0000-0000-00009C3F0000}"/>
    <cellStyle name="Normal 62 2 28" xfId="9460" xr:uid="{00000000-0005-0000-0000-00009D3F0000}"/>
    <cellStyle name="Normal 62 2 28 2" xfId="43515" xr:uid="{00000000-0005-0000-0000-00009E3F0000}"/>
    <cellStyle name="Normal 62 2 28 3" xfId="53026" xr:uid="{00000000-0005-0000-0000-00009F3F0000}"/>
    <cellStyle name="Normal 62 2 29" xfId="9539" xr:uid="{00000000-0005-0000-0000-0000A03F0000}"/>
    <cellStyle name="Normal 62 2 29 2" xfId="43594" xr:uid="{00000000-0005-0000-0000-0000A13F0000}"/>
    <cellStyle name="Normal 62 2 29 3" xfId="53105" xr:uid="{00000000-0005-0000-0000-0000A23F0000}"/>
    <cellStyle name="Normal 62 2 3" xfId="418" xr:uid="{00000000-0005-0000-0000-0000A33F0000}"/>
    <cellStyle name="Normal 62 2 3 10" xfId="26261" xr:uid="{00000000-0005-0000-0000-0000A43F0000}"/>
    <cellStyle name="Normal 62 2 3 11" xfId="34493" xr:uid="{00000000-0005-0000-0000-0000A53F0000}"/>
    <cellStyle name="Normal 62 2 3 12" xfId="44004" xr:uid="{00000000-0005-0000-0000-0000A63F0000}"/>
    <cellStyle name="Normal 62 2 3 2" xfId="580" xr:uid="{00000000-0005-0000-0000-0000A73F0000}"/>
    <cellStyle name="Normal 62 2 3 2 10" xfId="34653" xr:uid="{00000000-0005-0000-0000-0000A83F0000}"/>
    <cellStyle name="Normal 62 2 3 2 11" xfId="44164" xr:uid="{00000000-0005-0000-0000-0000A93F0000}"/>
    <cellStyle name="Normal 62 2 3 2 2" xfId="906" xr:uid="{00000000-0005-0000-0000-0000AA3F0000}"/>
    <cellStyle name="Normal 62 2 3 2 2 10" xfId="44484" xr:uid="{00000000-0005-0000-0000-0000AB3F0000}"/>
    <cellStyle name="Normal 62 2 3 2 2 2" xfId="1549" xr:uid="{00000000-0005-0000-0000-0000AC3F0000}"/>
    <cellStyle name="Normal 62 2 3 2 2 2 2" xfId="2832" xr:uid="{00000000-0005-0000-0000-0000AD3F0000}"/>
    <cellStyle name="Normal 62 2 3 2 2 2 2 2" xfId="5872" xr:uid="{00000000-0005-0000-0000-0000AE3F0000}"/>
    <cellStyle name="Normal 62 2 3 2 2 2 2 2 2" xfId="15389" xr:uid="{00000000-0005-0000-0000-0000AF3F0000}"/>
    <cellStyle name="Normal 62 2 3 2 2 2 2 2 3" xfId="23542" xr:uid="{00000000-0005-0000-0000-0000B03F0000}"/>
    <cellStyle name="Normal 62 2 3 2 2 2 2 2 4" xfId="31695" xr:uid="{00000000-0005-0000-0000-0000B13F0000}"/>
    <cellStyle name="Normal 62 2 3 2 2 2 2 2 5" xfId="39927" xr:uid="{00000000-0005-0000-0000-0000B23F0000}"/>
    <cellStyle name="Normal 62 2 3 2 2 2 2 2 6" xfId="49438" xr:uid="{00000000-0005-0000-0000-0000B33F0000}"/>
    <cellStyle name="Normal 62 2 3 2 2 2 2 3" xfId="8432" xr:uid="{00000000-0005-0000-0000-0000B43F0000}"/>
    <cellStyle name="Normal 62 2 3 2 2 2 2 3 2" xfId="17949" xr:uid="{00000000-0005-0000-0000-0000B53F0000}"/>
    <cellStyle name="Normal 62 2 3 2 2 2 2 3 3" xfId="26102" xr:uid="{00000000-0005-0000-0000-0000B63F0000}"/>
    <cellStyle name="Normal 62 2 3 2 2 2 2 3 4" xfId="34255" xr:uid="{00000000-0005-0000-0000-0000B73F0000}"/>
    <cellStyle name="Normal 62 2 3 2 2 2 2 3 5" xfId="42487" xr:uid="{00000000-0005-0000-0000-0000B83F0000}"/>
    <cellStyle name="Normal 62 2 3 2 2 2 2 3 6" xfId="51998" xr:uid="{00000000-0005-0000-0000-0000B93F0000}"/>
    <cellStyle name="Normal 62 2 3 2 2 2 2 4" xfId="12349" xr:uid="{00000000-0005-0000-0000-0000BA3F0000}"/>
    <cellStyle name="Normal 62 2 3 2 2 2 2 5" xfId="20508" xr:uid="{00000000-0005-0000-0000-0000BB3F0000}"/>
    <cellStyle name="Normal 62 2 3 2 2 2 2 6" xfId="28661" xr:uid="{00000000-0005-0000-0000-0000BC3F0000}"/>
    <cellStyle name="Normal 62 2 3 2 2 2 2 7" xfId="36893" xr:uid="{00000000-0005-0000-0000-0000BD3F0000}"/>
    <cellStyle name="Normal 62 2 3 2 2 2 2 8" xfId="46404" xr:uid="{00000000-0005-0000-0000-0000BE3F0000}"/>
    <cellStyle name="Normal 62 2 3 2 2 2 3" xfId="4592" xr:uid="{00000000-0005-0000-0000-0000BF3F0000}"/>
    <cellStyle name="Normal 62 2 3 2 2 2 3 2" xfId="14109" xr:uid="{00000000-0005-0000-0000-0000C03F0000}"/>
    <cellStyle name="Normal 62 2 3 2 2 2 3 3" xfId="22262" xr:uid="{00000000-0005-0000-0000-0000C13F0000}"/>
    <cellStyle name="Normal 62 2 3 2 2 2 3 4" xfId="30415" xr:uid="{00000000-0005-0000-0000-0000C23F0000}"/>
    <cellStyle name="Normal 62 2 3 2 2 2 3 5" xfId="38647" xr:uid="{00000000-0005-0000-0000-0000C33F0000}"/>
    <cellStyle name="Normal 62 2 3 2 2 2 3 6" xfId="48158" xr:uid="{00000000-0005-0000-0000-0000C43F0000}"/>
    <cellStyle name="Normal 62 2 3 2 2 2 4" xfId="7152" xr:uid="{00000000-0005-0000-0000-0000C53F0000}"/>
    <cellStyle name="Normal 62 2 3 2 2 2 4 2" xfId="16669" xr:uid="{00000000-0005-0000-0000-0000C63F0000}"/>
    <cellStyle name="Normal 62 2 3 2 2 2 4 3" xfId="24822" xr:uid="{00000000-0005-0000-0000-0000C73F0000}"/>
    <cellStyle name="Normal 62 2 3 2 2 2 4 4" xfId="32975" xr:uid="{00000000-0005-0000-0000-0000C83F0000}"/>
    <cellStyle name="Normal 62 2 3 2 2 2 4 5" xfId="41207" xr:uid="{00000000-0005-0000-0000-0000C93F0000}"/>
    <cellStyle name="Normal 62 2 3 2 2 2 4 6" xfId="50718" xr:uid="{00000000-0005-0000-0000-0000CA3F0000}"/>
    <cellStyle name="Normal 62 2 3 2 2 2 5" xfId="11069" xr:uid="{00000000-0005-0000-0000-0000CB3F0000}"/>
    <cellStyle name="Normal 62 2 3 2 2 2 6" xfId="19228" xr:uid="{00000000-0005-0000-0000-0000CC3F0000}"/>
    <cellStyle name="Normal 62 2 3 2 2 2 7" xfId="27381" xr:uid="{00000000-0005-0000-0000-0000CD3F0000}"/>
    <cellStyle name="Normal 62 2 3 2 2 2 8" xfId="35613" xr:uid="{00000000-0005-0000-0000-0000CE3F0000}"/>
    <cellStyle name="Normal 62 2 3 2 2 2 9" xfId="45124" xr:uid="{00000000-0005-0000-0000-0000CF3F0000}"/>
    <cellStyle name="Normal 62 2 3 2 2 3" xfId="2192" xr:uid="{00000000-0005-0000-0000-0000D03F0000}"/>
    <cellStyle name="Normal 62 2 3 2 2 3 2" xfId="5232" xr:uid="{00000000-0005-0000-0000-0000D13F0000}"/>
    <cellStyle name="Normal 62 2 3 2 2 3 2 2" xfId="14749" xr:uid="{00000000-0005-0000-0000-0000D23F0000}"/>
    <cellStyle name="Normal 62 2 3 2 2 3 2 3" xfId="22902" xr:uid="{00000000-0005-0000-0000-0000D33F0000}"/>
    <cellStyle name="Normal 62 2 3 2 2 3 2 4" xfId="31055" xr:uid="{00000000-0005-0000-0000-0000D43F0000}"/>
    <cellStyle name="Normal 62 2 3 2 2 3 2 5" xfId="39287" xr:uid="{00000000-0005-0000-0000-0000D53F0000}"/>
    <cellStyle name="Normal 62 2 3 2 2 3 2 6" xfId="48798" xr:uid="{00000000-0005-0000-0000-0000D63F0000}"/>
    <cellStyle name="Normal 62 2 3 2 2 3 3" xfId="7792" xr:uid="{00000000-0005-0000-0000-0000D73F0000}"/>
    <cellStyle name="Normal 62 2 3 2 2 3 3 2" xfId="17309" xr:uid="{00000000-0005-0000-0000-0000D83F0000}"/>
    <cellStyle name="Normal 62 2 3 2 2 3 3 3" xfId="25462" xr:uid="{00000000-0005-0000-0000-0000D93F0000}"/>
    <cellStyle name="Normal 62 2 3 2 2 3 3 4" xfId="33615" xr:uid="{00000000-0005-0000-0000-0000DA3F0000}"/>
    <cellStyle name="Normal 62 2 3 2 2 3 3 5" xfId="41847" xr:uid="{00000000-0005-0000-0000-0000DB3F0000}"/>
    <cellStyle name="Normal 62 2 3 2 2 3 3 6" xfId="51358" xr:uid="{00000000-0005-0000-0000-0000DC3F0000}"/>
    <cellStyle name="Normal 62 2 3 2 2 3 4" xfId="11709" xr:uid="{00000000-0005-0000-0000-0000DD3F0000}"/>
    <cellStyle name="Normal 62 2 3 2 2 3 5" xfId="19868" xr:uid="{00000000-0005-0000-0000-0000DE3F0000}"/>
    <cellStyle name="Normal 62 2 3 2 2 3 6" xfId="28021" xr:uid="{00000000-0005-0000-0000-0000DF3F0000}"/>
    <cellStyle name="Normal 62 2 3 2 2 3 7" xfId="36253" xr:uid="{00000000-0005-0000-0000-0000E03F0000}"/>
    <cellStyle name="Normal 62 2 3 2 2 3 8" xfId="45764" xr:uid="{00000000-0005-0000-0000-0000E13F0000}"/>
    <cellStyle name="Normal 62 2 3 2 2 4" xfId="3952" xr:uid="{00000000-0005-0000-0000-0000E23F0000}"/>
    <cellStyle name="Normal 62 2 3 2 2 4 2" xfId="13469" xr:uid="{00000000-0005-0000-0000-0000E33F0000}"/>
    <cellStyle name="Normal 62 2 3 2 2 4 3" xfId="21622" xr:uid="{00000000-0005-0000-0000-0000E43F0000}"/>
    <cellStyle name="Normal 62 2 3 2 2 4 4" xfId="29775" xr:uid="{00000000-0005-0000-0000-0000E53F0000}"/>
    <cellStyle name="Normal 62 2 3 2 2 4 5" xfId="38007" xr:uid="{00000000-0005-0000-0000-0000E63F0000}"/>
    <cellStyle name="Normal 62 2 3 2 2 4 6" xfId="47518" xr:uid="{00000000-0005-0000-0000-0000E73F0000}"/>
    <cellStyle name="Normal 62 2 3 2 2 5" xfId="6512" xr:uid="{00000000-0005-0000-0000-0000E83F0000}"/>
    <cellStyle name="Normal 62 2 3 2 2 5 2" xfId="16029" xr:uid="{00000000-0005-0000-0000-0000E93F0000}"/>
    <cellStyle name="Normal 62 2 3 2 2 5 3" xfId="24182" xr:uid="{00000000-0005-0000-0000-0000EA3F0000}"/>
    <cellStyle name="Normal 62 2 3 2 2 5 4" xfId="32335" xr:uid="{00000000-0005-0000-0000-0000EB3F0000}"/>
    <cellStyle name="Normal 62 2 3 2 2 5 5" xfId="40567" xr:uid="{00000000-0005-0000-0000-0000EC3F0000}"/>
    <cellStyle name="Normal 62 2 3 2 2 5 6" xfId="50078" xr:uid="{00000000-0005-0000-0000-0000ED3F0000}"/>
    <cellStyle name="Normal 62 2 3 2 2 6" xfId="10429" xr:uid="{00000000-0005-0000-0000-0000EE3F0000}"/>
    <cellStyle name="Normal 62 2 3 2 2 7" xfId="18588" xr:uid="{00000000-0005-0000-0000-0000EF3F0000}"/>
    <cellStyle name="Normal 62 2 3 2 2 8" xfId="26741" xr:uid="{00000000-0005-0000-0000-0000F03F0000}"/>
    <cellStyle name="Normal 62 2 3 2 2 9" xfId="34973" xr:uid="{00000000-0005-0000-0000-0000F13F0000}"/>
    <cellStyle name="Normal 62 2 3 2 3" xfId="1229" xr:uid="{00000000-0005-0000-0000-0000F23F0000}"/>
    <cellStyle name="Normal 62 2 3 2 3 2" xfId="2512" xr:uid="{00000000-0005-0000-0000-0000F33F0000}"/>
    <cellStyle name="Normal 62 2 3 2 3 2 2" xfId="5552" xr:uid="{00000000-0005-0000-0000-0000F43F0000}"/>
    <cellStyle name="Normal 62 2 3 2 3 2 2 2" xfId="15069" xr:uid="{00000000-0005-0000-0000-0000F53F0000}"/>
    <cellStyle name="Normal 62 2 3 2 3 2 2 3" xfId="23222" xr:uid="{00000000-0005-0000-0000-0000F63F0000}"/>
    <cellStyle name="Normal 62 2 3 2 3 2 2 4" xfId="31375" xr:uid="{00000000-0005-0000-0000-0000F73F0000}"/>
    <cellStyle name="Normal 62 2 3 2 3 2 2 5" xfId="39607" xr:uid="{00000000-0005-0000-0000-0000F83F0000}"/>
    <cellStyle name="Normal 62 2 3 2 3 2 2 6" xfId="49118" xr:uid="{00000000-0005-0000-0000-0000F93F0000}"/>
    <cellStyle name="Normal 62 2 3 2 3 2 3" xfId="8112" xr:uid="{00000000-0005-0000-0000-0000FA3F0000}"/>
    <cellStyle name="Normal 62 2 3 2 3 2 3 2" xfId="17629" xr:uid="{00000000-0005-0000-0000-0000FB3F0000}"/>
    <cellStyle name="Normal 62 2 3 2 3 2 3 3" xfId="25782" xr:uid="{00000000-0005-0000-0000-0000FC3F0000}"/>
    <cellStyle name="Normal 62 2 3 2 3 2 3 4" xfId="33935" xr:uid="{00000000-0005-0000-0000-0000FD3F0000}"/>
    <cellStyle name="Normal 62 2 3 2 3 2 3 5" xfId="42167" xr:uid="{00000000-0005-0000-0000-0000FE3F0000}"/>
    <cellStyle name="Normal 62 2 3 2 3 2 3 6" xfId="51678" xr:uid="{00000000-0005-0000-0000-0000FF3F0000}"/>
    <cellStyle name="Normal 62 2 3 2 3 2 4" xfId="12029" xr:uid="{00000000-0005-0000-0000-000000400000}"/>
    <cellStyle name="Normal 62 2 3 2 3 2 5" xfId="20188" xr:uid="{00000000-0005-0000-0000-000001400000}"/>
    <cellStyle name="Normal 62 2 3 2 3 2 6" xfId="28341" xr:uid="{00000000-0005-0000-0000-000002400000}"/>
    <cellStyle name="Normal 62 2 3 2 3 2 7" xfId="36573" xr:uid="{00000000-0005-0000-0000-000003400000}"/>
    <cellStyle name="Normal 62 2 3 2 3 2 8" xfId="46084" xr:uid="{00000000-0005-0000-0000-000004400000}"/>
    <cellStyle name="Normal 62 2 3 2 3 3" xfId="4272" xr:uid="{00000000-0005-0000-0000-000005400000}"/>
    <cellStyle name="Normal 62 2 3 2 3 3 2" xfId="13789" xr:uid="{00000000-0005-0000-0000-000006400000}"/>
    <cellStyle name="Normal 62 2 3 2 3 3 3" xfId="21942" xr:uid="{00000000-0005-0000-0000-000007400000}"/>
    <cellStyle name="Normal 62 2 3 2 3 3 4" xfId="30095" xr:uid="{00000000-0005-0000-0000-000008400000}"/>
    <cellStyle name="Normal 62 2 3 2 3 3 5" xfId="38327" xr:uid="{00000000-0005-0000-0000-000009400000}"/>
    <cellStyle name="Normal 62 2 3 2 3 3 6" xfId="47838" xr:uid="{00000000-0005-0000-0000-00000A400000}"/>
    <cellStyle name="Normal 62 2 3 2 3 4" xfId="6832" xr:uid="{00000000-0005-0000-0000-00000B400000}"/>
    <cellStyle name="Normal 62 2 3 2 3 4 2" xfId="16349" xr:uid="{00000000-0005-0000-0000-00000C400000}"/>
    <cellStyle name="Normal 62 2 3 2 3 4 3" xfId="24502" xr:uid="{00000000-0005-0000-0000-00000D400000}"/>
    <cellStyle name="Normal 62 2 3 2 3 4 4" xfId="32655" xr:uid="{00000000-0005-0000-0000-00000E400000}"/>
    <cellStyle name="Normal 62 2 3 2 3 4 5" xfId="40887" xr:uid="{00000000-0005-0000-0000-00000F400000}"/>
    <cellStyle name="Normal 62 2 3 2 3 4 6" xfId="50398" xr:uid="{00000000-0005-0000-0000-000010400000}"/>
    <cellStyle name="Normal 62 2 3 2 3 5" xfId="10749" xr:uid="{00000000-0005-0000-0000-000011400000}"/>
    <cellStyle name="Normal 62 2 3 2 3 6" xfId="18908" xr:uid="{00000000-0005-0000-0000-000012400000}"/>
    <cellStyle name="Normal 62 2 3 2 3 7" xfId="27061" xr:uid="{00000000-0005-0000-0000-000013400000}"/>
    <cellStyle name="Normal 62 2 3 2 3 8" xfId="35293" xr:uid="{00000000-0005-0000-0000-000014400000}"/>
    <cellStyle name="Normal 62 2 3 2 3 9" xfId="44804" xr:uid="{00000000-0005-0000-0000-000015400000}"/>
    <cellStyle name="Normal 62 2 3 2 4" xfId="1872" xr:uid="{00000000-0005-0000-0000-000016400000}"/>
    <cellStyle name="Normal 62 2 3 2 4 2" xfId="4912" xr:uid="{00000000-0005-0000-0000-000017400000}"/>
    <cellStyle name="Normal 62 2 3 2 4 2 2" xfId="14429" xr:uid="{00000000-0005-0000-0000-000018400000}"/>
    <cellStyle name="Normal 62 2 3 2 4 2 3" xfId="22582" xr:uid="{00000000-0005-0000-0000-000019400000}"/>
    <cellStyle name="Normal 62 2 3 2 4 2 4" xfId="30735" xr:uid="{00000000-0005-0000-0000-00001A400000}"/>
    <cellStyle name="Normal 62 2 3 2 4 2 5" xfId="38967" xr:uid="{00000000-0005-0000-0000-00001B400000}"/>
    <cellStyle name="Normal 62 2 3 2 4 2 6" xfId="48478" xr:uid="{00000000-0005-0000-0000-00001C400000}"/>
    <cellStyle name="Normal 62 2 3 2 4 3" xfId="7472" xr:uid="{00000000-0005-0000-0000-00001D400000}"/>
    <cellStyle name="Normal 62 2 3 2 4 3 2" xfId="16989" xr:uid="{00000000-0005-0000-0000-00001E400000}"/>
    <cellStyle name="Normal 62 2 3 2 4 3 3" xfId="25142" xr:uid="{00000000-0005-0000-0000-00001F400000}"/>
    <cellStyle name="Normal 62 2 3 2 4 3 4" xfId="33295" xr:uid="{00000000-0005-0000-0000-000020400000}"/>
    <cellStyle name="Normal 62 2 3 2 4 3 5" xfId="41527" xr:uid="{00000000-0005-0000-0000-000021400000}"/>
    <cellStyle name="Normal 62 2 3 2 4 3 6" xfId="51038" xr:uid="{00000000-0005-0000-0000-000022400000}"/>
    <cellStyle name="Normal 62 2 3 2 4 4" xfId="11389" xr:uid="{00000000-0005-0000-0000-000023400000}"/>
    <cellStyle name="Normal 62 2 3 2 4 5" xfId="19548" xr:uid="{00000000-0005-0000-0000-000024400000}"/>
    <cellStyle name="Normal 62 2 3 2 4 6" xfId="27701" xr:uid="{00000000-0005-0000-0000-000025400000}"/>
    <cellStyle name="Normal 62 2 3 2 4 7" xfId="35933" xr:uid="{00000000-0005-0000-0000-000026400000}"/>
    <cellStyle name="Normal 62 2 3 2 4 8" xfId="45444" xr:uid="{00000000-0005-0000-0000-000027400000}"/>
    <cellStyle name="Normal 62 2 3 2 5" xfId="3629" xr:uid="{00000000-0005-0000-0000-000028400000}"/>
    <cellStyle name="Normal 62 2 3 2 5 2" xfId="13146" xr:uid="{00000000-0005-0000-0000-000029400000}"/>
    <cellStyle name="Normal 62 2 3 2 5 3" xfId="21302" xr:uid="{00000000-0005-0000-0000-00002A400000}"/>
    <cellStyle name="Normal 62 2 3 2 5 4" xfId="29455" xr:uid="{00000000-0005-0000-0000-00002B400000}"/>
    <cellStyle name="Normal 62 2 3 2 5 5" xfId="37687" xr:uid="{00000000-0005-0000-0000-00002C400000}"/>
    <cellStyle name="Normal 62 2 3 2 5 6" xfId="47198" xr:uid="{00000000-0005-0000-0000-00002D400000}"/>
    <cellStyle name="Normal 62 2 3 2 6" xfId="6192" xr:uid="{00000000-0005-0000-0000-00002E400000}"/>
    <cellStyle name="Normal 62 2 3 2 6 2" xfId="15709" xr:uid="{00000000-0005-0000-0000-00002F400000}"/>
    <cellStyle name="Normal 62 2 3 2 6 3" xfId="23862" xr:uid="{00000000-0005-0000-0000-000030400000}"/>
    <cellStyle name="Normal 62 2 3 2 6 4" xfId="32015" xr:uid="{00000000-0005-0000-0000-000031400000}"/>
    <cellStyle name="Normal 62 2 3 2 6 5" xfId="40247" xr:uid="{00000000-0005-0000-0000-000032400000}"/>
    <cellStyle name="Normal 62 2 3 2 6 6" xfId="49758" xr:uid="{00000000-0005-0000-0000-000033400000}"/>
    <cellStyle name="Normal 62 2 3 2 7" xfId="10109" xr:uid="{00000000-0005-0000-0000-000034400000}"/>
    <cellStyle name="Normal 62 2 3 2 8" xfId="18268" xr:uid="{00000000-0005-0000-0000-000035400000}"/>
    <cellStyle name="Normal 62 2 3 2 9" xfId="26421" xr:uid="{00000000-0005-0000-0000-000036400000}"/>
    <cellStyle name="Normal 62 2 3 3" xfId="743" xr:uid="{00000000-0005-0000-0000-000037400000}"/>
    <cellStyle name="Normal 62 2 3 3 10" xfId="44324" xr:uid="{00000000-0005-0000-0000-000038400000}"/>
    <cellStyle name="Normal 62 2 3 3 2" xfId="1389" xr:uid="{00000000-0005-0000-0000-000039400000}"/>
    <cellStyle name="Normal 62 2 3 3 2 2" xfId="2672" xr:uid="{00000000-0005-0000-0000-00003A400000}"/>
    <cellStyle name="Normal 62 2 3 3 2 2 2" xfId="5712" xr:uid="{00000000-0005-0000-0000-00003B400000}"/>
    <cellStyle name="Normal 62 2 3 3 2 2 2 2" xfId="15229" xr:uid="{00000000-0005-0000-0000-00003C400000}"/>
    <cellStyle name="Normal 62 2 3 3 2 2 2 3" xfId="23382" xr:uid="{00000000-0005-0000-0000-00003D400000}"/>
    <cellStyle name="Normal 62 2 3 3 2 2 2 4" xfId="31535" xr:uid="{00000000-0005-0000-0000-00003E400000}"/>
    <cellStyle name="Normal 62 2 3 3 2 2 2 5" xfId="39767" xr:uid="{00000000-0005-0000-0000-00003F400000}"/>
    <cellStyle name="Normal 62 2 3 3 2 2 2 6" xfId="49278" xr:uid="{00000000-0005-0000-0000-000040400000}"/>
    <cellStyle name="Normal 62 2 3 3 2 2 3" xfId="8272" xr:uid="{00000000-0005-0000-0000-000041400000}"/>
    <cellStyle name="Normal 62 2 3 3 2 2 3 2" xfId="17789" xr:uid="{00000000-0005-0000-0000-000042400000}"/>
    <cellStyle name="Normal 62 2 3 3 2 2 3 3" xfId="25942" xr:uid="{00000000-0005-0000-0000-000043400000}"/>
    <cellStyle name="Normal 62 2 3 3 2 2 3 4" xfId="34095" xr:uid="{00000000-0005-0000-0000-000044400000}"/>
    <cellStyle name="Normal 62 2 3 3 2 2 3 5" xfId="42327" xr:uid="{00000000-0005-0000-0000-000045400000}"/>
    <cellStyle name="Normal 62 2 3 3 2 2 3 6" xfId="51838" xr:uid="{00000000-0005-0000-0000-000046400000}"/>
    <cellStyle name="Normal 62 2 3 3 2 2 4" xfId="12189" xr:uid="{00000000-0005-0000-0000-000047400000}"/>
    <cellStyle name="Normal 62 2 3 3 2 2 5" xfId="20348" xr:uid="{00000000-0005-0000-0000-000048400000}"/>
    <cellStyle name="Normal 62 2 3 3 2 2 6" xfId="28501" xr:uid="{00000000-0005-0000-0000-000049400000}"/>
    <cellStyle name="Normal 62 2 3 3 2 2 7" xfId="36733" xr:uid="{00000000-0005-0000-0000-00004A400000}"/>
    <cellStyle name="Normal 62 2 3 3 2 2 8" xfId="46244" xr:uid="{00000000-0005-0000-0000-00004B400000}"/>
    <cellStyle name="Normal 62 2 3 3 2 3" xfId="4432" xr:uid="{00000000-0005-0000-0000-00004C400000}"/>
    <cellStyle name="Normal 62 2 3 3 2 3 2" xfId="13949" xr:uid="{00000000-0005-0000-0000-00004D400000}"/>
    <cellStyle name="Normal 62 2 3 3 2 3 3" xfId="22102" xr:uid="{00000000-0005-0000-0000-00004E400000}"/>
    <cellStyle name="Normal 62 2 3 3 2 3 4" xfId="30255" xr:uid="{00000000-0005-0000-0000-00004F400000}"/>
    <cellStyle name="Normal 62 2 3 3 2 3 5" xfId="38487" xr:uid="{00000000-0005-0000-0000-000050400000}"/>
    <cellStyle name="Normal 62 2 3 3 2 3 6" xfId="47998" xr:uid="{00000000-0005-0000-0000-000051400000}"/>
    <cellStyle name="Normal 62 2 3 3 2 4" xfId="6992" xr:uid="{00000000-0005-0000-0000-000052400000}"/>
    <cellStyle name="Normal 62 2 3 3 2 4 2" xfId="16509" xr:uid="{00000000-0005-0000-0000-000053400000}"/>
    <cellStyle name="Normal 62 2 3 3 2 4 3" xfId="24662" xr:uid="{00000000-0005-0000-0000-000054400000}"/>
    <cellStyle name="Normal 62 2 3 3 2 4 4" xfId="32815" xr:uid="{00000000-0005-0000-0000-000055400000}"/>
    <cellStyle name="Normal 62 2 3 3 2 4 5" xfId="41047" xr:uid="{00000000-0005-0000-0000-000056400000}"/>
    <cellStyle name="Normal 62 2 3 3 2 4 6" xfId="50558" xr:uid="{00000000-0005-0000-0000-000057400000}"/>
    <cellStyle name="Normal 62 2 3 3 2 5" xfId="10909" xr:uid="{00000000-0005-0000-0000-000058400000}"/>
    <cellStyle name="Normal 62 2 3 3 2 6" xfId="19068" xr:uid="{00000000-0005-0000-0000-000059400000}"/>
    <cellStyle name="Normal 62 2 3 3 2 7" xfId="27221" xr:uid="{00000000-0005-0000-0000-00005A400000}"/>
    <cellStyle name="Normal 62 2 3 3 2 8" xfId="35453" xr:uid="{00000000-0005-0000-0000-00005B400000}"/>
    <cellStyle name="Normal 62 2 3 3 2 9" xfId="44964" xr:uid="{00000000-0005-0000-0000-00005C400000}"/>
    <cellStyle name="Normal 62 2 3 3 3" xfId="2032" xr:uid="{00000000-0005-0000-0000-00005D400000}"/>
    <cellStyle name="Normal 62 2 3 3 3 2" xfId="5072" xr:uid="{00000000-0005-0000-0000-00005E400000}"/>
    <cellStyle name="Normal 62 2 3 3 3 2 2" xfId="14589" xr:uid="{00000000-0005-0000-0000-00005F400000}"/>
    <cellStyle name="Normal 62 2 3 3 3 2 3" xfId="22742" xr:uid="{00000000-0005-0000-0000-000060400000}"/>
    <cellStyle name="Normal 62 2 3 3 3 2 4" xfId="30895" xr:uid="{00000000-0005-0000-0000-000061400000}"/>
    <cellStyle name="Normal 62 2 3 3 3 2 5" xfId="39127" xr:uid="{00000000-0005-0000-0000-000062400000}"/>
    <cellStyle name="Normal 62 2 3 3 3 2 6" xfId="48638" xr:uid="{00000000-0005-0000-0000-000063400000}"/>
    <cellStyle name="Normal 62 2 3 3 3 3" xfId="7632" xr:uid="{00000000-0005-0000-0000-000064400000}"/>
    <cellStyle name="Normal 62 2 3 3 3 3 2" xfId="17149" xr:uid="{00000000-0005-0000-0000-000065400000}"/>
    <cellStyle name="Normal 62 2 3 3 3 3 3" xfId="25302" xr:uid="{00000000-0005-0000-0000-000066400000}"/>
    <cellStyle name="Normal 62 2 3 3 3 3 4" xfId="33455" xr:uid="{00000000-0005-0000-0000-000067400000}"/>
    <cellStyle name="Normal 62 2 3 3 3 3 5" xfId="41687" xr:uid="{00000000-0005-0000-0000-000068400000}"/>
    <cellStyle name="Normal 62 2 3 3 3 3 6" xfId="51198" xr:uid="{00000000-0005-0000-0000-000069400000}"/>
    <cellStyle name="Normal 62 2 3 3 3 4" xfId="11549" xr:uid="{00000000-0005-0000-0000-00006A400000}"/>
    <cellStyle name="Normal 62 2 3 3 3 5" xfId="19708" xr:uid="{00000000-0005-0000-0000-00006B400000}"/>
    <cellStyle name="Normal 62 2 3 3 3 6" xfId="27861" xr:uid="{00000000-0005-0000-0000-00006C400000}"/>
    <cellStyle name="Normal 62 2 3 3 3 7" xfId="36093" xr:uid="{00000000-0005-0000-0000-00006D400000}"/>
    <cellStyle name="Normal 62 2 3 3 3 8" xfId="45604" xr:uid="{00000000-0005-0000-0000-00006E400000}"/>
    <cellStyle name="Normal 62 2 3 3 4" xfId="3789" xr:uid="{00000000-0005-0000-0000-00006F400000}"/>
    <cellStyle name="Normal 62 2 3 3 4 2" xfId="13306" xr:uid="{00000000-0005-0000-0000-000070400000}"/>
    <cellStyle name="Normal 62 2 3 3 4 3" xfId="21462" xr:uid="{00000000-0005-0000-0000-000071400000}"/>
    <cellStyle name="Normal 62 2 3 3 4 4" xfId="29615" xr:uid="{00000000-0005-0000-0000-000072400000}"/>
    <cellStyle name="Normal 62 2 3 3 4 5" xfId="37847" xr:uid="{00000000-0005-0000-0000-000073400000}"/>
    <cellStyle name="Normal 62 2 3 3 4 6" xfId="47358" xr:uid="{00000000-0005-0000-0000-000074400000}"/>
    <cellStyle name="Normal 62 2 3 3 5" xfId="6352" xr:uid="{00000000-0005-0000-0000-000075400000}"/>
    <cellStyle name="Normal 62 2 3 3 5 2" xfId="15869" xr:uid="{00000000-0005-0000-0000-000076400000}"/>
    <cellStyle name="Normal 62 2 3 3 5 3" xfId="24022" xr:uid="{00000000-0005-0000-0000-000077400000}"/>
    <cellStyle name="Normal 62 2 3 3 5 4" xfId="32175" xr:uid="{00000000-0005-0000-0000-000078400000}"/>
    <cellStyle name="Normal 62 2 3 3 5 5" xfId="40407" xr:uid="{00000000-0005-0000-0000-000079400000}"/>
    <cellStyle name="Normal 62 2 3 3 5 6" xfId="49918" xr:uid="{00000000-0005-0000-0000-00007A400000}"/>
    <cellStyle name="Normal 62 2 3 3 6" xfId="10269" xr:uid="{00000000-0005-0000-0000-00007B400000}"/>
    <cellStyle name="Normal 62 2 3 3 7" xfId="18428" xr:uid="{00000000-0005-0000-0000-00007C400000}"/>
    <cellStyle name="Normal 62 2 3 3 8" xfId="26581" xr:uid="{00000000-0005-0000-0000-00007D400000}"/>
    <cellStyle name="Normal 62 2 3 3 9" xfId="34813" xr:uid="{00000000-0005-0000-0000-00007E400000}"/>
    <cellStyle name="Normal 62 2 3 4" xfId="1069" xr:uid="{00000000-0005-0000-0000-00007F400000}"/>
    <cellStyle name="Normal 62 2 3 4 2" xfId="2352" xr:uid="{00000000-0005-0000-0000-000080400000}"/>
    <cellStyle name="Normal 62 2 3 4 2 2" xfId="5392" xr:uid="{00000000-0005-0000-0000-000081400000}"/>
    <cellStyle name="Normal 62 2 3 4 2 2 2" xfId="14909" xr:uid="{00000000-0005-0000-0000-000082400000}"/>
    <cellStyle name="Normal 62 2 3 4 2 2 3" xfId="23062" xr:uid="{00000000-0005-0000-0000-000083400000}"/>
    <cellStyle name="Normal 62 2 3 4 2 2 4" xfId="31215" xr:uid="{00000000-0005-0000-0000-000084400000}"/>
    <cellStyle name="Normal 62 2 3 4 2 2 5" xfId="39447" xr:uid="{00000000-0005-0000-0000-000085400000}"/>
    <cellStyle name="Normal 62 2 3 4 2 2 6" xfId="48958" xr:uid="{00000000-0005-0000-0000-000086400000}"/>
    <cellStyle name="Normal 62 2 3 4 2 3" xfId="7952" xr:uid="{00000000-0005-0000-0000-000087400000}"/>
    <cellStyle name="Normal 62 2 3 4 2 3 2" xfId="17469" xr:uid="{00000000-0005-0000-0000-000088400000}"/>
    <cellStyle name="Normal 62 2 3 4 2 3 3" xfId="25622" xr:uid="{00000000-0005-0000-0000-000089400000}"/>
    <cellStyle name="Normal 62 2 3 4 2 3 4" xfId="33775" xr:uid="{00000000-0005-0000-0000-00008A400000}"/>
    <cellStyle name="Normal 62 2 3 4 2 3 5" xfId="42007" xr:uid="{00000000-0005-0000-0000-00008B400000}"/>
    <cellStyle name="Normal 62 2 3 4 2 3 6" xfId="51518" xr:uid="{00000000-0005-0000-0000-00008C400000}"/>
    <cellStyle name="Normal 62 2 3 4 2 4" xfId="11869" xr:uid="{00000000-0005-0000-0000-00008D400000}"/>
    <cellStyle name="Normal 62 2 3 4 2 5" xfId="20028" xr:uid="{00000000-0005-0000-0000-00008E400000}"/>
    <cellStyle name="Normal 62 2 3 4 2 6" xfId="28181" xr:uid="{00000000-0005-0000-0000-00008F400000}"/>
    <cellStyle name="Normal 62 2 3 4 2 7" xfId="36413" xr:uid="{00000000-0005-0000-0000-000090400000}"/>
    <cellStyle name="Normal 62 2 3 4 2 8" xfId="45924" xr:uid="{00000000-0005-0000-0000-000091400000}"/>
    <cellStyle name="Normal 62 2 3 4 3" xfId="4112" xr:uid="{00000000-0005-0000-0000-000092400000}"/>
    <cellStyle name="Normal 62 2 3 4 3 2" xfId="13629" xr:uid="{00000000-0005-0000-0000-000093400000}"/>
    <cellStyle name="Normal 62 2 3 4 3 3" xfId="21782" xr:uid="{00000000-0005-0000-0000-000094400000}"/>
    <cellStyle name="Normal 62 2 3 4 3 4" xfId="29935" xr:uid="{00000000-0005-0000-0000-000095400000}"/>
    <cellStyle name="Normal 62 2 3 4 3 5" xfId="38167" xr:uid="{00000000-0005-0000-0000-000096400000}"/>
    <cellStyle name="Normal 62 2 3 4 3 6" xfId="47678" xr:uid="{00000000-0005-0000-0000-000097400000}"/>
    <cellStyle name="Normal 62 2 3 4 4" xfId="6672" xr:uid="{00000000-0005-0000-0000-000098400000}"/>
    <cellStyle name="Normal 62 2 3 4 4 2" xfId="16189" xr:uid="{00000000-0005-0000-0000-000099400000}"/>
    <cellStyle name="Normal 62 2 3 4 4 3" xfId="24342" xr:uid="{00000000-0005-0000-0000-00009A400000}"/>
    <cellStyle name="Normal 62 2 3 4 4 4" xfId="32495" xr:uid="{00000000-0005-0000-0000-00009B400000}"/>
    <cellStyle name="Normal 62 2 3 4 4 5" xfId="40727" xr:uid="{00000000-0005-0000-0000-00009C400000}"/>
    <cellStyle name="Normal 62 2 3 4 4 6" xfId="50238" xr:uid="{00000000-0005-0000-0000-00009D400000}"/>
    <cellStyle name="Normal 62 2 3 4 5" xfId="10589" xr:uid="{00000000-0005-0000-0000-00009E400000}"/>
    <cellStyle name="Normal 62 2 3 4 6" xfId="18748" xr:uid="{00000000-0005-0000-0000-00009F400000}"/>
    <cellStyle name="Normal 62 2 3 4 7" xfId="26901" xr:uid="{00000000-0005-0000-0000-0000A0400000}"/>
    <cellStyle name="Normal 62 2 3 4 8" xfId="35133" xr:uid="{00000000-0005-0000-0000-0000A1400000}"/>
    <cellStyle name="Normal 62 2 3 4 9" xfId="44644" xr:uid="{00000000-0005-0000-0000-0000A2400000}"/>
    <cellStyle name="Normal 62 2 3 5" xfId="1712" xr:uid="{00000000-0005-0000-0000-0000A3400000}"/>
    <cellStyle name="Normal 62 2 3 5 2" xfId="4752" xr:uid="{00000000-0005-0000-0000-0000A4400000}"/>
    <cellStyle name="Normal 62 2 3 5 2 2" xfId="14269" xr:uid="{00000000-0005-0000-0000-0000A5400000}"/>
    <cellStyle name="Normal 62 2 3 5 2 3" xfId="22422" xr:uid="{00000000-0005-0000-0000-0000A6400000}"/>
    <cellStyle name="Normal 62 2 3 5 2 4" xfId="30575" xr:uid="{00000000-0005-0000-0000-0000A7400000}"/>
    <cellStyle name="Normal 62 2 3 5 2 5" xfId="38807" xr:uid="{00000000-0005-0000-0000-0000A8400000}"/>
    <cellStyle name="Normal 62 2 3 5 2 6" xfId="48318" xr:uid="{00000000-0005-0000-0000-0000A9400000}"/>
    <cellStyle name="Normal 62 2 3 5 3" xfId="7312" xr:uid="{00000000-0005-0000-0000-0000AA400000}"/>
    <cellStyle name="Normal 62 2 3 5 3 2" xfId="16829" xr:uid="{00000000-0005-0000-0000-0000AB400000}"/>
    <cellStyle name="Normal 62 2 3 5 3 3" xfId="24982" xr:uid="{00000000-0005-0000-0000-0000AC400000}"/>
    <cellStyle name="Normal 62 2 3 5 3 4" xfId="33135" xr:uid="{00000000-0005-0000-0000-0000AD400000}"/>
    <cellStyle name="Normal 62 2 3 5 3 5" xfId="41367" xr:uid="{00000000-0005-0000-0000-0000AE400000}"/>
    <cellStyle name="Normal 62 2 3 5 3 6" xfId="50878" xr:uid="{00000000-0005-0000-0000-0000AF400000}"/>
    <cellStyle name="Normal 62 2 3 5 4" xfId="11229" xr:uid="{00000000-0005-0000-0000-0000B0400000}"/>
    <cellStyle name="Normal 62 2 3 5 5" xfId="19388" xr:uid="{00000000-0005-0000-0000-0000B1400000}"/>
    <cellStyle name="Normal 62 2 3 5 6" xfId="27541" xr:uid="{00000000-0005-0000-0000-0000B2400000}"/>
    <cellStyle name="Normal 62 2 3 5 7" xfId="35773" xr:uid="{00000000-0005-0000-0000-0000B3400000}"/>
    <cellStyle name="Normal 62 2 3 5 8" xfId="45284" xr:uid="{00000000-0005-0000-0000-0000B4400000}"/>
    <cellStyle name="Normal 62 2 3 6" xfId="3466" xr:uid="{00000000-0005-0000-0000-0000B5400000}"/>
    <cellStyle name="Normal 62 2 3 6 2" xfId="12983" xr:uid="{00000000-0005-0000-0000-0000B6400000}"/>
    <cellStyle name="Normal 62 2 3 6 3" xfId="21142" xr:uid="{00000000-0005-0000-0000-0000B7400000}"/>
    <cellStyle name="Normal 62 2 3 6 4" xfId="29295" xr:uid="{00000000-0005-0000-0000-0000B8400000}"/>
    <cellStyle name="Normal 62 2 3 6 5" xfId="37527" xr:uid="{00000000-0005-0000-0000-0000B9400000}"/>
    <cellStyle name="Normal 62 2 3 6 6" xfId="47038" xr:uid="{00000000-0005-0000-0000-0000BA400000}"/>
    <cellStyle name="Normal 62 2 3 7" xfId="6032" xr:uid="{00000000-0005-0000-0000-0000BB400000}"/>
    <cellStyle name="Normal 62 2 3 7 2" xfId="15549" xr:uid="{00000000-0005-0000-0000-0000BC400000}"/>
    <cellStyle name="Normal 62 2 3 7 3" xfId="23702" xr:uid="{00000000-0005-0000-0000-0000BD400000}"/>
    <cellStyle name="Normal 62 2 3 7 4" xfId="31855" xr:uid="{00000000-0005-0000-0000-0000BE400000}"/>
    <cellStyle name="Normal 62 2 3 7 5" xfId="40087" xr:uid="{00000000-0005-0000-0000-0000BF400000}"/>
    <cellStyle name="Normal 62 2 3 7 6" xfId="49598" xr:uid="{00000000-0005-0000-0000-0000C0400000}"/>
    <cellStyle name="Normal 62 2 3 8" xfId="9949" xr:uid="{00000000-0005-0000-0000-0000C1400000}"/>
    <cellStyle name="Normal 62 2 3 9" xfId="18108" xr:uid="{00000000-0005-0000-0000-0000C2400000}"/>
    <cellStyle name="Normal 62 2 30" xfId="9618" xr:uid="{00000000-0005-0000-0000-0000C3400000}"/>
    <cellStyle name="Normal 62 2 30 2" xfId="43673" xr:uid="{00000000-0005-0000-0000-0000C4400000}"/>
    <cellStyle name="Normal 62 2 30 3" xfId="53184" xr:uid="{00000000-0005-0000-0000-0000C5400000}"/>
    <cellStyle name="Normal 62 2 31" xfId="9697" xr:uid="{00000000-0005-0000-0000-0000C6400000}"/>
    <cellStyle name="Normal 62 2 31 2" xfId="43752" xr:uid="{00000000-0005-0000-0000-0000C7400000}"/>
    <cellStyle name="Normal 62 2 31 3" xfId="53263" xr:uid="{00000000-0005-0000-0000-0000C8400000}"/>
    <cellStyle name="Normal 62 2 32" xfId="9776" xr:uid="{00000000-0005-0000-0000-0000C9400000}"/>
    <cellStyle name="Normal 62 2 32 2" xfId="43831" xr:uid="{00000000-0005-0000-0000-0000CA400000}"/>
    <cellStyle name="Normal 62 2 32 3" xfId="53342" xr:uid="{00000000-0005-0000-0000-0000CB400000}"/>
    <cellStyle name="Normal 62 2 33" xfId="9870" xr:uid="{00000000-0005-0000-0000-0000CC400000}"/>
    <cellStyle name="Normal 62 2 34" xfId="18029" xr:uid="{00000000-0005-0000-0000-0000CD400000}"/>
    <cellStyle name="Normal 62 2 35" xfId="26182" xr:uid="{00000000-0005-0000-0000-0000CE400000}"/>
    <cellStyle name="Normal 62 2 36" xfId="34335" xr:uid="{00000000-0005-0000-0000-0000CF400000}"/>
    <cellStyle name="Normal 62 2 37" xfId="34414" xr:uid="{00000000-0005-0000-0000-0000D0400000}"/>
    <cellStyle name="Normal 62 2 38" xfId="43925" xr:uid="{00000000-0005-0000-0000-0000D1400000}"/>
    <cellStyle name="Normal 62 2 39" xfId="53436" xr:uid="{00000000-0005-0000-0000-0000D2400000}"/>
    <cellStyle name="Normal 62 2 4" xfId="500" xr:uid="{00000000-0005-0000-0000-0000D3400000}"/>
    <cellStyle name="Normal 62 2 4 10" xfId="34573" xr:uid="{00000000-0005-0000-0000-0000D4400000}"/>
    <cellStyle name="Normal 62 2 4 11" xfId="44084" xr:uid="{00000000-0005-0000-0000-0000D5400000}"/>
    <cellStyle name="Normal 62 2 4 2" xfId="826" xr:uid="{00000000-0005-0000-0000-0000D6400000}"/>
    <cellStyle name="Normal 62 2 4 2 10" xfId="44404" xr:uid="{00000000-0005-0000-0000-0000D7400000}"/>
    <cellStyle name="Normal 62 2 4 2 2" xfId="1469" xr:uid="{00000000-0005-0000-0000-0000D8400000}"/>
    <cellStyle name="Normal 62 2 4 2 2 2" xfId="2752" xr:uid="{00000000-0005-0000-0000-0000D9400000}"/>
    <cellStyle name="Normal 62 2 4 2 2 2 2" xfId="5792" xr:uid="{00000000-0005-0000-0000-0000DA400000}"/>
    <cellStyle name="Normal 62 2 4 2 2 2 2 2" xfId="15309" xr:uid="{00000000-0005-0000-0000-0000DB400000}"/>
    <cellStyle name="Normal 62 2 4 2 2 2 2 3" xfId="23462" xr:uid="{00000000-0005-0000-0000-0000DC400000}"/>
    <cellStyle name="Normal 62 2 4 2 2 2 2 4" xfId="31615" xr:uid="{00000000-0005-0000-0000-0000DD400000}"/>
    <cellStyle name="Normal 62 2 4 2 2 2 2 5" xfId="39847" xr:uid="{00000000-0005-0000-0000-0000DE400000}"/>
    <cellStyle name="Normal 62 2 4 2 2 2 2 6" xfId="49358" xr:uid="{00000000-0005-0000-0000-0000DF400000}"/>
    <cellStyle name="Normal 62 2 4 2 2 2 3" xfId="8352" xr:uid="{00000000-0005-0000-0000-0000E0400000}"/>
    <cellStyle name="Normal 62 2 4 2 2 2 3 2" xfId="17869" xr:uid="{00000000-0005-0000-0000-0000E1400000}"/>
    <cellStyle name="Normal 62 2 4 2 2 2 3 3" xfId="26022" xr:uid="{00000000-0005-0000-0000-0000E2400000}"/>
    <cellStyle name="Normal 62 2 4 2 2 2 3 4" xfId="34175" xr:uid="{00000000-0005-0000-0000-0000E3400000}"/>
    <cellStyle name="Normal 62 2 4 2 2 2 3 5" xfId="42407" xr:uid="{00000000-0005-0000-0000-0000E4400000}"/>
    <cellStyle name="Normal 62 2 4 2 2 2 3 6" xfId="51918" xr:uid="{00000000-0005-0000-0000-0000E5400000}"/>
    <cellStyle name="Normal 62 2 4 2 2 2 4" xfId="12269" xr:uid="{00000000-0005-0000-0000-0000E6400000}"/>
    <cellStyle name="Normal 62 2 4 2 2 2 5" xfId="20428" xr:uid="{00000000-0005-0000-0000-0000E7400000}"/>
    <cellStyle name="Normal 62 2 4 2 2 2 6" xfId="28581" xr:uid="{00000000-0005-0000-0000-0000E8400000}"/>
    <cellStyle name="Normal 62 2 4 2 2 2 7" xfId="36813" xr:uid="{00000000-0005-0000-0000-0000E9400000}"/>
    <cellStyle name="Normal 62 2 4 2 2 2 8" xfId="46324" xr:uid="{00000000-0005-0000-0000-0000EA400000}"/>
    <cellStyle name="Normal 62 2 4 2 2 3" xfId="4512" xr:uid="{00000000-0005-0000-0000-0000EB400000}"/>
    <cellStyle name="Normal 62 2 4 2 2 3 2" xfId="14029" xr:uid="{00000000-0005-0000-0000-0000EC400000}"/>
    <cellStyle name="Normal 62 2 4 2 2 3 3" xfId="22182" xr:uid="{00000000-0005-0000-0000-0000ED400000}"/>
    <cellStyle name="Normal 62 2 4 2 2 3 4" xfId="30335" xr:uid="{00000000-0005-0000-0000-0000EE400000}"/>
    <cellStyle name="Normal 62 2 4 2 2 3 5" xfId="38567" xr:uid="{00000000-0005-0000-0000-0000EF400000}"/>
    <cellStyle name="Normal 62 2 4 2 2 3 6" xfId="48078" xr:uid="{00000000-0005-0000-0000-0000F0400000}"/>
    <cellStyle name="Normal 62 2 4 2 2 4" xfId="7072" xr:uid="{00000000-0005-0000-0000-0000F1400000}"/>
    <cellStyle name="Normal 62 2 4 2 2 4 2" xfId="16589" xr:uid="{00000000-0005-0000-0000-0000F2400000}"/>
    <cellStyle name="Normal 62 2 4 2 2 4 3" xfId="24742" xr:uid="{00000000-0005-0000-0000-0000F3400000}"/>
    <cellStyle name="Normal 62 2 4 2 2 4 4" xfId="32895" xr:uid="{00000000-0005-0000-0000-0000F4400000}"/>
    <cellStyle name="Normal 62 2 4 2 2 4 5" xfId="41127" xr:uid="{00000000-0005-0000-0000-0000F5400000}"/>
    <cellStyle name="Normal 62 2 4 2 2 4 6" xfId="50638" xr:uid="{00000000-0005-0000-0000-0000F6400000}"/>
    <cellStyle name="Normal 62 2 4 2 2 5" xfId="10989" xr:uid="{00000000-0005-0000-0000-0000F7400000}"/>
    <cellStyle name="Normal 62 2 4 2 2 6" xfId="19148" xr:uid="{00000000-0005-0000-0000-0000F8400000}"/>
    <cellStyle name="Normal 62 2 4 2 2 7" xfId="27301" xr:uid="{00000000-0005-0000-0000-0000F9400000}"/>
    <cellStyle name="Normal 62 2 4 2 2 8" xfId="35533" xr:uid="{00000000-0005-0000-0000-0000FA400000}"/>
    <cellStyle name="Normal 62 2 4 2 2 9" xfId="45044" xr:uid="{00000000-0005-0000-0000-0000FB400000}"/>
    <cellStyle name="Normal 62 2 4 2 3" xfId="2112" xr:uid="{00000000-0005-0000-0000-0000FC400000}"/>
    <cellStyle name="Normal 62 2 4 2 3 2" xfId="5152" xr:uid="{00000000-0005-0000-0000-0000FD400000}"/>
    <cellStyle name="Normal 62 2 4 2 3 2 2" xfId="14669" xr:uid="{00000000-0005-0000-0000-0000FE400000}"/>
    <cellStyle name="Normal 62 2 4 2 3 2 3" xfId="22822" xr:uid="{00000000-0005-0000-0000-0000FF400000}"/>
    <cellStyle name="Normal 62 2 4 2 3 2 4" xfId="30975" xr:uid="{00000000-0005-0000-0000-000000410000}"/>
    <cellStyle name="Normal 62 2 4 2 3 2 5" xfId="39207" xr:uid="{00000000-0005-0000-0000-000001410000}"/>
    <cellStyle name="Normal 62 2 4 2 3 2 6" xfId="48718" xr:uid="{00000000-0005-0000-0000-000002410000}"/>
    <cellStyle name="Normal 62 2 4 2 3 3" xfId="7712" xr:uid="{00000000-0005-0000-0000-000003410000}"/>
    <cellStyle name="Normal 62 2 4 2 3 3 2" xfId="17229" xr:uid="{00000000-0005-0000-0000-000004410000}"/>
    <cellStyle name="Normal 62 2 4 2 3 3 3" xfId="25382" xr:uid="{00000000-0005-0000-0000-000005410000}"/>
    <cellStyle name="Normal 62 2 4 2 3 3 4" xfId="33535" xr:uid="{00000000-0005-0000-0000-000006410000}"/>
    <cellStyle name="Normal 62 2 4 2 3 3 5" xfId="41767" xr:uid="{00000000-0005-0000-0000-000007410000}"/>
    <cellStyle name="Normal 62 2 4 2 3 3 6" xfId="51278" xr:uid="{00000000-0005-0000-0000-000008410000}"/>
    <cellStyle name="Normal 62 2 4 2 3 4" xfId="11629" xr:uid="{00000000-0005-0000-0000-000009410000}"/>
    <cellStyle name="Normal 62 2 4 2 3 5" xfId="19788" xr:uid="{00000000-0005-0000-0000-00000A410000}"/>
    <cellStyle name="Normal 62 2 4 2 3 6" xfId="27941" xr:uid="{00000000-0005-0000-0000-00000B410000}"/>
    <cellStyle name="Normal 62 2 4 2 3 7" xfId="36173" xr:uid="{00000000-0005-0000-0000-00000C410000}"/>
    <cellStyle name="Normal 62 2 4 2 3 8" xfId="45684" xr:uid="{00000000-0005-0000-0000-00000D410000}"/>
    <cellStyle name="Normal 62 2 4 2 4" xfId="3872" xr:uid="{00000000-0005-0000-0000-00000E410000}"/>
    <cellStyle name="Normal 62 2 4 2 4 2" xfId="13389" xr:uid="{00000000-0005-0000-0000-00000F410000}"/>
    <cellStyle name="Normal 62 2 4 2 4 3" xfId="21542" xr:uid="{00000000-0005-0000-0000-000010410000}"/>
    <cellStyle name="Normal 62 2 4 2 4 4" xfId="29695" xr:uid="{00000000-0005-0000-0000-000011410000}"/>
    <cellStyle name="Normal 62 2 4 2 4 5" xfId="37927" xr:uid="{00000000-0005-0000-0000-000012410000}"/>
    <cellStyle name="Normal 62 2 4 2 4 6" xfId="47438" xr:uid="{00000000-0005-0000-0000-000013410000}"/>
    <cellStyle name="Normal 62 2 4 2 5" xfId="6432" xr:uid="{00000000-0005-0000-0000-000014410000}"/>
    <cellStyle name="Normal 62 2 4 2 5 2" xfId="15949" xr:uid="{00000000-0005-0000-0000-000015410000}"/>
    <cellStyle name="Normal 62 2 4 2 5 3" xfId="24102" xr:uid="{00000000-0005-0000-0000-000016410000}"/>
    <cellStyle name="Normal 62 2 4 2 5 4" xfId="32255" xr:uid="{00000000-0005-0000-0000-000017410000}"/>
    <cellStyle name="Normal 62 2 4 2 5 5" xfId="40487" xr:uid="{00000000-0005-0000-0000-000018410000}"/>
    <cellStyle name="Normal 62 2 4 2 5 6" xfId="49998" xr:uid="{00000000-0005-0000-0000-000019410000}"/>
    <cellStyle name="Normal 62 2 4 2 6" xfId="10349" xr:uid="{00000000-0005-0000-0000-00001A410000}"/>
    <cellStyle name="Normal 62 2 4 2 7" xfId="18508" xr:uid="{00000000-0005-0000-0000-00001B410000}"/>
    <cellStyle name="Normal 62 2 4 2 8" xfId="26661" xr:uid="{00000000-0005-0000-0000-00001C410000}"/>
    <cellStyle name="Normal 62 2 4 2 9" xfId="34893" xr:uid="{00000000-0005-0000-0000-00001D410000}"/>
    <cellStyle name="Normal 62 2 4 3" xfId="1149" xr:uid="{00000000-0005-0000-0000-00001E410000}"/>
    <cellStyle name="Normal 62 2 4 3 2" xfId="2432" xr:uid="{00000000-0005-0000-0000-00001F410000}"/>
    <cellStyle name="Normal 62 2 4 3 2 2" xfId="5472" xr:uid="{00000000-0005-0000-0000-000020410000}"/>
    <cellStyle name="Normal 62 2 4 3 2 2 2" xfId="14989" xr:uid="{00000000-0005-0000-0000-000021410000}"/>
    <cellStyle name="Normal 62 2 4 3 2 2 3" xfId="23142" xr:uid="{00000000-0005-0000-0000-000022410000}"/>
    <cellStyle name="Normal 62 2 4 3 2 2 4" xfId="31295" xr:uid="{00000000-0005-0000-0000-000023410000}"/>
    <cellStyle name="Normal 62 2 4 3 2 2 5" xfId="39527" xr:uid="{00000000-0005-0000-0000-000024410000}"/>
    <cellStyle name="Normal 62 2 4 3 2 2 6" xfId="49038" xr:uid="{00000000-0005-0000-0000-000025410000}"/>
    <cellStyle name="Normal 62 2 4 3 2 3" xfId="8032" xr:uid="{00000000-0005-0000-0000-000026410000}"/>
    <cellStyle name="Normal 62 2 4 3 2 3 2" xfId="17549" xr:uid="{00000000-0005-0000-0000-000027410000}"/>
    <cellStyle name="Normal 62 2 4 3 2 3 3" xfId="25702" xr:uid="{00000000-0005-0000-0000-000028410000}"/>
    <cellStyle name="Normal 62 2 4 3 2 3 4" xfId="33855" xr:uid="{00000000-0005-0000-0000-000029410000}"/>
    <cellStyle name="Normal 62 2 4 3 2 3 5" xfId="42087" xr:uid="{00000000-0005-0000-0000-00002A410000}"/>
    <cellStyle name="Normal 62 2 4 3 2 3 6" xfId="51598" xr:uid="{00000000-0005-0000-0000-00002B410000}"/>
    <cellStyle name="Normal 62 2 4 3 2 4" xfId="11949" xr:uid="{00000000-0005-0000-0000-00002C410000}"/>
    <cellStyle name="Normal 62 2 4 3 2 5" xfId="20108" xr:uid="{00000000-0005-0000-0000-00002D410000}"/>
    <cellStyle name="Normal 62 2 4 3 2 6" xfId="28261" xr:uid="{00000000-0005-0000-0000-00002E410000}"/>
    <cellStyle name="Normal 62 2 4 3 2 7" xfId="36493" xr:uid="{00000000-0005-0000-0000-00002F410000}"/>
    <cellStyle name="Normal 62 2 4 3 2 8" xfId="46004" xr:uid="{00000000-0005-0000-0000-000030410000}"/>
    <cellStyle name="Normal 62 2 4 3 3" xfId="4192" xr:uid="{00000000-0005-0000-0000-000031410000}"/>
    <cellStyle name="Normal 62 2 4 3 3 2" xfId="13709" xr:uid="{00000000-0005-0000-0000-000032410000}"/>
    <cellStyle name="Normal 62 2 4 3 3 3" xfId="21862" xr:uid="{00000000-0005-0000-0000-000033410000}"/>
    <cellStyle name="Normal 62 2 4 3 3 4" xfId="30015" xr:uid="{00000000-0005-0000-0000-000034410000}"/>
    <cellStyle name="Normal 62 2 4 3 3 5" xfId="38247" xr:uid="{00000000-0005-0000-0000-000035410000}"/>
    <cellStyle name="Normal 62 2 4 3 3 6" xfId="47758" xr:uid="{00000000-0005-0000-0000-000036410000}"/>
    <cellStyle name="Normal 62 2 4 3 4" xfId="6752" xr:uid="{00000000-0005-0000-0000-000037410000}"/>
    <cellStyle name="Normal 62 2 4 3 4 2" xfId="16269" xr:uid="{00000000-0005-0000-0000-000038410000}"/>
    <cellStyle name="Normal 62 2 4 3 4 3" xfId="24422" xr:uid="{00000000-0005-0000-0000-000039410000}"/>
    <cellStyle name="Normal 62 2 4 3 4 4" xfId="32575" xr:uid="{00000000-0005-0000-0000-00003A410000}"/>
    <cellStyle name="Normal 62 2 4 3 4 5" xfId="40807" xr:uid="{00000000-0005-0000-0000-00003B410000}"/>
    <cellStyle name="Normal 62 2 4 3 4 6" xfId="50318" xr:uid="{00000000-0005-0000-0000-00003C410000}"/>
    <cellStyle name="Normal 62 2 4 3 5" xfId="10669" xr:uid="{00000000-0005-0000-0000-00003D410000}"/>
    <cellStyle name="Normal 62 2 4 3 6" xfId="18828" xr:uid="{00000000-0005-0000-0000-00003E410000}"/>
    <cellStyle name="Normal 62 2 4 3 7" xfId="26981" xr:uid="{00000000-0005-0000-0000-00003F410000}"/>
    <cellStyle name="Normal 62 2 4 3 8" xfId="35213" xr:uid="{00000000-0005-0000-0000-000040410000}"/>
    <cellStyle name="Normal 62 2 4 3 9" xfId="44724" xr:uid="{00000000-0005-0000-0000-000041410000}"/>
    <cellStyle name="Normal 62 2 4 4" xfId="1792" xr:uid="{00000000-0005-0000-0000-000042410000}"/>
    <cellStyle name="Normal 62 2 4 4 2" xfId="4832" xr:uid="{00000000-0005-0000-0000-000043410000}"/>
    <cellStyle name="Normal 62 2 4 4 2 2" xfId="14349" xr:uid="{00000000-0005-0000-0000-000044410000}"/>
    <cellStyle name="Normal 62 2 4 4 2 3" xfId="22502" xr:uid="{00000000-0005-0000-0000-000045410000}"/>
    <cellStyle name="Normal 62 2 4 4 2 4" xfId="30655" xr:uid="{00000000-0005-0000-0000-000046410000}"/>
    <cellStyle name="Normal 62 2 4 4 2 5" xfId="38887" xr:uid="{00000000-0005-0000-0000-000047410000}"/>
    <cellStyle name="Normal 62 2 4 4 2 6" xfId="48398" xr:uid="{00000000-0005-0000-0000-000048410000}"/>
    <cellStyle name="Normal 62 2 4 4 3" xfId="7392" xr:uid="{00000000-0005-0000-0000-000049410000}"/>
    <cellStyle name="Normal 62 2 4 4 3 2" xfId="16909" xr:uid="{00000000-0005-0000-0000-00004A410000}"/>
    <cellStyle name="Normal 62 2 4 4 3 3" xfId="25062" xr:uid="{00000000-0005-0000-0000-00004B410000}"/>
    <cellStyle name="Normal 62 2 4 4 3 4" xfId="33215" xr:uid="{00000000-0005-0000-0000-00004C410000}"/>
    <cellStyle name="Normal 62 2 4 4 3 5" xfId="41447" xr:uid="{00000000-0005-0000-0000-00004D410000}"/>
    <cellStyle name="Normal 62 2 4 4 3 6" xfId="50958" xr:uid="{00000000-0005-0000-0000-00004E410000}"/>
    <cellStyle name="Normal 62 2 4 4 4" xfId="11309" xr:uid="{00000000-0005-0000-0000-00004F410000}"/>
    <cellStyle name="Normal 62 2 4 4 5" xfId="19468" xr:uid="{00000000-0005-0000-0000-000050410000}"/>
    <cellStyle name="Normal 62 2 4 4 6" xfId="27621" xr:uid="{00000000-0005-0000-0000-000051410000}"/>
    <cellStyle name="Normal 62 2 4 4 7" xfId="35853" xr:uid="{00000000-0005-0000-0000-000052410000}"/>
    <cellStyle name="Normal 62 2 4 4 8" xfId="45364" xr:uid="{00000000-0005-0000-0000-000053410000}"/>
    <cellStyle name="Normal 62 2 4 5" xfId="3549" xr:uid="{00000000-0005-0000-0000-000054410000}"/>
    <cellStyle name="Normal 62 2 4 5 2" xfId="13066" xr:uid="{00000000-0005-0000-0000-000055410000}"/>
    <cellStyle name="Normal 62 2 4 5 3" xfId="21222" xr:uid="{00000000-0005-0000-0000-000056410000}"/>
    <cellStyle name="Normal 62 2 4 5 4" xfId="29375" xr:uid="{00000000-0005-0000-0000-000057410000}"/>
    <cellStyle name="Normal 62 2 4 5 5" xfId="37607" xr:uid="{00000000-0005-0000-0000-000058410000}"/>
    <cellStyle name="Normal 62 2 4 5 6" xfId="47118" xr:uid="{00000000-0005-0000-0000-000059410000}"/>
    <cellStyle name="Normal 62 2 4 6" xfId="6112" xr:uid="{00000000-0005-0000-0000-00005A410000}"/>
    <cellStyle name="Normal 62 2 4 6 2" xfId="15629" xr:uid="{00000000-0005-0000-0000-00005B410000}"/>
    <cellStyle name="Normal 62 2 4 6 3" xfId="23782" xr:uid="{00000000-0005-0000-0000-00005C410000}"/>
    <cellStyle name="Normal 62 2 4 6 4" xfId="31935" xr:uid="{00000000-0005-0000-0000-00005D410000}"/>
    <cellStyle name="Normal 62 2 4 6 5" xfId="40167" xr:uid="{00000000-0005-0000-0000-00005E410000}"/>
    <cellStyle name="Normal 62 2 4 6 6" xfId="49678" xr:uid="{00000000-0005-0000-0000-00005F410000}"/>
    <cellStyle name="Normal 62 2 4 7" xfId="10029" xr:uid="{00000000-0005-0000-0000-000060410000}"/>
    <cellStyle name="Normal 62 2 4 8" xfId="18188" xr:uid="{00000000-0005-0000-0000-000061410000}"/>
    <cellStyle name="Normal 62 2 4 9" xfId="26341" xr:uid="{00000000-0005-0000-0000-000062410000}"/>
    <cellStyle name="Normal 62 2 40" xfId="53515" xr:uid="{00000000-0005-0000-0000-000063410000}"/>
    <cellStyle name="Normal 62 2 41" xfId="53594" xr:uid="{00000000-0005-0000-0000-000064410000}"/>
    <cellStyle name="Normal 62 2 42" xfId="53673" xr:uid="{00000000-0005-0000-0000-000065410000}"/>
    <cellStyle name="Normal 62 2 43" xfId="53752" xr:uid="{00000000-0005-0000-0000-000066410000}"/>
    <cellStyle name="Normal 62 2 5" xfId="663" xr:uid="{00000000-0005-0000-0000-000067410000}"/>
    <cellStyle name="Normal 62 2 5 10" xfId="44244" xr:uid="{00000000-0005-0000-0000-000068410000}"/>
    <cellStyle name="Normal 62 2 5 2" xfId="1309" xr:uid="{00000000-0005-0000-0000-000069410000}"/>
    <cellStyle name="Normal 62 2 5 2 2" xfId="2592" xr:uid="{00000000-0005-0000-0000-00006A410000}"/>
    <cellStyle name="Normal 62 2 5 2 2 2" xfId="5632" xr:uid="{00000000-0005-0000-0000-00006B410000}"/>
    <cellStyle name="Normal 62 2 5 2 2 2 2" xfId="15149" xr:uid="{00000000-0005-0000-0000-00006C410000}"/>
    <cellStyle name="Normal 62 2 5 2 2 2 3" xfId="23302" xr:uid="{00000000-0005-0000-0000-00006D410000}"/>
    <cellStyle name="Normal 62 2 5 2 2 2 4" xfId="31455" xr:uid="{00000000-0005-0000-0000-00006E410000}"/>
    <cellStyle name="Normal 62 2 5 2 2 2 5" xfId="39687" xr:uid="{00000000-0005-0000-0000-00006F410000}"/>
    <cellStyle name="Normal 62 2 5 2 2 2 6" xfId="49198" xr:uid="{00000000-0005-0000-0000-000070410000}"/>
    <cellStyle name="Normal 62 2 5 2 2 3" xfId="8192" xr:uid="{00000000-0005-0000-0000-000071410000}"/>
    <cellStyle name="Normal 62 2 5 2 2 3 2" xfId="17709" xr:uid="{00000000-0005-0000-0000-000072410000}"/>
    <cellStyle name="Normal 62 2 5 2 2 3 3" xfId="25862" xr:uid="{00000000-0005-0000-0000-000073410000}"/>
    <cellStyle name="Normal 62 2 5 2 2 3 4" xfId="34015" xr:uid="{00000000-0005-0000-0000-000074410000}"/>
    <cellStyle name="Normal 62 2 5 2 2 3 5" xfId="42247" xr:uid="{00000000-0005-0000-0000-000075410000}"/>
    <cellStyle name="Normal 62 2 5 2 2 3 6" xfId="51758" xr:uid="{00000000-0005-0000-0000-000076410000}"/>
    <cellStyle name="Normal 62 2 5 2 2 4" xfId="12109" xr:uid="{00000000-0005-0000-0000-000077410000}"/>
    <cellStyle name="Normal 62 2 5 2 2 5" xfId="20268" xr:uid="{00000000-0005-0000-0000-000078410000}"/>
    <cellStyle name="Normal 62 2 5 2 2 6" xfId="28421" xr:uid="{00000000-0005-0000-0000-000079410000}"/>
    <cellStyle name="Normal 62 2 5 2 2 7" xfId="36653" xr:uid="{00000000-0005-0000-0000-00007A410000}"/>
    <cellStyle name="Normal 62 2 5 2 2 8" xfId="46164" xr:uid="{00000000-0005-0000-0000-00007B410000}"/>
    <cellStyle name="Normal 62 2 5 2 3" xfId="4352" xr:uid="{00000000-0005-0000-0000-00007C410000}"/>
    <cellStyle name="Normal 62 2 5 2 3 2" xfId="13869" xr:uid="{00000000-0005-0000-0000-00007D410000}"/>
    <cellStyle name="Normal 62 2 5 2 3 3" xfId="22022" xr:uid="{00000000-0005-0000-0000-00007E410000}"/>
    <cellStyle name="Normal 62 2 5 2 3 4" xfId="30175" xr:uid="{00000000-0005-0000-0000-00007F410000}"/>
    <cellStyle name="Normal 62 2 5 2 3 5" xfId="38407" xr:uid="{00000000-0005-0000-0000-000080410000}"/>
    <cellStyle name="Normal 62 2 5 2 3 6" xfId="47918" xr:uid="{00000000-0005-0000-0000-000081410000}"/>
    <cellStyle name="Normal 62 2 5 2 4" xfId="6912" xr:uid="{00000000-0005-0000-0000-000082410000}"/>
    <cellStyle name="Normal 62 2 5 2 4 2" xfId="16429" xr:uid="{00000000-0005-0000-0000-000083410000}"/>
    <cellStyle name="Normal 62 2 5 2 4 3" xfId="24582" xr:uid="{00000000-0005-0000-0000-000084410000}"/>
    <cellStyle name="Normal 62 2 5 2 4 4" xfId="32735" xr:uid="{00000000-0005-0000-0000-000085410000}"/>
    <cellStyle name="Normal 62 2 5 2 4 5" xfId="40967" xr:uid="{00000000-0005-0000-0000-000086410000}"/>
    <cellStyle name="Normal 62 2 5 2 4 6" xfId="50478" xr:uid="{00000000-0005-0000-0000-000087410000}"/>
    <cellStyle name="Normal 62 2 5 2 5" xfId="10829" xr:uid="{00000000-0005-0000-0000-000088410000}"/>
    <cellStyle name="Normal 62 2 5 2 6" xfId="18988" xr:uid="{00000000-0005-0000-0000-000089410000}"/>
    <cellStyle name="Normal 62 2 5 2 7" xfId="27141" xr:uid="{00000000-0005-0000-0000-00008A410000}"/>
    <cellStyle name="Normal 62 2 5 2 8" xfId="35373" xr:uid="{00000000-0005-0000-0000-00008B410000}"/>
    <cellStyle name="Normal 62 2 5 2 9" xfId="44884" xr:uid="{00000000-0005-0000-0000-00008C410000}"/>
    <cellStyle name="Normal 62 2 5 3" xfId="1952" xr:uid="{00000000-0005-0000-0000-00008D410000}"/>
    <cellStyle name="Normal 62 2 5 3 2" xfId="4992" xr:uid="{00000000-0005-0000-0000-00008E410000}"/>
    <cellStyle name="Normal 62 2 5 3 2 2" xfId="14509" xr:uid="{00000000-0005-0000-0000-00008F410000}"/>
    <cellStyle name="Normal 62 2 5 3 2 3" xfId="22662" xr:uid="{00000000-0005-0000-0000-000090410000}"/>
    <cellStyle name="Normal 62 2 5 3 2 4" xfId="30815" xr:uid="{00000000-0005-0000-0000-000091410000}"/>
    <cellStyle name="Normal 62 2 5 3 2 5" xfId="39047" xr:uid="{00000000-0005-0000-0000-000092410000}"/>
    <cellStyle name="Normal 62 2 5 3 2 6" xfId="48558" xr:uid="{00000000-0005-0000-0000-000093410000}"/>
    <cellStyle name="Normal 62 2 5 3 3" xfId="7552" xr:uid="{00000000-0005-0000-0000-000094410000}"/>
    <cellStyle name="Normal 62 2 5 3 3 2" xfId="17069" xr:uid="{00000000-0005-0000-0000-000095410000}"/>
    <cellStyle name="Normal 62 2 5 3 3 3" xfId="25222" xr:uid="{00000000-0005-0000-0000-000096410000}"/>
    <cellStyle name="Normal 62 2 5 3 3 4" xfId="33375" xr:uid="{00000000-0005-0000-0000-000097410000}"/>
    <cellStyle name="Normal 62 2 5 3 3 5" xfId="41607" xr:uid="{00000000-0005-0000-0000-000098410000}"/>
    <cellStyle name="Normal 62 2 5 3 3 6" xfId="51118" xr:uid="{00000000-0005-0000-0000-000099410000}"/>
    <cellStyle name="Normal 62 2 5 3 4" xfId="11469" xr:uid="{00000000-0005-0000-0000-00009A410000}"/>
    <cellStyle name="Normal 62 2 5 3 5" xfId="19628" xr:uid="{00000000-0005-0000-0000-00009B410000}"/>
    <cellStyle name="Normal 62 2 5 3 6" xfId="27781" xr:uid="{00000000-0005-0000-0000-00009C410000}"/>
    <cellStyle name="Normal 62 2 5 3 7" xfId="36013" xr:uid="{00000000-0005-0000-0000-00009D410000}"/>
    <cellStyle name="Normal 62 2 5 3 8" xfId="45524" xr:uid="{00000000-0005-0000-0000-00009E410000}"/>
    <cellStyle name="Normal 62 2 5 4" xfId="3709" xr:uid="{00000000-0005-0000-0000-00009F410000}"/>
    <cellStyle name="Normal 62 2 5 4 2" xfId="13226" xr:uid="{00000000-0005-0000-0000-0000A0410000}"/>
    <cellStyle name="Normal 62 2 5 4 3" xfId="21382" xr:uid="{00000000-0005-0000-0000-0000A1410000}"/>
    <cellStyle name="Normal 62 2 5 4 4" xfId="29535" xr:uid="{00000000-0005-0000-0000-0000A2410000}"/>
    <cellStyle name="Normal 62 2 5 4 5" xfId="37767" xr:uid="{00000000-0005-0000-0000-0000A3410000}"/>
    <cellStyle name="Normal 62 2 5 4 6" xfId="47278" xr:uid="{00000000-0005-0000-0000-0000A4410000}"/>
    <cellStyle name="Normal 62 2 5 5" xfId="6272" xr:uid="{00000000-0005-0000-0000-0000A5410000}"/>
    <cellStyle name="Normal 62 2 5 5 2" xfId="15789" xr:uid="{00000000-0005-0000-0000-0000A6410000}"/>
    <cellStyle name="Normal 62 2 5 5 3" xfId="23942" xr:uid="{00000000-0005-0000-0000-0000A7410000}"/>
    <cellStyle name="Normal 62 2 5 5 4" xfId="32095" xr:uid="{00000000-0005-0000-0000-0000A8410000}"/>
    <cellStyle name="Normal 62 2 5 5 5" xfId="40327" xr:uid="{00000000-0005-0000-0000-0000A9410000}"/>
    <cellStyle name="Normal 62 2 5 5 6" xfId="49838" xr:uid="{00000000-0005-0000-0000-0000AA410000}"/>
    <cellStyle name="Normal 62 2 5 6" xfId="10189" xr:uid="{00000000-0005-0000-0000-0000AB410000}"/>
    <cellStyle name="Normal 62 2 5 7" xfId="18348" xr:uid="{00000000-0005-0000-0000-0000AC410000}"/>
    <cellStyle name="Normal 62 2 5 8" xfId="26501" xr:uid="{00000000-0005-0000-0000-0000AD410000}"/>
    <cellStyle name="Normal 62 2 5 9" xfId="34733" xr:uid="{00000000-0005-0000-0000-0000AE410000}"/>
    <cellStyle name="Normal 62 2 6" xfId="989" xr:uid="{00000000-0005-0000-0000-0000AF410000}"/>
    <cellStyle name="Normal 62 2 6 2" xfId="2272" xr:uid="{00000000-0005-0000-0000-0000B0410000}"/>
    <cellStyle name="Normal 62 2 6 2 2" xfId="5312" xr:uid="{00000000-0005-0000-0000-0000B1410000}"/>
    <cellStyle name="Normal 62 2 6 2 2 2" xfId="14829" xr:uid="{00000000-0005-0000-0000-0000B2410000}"/>
    <cellStyle name="Normal 62 2 6 2 2 3" xfId="22982" xr:uid="{00000000-0005-0000-0000-0000B3410000}"/>
    <cellStyle name="Normal 62 2 6 2 2 4" xfId="31135" xr:uid="{00000000-0005-0000-0000-0000B4410000}"/>
    <cellStyle name="Normal 62 2 6 2 2 5" xfId="39367" xr:uid="{00000000-0005-0000-0000-0000B5410000}"/>
    <cellStyle name="Normal 62 2 6 2 2 6" xfId="48878" xr:uid="{00000000-0005-0000-0000-0000B6410000}"/>
    <cellStyle name="Normal 62 2 6 2 3" xfId="7872" xr:uid="{00000000-0005-0000-0000-0000B7410000}"/>
    <cellStyle name="Normal 62 2 6 2 3 2" xfId="17389" xr:uid="{00000000-0005-0000-0000-0000B8410000}"/>
    <cellStyle name="Normal 62 2 6 2 3 3" xfId="25542" xr:uid="{00000000-0005-0000-0000-0000B9410000}"/>
    <cellStyle name="Normal 62 2 6 2 3 4" xfId="33695" xr:uid="{00000000-0005-0000-0000-0000BA410000}"/>
    <cellStyle name="Normal 62 2 6 2 3 5" xfId="41927" xr:uid="{00000000-0005-0000-0000-0000BB410000}"/>
    <cellStyle name="Normal 62 2 6 2 3 6" xfId="51438" xr:uid="{00000000-0005-0000-0000-0000BC410000}"/>
    <cellStyle name="Normal 62 2 6 2 4" xfId="11789" xr:uid="{00000000-0005-0000-0000-0000BD410000}"/>
    <cellStyle name="Normal 62 2 6 2 5" xfId="19948" xr:uid="{00000000-0005-0000-0000-0000BE410000}"/>
    <cellStyle name="Normal 62 2 6 2 6" xfId="28101" xr:uid="{00000000-0005-0000-0000-0000BF410000}"/>
    <cellStyle name="Normal 62 2 6 2 7" xfId="36333" xr:uid="{00000000-0005-0000-0000-0000C0410000}"/>
    <cellStyle name="Normal 62 2 6 2 8" xfId="45844" xr:uid="{00000000-0005-0000-0000-0000C1410000}"/>
    <cellStyle name="Normal 62 2 6 3" xfId="4032" xr:uid="{00000000-0005-0000-0000-0000C2410000}"/>
    <cellStyle name="Normal 62 2 6 3 2" xfId="13549" xr:uid="{00000000-0005-0000-0000-0000C3410000}"/>
    <cellStyle name="Normal 62 2 6 3 3" xfId="21702" xr:uid="{00000000-0005-0000-0000-0000C4410000}"/>
    <cellStyle name="Normal 62 2 6 3 4" xfId="29855" xr:uid="{00000000-0005-0000-0000-0000C5410000}"/>
    <cellStyle name="Normal 62 2 6 3 5" xfId="38087" xr:uid="{00000000-0005-0000-0000-0000C6410000}"/>
    <cellStyle name="Normal 62 2 6 3 6" xfId="47598" xr:uid="{00000000-0005-0000-0000-0000C7410000}"/>
    <cellStyle name="Normal 62 2 6 4" xfId="6592" xr:uid="{00000000-0005-0000-0000-0000C8410000}"/>
    <cellStyle name="Normal 62 2 6 4 2" xfId="16109" xr:uid="{00000000-0005-0000-0000-0000C9410000}"/>
    <cellStyle name="Normal 62 2 6 4 3" xfId="24262" xr:uid="{00000000-0005-0000-0000-0000CA410000}"/>
    <cellStyle name="Normal 62 2 6 4 4" xfId="32415" xr:uid="{00000000-0005-0000-0000-0000CB410000}"/>
    <cellStyle name="Normal 62 2 6 4 5" xfId="40647" xr:uid="{00000000-0005-0000-0000-0000CC410000}"/>
    <cellStyle name="Normal 62 2 6 4 6" xfId="50158" xr:uid="{00000000-0005-0000-0000-0000CD410000}"/>
    <cellStyle name="Normal 62 2 6 5" xfId="10509" xr:uid="{00000000-0005-0000-0000-0000CE410000}"/>
    <cellStyle name="Normal 62 2 6 6" xfId="18668" xr:uid="{00000000-0005-0000-0000-0000CF410000}"/>
    <cellStyle name="Normal 62 2 6 7" xfId="26821" xr:uid="{00000000-0005-0000-0000-0000D0410000}"/>
    <cellStyle name="Normal 62 2 6 8" xfId="35053" xr:uid="{00000000-0005-0000-0000-0000D1410000}"/>
    <cellStyle name="Normal 62 2 6 9" xfId="44564" xr:uid="{00000000-0005-0000-0000-0000D2410000}"/>
    <cellStyle name="Normal 62 2 7" xfId="1632" xr:uid="{00000000-0005-0000-0000-0000D3410000}"/>
    <cellStyle name="Normal 62 2 7 2" xfId="4672" xr:uid="{00000000-0005-0000-0000-0000D4410000}"/>
    <cellStyle name="Normal 62 2 7 2 2" xfId="14189" xr:uid="{00000000-0005-0000-0000-0000D5410000}"/>
    <cellStyle name="Normal 62 2 7 2 3" xfId="22342" xr:uid="{00000000-0005-0000-0000-0000D6410000}"/>
    <cellStyle name="Normal 62 2 7 2 4" xfId="30495" xr:uid="{00000000-0005-0000-0000-0000D7410000}"/>
    <cellStyle name="Normal 62 2 7 2 5" xfId="38727" xr:uid="{00000000-0005-0000-0000-0000D8410000}"/>
    <cellStyle name="Normal 62 2 7 2 6" xfId="48238" xr:uid="{00000000-0005-0000-0000-0000D9410000}"/>
    <cellStyle name="Normal 62 2 7 3" xfId="7232" xr:uid="{00000000-0005-0000-0000-0000DA410000}"/>
    <cellStyle name="Normal 62 2 7 3 2" xfId="16749" xr:uid="{00000000-0005-0000-0000-0000DB410000}"/>
    <cellStyle name="Normal 62 2 7 3 3" xfId="24902" xr:uid="{00000000-0005-0000-0000-0000DC410000}"/>
    <cellStyle name="Normal 62 2 7 3 4" xfId="33055" xr:uid="{00000000-0005-0000-0000-0000DD410000}"/>
    <cellStyle name="Normal 62 2 7 3 5" xfId="41287" xr:uid="{00000000-0005-0000-0000-0000DE410000}"/>
    <cellStyle name="Normal 62 2 7 3 6" xfId="50798" xr:uid="{00000000-0005-0000-0000-0000DF410000}"/>
    <cellStyle name="Normal 62 2 7 4" xfId="11149" xr:uid="{00000000-0005-0000-0000-0000E0410000}"/>
    <cellStyle name="Normal 62 2 7 5" xfId="19308" xr:uid="{00000000-0005-0000-0000-0000E1410000}"/>
    <cellStyle name="Normal 62 2 7 6" xfId="27461" xr:uid="{00000000-0005-0000-0000-0000E2410000}"/>
    <cellStyle name="Normal 62 2 7 7" xfId="35693" xr:uid="{00000000-0005-0000-0000-0000E3410000}"/>
    <cellStyle name="Normal 62 2 7 8" xfId="45204" xr:uid="{00000000-0005-0000-0000-0000E4410000}"/>
    <cellStyle name="Normal 62 2 8" xfId="2912" xr:uid="{00000000-0005-0000-0000-0000E5410000}"/>
    <cellStyle name="Normal 62 2 8 2" xfId="12429" xr:uid="{00000000-0005-0000-0000-0000E6410000}"/>
    <cellStyle name="Normal 62 2 8 3" xfId="20588" xr:uid="{00000000-0005-0000-0000-0000E7410000}"/>
    <cellStyle name="Normal 62 2 8 4" xfId="28741" xr:uid="{00000000-0005-0000-0000-0000E8410000}"/>
    <cellStyle name="Normal 62 2 8 5" xfId="36973" xr:uid="{00000000-0005-0000-0000-0000E9410000}"/>
    <cellStyle name="Normal 62 2 8 6" xfId="46484" xr:uid="{00000000-0005-0000-0000-0000EA410000}"/>
    <cellStyle name="Normal 62 2 9" xfId="2991" xr:uid="{00000000-0005-0000-0000-0000EB410000}"/>
    <cellStyle name="Normal 62 2 9 2" xfId="12508" xr:uid="{00000000-0005-0000-0000-0000EC410000}"/>
    <cellStyle name="Normal 62 2 9 3" xfId="20667" xr:uid="{00000000-0005-0000-0000-0000ED410000}"/>
    <cellStyle name="Normal 62 2 9 4" xfId="28820" xr:uid="{00000000-0005-0000-0000-0000EE410000}"/>
    <cellStyle name="Normal 62 2 9 5" xfId="37052" xr:uid="{00000000-0005-0000-0000-0000EF410000}"/>
    <cellStyle name="Normal 62 2 9 6" xfId="46563" xr:uid="{00000000-0005-0000-0000-0000F0410000}"/>
    <cellStyle name="Normal 62 3" xfId="204" xr:uid="{00000000-0005-0000-0000-0000F1410000}"/>
    <cellStyle name="Normal 62 4" xfId="371" xr:uid="{00000000-0005-0000-0000-0000F2410000}"/>
    <cellStyle name="Normal 62 5" xfId="348" xr:uid="{00000000-0005-0000-0000-0000F3410000}"/>
    <cellStyle name="Normal 62 5 10" xfId="3179" xr:uid="{00000000-0005-0000-0000-0000F4410000}"/>
    <cellStyle name="Normal 62 5 10 2" xfId="12696" xr:uid="{00000000-0005-0000-0000-0000F5410000}"/>
    <cellStyle name="Normal 62 5 10 3" xfId="20855" xr:uid="{00000000-0005-0000-0000-0000F6410000}"/>
    <cellStyle name="Normal 62 5 10 4" xfId="29008" xr:uid="{00000000-0005-0000-0000-0000F7410000}"/>
    <cellStyle name="Normal 62 5 10 5" xfId="37240" xr:uid="{00000000-0005-0000-0000-0000F8410000}"/>
    <cellStyle name="Normal 62 5 10 6" xfId="46751" xr:uid="{00000000-0005-0000-0000-0000F9410000}"/>
    <cellStyle name="Normal 62 5 11" xfId="3258" xr:uid="{00000000-0005-0000-0000-0000FA410000}"/>
    <cellStyle name="Normal 62 5 11 2" xfId="12775" xr:uid="{00000000-0005-0000-0000-0000FB410000}"/>
    <cellStyle name="Normal 62 5 11 3" xfId="20934" xr:uid="{00000000-0005-0000-0000-0000FC410000}"/>
    <cellStyle name="Normal 62 5 11 4" xfId="29087" xr:uid="{00000000-0005-0000-0000-0000FD410000}"/>
    <cellStyle name="Normal 62 5 11 5" xfId="37319" xr:uid="{00000000-0005-0000-0000-0000FE410000}"/>
    <cellStyle name="Normal 62 5 11 6" xfId="46830" xr:uid="{00000000-0005-0000-0000-0000FF410000}"/>
    <cellStyle name="Normal 62 5 12" xfId="3337" xr:uid="{00000000-0005-0000-0000-000000420000}"/>
    <cellStyle name="Normal 62 5 12 2" xfId="12854" xr:uid="{00000000-0005-0000-0000-000001420000}"/>
    <cellStyle name="Normal 62 5 12 3" xfId="21013" xr:uid="{00000000-0005-0000-0000-000002420000}"/>
    <cellStyle name="Normal 62 5 12 4" xfId="29166" xr:uid="{00000000-0005-0000-0000-000003420000}"/>
    <cellStyle name="Normal 62 5 12 5" xfId="37398" xr:uid="{00000000-0005-0000-0000-000004420000}"/>
    <cellStyle name="Normal 62 5 12 6" xfId="46909" xr:uid="{00000000-0005-0000-0000-000005420000}"/>
    <cellStyle name="Normal 62 5 13" xfId="3417" xr:uid="{00000000-0005-0000-0000-000006420000}"/>
    <cellStyle name="Normal 62 5 13 2" xfId="12934" xr:uid="{00000000-0005-0000-0000-000007420000}"/>
    <cellStyle name="Normal 62 5 13 3" xfId="21093" xr:uid="{00000000-0005-0000-0000-000008420000}"/>
    <cellStyle name="Normal 62 5 13 4" xfId="29246" xr:uid="{00000000-0005-0000-0000-000009420000}"/>
    <cellStyle name="Normal 62 5 13 5" xfId="37478" xr:uid="{00000000-0005-0000-0000-00000A420000}"/>
    <cellStyle name="Normal 62 5 13 6" xfId="46989" xr:uid="{00000000-0005-0000-0000-00000B420000}"/>
    <cellStyle name="Normal 62 5 14" xfId="5983" xr:uid="{00000000-0005-0000-0000-00000C420000}"/>
    <cellStyle name="Normal 62 5 14 2" xfId="15500" xr:uid="{00000000-0005-0000-0000-00000D420000}"/>
    <cellStyle name="Normal 62 5 14 3" xfId="23653" xr:uid="{00000000-0005-0000-0000-00000E420000}"/>
    <cellStyle name="Normal 62 5 14 4" xfId="31806" xr:uid="{00000000-0005-0000-0000-00000F420000}"/>
    <cellStyle name="Normal 62 5 14 5" xfId="40038" xr:uid="{00000000-0005-0000-0000-000010420000}"/>
    <cellStyle name="Normal 62 5 14 6" xfId="49549" xr:uid="{00000000-0005-0000-0000-000011420000}"/>
    <cellStyle name="Normal 62 5 15" xfId="8542" xr:uid="{00000000-0005-0000-0000-000012420000}"/>
    <cellStyle name="Normal 62 5 15 2" xfId="42597" xr:uid="{00000000-0005-0000-0000-000013420000}"/>
    <cellStyle name="Normal 62 5 15 3" xfId="52108" xr:uid="{00000000-0005-0000-0000-000014420000}"/>
    <cellStyle name="Normal 62 5 16" xfId="8621" xr:uid="{00000000-0005-0000-0000-000015420000}"/>
    <cellStyle name="Normal 62 5 16 2" xfId="42676" xr:uid="{00000000-0005-0000-0000-000016420000}"/>
    <cellStyle name="Normal 62 5 16 3" xfId="52187" xr:uid="{00000000-0005-0000-0000-000017420000}"/>
    <cellStyle name="Normal 62 5 17" xfId="8700" xr:uid="{00000000-0005-0000-0000-000018420000}"/>
    <cellStyle name="Normal 62 5 17 2" xfId="42755" xr:uid="{00000000-0005-0000-0000-000019420000}"/>
    <cellStyle name="Normal 62 5 17 3" xfId="52266" xr:uid="{00000000-0005-0000-0000-00001A420000}"/>
    <cellStyle name="Normal 62 5 18" xfId="8779" xr:uid="{00000000-0005-0000-0000-00001B420000}"/>
    <cellStyle name="Normal 62 5 18 2" xfId="42834" xr:uid="{00000000-0005-0000-0000-00001C420000}"/>
    <cellStyle name="Normal 62 5 18 3" xfId="52345" xr:uid="{00000000-0005-0000-0000-00001D420000}"/>
    <cellStyle name="Normal 62 5 19" xfId="8858" xr:uid="{00000000-0005-0000-0000-00001E420000}"/>
    <cellStyle name="Normal 62 5 19 2" xfId="42913" xr:uid="{00000000-0005-0000-0000-00001F420000}"/>
    <cellStyle name="Normal 62 5 19 3" xfId="52424" xr:uid="{00000000-0005-0000-0000-000020420000}"/>
    <cellStyle name="Normal 62 5 2" xfId="450" xr:uid="{00000000-0005-0000-0000-000021420000}"/>
    <cellStyle name="Normal 62 5 2 10" xfId="26292" xr:uid="{00000000-0005-0000-0000-000022420000}"/>
    <cellStyle name="Normal 62 5 2 11" xfId="34524" xr:uid="{00000000-0005-0000-0000-000023420000}"/>
    <cellStyle name="Normal 62 5 2 12" xfId="44035" xr:uid="{00000000-0005-0000-0000-000024420000}"/>
    <cellStyle name="Normal 62 5 2 2" xfId="611" xr:uid="{00000000-0005-0000-0000-000025420000}"/>
    <cellStyle name="Normal 62 5 2 2 10" xfId="34684" xr:uid="{00000000-0005-0000-0000-000026420000}"/>
    <cellStyle name="Normal 62 5 2 2 11" xfId="44195" xr:uid="{00000000-0005-0000-0000-000027420000}"/>
    <cellStyle name="Normal 62 5 2 2 2" xfId="937" xr:uid="{00000000-0005-0000-0000-000028420000}"/>
    <cellStyle name="Normal 62 5 2 2 2 10" xfId="44515" xr:uid="{00000000-0005-0000-0000-000029420000}"/>
    <cellStyle name="Normal 62 5 2 2 2 2" xfId="1580" xr:uid="{00000000-0005-0000-0000-00002A420000}"/>
    <cellStyle name="Normal 62 5 2 2 2 2 2" xfId="2863" xr:uid="{00000000-0005-0000-0000-00002B420000}"/>
    <cellStyle name="Normal 62 5 2 2 2 2 2 2" xfId="5903" xr:uid="{00000000-0005-0000-0000-00002C420000}"/>
    <cellStyle name="Normal 62 5 2 2 2 2 2 2 2" xfId="15420" xr:uid="{00000000-0005-0000-0000-00002D420000}"/>
    <cellStyle name="Normal 62 5 2 2 2 2 2 2 3" xfId="23573" xr:uid="{00000000-0005-0000-0000-00002E420000}"/>
    <cellStyle name="Normal 62 5 2 2 2 2 2 2 4" xfId="31726" xr:uid="{00000000-0005-0000-0000-00002F420000}"/>
    <cellStyle name="Normal 62 5 2 2 2 2 2 2 5" xfId="39958" xr:uid="{00000000-0005-0000-0000-000030420000}"/>
    <cellStyle name="Normal 62 5 2 2 2 2 2 2 6" xfId="49469" xr:uid="{00000000-0005-0000-0000-000031420000}"/>
    <cellStyle name="Normal 62 5 2 2 2 2 2 3" xfId="8463" xr:uid="{00000000-0005-0000-0000-000032420000}"/>
    <cellStyle name="Normal 62 5 2 2 2 2 2 3 2" xfId="17980" xr:uid="{00000000-0005-0000-0000-000033420000}"/>
    <cellStyle name="Normal 62 5 2 2 2 2 2 3 3" xfId="26133" xr:uid="{00000000-0005-0000-0000-000034420000}"/>
    <cellStyle name="Normal 62 5 2 2 2 2 2 3 4" xfId="34286" xr:uid="{00000000-0005-0000-0000-000035420000}"/>
    <cellStyle name="Normal 62 5 2 2 2 2 2 3 5" xfId="42518" xr:uid="{00000000-0005-0000-0000-000036420000}"/>
    <cellStyle name="Normal 62 5 2 2 2 2 2 3 6" xfId="52029" xr:uid="{00000000-0005-0000-0000-000037420000}"/>
    <cellStyle name="Normal 62 5 2 2 2 2 2 4" xfId="12380" xr:uid="{00000000-0005-0000-0000-000038420000}"/>
    <cellStyle name="Normal 62 5 2 2 2 2 2 5" xfId="20539" xr:uid="{00000000-0005-0000-0000-000039420000}"/>
    <cellStyle name="Normal 62 5 2 2 2 2 2 6" xfId="28692" xr:uid="{00000000-0005-0000-0000-00003A420000}"/>
    <cellStyle name="Normal 62 5 2 2 2 2 2 7" xfId="36924" xr:uid="{00000000-0005-0000-0000-00003B420000}"/>
    <cellStyle name="Normal 62 5 2 2 2 2 2 8" xfId="46435" xr:uid="{00000000-0005-0000-0000-00003C420000}"/>
    <cellStyle name="Normal 62 5 2 2 2 2 3" xfId="4623" xr:uid="{00000000-0005-0000-0000-00003D420000}"/>
    <cellStyle name="Normal 62 5 2 2 2 2 3 2" xfId="14140" xr:uid="{00000000-0005-0000-0000-00003E420000}"/>
    <cellStyle name="Normal 62 5 2 2 2 2 3 3" xfId="22293" xr:uid="{00000000-0005-0000-0000-00003F420000}"/>
    <cellStyle name="Normal 62 5 2 2 2 2 3 4" xfId="30446" xr:uid="{00000000-0005-0000-0000-000040420000}"/>
    <cellStyle name="Normal 62 5 2 2 2 2 3 5" xfId="38678" xr:uid="{00000000-0005-0000-0000-000041420000}"/>
    <cellStyle name="Normal 62 5 2 2 2 2 3 6" xfId="48189" xr:uid="{00000000-0005-0000-0000-000042420000}"/>
    <cellStyle name="Normal 62 5 2 2 2 2 4" xfId="7183" xr:uid="{00000000-0005-0000-0000-000043420000}"/>
    <cellStyle name="Normal 62 5 2 2 2 2 4 2" xfId="16700" xr:uid="{00000000-0005-0000-0000-000044420000}"/>
    <cellStyle name="Normal 62 5 2 2 2 2 4 3" xfId="24853" xr:uid="{00000000-0005-0000-0000-000045420000}"/>
    <cellStyle name="Normal 62 5 2 2 2 2 4 4" xfId="33006" xr:uid="{00000000-0005-0000-0000-000046420000}"/>
    <cellStyle name="Normal 62 5 2 2 2 2 4 5" xfId="41238" xr:uid="{00000000-0005-0000-0000-000047420000}"/>
    <cellStyle name="Normal 62 5 2 2 2 2 4 6" xfId="50749" xr:uid="{00000000-0005-0000-0000-000048420000}"/>
    <cellStyle name="Normal 62 5 2 2 2 2 5" xfId="11100" xr:uid="{00000000-0005-0000-0000-000049420000}"/>
    <cellStyle name="Normal 62 5 2 2 2 2 6" xfId="19259" xr:uid="{00000000-0005-0000-0000-00004A420000}"/>
    <cellStyle name="Normal 62 5 2 2 2 2 7" xfId="27412" xr:uid="{00000000-0005-0000-0000-00004B420000}"/>
    <cellStyle name="Normal 62 5 2 2 2 2 8" xfId="35644" xr:uid="{00000000-0005-0000-0000-00004C420000}"/>
    <cellStyle name="Normal 62 5 2 2 2 2 9" xfId="45155" xr:uid="{00000000-0005-0000-0000-00004D420000}"/>
    <cellStyle name="Normal 62 5 2 2 2 3" xfId="2223" xr:uid="{00000000-0005-0000-0000-00004E420000}"/>
    <cellStyle name="Normal 62 5 2 2 2 3 2" xfId="5263" xr:uid="{00000000-0005-0000-0000-00004F420000}"/>
    <cellStyle name="Normal 62 5 2 2 2 3 2 2" xfId="14780" xr:uid="{00000000-0005-0000-0000-000050420000}"/>
    <cellStyle name="Normal 62 5 2 2 2 3 2 3" xfId="22933" xr:uid="{00000000-0005-0000-0000-000051420000}"/>
    <cellStyle name="Normal 62 5 2 2 2 3 2 4" xfId="31086" xr:uid="{00000000-0005-0000-0000-000052420000}"/>
    <cellStyle name="Normal 62 5 2 2 2 3 2 5" xfId="39318" xr:uid="{00000000-0005-0000-0000-000053420000}"/>
    <cellStyle name="Normal 62 5 2 2 2 3 2 6" xfId="48829" xr:uid="{00000000-0005-0000-0000-000054420000}"/>
    <cellStyle name="Normal 62 5 2 2 2 3 3" xfId="7823" xr:uid="{00000000-0005-0000-0000-000055420000}"/>
    <cellStyle name="Normal 62 5 2 2 2 3 3 2" xfId="17340" xr:uid="{00000000-0005-0000-0000-000056420000}"/>
    <cellStyle name="Normal 62 5 2 2 2 3 3 3" xfId="25493" xr:uid="{00000000-0005-0000-0000-000057420000}"/>
    <cellStyle name="Normal 62 5 2 2 2 3 3 4" xfId="33646" xr:uid="{00000000-0005-0000-0000-000058420000}"/>
    <cellStyle name="Normal 62 5 2 2 2 3 3 5" xfId="41878" xr:uid="{00000000-0005-0000-0000-000059420000}"/>
    <cellStyle name="Normal 62 5 2 2 2 3 3 6" xfId="51389" xr:uid="{00000000-0005-0000-0000-00005A420000}"/>
    <cellStyle name="Normal 62 5 2 2 2 3 4" xfId="11740" xr:uid="{00000000-0005-0000-0000-00005B420000}"/>
    <cellStyle name="Normal 62 5 2 2 2 3 5" xfId="19899" xr:uid="{00000000-0005-0000-0000-00005C420000}"/>
    <cellStyle name="Normal 62 5 2 2 2 3 6" xfId="28052" xr:uid="{00000000-0005-0000-0000-00005D420000}"/>
    <cellStyle name="Normal 62 5 2 2 2 3 7" xfId="36284" xr:uid="{00000000-0005-0000-0000-00005E420000}"/>
    <cellStyle name="Normal 62 5 2 2 2 3 8" xfId="45795" xr:uid="{00000000-0005-0000-0000-00005F420000}"/>
    <cellStyle name="Normal 62 5 2 2 2 4" xfId="3983" xr:uid="{00000000-0005-0000-0000-000060420000}"/>
    <cellStyle name="Normal 62 5 2 2 2 4 2" xfId="13500" xr:uid="{00000000-0005-0000-0000-000061420000}"/>
    <cellStyle name="Normal 62 5 2 2 2 4 3" xfId="21653" xr:uid="{00000000-0005-0000-0000-000062420000}"/>
    <cellStyle name="Normal 62 5 2 2 2 4 4" xfId="29806" xr:uid="{00000000-0005-0000-0000-000063420000}"/>
    <cellStyle name="Normal 62 5 2 2 2 4 5" xfId="38038" xr:uid="{00000000-0005-0000-0000-000064420000}"/>
    <cellStyle name="Normal 62 5 2 2 2 4 6" xfId="47549" xr:uid="{00000000-0005-0000-0000-000065420000}"/>
    <cellStyle name="Normal 62 5 2 2 2 5" xfId="6543" xr:uid="{00000000-0005-0000-0000-000066420000}"/>
    <cellStyle name="Normal 62 5 2 2 2 5 2" xfId="16060" xr:uid="{00000000-0005-0000-0000-000067420000}"/>
    <cellStyle name="Normal 62 5 2 2 2 5 3" xfId="24213" xr:uid="{00000000-0005-0000-0000-000068420000}"/>
    <cellStyle name="Normal 62 5 2 2 2 5 4" xfId="32366" xr:uid="{00000000-0005-0000-0000-000069420000}"/>
    <cellStyle name="Normal 62 5 2 2 2 5 5" xfId="40598" xr:uid="{00000000-0005-0000-0000-00006A420000}"/>
    <cellStyle name="Normal 62 5 2 2 2 5 6" xfId="50109" xr:uid="{00000000-0005-0000-0000-00006B420000}"/>
    <cellStyle name="Normal 62 5 2 2 2 6" xfId="10460" xr:uid="{00000000-0005-0000-0000-00006C420000}"/>
    <cellStyle name="Normal 62 5 2 2 2 7" xfId="18619" xr:uid="{00000000-0005-0000-0000-00006D420000}"/>
    <cellStyle name="Normal 62 5 2 2 2 8" xfId="26772" xr:uid="{00000000-0005-0000-0000-00006E420000}"/>
    <cellStyle name="Normal 62 5 2 2 2 9" xfId="35004" xr:uid="{00000000-0005-0000-0000-00006F420000}"/>
    <cellStyle name="Normal 62 5 2 2 3" xfId="1260" xr:uid="{00000000-0005-0000-0000-000070420000}"/>
    <cellStyle name="Normal 62 5 2 2 3 2" xfId="2543" xr:uid="{00000000-0005-0000-0000-000071420000}"/>
    <cellStyle name="Normal 62 5 2 2 3 2 2" xfId="5583" xr:uid="{00000000-0005-0000-0000-000072420000}"/>
    <cellStyle name="Normal 62 5 2 2 3 2 2 2" xfId="15100" xr:uid="{00000000-0005-0000-0000-000073420000}"/>
    <cellStyle name="Normal 62 5 2 2 3 2 2 3" xfId="23253" xr:uid="{00000000-0005-0000-0000-000074420000}"/>
    <cellStyle name="Normal 62 5 2 2 3 2 2 4" xfId="31406" xr:uid="{00000000-0005-0000-0000-000075420000}"/>
    <cellStyle name="Normal 62 5 2 2 3 2 2 5" xfId="39638" xr:uid="{00000000-0005-0000-0000-000076420000}"/>
    <cellStyle name="Normal 62 5 2 2 3 2 2 6" xfId="49149" xr:uid="{00000000-0005-0000-0000-000077420000}"/>
    <cellStyle name="Normal 62 5 2 2 3 2 3" xfId="8143" xr:uid="{00000000-0005-0000-0000-000078420000}"/>
    <cellStyle name="Normal 62 5 2 2 3 2 3 2" xfId="17660" xr:uid="{00000000-0005-0000-0000-000079420000}"/>
    <cellStyle name="Normal 62 5 2 2 3 2 3 3" xfId="25813" xr:uid="{00000000-0005-0000-0000-00007A420000}"/>
    <cellStyle name="Normal 62 5 2 2 3 2 3 4" xfId="33966" xr:uid="{00000000-0005-0000-0000-00007B420000}"/>
    <cellStyle name="Normal 62 5 2 2 3 2 3 5" xfId="42198" xr:uid="{00000000-0005-0000-0000-00007C420000}"/>
    <cellStyle name="Normal 62 5 2 2 3 2 3 6" xfId="51709" xr:uid="{00000000-0005-0000-0000-00007D420000}"/>
    <cellStyle name="Normal 62 5 2 2 3 2 4" xfId="12060" xr:uid="{00000000-0005-0000-0000-00007E420000}"/>
    <cellStyle name="Normal 62 5 2 2 3 2 5" xfId="20219" xr:uid="{00000000-0005-0000-0000-00007F420000}"/>
    <cellStyle name="Normal 62 5 2 2 3 2 6" xfId="28372" xr:uid="{00000000-0005-0000-0000-000080420000}"/>
    <cellStyle name="Normal 62 5 2 2 3 2 7" xfId="36604" xr:uid="{00000000-0005-0000-0000-000081420000}"/>
    <cellStyle name="Normal 62 5 2 2 3 2 8" xfId="46115" xr:uid="{00000000-0005-0000-0000-000082420000}"/>
    <cellStyle name="Normal 62 5 2 2 3 3" xfId="4303" xr:uid="{00000000-0005-0000-0000-000083420000}"/>
    <cellStyle name="Normal 62 5 2 2 3 3 2" xfId="13820" xr:uid="{00000000-0005-0000-0000-000084420000}"/>
    <cellStyle name="Normal 62 5 2 2 3 3 3" xfId="21973" xr:uid="{00000000-0005-0000-0000-000085420000}"/>
    <cellStyle name="Normal 62 5 2 2 3 3 4" xfId="30126" xr:uid="{00000000-0005-0000-0000-000086420000}"/>
    <cellStyle name="Normal 62 5 2 2 3 3 5" xfId="38358" xr:uid="{00000000-0005-0000-0000-000087420000}"/>
    <cellStyle name="Normal 62 5 2 2 3 3 6" xfId="47869" xr:uid="{00000000-0005-0000-0000-000088420000}"/>
    <cellStyle name="Normal 62 5 2 2 3 4" xfId="6863" xr:uid="{00000000-0005-0000-0000-000089420000}"/>
    <cellStyle name="Normal 62 5 2 2 3 4 2" xfId="16380" xr:uid="{00000000-0005-0000-0000-00008A420000}"/>
    <cellStyle name="Normal 62 5 2 2 3 4 3" xfId="24533" xr:uid="{00000000-0005-0000-0000-00008B420000}"/>
    <cellStyle name="Normal 62 5 2 2 3 4 4" xfId="32686" xr:uid="{00000000-0005-0000-0000-00008C420000}"/>
    <cellStyle name="Normal 62 5 2 2 3 4 5" xfId="40918" xr:uid="{00000000-0005-0000-0000-00008D420000}"/>
    <cellStyle name="Normal 62 5 2 2 3 4 6" xfId="50429" xr:uid="{00000000-0005-0000-0000-00008E420000}"/>
    <cellStyle name="Normal 62 5 2 2 3 5" xfId="10780" xr:uid="{00000000-0005-0000-0000-00008F420000}"/>
    <cellStyle name="Normal 62 5 2 2 3 6" xfId="18939" xr:uid="{00000000-0005-0000-0000-000090420000}"/>
    <cellStyle name="Normal 62 5 2 2 3 7" xfId="27092" xr:uid="{00000000-0005-0000-0000-000091420000}"/>
    <cellStyle name="Normal 62 5 2 2 3 8" xfId="35324" xr:uid="{00000000-0005-0000-0000-000092420000}"/>
    <cellStyle name="Normal 62 5 2 2 3 9" xfId="44835" xr:uid="{00000000-0005-0000-0000-000093420000}"/>
    <cellStyle name="Normal 62 5 2 2 4" xfId="1903" xr:uid="{00000000-0005-0000-0000-000094420000}"/>
    <cellStyle name="Normal 62 5 2 2 4 2" xfId="4943" xr:uid="{00000000-0005-0000-0000-000095420000}"/>
    <cellStyle name="Normal 62 5 2 2 4 2 2" xfId="14460" xr:uid="{00000000-0005-0000-0000-000096420000}"/>
    <cellStyle name="Normal 62 5 2 2 4 2 3" xfId="22613" xr:uid="{00000000-0005-0000-0000-000097420000}"/>
    <cellStyle name="Normal 62 5 2 2 4 2 4" xfId="30766" xr:uid="{00000000-0005-0000-0000-000098420000}"/>
    <cellStyle name="Normal 62 5 2 2 4 2 5" xfId="38998" xr:uid="{00000000-0005-0000-0000-000099420000}"/>
    <cellStyle name="Normal 62 5 2 2 4 2 6" xfId="48509" xr:uid="{00000000-0005-0000-0000-00009A420000}"/>
    <cellStyle name="Normal 62 5 2 2 4 3" xfId="7503" xr:uid="{00000000-0005-0000-0000-00009B420000}"/>
    <cellStyle name="Normal 62 5 2 2 4 3 2" xfId="17020" xr:uid="{00000000-0005-0000-0000-00009C420000}"/>
    <cellStyle name="Normal 62 5 2 2 4 3 3" xfId="25173" xr:uid="{00000000-0005-0000-0000-00009D420000}"/>
    <cellStyle name="Normal 62 5 2 2 4 3 4" xfId="33326" xr:uid="{00000000-0005-0000-0000-00009E420000}"/>
    <cellStyle name="Normal 62 5 2 2 4 3 5" xfId="41558" xr:uid="{00000000-0005-0000-0000-00009F420000}"/>
    <cellStyle name="Normal 62 5 2 2 4 3 6" xfId="51069" xr:uid="{00000000-0005-0000-0000-0000A0420000}"/>
    <cellStyle name="Normal 62 5 2 2 4 4" xfId="11420" xr:uid="{00000000-0005-0000-0000-0000A1420000}"/>
    <cellStyle name="Normal 62 5 2 2 4 5" xfId="19579" xr:uid="{00000000-0005-0000-0000-0000A2420000}"/>
    <cellStyle name="Normal 62 5 2 2 4 6" xfId="27732" xr:uid="{00000000-0005-0000-0000-0000A3420000}"/>
    <cellStyle name="Normal 62 5 2 2 4 7" xfId="35964" xr:uid="{00000000-0005-0000-0000-0000A4420000}"/>
    <cellStyle name="Normal 62 5 2 2 4 8" xfId="45475" xr:uid="{00000000-0005-0000-0000-0000A5420000}"/>
    <cellStyle name="Normal 62 5 2 2 5" xfId="3660" xr:uid="{00000000-0005-0000-0000-0000A6420000}"/>
    <cellStyle name="Normal 62 5 2 2 5 2" xfId="13177" xr:uid="{00000000-0005-0000-0000-0000A7420000}"/>
    <cellStyle name="Normal 62 5 2 2 5 3" xfId="21333" xr:uid="{00000000-0005-0000-0000-0000A8420000}"/>
    <cellStyle name="Normal 62 5 2 2 5 4" xfId="29486" xr:uid="{00000000-0005-0000-0000-0000A9420000}"/>
    <cellStyle name="Normal 62 5 2 2 5 5" xfId="37718" xr:uid="{00000000-0005-0000-0000-0000AA420000}"/>
    <cellStyle name="Normal 62 5 2 2 5 6" xfId="47229" xr:uid="{00000000-0005-0000-0000-0000AB420000}"/>
    <cellStyle name="Normal 62 5 2 2 6" xfId="6223" xr:uid="{00000000-0005-0000-0000-0000AC420000}"/>
    <cellStyle name="Normal 62 5 2 2 6 2" xfId="15740" xr:uid="{00000000-0005-0000-0000-0000AD420000}"/>
    <cellStyle name="Normal 62 5 2 2 6 3" xfId="23893" xr:uid="{00000000-0005-0000-0000-0000AE420000}"/>
    <cellStyle name="Normal 62 5 2 2 6 4" xfId="32046" xr:uid="{00000000-0005-0000-0000-0000AF420000}"/>
    <cellStyle name="Normal 62 5 2 2 6 5" xfId="40278" xr:uid="{00000000-0005-0000-0000-0000B0420000}"/>
    <cellStyle name="Normal 62 5 2 2 6 6" xfId="49789" xr:uid="{00000000-0005-0000-0000-0000B1420000}"/>
    <cellStyle name="Normal 62 5 2 2 7" xfId="10140" xr:uid="{00000000-0005-0000-0000-0000B2420000}"/>
    <cellStyle name="Normal 62 5 2 2 8" xfId="18299" xr:uid="{00000000-0005-0000-0000-0000B3420000}"/>
    <cellStyle name="Normal 62 5 2 2 9" xfId="26452" xr:uid="{00000000-0005-0000-0000-0000B4420000}"/>
    <cellStyle name="Normal 62 5 2 3" xfId="774" xr:uid="{00000000-0005-0000-0000-0000B5420000}"/>
    <cellStyle name="Normal 62 5 2 3 10" xfId="44355" xr:uid="{00000000-0005-0000-0000-0000B6420000}"/>
    <cellStyle name="Normal 62 5 2 3 2" xfId="1420" xr:uid="{00000000-0005-0000-0000-0000B7420000}"/>
    <cellStyle name="Normal 62 5 2 3 2 2" xfId="2703" xr:uid="{00000000-0005-0000-0000-0000B8420000}"/>
    <cellStyle name="Normal 62 5 2 3 2 2 2" xfId="5743" xr:uid="{00000000-0005-0000-0000-0000B9420000}"/>
    <cellStyle name="Normal 62 5 2 3 2 2 2 2" xfId="15260" xr:uid="{00000000-0005-0000-0000-0000BA420000}"/>
    <cellStyle name="Normal 62 5 2 3 2 2 2 3" xfId="23413" xr:uid="{00000000-0005-0000-0000-0000BB420000}"/>
    <cellStyle name="Normal 62 5 2 3 2 2 2 4" xfId="31566" xr:uid="{00000000-0005-0000-0000-0000BC420000}"/>
    <cellStyle name="Normal 62 5 2 3 2 2 2 5" xfId="39798" xr:uid="{00000000-0005-0000-0000-0000BD420000}"/>
    <cellStyle name="Normal 62 5 2 3 2 2 2 6" xfId="49309" xr:uid="{00000000-0005-0000-0000-0000BE420000}"/>
    <cellStyle name="Normal 62 5 2 3 2 2 3" xfId="8303" xr:uid="{00000000-0005-0000-0000-0000BF420000}"/>
    <cellStyle name="Normal 62 5 2 3 2 2 3 2" xfId="17820" xr:uid="{00000000-0005-0000-0000-0000C0420000}"/>
    <cellStyle name="Normal 62 5 2 3 2 2 3 3" xfId="25973" xr:uid="{00000000-0005-0000-0000-0000C1420000}"/>
    <cellStyle name="Normal 62 5 2 3 2 2 3 4" xfId="34126" xr:uid="{00000000-0005-0000-0000-0000C2420000}"/>
    <cellStyle name="Normal 62 5 2 3 2 2 3 5" xfId="42358" xr:uid="{00000000-0005-0000-0000-0000C3420000}"/>
    <cellStyle name="Normal 62 5 2 3 2 2 3 6" xfId="51869" xr:uid="{00000000-0005-0000-0000-0000C4420000}"/>
    <cellStyle name="Normal 62 5 2 3 2 2 4" xfId="12220" xr:uid="{00000000-0005-0000-0000-0000C5420000}"/>
    <cellStyle name="Normal 62 5 2 3 2 2 5" xfId="20379" xr:uid="{00000000-0005-0000-0000-0000C6420000}"/>
    <cellStyle name="Normal 62 5 2 3 2 2 6" xfId="28532" xr:uid="{00000000-0005-0000-0000-0000C7420000}"/>
    <cellStyle name="Normal 62 5 2 3 2 2 7" xfId="36764" xr:uid="{00000000-0005-0000-0000-0000C8420000}"/>
    <cellStyle name="Normal 62 5 2 3 2 2 8" xfId="46275" xr:uid="{00000000-0005-0000-0000-0000C9420000}"/>
    <cellStyle name="Normal 62 5 2 3 2 3" xfId="4463" xr:uid="{00000000-0005-0000-0000-0000CA420000}"/>
    <cellStyle name="Normal 62 5 2 3 2 3 2" xfId="13980" xr:uid="{00000000-0005-0000-0000-0000CB420000}"/>
    <cellStyle name="Normal 62 5 2 3 2 3 3" xfId="22133" xr:uid="{00000000-0005-0000-0000-0000CC420000}"/>
    <cellStyle name="Normal 62 5 2 3 2 3 4" xfId="30286" xr:uid="{00000000-0005-0000-0000-0000CD420000}"/>
    <cellStyle name="Normal 62 5 2 3 2 3 5" xfId="38518" xr:uid="{00000000-0005-0000-0000-0000CE420000}"/>
    <cellStyle name="Normal 62 5 2 3 2 3 6" xfId="48029" xr:uid="{00000000-0005-0000-0000-0000CF420000}"/>
    <cellStyle name="Normal 62 5 2 3 2 4" xfId="7023" xr:uid="{00000000-0005-0000-0000-0000D0420000}"/>
    <cellStyle name="Normal 62 5 2 3 2 4 2" xfId="16540" xr:uid="{00000000-0005-0000-0000-0000D1420000}"/>
    <cellStyle name="Normal 62 5 2 3 2 4 3" xfId="24693" xr:uid="{00000000-0005-0000-0000-0000D2420000}"/>
    <cellStyle name="Normal 62 5 2 3 2 4 4" xfId="32846" xr:uid="{00000000-0005-0000-0000-0000D3420000}"/>
    <cellStyle name="Normal 62 5 2 3 2 4 5" xfId="41078" xr:uid="{00000000-0005-0000-0000-0000D4420000}"/>
    <cellStyle name="Normal 62 5 2 3 2 4 6" xfId="50589" xr:uid="{00000000-0005-0000-0000-0000D5420000}"/>
    <cellStyle name="Normal 62 5 2 3 2 5" xfId="10940" xr:uid="{00000000-0005-0000-0000-0000D6420000}"/>
    <cellStyle name="Normal 62 5 2 3 2 6" xfId="19099" xr:uid="{00000000-0005-0000-0000-0000D7420000}"/>
    <cellStyle name="Normal 62 5 2 3 2 7" xfId="27252" xr:uid="{00000000-0005-0000-0000-0000D8420000}"/>
    <cellStyle name="Normal 62 5 2 3 2 8" xfId="35484" xr:uid="{00000000-0005-0000-0000-0000D9420000}"/>
    <cellStyle name="Normal 62 5 2 3 2 9" xfId="44995" xr:uid="{00000000-0005-0000-0000-0000DA420000}"/>
    <cellStyle name="Normal 62 5 2 3 3" xfId="2063" xr:uid="{00000000-0005-0000-0000-0000DB420000}"/>
    <cellStyle name="Normal 62 5 2 3 3 2" xfId="5103" xr:uid="{00000000-0005-0000-0000-0000DC420000}"/>
    <cellStyle name="Normal 62 5 2 3 3 2 2" xfId="14620" xr:uid="{00000000-0005-0000-0000-0000DD420000}"/>
    <cellStyle name="Normal 62 5 2 3 3 2 3" xfId="22773" xr:uid="{00000000-0005-0000-0000-0000DE420000}"/>
    <cellStyle name="Normal 62 5 2 3 3 2 4" xfId="30926" xr:uid="{00000000-0005-0000-0000-0000DF420000}"/>
    <cellStyle name="Normal 62 5 2 3 3 2 5" xfId="39158" xr:uid="{00000000-0005-0000-0000-0000E0420000}"/>
    <cellStyle name="Normal 62 5 2 3 3 2 6" xfId="48669" xr:uid="{00000000-0005-0000-0000-0000E1420000}"/>
    <cellStyle name="Normal 62 5 2 3 3 3" xfId="7663" xr:uid="{00000000-0005-0000-0000-0000E2420000}"/>
    <cellStyle name="Normal 62 5 2 3 3 3 2" xfId="17180" xr:uid="{00000000-0005-0000-0000-0000E3420000}"/>
    <cellStyle name="Normal 62 5 2 3 3 3 3" xfId="25333" xr:uid="{00000000-0005-0000-0000-0000E4420000}"/>
    <cellStyle name="Normal 62 5 2 3 3 3 4" xfId="33486" xr:uid="{00000000-0005-0000-0000-0000E5420000}"/>
    <cellStyle name="Normal 62 5 2 3 3 3 5" xfId="41718" xr:uid="{00000000-0005-0000-0000-0000E6420000}"/>
    <cellStyle name="Normal 62 5 2 3 3 3 6" xfId="51229" xr:uid="{00000000-0005-0000-0000-0000E7420000}"/>
    <cellStyle name="Normal 62 5 2 3 3 4" xfId="11580" xr:uid="{00000000-0005-0000-0000-0000E8420000}"/>
    <cellStyle name="Normal 62 5 2 3 3 5" xfId="19739" xr:uid="{00000000-0005-0000-0000-0000E9420000}"/>
    <cellStyle name="Normal 62 5 2 3 3 6" xfId="27892" xr:uid="{00000000-0005-0000-0000-0000EA420000}"/>
    <cellStyle name="Normal 62 5 2 3 3 7" xfId="36124" xr:uid="{00000000-0005-0000-0000-0000EB420000}"/>
    <cellStyle name="Normal 62 5 2 3 3 8" xfId="45635" xr:uid="{00000000-0005-0000-0000-0000EC420000}"/>
    <cellStyle name="Normal 62 5 2 3 4" xfId="3820" xr:uid="{00000000-0005-0000-0000-0000ED420000}"/>
    <cellStyle name="Normal 62 5 2 3 4 2" xfId="13337" xr:uid="{00000000-0005-0000-0000-0000EE420000}"/>
    <cellStyle name="Normal 62 5 2 3 4 3" xfId="21493" xr:uid="{00000000-0005-0000-0000-0000EF420000}"/>
    <cellStyle name="Normal 62 5 2 3 4 4" xfId="29646" xr:uid="{00000000-0005-0000-0000-0000F0420000}"/>
    <cellStyle name="Normal 62 5 2 3 4 5" xfId="37878" xr:uid="{00000000-0005-0000-0000-0000F1420000}"/>
    <cellStyle name="Normal 62 5 2 3 4 6" xfId="47389" xr:uid="{00000000-0005-0000-0000-0000F2420000}"/>
    <cellStyle name="Normal 62 5 2 3 5" xfId="6383" xr:uid="{00000000-0005-0000-0000-0000F3420000}"/>
    <cellStyle name="Normal 62 5 2 3 5 2" xfId="15900" xr:uid="{00000000-0005-0000-0000-0000F4420000}"/>
    <cellStyle name="Normal 62 5 2 3 5 3" xfId="24053" xr:uid="{00000000-0005-0000-0000-0000F5420000}"/>
    <cellStyle name="Normal 62 5 2 3 5 4" xfId="32206" xr:uid="{00000000-0005-0000-0000-0000F6420000}"/>
    <cellStyle name="Normal 62 5 2 3 5 5" xfId="40438" xr:uid="{00000000-0005-0000-0000-0000F7420000}"/>
    <cellStyle name="Normal 62 5 2 3 5 6" xfId="49949" xr:uid="{00000000-0005-0000-0000-0000F8420000}"/>
    <cellStyle name="Normal 62 5 2 3 6" xfId="10300" xr:uid="{00000000-0005-0000-0000-0000F9420000}"/>
    <cellStyle name="Normal 62 5 2 3 7" xfId="18459" xr:uid="{00000000-0005-0000-0000-0000FA420000}"/>
    <cellStyle name="Normal 62 5 2 3 8" xfId="26612" xr:uid="{00000000-0005-0000-0000-0000FB420000}"/>
    <cellStyle name="Normal 62 5 2 3 9" xfId="34844" xr:uid="{00000000-0005-0000-0000-0000FC420000}"/>
    <cellStyle name="Normal 62 5 2 4" xfId="1100" xr:uid="{00000000-0005-0000-0000-0000FD420000}"/>
    <cellStyle name="Normal 62 5 2 4 2" xfId="2383" xr:uid="{00000000-0005-0000-0000-0000FE420000}"/>
    <cellStyle name="Normal 62 5 2 4 2 2" xfId="5423" xr:uid="{00000000-0005-0000-0000-0000FF420000}"/>
    <cellStyle name="Normal 62 5 2 4 2 2 2" xfId="14940" xr:uid="{00000000-0005-0000-0000-000000430000}"/>
    <cellStyle name="Normal 62 5 2 4 2 2 3" xfId="23093" xr:uid="{00000000-0005-0000-0000-000001430000}"/>
    <cellStyle name="Normal 62 5 2 4 2 2 4" xfId="31246" xr:uid="{00000000-0005-0000-0000-000002430000}"/>
    <cellStyle name="Normal 62 5 2 4 2 2 5" xfId="39478" xr:uid="{00000000-0005-0000-0000-000003430000}"/>
    <cellStyle name="Normal 62 5 2 4 2 2 6" xfId="48989" xr:uid="{00000000-0005-0000-0000-000004430000}"/>
    <cellStyle name="Normal 62 5 2 4 2 3" xfId="7983" xr:uid="{00000000-0005-0000-0000-000005430000}"/>
    <cellStyle name="Normal 62 5 2 4 2 3 2" xfId="17500" xr:uid="{00000000-0005-0000-0000-000006430000}"/>
    <cellStyle name="Normal 62 5 2 4 2 3 3" xfId="25653" xr:uid="{00000000-0005-0000-0000-000007430000}"/>
    <cellStyle name="Normal 62 5 2 4 2 3 4" xfId="33806" xr:uid="{00000000-0005-0000-0000-000008430000}"/>
    <cellStyle name="Normal 62 5 2 4 2 3 5" xfId="42038" xr:uid="{00000000-0005-0000-0000-000009430000}"/>
    <cellStyle name="Normal 62 5 2 4 2 3 6" xfId="51549" xr:uid="{00000000-0005-0000-0000-00000A430000}"/>
    <cellStyle name="Normal 62 5 2 4 2 4" xfId="11900" xr:uid="{00000000-0005-0000-0000-00000B430000}"/>
    <cellStyle name="Normal 62 5 2 4 2 5" xfId="20059" xr:uid="{00000000-0005-0000-0000-00000C430000}"/>
    <cellStyle name="Normal 62 5 2 4 2 6" xfId="28212" xr:uid="{00000000-0005-0000-0000-00000D430000}"/>
    <cellStyle name="Normal 62 5 2 4 2 7" xfId="36444" xr:uid="{00000000-0005-0000-0000-00000E430000}"/>
    <cellStyle name="Normal 62 5 2 4 2 8" xfId="45955" xr:uid="{00000000-0005-0000-0000-00000F430000}"/>
    <cellStyle name="Normal 62 5 2 4 3" xfId="4143" xr:uid="{00000000-0005-0000-0000-000010430000}"/>
    <cellStyle name="Normal 62 5 2 4 3 2" xfId="13660" xr:uid="{00000000-0005-0000-0000-000011430000}"/>
    <cellStyle name="Normal 62 5 2 4 3 3" xfId="21813" xr:uid="{00000000-0005-0000-0000-000012430000}"/>
    <cellStyle name="Normal 62 5 2 4 3 4" xfId="29966" xr:uid="{00000000-0005-0000-0000-000013430000}"/>
    <cellStyle name="Normal 62 5 2 4 3 5" xfId="38198" xr:uid="{00000000-0005-0000-0000-000014430000}"/>
    <cellStyle name="Normal 62 5 2 4 3 6" xfId="47709" xr:uid="{00000000-0005-0000-0000-000015430000}"/>
    <cellStyle name="Normal 62 5 2 4 4" xfId="6703" xr:uid="{00000000-0005-0000-0000-000016430000}"/>
    <cellStyle name="Normal 62 5 2 4 4 2" xfId="16220" xr:uid="{00000000-0005-0000-0000-000017430000}"/>
    <cellStyle name="Normal 62 5 2 4 4 3" xfId="24373" xr:uid="{00000000-0005-0000-0000-000018430000}"/>
    <cellStyle name="Normal 62 5 2 4 4 4" xfId="32526" xr:uid="{00000000-0005-0000-0000-000019430000}"/>
    <cellStyle name="Normal 62 5 2 4 4 5" xfId="40758" xr:uid="{00000000-0005-0000-0000-00001A430000}"/>
    <cellStyle name="Normal 62 5 2 4 4 6" xfId="50269" xr:uid="{00000000-0005-0000-0000-00001B430000}"/>
    <cellStyle name="Normal 62 5 2 4 5" xfId="10620" xr:uid="{00000000-0005-0000-0000-00001C430000}"/>
    <cellStyle name="Normal 62 5 2 4 6" xfId="18779" xr:uid="{00000000-0005-0000-0000-00001D430000}"/>
    <cellStyle name="Normal 62 5 2 4 7" xfId="26932" xr:uid="{00000000-0005-0000-0000-00001E430000}"/>
    <cellStyle name="Normal 62 5 2 4 8" xfId="35164" xr:uid="{00000000-0005-0000-0000-00001F430000}"/>
    <cellStyle name="Normal 62 5 2 4 9" xfId="44675" xr:uid="{00000000-0005-0000-0000-000020430000}"/>
    <cellStyle name="Normal 62 5 2 5" xfId="1743" xr:uid="{00000000-0005-0000-0000-000021430000}"/>
    <cellStyle name="Normal 62 5 2 5 2" xfId="4783" xr:uid="{00000000-0005-0000-0000-000022430000}"/>
    <cellStyle name="Normal 62 5 2 5 2 2" xfId="14300" xr:uid="{00000000-0005-0000-0000-000023430000}"/>
    <cellStyle name="Normal 62 5 2 5 2 3" xfId="22453" xr:uid="{00000000-0005-0000-0000-000024430000}"/>
    <cellStyle name="Normal 62 5 2 5 2 4" xfId="30606" xr:uid="{00000000-0005-0000-0000-000025430000}"/>
    <cellStyle name="Normal 62 5 2 5 2 5" xfId="38838" xr:uid="{00000000-0005-0000-0000-000026430000}"/>
    <cellStyle name="Normal 62 5 2 5 2 6" xfId="48349" xr:uid="{00000000-0005-0000-0000-000027430000}"/>
    <cellStyle name="Normal 62 5 2 5 3" xfId="7343" xr:uid="{00000000-0005-0000-0000-000028430000}"/>
    <cellStyle name="Normal 62 5 2 5 3 2" xfId="16860" xr:uid="{00000000-0005-0000-0000-000029430000}"/>
    <cellStyle name="Normal 62 5 2 5 3 3" xfId="25013" xr:uid="{00000000-0005-0000-0000-00002A430000}"/>
    <cellStyle name="Normal 62 5 2 5 3 4" xfId="33166" xr:uid="{00000000-0005-0000-0000-00002B430000}"/>
    <cellStyle name="Normal 62 5 2 5 3 5" xfId="41398" xr:uid="{00000000-0005-0000-0000-00002C430000}"/>
    <cellStyle name="Normal 62 5 2 5 3 6" xfId="50909" xr:uid="{00000000-0005-0000-0000-00002D430000}"/>
    <cellStyle name="Normal 62 5 2 5 4" xfId="11260" xr:uid="{00000000-0005-0000-0000-00002E430000}"/>
    <cellStyle name="Normal 62 5 2 5 5" xfId="19419" xr:uid="{00000000-0005-0000-0000-00002F430000}"/>
    <cellStyle name="Normal 62 5 2 5 6" xfId="27572" xr:uid="{00000000-0005-0000-0000-000030430000}"/>
    <cellStyle name="Normal 62 5 2 5 7" xfId="35804" xr:uid="{00000000-0005-0000-0000-000031430000}"/>
    <cellStyle name="Normal 62 5 2 5 8" xfId="45315" xr:uid="{00000000-0005-0000-0000-000032430000}"/>
    <cellStyle name="Normal 62 5 2 6" xfId="3497" xr:uid="{00000000-0005-0000-0000-000033430000}"/>
    <cellStyle name="Normal 62 5 2 6 2" xfId="13014" xr:uid="{00000000-0005-0000-0000-000034430000}"/>
    <cellStyle name="Normal 62 5 2 6 3" xfId="21173" xr:uid="{00000000-0005-0000-0000-000035430000}"/>
    <cellStyle name="Normal 62 5 2 6 4" xfId="29326" xr:uid="{00000000-0005-0000-0000-000036430000}"/>
    <cellStyle name="Normal 62 5 2 6 5" xfId="37558" xr:uid="{00000000-0005-0000-0000-000037430000}"/>
    <cellStyle name="Normal 62 5 2 6 6" xfId="47069" xr:uid="{00000000-0005-0000-0000-000038430000}"/>
    <cellStyle name="Normal 62 5 2 7" xfId="6063" xr:uid="{00000000-0005-0000-0000-000039430000}"/>
    <cellStyle name="Normal 62 5 2 7 2" xfId="15580" xr:uid="{00000000-0005-0000-0000-00003A430000}"/>
    <cellStyle name="Normal 62 5 2 7 3" xfId="23733" xr:uid="{00000000-0005-0000-0000-00003B430000}"/>
    <cellStyle name="Normal 62 5 2 7 4" xfId="31886" xr:uid="{00000000-0005-0000-0000-00003C430000}"/>
    <cellStyle name="Normal 62 5 2 7 5" xfId="40118" xr:uid="{00000000-0005-0000-0000-00003D430000}"/>
    <cellStyle name="Normal 62 5 2 7 6" xfId="49629" xr:uid="{00000000-0005-0000-0000-00003E430000}"/>
    <cellStyle name="Normal 62 5 2 8" xfId="9980" xr:uid="{00000000-0005-0000-0000-00003F430000}"/>
    <cellStyle name="Normal 62 5 2 9" xfId="18139" xr:uid="{00000000-0005-0000-0000-000040430000}"/>
    <cellStyle name="Normal 62 5 20" xfId="8937" xr:uid="{00000000-0005-0000-0000-000041430000}"/>
    <cellStyle name="Normal 62 5 20 2" xfId="42992" xr:uid="{00000000-0005-0000-0000-000042430000}"/>
    <cellStyle name="Normal 62 5 20 3" xfId="52503" xr:uid="{00000000-0005-0000-0000-000043430000}"/>
    <cellStyle name="Normal 62 5 21" xfId="9016" xr:uid="{00000000-0005-0000-0000-000044430000}"/>
    <cellStyle name="Normal 62 5 21 2" xfId="43071" xr:uid="{00000000-0005-0000-0000-000045430000}"/>
    <cellStyle name="Normal 62 5 21 3" xfId="52582" xr:uid="{00000000-0005-0000-0000-000046430000}"/>
    <cellStyle name="Normal 62 5 22" xfId="9095" xr:uid="{00000000-0005-0000-0000-000047430000}"/>
    <cellStyle name="Normal 62 5 22 2" xfId="43150" xr:uid="{00000000-0005-0000-0000-000048430000}"/>
    <cellStyle name="Normal 62 5 22 3" xfId="52661" xr:uid="{00000000-0005-0000-0000-000049430000}"/>
    <cellStyle name="Normal 62 5 23" xfId="9174" xr:uid="{00000000-0005-0000-0000-00004A430000}"/>
    <cellStyle name="Normal 62 5 23 2" xfId="43229" xr:uid="{00000000-0005-0000-0000-00004B430000}"/>
    <cellStyle name="Normal 62 5 23 3" xfId="52740" xr:uid="{00000000-0005-0000-0000-00004C430000}"/>
    <cellStyle name="Normal 62 5 24" xfId="9253" xr:uid="{00000000-0005-0000-0000-00004D430000}"/>
    <cellStyle name="Normal 62 5 24 2" xfId="43308" xr:uid="{00000000-0005-0000-0000-00004E430000}"/>
    <cellStyle name="Normal 62 5 24 3" xfId="52819" xr:uid="{00000000-0005-0000-0000-00004F430000}"/>
    <cellStyle name="Normal 62 5 25" xfId="9332" xr:uid="{00000000-0005-0000-0000-000050430000}"/>
    <cellStyle name="Normal 62 5 25 2" xfId="43387" xr:uid="{00000000-0005-0000-0000-000051430000}"/>
    <cellStyle name="Normal 62 5 25 3" xfId="52898" xr:uid="{00000000-0005-0000-0000-000052430000}"/>
    <cellStyle name="Normal 62 5 26" xfId="9411" xr:uid="{00000000-0005-0000-0000-000053430000}"/>
    <cellStyle name="Normal 62 5 26 2" xfId="43466" xr:uid="{00000000-0005-0000-0000-000054430000}"/>
    <cellStyle name="Normal 62 5 26 3" xfId="52977" xr:uid="{00000000-0005-0000-0000-000055430000}"/>
    <cellStyle name="Normal 62 5 27" xfId="9490" xr:uid="{00000000-0005-0000-0000-000056430000}"/>
    <cellStyle name="Normal 62 5 27 2" xfId="43545" xr:uid="{00000000-0005-0000-0000-000057430000}"/>
    <cellStyle name="Normal 62 5 27 3" xfId="53056" xr:uid="{00000000-0005-0000-0000-000058430000}"/>
    <cellStyle name="Normal 62 5 28" xfId="9569" xr:uid="{00000000-0005-0000-0000-000059430000}"/>
    <cellStyle name="Normal 62 5 28 2" xfId="43624" xr:uid="{00000000-0005-0000-0000-00005A430000}"/>
    <cellStyle name="Normal 62 5 28 3" xfId="53135" xr:uid="{00000000-0005-0000-0000-00005B430000}"/>
    <cellStyle name="Normal 62 5 29" xfId="9648" xr:uid="{00000000-0005-0000-0000-00005C430000}"/>
    <cellStyle name="Normal 62 5 29 2" xfId="43703" xr:uid="{00000000-0005-0000-0000-00005D430000}"/>
    <cellStyle name="Normal 62 5 29 3" xfId="53214" xr:uid="{00000000-0005-0000-0000-00005E430000}"/>
    <cellStyle name="Normal 62 5 3" xfId="531" xr:uid="{00000000-0005-0000-0000-00005F430000}"/>
    <cellStyle name="Normal 62 5 3 10" xfId="34604" xr:uid="{00000000-0005-0000-0000-000060430000}"/>
    <cellStyle name="Normal 62 5 3 11" xfId="44115" xr:uid="{00000000-0005-0000-0000-000061430000}"/>
    <cellStyle name="Normal 62 5 3 2" xfId="857" xr:uid="{00000000-0005-0000-0000-000062430000}"/>
    <cellStyle name="Normal 62 5 3 2 10" xfId="44435" xr:uid="{00000000-0005-0000-0000-000063430000}"/>
    <cellStyle name="Normal 62 5 3 2 2" xfId="1500" xr:uid="{00000000-0005-0000-0000-000064430000}"/>
    <cellStyle name="Normal 62 5 3 2 2 2" xfId="2783" xr:uid="{00000000-0005-0000-0000-000065430000}"/>
    <cellStyle name="Normal 62 5 3 2 2 2 2" xfId="5823" xr:uid="{00000000-0005-0000-0000-000066430000}"/>
    <cellStyle name="Normal 62 5 3 2 2 2 2 2" xfId="15340" xr:uid="{00000000-0005-0000-0000-000067430000}"/>
    <cellStyle name="Normal 62 5 3 2 2 2 2 3" xfId="23493" xr:uid="{00000000-0005-0000-0000-000068430000}"/>
    <cellStyle name="Normal 62 5 3 2 2 2 2 4" xfId="31646" xr:uid="{00000000-0005-0000-0000-000069430000}"/>
    <cellStyle name="Normal 62 5 3 2 2 2 2 5" xfId="39878" xr:uid="{00000000-0005-0000-0000-00006A430000}"/>
    <cellStyle name="Normal 62 5 3 2 2 2 2 6" xfId="49389" xr:uid="{00000000-0005-0000-0000-00006B430000}"/>
    <cellStyle name="Normal 62 5 3 2 2 2 3" xfId="8383" xr:uid="{00000000-0005-0000-0000-00006C430000}"/>
    <cellStyle name="Normal 62 5 3 2 2 2 3 2" xfId="17900" xr:uid="{00000000-0005-0000-0000-00006D430000}"/>
    <cellStyle name="Normal 62 5 3 2 2 2 3 3" xfId="26053" xr:uid="{00000000-0005-0000-0000-00006E430000}"/>
    <cellStyle name="Normal 62 5 3 2 2 2 3 4" xfId="34206" xr:uid="{00000000-0005-0000-0000-00006F430000}"/>
    <cellStyle name="Normal 62 5 3 2 2 2 3 5" xfId="42438" xr:uid="{00000000-0005-0000-0000-000070430000}"/>
    <cellStyle name="Normal 62 5 3 2 2 2 3 6" xfId="51949" xr:uid="{00000000-0005-0000-0000-000071430000}"/>
    <cellStyle name="Normal 62 5 3 2 2 2 4" xfId="12300" xr:uid="{00000000-0005-0000-0000-000072430000}"/>
    <cellStyle name="Normal 62 5 3 2 2 2 5" xfId="20459" xr:uid="{00000000-0005-0000-0000-000073430000}"/>
    <cellStyle name="Normal 62 5 3 2 2 2 6" xfId="28612" xr:uid="{00000000-0005-0000-0000-000074430000}"/>
    <cellStyle name="Normal 62 5 3 2 2 2 7" xfId="36844" xr:uid="{00000000-0005-0000-0000-000075430000}"/>
    <cellStyle name="Normal 62 5 3 2 2 2 8" xfId="46355" xr:uid="{00000000-0005-0000-0000-000076430000}"/>
    <cellStyle name="Normal 62 5 3 2 2 3" xfId="4543" xr:uid="{00000000-0005-0000-0000-000077430000}"/>
    <cellStyle name="Normal 62 5 3 2 2 3 2" xfId="14060" xr:uid="{00000000-0005-0000-0000-000078430000}"/>
    <cellStyle name="Normal 62 5 3 2 2 3 3" xfId="22213" xr:uid="{00000000-0005-0000-0000-000079430000}"/>
    <cellStyle name="Normal 62 5 3 2 2 3 4" xfId="30366" xr:uid="{00000000-0005-0000-0000-00007A430000}"/>
    <cellStyle name="Normal 62 5 3 2 2 3 5" xfId="38598" xr:uid="{00000000-0005-0000-0000-00007B430000}"/>
    <cellStyle name="Normal 62 5 3 2 2 3 6" xfId="48109" xr:uid="{00000000-0005-0000-0000-00007C430000}"/>
    <cellStyle name="Normal 62 5 3 2 2 4" xfId="7103" xr:uid="{00000000-0005-0000-0000-00007D430000}"/>
    <cellStyle name="Normal 62 5 3 2 2 4 2" xfId="16620" xr:uid="{00000000-0005-0000-0000-00007E430000}"/>
    <cellStyle name="Normal 62 5 3 2 2 4 3" xfId="24773" xr:uid="{00000000-0005-0000-0000-00007F430000}"/>
    <cellStyle name="Normal 62 5 3 2 2 4 4" xfId="32926" xr:uid="{00000000-0005-0000-0000-000080430000}"/>
    <cellStyle name="Normal 62 5 3 2 2 4 5" xfId="41158" xr:uid="{00000000-0005-0000-0000-000081430000}"/>
    <cellStyle name="Normal 62 5 3 2 2 4 6" xfId="50669" xr:uid="{00000000-0005-0000-0000-000082430000}"/>
    <cellStyle name="Normal 62 5 3 2 2 5" xfId="11020" xr:uid="{00000000-0005-0000-0000-000083430000}"/>
    <cellStyle name="Normal 62 5 3 2 2 6" xfId="19179" xr:uid="{00000000-0005-0000-0000-000084430000}"/>
    <cellStyle name="Normal 62 5 3 2 2 7" xfId="27332" xr:uid="{00000000-0005-0000-0000-000085430000}"/>
    <cellStyle name="Normal 62 5 3 2 2 8" xfId="35564" xr:uid="{00000000-0005-0000-0000-000086430000}"/>
    <cellStyle name="Normal 62 5 3 2 2 9" xfId="45075" xr:uid="{00000000-0005-0000-0000-000087430000}"/>
    <cellStyle name="Normal 62 5 3 2 3" xfId="2143" xr:uid="{00000000-0005-0000-0000-000088430000}"/>
    <cellStyle name="Normal 62 5 3 2 3 2" xfId="5183" xr:uid="{00000000-0005-0000-0000-000089430000}"/>
    <cellStyle name="Normal 62 5 3 2 3 2 2" xfId="14700" xr:uid="{00000000-0005-0000-0000-00008A430000}"/>
    <cellStyle name="Normal 62 5 3 2 3 2 3" xfId="22853" xr:uid="{00000000-0005-0000-0000-00008B430000}"/>
    <cellStyle name="Normal 62 5 3 2 3 2 4" xfId="31006" xr:uid="{00000000-0005-0000-0000-00008C430000}"/>
    <cellStyle name="Normal 62 5 3 2 3 2 5" xfId="39238" xr:uid="{00000000-0005-0000-0000-00008D430000}"/>
    <cellStyle name="Normal 62 5 3 2 3 2 6" xfId="48749" xr:uid="{00000000-0005-0000-0000-00008E430000}"/>
    <cellStyle name="Normal 62 5 3 2 3 3" xfId="7743" xr:uid="{00000000-0005-0000-0000-00008F430000}"/>
    <cellStyle name="Normal 62 5 3 2 3 3 2" xfId="17260" xr:uid="{00000000-0005-0000-0000-000090430000}"/>
    <cellStyle name="Normal 62 5 3 2 3 3 3" xfId="25413" xr:uid="{00000000-0005-0000-0000-000091430000}"/>
    <cellStyle name="Normal 62 5 3 2 3 3 4" xfId="33566" xr:uid="{00000000-0005-0000-0000-000092430000}"/>
    <cellStyle name="Normal 62 5 3 2 3 3 5" xfId="41798" xr:uid="{00000000-0005-0000-0000-000093430000}"/>
    <cellStyle name="Normal 62 5 3 2 3 3 6" xfId="51309" xr:uid="{00000000-0005-0000-0000-000094430000}"/>
    <cellStyle name="Normal 62 5 3 2 3 4" xfId="11660" xr:uid="{00000000-0005-0000-0000-000095430000}"/>
    <cellStyle name="Normal 62 5 3 2 3 5" xfId="19819" xr:uid="{00000000-0005-0000-0000-000096430000}"/>
    <cellStyle name="Normal 62 5 3 2 3 6" xfId="27972" xr:uid="{00000000-0005-0000-0000-000097430000}"/>
    <cellStyle name="Normal 62 5 3 2 3 7" xfId="36204" xr:uid="{00000000-0005-0000-0000-000098430000}"/>
    <cellStyle name="Normal 62 5 3 2 3 8" xfId="45715" xr:uid="{00000000-0005-0000-0000-000099430000}"/>
    <cellStyle name="Normal 62 5 3 2 4" xfId="3903" xr:uid="{00000000-0005-0000-0000-00009A430000}"/>
    <cellStyle name="Normal 62 5 3 2 4 2" xfId="13420" xr:uid="{00000000-0005-0000-0000-00009B430000}"/>
    <cellStyle name="Normal 62 5 3 2 4 3" xfId="21573" xr:uid="{00000000-0005-0000-0000-00009C430000}"/>
    <cellStyle name="Normal 62 5 3 2 4 4" xfId="29726" xr:uid="{00000000-0005-0000-0000-00009D430000}"/>
    <cellStyle name="Normal 62 5 3 2 4 5" xfId="37958" xr:uid="{00000000-0005-0000-0000-00009E430000}"/>
    <cellStyle name="Normal 62 5 3 2 4 6" xfId="47469" xr:uid="{00000000-0005-0000-0000-00009F430000}"/>
    <cellStyle name="Normal 62 5 3 2 5" xfId="6463" xr:uid="{00000000-0005-0000-0000-0000A0430000}"/>
    <cellStyle name="Normal 62 5 3 2 5 2" xfId="15980" xr:uid="{00000000-0005-0000-0000-0000A1430000}"/>
    <cellStyle name="Normal 62 5 3 2 5 3" xfId="24133" xr:uid="{00000000-0005-0000-0000-0000A2430000}"/>
    <cellStyle name="Normal 62 5 3 2 5 4" xfId="32286" xr:uid="{00000000-0005-0000-0000-0000A3430000}"/>
    <cellStyle name="Normal 62 5 3 2 5 5" xfId="40518" xr:uid="{00000000-0005-0000-0000-0000A4430000}"/>
    <cellStyle name="Normal 62 5 3 2 5 6" xfId="50029" xr:uid="{00000000-0005-0000-0000-0000A5430000}"/>
    <cellStyle name="Normal 62 5 3 2 6" xfId="10380" xr:uid="{00000000-0005-0000-0000-0000A6430000}"/>
    <cellStyle name="Normal 62 5 3 2 7" xfId="18539" xr:uid="{00000000-0005-0000-0000-0000A7430000}"/>
    <cellStyle name="Normal 62 5 3 2 8" xfId="26692" xr:uid="{00000000-0005-0000-0000-0000A8430000}"/>
    <cellStyle name="Normal 62 5 3 2 9" xfId="34924" xr:uid="{00000000-0005-0000-0000-0000A9430000}"/>
    <cellStyle name="Normal 62 5 3 3" xfId="1180" xr:uid="{00000000-0005-0000-0000-0000AA430000}"/>
    <cellStyle name="Normal 62 5 3 3 2" xfId="2463" xr:uid="{00000000-0005-0000-0000-0000AB430000}"/>
    <cellStyle name="Normal 62 5 3 3 2 2" xfId="5503" xr:uid="{00000000-0005-0000-0000-0000AC430000}"/>
    <cellStyle name="Normal 62 5 3 3 2 2 2" xfId="15020" xr:uid="{00000000-0005-0000-0000-0000AD430000}"/>
    <cellStyle name="Normal 62 5 3 3 2 2 3" xfId="23173" xr:uid="{00000000-0005-0000-0000-0000AE430000}"/>
    <cellStyle name="Normal 62 5 3 3 2 2 4" xfId="31326" xr:uid="{00000000-0005-0000-0000-0000AF430000}"/>
    <cellStyle name="Normal 62 5 3 3 2 2 5" xfId="39558" xr:uid="{00000000-0005-0000-0000-0000B0430000}"/>
    <cellStyle name="Normal 62 5 3 3 2 2 6" xfId="49069" xr:uid="{00000000-0005-0000-0000-0000B1430000}"/>
    <cellStyle name="Normal 62 5 3 3 2 3" xfId="8063" xr:uid="{00000000-0005-0000-0000-0000B2430000}"/>
    <cellStyle name="Normal 62 5 3 3 2 3 2" xfId="17580" xr:uid="{00000000-0005-0000-0000-0000B3430000}"/>
    <cellStyle name="Normal 62 5 3 3 2 3 3" xfId="25733" xr:uid="{00000000-0005-0000-0000-0000B4430000}"/>
    <cellStyle name="Normal 62 5 3 3 2 3 4" xfId="33886" xr:uid="{00000000-0005-0000-0000-0000B5430000}"/>
    <cellStyle name="Normal 62 5 3 3 2 3 5" xfId="42118" xr:uid="{00000000-0005-0000-0000-0000B6430000}"/>
    <cellStyle name="Normal 62 5 3 3 2 3 6" xfId="51629" xr:uid="{00000000-0005-0000-0000-0000B7430000}"/>
    <cellStyle name="Normal 62 5 3 3 2 4" xfId="11980" xr:uid="{00000000-0005-0000-0000-0000B8430000}"/>
    <cellStyle name="Normal 62 5 3 3 2 5" xfId="20139" xr:uid="{00000000-0005-0000-0000-0000B9430000}"/>
    <cellStyle name="Normal 62 5 3 3 2 6" xfId="28292" xr:uid="{00000000-0005-0000-0000-0000BA430000}"/>
    <cellStyle name="Normal 62 5 3 3 2 7" xfId="36524" xr:uid="{00000000-0005-0000-0000-0000BB430000}"/>
    <cellStyle name="Normal 62 5 3 3 2 8" xfId="46035" xr:uid="{00000000-0005-0000-0000-0000BC430000}"/>
    <cellStyle name="Normal 62 5 3 3 3" xfId="4223" xr:uid="{00000000-0005-0000-0000-0000BD430000}"/>
    <cellStyle name="Normal 62 5 3 3 3 2" xfId="13740" xr:uid="{00000000-0005-0000-0000-0000BE430000}"/>
    <cellStyle name="Normal 62 5 3 3 3 3" xfId="21893" xr:uid="{00000000-0005-0000-0000-0000BF430000}"/>
    <cellStyle name="Normal 62 5 3 3 3 4" xfId="30046" xr:uid="{00000000-0005-0000-0000-0000C0430000}"/>
    <cellStyle name="Normal 62 5 3 3 3 5" xfId="38278" xr:uid="{00000000-0005-0000-0000-0000C1430000}"/>
    <cellStyle name="Normal 62 5 3 3 3 6" xfId="47789" xr:uid="{00000000-0005-0000-0000-0000C2430000}"/>
    <cellStyle name="Normal 62 5 3 3 4" xfId="6783" xr:uid="{00000000-0005-0000-0000-0000C3430000}"/>
    <cellStyle name="Normal 62 5 3 3 4 2" xfId="16300" xr:uid="{00000000-0005-0000-0000-0000C4430000}"/>
    <cellStyle name="Normal 62 5 3 3 4 3" xfId="24453" xr:uid="{00000000-0005-0000-0000-0000C5430000}"/>
    <cellStyle name="Normal 62 5 3 3 4 4" xfId="32606" xr:uid="{00000000-0005-0000-0000-0000C6430000}"/>
    <cellStyle name="Normal 62 5 3 3 4 5" xfId="40838" xr:uid="{00000000-0005-0000-0000-0000C7430000}"/>
    <cellStyle name="Normal 62 5 3 3 4 6" xfId="50349" xr:uid="{00000000-0005-0000-0000-0000C8430000}"/>
    <cellStyle name="Normal 62 5 3 3 5" xfId="10700" xr:uid="{00000000-0005-0000-0000-0000C9430000}"/>
    <cellStyle name="Normal 62 5 3 3 6" xfId="18859" xr:uid="{00000000-0005-0000-0000-0000CA430000}"/>
    <cellStyle name="Normal 62 5 3 3 7" xfId="27012" xr:uid="{00000000-0005-0000-0000-0000CB430000}"/>
    <cellStyle name="Normal 62 5 3 3 8" xfId="35244" xr:uid="{00000000-0005-0000-0000-0000CC430000}"/>
    <cellStyle name="Normal 62 5 3 3 9" xfId="44755" xr:uid="{00000000-0005-0000-0000-0000CD430000}"/>
    <cellStyle name="Normal 62 5 3 4" xfId="1823" xr:uid="{00000000-0005-0000-0000-0000CE430000}"/>
    <cellStyle name="Normal 62 5 3 4 2" xfId="4863" xr:uid="{00000000-0005-0000-0000-0000CF430000}"/>
    <cellStyle name="Normal 62 5 3 4 2 2" xfId="14380" xr:uid="{00000000-0005-0000-0000-0000D0430000}"/>
    <cellStyle name="Normal 62 5 3 4 2 3" xfId="22533" xr:uid="{00000000-0005-0000-0000-0000D1430000}"/>
    <cellStyle name="Normal 62 5 3 4 2 4" xfId="30686" xr:uid="{00000000-0005-0000-0000-0000D2430000}"/>
    <cellStyle name="Normal 62 5 3 4 2 5" xfId="38918" xr:uid="{00000000-0005-0000-0000-0000D3430000}"/>
    <cellStyle name="Normal 62 5 3 4 2 6" xfId="48429" xr:uid="{00000000-0005-0000-0000-0000D4430000}"/>
    <cellStyle name="Normal 62 5 3 4 3" xfId="7423" xr:uid="{00000000-0005-0000-0000-0000D5430000}"/>
    <cellStyle name="Normal 62 5 3 4 3 2" xfId="16940" xr:uid="{00000000-0005-0000-0000-0000D6430000}"/>
    <cellStyle name="Normal 62 5 3 4 3 3" xfId="25093" xr:uid="{00000000-0005-0000-0000-0000D7430000}"/>
    <cellStyle name="Normal 62 5 3 4 3 4" xfId="33246" xr:uid="{00000000-0005-0000-0000-0000D8430000}"/>
    <cellStyle name="Normal 62 5 3 4 3 5" xfId="41478" xr:uid="{00000000-0005-0000-0000-0000D9430000}"/>
    <cellStyle name="Normal 62 5 3 4 3 6" xfId="50989" xr:uid="{00000000-0005-0000-0000-0000DA430000}"/>
    <cellStyle name="Normal 62 5 3 4 4" xfId="11340" xr:uid="{00000000-0005-0000-0000-0000DB430000}"/>
    <cellStyle name="Normal 62 5 3 4 5" xfId="19499" xr:uid="{00000000-0005-0000-0000-0000DC430000}"/>
    <cellStyle name="Normal 62 5 3 4 6" xfId="27652" xr:uid="{00000000-0005-0000-0000-0000DD430000}"/>
    <cellStyle name="Normal 62 5 3 4 7" xfId="35884" xr:uid="{00000000-0005-0000-0000-0000DE430000}"/>
    <cellStyle name="Normal 62 5 3 4 8" xfId="45395" xr:uid="{00000000-0005-0000-0000-0000DF430000}"/>
    <cellStyle name="Normal 62 5 3 5" xfId="3580" xr:uid="{00000000-0005-0000-0000-0000E0430000}"/>
    <cellStyle name="Normal 62 5 3 5 2" xfId="13097" xr:uid="{00000000-0005-0000-0000-0000E1430000}"/>
    <cellStyle name="Normal 62 5 3 5 3" xfId="21253" xr:uid="{00000000-0005-0000-0000-0000E2430000}"/>
    <cellStyle name="Normal 62 5 3 5 4" xfId="29406" xr:uid="{00000000-0005-0000-0000-0000E3430000}"/>
    <cellStyle name="Normal 62 5 3 5 5" xfId="37638" xr:uid="{00000000-0005-0000-0000-0000E4430000}"/>
    <cellStyle name="Normal 62 5 3 5 6" xfId="47149" xr:uid="{00000000-0005-0000-0000-0000E5430000}"/>
    <cellStyle name="Normal 62 5 3 6" xfId="6143" xr:uid="{00000000-0005-0000-0000-0000E6430000}"/>
    <cellStyle name="Normal 62 5 3 6 2" xfId="15660" xr:uid="{00000000-0005-0000-0000-0000E7430000}"/>
    <cellStyle name="Normal 62 5 3 6 3" xfId="23813" xr:uid="{00000000-0005-0000-0000-0000E8430000}"/>
    <cellStyle name="Normal 62 5 3 6 4" xfId="31966" xr:uid="{00000000-0005-0000-0000-0000E9430000}"/>
    <cellStyle name="Normal 62 5 3 6 5" xfId="40198" xr:uid="{00000000-0005-0000-0000-0000EA430000}"/>
    <cellStyle name="Normal 62 5 3 6 6" xfId="49709" xr:uid="{00000000-0005-0000-0000-0000EB430000}"/>
    <cellStyle name="Normal 62 5 3 7" xfId="10060" xr:uid="{00000000-0005-0000-0000-0000EC430000}"/>
    <cellStyle name="Normal 62 5 3 8" xfId="18219" xr:uid="{00000000-0005-0000-0000-0000ED430000}"/>
    <cellStyle name="Normal 62 5 3 9" xfId="26372" xr:uid="{00000000-0005-0000-0000-0000EE430000}"/>
    <cellStyle name="Normal 62 5 30" xfId="9727" xr:uid="{00000000-0005-0000-0000-0000EF430000}"/>
    <cellStyle name="Normal 62 5 30 2" xfId="43782" xr:uid="{00000000-0005-0000-0000-0000F0430000}"/>
    <cellStyle name="Normal 62 5 30 3" xfId="53293" xr:uid="{00000000-0005-0000-0000-0000F1430000}"/>
    <cellStyle name="Normal 62 5 31" xfId="9806" xr:uid="{00000000-0005-0000-0000-0000F2430000}"/>
    <cellStyle name="Normal 62 5 31 2" xfId="43861" xr:uid="{00000000-0005-0000-0000-0000F3430000}"/>
    <cellStyle name="Normal 62 5 31 3" xfId="53372" xr:uid="{00000000-0005-0000-0000-0000F4430000}"/>
    <cellStyle name="Normal 62 5 32" xfId="9900" xr:uid="{00000000-0005-0000-0000-0000F5430000}"/>
    <cellStyle name="Normal 62 5 33" xfId="18059" xr:uid="{00000000-0005-0000-0000-0000F6430000}"/>
    <cellStyle name="Normal 62 5 34" xfId="26212" xr:uid="{00000000-0005-0000-0000-0000F7430000}"/>
    <cellStyle name="Normal 62 5 35" xfId="34365" xr:uid="{00000000-0005-0000-0000-0000F8430000}"/>
    <cellStyle name="Normal 62 5 36" xfId="34444" xr:uid="{00000000-0005-0000-0000-0000F9430000}"/>
    <cellStyle name="Normal 62 5 37" xfId="43955" xr:uid="{00000000-0005-0000-0000-0000FA430000}"/>
    <cellStyle name="Normal 62 5 38" xfId="53466" xr:uid="{00000000-0005-0000-0000-0000FB430000}"/>
    <cellStyle name="Normal 62 5 39" xfId="53545" xr:uid="{00000000-0005-0000-0000-0000FC430000}"/>
    <cellStyle name="Normal 62 5 4" xfId="694" xr:uid="{00000000-0005-0000-0000-0000FD430000}"/>
    <cellStyle name="Normal 62 5 4 10" xfId="44275" xr:uid="{00000000-0005-0000-0000-0000FE430000}"/>
    <cellStyle name="Normal 62 5 4 2" xfId="1340" xr:uid="{00000000-0005-0000-0000-0000FF430000}"/>
    <cellStyle name="Normal 62 5 4 2 2" xfId="2623" xr:uid="{00000000-0005-0000-0000-000000440000}"/>
    <cellStyle name="Normal 62 5 4 2 2 2" xfId="5663" xr:uid="{00000000-0005-0000-0000-000001440000}"/>
    <cellStyle name="Normal 62 5 4 2 2 2 2" xfId="15180" xr:uid="{00000000-0005-0000-0000-000002440000}"/>
    <cellStyle name="Normal 62 5 4 2 2 2 3" xfId="23333" xr:uid="{00000000-0005-0000-0000-000003440000}"/>
    <cellStyle name="Normal 62 5 4 2 2 2 4" xfId="31486" xr:uid="{00000000-0005-0000-0000-000004440000}"/>
    <cellStyle name="Normal 62 5 4 2 2 2 5" xfId="39718" xr:uid="{00000000-0005-0000-0000-000005440000}"/>
    <cellStyle name="Normal 62 5 4 2 2 2 6" xfId="49229" xr:uid="{00000000-0005-0000-0000-000006440000}"/>
    <cellStyle name="Normal 62 5 4 2 2 3" xfId="8223" xr:uid="{00000000-0005-0000-0000-000007440000}"/>
    <cellStyle name="Normal 62 5 4 2 2 3 2" xfId="17740" xr:uid="{00000000-0005-0000-0000-000008440000}"/>
    <cellStyle name="Normal 62 5 4 2 2 3 3" xfId="25893" xr:uid="{00000000-0005-0000-0000-000009440000}"/>
    <cellStyle name="Normal 62 5 4 2 2 3 4" xfId="34046" xr:uid="{00000000-0005-0000-0000-00000A440000}"/>
    <cellStyle name="Normal 62 5 4 2 2 3 5" xfId="42278" xr:uid="{00000000-0005-0000-0000-00000B440000}"/>
    <cellStyle name="Normal 62 5 4 2 2 3 6" xfId="51789" xr:uid="{00000000-0005-0000-0000-00000C440000}"/>
    <cellStyle name="Normal 62 5 4 2 2 4" xfId="12140" xr:uid="{00000000-0005-0000-0000-00000D440000}"/>
    <cellStyle name="Normal 62 5 4 2 2 5" xfId="20299" xr:uid="{00000000-0005-0000-0000-00000E440000}"/>
    <cellStyle name="Normal 62 5 4 2 2 6" xfId="28452" xr:uid="{00000000-0005-0000-0000-00000F440000}"/>
    <cellStyle name="Normal 62 5 4 2 2 7" xfId="36684" xr:uid="{00000000-0005-0000-0000-000010440000}"/>
    <cellStyle name="Normal 62 5 4 2 2 8" xfId="46195" xr:uid="{00000000-0005-0000-0000-000011440000}"/>
    <cellStyle name="Normal 62 5 4 2 3" xfId="4383" xr:uid="{00000000-0005-0000-0000-000012440000}"/>
    <cellStyle name="Normal 62 5 4 2 3 2" xfId="13900" xr:uid="{00000000-0005-0000-0000-000013440000}"/>
    <cellStyle name="Normal 62 5 4 2 3 3" xfId="22053" xr:uid="{00000000-0005-0000-0000-000014440000}"/>
    <cellStyle name="Normal 62 5 4 2 3 4" xfId="30206" xr:uid="{00000000-0005-0000-0000-000015440000}"/>
    <cellStyle name="Normal 62 5 4 2 3 5" xfId="38438" xr:uid="{00000000-0005-0000-0000-000016440000}"/>
    <cellStyle name="Normal 62 5 4 2 3 6" xfId="47949" xr:uid="{00000000-0005-0000-0000-000017440000}"/>
    <cellStyle name="Normal 62 5 4 2 4" xfId="6943" xr:uid="{00000000-0005-0000-0000-000018440000}"/>
    <cellStyle name="Normal 62 5 4 2 4 2" xfId="16460" xr:uid="{00000000-0005-0000-0000-000019440000}"/>
    <cellStyle name="Normal 62 5 4 2 4 3" xfId="24613" xr:uid="{00000000-0005-0000-0000-00001A440000}"/>
    <cellStyle name="Normal 62 5 4 2 4 4" xfId="32766" xr:uid="{00000000-0005-0000-0000-00001B440000}"/>
    <cellStyle name="Normal 62 5 4 2 4 5" xfId="40998" xr:uid="{00000000-0005-0000-0000-00001C440000}"/>
    <cellStyle name="Normal 62 5 4 2 4 6" xfId="50509" xr:uid="{00000000-0005-0000-0000-00001D440000}"/>
    <cellStyle name="Normal 62 5 4 2 5" xfId="10860" xr:uid="{00000000-0005-0000-0000-00001E440000}"/>
    <cellStyle name="Normal 62 5 4 2 6" xfId="19019" xr:uid="{00000000-0005-0000-0000-00001F440000}"/>
    <cellStyle name="Normal 62 5 4 2 7" xfId="27172" xr:uid="{00000000-0005-0000-0000-000020440000}"/>
    <cellStyle name="Normal 62 5 4 2 8" xfId="35404" xr:uid="{00000000-0005-0000-0000-000021440000}"/>
    <cellStyle name="Normal 62 5 4 2 9" xfId="44915" xr:uid="{00000000-0005-0000-0000-000022440000}"/>
    <cellStyle name="Normal 62 5 4 3" xfId="1983" xr:uid="{00000000-0005-0000-0000-000023440000}"/>
    <cellStyle name="Normal 62 5 4 3 2" xfId="5023" xr:uid="{00000000-0005-0000-0000-000024440000}"/>
    <cellStyle name="Normal 62 5 4 3 2 2" xfId="14540" xr:uid="{00000000-0005-0000-0000-000025440000}"/>
    <cellStyle name="Normal 62 5 4 3 2 3" xfId="22693" xr:uid="{00000000-0005-0000-0000-000026440000}"/>
    <cellStyle name="Normal 62 5 4 3 2 4" xfId="30846" xr:uid="{00000000-0005-0000-0000-000027440000}"/>
    <cellStyle name="Normal 62 5 4 3 2 5" xfId="39078" xr:uid="{00000000-0005-0000-0000-000028440000}"/>
    <cellStyle name="Normal 62 5 4 3 2 6" xfId="48589" xr:uid="{00000000-0005-0000-0000-000029440000}"/>
    <cellStyle name="Normal 62 5 4 3 3" xfId="7583" xr:uid="{00000000-0005-0000-0000-00002A440000}"/>
    <cellStyle name="Normal 62 5 4 3 3 2" xfId="17100" xr:uid="{00000000-0005-0000-0000-00002B440000}"/>
    <cellStyle name="Normal 62 5 4 3 3 3" xfId="25253" xr:uid="{00000000-0005-0000-0000-00002C440000}"/>
    <cellStyle name="Normal 62 5 4 3 3 4" xfId="33406" xr:uid="{00000000-0005-0000-0000-00002D440000}"/>
    <cellStyle name="Normal 62 5 4 3 3 5" xfId="41638" xr:uid="{00000000-0005-0000-0000-00002E440000}"/>
    <cellStyle name="Normal 62 5 4 3 3 6" xfId="51149" xr:uid="{00000000-0005-0000-0000-00002F440000}"/>
    <cellStyle name="Normal 62 5 4 3 4" xfId="11500" xr:uid="{00000000-0005-0000-0000-000030440000}"/>
    <cellStyle name="Normal 62 5 4 3 5" xfId="19659" xr:uid="{00000000-0005-0000-0000-000031440000}"/>
    <cellStyle name="Normal 62 5 4 3 6" xfId="27812" xr:uid="{00000000-0005-0000-0000-000032440000}"/>
    <cellStyle name="Normal 62 5 4 3 7" xfId="36044" xr:uid="{00000000-0005-0000-0000-000033440000}"/>
    <cellStyle name="Normal 62 5 4 3 8" xfId="45555" xr:uid="{00000000-0005-0000-0000-000034440000}"/>
    <cellStyle name="Normal 62 5 4 4" xfId="3740" xr:uid="{00000000-0005-0000-0000-000035440000}"/>
    <cellStyle name="Normal 62 5 4 4 2" xfId="13257" xr:uid="{00000000-0005-0000-0000-000036440000}"/>
    <cellStyle name="Normal 62 5 4 4 3" xfId="21413" xr:uid="{00000000-0005-0000-0000-000037440000}"/>
    <cellStyle name="Normal 62 5 4 4 4" xfId="29566" xr:uid="{00000000-0005-0000-0000-000038440000}"/>
    <cellStyle name="Normal 62 5 4 4 5" xfId="37798" xr:uid="{00000000-0005-0000-0000-000039440000}"/>
    <cellStyle name="Normal 62 5 4 4 6" xfId="47309" xr:uid="{00000000-0005-0000-0000-00003A440000}"/>
    <cellStyle name="Normal 62 5 4 5" xfId="6303" xr:uid="{00000000-0005-0000-0000-00003B440000}"/>
    <cellStyle name="Normal 62 5 4 5 2" xfId="15820" xr:uid="{00000000-0005-0000-0000-00003C440000}"/>
    <cellStyle name="Normal 62 5 4 5 3" xfId="23973" xr:uid="{00000000-0005-0000-0000-00003D440000}"/>
    <cellStyle name="Normal 62 5 4 5 4" xfId="32126" xr:uid="{00000000-0005-0000-0000-00003E440000}"/>
    <cellStyle name="Normal 62 5 4 5 5" xfId="40358" xr:uid="{00000000-0005-0000-0000-00003F440000}"/>
    <cellStyle name="Normal 62 5 4 5 6" xfId="49869" xr:uid="{00000000-0005-0000-0000-000040440000}"/>
    <cellStyle name="Normal 62 5 4 6" xfId="10220" xr:uid="{00000000-0005-0000-0000-000041440000}"/>
    <cellStyle name="Normal 62 5 4 7" xfId="18379" xr:uid="{00000000-0005-0000-0000-000042440000}"/>
    <cellStyle name="Normal 62 5 4 8" xfId="26532" xr:uid="{00000000-0005-0000-0000-000043440000}"/>
    <cellStyle name="Normal 62 5 4 9" xfId="34764" xr:uid="{00000000-0005-0000-0000-000044440000}"/>
    <cellStyle name="Normal 62 5 40" xfId="53624" xr:uid="{00000000-0005-0000-0000-000045440000}"/>
    <cellStyle name="Normal 62 5 41" xfId="53703" xr:uid="{00000000-0005-0000-0000-000046440000}"/>
    <cellStyle name="Normal 62 5 42" xfId="53782" xr:uid="{00000000-0005-0000-0000-000047440000}"/>
    <cellStyle name="Normal 62 5 5" xfId="1020" xr:uid="{00000000-0005-0000-0000-000048440000}"/>
    <cellStyle name="Normal 62 5 5 2" xfId="2303" xr:uid="{00000000-0005-0000-0000-000049440000}"/>
    <cellStyle name="Normal 62 5 5 2 2" xfId="5343" xr:uid="{00000000-0005-0000-0000-00004A440000}"/>
    <cellStyle name="Normal 62 5 5 2 2 2" xfId="14860" xr:uid="{00000000-0005-0000-0000-00004B440000}"/>
    <cellStyle name="Normal 62 5 5 2 2 3" xfId="23013" xr:uid="{00000000-0005-0000-0000-00004C440000}"/>
    <cellStyle name="Normal 62 5 5 2 2 4" xfId="31166" xr:uid="{00000000-0005-0000-0000-00004D440000}"/>
    <cellStyle name="Normal 62 5 5 2 2 5" xfId="39398" xr:uid="{00000000-0005-0000-0000-00004E440000}"/>
    <cellStyle name="Normal 62 5 5 2 2 6" xfId="48909" xr:uid="{00000000-0005-0000-0000-00004F440000}"/>
    <cellStyle name="Normal 62 5 5 2 3" xfId="7903" xr:uid="{00000000-0005-0000-0000-000050440000}"/>
    <cellStyle name="Normal 62 5 5 2 3 2" xfId="17420" xr:uid="{00000000-0005-0000-0000-000051440000}"/>
    <cellStyle name="Normal 62 5 5 2 3 3" xfId="25573" xr:uid="{00000000-0005-0000-0000-000052440000}"/>
    <cellStyle name="Normal 62 5 5 2 3 4" xfId="33726" xr:uid="{00000000-0005-0000-0000-000053440000}"/>
    <cellStyle name="Normal 62 5 5 2 3 5" xfId="41958" xr:uid="{00000000-0005-0000-0000-000054440000}"/>
    <cellStyle name="Normal 62 5 5 2 3 6" xfId="51469" xr:uid="{00000000-0005-0000-0000-000055440000}"/>
    <cellStyle name="Normal 62 5 5 2 4" xfId="11820" xr:uid="{00000000-0005-0000-0000-000056440000}"/>
    <cellStyle name="Normal 62 5 5 2 5" xfId="19979" xr:uid="{00000000-0005-0000-0000-000057440000}"/>
    <cellStyle name="Normal 62 5 5 2 6" xfId="28132" xr:uid="{00000000-0005-0000-0000-000058440000}"/>
    <cellStyle name="Normal 62 5 5 2 7" xfId="36364" xr:uid="{00000000-0005-0000-0000-000059440000}"/>
    <cellStyle name="Normal 62 5 5 2 8" xfId="45875" xr:uid="{00000000-0005-0000-0000-00005A440000}"/>
    <cellStyle name="Normal 62 5 5 3" xfId="4063" xr:uid="{00000000-0005-0000-0000-00005B440000}"/>
    <cellStyle name="Normal 62 5 5 3 2" xfId="13580" xr:uid="{00000000-0005-0000-0000-00005C440000}"/>
    <cellStyle name="Normal 62 5 5 3 3" xfId="21733" xr:uid="{00000000-0005-0000-0000-00005D440000}"/>
    <cellStyle name="Normal 62 5 5 3 4" xfId="29886" xr:uid="{00000000-0005-0000-0000-00005E440000}"/>
    <cellStyle name="Normal 62 5 5 3 5" xfId="38118" xr:uid="{00000000-0005-0000-0000-00005F440000}"/>
    <cellStyle name="Normal 62 5 5 3 6" xfId="47629" xr:uid="{00000000-0005-0000-0000-000060440000}"/>
    <cellStyle name="Normal 62 5 5 4" xfId="6623" xr:uid="{00000000-0005-0000-0000-000061440000}"/>
    <cellStyle name="Normal 62 5 5 4 2" xfId="16140" xr:uid="{00000000-0005-0000-0000-000062440000}"/>
    <cellStyle name="Normal 62 5 5 4 3" xfId="24293" xr:uid="{00000000-0005-0000-0000-000063440000}"/>
    <cellStyle name="Normal 62 5 5 4 4" xfId="32446" xr:uid="{00000000-0005-0000-0000-000064440000}"/>
    <cellStyle name="Normal 62 5 5 4 5" xfId="40678" xr:uid="{00000000-0005-0000-0000-000065440000}"/>
    <cellStyle name="Normal 62 5 5 4 6" xfId="50189" xr:uid="{00000000-0005-0000-0000-000066440000}"/>
    <cellStyle name="Normal 62 5 5 5" xfId="10540" xr:uid="{00000000-0005-0000-0000-000067440000}"/>
    <cellStyle name="Normal 62 5 5 6" xfId="18699" xr:uid="{00000000-0005-0000-0000-000068440000}"/>
    <cellStyle name="Normal 62 5 5 7" xfId="26852" xr:uid="{00000000-0005-0000-0000-000069440000}"/>
    <cellStyle name="Normal 62 5 5 8" xfId="35084" xr:uid="{00000000-0005-0000-0000-00006A440000}"/>
    <cellStyle name="Normal 62 5 5 9" xfId="44595" xr:uid="{00000000-0005-0000-0000-00006B440000}"/>
    <cellStyle name="Normal 62 5 6" xfId="1663" xr:uid="{00000000-0005-0000-0000-00006C440000}"/>
    <cellStyle name="Normal 62 5 6 2" xfId="4703" xr:uid="{00000000-0005-0000-0000-00006D440000}"/>
    <cellStyle name="Normal 62 5 6 2 2" xfId="14220" xr:uid="{00000000-0005-0000-0000-00006E440000}"/>
    <cellStyle name="Normal 62 5 6 2 3" xfId="22373" xr:uid="{00000000-0005-0000-0000-00006F440000}"/>
    <cellStyle name="Normal 62 5 6 2 4" xfId="30526" xr:uid="{00000000-0005-0000-0000-000070440000}"/>
    <cellStyle name="Normal 62 5 6 2 5" xfId="38758" xr:uid="{00000000-0005-0000-0000-000071440000}"/>
    <cellStyle name="Normal 62 5 6 2 6" xfId="48269" xr:uid="{00000000-0005-0000-0000-000072440000}"/>
    <cellStyle name="Normal 62 5 6 3" xfId="7263" xr:uid="{00000000-0005-0000-0000-000073440000}"/>
    <cellStyle name="Normal 62 5 6 3 2" xfId="16780" xr:uid="{00000000-0005-0000-0000-000074440000}"/>
    <cellStyle name="Normal 62 5 6 3 3" xfId="24933" xr:uid="{00000000-0005-0000-0000-000075440000}"/>
    <cellStyle name="Normal 62 5 6 3 4" xfId="33086" xr:uid="{00000000-0005-0000-0000-000076440000}"/>
    <cellStyle name="Normal 62 5 6 3 5" xfId="41318" xr:uid="{00000000-0005-0000-0000-000077440000}"/>
    <cellStyle name="Normal 62 5 6 3 6" xfId="50829" xr:uid="{00000000-0005-0000-0000-000078440000}"/>
    <cellStyle name="Normal 62 5 6 4" xfId="11180" xr:uid="{00000000-0005-0000-0000-000079440000}"/>
    <cellStyle name="Normal 62 5 6 5" xfId="19339" xr:uid="{00000000-0005-0000-0000-00007A440000}"/>
    <cellStyle name="Normal 62 5 6 6" xfId="27492" xr:uid="{00000000-0005-0000-0000-00007B440000}"/>
    <cellStyle name="Normal 62 5 6 7" xfId="35724" xr:uid="{00000000-0005-0000-0000-00007C440000}"/>
    <cellStyle name="Normal 62 5 6 8" xfId="45235" xr:uid="{00000000-0005-0000-0000-00007D440000}"/>
    <cellStyle name="Normal 62 5 7" xfId="2942" xr:uid="{00000000-0005-0000-0000-00007E440000}"/>
    <cellStyle name="Normal 62 5 7 2" xfId="12459" xr:uid="{00000000-0005-0000-0000-00007F440000}"/>
    <cellStyle name="Normal 62 5 7 3" xfId="20618" xr:uid="{00000000-0005-0000-0000-000080440000}"/>
    <cellStyle name="Normal 62 5 7 4" xfId="28771" xr:uid="{00000000-0005-0000-0000-000081440000}"/>
    <cellStyle name="Normal 62 5 7 5" xfId="37003" xr:uid="{00000000-0005-0000-0000-000082440000}"/>
    <cellStyle name="Normal 62 5 7 6" xfId="46514" xr:uid="{00000000-0005-0000-0000-000083440000}"/>
    <cellStyle name="Normal 62 5 8" xfId="3021" xr:uid="{00000000-0005-0000-0000-000084440000}"/>
    <cellStyle name="Normal 62 5 8 2" xfId="12538" xr:uid="{00000000-0005-0000-0000-000085440000}"/>
    <cellStyle name="Normal 62 5 8 3" xfId="20697" xr:uid="{00000000-0005-0000-0000-000086440000}"/>
    <cellStyle name="Normal 62 5 8 4" xfId="28850" xr:uid="{00000000-0005-0000-0000-000087440000}"/>
    <cellStyle name="Normal 62 5 8 5" xfId="37082" xr:uid="{00000000-0005-0000-0000-000088440000}"/>
    <cellStyle name="Normal 62 5 8 6" xfId="46593" xr:uid="{00000000-0005-0000-0000-000089440000}"/>
    <cellStyle name="Normal 62 5 9" xfId="3100" xr:uid="{00000000-0005-0000-0000-00008A440000}"/>
    <cellStyle name="Normal 62 5 9 2" xfId="12617" xr:uid="{00000000-0005-0000-0000-00008B440000}"/>
    <cellStyle name="Normal 62 5 9 3" xfId="20776" xr:uid="{00000000-0005-0000-0000-00008C440000}"/>
    <cellStyle name="Normal 62 5 9 4" xfId="28929" xr:uid="{00000000-0005-0000-0000-00008D440000}"/>
    <cellStyle name="Normal 62 5 9 5" xfId="37161" xr:uid="{00000000-0005-0000-0000-00008E440000}"/>
    <cellStyle name="Normal 62 5 9 6" xfId="46672" xr:uid="{00000000-0005-0000-0000-00008F440000}"/>
    <cellStyle name="Normal 62 6" xfId="9853" xr:uid="{00000000-0005-0000-0000-000090440000}"/>
    <cellStyle name="Normal 62 6 2" xfId="43908" xr:uid="{00000000-0005-0000-0000-000091440000}"/>
    <cellStyle name="Normal 62 6 3" xfId="53419" xr:uid="{00000000-0005-0000-0000-000092440000}"/>
    <cellStyle name="Normal 63" xfId="205" xr:uid="{00000000-0005-0000-0000-000093440000}"/>
    <cellStyle name="Normal 63 2" xfId="206" xr:uid="{00000000-0005-0000-0000-000094440000}"/>
    <cellStyle name="Normal 63 2 10" xfId="3071" xr:uid="{00000000-0005-0000-0000-000095440000}"/>
    <cellStyle name="Normal 63 2 10 2" xfId="12588" xr:uid="{00000000-0005-0000-0000-000096440000}"/>
    <cellStyle name="Normal 63 2 10 3" xfId="20747" xr:uid="{00000000-0005-0000-0000-000097440000}"/>
    <cellStyle name="Normal 63 2 10 4" xfId="28900" xr:uid="{00000000-0005-0000-0000-000098440000}"/>
    <cellStyle name="Normal 63 2 10 5" xfId="37132" xr:uid="{00000000-0005-0000-0000-000099440000}"/>
    <cellStyle name="Normal 63 2 10 6" xfId="46643" xr:uid="{00000000-0005-0000-0000-00009A440000}"/>
    <cellStyle name="Normal 63 2 11" xfId="3150" xr:uid="{00000000-0005-0000-0000-00009B440000}"/>
    <cellStyle name="Normal 63 2 11 2" xfId="12667" xr:uid="{00000000-0005-0000-0000-00009C440000}"/>
    <cellStyle name="Normal 63 2 11 3" xfId="20826" xr:uid="{00000000-0005-0000-0000-00009D440000}"/>
    <cellStyle name="Normal 63 2 11 4" xfId="28979" xr:uid="{00000000-0005-0000-0000-00009E440000}"/>
    <cellStyle name="Normal 63 2 11 5" xfId="37211" xr:uid="{00000000-0005-0000-0000-00009F440000}"/>
    <cellStyle name="Normal 63 2 11 6" xfId="46722" xr:uid="{00000000-0005-0000-0000-0000A0440000}"/>
    <cellStyle name="Normal 63 2 12" xfId="3229" xr:uid="{00000000-0005-0000-0000-0000A1440000}"/>
    <cellStyle name="Normal 63 2 12 2" xfId="12746" xr:uid="{00000000-0005-0000-0000-0000A2440000}"/>
    <cellStyle name="Normal 63 2 12 3" xfId="20905" xr:uid="{00000000-0005-0000-0000-0000A3440000}"/>
    <cellStyle name="Normal 63 2 12 4" xfId="29058" xr:uid="{00000000-0005-0000-0000-0000A4440000}"/>
    <cellStyle name="Normal 63 2 12 5" xfId="37290" xr:uid="{00000000-0005-0000-0000-0000A5440000}"/>
    <cellStyle name="Normal 63 2 12 6" xfId="46801" xr:uid="{00000000-0005-0000-0000-0000A6440000}"/>
    <cellStyle name="Normal 63 2 13" xfId="3308" xr:uid="{00000000-0005-0000-0000-0000A7440000}"/>
    <cellStyle name="Normal 63 2 13 2" xfId="12825" xr:uid="{00000000-0005-0000-0000-0000A8440000}"/>
    <cellStyle name="Normal 63 2 13 3" xfId="20984" xr:uid="{00000000-0005-0000-0000-0000A9440000}"/>
    <cellStyle name="Normal 63 2 13 4" xfId="29137" xr:uid="{00000000-0005-0000-0000-0000AA440000}"/>
    <cellStyle name="Normal 63 2 13 5" xfId="37369" xr:uid="{00000000-0005-0000-0000-0000AB440000}"/>
    <cellStyle name="Normal 63 2 13 6" xfId="46880" xr:uid="{00000000-0005-0000-0000-0000AC440000}"/>
    <cellStyle name="Normal 63 2 14" xfId="3387" xr:uid="{00000000-0005-0000-0000-0000AD440000}"/>
    <cellStyle name="Normal 63 2 14 2" xfId="12904" xr:uid="{00000000-0005-0000-0000-0000AE440000}"/>
    <cellStyle name="Normal 63 2 14 3" xfId="21063" xr:uid="{00000000-0005-0000-0000-0000AF440000}"/>
    <cellStyle name="Normal 63 2 14 4" xfId="29216" xr:uid="{00000000-0005-0000-0000-0000B0440000}"/>
    <cellStyle name="Normal 63 2 14 5" xfId="37448" xr:uid="{00000000-0005-0000-0000-0000B1440000}"/>
    <cellStyle name="Normal 63 2 14 6" xfId="46959" xr:uid="{00000000-0005-0000-0000-0000B2440000}"/>
    <cellStyle name="Normal 63 2 15" xfId="5953" xr:uid="{00000000-0005-0000-0000-0000B3440000}"/>
    <cellStyle name="Normal 63 2 15 2" xfId="15470" xr:uid="{00000000-0005-0000-0000-0000B4440000}"/>
    <cellStyle name="Normal 63 2 15 3" xfId="23623" xr:uid="{00000000-0005-0000-0000-0000B5440000}"/>
    <cellStyle name="Normal 63 2 15 4" xfId="31776" xr:uid="{00000000-0005-0000-0000-0000B6440000}"/>
    <cellStyle name="Normal 63 2 15 5" xfId="40008" xr:uid="{00000000-0005-0000-0000-0000B7440000}"/>
    <cellStyle name="Normal 63 2 15 6" xfId="49519" xr:uid="{00000000-0005-0000-0000-0000B8440000}"/>
    <cellStyle name="Normal 63 2 16" xfId="8513" xr:uid="{00000000-0005-0000-0000-0000B9440000}"/>
    <cellStyle name="Normal 63 2 16 2" xfId="42568" xr:uid="{00000000-0005-0000-0000-0000BA440000}"/>
    <cellStyle name="Normal 63 2 16 3" xfId="52079" xr:uid="{00000000-0005-0000-0000-0000BB440000}"/>
    <cellStyle name="Normal 63 2 17" xfId="8592" xr:uid="{00000000-0005-0000-0000-0000BC440000}"/>
    <cellStyle name="Normal 63 2 17 2" xfId="42647" xr:uid="{00000000-0005-0000-0000-0000BD440000}"/>
    <cellStyle name="Normal 63 2 17 3" xfId="52158" xr:uid="{00000000-0005-0000-0000-0000BE440000}"/>
    <cellStyle name="Normal 63 2 18" xfId="8671" xr:uid="{00000000-0005-0000-0000-0000BF440000}"/>
    <cellStyle name="Normal 63 2 18 2" xfId="42726" xr:uid="{00000000-0005-0000-0000-0000C0440000}"/>
    <cellStyle name="Normal 63 2 18 3" xfId="52237" xr:uid="{00000000-0005-0000-0000-0000C1440000}"/>
    <cellStyle name="Normal 63 2 19" xfId="8750" xr:uid="{00000000-0005-0000-0000-0000C2440000}"/>
    <cellStyle name="Normal 63 2 19 2" xfId="42805" xr:uid="{00000000-0005-0000-0000-0000C3440000}"/>
    <cellStyle name="Normal 63 2 19 3" xfId="52316" xr:uid="{00000000-0005-0000-0000-0000C4440000}"/>
    <cellStyle name="Normal 63 2 2" xfId="374" xr:uid="{00000000-0005-0000-0000-0000C5440000}"/>
    <cellStyle name="Normal 63 2 2 10" xfId="3197" xr:uid="{00000000-0005-0000-0000-0000C6440000}"/>
    <cellStyle name="Normal 63 2 2 10 2" xfId="12714" xr:uid="{00000000-0005-0000-0000-0000C7440000}"/>
    <cellStyle name="Normal 63 2 2 10 3" xfId="20873" xr:uid="{00000000-0005-0000-0000-0000C8440000}"/>
    <cellStyle name="Normal 63 2 2 10 4" xfId="29026" xr:uid="{00000000-0005-0000-0000-0000C9440000}"/>
    <cellStyle name="Normal 63 2 2 10 5" xfId="37258" xr:uid="{00000000-0005-0000-0000-0000CA440000}"/>
    <cellStyle name="Normal 63 2 2 10 6" xfId="46769" xr:uid="{00000000-0005-0000-0000-0000CB440000}"/>
    <cellStyle name="Normal 63 2 2 11" xfId="3276" xr:uid="{00000000-0005-0000-0000-0000CC440000}"/>
    <cellStyle name="Normal 63 2 2 11 2" xfId="12793" xr:uid="{00000000-0005-0000-0000-0000CD440000}"/>
    <cellStyle name="Normal 63 2 2 11 3" xfId="20952" xr:uid="{00000000-0005-0000-0000-0000CE440000}"/>
    <cellStyle name="Normal 63 2 2 11 4" xfId="29105" xr:uid="{00000000-0005-0000-0000-0000CF440000}"/>
    <cellStyle name="Normal 63 2 2 11 5" xfId="37337" xr:uid="{00000000-0005-0000-0000-0000D0440000}"/>
    <cellStyle name="Normal 63 2 2 11 6" xfId="46848" xr:uid="{00000000-0005-0000-0000-0000D1440000}"/>
    <cellStyle name="Normal 63 2 2 12" xfId="3355" xr:uid="{00000000-0005-0000-0000-0000D2440000}"/>
    <cellStyle name="Normal 63 2 2 12 2" xfId="12872" xr:uid="{00000000-0005-0000-0000-0000D3440000}"/>
    <cellStyle name="Normal 63 2 2 12 3" xfId="21031" xr:uid="{00000000-0005-0000-0000-0000D4440000}"/>
    <cellStyle name="Normal 63 2 2 12 4" xfId="29184" xr:uid="{00000000-0005-0000-0000-0000D5440000}"/>
    <cellStyle name="Normal 63 2 2 12 5" xfId="37416" xr:uid="{00000000-0005-0000-0000-0000D6440000}"/>
    <cellStyle name="Normal 63 2 2 12 6" xfId="46927" xr:uid="{00000000-0005-0000-0000-0000D7440000}"/>
    <cellStyle name="Normal 63 2 2 13" xfId="3435" xr:uid="{00000000-0005-0000-0000-0000D8440000}"/>
    <cellStyle name="Normal 63 2 2 13 2" xfId="12952" xr:uid="{00000000-0005-0000-0000-0000D9440000}"/>
    <cellStyle name="Normal 63 2 2 13 3" xfId="21111" xr:uid="{00000000-0005-0000-0000-0000DA440000}"/>
    <cellStyle name="Normal 63 2 2 13 4" xfId="29264" xr:uid="{00000000-0005-0000-0000-0000DB440000}"/>
    <cellStyle name="Normal 63 2 2 13 5" xfId="37496" xr:uid="{00000000-0005-0000-0000-0000DC440000}"/>
    <cellStyle name="Normal 63 2 2 13 6" xfId="47007" xr:uid="{00000000-0005-0000-0000-0000DD440000}"/>
    <cellStyle name="Normal 63 2 2 14" xfId="6001" xr:uid="{00000000-0005-0000-0000-0000DE440000}"/>
    <cellStyle name="Normal 63 2 2 14 2" xfId="15518" xr:uid="{00000000-0005-0000-0000-0000DF440000}"/>
    <cellStyle name="Normal 63 2 2 14 3" xfId="23671" xr:uid="{00000000-0005-0000-0000-0000E0440000}"/>
    <cellStyle name="Normal 63 2 2 14 4" xfId="31824" xr:uid="{00000000-0005-0000-0000-0000E1440000}"/>
    <cellStyle name="Normal 63 2 2 14 5" xfId="40056" xr:uid="{00000000-0005-0000-0000-0000E2440000}"/>
    <cellStyle name="Normal 63 2 2 14 6" xfId="49567" xr:uid="{00000000-0005-0000-0000-0000E3440000}"/>
    <cellStyle name="Normal 63 2 2 15" xfId="8560" xr:uid="{00000000-0005-0000-0000-0000E4440000}"/>
    <cellStyle name="Normal 63 2 2 15 2" xfId="42615" xr:uid="{00000000-0005-0000-0000-0000E5440000}"/>
    <cellStyle name="Normal 63 2 2 15 3" xfId="52126" xr:uid="{00000000-0005-0000-0000-0000E6440000}"/>
    <cellStyle name="Normal 63 2 2 16" xfId="8639" xr:uid="{00000000-0005-0000-0000-0000E7440000}"/>
    <cellStyle name="Normal 63 2 2 16 2" xfId="42694" xr:uid="{00000000-0005-0000-0000-0000E8440000}"/>
    <cellStyle name="Normal 63 2 2 16 3" xfId="52205" xr:uid="{00000000-0005-0000-0000-0000E9440000}"/>
    <cellStyle name="Normal 63 2 2 17" xfId="8718" xr:uid="{00000000-0005-0000-0000-0000EA440000}"/>
    <cellStyle name="Normal 63 2 2 17 2" xfId="42773" xr:uid="{00000000-0005-0000-0000-0000EB440000}"/>
    <cellStyle name="Normal 63 2 2 17 3" xfId="52284" xr:uid="{00000000-0005-0000-0000-0000EC440000}"/>
    <cellStyle name="Normal 63 2 2 18" xfId="8797" xr:uid="{00000000-0005-0000-0000-0000ED440000}"/>
    <cellStyle name="Normal 63 2 2 18 2" xfId="42852" xr:uid="{00000000-0005-0000-0000-0000EE440000}"/>
    <cellStyle name="Normal 63 2 2 18 3" xfId="52363" xr:uid="{00000000-0005-0000-0000-0000EF440000}"/>
    <cellStyle name="Normal 63 2 2 19" xfId="8876" xr:uid="{00000000-0005-0000-0000-0000F0440000}"/>
    <cellStyle name="Normal 63 2 2 19 2" xfId="42931" xr:uid="{00000000-0005-0000-0000-0000F1440000}"/>
    <cellStyle name="Normal 63 2 2 19 3" xfId="52442" xr:uid="{00000000-0005-0000-0000-0000F2440000}"/>
    <cellStyle name="Normal 63 2 2 2" xfId="468" xr:uid="{00000000-0005-0000-0000-0000F3440000}"/>
    <cellStyle name="Normal 63 2 2 2 10" xfId="26310" xr:uid="{00000000-0005-0000-0000-0000F4440000}"/>
    <cellStyle name="Normal 63 2 2 2 11" xfId="34542" xr:uid="{00000000-0005-0000-0000-0000F5440000}"/>
    <cellStyle name="Normal 63 2 2 2 12" xfId="44053" xr:uid="{00000000-0005-0000-0000-0000F6440000}"/>
    <cellStyle name="Normal 63 2 2 2 2" xfId="629" xr:uid="{00000000-0005-0000-0000-0000F7440000}"/>
    <cellStyle name="Normal 63 2 2 2 2 10" xfId="34702" xr:uid="{00000000-0005-0000-0000-0000F8440000}"/>
    <cellStyle name="Normal 63 2 2 2 2 11" xfId="44213" xr:uid="{00000000-0005-0000-0000-0000F9440000}"/>
    <cellStyle name="Normal 63 2 2 2 2 2" xfId="955" xr:uid="{00000000-0005-0000-0000-0000FA440000}"/>
    <cellStyle name="Normal 63 2 2 2 2 2 10" xfId="44533" xr:uid="{00000000-0005-0000-0000-0000FB440000}"/>
    <cellStyle name="Normal 63 2 2 2 2 2 2" xfId="1598" xr:uid="{00000000-0005-0000-0000-0000FC440000}"/>
    <cellStyle name="Normal 63 2 2 2 2 2 2 2" xfId="2881" xr:uid="{00000000-0005-0000-0000-0000FD440000}"/>
    <cellStyle name="Normal 63 2 2 2 2 2 2 2 2" xfId="5921" xr:uid="{00000000-0005-0000-0000-0000FE440000}"/>
    <cellStyle name="Normal 63 2 2 2 2 2 2 2 2 2" xfId="15438" xr:uid="{00000000-0005-0000-0000-0000FF440000}"/>
    <cellStyle name="Normal 63 2 2 2 2 2 2 2 2 3" xfId="23591" xr:uid="{00000000-0005-0000-0000-000000450000}"/>
    <cellStyle name="Normal 63 2 2 2 2 2 2 2 2 4" xfId="31744" xr:uid="{00000000-0005-0000-0000-000001450000}"/>
    <cellStyle name="Normal 63 2 2 2 2 2 2 2 2 5" xfId="39976" xr:uid="{00000000-0005-0000-0000-000002450000}"/>
    <cellStyle name="Normal 63 2 2 2 2 2 2 2 2 6" xfId="49487" xr:uid="{00000000-0005-0000-0000-000003450000}"/>
    <cellStyle name="Normal 63 2 2 2 2 2 2 2 3" xfId="8481" xr:uid="{00000000-0005-0000-0000-000004450000}"/>
    <cellStyle name="Normal 63 2 2 2 2 2 2 2 3 2" xfId="17998" xr:uid="{00000000-0005-0000-0000-000005450000}"/>
    <cellStyle name="Normal 63 2 2 2 2 2 2 2 3 3" xfId="26151" xr:uid="{00000000-0005-0000-0000-000006450000}"/>
    <cellStyle name="Normal 63 2 2 2 2 2 2 2 3 4" xfId="34304" xr:uid="{00000000-0005-0000-0000-000007450000}"/>
    <cellStyle name="Normal 63 2 2 2 2 2 2 2 3 5" xfId="42536" xr:uid="{00000000-0005-0000-0000-000008450000}"/>
    <cellStyle name="Normal 63 2 2 2 2 2 2 2 3 6" xfId="52047" xr:uid="{00000000-0005-0000-0000-000009450000}"/>
    <cellStyle name="Normal 63 2 2 2 2 2 2 2 4" xfId="12398" xr:uid="{00000000-0005-0000-0000-00000A450000}"/>
    <cellStyle name="Normal 63 2 2 2 2 2 2 2 5" xfId="20557" xr:uid="{00000000-0005-0000-0000-00000B450000}"/>
    <cellStyle name="Normal 63 2 2 2 2 2 2 2 6" xfId="28710" xr:uid="{00000000-0005-0000-0000-00000C450000}"/>
    <cellStyle name="Normal 63 2 2 2 2 2 2 2 7" xfId="36942" xr:uid="{00000000-0005-0000-0000-00000D450000}"/>
    <cellStyle name="Normal 63 2 2 2 2 2 2 2 8" xfId="46453" xr:uid="{00000000-0005-0000-0000-00000E450000}"/>
    <cellStyle name="Normal 63 2 2 2 2 2 2 3" xfId="4641" xr:uid="{00000000-0005-0000-0000-00000F450000}"/>
    <cellStyle name="Normal 63 2 2 2 2 2 2 3 2" xfId="14158" xr:uid="{00000000-0005-0000-0000-000010450000}"/>
    <cellStyle name="Normal 63 2 2 2 2 2 2 3 3" xfId="22311" xr:uid="{00000000-0005-0000-0000-000011450000}"/>
    <cellStyle name="Normal 63 2 2 2 2 2 2 3 4" xfId="30464" xr:uid="{00000000-0005-0000-0000-000012450000}"/>
    <cellStyle name="Normal 63 2 2 2 2 2 2 3 5" xfId="38696" xr:uid="{00000000-0005-0000-0000-000013450000}"/>
    <cellStyle name="Normal 63 2 2 2 2 2 2 3 6" xfId="48207" xr:uid="{00000000-0005-0000-0000-000014450000}"/>
    <cellStyle name="Normal 63 2 2 2 2 2 2 4" xfId="7201" xr:uid="{00000000-0005-0000-0000-000015450000}"/>
    <cellStyle name="Normal 63 2 2 2 2 2 2 4 2" xfId="16718" xr:uid="{00000000-0005-0000-0000-000016450000}"/>
    <cellStyle name="Normal 63 2 2 2 2 2 2 4 3" xfId="24871" xr:uid="{00000000-0005-0000-0000-000017450000}"/>
    <cellStyle name="Normal 63 2 2 2 2 2 2 4 4" xfId="33024" xr:uid="{00000000-0005-0000-0000-000018450000}"/>
    <cellStyle name="Normal 63 2 2 2 2 2 2 4 5" xfId="41256" xr:uid="{00000000-0005-0000-0000-000019450000}"/>
    <cellStyle name="Normal 63 2 2 2 2 2 2 4 6" xfId="50767" xr:uid="{00000000-0005-0000-0000-00001A450000}"/>
    <cellStyle name="Normal 63 2 2 2 2 2 2 5" xfId="11118" xr:uid="{00000000-0005-0000-0000-00001B450000}"/>
    <cellStyle name="Normal 63 2 2 2 2 2 2 6" xfId="19277" xr:uid="{00000000-0005-0000-0000-00001C450000}"/>
    <cellStyle name="Normal 63 2 2 2 2 2 2 7" xfId="27430" xr:uid="{00000000-0005-0000-0000-00001D450000}"/>
    <cellStyle name="Normal 63 2 2 2 2 2 2 8" xfId="35662" xr:uid="{00000000-0005-0000-0000-00001E450000}"/>
    <cellStyle name="Normal 63 2 2 2 2 2 2 9" xfId="45173" xr:uid="{00000000-0005-0000-0000-00001F450000}"/>
    <cellStyle name="Normal 63 2 2 2 2 2 3" xfId="2241" xr:uid="{00000000-0005-0000-0000-000020450000}"/>
    <cellStyle name="Normal 63 2 2 2 2 2 3 2" xfId="5281" xr:uid="{00000000-0005-0000-0000-000021450000}"/>
    <cellStyle name="Normal 63 2 2 2 2 2 3 2 2" xfId="14798" xr:uid="{00000000-0005-0000-0000-000022450000}"/>
    <cellStyle name="Normal 63 2 2 2 2 2 3 2 3" xfId="22951" xr:uid="{00000000-0005-0000-0000-000023450000}"/>
    <cellStyle name="Normal 63 2 2 2 2 2 3 2 4" xfId="31104" xr:uid="{00000000-0005-0000-0000-000024450000}"/>
    <cellStyle name="Normal 63 2 2 2 2 2 3 2 5" xfId="39336" xr:uid="{00000000-0005-0000-0000-000025450000}"/>
    <cellStyle name="Normal 63 2 2 2 2 2 3 2 6" xfId="48847" xr:uid="{00000000-0005-0000-0000-000026450000}"/>
    <cellStyle name="Normal 63 2 2 2 2 2 3 3" xfId="7841" xr:uid="{00000000-0005-0000-0000-000027450000}"/>
    <cellStyle name="Normal 63 2 2 2 2 2 3 3 2" xfId="17358" xr:uid="{00000000-0005-0000-0000-000028450000}"/>
    <cellStyle name="Normal 63 2 2 2 2 2 3 3 3" xfId="25511" xr:uid="{00000000-0005-0000-0000-000029450000}"/>
    <cellStyle name="Normal 63 2 2 2 2 2 3 3 4" xfId="33664" xr:uid="{00000000-0005-0000-0000-00002A450000}"/>
    <cellStyle name="Normal 63 2 2 2 2 2 3 3 5" xfId="41896" xr:uid="{00000000-0005-0000-0000-00002B450000}"/>
    <cellStyle name="Normal 63 2 2 2 2 2 3 3 6" xfId="51407" xr:uid="{00000000-0005-0000-0000-00002C450000}"/>
    <cellStyle name="Normal 63 2 2 2 2 2 3 4" xfId="11758" xr:uid="{00000000-0005-0000-0000-00002D450000}"/>
    <cellStyle name="Normal 63 2 2 2 2 2 3 5" xfId="19917" xr:uid="{00000000-0005-0000-0000-00002E450000}"/>
    <cellStyle name="Normal 63 2 2 2 2 2 3 6" xfId="28070" xr:uid="{00000000-0005-0000-0000-00002F450000}"/>
    <cellStyle name="Normal 63 2 2 2 2 2 3 7" xfId="36302" xr:uid="{00000000-0005-0000-0000-000030450000}"/>
    <cellStyle name="Normal 63 2 2 2 2 2 3 8" xfId="45813" xr:uid="{00000000-0005-0000-0000-000031450000}"/>
    <cellStyle name="Normal 63 2 2 2 2 2 4" xfId="4001" xr:uid="{00000000-0005-0000-0000-000032450000}"/>
    <cellStyle name="Normal 63 2 2 2 2 2 4 2" xfId="13518" xr:uid="{00000000-0005-0000-0000-000033450000}"/>
    <cellStyle name="Normal 63 2 2 2 2 2 4 3" xfId="21671" xr:uid="{00000000-0005-0000-0000-000034450000}"/>
    <cellStyle name="Normal 63 2 2 2 2 2 4 4" xfId="29824" xr:uid="{00000000-0005-0000-0000-000035450000}"/>
    <cellStyle name="Normal 63 2 2 2 2 2 4 5" xfId="38056" xr:uid="{00000000-0005-0000-0000-000036450000}"/>
    <cellStyle name="Normal 63 2 2 2 2 2 4 6" xfId="47567" xr:uid="{00000000-0005-0000-0000-000037450000}"/>
    <cellStyle name="Normal 63 2 2 2 2 2 5" xfId="6561" xr:uid="{00000000-0005-0000-0000-000038450000}"/>
    <cellStyle name="Normal 63 2 2 2 2 2 5 2" xfId="16078" xr:uid="{00000000-0005-0000-0000-000039450000}"/>
    <cellStyle name="Normal 63 2 2 2 2 2 5 3" xfId="24231" xr:uid="{00000000-0005-0000-0000-00003A450000}"/>
    <cellStyle name="Normal 63 2 2 2 2 2 5 4" xfId="32384" xr:uid="{00000000-0005-0000-0000-00003B450000}"/>
    <cellStyle name="Normal 63 2 2 2 2 2 5 5" xfId="40616" xr:uid="{00000000-0005-0000-0000-00003C450000}"/>
    <cellStyle name="Normal 63 2 2 2 2 2 5 6" xfId="50127" xr:uid="{00000000-0005-0000-0000-00003D450000}"/>
    <cellStyle name="Normal 63 2 2 2 2 2 6" xfId="10478" xr:uid="{00000000-0005-0000-0000-00003E450000}"/>
    <cellStyle name="Normal 63 2 2 2 2 2 7" xfId="18637" xr:uid="{00000000-0005-0000-0000-00003F450000}"/>
    <cellStyle name="Normal 63 2 2 2 2 2 8" xfId="26790" xr:uid="{00000000-0005-0000-0000-000040450000}"/>
    <cellStyle name="Normal 63 2 2 2 2 2 9" xfId="35022" xr:uid="{00000000-0005-0000-0000-000041450000}"/>
    <cellStyle name="Normal 63 2 2 2 2 3" xfId="1278" xr:uid="{00000000-0005-0000-0000-000042450000}"/>
    <cellStyle name="Normal 63 2 2 2 2 3 2" xfId="2561" xr:uid="{00000000-0005-0000-0000-000043450000}"/>
    <cellStyle name="Normal 63 2 2 2 2 3 2 2" xfId="5601" xr:uid="{00000000-0005-0000-0000-000044450000}"/>
    <cellStyle name="Normal 63 2 2 2 2 3 2 2 2" xfId="15118" xr:uid="{00000000-0005-0000-0000-000045450000}"/>
    <cellStyle name="Normal 63 2 2 2 2 3 2 2 3" xfId="23271" xr:uid="{00000000-0005-0000-0000-000046450000}"/>
    <cellStyle name="Normal 63 2 2 2 2 3 2 2 4" xfId="31424" xr:uid="{00000000-0005-0000-0000-000047450000}"/>
    <cellStyle name="Normal 63 2 2 2 2 3 2 2 5" xfId="39656" xr:uid="{00000000-0005-0000-0000-000048450000}"/>
    <cellStyle name="Normal 63 2 2 2 2 3 2 2 6" xfId="49167" xr:uid="{00000000-0005-0000-0000-000049450000}"/>
    <cellStyle name="Normal 63 2 2 2 2 3 2 3" xfId="8161" xr:uid="{00000000-0005-0000-0000-00004A450000}"/>
    <cellStyle name="Normal 63 2 2 2 2 3 2 3 2" xfId="17678" xr:uid="{00000000-0005-0000-0000-00004B450000}"/>
    <cellStyle name="Normal 63 2 2 2 2 3 2 3 3" xfId="25831" xr:uid="{00000000-0005-0000-0000-00004C450000}"/>
    <cellStyle name="Normal 63 2 2 2 2 3 2 3 4" xfId="33984" xr:uid="{00000000-0005-0000-0000-00004D450000}"/>
    <cellStyle name="Normal 63 2 2 2 2 3 2 3 5" xfId="42216" xr:uid="{00000000-0005-0000-0000-00004E450000}"/>
    <cellStyle name="Normal 63 2 2 2 2 3 2 3 6" xfId="51727" xr:uid="{00000000-0005-0000-0000-00004F450000}"/>
    <cellStyle name="Normal 63 2 2 2 2 3 2 4" xfId="12078" xr:uid="{00000000-0005-0000-0000-000050450000}"/>
    <cellStyle name="Normal 63 2 2 2 2 3 2 5" xfId="20237" xr:uid="{00000000-0005-0000-0000-000051450000}"/>
    <cellStyle name="Normal 63 2 2 2 2 3 2 6" xfId="28390" xr:uid="{00000000-0005-0000-0000-000052450000}"/>
    <cellStyle name="Normal 63 2 2 2 2 3 2 7" xfId="36622" xr:uid="{00000000-0005-0000-0000-000053450000}"/>
    <cellStyle name="Normal 63 2 2 2 2 3 2 8" xfId="46133" xr:uid="{00000000-0005-0000-0000-000054450000}"/>
    <cellStyle name="Normal 63 2 2 2 2 3 3" xfId="4321" xr:uid="{00000000-0005-0000-0000-000055450000}"/>
    <cellStyle name="Normal 63 2 2 2 2 3 3 2" xfId="13838" xr:uid="{00000000-0005-0000-0000-000056450000}"/>
    <cellStyle name="Normal 63 2 2 2 2 3 3 3" xfId="21991" xr:uid="{00000000-0005-0000-0000-000057450000}"/>
    <cellStyle name="Normal 63 2 2 2 2 3 3 4" xfId="30144" xr:uid="{00000000-0005-0000-0000-000058450000}"/>
    <cellStyle name="Normal 63 2 2 2 2 3 3 5" xfId="38376" xr:uid="{00000000-0005-0000-0000-000059450000}"/>
    <cellStyle name="Normal 63 2 2 2 2 3 3 6" xfId="47887" xr:uid="{00000000-0005-0000-0000-00005A450000}"/>
    <cellStyle name="Normal 63 2 2 2 2 3 4" xfId="6881" xr:uid="{00000000-0005-0000-0000-00005B450000}"/>
    <cellStyle name="Normal 63 2 2 2 2 3 4 2" xfId="16398" xr:uid="{00000000-0005-0000-0000-00005C450000}"/>
    <cellStyle name="Normal 63 2 2 2 2 3 4 3" xfId="24551" xr:uid="{00000000-0005-0000-0000-00005D450000}"/>
    <cellStyle name="Normal 63 2 2 2 2 3 4 4" xfId="32704" xr:uid="{00000000-0005-0000-0000-00005E450000}"/>
    <cellStyle name="Normal 63 2 2 2 2 3 4 5" xfId="40936" xr:uid="{00000000-0005-0000-0000-00005F450000}"/>
    <cellStyle name="Normal 63 2 2 2 2 3 4 6" xfId="50447" xr:uid="{00000000-0005-0000-0000-000060450000}"/>
    <cellStyle name="Normal 63 2 2 2 2 3 5" xfId="10798" xr:uid="{00000000-0005-0000-0000-000061450000}"/>
    <cellStyle name="Normal 63 2 2 2 2 3 6" xfId="18957" xr:uid="{00000000-0005-0000-0000-000062450000}"/>
    <cellStyle name="Normal 63 2 2 2 2 3 7" xfId="27110" xr:uid="{00000000-0005-0000-0000-000063450000}"/>
    <cellStyle name="Normal 63 2 2 2 2 3 8" xfId="35342" xr:uid="{00000000-0005-0000-0000-000064450000}"/>
    <cellStyle name="Normal 63 2 2 2 2 3 9" xfId="44853" xr:uid="{00000000-0005-0000-0000-000065450000}"/>
    <cellStyle name="Normal 63 2 2 2 2 4" xfId="1921" xr:uid="{00000000-0005-0000-0000-000066450000}"/>
    <cellStyle name="Normal 63 2 2 2 2 4 2" xfId="4961" xr:uid="{00000000-0005-0000-0000-000067450000}"/>
    <cellStyle name="Normal 63 2 2 2 2 4 2 2" xfId="14478" xr:uid="{00000000-0005-0000-0000-000068450000}"/>
    <cellStyle name="Normal 63 2 2 2 2 4 2 3" xfId="22631" xr:uid="{00000000-0005-0000-0000-000069450000}"/>
    <cellStyle name="Normal 63 2 2 2 2 4 2 4" xfId="30784" xr:uid="{00000000-0005-0000-0000-00006A450000}"/>
    <cellStyle name="Normal 63 2 2 2 2 4 2 5" xfId="39016" xr:uid="{00000000-0005-0000-0000-00006B450000}"/>
    <cellStyle name="Normal 63 2 2 2 2 4 2 6" xfId="48527" xr:uid="{00000000-0005-0000-0000-00006C450000}"/>
    <cellStyle name="Normal 63 2 2 2 2 4 3" xfId="7521" xr:uid="{00000000-0005-0000-0000-00006D450000}"/>
    <cellStyle name="Normal 63 2 2 2 2 4 3 2" xfId="17038" xr:uid="{00000000-0005-0000-0000-00006E450000}"/>
    <cellStyle name="Normal 63 2 2 2 2 4 3 3" xfId="25191" xr:uid="{00000000-0005-0000-0000-00006F450000}"/>
    <cellStyle name="Normal 63 2 2 2 2 4 3 4" xfId="33344" xr:uid="{00000000-0005-0000-0000-000070450000}"/>
    <cellStyle name="Normal 63 2 2 2 2 4 3 5" xfId="41576" xr:uid="{00000000-0005-0000-0000-000071450000}"/>
    <cellStyle name="Normal 63 2 2 2 2 4 3 6" xfId="51087" xr:uid="{00000000-0005-0000-0000-000072450000}"/>
    <cellStyle name="Normal 63 2 2 2 2 4 4" xfId="11438" xr:uid="{00000000-0005-0000-0000-000073450000}"/>
    <cellStyle name="Normal 63 2 2 2 2 4 5" xfId="19597" xr:uid="{00000000-0005-0000-0000-000074450000}"/>
    <cellStyle name="Normal 63 2 2 2 2 4 6" xfId="27750" xr:uid="{00000000-0005-0000-0000-000075450000}"/>
    <cellStyle name="Normal 63 2 2 2 2 4 7" xfId="35982" xr:uid="{00000000-0005-0000-0000-000076450000}"/>
    <cellStyle name="Normal 63 2 2 2 2 4 8" xfId="45493" xr:uid="{00000000-0005-0000-0000-000077450000}"/>
    <cellStyle name="Normal 63 2 2 2 2 5" xfId="3678" xr:uid="{00000000-0005-0000-0000-000078450000}"/>
    <cellStyle name="Normal 63 2 2 2 2 5 2" xfId="13195" xr:uid="{00000000-0005-0000-0000-000079450000}"/>
    <cellStyle name="Normal 63 2 2 2 2 5 3" xfId="21351" xr:uid="{00000000-0005-0000-0000-00007A450000}"/>
    <cellStyle name="Normal 63 2 2 2 2 5 4" xfId="29504" xr:uid="{00000000-0005-0000-0000-00007B450000}"/>
    <cellStyle name="Normal 63 2 2 2 2 5 5" xfId="37736" xr:uid="{00000000-0005-0000-0000-00007C450000}"/>
    <cellStyle name="Normal 63 2 2 2 2 5 6" xfId="47247" xr:uid="{00000000-0005-0000-0000-00007D450000}"/>
    <cellStyle name="Normal 63 2 2 2 2 6" xfId="6241" xr:uid="{00000000-0005-0000-0000-00007E450000}"/>
    <cellStyle name="Normal 63 2 2 2 2 6 2" xfId="15758" xr:uid="{00000000-0005-0000-0000-00007F450000}"/>
    <cellStyle name="Normal 63 2 2 2 2 6 3" xfId="23911" xr:uid="{00000000-0005-0000-0000-000080450000}"/>
    <cellStyle name="Normal 63 2 2 2 2 6 4" xfId="32064" xr:uid="{00000000-0005-0000-0000-000081450000}"/>
    <cellStyle name="Normal 63 2 2 2 2 6 5" xfId="40296" xr:uid="{00000000-0005-0000-0000-000082450000}"/>
    <cellStyle name="Normal 63 2 2 2 2 6 6" xfId="49807" xr:uid="{00000000-0005-0000-0000-000083450000}"/>
    <cellStyle name="Normal 63 2 2 2 2 7" xfId="10158" xr:uid="{00000000-0005-0000-0000-000084450000}"/>
    <cellStyle name="Normal 63 2 2 2 2 8" xfId="18317" xr:uid="{00000000-0005-0000-0000-000085450000}"/>
    <cellStyle name="Normal 63 2 2 2 2 9" xfId="26470" xr:uid="{00000000-0005-0000-0000-000086450000}"/>
    <cellStyle name="Normal 63 2 2 2 3" xfId="792" xr:uid="{00000000-0005-0000-0000-000087450000}"/>
    <cellStyle name="Normal 63 2 2 2 3 10" xfId="44373" xr:uid="{00000000-0005-0000-0000-000088450000}"/>
    <cellStyle name="Normal 63 2 2 2 3 2" xfId="1438" xr:uid="{00000000-0005-0000-0000-000089450000}"/>
    <cellStyle name="Normal 63 2 2 2 3 2 2" xfId="2721" xr:uid="{00000000-0005-0000-0000-00008A450000}"/>
    <cellStyle name="Normal 63 2 2 2 3 2 2 2" xfId="5761" xr:uid="{00000000-0005-0000-0000-00008B450000}"/>
    <cellStyle name="Normal 63 2 2 2 3 2 2 2 2" xfId="15278" xr:uid="{00000000-0005-0000-0000-00008C450000}"/>
    <cellStyle name="Normal 63 2 2 2 3 2 2 2 3" xfId="23431" xr:uid="{00000000-0005-0000-0000-00008D450000}"/>
    <cellStyle name="Normal 63 2 2 2 3 2 2 2 4" xfId="31584" xr:uid="{00000000-0005-0000-0000-00008E450000}"/>
    <cellStyle name="Normal 63 2 2 2 3 2 2 2 5" xfId="39816" xr:uid="{00000000-0005-0000-0000-00008F450000}"/>
    <cellStyle name="Normal 63 2 2 2 3 2 2 2 6" xfId="49327" xr:uid="{00000000-0005-0000-0000-000090450000}"/>
    <cellStyle name="Normal 63 2 2 2 3 2 2 3" xfId="8321" xr:uid="{00000000-0005-0000-0000-000091450000}"/>
    <cellStyle name="Normal 63 2 2 2 3 2 2 3 2" xfId="17838" xr:uid="{00000000-0005-0000-0000-000092450000}"/>
    <cellStyle name="Normal 63 2 2 2 3 2 2 3 3" xfId="25991" xr:uid="{00000000-0005-0000-0000-000093450000}"/>
    <cellStyle name="Normal 63 2 2 2 3 2 2 3 4" xfId="34144" xr:uid="{00000000-0005-0000-0000-000094450000}"/>
    <cellStyle name="Normal 63 2 2 2 3 2 2 3 5" xfId="42376" xr:uid="{00000000-0005-0000-0000-000095450000}"/>
    <cellStyle name="Normal 63 2 2 2 3 2 2 3 6" xfId="51887" xr:uid="{00000000-0005-0000-0000-000096450000}"/>
    <cellStyle name="Normal 63 2 2 2 3 2 2 4" xfId="12238" xr:uid="{00000000-0005-0000-0000-000097450000}"/>
    <cellStyle name="Normal 63 2 2 2 3 2 2 5" xfId="20397" xr:uid="{00000000-0005-0000-0000-000098450000}"/>
    <cellStyle name="Normal 63 2 2 2 3 2 2 6" xfId="28550" xr:uid="{00000000-0005-0000-0000-000099450000}"/>
    <cellStyle name="Normal 63 2 2 2 3 2 2 7" xfId="36782" xr:uid="{00000000-0005-0000-0000-00009A450000}"/>
    <cellStyle name="Normal 63 2 2 2 3 2 2 8" xfId="46293" xr:uid="{00000000-0005-0000-0000-00009B450000}"/>
    <cellStyle name="Normal 63 2 2 2 3 2 3" xfId="4481" xr:uid="{00000000-0005-0000-0000-00009C450000}"/>
    <cellStyle name="Normal 63 2 2 2 3 2 3 2" xfId="13998" xr:uid="{00000000-0005-0000-0000-00009D450000}"/>
    <cellStyle name="Normal 63 2 2 2 3 2 3 3" xfId="22151" xr:uid="{00000000-0005-0000-0000-00009E450000}"/>
    <cellStyle name="Normal 63 2 2 2 3 2 3 4" xfId="30304" xr:uid="{00000000-0005-0000-0000-00009F450000}"/>
    <cellStyle name="Normal 63 2 2 2 3 2 3 5" xfId="38536" xr:uid="{00000000-0005-0000-0000-0000A0450000}"/>
    <cellStyle name="Normal 63 2 2 2 3 2 3 6" xfId="48047" xr:uid="{00000000-0005-0000-0000-0000A1450000}"/>
    <cellStyle name="Normal 63 2 2 2 3 2 4" xfId="7041" xr:uid="{00000000-0005-0000-0000-0000A2450000}"/>
    <cellStyle name="Normal 63 2 2 2 3 2 4 2" xfId="16558" xr:uid="{00000000-0005-0000-0000-0000A3450000}"/>
    <cellStyle name="Normal 63 2 2 2 3 2 4 3" xfId="24711" xr:uid="{00000000-0005-0000-0000-0000A4450000}"/>
    <cellStyle name="Normal 63 2 2 2 3 2 4 4" xfId="32864" xr:uid="{00000000-0005-0000-0000-0000A5450000}"/>
    <cellStyle name="Normal 63 2 2 2 3 2 4 5" xfId="41096" xr:uid="{00000000-0005-0000-0000-0000A6450000}"/>
    <cellStyle name="Normal 63 2 2 2 3 2 4 6" xfId="50607" xr:uid="{00000000-0005-0000-0000-0000A7450000}"/>
    <cellStyle name="Normal 63 2 2 2 3 2 5" xfId="10958" xr:uid="{00000000-0005-0000-0000-0000A8450000}"/>
    <cellStyle name="Normal 63 2 2 2 3 2 6" xfId="19117" xr:uid="{00000000-0005-0000-0000-0000A9450000}"/>
    <cellStyle name="Normal 63 2 2 2 3 2 7" xfId="27270" xr:uid="{00000000-0005-0000-0000-0000AA450000}"/>
    <cellStyle name="Normal 63 2 2 2 3 2 8" xfId="35502" xr:uid="{00000000-0005-0000-0000-0000AB450000}"/>
    <cellStyle name="Normal 63 2 2 2 3 2 9" xfId="45013" xr:uid="{00000000-0005-0000-0000-0000AC450000}"/>
    <cellStyle name="Normal 63 2 2 2 3 3" xfId="2081" xr:uid="{00000000-0005-0000-0000-0000AD450000}"/>
    <cellStyle name="Normal 63 2 2 2 3 3 2" xfId="5121" xr:uid="{00000000-0005-0000-0000-0000AE450000}"/>
    <cellStyle name="Normal 63 2 2 2 3 3 2 2" xfId="14638" xr:uid="{00000000-0005-0000-0000-0000AF450000}"/>
    <cellStyle name="Normal 63 2 2 2 3 3 2 3" xfId="22791" xr:uid="{00000000-0005-0000-0000-0000B0450000}"/>
    <cellStyle name="Normal 63 2 2 2 3 3 2 4" xfId="30944" xr:uid="{00000000-0005-0000-0000-0000B1450000}"/>
    <cellStyle name="Normal 63 2 2 2 3 3 2 5" xfId="39176" xr:uid="{00000000-0005-0000-0000-0000B2450000}"/>
    <cellStyle name="Normal 63 2 2 2 3 3 2 6" xfId="48687" xr:uid="{00000000-0005-0000-0000-0000B3450000}"/>
    <cellStyle name="Normal 63 2 2 2 3 3 3" xfId="7681" xr:uid="{00000000-0005-0000-0000-0000B4450000}"/>
    <cellStyle name="Normal 63 2 2 2 3 3 3 2" xfId="17198" xr:uid="{00000000-0005-0000-0000-0000B5450000}"/>
    <cellStyle name="Normal 63 2 2 2 3 3 3 3" xfId="25351" xr:uid="{00000000-0005-0000-0000-0000B6450000}"/>
    <cellStyle name="Normal 63 2 2 2 3 3 3 4" xfId="33504" xr:uid="{00000000-0005-0000-0000-0000B7450000}"/>
    <cellStyle name="Normal 63 2 2 2 3 3 3 5" xfId="41736" xr:uid="{00000000-0005-0000-0000-0000B8450000}"/>
    <cellStyle name="Normal 63 2 2 2 3 3 3 6" xfId="51247" xr:uid="{00000000-0005-0000-0000-0000B9450000}"/>
    <cellStyle name="Normal 63 2 2 2 3 3 4" xfId="11598" xr:uid="{00000000-0005-0000-0000-0000BA450000}"/>
    <cellStyle name="Normal 63 2 2 2 3 3 5" xfId="19757" xr:uid="{00000000-0005-0000-0000-0000BB450000}"/>
    <cellStyle name="Normal 63 2 2 2 3 3 6" xfId="27910" xr:uid="{00000000-0005-0000-0000-0000BC450000}"/>
    <cellStyle name="Normal 63 2 2 2 3 3 7" xfId="36142" xr:uid="{00000000-0005-0000-0000-0000BD450000}"/>
    <cellStyle name="Normal 63 2 2 2 3 3 8" xfId="45653" xr:uid="{00000000-0005-0000-0000-0000BE450000}"/>
    <cellStyle name="Normal 63 2 2 2 3 4" xfId="3838" xr:uid="{00000000-0005-0000-0000-0000BF450000}"/>
    <cellStyle name="Normal 63 2 2 2 3 4 2" xfId="13355" xr:uid="{00000000-0005-0000-0000-0000C0450000}"/>
    <cellStyle name="Normal 63 2 2 2 3 4 3" xfId="21511" xr:uid="{00000000-0005-0000-0000-0000C1450000}"/>
    <cellStyle name="Normal 63 2 2 2 3 4 4" xfId="29664" xr:uid="{00000000-0005-0000-0000-0000C2450000}"/>
    <cellStyle name="Normal 63 2 2 2 3 4 5" xfId="37896" xr:uid="{00000000-0005-0000-0000-0000C3450000}"/>
    <cellStyle name="Normal 63 2 2 2 3 4 6" xfId="47407" xr:uid="{00000000-0005-0000-0000-0000C4450000}"/>
    <cellStyle name="Normal 63 2 2 2 3 5" xfId="6401" xr:uid="{00000000-0005-0000-0000-0000C5450000}"/>
    <cellStyle name="Normal 63 2 2 2 3 5 2" xfId="15918" xr:uid="{00000000-0005-0000-0000-0000C6450000}"/>
    <cellStyle name="Normal 63 2 2 2 3 5 3" xfId="24071" xr:uid="{00000000-0005-0000-0000-0000C7450000}"/>
    <cellStyle name="Normal 63 2 2 2 3 5 4" xfId="32224" xr:uid="{00000000-0005-0000-0000-0000C8450000}"/>
    <cellStyle name="Normal 63 2 2 2 3 5 5" xfId="40456" xr:uid="{00000000-0005-0000-0000-0000C9450000}"/>
    <cellStyle name="Normal 63 2 2 2 3 5 6" xfId="49967" xr:uid="{00000000-0005-0000-0000-0000CA450000}"/>
    <cellStyle name="Normal 63 2 2 2 3 6" xfId="10318" xr:uid="{00000000-0005-0000-0000-0000CB450000}"/>
    <cellStyle name="Normal 63 2 2 2 3 7" xfId="18477" xr:uid="{00000000-0005-0000-0000-0000CC450000}"/>
    <cellStyle name="Normal 63 2 2 2 3 8" xfId="26630" xr:uid="{00000000-0005-0000-0000-0000CD450000}"/>
    <cellStyle name="Normal 63 2 2 2 3 9" xfId="34862" xr:uid="{00000000-0005-0000-0000-0000CE450000}"/>
    <cellStyle name="Normal 63 2 2 2 4" xfId="1118" xr:uid="{00000000-0005-0000-0000-0000CF450000}"/>
    <cellStyle name="Normal 63 2 2 2 4 2" xfId="2401" xr:uid="{00000000-0005-0000-0000-0000D0450000}"/>
    <cellStyle name="Normal 63 2 2 2 4 2 2" xfId="5441" xr:uid="{00000000-0005-0000-0000-0000D1450000}"/>
    <cellStyle name="Normal 63 2 2 2 4 2 2 2" xfId="14958" xr:uid="{00000000-0005-0000-0000-0000D2450000}"/>
    <cellStyle name="Normal 63 2 2 2 4 2 2 3" xfId="23111" xr:uid="{00000000-0005-0000-0000-0000D3450000}"/>
    <cellStyle name="Normal 63 2 2 2 4 2 2 4" xfId="31264" xr:uid="{00000000-0005-0000-0000-0000D4450000}"/>
    <cellStyle name="Normal 63 2 2 2 4 2 2 5" xfId="39496" xr:uid="{00000000-0005-0000-0000-0000D5450000}"/>
    <cellStyle name="Normal 63 2 2 2 4 2 2 6" xfId="49007" xr:uid="{00000000-0005-0000-0000-0000D6450000}"/>
    <cellStyle name="Normal 63 2 2 2 4 2 3" xfId="8001" xr:uid="{00000000-0005-0000-0000-0000D7450000}"/>
    <cellStyle name="Normal 63 2 2 2 4 2 3 2" xfId="17518" xr:uid="{00000000-0005-0000-0000-0000D8450000}"/>
    <cellStyle name="Normal 63 2 2 2 4 2 3 3" xfId="25671" xr:uid="{00000000-0005-0000-0000-0000D9450000}"/>
    <cellStyle name="Normal 63 2 2 2 4 2 3 4" xfId="33824" xr:uid="{00000000-0005-0000-0000-0000DA450000}"/>
    <cellStyle name="Normal 63 2 2 2 4 2 3 5" xfId="42056" xr:uid="{00000000-0005-0000-0000-0000DB450000}"/>
    <cellStyle name="Normal 63 2 2 2 4 2 3 6" xfId="51567" xr:uid="{00000000-0005-0000-0000-0000DC450000}"/>
    <cellStyle name="Normal 63 2 2 2 4 2 4" xfId="11918" xr:uid="{00000000-0005-0000-0000-0000DD450000}"/>
    <cellStyle name="Normal 63 2 2 2 4 2 5" xfId="20077" xr:uid="{00000000-0005-0000-0000-0000DE450000}"/>
    <cellStyle name="Normal 63 2 2 2 4 2 6" xfId="28230" xr:uid="{00000000-0005-0000-0000-0000DF450000}"/>
    <cellStyle name="Normal 63 2 2 2 4 2 7" xfId="36462" xr:uid="{00000000-0005-0000-0000-0000E0450000}"/>
    <cellStyle name="Normal 63 2 2 2 4 2 8" xfId="45973" xr:uid="{00000000-0005-0000-0000-0000E1450000}"/>
    <cellStyle name="Normal 63 2 2 2 4 3" xfId="4161" xr:uid="{00000000-0005-0000-0000-0000E2450000}"/>
    <cellStyle name="Normal 63 2 2 2 4 3 2" xfId="13678" xr:uid="{00000000-0005-0000-0000-0000E3450000}"/>
    <cellStyle name="Normal 63 2 2 2 4 3 3" xfId="21831" xr:uid="{00000000-0005-0000-0000-0000E4450000}"/>
    <cellStyle name="Normal 63 2 2 2 4 3 4" xfId="29984" xr:uid="{00000000-0005-0000-0000-0000E5450000}"/>
    <cellStyle name="Normal 63 2 2 2 4 3 5" xfId="38216" xr:uid="{00000000-0005-0000-0000-0000E6450000}"/>
    <cellStyle name="Normal 63 2 2 2 4 3 6" xfId="47727" xr:uid="{00000000-0005-0000-0000-0000E7450000}"/>
    <cellStyle name="Normal 63 2 2 2 4 4" xfId="6721" xr:uid="{00000000-0005-0000-0000-0000E8450000}"/>
    <cellStyle name="Normal 63 2 2 2 4 4 2" xfId="16238" xr:uid="{00000000-0005-0000-0000-0000E9450000}"/>
    <cellStyle name="Normal 63 2 2 2 4 4 3" xfId="24391" xr:uid="{00000000-0005-0000-0000-0000EA450000}"/>
    <cellStyle name="Normal 63 2 2 2 4 4 4" xfId="32544" xr:uid="{00000000-0005-0000-0000-0000EB450000}"/>
    <cellStyle name="Normal 63 2 2 2 4 4 5" xfId="40776" xr:uid="{00000000-0005-0000-0000-0000EC450000}"/>
    <cellStyle name="Normal 63 2 2 2 4 4 6" xfId="50287" xr:uid="{00000000-0005-0000-0000-0000ED450000}"/>
    <cellStyle name="Normal 63 2 2 2 4 5" xfId="10638" xr:uid="{00000000-0005-0000-0000-0000EE450000}"/>
    <cellStyle name="Normal 63 2 2 2 4 6" xfId="18797" xr:uid="{00000000-0005-0000-0000-0000EF450000}"/>
    <cellStyle name="Normal 63 2 2 2 4 7" xfId="26950" xr:uid="{00000000-0005-0000-0000-0000F0450000}"/>
    <cellStyle name="Normal 63 2 2 2 4 8" xfId="35182" xr:uid="{00000000-0005-0000-0000-0000F1450000}"/>
    <cellStyle name="Normal 63 2 2 2 4 9" xfId="44693" xr:uid="{00000000-0005-0000-0000-0000F2450000}"/>
    <cellStyle name="Normal 63 2 2 2 5" xfId="1761" xr:uid="{00000000-0005-0000-0000-0000F3450000}"/>
    <cellStyle name="Normal 63 2 2 2 5 2" xfId="4801" xr:uid="{00000000-0005-0000-0000-0000F4450000}"/>
    <cellStyle name="Normal 63 2 2 2 5 2 2" xfId="14318" xr:uid="{00000000-0005-0000-0000-0000F5450000}"/>
    <cellStyle name="Normal 63 2 2 2 5 2 3" xfId="22471" xr:uid="{00000000-0005-0000-0000-0000F6450000}"/>
    <cellStyle name="Normal 63 2 2 2 5 2 4" xfId="30624" xr:uid="{00000000-0005-0000-0000-0000F7450000}"/>
    <cellStyle name="Normal 63 2 2 2 5 2 5" xfId="38856" xr:uid="{00000000-0005-0000-0000-0000F8450000}"/>
    <cellStyle name="Normal 63 2 2 2 5 2 6" xfId="48367" xr:uid="{00000000-0005-0000-0000-0000F9450000}"/>
    <cellStyle name="Normal 63 2 2 2 5 3" xfId="7361" xr:uid="{00000000-0005-0000-0000-0000FA450000}"/>
    <cellStyle name="Normal 63 2 2 2 5 3 2" xfId="16878" xr:uid="{00000000-0005-0000-0000-0000FB450000}"/>
    <cellStyle name="Normal 63 2 2 2 5 3 3" xfId="25031" xr:uid="{00000000-0005-0000-0000-0000FC450000}"/>
    <cellStyle name="Normal 63 2 2 2 5 3 4" xfId="33184" xr:uid="{00000000-0005-0000-0000-0000FD450000}"/>
    <cellStyle name="Normal 63 2 2 2 5 3 5" xfId="41416" xr:uid="{00000000-0005-0000-0000-0000FE450000}"/>
    <cellStyle name="Normal 63 2 2 2 5 3 6" xfId="50927" xr:uid="{00000000-0005-0000-0000-0000FF450000}"/>
    <cellStyle name="Normal 63 2 2 2 5 4" xfId="11278" xr:uid="{00000000-0005-0000-0000-000000460000}"/>
    <cellStyle name="Normal 63 2 2 2 5 5" xfId="19437" xr:uid="{00000000-0005-0000-0000-000001460000}"/>
    <cellStyle name="Normal 63 2 2 2 5 6" xfId="27590" xr:uid="{00000000-0005-0000-0000-000002460000}"/>
    <cellStyle name="Normal 63 2 2 2 5 7" xfId="35822" xr:uid="{00000000-0005-0000-0000-000003460000}"/>
    <cellStyle name="Normal 63 2 2 2 5 8" xfId="45333" xr:uid="{00000000-0005-0000-0000-000004460000}"/>
    <cellStyle name="Normal 63 2 2 2 6" xfId="3515" xr:uid="{00000000-0005-0000-0000-000005460000}"/>
    <cellStyle name="Normal 63 2 2 2 6 2" xfId="13032" xr:uid="{00000000-0005-0000-0000-000006460000}"/>
    <cellStyle name="Normal 63 2 2 2 6 3" xfId="21191" xr:uid="{00000000-0005-0000-0000-000007460000}"/>
    <cellStyle name="Normal 63 2 2 2 6 4" xfId="29344" xr:uid="{00000000-0005-0000-0000-000008460000}"/>
    <cellStyle name="Normal 63 2 2 2 6 5" xfId="37576" xr:uid="{00000000-0005-0000-0000-000009460000}"/>
    <cellStyle name="Normal 63 2 2 2 6 6" xfId="47087" xr:uid="{00000000-0005-0000-0000-00000A460000}"/>
    <cellStyle name="Normal 63 2 2 2 7" xfId="6081" xr:uid="{00000000-0005-0000-0000-00000B460000}"/>
    <cellStyle name="Normal 63 2 2 2 7 2" xfId="15598" xr:uid="{00000000-0005-0000-0000-00000C460000}"/>
    <cellStyle name="Normal 63 2 2 2 7 3" xfId="23751" xr:uid="{00000000-0005-0000-0000-00000D460000}"/>
    <cellStyle name="Normal 63 2 2 2 7 4" xfId="31904" xr:uid="{00000000-0005-0000-0000-00000E460000}"/>
    <cellStyle name="Normal 63 2 2 2 7 5" xfId="40136" xr:uid="{00000000-0005-0000-0000-00000F460000}"/>
    <cellStyle name="Normal 63 2 2 2 7 6" xfId="49647" xr:uid="{00000000-0005-0000-0000-000010460000}"/>
    <cellStyle name="Normal 63 2 2 2 8" xfId="9998" xr:uid="{00000000-0005-0000-0000-000011460000}"/>
    <cellStyle name="Normal 63 2 2 2 9" xfId="18157" xr:uid="{00000000-0005-0000-0000-000012460000}"/>
    <cellStyle name="Normal 63 2 2 20" xfId="8955" xr:uid="{00000000-0005-0000-0000-000013460000}"/>
    <cellStyle name="Normal 63 2 2 20 2" xfId="43010" xr:uid="{00000000-0005-0000-0000-000014460000}"/>
    <cellStyle name="Normal 63 2 2 20 3" xfId="52521" xr:uid="{00000000-0005-0000-0000-000015460000}"/>
    <cellStyle name="Normal 63 2 2 21" xfId="9034" xr:uid="{00000000-0005-0000-0000-000016460000}"/>
    <cellStyle name="Normal 63 2 2 21 2" xfId="43089" xr:uid="{00000000-0005-0000-0000-000017460000}"/>
    <cellStyle name="Normal 63 2 2 21 3" xfId="52600" xr:uid="{00000000-0005-0000-0000-000018460000}"/>
    <cellStyle name="Normal 63 2 2 22" xfId="9113" xr:uid="{00000000-0005-0000-0000-000019460000}"/>
    <cellStyle name="Normal 63 2 2 22 2" xfId="43168" xr:uid="{00000000-0005-0000-0000-00001A460000}"/>
    <cellStyle name="Normal 63 2 2 22 3" xfId="52679" xr:uid="{00000000-0005-0000-0000-00001B460000}"/>
    <cellStyle name="Normal 63 2 2 23" xfId="9192" xr:uid="{00000000-0005-0000-0000-00001C460000}"/>
    <cellStyle name="Normal 63 2 2 23 2" xfId="43247" xr:uid="{00000000-0005-0000-0000-00001D460000}"/>
    <cellStyle name="Normal 63 2 2 23 3" xfId="52758" xr:uid="{00000000-0005-0000-0000-00001E460000}"/>
    <cellStyle name="Normal 63 2 2 24" xfId="9271" xr:uid="{00000000-0005-0000-0000-00001F460000}"/>
    <cellStyle name="Normal 63 2 2 24 2" xfId="43326" xr:uid="{00000000-0005-0000-0000-000020460000}"/>
    <cellStyle name="Normal 63 2 2 24 3" xfId="52837" xr:uid="{00000000-0005-0000-0000-000021460000}"/>
    <cellStyle name="Normal 63 2 2 25" xfId="9350" xr:uid="{00000000-0005-0000-0000-000022460000}"/>
    <cellStyle name="Normal 63 2 2 25 2" xfId="43405" xr:uid="{00000000-0005-0000-0000-000023460000}"/>
    <cellStyle name="Normal 63 2 2 25 3" xfId="52916" xr:uid="{00000000-0005-0000-0000-000024460000}"/>
    <cellStyle name="Normal 63 2 2 26" xfId="9429" xr:uid="{00000000-0005-0000-0000-000025460000}"/>
    <cellStyle name="Normal 63 2 2 26 2" xfId="43484" xr:uid="{00000000-0005-0000-0000-000026460000}"/>
    <cellStyle name="Normal 63 2 2 26 3" xfId="52995" xr:uid="{00000000-0005-0000-0000-000027460000}"/>
    <cellStyle name="Normal 63 2 2 27" xfId="9508" xr:uid="{00000000-0005-0000-0000-000028460000}"/>
    <cellStyle name="Normal 63 2 2 27 2" xfId="43563" xr:uid="{00000000-0005-0000-0000-000029460000}"/>
    <cellStyle name="Normal 63 2 2 27 3" xfId="53074" xr:uid="{00000000-0005-0000-0000-00002A460000}"/>
    <cellStyle name="Normal 63 2 2 28" xfId="9587" xr:uid="{00000000-0005-0000-0000-00002B460000}"/>
    <cellStyle name="Normal 63 2 2 28 2" xfId="43642" xr:uid="{00000000-0005-0000-0000-00002C460000}"/>
    <cellStyle name="Normal 63 2 2 28 3" xfId="53153" xr:uid="{00000000-0005-0000-0000-00002D460000}"/>
    <cellStyle name="Normal 63 2 2 29" xfId="9666" xr:uid="{00000000-0005-0000-0000-00002E460000}"/>
    <cellStyle name="Normal 63 2 2 29 2" xfId="43721" xr:uid="{00000000-0005-0000-0000-00002F460000}"/>
    <cellStyle name="Normal 63 2 2 29 3" xfId="53232" xr:uid="{00000000-0005-0000-0000-000030460000}"/>
    <cellStyle name="Normal 63 2 2 3" xfId="549" xr:uid="{00000000-0005-0000-0000-000031460000}"/>
    <cellStyle name="Normal 63 2 2 3 10" xfId="34622" xr:uid="{00000000-0005-0000-0000-000032460000}"/>
    <cellStyle name="Normal 63 2 2 3 11" xfId="44133" xr:uid="{00000000-0005-0000-0000-000033460000}"/>
    <cellStyle name="Normal 63 2 2 3 2" xfId="875" xr:uid="{00000000-0005-0000-0000-000034460000}"/>
    <cellStyle name="Normal 63 2 2 3 2 10" xfId="44453" xr:uid="{00000000-0005-0000-0000-000035460000}"/>
    <cellStyle name="Normal 63 2 2 3 2 2" xfId="1518" xr:uid="{00000000-0005-0000-0000-000036460000}"/>
    <cellStyle name="Normal 63 2 2 3 2 2 2" xfId="2801" xr:uid="{00000000-0005-0000-0000-000037460000}"/>
    <cellStyle name="Normal 63 2 2 3 2 2 2 2" xfId="5841" xr:uid="{00000000-0005-0000-0000-000038460000}"/>
    <cellStyle name="Normal 63 2 2 3 2 2 2 2 2" xfId="15358" xr:uid="{00000000-0005-0000-0000-000039460000}"/>
    <cellStyle name="Normal 63 2 2 3 2 2 2 2 3" xfId="23511" xr:uid="{00000000-0005-0000-0000-00003A460000}"/>
    <cellStyle name="Normal 63 2 2 3 2 2 2 2 4" xfId="31664" xr:uid="{00000000-0005-0000-0000-00003B460000}"/>
    <cellStyle name="Normal 63 2 2 3 2 2 2 2 5" xfId="39896" xr:uid="{00000000-0005-0000-0000-00003C460000}"/>
    <cellStyle name="Normal 63 2 2 3 2 2 2 2 6" xfId="49407" xr:uid="{00000000-0005-0000-0000-00003D460000}"/>
    <cellStyle name="Normal 63 2 2 3 2 2 2 3" xfId="8401" xr:uid="{00000000-0005-0000-0000-00003E460000}"/>
    <cellStyle name="Normal 63 2 2 3 2 2 2 3 2" xfId="17918" xr:uid="{00000000-0005-0000-0000-00003F460000}"/>
    <cellStyle name="Normal 63 2 2 3 2 2 2 3 3" xfId="26071" xr:uid="{00000000-0005-0000-0000-000040460000}"/>
    <cellStyle name="Normal 63 2 2 3 2 2 2 3 4" xfId="34224" xr:uid="{00000000-0005-0000-0000-000041460000}"/>
    <cellStyle name="Normal 63 2 2 3 2 2 2 3 5" xfId="42456" xr:uid="{00000000-0005-0000-0000-000042460000}"/>
    <cellStyle name="Normal 63 2 2 3 2 2 2 3 6" xfId="51967" xr:uid="{00000000-0005-0000-0000-000043460000}"/>
    <cellStyle name="Normal 63 2 2 3 2 2 2 4" xfId="12318" xr:uid="{00000000-0005-0000-0000-000044460000}"/>
    <cellStyle name="Normal 63 2 2 3 2 2 2 5" xfId="20477" xr:uid="{00000000-0005-0000-0000-000045460000}"/>
    <cellStyle name="Normal 63 2 2 3 2 2 2 6" xfId="28630" xr:uid="{00000000-0005-0000-0000-000046460000}"/>
    <cellStyle name="Normal 63 2 2 3 2 2 2 7" xfId="36862" xr:uid="{00000000-0005-0000-0000-000047460000}"/>
    <cellStyle name="Normal 63 2 2 3 2 2 2 8" xfId="46373" xr:uid="{00000000-0005-0000-0000-000048460000}"/>
    <cellStyle name="Normal 63 2 2 3 2 2 3" xfId="4561" xr:uid="{00000000-0005-0000-0000-000049460000}"/>
    <cellStyle name="Normal 63 2 2 3 2 2 3 2" xfId="14078" xr:uid="{00000000-0005-0000-0000-00004A460000}"/>
    <cellStyle name="Normal 63 2 2 3 2 2 3 3" xfId="22231" xr:uid="{00000000-0005-0000-0000-00004B460000}"/>
    <cellStyle name="Normal 63 2 2 3 2 2 3 4" xfId="30384" xr:uid="{00000000-0005-0000-0000-00004C460000}"/>
    <cellStyle name="Normal 63 2 2 3 2 2 3 5" xfId="38616" xr:uid="{00000000-0005-0000-0000-00004D460000}"/>
    <cellStyle name="Normal 63 2 2 3 2 2 3 6" xfId="48127" xr:uid="{00000000-0005-0000-0000-00004E460000}"/>
    <cellStyle name="Normal 63 2 2 3 2 2 4" xfId="7121" xr:uid="{00000000-0005-0000-0000-00004F460000}"/>
    <cellStyle name="Normal 63 2 2 3 2 2 4 2" xfId="16638" xr:uid="{00000000-0005-0000-0000-000050460000}"/>
    <cellStyle name="Normal 63 2 2 3 2 2 4 3" xfId="24791" xr:uid="{00000000-0005-0000-0000-000051460000}"/>
    <cellStyle name="Normal 63 2 2 3 2 2 4 4" xfId="32944" xr:uid="{00000000-0005-0000-0000-000052460000}"/>
    <cellStyle name="Normal 63 2 2 3 2 2 4 5" xfId="41176" xr:uid="{00000000-0005-0000-0000-000053460000}"/>
    <cellStyle name="Normal 63 2 2 3 2 2 4 6" xfId="50687" xr:uid="{00000000-0005-0000-0000-000054460000}"/>
    <cellStyle name="Normal 63 2 2 3 2 2 5" xfId="11038" xr:uid="{00000000-0005-0000-0000-000055460000}"/>
    <cellStyle name="Normal 63 2 2 3 2 2 6" xfId="19197" xr:uid="{00000000-0005-0000-0000-000056460000}"/>
    <cellStyle name="Normal 63 2 2 3 2 2 7" xfId="27350" xr:uid="{00000000-0005-0000-0000-000057460000}"/>
    <cellStyle name="Normal 63 2 2 3 2 2 8" xfId="35582" xr:uid="{00000000-0005-0000-0000-000058460000}"/>
    <cellStyle name="Normal 63 2 2 3 2 2 9" xfId="45093" xr:uid="{00000000-0005-0000-0000-000059460000}"/>
    <cellStyle name="Normal 63 2 2 3 2 3" xfId="2161" xr:uid="{00000000-0005-0000-0000-00005A460000}"/>
    <cellStyle name="Normal 63 2 2 3 2 3 2" xfId="5201" xr:uid="{00000000-0005-0000-0000-00005B460000}"/>
    <cellStyle name="Normal 63 2 2 3 2 3 2 2" xfId="14718" xr:uid="{00000000-0005-0000-0000-00005C460000}"/>
    <cellStyle name="Normal 63 2 2 3 2 3 2 3" xfId="22871" xr:uid="{00000000-0005-0000-0000-00005D460000}"/>
    <cellStyle name="Normal 63 2 2 3 2 3 2 4" xfId="31024" xr:uid="{00000000-0005-0000-0000-00005E460000}"/>
    <cellStyle name="Normal 63 2 2 3 2 3 2 5" xfId="39256" xr:uid="{00000000-0005-0000-0000-00005F460000}"/>
    <cellStyle name="Normal 63 2 2 3 2 3 2 6" xfId="48767" xr:uid="{00000000-0005-0000-0000-000060460000}"/>
    <cellStyle name="Normal 63 2 2 3 2 3 3" xfId="7761" xr:uid="{00000000-0005-0000-0000-000061460000}"/>
    <cellStyle name="Normal 63 2 2 3 2 3 3 2" xfId="17278" xr:uid="{00000000-0005-0000-0000-000062460000}"/>
    <cellStyle name="Normal 63 2 2 3 2 3 3 3" xfId="25431" xr:uid="{00000000-0005-0000-0000-000063460000}"/>
    <cellStyle name="Normal 63 2 2 3 2 3 3 4" xfId="33584" xr:uid="{00000000-0005-0000-0000-000064460000}"/>
    <cellStyle name="Normal 63 2 2 3 2 3 3 5" xfId="41816" xr:uid="{00000000-0005-0000-0000-000065460000}"/>
    <cellStyle name="Normal 63 2 2 3 2 3 3 6" xfId="51327" xr:uid="{00000000-0005-0000-0000-000066460000}"/>
    <cellStyle name="Normal 63 2 2 3 2 3 4" xfId="11678" xr:uid="{00000000-0005-0000-0000-000067460000}"/>
    <cellStyle name="Normal 63 2 2 3 2 3 5" xfId="19837" xr:uid="{00000000-0005-0000-0000-000068460000}"/>
    <cellStyle name="Normal 63 2 2 3 2 3 6" xfId="27990" xr:uid="{00000000-0005-0000-0000-000069460000}"/>
    <cellStyle name="Normal 63 2 2 3 2 3 7" xfId="36222" xr:uid="{00000000-0005-0000-0000-00006A460000}"/>
    <cellStyle name="Normal 63 2 2 3 2 3 8" xfId="45733" xr:uid="{00000000-0005-0000-0000-00006B460000}"/>
    <cellStyle name="Normal 63 2 2 3 2 4" xfId="3921" xr:uid="{00000000-0005-0000-0000-00006C460000}"/>
    <cellStyle name="Normal 63 2 2 3 2 4 2" xfId="13438" xr:uid="{00000000-0005-0000-0000-00006D460000}"/>
    <cellStyle name="Normal 63 2 2 3 2 4 3" xfId="21591" xr:uid="{00000000-0005-0000-0000-00006E460000}"/>
    <cellStyle name="Normal 63 2 2 3 2 4 4" xfId="29744" xr:uid="{00000000-0005-0000-0000-00006F460000}"/>
    <cellStyle name="Normal 63 2 2 3 2 4 5" xfId="37976" xr:uid="{00000000-0005-0000-0000-000070460000}"/>
    <cellStyle name="Normal 63 2 2 3 2 4 6" xfId="47487" xr:uid="{00000000-0005-0000-0000-000071460000}"/>
    <cellStyle name="Normal 63 2 2 3 2 5" xfId="6481" xr:uid="{00000000-0005-0000-0000-000072460000}"/>
    <cellStyle name="Normal 63 2 2 3 2 5 2" xfId="15998" xr:uid="{00000000-0005-0000-0000-000073460000}"/>
    <cellStyle name="Normal 63 2 2 3 2 5 3" xfId="24151" xr:uid="{00000000-0005-0000-0000-000074460000}"/>
    <cellStyle name="Normal 63 2 2 3 2 5 4" xfId="32304" xr:uid="{00000000-0005-0000-0000-000075460000}"/>
    <cellStyle name="Normal 63 2 2 3 2 5 5" xfId="40536" xr:uid="{00000000-0005-0000-0000-000076460000}"/>
    <cellStyle name="Normal 63 2 2 3 2 5 6" xfId="50047" xr:uid="{00000000-0005-0000-0000-000077460000}"/>
    <cellStyle name="Normal 63 2 2 3 2 6" xfId="10398" xr:uid="{00000000-0005-0000-0000-000078460000}"/>
    <cellStyle name="Normal 63 2 2 3 2 7" xfId="18557" xr:uid="{00000000-0005-0000-0000-000079460000}"/>
    <cellStyle name="Normal 63 2 2 3 2 8" xfId="26710" xr:uid="{00000000-0005-0000-0000-00007A460000}"/>
    <cellStyle name="Normal 63 2 2 3 2 9" xfId="34942" xr:uid="{00000000-0005-0000-0000-00007B460000}"/>
    <cellStyle name="Normal 63 2 2 3 3" xfId="1198" xr:uid="{00000000-0005-0000-0000-00007C460000}"/>
    <cellStyle name="Normal 63 2 2 3 3 2" xfId="2481" xr:uid="{00000000-0005-0000-0000-00007D460000}"/>
    <cellStyle name="Normal 63 2 2 3 3 2 2" xfId="5521" xr:uid="{00000000-0005-0000-0000-00007E460000}"/>
    <cellStyle name="Normal 63 2 2 3 3 2 2 2" xfId="15038" xr:uid="{00000000-0005-0000-0000-00007F460000}"/>
    <cellStyle name="Normal 63 2 2 3 3 2 2 3" xfId="23191" xr:uid="{00000000-0005-0000-0000-000080460000}"/>
    <cellStyle name="Normal 63 2 2 3 3 2 2 4" xfId="31344" xr:uid="{00000000-0005-0000-0000-000081460000}"/>
    <cellStyle name="Normal 63 2 2 3 3 2 2 5" xfId="39576" xr:uid="{00000000-0005-0000-0000-000082460000}"/>
    <cellStyle name="Normal 63 2 2 3 3 2 2 6" xfId="49087" xr:uid="{00000000-0005-0000-0000-000083460000}"/>
    <cellStyle name="Normal 63 2 2 3 3 2 3" xfId="8081" xr:uid="{00000000-0005-0000-0000-000084460000}"/>
    <cellStyle name="Normal 63 2 2 3 3 2 3 2" xfId="17598" xr:uid="{00000000-0005-0000-0000-000085460000}"/>
    <cellStyle name="Normal 63 2 2 3 3 2 3 3" xfId="25751" xr:uid="{00000000-0005-0000-0000-000086460000}"/>
    <cellStyle name="Normal 63 2 2 3 3 2 3 4" xfId="33904" xr:uid="{00000000-0005-0000-0000-000087460000}"/>
    <cellStyle name="Normal 63 2 2 3 3 2 3 5" xfId="42136" xr:uid="{00000000-0005-0000-0000-000088460000}"/>
    <cellStyle name="Normal 63 2 2 3 3 2 3 6" xfId="51647" xr:uid="{00000000-0005-0000-0000-000089460000}"/>
    <cellStyle name="Normal 63 2 2 3 3 2 4" xfId="11998" xr:uid="{00000000-0005-0000-0000-00008A460000}"/>
    <cellStyle name="Normal 63 2 2 3 3 2 5" xfId="20157" xr:uid="{00000000-0005-0000-0000-00008B460000}"/>
    <cellStyle name="Normal 63 2 2 3 3 2 6" xfId="28310" xr:uid="{00000000-0005-0000-0000-00008C460000}"/>
    <cellStyle name="Normal 63 2 2 3 3 2 7" xfId="36542" xr:uid="{00000000-0005-0000-0000-00008D460000}"/>
    <cellStyle name="Normal 63 2 2 3 3 2 8" xfId="46053" xr:uid="{00000000-0005-0000-0000-00008E460000}"/>
    <cellStyle name="Normal 63 2 2 3 3 3" xfId="4241" xr:uid="{00000000-0005-0000-0000-00008F460000}"/>
    <cellStyle name="Normal 63 2 2 3 3 3 2" xfId="13758" xr:uid="{00000000-0005-0000-0000-000090460000}"/>
    <cellStyle name="Normal 63 2 2 3 3 3 3" xfId="21911" xr:uid="{00000000-0005-0000-0000-000091460000}"/>
    <cellStyle name="Normal 63 2 2 3 3 3 4" xfId="30064" xr:uid="{00000000-0005-0000-0000-000092460000}"/>
    <cellStyle name="Normal 63 2 2 3 3 3 5" xfId="38296" xr:uid="{00000000-0005-0000-0000-000093460000}"/>
    <cellStyle name="Normal 63 2 2 3 3 3 6" xfId="47807" xr:uid="{00000000-0005-0000-0000-000094460000}"/>
    <cellStyle name="Normal 63 2 2 3 3 4" xfId="6801" xr:uid="{00000000-0005-0000-0000-000095460000}"/>
    <cellStyle name="Normal 63 2 2 3 3 4 2" xfId="16318" xr:uid="{00000000-0005-0000-0000-000096460000}"/>
    <cellStyle name="Normal 63 2 2 3 3 4 3" xfId="24471" xr:uid="{00000000-0005-0000-0000-000097460000}"/>
    <cellStyle name="Normal 63 2 2 3 3 4 4" xfId="32624" xr:uid="{00000000-0005-0000-0000-000098460000}"/>
    <cellStyle name="Normal 63 2 2 3 3 4 5" xfId="40856" xr:uid="{00000000-0005-0000-0000-000099460000}"/>
    <cellStyle name="Normal 63 2 2 3 3 4 6" xfId="50367" xr:uid="{00000000-0005-0000-0000-00009A460000}"/>
    <cellStyle name="Normal 63 2 2 3 3 5" xfId="10718" xr:uid="{00000000-0005-0000-0000-00009B460000}"/>
    <cellStyle name="Normal 63 2 2 3 3 6" xfId="18877" xr:uid="{00000000-0005-0000-0000-00009C460000}"/>
    <cellStyle name="Normal 63 2 2 3 3 7" xfId="27030" xr:uid="{00000000-0005-0000-0000-00009D460000}"/>
    <cellStyle name="Normal 63 2 2 3 3 8" xfId="35262" xr:uid="{00000000-0005-0000-0000-00009E460000}"/>
    <cellStyle name="Normal 63 2 2 3 3 9" xfId="44773" xr:uid="{00000000-0005-0000-0000-00009F460000}"/>
    <cellStyle name="Normal 63 2 2 3 4" xfId="1841" xr:uid="{00000000-0005-0000-0000-0000A0460000}"/>
    <cellStyle name="Normal 63 2 2 3 4 2" xfId="4881" xr:uid="{00000000-0005-0000-0000-0000A1460000}"/>
    <cellStyle name="Normal 63 2 2 3 4 2 2" xfId="14398" xr:uid="{00000000-0005-0000-0000-0000A2460000}"/>
    <cellStyle name="Normal 63 2 2 3 4 2 3" xfId="22551" xr:uid="{00000000-0005-0000-0000-0000A3460000}"/>
    <cellStyle name="Normal 63 2 2 3 4 2 4" xfId="30704" xr:uid="{00000000-0005-0000-0000-0000A4460000}"/>
    <cellStyle name="Normal 63 2 2 3 4 2 5" xfId="38936" xr:uid="{00000000-0005-0000-0000-0000A5460000}"/>
    <cellStyle name="Normal 63 2 2 3 4 2 6" xfId="48447" xr:uid="{00000000-0005-0000-0000-0000A6460000}"/>
    <cellStyle name="Normal 63 2 2 3 4 3" xfId="7441" xr:uid="{00000000-0005-0000-0000-0000A7460000}"/>
    <cellStyle name="Normal 63 2 2 3 4 3 2" xfId="16958" xr:uid="{00000000-0005-0000-0000-0000A8460000}"/>
    <cellStyle name="Normal 63 2 2 3 4 3 3" xfId="25111" xr:uid="{00000000-0005-0000-0000-0000A9460000}"/>
    <cellStyle name="Normal 63 2 2 3 4 3 4" xfId="33264" xr:uid="{00000000-0005-0000-0000-0000AA460000}"/>
    <cellStyle name="Normal 63 2 2 3 4 3 5" xfId="41496" xr:uid="{00000000-0005-0000-0000-0000AB460000}"/>
    <cellStyle name="Normal 63 2 2 3 4 3 6" xfId="51007" xr:uid="{00000000-0005-0000-0000-0000AC460000}"/>
    <cellStyle name="Normal 63 2 2 3 4 4" xfId="11358" xr:uid="{00000000-0005-0000-0000-0000AD460000}"/>
    <cellStyle name="Normal 63 2 2 3 4 5" xfId="19517" xr:uid="{00000000-0005-0000-0000-0000AE460000}"/>
    <cellStyle name="Normal 63 2 2 3 4 6" xfId="27670" xr:uid="{00000000-0005-0000-0000-0000AF460000}"/>
    <cellStyle name="Normal 63 2 2 3 4 7" xfId="35902" xr:uid="{00000000-0005-0000-0000-0000B0460000}"/>
    <cellStyle name="Normal 63 2 2 3 4 8" xfId="45413" xr:uid="{00000000-0005-0000-0000-0000B1460000}"/>
    <cellStyle name="Normal 63 2 2 3 5" xfId="3598" xr:uid="{00000000-0005-0000-0000-0000B2460000}"/>
    <cellStyle name="Normal 63 2 2 3 5 2" xfId="13115" xr:uid="{00000000-0005-0000-0000-0000B3460000}"/>
    <cellStyle name="Normal 63 2 2 3 5 3" xfId="21271" xr:uid="{00000000-0005-0000-0000-0000B4460000}"/>
    <cellStyle name="Normal 63 2 2 3 5 4" xfId="29424" xr:uid="{00000000-0005-0000-0000-0000B5460000}"/>
    <cellStyle name="Normal 63 2 2 3 5 5" xfId="37656" xr:uid="{00000000-0005-0000-0000-0000B6460000}"/>
    <cellStyle name="Normal 63 2 2 3 5 6" xfId="47167" xr:uid="{00000000-0005-0000-0000-0000B7460000}"/>
    <cellStyle name="Normal 63 2 2 3 6" xfId="6161" xr:uid="{00000000-0005-0000-0000-0000B8460000}"/>
    <cellStyle name="Normal 63 2 2 3 6 2" xfId="15678" xr:uid="{00000000-0005-0000-0000-0000B9460000}"/>
    <cellStyle name="Normal 63 2 2 3 6 3" xfId="23831" xr:uid="{00000000-0005-0000-0000-0000BA460000}"/>
    <cellStyle name="Normal 63 2 2 3 6 4" xfId="31984" xr:uid="{00000000-0005-0000-0000-0000BB460000}"/>
    <cellStyle name="Normal 63 2 2 3 6 5" xfId="40216" xr:uid="{00000000-0005-0000-0000-0000BC460000}"/>
    <cellStyle name="Normal 63 2 2 3 6 6" xfId="49727" xr:uid="{00000000-0005-0000-0000-0000BD460000}"/>
    <cellStyle name="Normal 63 2 2 3 7" xfId="10078" xr:uid="{00000000-0005-0000-0000-0000BE460000}"/>
    <cellStyle name="Normal 63 2 2 3 8" xfId="18237" xr:uid="{00000000-0005-0000-0000-0000BF460000}"/>
    <cellStyle name="Normal 63 2 2 3 9" xfId="26390" xr:uid="{00000000-0005-0000-0000-0000C0460000}"/>
    <cellStyle name="Normal 63 2 2 30" xfId="9745" xr:uid="{00000000-0005-0000-0000-0000C1460000}"/>
    <cellStyle name="Normal 63 2 2 30 2" xfId="43800" xr:uid="{00000000-0005-0000-0000-0000C2460000}"/>
    <cellStyle name="Normal 63 2 2 30 3" xfId="53311" xr:uid="{00000000-0005-0000-0000-0000C3460000}"/>
    <cellStyle name="Normal 63 2 2 31" xfId="9824" xr:uid="{00000000-0005-0000-0000-0000C4460000}"/>
    <cellStyle name="Normal 63 2 2 31 2" xfId="43879" xr:uid="{00000000-0005-0000-0000-0000C5460000}"/>
    <cellStyle name="Normal 63 2 2 31 3" xfId="53390" xr:uid="{00000000-0005-0000-0000-0000C6460000}"/>
    <cellStyle name="Normal 63 2 2 32" xfId="9918" xr:uid="{00000000-0005-0000-0000-0000C7460000}"/>
    <cellStyle name="Normal 63 2 2 33" xfId="18077" xr:uid="{00000000-0005-0000-0000-0000C8460000}"/>
    <cellStyle name="Normal 63 2 2 34" xfId="26230" xr:uid="{00000000-0005-0000-0000-0000C9460000}"/>
    <cellStyle name="Normal 63 2 2 35" xfId="34383" xr:uid="{00000000-0005-0000-0000-0000CA460000}"/>
    <cellStyle name="Normal 63 2 2 36" xfId="34462" xr:uid="{00000000-0005-0000-0000-0000CB460000}"/>
    <cellStyle name="Normal 63 2 2 37" xfId="43973" xr:uid="{00000000-0005-0000-0000-0000CC460000}"/>
    <cellStyle name="Normal 63 2 2 38" xfId="53484" xr:uid="{00000000-0005-0000-0000-0000CD460000}"/>
    <cellStyle name="Normal 63 2 2 39" xfId="53563" xr:uid="{00000000-0005-0000-0000-0000CE460000}"/>
    <cellStyle name="Normal 63 2 2 4" xfId="712" xr:uid="{00000000-0005-0000-0000-0000CF460000}"/>
    <cellStyle name="Normal 63 2 2 4 10" xfId="44293" xr:uid="{00000000-0005-0000-0000-0000D0460000}"/>
    <cellStyle name="Normal 63 2 2 4 2" xfId="1358" xr:uid="{00000000-0005-0000-0000-0000D1460000}"/>
    <cellStyle name="Normal 63 2 2 4 2 2" xfId="2641" xr:uid="{00000000-0005-0000-0000-0000D2460000}"/>
    <cellStyle name="Normal 63 2 2 4 2 2 2" xfId="5681" xr:uid="{00000000-0005-0000-0000-0000D3460000}"/>
    <cellStyle name="Normal 63 2 2 4 2 2 2 2" xfId="15198" xr:uid="{00000000-0005-0000-0000-0000D4460000}"/>
    <cellStyle name="Normal 63 2 2 4 2 2 2 3" xfId="23351" xr:uid="{00000000-0005-0000-0000-0000D5460000}"/>
    <cellStyle name="Normal 63 2 2 4 2 2 2 4" xfId="31504" xr:uid="{00000000-0005-0000-0000-0000D6460000}"/>
    <cellStyle name="Normal 63 2 2 4 2 2 2 5" xfId="39736" xr:uid="{00000000-0005-0000-0000-0000D7460000}"/>
    <cellStyle name="Normal 63 2 2 4 2 2 2 6" xfId="49247" xr:uid="{00000000-0005-0000-0000-0000D8460000}"/>
    <cellStyle name="Normal 63 2 2 4 2 2 3" xfId="8241" xr:uid="{00000000-0005-0000-0000-0000D9460000}"/>
    <cellStyle name="Normal 63 2 2 4 2 2 3 2" xfId="17758" xr:uid="{00000000-0005-0000-0000-0000DA460000}"/>
    <cellStyle name="Normal 63 2 2 4 2 2 3 3" xfId="25911" xr:uid="{00000000-0005-0000-0000-0000DB460000}"/>
    <cellStyle name="Normal 63 2 2 4 2 2 3 4" xfId="34064" xr:uid="{00000000-0005-0000-0000-0000DC460000}"/>
    <cellStyle name="Normal 63 2 2 4 2 2 3 5" xfId="42296" xr:uid="{00000000-0005-0000-0000-0000DD460000}"/>
    <cellStyle name="Normal 63 2 2 4 2 2 3 6" xfId="51807" xr:uid="{00000000-0005-0000-0000-0000DE460000}"/>
    <cellStyle name="Normal 63 2 2 4 2 2 4" xfId="12158" xr:uid="{00000000-0005-0000-0000-0000DF460000}"/>
    <cellStyle name="Normal 63 2 2 4 2 2 5" xfId="20317" xr:uid="{00000000-0005-0000-0000-0000E0460000}"/>
    <cellStyle name="Normal 63 2 2 4 2 2 6" xfId="28470" xr:uid="{00000000-0005-0000-0000-0000E1460000}"/>
    <cellStyle name="Normal 63 2 2 4 2 2 7" xfId="36702" xr:uid="{00000000-0005-0000-0000-0000E2460000}"/>
    <cellStyle name="Normal 63 2 2 4 2 2 8" xfId="46213" xr:uid="{00000000-0005-0000-0000-0000E3460000}"/>
    <cellStyle name="Normal 63 2 2 4 2 3" xfId="4401" xr:uid="{00000000-0005-0000-0000-0000E4460000}"/>
    <cellStyle name="Normal 63 2 2 4 2 3 2" xfId="13918" xr:uid="{00000000-0005-0000-0000-0000E5460000}"/>
    <cellStyle name="Normal 63 2 2 4 2 3 3" xfId="22071" xr:uid="{00000000-0005-0000-0000-0000E6460000}"/>
    <cellStyle name="Normal 63 2 2 4 2 3 4" xfId="30224" xr:uid="{00000000-0005-0000-0000-0000E7460000}"/>
    <cellStyle name="Normal 63 2 2 4 2 3 5" xfId="38456" xr:uid="{00000000-0005-0000-0000-0000E8460000}"/>
    <cellStyle name="Normal 63 2 2 4 2 3 6" xfId="47967" xr:uid="{00000000-0005-0000-0000-0000E9460000}"/>
    <cellStyle name="Normal 63 2 2 4 2 4" xfId="6961" xr:uid="{00000000-0005-0000-0000-0000EA460000}"/>
    <cellStyle name="Normal 63 2 2 4 2 4 2" xfId="16478" xr:uid="{00000000-0005-0000-0000-0000EB460000}"/>
    <cellStyle name="Normal 63 2 2 4 2 4 3" xfId="24631" xr:uid="{00000000-0005-0000-0000-0000EC460000}"/>
    <cellStyle name="Normal 63 2 2 4 2 4 4" xfId="32784" xr:uid="{00000000-0005-0000-0000-0000ED460000}"/>
    <cellStyle name="Normal 63 2 2 4 2 4 5" xfId="41016" xr:uid="{00000000-0005-0000-0000-0000EE460000}"/>
    <cellStyle name="Normal 63 2 2 4 2 4 6" xfId="50527" xr:uid="{00000000-0005-0000-0000-0000EF460000}"/>
    <cellStyle name="Normal 63 2 2 4 2 5" xfId="10878" xr:uid="{00000000-0005-0000-0000-0000F0460000}"/>
    <cellStyle name="Normal 63 2 2 4 2 6" xfId="19037" xr:uid="{00000000-0005-0000-0000-0000F1460000}"/>
    <cellStyle name="Normal 63 2 2 4 2 7" xfId="27190" xr:uid="{00000000-0005-0000-0000-0000F2460000}"/>
    <cellStyle name="Normal 63 2 2 4 2 8" xfId="35422" xr:uid="{00000000-0005-0000-0000-0000F3460000}"/>
    <cellStyle name="Normal 63 2 2 4 2 9" xfId="44933" xr:uid="{00000000-0005-0000-0000-0000F4460000}"/>
    <cellStyle name="Normal 63 2 2 4 3" xfId="2001" xr:uid="{00000000-0005-0000-0000-0000F5460000}"/>
    <cellStyle name="Normal 63 2 2 4 3 2" xfId="5041" xr:uid="{00000000-0005-0000-0000-0000F6460000}"/>
    <cellStyle name="Normal 63 2 2 4 3 2 2" xfId="14558" xr:uid="{00000000-0005-0000-0000-0000F7460000}"/>
    <cellStyle name="Normal 63 2 2 4 3 2 3" xfId="22711" xr:uid="{00000000-0005-0000-0000-0000F8460000}"/>
    <cellStyle name="Normal 63 2 2 4 3 2 4" xfId="30864" xr:uid="{00000000-0005-0000-0000-0000F9460000}"/>
    <cellStyle name="Normal 63 2 2 4 3 2 5" xfId="39096" xr:uid="{00000000-0005-0000-0000-0000FA460000}"/>
    <cellStyle name="Normal 63 2 2 4 3 2 6" xfId="48607" xr:uid="{00000000-0005-0000-0000-0000FB460000}"/>
    <cellStyle name="Normal 63 2 2 4 3 3" xfId="7601" xr:uid="{00000000-0005-0000-0000-0000FC460000}"/>
    <cellStyle name="Normal 63 2 2 4 3 3 2" xfId="17118" xr:uid="{00000000-0005-0000-0000-0000FD460000}"/>
    <cellStyle name="Normal 63 2 2 4 3 3 3" xfId="25271" xr:uid="{00000000-0005-0000-0000-0000FE460000}"/>
    <cellStyle name="Normal 63 2 2 4 3 3 4" xfId="33424" xr:uid="{00000000-0005-0000-0000-0000FF460000}"/>
    <cellStyle name="Normal 63 2 2 4 3 3 5" xfId="41656" xr:uid="{00000000-0005-0000-0000-000000470000}"/>
    <cellStyle name="Normal 63 2 2 4 3 3 6" xfId="51167" xr:uid="{00000000-0005-0000-0000-000001470000}"/>
    <cellStyle name="Normal 63 2 2 4 3 4" xfId="11518" xr:uid="{00000000-0005-0000-0000-000002470000}"/>
    <cellStyle name="Normal 63 2 2 4 3 5" xfId="19677" xr:uid="{00000000-0005-0000-0000-000003470000}"/>
    <cellStyle name="Normal 63 2 2 4 3 6" xfId="27830" xr:uid="{00000000-0005-0000-0000-000004470000}"/>
    <cellStyle name="Normal 63 2 2 4 3 7" xfId="36062" xr:uid="{00000000-0005-0000-0000-000005470000}"/>
    <cellStyle name="Normal 63 2 2 4 3 8" xfId="45573" xr:uid="{00000000-0005-0000-0000-000006470000}"/>
    <cellStyle name="Normal 63 2 2 4 4" xfId="3758" xr:uid="{00000000-0005-0000-0000-000007470000}"/>
    <cellStyle name="Normal 63 2 2 4 4 2" xfId="13275" xr:uid="{00000000-0005-0000-0000-000008470000}"/>
    <cellStyle name="Normal 63 2 2 4 4 3" xfId="21431" xr:uid="{00000000-0005-0000-0000-000009470000}"/>
    <cellStyle name="Normal 63 2 2 4 4 4" xfId="29584" xr:uid="{00000000-0005-0000-0000-00000A470000}"/>
    <cellStyle name="Normal 63 2 2 4 4 5" xfId="37816" xr:uid="{00000000-0005-0000-0000-00000B470000}"/>
    <cellStyle name="Normal 63 2 2 4 4 6" xfId="47327" xr:uid="{00000000-0005-0000-0000-00000C470000}"/>
    <cellStyle name="Normal 63 2 2 4 5" xfId="6321" xr:uid="{00000000-0005-0000-0000-00000D470000}"/>
    <cellStyle name="Normal 63 2 2 4 5 2" xfId="15838" xr:uid="{00000000-0005-0000-0000-00000E470000}"/>
    <cellStyle name="Normal 63 2 2 4 5 3" xfId="23991" xr:uid="{00000000-0005-0000-0000-00000F470000}"/>
    <cellStyle name="Normal 63 2 2 4 5 4" xfId="32144" xr:uid="{00000000-0005-0000-0000-000010470000}"/>
    <cellStyle name="Normal 63 2 2 4 5 5" xfId="40376" xr:uid="{00000000-0005-0000-0000-000011470000}"/>
    <cellStyle name="Normal 63 2 2 4 5 6" xfId="49887" xr:uid="{00000000-0005-0000-0000-000012470000}"/>
    <cellStyle name="Normal 63 2 2 4 6" xfId="10238" xr:uid="{00000000-0005-0000-0000-000013470000}"/>
    <cellStyle name="Normal 63 2 2 4 7" xfId="18397" xr:uid="{00000000-0005-0000-0000-000014470000}"/>
    <cellStyle name="Normal 63 2 2 4 8" xfId="26550" xr:uid="{00000000-0005-0000-0000-000015470000}"/>
    <cellStyle name="Normal 63 2 2 4 9" xfId="34782" xr:uid="{00000000-0005-0000-0000-000016470000}"/>
    <cellStyle name="Normal 63 2 2 40" xfId="53642" xr:uid="{00000000-0005-0000-0000-000017470000}"/>
    <cellStyle name="Normal 63 2 2 41" xfId="53721" xr:uid="{00000000-0005-0000-0000-000018470000}"/>
    <cellStyle name="Normal 63 2 2 42" xfId="53800" xr:uid="{00000000-0005-0000-0000-000019470000}"/>
    <cellStyle name="Normal 63 2 2 5" xfId="1038" xr:uid="{00000000-0005-0000-0000-00001A470000}"/>
    <cellStyle name="Normal 63 2 2 5 2" xfId="2321" xr:uid="{00000000-0005-0000-0000-00001B470000}"/>
    <cellStyle name="Normal 63 2 2 5 2 2" xfId="5361" xr:uid="{00000000-0005-0000-0000-00001C470000}"/>
    <cellStyle name="Normal 63 2 2 5 2 2 2" xfId="14878" xr:uid="{00000000-0005-0000-0000-00001D470000}"/>
    <cellStyle name="Normal 63 2 2 5 2 2 3" xfId="23031" xr:uid="{00000000-0005-0000-0000-00001E470000}"/>
    <cellStyle name="Normal 63 2 2 5 2 2 4" xfId="31184" xr:uid="{00000000-0005-0000-0000-00001F470000}"/>
    <cellStyle name="Normal 63 2 2 5 2 2 5" xfId="39416" xr:uid="{00000000-0005-0000-0000-000020470000}"/>
    <cellStyle name="Normal 63 2 2 5 2 2 6" xfId="48927" xr:uid="{00000000-0005-0000-0000-000021470000}"/>
    <cellStyle name="Normal 63 2 2 5 2 3" xfId="7921" xr:uid="{00000000-0005-0000-0000-000022470000}"/>
    <cellStyle name="Normal 63 2 2 5 2 3 2" xfId="17438" xr:uid="{00000000-0005-0000-0000-000023470000}"/>
    <cellStyle name="Normal 63 2 2 5 2 3 3" xfId="25591" xr:uid="{00000000-0005-0000-0000-000024470000}"/>
    <cellStyle name="Normal 63 2 2 5 2 3 4" xfId="33744" xr:uid="{00000000-0005-0000-0000-000025470000}"/>
    <cellStyle name="Normal 63 2 2 5 2 3 5" xfId="41976" xr:uid="{00000000-0005-0000-0000-000026470000}"/>
    <cellStyle name="Normal 63 2 2 5 2 3 6" xfId="51487" xr:uid="{00000000-0005-0000-0000-000027470000}"/>
    <cellStyle name="Normal 63 2 2 5 2 4" xfId="11838" xr:uid="{00000000-0005-0000-0000-000028470000}"/>
    <cellStyle name="Normal 63 2 2 5 2 5" xfId="19997" xr:uid="{00000000-0005-0000-0000-000029470000}"/>
    <cellStyle name="Normal 63 2 2 5 2 6" xfId="28150" xr:uid="{00000000-0005-0000-0000-00002A470000}"/>
    <cellStyle name="Normal 63 2 2 5 2 7" xfId="36382" xr:uid="{00000000-0005-0000-0000-00002B470000}"/>
    <cellStyle name="Normal 63 2 2 5 2 8" xfId="45893" xr:uid="{00000000-0005-0000-0000-00002C470000}"/>
    <cellStyle name="Normal 63 2 2 5 3" xfId="4081" xr:uid="{00000000-0005-0000-0000-00002D470000}"/>
    <cellStyle name="Normal 63 2 2 5 3 2" xfId="13598" xr:uid="{00000000-0005-0000-0000-00002E470000}"/>
    <cellStyle name="Normal 63 2 2 5 3 3" xfId="21751" xr:uid="{00000000-0005-0000-0000-00002F470000}"/>
    <cellStyle name="Normal 63 2 2 5 3 4" xfId="29904" xr:uid="{00000000-0005-0000-0000-000030470000}"/>
    <cellStyle name="Normal 63 2 2 5 3 5" xfId="38136" xr:uid="{00000000-0005-0000-0000-000031470000}"/>
    <cellStyle name="Normal 63 2 2 5 3 6" xfId="47647" xr:uid="{00000000-0005-0000-0000-000032470000}"/>
    <cellStyle name="Normal 63 2 2 5 4" xfId="6641" xr:uid="{00000000-0005-0000-0000-000033470000}"/>
    <cellStyle name="Normal 63 2 2 5 4 2" xfId="16158" xr:uid="{00000000-0005-0000-0000-000034470000}"/>
    <cellStyle name="Normal 63 2 2 5 4 3" xfId="24311" xr:uid="{00000000-0005-0000-0000-000035470000}"/>
    <cellStyle name="Normal 63 2 2 5 4 4" xfId="32464" xr:uid="{00000000-0005-0000-0000-000036470000}"/>
    <cellStyle name="Normal 63 2 2 5 4 5" xfId="40696" xr:uid="{00000000-0005-0000-0000-000037470000}"/>
    <cellStyle name="Normal 63 2 2 5 4 6" xfId="50207" xr:uid="{00000000-0005-0000-0000-000038470000}"/>
    <cellStyle name="Normal 63 2 2 5 5" xfId="10558" xr:uid="{00000000-0005-0000-0000-000039470000}"/>
    <cellStyle name="Normal 63 2 2 5 6" xfId="18717" xr:uid="{00000000-0005-0000-0000-00003A470000}"/>
    <cellStyle name="Normal 63 2 2 5 7" xfId="26870" xr:uid="{00000000-0005-0000-0000-00003B470000}"/>
    <cellStyle name="Normal 63 2 2 5 8" xfId="35102" xr:uid="{00000000-0005-0000-0000-00003C470000}"/>
    <cellStyle name="Normal 63 2 2 5 9" xfId="44613" xr:uid="{00000000-0005-0000-0000-00003D470000}"/>
    <cellStyle name="Normal 63 2 2 6" xfId="1681" xr:uid="{00000000-0005-0000-0000-00003E470000}"/>
    <cellStyle name="Normal 63 2 2 6 2" xfId="4721" xr:uid="{00000000-0005-0000-0000-00003F470000}"/>
    <cellStyle name="Normal 63 2 2 6 2 2" xfId="14238" xr:uid="{00000000-0005-0000-0000-000040470000}"/>
    <cellStyle name="Normal 63 2 2 6 2 3" xfId="22391" xr:uid="{00000000-0005-0000-0000-000041470000}"/>
    <cellStyle name="Normal 63 2 2 6 2 4" xfId="30544" xr:uid="{00000000-0005-0000-0000-000042470000}"/>
    <cellStyle name="Normal 63 2 2 6 2 5" xfId="38776" xr:uid="{00000000-0005-0000-0000-000043470000}"/>
    <cellStyle name="Normal 63 2 2 6 2 6" xfId="48287" xr:uid="{00000000-0005-0000-0000-000044470000}"/>
    <cellStyle name="Normal 63 2 2 6 3" xfId="7281" xr:uid="{00000000-0005-0000-0000-000045470000}"/>
    <cellStyle name="Normal 63 2 2 6 3 2" xfId="16798" xr:uid="{00000000-0005-0000-0000-000046470000}"/>
    <cellStyle name="Normal 63 2 2 6 3 3" xfId="24951" xr:uid="{00000000-0005-0000-0000-000047470000}"/>
    <cellStyle name="Normal 63 2 2 6 3 4" xfId="33104" xr:uid="{00000000-0005-0000-0000-000048470000}"/>
    <cellStyle name="Normal 63 2 2 6 3 5" xfId="41336" xr:uid="{00000000-0005-0000-0000-000049470000}"/>
    <cellStyle name="Normal 63 2 2 6 3 6" xfId="50847" xr:uid="{00000000-0005-0000-0000-00004A470000}"/>
    <cellStyle name="Normal 63 2 2 6 4" xfId="11198" xr:uid="{00000000-0005-0000-0000-00004B470000}"/>
    <cellStyle name="Normal 63 2 2 6 5" xfId="19357" xr:uid="{00000000-0005-0000-0000-00004C470000}"/>
    <cellStyle name="Normal 63 2 2 6 6" xfId="27510" xr:uid="{00000000-0005-0000-0000-00004D470000}"/>
    <cellStyle name="Normal 63 2 2 6 7" xfId="35742" xr:uid="{00000000-0005-0000-0000-00004E470000}"/>
    <cellStyle name="Normal 63 2 2 6 8" xfId="45253" xr:uid="{00000000-0005-0000-0000-00004F470000}"/>
    <cellStyle name="Normal 63 2 2 7" xfId="2960" xr:uid="{00000000-0005-0000-0000-000050470000}"/>
    <cellStyle name="Normal 63 2 2 7 2" xfId="12477" xr:uid="{00000000-0005-0000-0000-000051470000}"/>
    <cellStyle name="Normal 63 2 2 7 3" xfId="20636" xr:uid="{00000000-0005-0000-0000-000052470000}"/>
    <cellStyle name="Normal 63 2 2 7 4" xfId="28789" xr:uid="{00000000-0005-0000-0000-000053470000}"/>
    <cellStyle name="Normal 63 2 2 7 5" xfId="37021" xr:uid="{00000000-0005-0000-0000-000054470000}"/>
    <cellStyle name="Normal 63 2 2 7 6" xfId="46532" xr:uid="{00000000-0005-0000-0000-000055470000}"/>
    <cellStyle name="Normal 63 2 2 8" xfId="3039" xr:uid="{00000000-0005-0000-0000-000056470000}"/>
    <cellStyle name="Normal 63 2 2 8 2" xfId="12556" xr:uid="{00000000-0005-0000-0000-000057470000}"/>
    <cellStyle name="Normal 63 2 2 8 3" xfId="20715" xr:uid="{00000000-0005-0000-0000-000058470000}"/>
    <cellStyle name="Normal 63 2 2 8 4" xfId="28868" xr:uid="{00000000-0005-0000-0000-000059470000}"/>
    <cellStyle name="Normal 63 2 2 8 5" xfId="37100" xr:uid="{00000000-0005-0000-0000-00005A470000}"/>
    <cellStyle name="Normal 63 2 2 8 6" xfId="46611" xr:uid="{00000000-0005-0000-0000-00005B470000}"/>
    <cellStyle name="Normal 63 2 2 9" xfId="3118" xr:uid="{00000000-0005-0000-0000-00005C470000}"/>
    <cellStyle name="Normal 63 2 2 9 2" xfId="12635" xr:uid="{00000000-0005-0000-0000-00005D470000}"/>
    <cellStyle name="Normal 63 2 2 9 3" xfId="20794" xr:uid="{00000000-0005-0000-0000-00005E470000}"/>
    <cellStyle name="Normal 63 2 2 9 4" xfId="28947" xr:uid="{00000000-0005-0000-0000-00005F470000}"/>
    <cellStyle name="Normal 63 2 2 9 5" xfId="37179" xr:uid="{00000000-0005-0000-0000-000060470000}"/>
    <cellStyle name="Normal 63 2 2 9 6" xfId="46690" xr:uid="{00000000-0005-0000-0000-000061470000}"/>
    <cellStyle name="Normal 63 2 20" xfId="8829" xr:uid="{00000000-0005-0000-0000-000062470000}"/>
    <cellStyle name="Normal 63 2 20 2" xfId="42884" xr:uid="{00000000-0005-0000-0000-000063470000}"/>
    <cellStyle name="Normal 63 2 20 3" xfId="52395" xr:uid="{00000000-0005-0000-0000-000064470000}"/>
    <cellStyle name="Normal 63 2 21" xfId="8908" xr:uid="{00000000-0005-0000-0000-000065470000}"/>
    <cellStyle name="Normal 63 2 21 2" xfId="42963" xr:uid="{00000000-0005-0000-0000-000066470000}"/>
    <cellStyle name="Normal 63 2 21 3" xfId="52474" xr:uid="{00000000-0005-0000-0000-000067470000}"/>
    <cellStyle name="Normal 63 2 22" xfId="8987" xr:uid="{00000000-0005-0000-0000-000068470000}"/>
    <cellStyle name="Normal 63 2 22 2" xfId="43042" xr:uid="{00000000-0005-0000-0000-000069470000}"/>
    <cellStyle name="Normal 63 2 22 3" xfId="52553" xr:uid="{00000000-0005-0000-0000-00006A470000}"/>
    <cellStyle name="Normal 63 2 23" xfId="9066" xr:uid="{00000000-0005-0000-0000-00006B470000}"/>
    <cellStyle name="Normal 63 2 23 2" xfId="43121" xr:uid="{00000000-0005-0000-0000-00006C470000}"/>
    <cellStyle name="Normal 63 2 23 3" xfId="52632" xr:uid="{00000000-0005-0000-0000-00006D470000}"/>
    <cellStyle name="Normal 63 2 24" xfId="9145" xr:uid="{00000000-0005-0000-0000-00006E470000}"/>
    <cellStyle name="Normal 63 2 24 2" xfId="43200" xr:uid="{00000000-0005-0000-0000-00006F470000}"/>
    <cellStyle name="Normal 63 2 24 3" xfId="52711" xr:uid="{00000000-0005-0000-0000-000070470000}"/>
    <cellStyle name="Normal 63 2 25" xfId="9224" xr:uid="{00000000-0005-0000-0000-000071470000}"/>
    <cellStyle name="Normal 63 2 25 2" xfId="43279" xr:uid="{00000000-0005-0000-0000-000072470000}"/>
    <cellStyle name="Normal 63 2 25 3" xfId="52790" xr:uid="{00000000-0005-0000-0000-000073470000}"/>
    <cellStyle name="Normal 63 2 26" xfId="9303" xr:uid="{00000000-0005-0000-0000-000074470000}"/>
    <cellStyle name="Normal 63 2 26 2" xfId="43358" xr:uid="{00000000-0005-0000-0000-000075470000}"/>
    <cellStyle name="Normal 63 2 26 3" xfId="52869" xr:uid="{00000000-0005-0000-0000-000076470000}"/>
    <cellStyle name="Normal 63 2 27" xfId="9382" xr:uid="{00000000-0005-0000-0000-000077470000}"/>
    <cellStyle name="Normal 63 2 27 2" xfId="43437" xr:uid="{00000000-0005-0000-0000-000078470000}"/>
    <cellStyle name="Normal 63 2 27 3" xfId="52948" xr:uid="{00000000-0005-0000-0000-000079470000}"/>
    <cellStyle name="Normal 63 2 28" xfId="9461" xr:uid="{00000000-0005-0000-0000-00007A470000}"/>
    <cellStyle name="Normal 63 2 28 2" xfId="43516" xr:uid="{00000000-0005-0000-0000-00007B470000}"/>
    <cellStyle name="Normal 63 2 28 3" xfId="53027" xr:uid="{00000000-0005-0000-0000-00007C470000}"/>
    <cellStyle name="Normal 63 2 29" xfId="9540" xr:uid="{00000000-0005-0000-0000-00007D470000}"/>
    <cellStyle name="Normal 63 2 29 2" xfId="43595" xr:uid="{00000000-0005-0000-0000-00007E470000}"/>
    <cellStyle name="Normal 63 2 29 3" xfId="53106" xr:uid="{00000000-0005-0000-0000-00007F470000}"/>
    <cellStyle name="Normal 63 2 3" xfId="419" xr:uid="{00000000-0005-0000-0000-000080470000}"/>
    <cellStyle name="Normal 63 2 3 10" xfId="26262" xr:uid="{00000000-0005-0000-0000-000081470000}"/>
    <cellStyle name="Normal 63 2 3 11" xfId="34494" xr:uid="{00000000-0005-0000-0000-000082470000}"/>
    <cellStyle name="Normal 63 2 3 12" xfId="44005" xr:uid="{00000000-0005-0000-0000-000083470000}"/>
    <cellStyle name="Normal 63 2 3 2" xfId="581" xr:uid="{00000000-0005-0000-0000-000084470000}"/>
    <cellStyle name="Normal 63 2 3 2 10" xfId="34654" xr:uid="{00000000-0005-0000-0000-000085470000}"/>
    <cellStyle name="Normal 63 2 3 2 11" xfId="44165" xr:uid="{00000000-0005-0000-0000-000086470000}"/>
    <cellStyle name="Normal 63 2 3 2 2" xfId="907" xr:uid="{00000000-0005-0000-0000-000087470000}"/>
    <cellStyle name="Normal 63 2 3 2 2 10" xfId="44485" xr:uid="{00000000-0005-0000-0000-000088470000}"/>
    <cellStyle name="Normal 63 2 3 2 2 2" xfId="1550" xr:uid="{00000000-0005-0000-0000-000089470000}"/>
    <cellStyle name="Normal 63 2 3 2 2 2 2" xfId="2833" xr:uid="{00000000-0005-0000-0000-00008A470000}"/>
    <cellStyle name="Normal 63 2 3 2 2 2 2 2" xfId="5873" xr:uid="{00000000-0005-0000-0000-00008B470000}"/>
    <cellStyle name="Normal 63 2 3 2 2 2 2 2 2" xfId="15390" xr:uid="{00000000-0005-0000-0000-00008C470000}"/>
    <cellStyle name="Normal 63 2 3 2 2 2 2 2 3" xfId="23543" xr:uid="{00000000-0005-0000-0000-00008D470000}"/>
    <cellStyle name="Normal 63 2 3 2 2 2 2 2 4" xfId="31696" xr:uid="{00000000-0005-0000-0000-00008E470000}"/>
    <cellStyle name="Normal 63 2 3 2 2 2 2 2 5" xfId="39928" xr:uid="{00000000-0005-0000-0000-00008F470000}"/>
    <cellStyle name="Normal 63 2 3 2 2 2 2 2 6" xfId="49439" xr:uid="{00000000-0005-0000-0000-000090470000}"/>
    <cellStyle name="Normal 63 2 3 2 2 2 2 3" xfId="8433" xr:uid="{00000000-0005-0000-0000-000091470000}"/>
    <cellStyle name="Normal 63 2 3 2 2 2 2 3 2" xfId="17950" xr:uid="{00000000-0005-0000-0000-000092470000}"/>
    <cellStyle name="Normal 63 2 3 2 2 2 2 3 3" xfId="26103" xr:uid="{00000000-0005-0000-0000-000093470000}"/>
    <cellStyle name="Normal 63 2 3 2 2 2 2 3 4" xfId="34256" xr:uid="{00000000-0005-0000-0000-000094470000}"/>
    <cellStyle name="Normal 63 2 3 2 2 2 2 3 5" xfId="42488" xr:uid="{00000000-0005-0000-0000-000095470000}"/>
    <cellStyle name="Normal 63 2 3 2 2 2 2 3 6" xfId="51999" xr:uid="{00000000-0005-0000-0000-000096470000}"/>
    <cellStyle name="Normal 63 2 3 2 2 2 2 4" xfId="12350" xr:uid="{00000000-0005-0000-0000-000097470000}"/>
    <cellStyle name="Normal 63 2 3 2 2 2 2 5" xfId="20509" xr:uid="{00000000-0005-0000-0000-000098470000}"/>
    <cellStyle name="Normal 63 2 3 2 2 2 2 6" xfId="28662" xr:uid="{00000000-0005-0000-0000-000099470000}"/>
    <cellStyle name="Normal 63 2 3 2 2 2 2 7" xfId="36894" xr:uid="{00000000-0005-0000-0000-00009A470000}"/>
    <cellStyle name="Normal 63 2 3 2 2 2 2 8" xfId="46405" xr:uid="{00000000-0005-0000-0000-00009B470000}"/>
    <cellStyle name="Normal 63 2 3 2 2 2 3" xfId="4593" xr:uid="{00000000-0005-0000-0000-00009C470000}"/>
    <cellStyle name="Normal 63 2 3 2 2 2 3 2" xfId="14110" xr:uid="{00000000-0005-0000-0000-00009D470000}"/>
    <cellStyle name="Normal 63 2 3 2 2 2 3 3" xfId="22263" xr:uid="{00000000-0005-0000-0000-00009E470000}"/>
    <cellStyle name="Normal 63 2 3 2 2 2 3 4" xfId="30416" xr:uid="{00000000-0005-0000-0000-00009F470000}"/>
    <cellStyle name="Normal 63 2 3 2 2 2 3 5" xfId="38648" xr:uid="{00000000-0005-0000-0000-0000A0470000}"/>
    <cellStyle name="Normal 63 2 3 2 2 2 3 6" xfId="48159" xr:uid="{00000000-0005-0000-0000-0000A1470000}"/>
    <cellStyle name="Normal 63 2 3 2 2 2 4" xfId="7153" xr:uid="{00000000-0005-0000-0000-0000A2470000}"/>
    <cellStyle name="Normal 63 2 3 2 2 2 4 2" xfId="16670" xr:uid="{00000000-0005-0000-0000-0000A3470000}"/>
    <cellStyle name="Normal 63 2 3 2 2 2 4 3" xfId="24823" xr:uid="{00000000-0005-0000-0000-0000A4470000}"/>
    <cellStyle name="Normal 63 2 3 2 2 2 4 4" xfId="32976" xr:uid="{00000000-0005-0000-0000-0000A5470000}"/>
    <cellStyle name="Normal 63 2 3 2 2 2 4 5" xfId="41208" xr:uid="{00000000-0005-0000-0000-0000A6470000}"/>
    <cellStyle name="Normal 63 2 3 2 2 2 4 6" xfId="50719" xr:uid="{00000000-0005-0000-0000-0000A7470000}"/>
    <cellStyle name="Normal 63 2 3 2 2 2 5" xfId="11070" xr:uid="{00000000-0005-0000-0000-0000A8470000}"/>
    <cellStyle name="Normal 63 2 3 2 2 2 6" xfId="19229" xr:uid="{00000000-0005-0000-0000-0000A9470000}"/>
    <cellStyle name="Normal 63 2 3 2 2 2 7" xfId="27382" xr:uid="{00000000-0005-0000-0000-0000AA470000}"/>
    <cellStyle name="Normal 63 2 3 2 2 2 8" xfId="35614" xr:uid="{00000000-0005-0000-0000-0000AB470000}"/>
    <cellStyle name="Normal 63 2 3 2 2 2 9" xfId="45125" xr:uid="{00000000-0005-0000-0000-0000AC470000}"/>
    <cellStyle name="Normal 63 2 3 2 2 3" xfId="2193" xr:uid="{00000000-0005-0000-0000-0000AD470000}"/>
    <cellStyle name="Normal 63 2 3 2 2 3 2" xfId="5233" xr:uid="{00000000-0005-0000-0000-0000AE470000}"/>
    <cellStyle name="Normal 63 2 3 2 2 3 2 2" xfId="14750" xr:uid="{00000000-0005-0000-0000-0000AF470000}"/>
    <cellStyle name="Normal 63 2 3 2 2 3 2 3" xfId="22903" xr:uid="{00000000-0005-0000-0000-0000B0470000}"/>
    <cellStyle name="Normal 63 2 3 2 2 3 2 4" xfId="31056" xr:uid="{00000000-0005-0000-0000-0000B1470000}"/>
    <cellStyle name="Normal 63 2 3 2 2 3 2 5" xfId="39288" xr:uid="{00000000-0005-0000-0000-0000B2470000}"/>
    <cellStyle name="Normal 63 2 3 2 2 3 2 6" xfId="48799" xr:uid="{00000000-0005-0000-0000-0000B3470000}"/>
    <cellStyle name="Normal 63 2 3 2 2 3 3" xfId="7793" xr:uid="{00000000-0005-0000-0000-0000B4470000}"/>
    <cellStyle name="Normal 63 2 3 2 2 3 3 2" xfId="17310" xr:uid="{00000000-0005-0000-0000-0000B5470000}"/>
    <cellStyle name="Normal 63 2 3 2 2 3 3 3" xfId="25463" xr:uid="{00000000-0005-0000-0000-0000B6470000}"/>
    <cellStyle name="Normal 63 2 3 2 2 3 3 4" xfId="33616" xr:uid="{00000000-0005-0000-0000-0000B7470000}"/>
    <cellStyle name="Normal 63 2 3 2 2 3 3 5" xfId="41848" xr:uid="{00000000-0005-0000-0000-0000B8470000}"/>
    <cellStyle name="Normal 63 2 3 2 2 3 3 6" xfId="51359" xr:uid="{00000000-0005-0000-0000-0000B9470000}"/>
    <cellStyle name="Normal 63 2 3 2 2 3 4" xfId="11710" xr:uid="{00000000-0005-0000-0000-0000BA470000}"/>
    <cellStyle name="Normal 63 2 3 2 2 3 5" xfId="19869" xr:uid="{00000000-0005-0000-0000-0000BB470000}"/>
    <cellStyle name="Normal 63 2 3 2 2 3 6" xfId="28022" xr:uid="{00000000-0005-0000-0000-0000BC470000}"/>
    <cellStyle name="Normal 63 2 3 2 2 3 7" xfId="36254" xr:uid="{00000000-0005-0000-0000-0000BD470000}"/>
    <cellStyle name="Normal 63 2 3 2 2 3 8" xfId="45765" xr:uid="{00000000-0005-0000-0000-0000BE470000}"/>
    <cellStyle name="Normal 63 2 3 2 2 4" xfId="3953" xr:uid="{00000000-0005-0000-0000-0000BF470000}"/>
    <cellStyle name="Normal 63 2 3 2 2 4 2" xfId="13470" xr:uid="{00000000-0005-0000-0000-0000C0470000}"/>
    <cellStyle name="Normal 63 2 3 2 2 4 3" xfId="21623" xr:uid="{00000000-0005-0000-0000-0000C1470000}"/>
    <cellStyle name="Normal 63 2 3 2 2 4 4" xfId="29776" xr:uid="{00000000-0005-0000-0000-0000C2470000}"/>
    <cellStyle name="Normal 63 2 3 2 2 4 5" xfId="38008" xr:uid="{00000000-0005-0000-0000-0000C3470000}"/>
    <cellStyle name="Normal 63 2 3 2 2 4 6" xfId="47519" xr:uid="{00000000-0005-0000-0000-0000C4470000}"/>
    <cellStyle name="Normal 63 2 3 2 2 5" xfId="6513" xr:uid="{00000000-0005-0000-0000-0000C5470000}"/>
    <cellStyle name="Normal 63 2 3 2 2 5 2" xfId="16030" xr:uid="{00000000-0005-0000-0000-0000C6470000}"/>
    <cellStyle name="Normal 63 2 3 2 2 5 3" xfId="24183" xr:uid="{00000000-0005-0000-0000-0000C7470000}"/>
    <cellStyle name="Normal 63 2 3 2 2 5 4" xfId="32336" xr:uid="{00000000-0005-0000-0000-0000C8470000}"/>
    <cellStyle name="Normal 63 2 3 2 2 5 5" xfId="40568" xr:uid="{00000000-0005-0000-0000-0000C9470000}"/>
    <cellStyle name="Normal 63 2 3 2 2 5 6" xfId="50079" xr:uid="{00000000-0005-0000-0000-0000CA470000}"/>
    <cellStyle name="Normal 63 2 3 2 2 6" xfId="10430" xr:uid="{00000000-0005-0000-0000-0000CB470000}"/>
    <cellStyle name="Normal 63 2 3 2 2 7" xfId="18589" xr:uid="{00000000-0005-0000-0000-0000CC470000}"/>
    <cellStyle name="Normal 63 2 3 2 2 8" xfId="26742" xr:uid="{00000000-0005-0000-0000-0000CD470000}"/>
    <cellStyle name="Normal 63 2 3 2 2 9" xfId="34974" xr:uid="{00000000-0005-0000-0000-0000CE470000}"/>
    <cellStyle name="Normal 63 2 3 2 3" xfId="1230" xr:uid="{00000000-0005-0000-0000-0000CF470000}"/>
    <cellStyle name="Normal 63 2 3 2 3 2" xfId="2513" xr:uid="{00000000-0005-0000-0000-0000D0470000}"/>
    <cellStyle name="Normal 63 2 3 2 3 2 2" xfId="5553" xr:uid="{00000000-0005-0000-0000-0000D1470000}"/>
    <cellStyle name="Normal 63 2 3 2 3 2 2 2" xfId="15070" xr:uid="{00000000-0005-0000-0000-0000D2470000}"/>
    <cellStyle name="Normal 63 2 3 2 3 2 2 3" xfId="23223" xr:uid="{00000000-0005-0000-0000-0000D3470000}"/>
    <cellStyle name="Normal 63 2 3 2 3 2 2 4" xfId="31376" xr:uid="{00000000-0005-0000-0000-0000D4470000}"/>
    <cellStyle name="Normal 63 2 3 2 3 2 2 5" xfId="39608" xr:uid="{00000000-0005-0000-0000-0000D5470000}"/>
    <cellStyle name="Normal 63 2 3 2 3 2 2 6" xfId="49119" xr:uid="{00000000-0005-0000-0000-0000D6470000}"/>
    <cellStyle name="Normal 63 2 3 2 3 2 3" xfId="8113" xr:uid="{00000000-0005-0000-0000-0000D7470000}"/>
    <cellStyle name="Normal 63 2 3 2 3 2 3 2" xfId="17630" xr:uid="{00000000-0005-0000-0000-0000D8470000}"/>
    <cellStyle name="Normal 63 2 3 2 3 2 3 3" xfId="25783" xr:uid="{00000000-0005-0000-0000-0000D9470000}"/>
    <cellStyle name="Normal 63 2 3 2 3 2 3 4" xfId="33936" xr:uid="{00000000-0005-0000-0000-0000DA470000}"/>
    <cellStyle name="Normal 63 2 3 2 3 2 3 5" xfId="42168" xr:uid="{00000000-0005-0000-0000-0000DB470000}"/>
    <cellStyle name="Normal 63 2 3 2 3 2 3 6" xfId="51679" xr:uid="{00000000-0005-0000-0000-0000DC470000}"/>
    <cellStyle name="Normal 63 2 3 2 3 2 4" xfId="12030" xr:uid="{00000000-0005-0000-0000-0000DD470000}"/>
    <cellStyle name="Normal 63 2 3 2 3 2 5" xfId="20189" xr:uid="{00000000-0005-0000-0000-0000DE470000}"/>
    <cellStyle name="Normal 63 2 3 2 3 2 6" xfId="28342" xr:uid="{00000000-0005-0000-0000-0000DF470000}"/>
    <cellStyle name="Normal 63 2 3 2 3 2 7" xfId="36574" xr:uid="{00000000-0005-0000-0000-0000E0470000}"/>
    <cellStyle name="Normal 63 2 3 2 3 2 8" xfId="46085" xr:uid="{00000000-0005-0000-0000-0000E1470000}"/>
    <cellStyle name="Normal 63 2 3 2 3 3" xfId="4273" xr:uid="{00000000-0005-0000-0000-0000E2470000}"/>
    <cellStyle name="Normal 63 2 3 2 3 3 2" xfId="13790" xr:uid="{00000000-0005-0000-0000-0000E3470000}"/>
    <cellStyle name="Normal 63 2 3 2 3 3 3" xfId="21943" xr:uid="{00000000-0005-0000-0000-0000E4470000}"/>
    <cellStyle name="Normal 63 2 3 2 3 3 4" xfId="30096" xr:uid="{00000000-0005-0000-0000-0000E5470000}"/>
    <cellStyle name="Normal 63 2 3 2 3 3 5" xfId="38328" xr:uid="{00000000-0005-0000-0000-0000E6470000}"/>
    <cellStyle name="Normal 63 2 3 2 3 3 6" xfId="47839" xr:uid="{00000000-0005-0000-0000-0000E7470000}"/>
    <cellStyle name="Normal 63 2 3 2 3 4" xfId="6833" xr:uid="{00000000-0005-0000-0000-0000E8470000}"/>
    <cellStyle name="Normal 63 2 3 2 3 4 2" xfId="16350" xr:uid="{00000000-0005-0000-0000-0000E9470000}"/>
    <cellStyle name="Normal 63 2 3 2 3 4 3" xfId="24503" xr:uid="{00000000-0005-0000-0000-0000EA470000}"/>
    <cellStyle name="Normal 63 2 3 2 3 4 4" xfId="32656" xr:uid="{00000000-0005-0000-0000-0000EB470000}"/>
    <cellStyle name="Normal 63 2 3 2 3 4 5" xfId="40888" xr:uid="{00000000-0005-0000-0000-0000EC470000}"/>
    <cellStyle name="Normal 63 2 3 2 3 4 6" xfId="50399" xr:uid="{00000000-0005-0000-0000-0000ED470000}"/>
    <cellStyle name="Normal 63 2 3 2 3 5" xfId="10750" xr:uid="{00000000-0005-0000-0000-0000EE470000}"/>
    <cellStyle name="Normal 63 2 3 2 3 6" xfId="18909" xr:uid="{00000000-0005-0000-0000-0000EF470000}"/>
    <cellStyle name="Normal 63 2 3 2 3 7" xfId="27062" xr:uid="{00000000-0005-0000-0000-0000F0470000}"/>
    <cellStyle name="Normal 63 2 3 2 3 8" xfId="35294" xr:uid="{00000000-0005-0000-0000-0000F1470000}"/>
    <cellStyle name="Normal 63 2 3 2 3 9" xfId="44805" xr:uid="{00000000-0005-0000-0000-0000F2470000}"/>
    <cellStyle name="Normal 63 2 3 2 4" xfId="1873" xr:uid="{00000000-0005-0000-0000-0000F3470000}"/>
    <cellStyle name="Normal 63 2 3 2 4 2" xfId="4913" xr:uid="{00000000-0005-0000-0000-0000F4470000}"/>
    <cellStyle name="Normal 63 2 3 2 4 2 2" xfId="14430" xr:uid="{00000000-0005-0000-0000-0000F5470000}"/>
    <cellStyle name="Normal 63 2 3 2 4 2 3" xfId="22583" xr:uid="{00000000-0005-0000-0000-0000F6470000}"/>
    <cellStyle name="Normal 63 2 3 2 4 2 4" xfId="30736" xr:uid="{00000000-0005-0000-0000-0000F7470000}"/>
    <cellStyle name="Normal 63 2 3 2 4 2 5" xfId="38968" xr:uid="{00000000-0005-0000-0000-0000F8470000}"/>
    <cellStyle name="Normal 63 2 3 2 4 2 6" xfId="48479" xr:uid="{00000000-0005-0000-0000-0000F9470000}"/>
    <cellStyle name="Normal 63 2 3 2 4 3" xfId="7473" xr:uid="{00000000-0005-0000-0000-0000FA470000}"/>
    <cellStyle name="Normal 63 2 3 2 4 3 2" xfId="16990" xr:uid="{00000000-0005-0000-0000-0000FB470000}"/>
    <cellStyle name="Normal 63 2 3 2 4 3 3" xfId="25143" xr:uid="{00000000-0005-0000-0000-0000FC470000}"/>
    <cellStyle name="Normal 63 2 3 2 4 3 4" xfId="33296" xr:uid="{00000000-0005-0000-0000-0000FD470000}"/>
    <cellStyle name="Normal 63 2 3 2 4 3 5" xfId="41528" xr:uid="{00000000-0005-0000-0000-0000FE470000}"/>
    <cellStyle name="Normal 63 2 3 2 4 3 6" xfId="51039" xr:uid="{00000000-0005-0000-0000-0000FF470000}"/>
    <cellStyle name="Normal 63 2 3 2 4 4" xfId="11390" xr:uid="{00000000-0005-0000-0000-000000480000}"/>
    <cellStyle name="Normal 63 2 3 2 4 5" xfId="19549" xr:uid="{00000000-0005-0000-0000-000001480000}"/>
    <cellStyle name="Normal 63 2 3 2 4 6" xfId="27702" xr:uid="{00000000-0005-0000-0000-000002480000}"/>
    <cellStyle name="Normal 63 2 3 2 4 7" xfId="35934" xr:uid="{00000000-0005-0000-0000-000003480000}"/>
    <cellStyle name="Normal 63 2 3 2 4 8" xfId="45445" xr:uid="{00000000-0005-0000-0000-000004480000}"/>
    <cellStyle name="Normal 63 2 3 2 5" xfId="3630" xr:uid="{00000000-0005-0000-0000-000005480000}"/>
    <cellStyle name="Normal 63 2 3 2 5 2" xfId="13147" xr:uid="{00000000-0005-0000-0000-000006480000}"/>
    <cellStyle name="Normal 63 2 3 2 5 3" xfId="21303" xr:uid="{00000000-0005-0000-0000-000007480000}"/>
    <cellStyle name="Normal 63 2 3 2 5 4" xfId="29456" xr:uid="{00000000-0005-0000-0000-000008480000}"/>
    <cellStyle name="Normal 63 2 3 2 5 5" xfId="37688" xr:uid="{00000000-0005-0000-0000-000009480000}"/>
    <cellStyle name="Normal 63 2 3 2 5 6" xfId="47199" xr:uid="{00000000-0005-0000-0000-00000A480000}"/>
    <cellStyle name="Normal 63 2 3 2 6" xfId="6193" xr:uid="{00000000-0005-0000-0000-00000B480000}"/>
    <cellStyle name="Normal 63 2 3 2 6 2" xfId="15710" xr:uid="{00000000-0005-0000-0000-00000C480000}"/>
    <cellStyle name="Normal 63 2 3 2 6 3" xfId="23863" xr:uid="{00000000-0005-0000-0000-00000D480000}"/>
    <cellStyle name="Normal 63 2 3 2 6 4" xfId="32016" xr:uid="{00000000-0005-0000-0000-00000E480000}"/>
    <cellStyle name="Normal 63 2 3 2 6 5" xfId="40248" xr:uid="{00000000-0005-0000-0000-00000F480000}"/>
    <cellStyle name="Normal 63 2 3 2 6 6" xfId="49759" xr:uid="{00000000-0005-0000-0000-000010480000}"/>
    <cellStyle name="Normal 63 2 3 2 7" xfId="10110" xr:uid="{00000000-0005-0000-0000-000011480000}"/>
    <cellStyle name="Normal 63 2 3 2 8" xfId="18269" xr:uid="{00000000-0005-0000-0000-000012480000}"/>
    <cellStyle name="Normal 63 2 3 2 9" xfId="26422" xr:uid="{00000000-0005-0000-0000-000013480000}"/>
    <cellStyle name="Normal 63 2 3 3" xfId="744" xr:uid="{00000000-0005-0000-0000-000014480000}"/>
    <cellStyle name="Normal 63 2 3 3 10" xfId="44325" xr:uid="{00000000-0005-0000-0000-000015480000}"/>
    <cellStyle name="Normal 63 2 3 3 2" xfId="1390" xr:uid="{00000000-0005-0000-0000-000016480000}"/>
    <cellStyle name="Normal 63 2 3 3 2 2" xfId="2673" xr:uid="{00000000-0005-0000-0000-000017480000}"/>
    <cellStyle name="Normal 63 2 3 3 2 2 2" xfId="5713" xr:uid="{00000000-0005-0000-0000-000018480000}"/>
    <cellStyle name="Normal 63 2 3 3 2 2 2 2" xfId="15230" xr:uid="{00000000-0005-0000-0000-000019480000}"/>
    <cellStyle name="Normal 63 2 3 3 2 2 2 3" xfId="23383" xr:uid="{00000000-0005-0000-0000-00001A480000}"/>
    <cellStyle name="Normal 63 2 3 3 2 2 2 4" xfId="31536" xr:uid="{00000000-0005-0000-0000-00001B480000}"/>
    <cellStyle name="Normal 63 2 3 3 2 2 2 5" xfId="39768" xr:uid="{00000000-0005-0000-0000-00001C480000}"/>
    <cellStyle name="Normal 63 2 3 3 2 2 2 6" xfId="49279" xr:uid="{00000000-0005-0000-0000-00001D480000}"/>
    <cellStyle name="Normal 63 2 3 3 2 2 3" xfId="8273" xr:uid="{00000000-0005-0000-0000-00001E480000}"/>
    <cellStyle name="Normal 63 2 3 3 2 2 3 2" xfId="17790" xr:uid="{00000000-0005-0000-0000-00001F480000}"/>
    <cellStyle name="Normal 63 2 3 3 2 2 3 3" xfId="25943" xr:uid="{00000000-0005-0000-0000-000020480000}"/>
    <cellStyle name="Normal 63 2 3 3 2 2 3 4" xfId="34096" xr:uid="{00000000-0005-0000-0000-000021480000}"/>
    <cellStyle name="Normal 63 2 3 3 2 2 3 5" xfId="42328" xr:uid="{00000000-0005-0000-0000-000022480000}"/>
    <cellStyle name="Normal 63 2 3 3 2 2 3 6" xfId="51839" xr:uid="{00000000-0005-0000-0000-000023480000}"/>
    <cellStyle name="Normal 63 2 3 3 2 2 4" xfId="12190" xr:uid="{00000000-0005-0000-0000-000024480000}"/>
    <cellStyle name="Normal 63 2 3 3 2 2 5" xfId="20349" xr:uid="{00000000-0005-0000-0000-000025480000}"/>
    <cellStyle name="Normal 63 2 3 3 2 2 6" xfId="28502" xr:uid="{00000000-0005-0000-0000-000026480000}"/>
    <cellStyle name="Normal 63 2 3 3 2 2 7" xfId="36734" xr:uid="{00000000-0005-0000-0000-000027480000}"/>
    <cellStyle name="Normal 63 2 3 3 2 2 8" xfId="46245" xr:uid="{00000000-0005-0000-0000-000028480000}"/>
    <cellStyle name="Normal 63 2 3 3 2 3" xfId="4433" xr:uid="{00000000-0005-0000-0000-000029480000}"/>
    <cellStyle name="Normal 63 2 3 3 2 3 2" xfId="13950" xr:uid="{00000000-0005-0000-0000-00002A480000}"/>
    <cellStyle name="Normal 63 2 3 3 2 3 3" xfId="22103" xr:uid="{00000000-0005-0000-0000-00002B480000}"/>
    <cellStyle name="Normal 63 2 3 3 2 3 4" xfId="30256" xr:uid="{00000000-0005-0000-0000-00002C480000}"/>
    <cellStyle name="Normal 63 2 3 3 2 3 5" xfId="38488" xr:uid="{00000000-0005-0000-0000-00002D480000}"/>
    <cellStyle name="Normal 63 2 3 3 2 3 6" xfId="47999" xr:uid="{00000000-0005-0000-0000-00002E480000}"/>
    <cellStyle name="Normal 63 2 3 3 2 4" xfId="6993" xr:uid="{00000000-0005-0000-0000-00002F480000}"/>
    <cellStyle name="Normal 63 2 3 3 2 4 2" xfId="16510" xr:uid="{00000000-0005-0000-0000-000030480000}"/>
    <cellStyle name="Normal 63 2 3 3 2 4 3" xfId="24663" xr:uid="{00000000-0005-0000-0000-000031480000}"/>
    <cellStyle name="Normal 63 2 3 3 2 4 4" xfId="32816" xr:uid="{00000000-0005-0000-0000-000032480000}"/>
    <cellStyle name="Normal 63 2 3 3 2 4 5" xfId="41048" xr:uid="{00000000-0005-0000-0000-000033480000}"/>
    <cellStyle name="Normal 63 2 3 3 2 4 6" xfId="50559" xr:uid="{00000000-0005-0000-0000-000034480000}"/>
    <cellStyle name="Normal 63 2 3 3 2 5" xfId="10910" xr:uid="{00000000-0005-0000-0000-000035480000}"/>
    <cellStyle name="Normal 63 2 3 3 2 6" xfId="19069" xr:uid="{00000000-0005-0000-0000-000036480000}"/>
    <cellStyle name="Normal 63 2 3 3 2 7" xfId="27222" xr:uid="{00000000-0005-0000-0000-000037480000}"/>
    <cellStyle name="Normal 63 2 3 3 2 8" xfId="35454" xr:uid="{00000000-0005-0000-0000-000038480000}"/>
    <cellStyle name="Normal 63 2 3 3 2 9" xfId="44965" xr:uid="{00000000-0005-0000-0000-000039480000}"/>
    <cellStyle name="Normal 63 2 3 3 3" xfId="2033" xr:uid="{00000000-0005-0000-0000-00003A480000}"/>
    <cellStyle name="Normal 63 2 3 3 3 2" xfId="5073" xr:uid="{00000000-0005-0000-0000-00003B480000}"/>
    <cellStyle name="Normal 63 2 3 3 3 2 2" xfId="14590" xr:uid="{00000000-0005-0000-0000-00003C480000}"/>
    <cellStyle name="Normal 63 2 3 3 3 2 3" xfId="22743" xr:uid="{00000000-0005-0000-0000-00003D480000}"/>
    <cellStyle name="Normal 63 2 3 3 3 2 4" xfId="30896" xr:uid="{00000000-0005-0000-0000-00003E480000}"/>
    <cellStyle name="Normal 63 2 3 3 3 2 5" xfId="39128" xr:uid="{00000000-0005-0000-0000-00003F480000}"/>
    <cellStyle name="Normal 63 2 3 3 3 2 6" xfId="48639" xr:uid="{00000000-0005-0000-0000-000040480000}"/>
    <cellStyle name="Normal 63 2 3 3 3 3" xfId="7633" xr:uid="{00000000-0005-0000-0000-000041480000}"/>
    <cellStyle name="Normal 63 2 3 3 3 3 2" xfId="17150" xr:uid="{00000000-0005-0000-0000-000042480000}"/>
    <cellStyle name="Normal 63 2 3 3 3 3 3" xfId="25303" xr:uid="{00000000-0005-0000-0000-000043480000}"/>
    <cellStyle name="Normal 63 2 3 3 3 3 4" xfId="33456" xr:uid="{00000000-0005-0000-0000-000044480000}"/>
    <cellStyle name="Normal 63 2 3 3 3 3 5" xfId="41688" xr:uid="{00000000-0005-0000-0000-000045480000}"/>
    <cellStyle name="Normal 63 2 3 3 3 3 6" xfId="51199" xr:uid="{00000000-0005-0000-0000-000046480000}"/>
    <cellStyle name="Normal 63 2 3 3 3 4" xfId="11550" xr:uid="{00000000-0005-0000-0000-000047480000}"/>
    <cellStyle name="Normal 63 2 3 3 3 5" xfId="19709" xr:uid="{00000000-0005-0000-0000-000048480000}"/>
    <cellStyle name="Normal 63 2 3 3 3 6" xfId="27862" xr:uid="{00000000-0005-0000-0000-000049480000}"/>
    <cellStyle name="Normal 63 2 3 3 3 7" xfId="36094" xr:uid="{00000000-0005-0000-0000-00004A480000}"/>
    <cellStyle name="Normal 63 2 3 3 3 8" xfId="45605" xr:uid="{00000000-0005-0000-0000-00004B480000}"/>
    <cellStyle name="Normal 63 2 3 3 4" xfId="3790" xr:uid="{00000000-0005-0000-0000-00004C480000}"/>
    <cellStyle name="Normal 63 2 3 3 4 2" xfId="13307" xr:uid="{00000000-0005-0000-0000-00004D480000}"/>
    <cellStyle name="Normal 63 2 3 3 4 3" xfId="21463" xr:uid="{00000000-0005-0000-0000-00004E480000}"/>
    <cellStyle name="Normal 63 2 3 3 4 4" xfId="29616" xr:uid="{00000000-0005-0000-0000-00004F480000}"/>
    <cellStyle name="Normal 63 2 3 3 4 5" xfId="37848" xr:uid="{00000000-0005-0000-0000-000050480000}"/>
    <cellStyle name="Normal 63 2 3 3 4 6" xfId="47359" xr:uid="{00000000-0005-0000-0000-000051480000}"/>
    <cellStyle name="Normal 63 2 3 3 5" xfId="6353" xr:uid="{00000000-0005-0000-0000-000052480000}"/>
    <cellStyle name="Normal 63 2 3 3 5 2" xfId="15870" xr:uid="{00000000-0005-0000-0000-000053480000}"/>
    <cellStyle name="Normal 63 2 3 3 5 3" xfId="24023" xr:uid="{00000000-0005-0000-0000-000054480000}"/>
    <cellStyle name="Normal 63 2 3 3 5 4" xfId="32176" xr:uid="{00000000-0005-0000-0000-000055480000}"/>
    <cellStyle name="Normal 63 2 3 3 5 5" xfId="40408" xr:uid="{00000000-0005-0000-0000-000056480000}"/>
    <cellStyle name="Normal 63 2 3 3 5 6" xfId="49919" xr:uid="{00000000-0005-0000-0000-000057480000}"/>
    <cellStyle name="Normal 63 2 3 3 6" xfId="10270" xr:uid="{00000000-0005-0000-0000-000058480000}"/>
    <cellStyle name="Normal 63 2 3 3 7" xfId="18429" xr:uid="{00000000-0005-0000-0000-000059480000}"/>
    <cellStyle name="Normal 63 2 3 3 8" xfId="26582" xr:uid="{00000000-0005-0000-0000-00005A480000}"/>
    <cellStyle name="Normal 63 2 3 3 9" xfId="34814" xr:uid="{00000000-0005-0000-0000-00005B480000}"/>
    <cellStyle name="Normal 63 2 3 4" xfId="1070" xr:uid="{00000000-0005-0000-0000-00005C480000}"/>
    <cellStyle name="Normal 63 2 3 4 2" xfId="2353" xr:uid="{00000000-0005-0000-0000-00005D480000}"/>
    <cellStyle name="Normal 63 2 3 4 2 2" xfId="5393" xr:uid="{00000000-0005-0000-0000-00005E480000}"/>
    <cellStyle name="Normal 63 2 3 4 2 2 2" xfId="14910" xr:uid="{00000000-0005-0000-0000-00005F480000}"/>
    <cellStyle name="Normal 63 2 3 4 2 2 3" xfId="23063" xr:uid="{00000000-0005-0000-0000-000060480000}"/>
    <cellStyle name="Normal 63 2 3 4 2 2 4" xfId="31216" xr:uid="{00000000-0005-0000-0000-000061480000}"/>
    <cellStyle name="Normal 63 2 3 4 2 2 5" xfId="39448" xr:uid="{00000000-0005-0000-0000-000062480000}"/>
    <cellStyle name="Normal 63 2 3 4 2 2 6" xfId="48959" xr:uid="{00000000-0005-0000-0000-000063480000}"/>
    <cellStyle name="Normal 63 2 3 4 2 3" xfId="7953" xr:uid="{00000000-0005-0000-0000-000064480000}"/>
    <cellStyle name="Normal 63 2 3 4 2 3 2" xfId="17470" xr:uid="{00000000-0005-0000-0000-000065480000}"/>
    <cellStyle name="Normal 63 2 3 4 2 3 3" xfId="25623" xr:uid="{00000000-0005-0000-0000-000066480000}"/>
    <cellStyle name="Normal 63 2 3 4 2 3 4" xfId="33776" xr:uid="{00000000-0005-0000-0000-000067480000}"/>
    <cellStyle name="Normal 63 2 3 4 2 3 5" xfId="42008" xr:uid="{00000000-0005-0000-0000-000068480000}"/>
    <cellStyle name="Normal 63 2 3 4 2 3 6" xfId="51519" xr:uid="{00000000-0005-0000-0000-000069480000}"/>
    <cellStyle name="Normal 63 2 3 4 2 4" xfId="11870" xr:uid="{00000000-0005-0000-0000-00006A480000}"/>
    <cellStyle name="Normal 63 2 3 4 2 5" xfId="20029" xr:uid="{00000000-0005-0000-0000-00006B480000}"/>
    <cellStyle name="Normal 63 2 3 4 2 6" xfId="28182" xr:uid="{00000000-0005-0000-0000-00006C480000}"/>
    <cellStyle name="Normal 63 2 3 4 2 7" xfId="36414" xr:uid="{00000000-0005-0000-0000-00006D480000}"/>
    <cellStyle name="Normal 63 2 3 4 2 8" xfId="45925" xr:uid="{00000000-0005-0000-0000-00006E480000}"/>
    <cellStyle name="Normal 63 2 3 4 3" xfId="4113" xr:uid="{00000000-0005-0000-0000-00006F480000}"/>
    <cellStyle name="Normal 63 2 3 4 3 2" xfId="13630" xr:uid="{00000000-0005-0000-0000-000070480000}"/>
    <cellStyle name="Normal 63 2 3 4 3 3" xfId="21783" xr:uid="{00000000-0005-0000-0000-000071480000}"/>
    <cellStyle name="Normal 63 2 3 4 3 4" xfId="29936" xr:uid="{00000000-0005-0000-0000-000072480000}"/>
    <cellStyle name="Normal 63 2 3 4 3 5" xfId="38168" xr:uid="{00000000-0005-0000-0000-000073480000}"/>
    <cellStyle name="Normal 63 2 3 4 3 6" xfId="47679" xr:uid="{00000000-0005-0000-0000-000074480000}"/>
    <cellStyle name="Normal 63 2 3 4 4" xfId="6673" xr:uid="{00000000-0005-0000-0000-000075480000}"/>
    <cellStyle name="Normal 63 2 3 4 4 2" xfId="16190" xr:uid="{00000000-0005-0000-0000-000076480000}"/>
    <cellStyle name="Normal 63 2 3 4 4 3" xfId="24343" xr:uid="{00000000-0005-0000-0000-000077480000}"/>
    <cellStyle name="Normal 63 2 3 4 4 4" xfId="32496" xr:uid="{00000000-0005-0000-0000-000078480000}"/>
    <cellStyle name="Normal 63 2 3 4 4 5" xfId="40728" xr:uid="{00000000-0005-0000-0000-000079480000}"/>
    <cellStyle name="Normal 63 2 3 4 4 6" xfId="50239" xr:uid="{00000000-0005-0000-0000-00007A480000}"/>
    <cellStyle name="Normal 63 2 3 4 5" xfId="10590" xr:uid="{00000000-0005-0000-0000-00007B480000}"/>
    <cellStyle name="Normal 63 2 3 4 6" xfId="18749" xr:uid="{00000000-0005-0000-0000-00007C480000}"/>
    <cellStyle name="Normal 63 2 3 4 7" xfId="26902" xr:uid="{00000000-0005-0000-0000-00007D480000}"/>
    <cellStyle name="Normal 63 2 3 4 8" xfId="35134" xr:uid="{00000000-0005-0000-0000-00007E480000}"/>
    <cellStyle name="Normal 63 2 3 4 9" xfId="44645" xr:uid="{00000000-0005-0000-0000-00007F480000}"/>
    <cellStyle name="Normal 63 2 3 5" xfId="1713" xr:uid="{00000000-0005-0000-0000-000080480000}"/>
    <cellStyle name="Normal 63 2 3 5 2" xfId="4753" xr:uid="{00000000-0005-0000-0000-000081480000}"/>
    <cellStyle name="Normal 63 2 3 5 2 2" xfId="14270" xr:uid="{00000000-0005-0000-0000-000082480000}"/>
    <cellStyle name="Normal 63 2 3 5 2 3" xfId="22423" xr:uid="{00000000-0005-0000-0000-000083480000}"/>
    <cellStyle name="Normal 63 2 3 5 2 4" xfId="30576" xr:uid="{00000000-0005-0000-0000-000084480000}"/>
    <cellStyle name="Normal 63 2 3 5 2 5" xfId="38808" xr:uid="{00000000-0005-0000-0000-000085480000}"/>
    <cellStyle name="Normal 63 2 3 5 2 6" xfId="48319" xr:uid="{00000000-0005-0000-0000-000086480000}"/>
    <cellStyle name="Normal 63 2 3 5 3" xfId="7313" xr:uid="{00000000-0005-0000-0000-000087480000}"/>
    <cellStyle name="Normal 63 2 3 5 3 2" xfId="16830" xr:uid="{00000000-0005-0000-0000-000088480000}"/>
    <cellStyle name="Normal 63 2 3 5 3 3" xfId="24983" xr:uid="{00000000-0005-0000-0000-000089480000}"/>
    <cellStyle name="Normal 63 2 3 5 3 4" xfId="33136" xr:uid="{00000000-0005-0000-0000-00008A480000}"/>
    <cellStyle name="Normal 63 2 3 5 3 5" xfId="41368" xr:uid="{00000000-0005-0000-0000-00008B480000}"/>
    <cellStyle name="Normal 63 2 3 5 3 6" xfId="50879" xr:uid="{00000000-0005-0000-0000-00008C480000}"/>
    <cellStyle name="Normal 63 2 3 5 4" xfId="11230" xr:uid="{00000000-0005-0000-0000-00008D480000}"/>
    <cellStyle name="Normal 63 2 3 5 5" xfId="19389" xr:uid="{00000000-0005-0000-0000-00008E480000}"/>
    <cellStyle name="Normal 63 2 3 5 6" xfId="27542" xr:uid="{00000000-0005-0000-0000-00008F480000}"/>
    <cellStyle name="Normal 63 2 3 5 7" xfId="35774" xr:uid="{00000000-0005-0000-0000-000090480000}"/>
    <cellStyle name="Normal 63 2 3 5 8" xfId="45285" xr:uid="{00000000-0005-0000-0000-000091480000}"/>
    <cellStyle name="Normal 63 2 3 6" xfId="3467" xr:uid="{00000000-0005-0000-0000-000092480000}"/>
    <cellStyle name="Normal 63 2 3 6 2" xfId="12984" xr:uid="{00000000-0005-0000-0000-000093480000}"/>
    <cellStyle name="Normal 63 2 3 6 3" xfId="21143" xr:uid="{00000000-0005-0000-0000-000094480000}"/>
    <cellStyle name="Normal 63 2 3 6 4" xfId="29296" xr:uid="{00000000-0005-0000-0000-000095480000}"/>
    <cellStyle name="Normal 63 2 3 6 5" xfId="37528" xr:uid="{00000000-0005-0000-0000-000096480000}"/>
    <cellStyle name="Normal 63 2 3 6 6" xfId="47039" xr:uid="{00000000-0005-0000-0000-000097480000}"/>
    <cellStyle name="Normal 63 2 3 7" xfId="6033" xr:uid="{00000000-0005-0000-0000-000098480000}"/>
    <cellStyle name="Normal 63 2 3 7 2" xfId="15550" xr:uid="{00000000-0005-0000-0000-000099480000}"/>
    <cellStyle name="Normal 63 2 3 7 3" xfId="23703" xr:uid="{00000000-0005-0000-0000-00009A480000}"/>
    <cellStyle name="Normal 63 2 3 7 4" xfId="31856" xr:uid="{00000000-0005-0000-0000-00009B480000}"/>
    <cellStyle name="Normal 63 2 3 7 5" xfId="40088" xr:uid="{00000000-0005-0000-0000-00009C480000}"/>
    <cellStyle name="Normal 63 2 3 7 6" xfId="49599" xr:uid="{00000000-0005-0000-0000-00009D480000}"/>
    <cellStyle name="Normal 63 2 3 8" xfId="9950" xr:uid="{00000000-0005-0000-0000-00009E480000}"/>
    <cellStyle name="Normal 63 2 3 9" xfId="18109" xr:uid="{00000000-0005-0000-0000-00009F480000}"/>
    <cellStyle name="Normal 63 2 30" xfId="9619" xr:uid="{00000000-0005-0000-0000-0000A0480000}"/>
    <cellStyle name="Normal 63 2 30 2" xfId="43674" xr:uid="{00000000-0005-0000-0000-0000A1480000}"/>
    <cellStyle name="Normal 63 2 30 3" xfId="53185" xr:uid="{00000000-0005-0000-0000-0000A2480000}"/>
    <cellStyle name="Normal 63 2 31" xfId="9698" xr:uid="{00000000-0005-0000-0000-0000A3480000}"/>
    <cellStyle name="Normal 63 2 31 2" xfId="43753" xr:uid="{00000000-0005-0000-0000-0000A4480000}"/>
    <cellStyle name="Normal 63 2 31 3" xfId="53264" xr:uid="{00000000-0005-0000-0000-0000A5480000}"/>
    <cellStyle name="Normal 63 2 32" xfId="9777" xr:uid="{00000000-0005-0000-0000-0000A6480000}"/>
    <cellStyle name="Normal 63 2 32 2" xfId="43832" xr:uid="{00000000-0005-0000-0000-0000A7480000}"/>
    <cellStyle name="Normal 63 2 32 3" xfId="53343" xr:uid="{00000000-0005-0000-0000-0000A8480000}"/>
    <cellStyle name="Normal 63 2 33" xfId="9871" xr:uid="{00000000-0005-0000-0000-0000A9480000}"/>
    <cellStyle name="Normal 63 2 34" xfId="18030" xr:uid="{00000000-0005-0000-0000-0000AA480000}"/>
    <cellStyle name="Normal 63 2 35" xfId="26183" xr:uid="{00000000-0005-0000-0000-0000AB480000}"/>
    <cellStyle name="Normal 63 2 36" xfId="34336" xr:uid="{00000000-0005-0000-0000-0000AC480000}"/>
    <cellStyle name="Normal 63 2 37" xfId="34415" xr:uid="{00000000-0005-0000-0000-0000AD480000}"/>
    <cellStyle name="Normal 63 2 38" xfId="43926" xr:uid="{00000000-0005-0000-0000-0000AE480000}"/>
    <cellStyle name="Normal 63 2 39" xfId="53437" xr:uid="{00000000-0005-0000-0000-0000AF480000}"/>
    <cellStyle name="Normal 63 2 4" xfId="501" xr:uid="{00000000-0005-0000-0000-0000B0480000}"/>
    <cellStyle name="Normal 63 2 4 10" xfId="34574" xr:uid="{00000000-0005-0000-0000-0000B1480000}"/>
    <cellStyle name="Normal 63 2 4 11" xfId="44085" xr:uid="{00000000-0005-0000-0000-0000B2480000}"/>
    <cellStyle name="Normal 63 2 4 2" xfId="827" xr:uid="{00000000-0005-0000-0000-0000B3480000}"/>
    <cellStyle name="Normal 63 2 4 2 10" xfId="44405" xr:uid="{00000000-0005-0000-0000-0000B4480000}"/>
    <cellStyle name="Normal 63 2 4 2 2" xfId="1470" xr:uid="{00000000-0005-0000-0000-0000B5480000}"/>
    <cellStyle name="Normal 63 2 4 2 2 2" xfId="2753" xr:uid="{00000000-0005-0000-0000-0000B6480000}"/>
    <cellStyle name="Normal 63 2 4 2 2 2 2" xfId="5793" xr:uid="{00000000-0005-0000-0000-0000B7480000}"/>
    <cellStyle name="Normal 63 2 4 2 2 2 2 2" xfId="15310" xr:uid="{00000000-0005-0000-0000-0000B8480000}"/>
    <cellStyle name="Normal 63 2 4 2 2 2 2 3" xfId="23463" xr:uid="{00000000-0005-0000-0000-0000B9480000}"/>
    <cellStyle name="Normal 63 2 4 2 2 2 2 4" xfId="31616" xr:uid="{00000000-0005-0000-0000-0000BA480000}"/>
    <cellStyle name="Normal 63 2 4 2 2 2 2 5" xfId="39848" xr:uid="{00000000-0005-0000-0000-0000BB480000}"/>
    <cellStyle name="Normal 63 2 4 2 2 2 2 6" xfId="49359" xr:uid="{00000000-0005-0000-0000-0000BC480000}"/>
    <cellStyle name="Normal 63 2 4 2 2 2 3" xfId="8353" xr:uid="{00000000-0005-0000-0000-0000BD480000}"/>
    <cellStyle name="Normal 63 2 4 2 2 2 3 2" xfId="17870" xr:uid="{00000000-0005-0000-0000-0000BE480000}"/>
    <cellStyle name="Normal 63 2 4 2 2 2 3 3" xfId="26023" xr:uid="{00000000-0005-0000-0000-0000BF480000}"/>
    <cellStyle name="Normal 63 2 4 2 2 2 3 4" xfId="34176" xr:uid="{00000000-0005-0000-0000-0000C0480000}"/>
    <cellStyle name="Normal 63 2 4 2 2 2 3 5" xfId="42408" xr:uid="{00000000-0005-0000-0000-0000C1480000}"/>
    <cellStyle name="Normal 63 2 4 2 2 2 3 6" xfId="51919" xr:uid="{00000000-0005-0000-0000-0000C2480000}"/>
    <cellStyle name="Normal 63 2 4 2 2 2 4" xfId="12270" xr:uid="{00000000-0005-0000-0000-0000C3480000}"/>
    <cellStyle name="Normal 63 2 4 2 2 2 5" xfId="20429" xr:uid="{00000000-0005-0000-0000-0000C4480000}"/>
    <cellStyle name="Normal 63 2 4 2 2 2 6" xfId="28582" xr:uid="{00000000-0005-0000-0000-0000C5480000}"/>
    <cellStyle name="Normal 63 2 4 2 2 2 7" xfId="36814" xr:uid="{00000000-0005-0000-0000-0000C6480000}"/>
    <cellStyle name="Normal 63 2 4 2 2 2 8" xfId="46325" xr:uid="{00000000-0005-0000-0000-0000C7480000}"/>
    <cellStyle name="Normal 63 2 4 2 2 3" xfId="4513" xr:uid="{00000000-0005-0000-0000-0000C8480000}"/>
    <cellStyle name="Normal 63 2 4 2 2 3 2" xfId="14030" xr:uid="{00000000-0005-0000-0000-0000C9480000}"/>
    <cellStyle name="Normal 63 2 4 2 2 3 3" xfId="22183" xr:uid="{00000000-0005-0000-0000-0000CA480000}"/>
    <cellStyle name="Normal 63 2 4 2 2 3 4" xfId="30336" xr:uid="{00000000-0005-0000-0000-0000CB480000}"/>
    <cellStyle name="Normal 63 2 4 2 2 3 5" xfId="38568" xr:uid="{00000000-0005-0000-0000-0000CC480000}"/>
    <cellStyle name="Normal 63 2 4 2 2 3 6" xfId="48079" xr:uid="{00000000-0005-0000-0000-0000CD480000}"/>
    <cellStyle name="Normal 63 2 4 2 2 4" xfId="7073" xr:uid="{00000000-0005-0000-0000-0000CE480000}"/>
    <cellStyle name="Normal 63 2 4 2 2 4 2" xfId="16590" xr:uid="{00000000-0005-0000-0000-0000CF480000}"/>
    <cellStyle name="Normal 63 2 4 2 2 4 3" xfId="24743" xr:uid="{00000000-0005-0000-0000-0000D0480000}"/>
    <cellStyle name="Normal 63 2 4 2 2 4 4" xfId="32896" xr:uid="{00000000-0005-0000-0000-0000D1480000}"/>
    <cellStyle name="Normal 63 2 4 2 2 4 5" xfId="41128" xr:uid="{00000000-0005-0000-0000-0000D2480000}"/>
    <cellStyle name="Normal 63 2 4 2 2 4 6" xfId="50639" xr:uid="{00000000-0005-0000-0000-0000D3480000}"/>
    <cellStyle name="Normal 63 2 4 2 2 5" xfId="10990" xr:uid="{00000000-0005-0000-0000-0000D4480000}"/>
    <cellStyle name="Normal 63 2 4 2 2 6" xfId="19149" xr:uid="{00000000-0005-0000-0000-0000D5480000}"/>
    <cellStyle name="Normal 63 2 4 2 2 7" xfId="27302" xr:uid="{00000000-0005-0000-0000-0000D6480000}"/>
    <cellStyle name="Normal 63 2 4 2 2 8" xfId="35534" xr:uid="{00000000-0005-0000-0000-0000D7480000}"/>
    <cellStyle name="Normal 63 2 4 2 2 9" xfId="45045" xr:uid="{00000000-0005-0000-0000-0000D8480000}"/>
    <cellStyle name="Normal 63 2 4 2 3" xfId="2113" xr:uid="{00000000-0005-0000-0000-0000D9480000}"/>
    <cellStyle name="Normal 63 2 4 2 3 2" xfId="5153" xr:uid="{00000000-0005-0000-0000-0000DA480000}"/>
    <cellStyle name="Normal 63 2 4 2 3 2 2" xfId="14670" xr:uid="{00000000-0005-0000-0000-0000DB480000}"/>
    <cellStyle name="Normal 63 2 4 2 3 2 3" xfId="22823" xr:uid="{00000000-0005-0000-0000-0000DC480000}"/>
    <cellStyle name="Normal 63 2 4 2 3 2 4" xfId="30976" xr:uid="{00000000-0005-0000-0000-0000DD480000}"/>
    <cellStyle name="Normal 63 2 4 2 3 2 5" xfId="39208" xr:uid="{00000000-0005-0000-0000-0000DE480000}"/>
    <cellStyle name="Normal 63 2 4 2 3 2 6" xfId="48719" xr:uid="{00000000-0005-0000-0000-0000DF480000}"/>
    <cellStyle name="Normal 63 2 4 2 3 3" xfId="7713" xr:uid="{00000000-0005-0000-0000-0000E0480000}"/>
    <cellStyle name="Normal 63 2 4 2 3 3 2" xfId="17230" xr:uid="{00000000-0005-0000-0000-0000E1480000}"/>
    <cellStyle name="Normal 63 2 4 2 3 3 3" xfId="25383" xr:uid="{00000000-0005-0000-0000-0000E2480000}"/>
    <cellStyle name="Normal 63 2 4 2 3 3 4" xfId="33536" xr:uid="{00000000-0005-0000-0000-0000E3480000}"/>
    <cellStyle name="Normal 63 2 4 2 3 3 5" xfId="41768" xr:uid="{00000000-0005-0000-0000-0000E4480000}"/>
    <cellStyle name="Normal 63 2 4 2 3 3 6" xfId="51279" xr:uid="{00000000-0005-0000-0000-0000E5480000}"/>
    <cellStyle name="Normal 63 2 4 2 3 4" xfId="11630" xr:uid="{00000000-0005-0000-0000-0000E6480000}"/>
    <cellStyle name="Normal 63 2 4 2 3 5" xfId="19789" xr:uid="{00000000-0005-0000-0000-0000E7480000}"/>
    <cellStyle name="Normal 63 2 4 2 3 6" xfId="27942" xr:uid="{00000000-0005-0000-0000-0000E8480000}"/>
    <cellStyle name="Normal 63 2 4 2 3 7" xfId="36174" xr:uid="{00000000-0005-0000-0000-0000E9480000}"/>
    <cellStyle name="Normal 63 2 4 2 3 8" xfId="45685" xr:uid="{00000000-0005-0000-0000-0000EA480000}"/>
    <cellStyle name="Normal 63 2 4 2 4" xfId="3873" xr:uid="{00000000-0005-0000-0000-0000EB480000}"/>
    <cellStyle name="Normal 63 2 4 2 4 2" xfId="13390" xr:uid="{00000000-0005-0000-0000-0000EC480000}"/>
    <cellStyle name="Normal 63 2 4 2 4 3" xfId="21543" xr:uid="{00000000-0005-0000-0000-0000ED480000}"/>
    <cellStyle name="Normal 63 2 4 2 4 4" xfId="29696" xr:uid="{00000000-0005-0000-0000-0000EE480000}"/>
    <cellStyle name="Normal 63 2 4 2 4 5" xfId="37928" xr:uid="{00000000-0005-0000-0000-0000EF480000}"/>
    <cellStyle name="Normal 63 2 4 2 4 6" xfId="47439" xr:uid="{00000000-0005-0000-0000-0000F0480000}"/>
    <cellStyle name="Normal 63 2 4 2 5" xfId="6433" xr:uid="{00000000-0005-0000-0000-0000F1480000}"/>
    <cellStyle name="Normal 63 2 4 2 5 2" xfId="15950" xr:uid="{00000000-0005-0000-0000-0000F2480000}"/>
    <cellStyle name="Normal 63 2 4 2 5 3" xfId="24103" xr:uid="{00000000-0005-0000-0000-0000F3480000}"/>
    <cellStyle name="Normal 63 2 4 2 5 4" xfId="32256" xr:uid="{00000000-0005-0000-0000-0000F4480000}"/>
    <cellStyle name="Normal 63 2 4 2 5 5" xfId="40488" xr:uid="{00000000-0005-0000-0000-0000F5480000}"/>
    <cellStyle name="Normal 63 2 4 2 5 6" xfId="49999" xr:uid="{00000000-0005-0000-0000-0000F6480000}"/>
    <cellStyle name="Normal 63 2 4 2 6" xfId="10350" xr:uid="{00000000-0005-0000-0000-0000F7480000}"/>
    <cellStyle name="Normal 63 2 4 2 7" xfId="18509" xr:uid="{00000000-0005-0000-0000-0000F8480000}"/>
    <cellStyle name="Normal 63 2 4 2 8" xfId="26662" xr:uid="{00000000-0005-0000-0000-0000F9480000}"/>
    <cellStyle name="Normal 63 2 4 2 9" xfId="34894" xr:uid="{00000000-0005-0000-0000-0000FA480000}"/>
    <cellStyle name="Normal 63 2 4 3" xfId="1150" xr:uid="{00000000-0005-0000-0000-0000FB480000}"/>
    <cellStyle name="Normal 63 2 4 3 2" xfId="2433" xr:uid="{00000000-0005-0000-0000-0000FC480000}"/>
    <cellStyle name="Normal 63 2 4 3 2 2" xfId="5473" xr:uid="{00000000-0005-0000-0000-0000FD480000}"/>
    <cellStyle name="Normal 63 2 4 3 2 2 2" xfId="14990" xr:uid="{00000000-0005-0000-0000-0000FE480000}"/>
    <cellStyle name="Normal 63 2 4 3 2 2 3" xfId="23143" xr:uid="{00000000-0005-0000-0000-0000FF480000}"/>
    <cellStyle name="Normal 63 2 4 3 2 2 4" xfId="31296" xr:uid="{00000000-0005-0000-0000-000000490000}"/>
    <cellStyle name="Normal 63 2 4 3 2 2 5" xfId="39528" xr:uid="{00000000-0005-0000-0000-000001490000}"/>
    <cellStyle name="Normal 63 2 4 3 2 2 6" xfId="49039" xr:uid="{00000000-0005-0000-0000-000002490000}"/>
    <cellStyle name="Normal 63 2 4 3 2 3" xfId="8033" xr:uid="{00000000-0005-0000-0000-000003490000}"/>
    <cellStyle name="Normal 63 2 4 3 2 3 2" xfId="17550" xr:uid="{00000000-0005-0000-0000-000004490000}"/>
    <cellStyle name="Normal 63 2 4 3 2 3 3" xfId="25703" xr:uid="{00000000-0005-0000-0000-000005490000}"/>
    <cellStyle name="Normal 63 2 4 3 2 3 4" xfId="33856" xr:uid="{00000000-0005-0000-0000-000006490000}"/>
    <cellStyle name="Normal 63 2 4 3 2 3 5" xfId="42088" xr:uid="{00000000-0005-0000-0000-000007490000}"/>
    <cellStyle name="Normal 63 2 4 3 2 3 6" xfId="51599" xr:uid="{00000000-0005-0000-0000-000008490000}"/>
    <cellStyle name="Normal 63 2 4 3 2 4" xfId="11950" xr:uid="{00000000-0005-0000-0000-000009490000}"/>
    <cellStyle name="Normal 63 2 4 3 2 5" xfId="20109" xr:uid="{00000000-0005-0000-0000-00000A490000}"/>
    <cellStyle name="Normal 63 2 4 3 2 6" xfId="28262" xr:uid="{00000000-0005-0000-0000-00000B490000}"/>
    <cellStyle name="Normal 63 2 4 3 2 7" xfId="36494" xr:uid="{00000000-0005-0000-0000-00000C490000}"/>
    <cellStyle name="Normal 63 2 4 3 2 8" xfId="46005" xr:uid="{00000000-0005-0000-0000-00000D490000}"/>
    <cellStyle name="Normal 63 2 4 3 3" xfId="4193" xr:uid="{00000000-0005-0000-0000-00000E490000}"/>
    <cellStyle name="Normal 63 2 4 3 3 2" xfId="13710" xr:uid="{00000000-0005-0000-0000-00000F490000}"/>
    <cellStyle name="Normal 63 2 4 3 3 3" xfId="21863" xr:uid="{00000000-0005-0000-0000-000010490000}"/>
    <cellStyle name="Normal 63 2 4 3 3 4" xfId="30016" xr:uid="{00000000-0005-0000-0000-000011490000}"/>
    <cellStyle name="Normal 63 2 4 3 3 5" xfId="38248" xr:uid="{00000000-0005-0000-0000-000012490000}"/>
    <cellStyle name="Normal 63 2 4 3 3 6" xfId="47759" xr:uid="{00000000-0005-0000-0000-000013490000}"/>
    <cellStyle name="Normal 63 2 4 3 4" xfId="6753" xr:uid="{00000000-0005-0000-0000-000014490000}"/>
    <cellStyle name="Normal 63 2 4 3 4 2" xfId="16270" xr:uid="{00000000-0005-0000-0000-000015490000}"/>
    <cellStyle name="Normal 63 2 4 3 4 3" xfId="24423" xr:uid="{00000000-0005-0000-0000-000016490000}"/>
    <cellStyle name="Normal 63 2 4 3 4 4" xfId="32576" xr:uid="{00000000-0005-0000-0000-000017490000}"/>
    <cellStyle name="Normal 63 2 4 3 4 5" xfId="40808" xr:uid="{00000000-0005-0000-0000-000018490000}"/>
    <cellStyle name="Normal 63 2 4 3 4 6" xfId="50319" xr:uid="{00000000-0005-0000-0000-000019490000}"/>
    <cellStyle name="Normal 63 2 4 3 5" xfId="10670" xr:uid="{00000000-0005-0000-0000-00001A490000}"/>
    <cellStyle name="Normal 63 2 4 3 6" xfId="18829" xr:uid="{00000000-0005-0000-0000-00001B490000}"/>
    <cellStyle name="Normal 63 2 4 3 7" xfId="26982" xr:uid="{00000000-0005-0000-0000-00001C490000}"/>
    <cellStyle name="Normal 63 2 4 3 8" xfId="35214" xr:uid="{00000000-0005-0000-0000-00001D490000}"/>
    <cellStyle name="Normal 63 2 4 3 9" xfId="44725" xr:uid="{00000000-0005-0000-0000-00001E490000}"/>
    <cellStyle name="Normal 63 2 4 4" xfId="1793" xr:uid="{00000000-0005-0000-0000-00001F490000}"/>
    <cellStyle name="Normal 63 2 4 4 2" xfId="4833" xr:uid="{00000000-0005-0000-0000-000020490000}"/>
    <cellStyle name="Normal 63 2 4 4 2 2" xfId="14350" xr:uid="{00000000-0005-0000-0000-000021490000}"/>
    <cellStyle name="Normal 63 2 4 4 2 3" xfId="22503" xr:uid="{00000000-0005-0000-0000-000022490000}"/>
    <cellStyle name="Normal 63 2 4 4 2 4" xfId="30656" xr:uid="{00000000-0005-0000-0000-000023490000}"/>
    <cellStyle name="Normal 63 2 4 4 2 5" xfId="38888" xr:uid="{00000000-0005-0000-0000-000024490000}"/>
    <cellStyle name="Normal 63 2 4 4 2 6" xfId="48399" xr:uid="{00000000-0005-0000-0000-000025490000}"/>
    <cellStyle name="Normal 63 2 4 4 3" xfId="7393" xr:uid="{00000000-0005-0000-0000-000026490000}"/>
    <cellStyle name="Normal 63 2 4 4 3 2" xfId="16910" xr:uid="{00000000-0005-0000-0000-000027490000}"/>
    <cellStyle name="Normal 63 2 4 4 3 3" xfId="25063" xr:uid="{00000000-0005-0000-0000-000028490000}"/>
    <cellStyle name="Normal 63 2 4 4 3 4" xfId="33216" xr:uid="{00000000-0005-0000-0000-000029490000}"/>
    <cellStyle name="Normal 63 2 4 4 3 5" xfId="41448" xr:uid="{00000000-0005-0000-0000-00002A490000}"/>
    <cellStyle name="Normal 63 2 4 4 3 6" xfId="50959" xr:uid="{00000000-0005-0000-0000-00002B490000}"/>
    <cellStyle name="Normal 63 2 4 4 4" xfId="11310" xr:uid="{00000000-0005-0000-0000-00002C490000}"/>
    <cellStyle name="Normal 63 2 4 4 5" xfId="19469" xr:uid="{00000000-0005-0000-0000-00002D490000}"/>
    <cellStyle name="Normal 63 2 4 4 6" xfId="27622" xr:uid="{00000000-0005-0000-0000-00002E490000}"/>
    <cellStyle name="Normal 63 2 4 4 7" xfId="35854" xr:uid="{00000000-0005-0000-0000-00002F490000}"/>
    <cellStyle name="Normal 63 2 4 4 8" xfId="45365" xr:uid="{00000000-0005-0000-0000-000030490000}"/>
    <cellStyle name="Normal 63 2 4 5" xfId="3550" xr:uid="{00000000-0005-0000-0000-000031490000}"/>
    <cellStyle name="Normal 63 2 4 5 2" xfId="13067" xr:uid="{00000000-0005-0000-0000-000032490000}"/>
    <cellStyle name="Normal 63 2 4 5 3" xfId="21223" xr:uid="{00000000-0005-0000-0000-000033490000}"/>
    <cellStyle name="Normal 63 2 4 5 4" xfId="29376" xr:uid="{00000000-0005-0000-0000-000034490000}"/>
    <cellStyle name="Normal 63 2 4 5 5" xfId="37608" xr:uid="{00000000-0005-0000-0000-000035490000}"/>
    <cellStyle name="Normal 63 2 4 5 6" xfId="47119" xr:uid="{00000000-0005-0000-0000-000036490000}"/>
    <cellStyle name="Normal 63 2 4 6" xfId="6113" xr:uid="{00000000-0005-0000-0000-000037490000}"/>
    <cellStyle name="Normal 63 2 4 6 2" xfId="15630" xr:uid="{00000000-0005-0000-0000-000038490000}"/>
    <cellStyle name="Normal 63 2 4 6 3" xfId="23783" xr:uid="{00000000-0005-0000-0000-000039490000}"/>
    <cellStyle name="Normal 63 2 4 6 4" xfId="31936" xr:uid="{00000000-0005-0000-0000-00003A490000}"/>
    <cellStyle name="Normal 63 2 4 6 5" xfId="40168" xr:uid="{00000000-0005-0000-0000-00003B490000}"/>
    <cellStyle name="Normal 63 2 4 6 6" xfId="49679" xr:uid="{00000000-0005-0000-0000-00003C490000}"/>
    <cellStyle name="Normal 63 2 4 7" xfId="10030" xr:uid="{00000000-0005-0000-0000-00003D490000}"/>
    <cellStyle name="Normal 63 2 4 8" xfId="18189" xr:uid="{00000000-0005-0000-0000-00003E490000}"/>
    <cellStyle name="Normal 63 2 4 9" xfId="26342" xr:uid="{00000000-0005-0000-0000-00003F490000}"/>
    <cellStyle name="Normal 63 2 40" xfId="53516" xr:uid="{00000000-0005-0000-0000-000040490000}"/>
    <cellStyle name="Normal 63 2 41" xfId="53595" xr:uid="{00000000-0005-0000-0000-000041490000}"/>
    <cellStyle name="Normal 63 2 42" xfId="53674" xr:uid="{00000000-0005-0000-0000-000042490000}"/>
    <cellStyle name="Normal 63 2 43" xfId="53753" xr:uid="{00000000-0005-0000-0000-000043490000}"/>
    <cellStyle name="Normal 63 2 5" xfId="664" xr:uid="{00000000-0005-0000-0000-000044490000}"/>
    <cellStyle name="Normal 63 2 5 10" xfId="44245" xr:uid="{00000000-0005-0000-0000-000045490000}"/>
    <cellStyle name="Normal 63 2 5 2" xfId="1310" xr:uid="{00000000-0005-0000-0000-000046490000}"/>
    <cellStyle name="Normal 63 2 5 2 2" xfId="2593" xr:uid="{00000000-0005-0000-0000-000047490000}"/>
    <cellStyle name="Normal 63 2 5 2 2 2" xfId="5633" xr:uid="{00000000-0005-0000-0000-000048490000}"/>
    <cellStyle name="Normal 63 2 5 2 2 2 2" xfId="15150" xr:uid="{00000000-0005-0000-0000-000049490000}"/>
    <cellStyle name="Normal 63 2 5 2 2 2 3" xfId="23303" xr:uid="{00000000-0005-0000-0000-00004A490000}"/>
    <cellStyle name="Normal 63 2 5 2 2 2 4" xfId="31456" xr:uid="{00000000-0005-0000-0000-00004B490000}"/>
    <cellStyle name="Normal 63 2 5 2 2 2 5" xfId="39688" xr:uid="{00000000-0005-0000-0000-00004C490000}"/>
    <cellStyle name="Normal 63 2 5 2 2 2 6" xfId="49199" xr:uid="{00000000-0005-0000-0000-00004D490000}"/>
    <cellStyle name="Normal 63 2 5 2 2 3" xfId="8193" xr:uid="{00000000-0005-0000-0000-00004E490000}"/>
    <cellStyle name="Normal 63 2 5 2 2 3 2" xfId="17710" xr:uid="{00000000-0005-0000-0000-00004F490000}"/>
    <cellStyle name="Normal 63 2 5 2 2 3 3" xfId="25863" xr:uid="{00000000-0005-0000-0000-000050490000}"/>
    <cellStyle name="Normal 63 2 5 2 2 3 4" xfId="34016" xr:uid="{00000000-0005-0000-0000-000051490000}"/>
    <cellStyle name="Normal 63 2 5 2 2 3 5" xfId="42248" xr:uid="{00000000-0005-0000-0000-000052490000}"/>
    <cellStyle name="Normal 63 2 5 2 2 3 6" xfId="51759" xr:uid="{00000000-0005-0000-0000-000053490000}"/>
    <cellStyle name="Normal 63 2 5 2 2 4" xfId="12110" xr:uid="{00000000-0005-0000-0000-000054490000}"/>
    <cellStyle name="Normal 63 2 5 2 2 5" xfId="20269" xr:uid="{00000000-0005-0000-0000-000055490000}"/>
    <cellStyle name="Normal 63 2 5 2 2 6" xfId="28422" xr:uid="{00000000-0005-0000-0000-000056490000}"/>
    <cellStyle name="Normal 63 2 5 2 2 7" xfId="36654" xr:uid="{00000000-0005-0000-0000-000057490000}"/>
    <cellStyle name="Normal 63 2 5 2 2 8" xfId="46165" xr:uid="{00000000-0005-0000-0000-000058490000}"/>
    <cellStyle name="Normal 63 2 5 2 3" xfId="4353" xr:uid="{00000000-0005-0000-0000-000059490000}"/>
    <cellStyle name="Normal 63 2 5 2 3 2" xfId="13870" xr:uid="{00000000-0005-0000-0000-00005A490000}"/>
    <cellStyle name="Normal 63 2 5 2 3 3" xfId="22023" xr:uid="{00000000-0005-0000-0000-00005B490000}"/>
    <cellStyle name="Normal 63 2 5 2 3 4" xfId="30176" xr:uid="{00000000-0005-0000-0000-00005C490000}"/>
    <cellStyle name="Normal 63 2 5 2 3 5" xfId="38408" xr:uid="{00000000-0005-0000-0000-00005D490000}"/>
    <cellStyle name="Normal 63 2 5 2 3 6" xfId="47919" xr:uid="{00000000-0005-0000-0000-00005E490000}"/>
    <cellStyle name="Normal 63 2 5 2 4" xfId="6913" xr:uid="{00000000-0005-0000-0000-00005F490000}"/>
    <cellStyle name="Normal 63 2 5 2 4 2" xfId="16430" xr:uid="{00000000-0005-0000-0000-000060490000}"/>
    <cellStyle name="Normal 63 2 5 2 4 3" xfId="24583" xr:uid="{00000000-0005-0000-0000-000061490000}"/>
    <cellStyle name="Normal 63 2 5 2 4 4" xfId="32736" xr:uid="{00000000-0005-0000-0000-000062490000}"/>
    <cellStyle name="Normal 63 2 5 2 4 5" xfId="40968" xr:uid="{00000000-0005-0000-0000-000063490000}"/>
    <cellStyle name="Normal 63 2 5 2 4 6" xfId="50479" xr:uid="{00000000-0005-0000-0000-000064490000}"/>
    <cellStyle name="Normal 63 2 5 2 5" xfId="10830" xr:uid="{00000000-0005-0000-0000-000065490000}"/>
    <cellStyle name="Normal 63 2 5 2 6" xfId="18989" xr:uid="{00000000-0005-0000-0000-000066490000}"/>
    <cellStyle name="Normal 63 2 5 2 7" xfId="27142" xr:uid="{00000000-0005-0000-0000-000067490000}"/>
    <cellStyle name="Normal 63 2 5 2 8" xfId="35374" xr:uid="{00000000-0005-0000-0000-000068490000}"/>
    <cellStyle name="Normal 63 2 5 2 9" xfId="44885" xr:uid="{00000000-0005-0000-0000-000069490000}"/>
    <cellStyle name="Normal 63 2 5 3" xfId="1953" xr:uid="{00000000-0005-0000-0000-00006A490000}"/>
    <cellStyle name="Normal 63 2 5 3 2" xfId="4993" xr:uid="{00000000-0005-0000-0000-00006B490000}"/>
    <cellStyle name="Normal 63 2 5 3 2 2" xfId="14510" xr:uid="{00000000-0005-0000-0000-00006C490000}"/>
    <cellStyle name="Normal 63 2 5 3 2 3" xfId="22663" xr:uid="{00000000-0005-0000-0000-00006D490000}"/>
    <cellStyle name="Normal 63 2 5 3 2 4" xfId="30816" xr:uid="{00000000-0005-0000-0000-00006E490000}"/>
    <cellStyle name="Normal 63 2 5 3 2 5" xfId="39048" xr:uid="{00000000-0005-0000-0000-00006F490000}"/>
    <cellStyle name="Normal 63 2 5 3 2 6" xfId="48559" xr:uid="{00000000-0005-0000-0000-000070490000}"/>
    <cellStyle name="Normal 63 2 5 3 3" xfId="7553" xr:uid="{00000000-0005-0000-0000-000071490000}"/>
    <cellStyle name="Normal 63 2 5 3 3 2" xfId="17070" xr:uid="{00000000-0005-0000-0000-000072490000}"/>
    <cellStyle name="Normal 63 2 5 3 3 3" xfId="25223" xr:uid="{00000000-0005-0000-0000-000073490000}"/>
    <cellStyle name="Normal 63 2 5 3 3 4" xfId="33376" xr:uid="{00000000-0005-0000-0000-000074490000}"/>
    <cellStyle name="Normal 63 2 5 3 3 5" xfId="41608" xr:uid="{00000000-0005-0000-0000-000075490000}"/>
    <cellStyle name="Normal 63 2 5 3 3 6" xfId="51119" xr:uid="{00000000-0005-0000-0000-000076490000}"/>
    <cellStyle name="Normal 63 2 5 3 4" xfId="11470" xr:uid="{00000000-0005-0000-0000-000077490000}"/>
    <cellStyle name="Normal 63 2 5 3 5" xfId="19629" xr:uid="{00000000-0005-0000-0000-000078490000}"/>
    <cellStyle name="Normal 63 2 5 3 6" xfId="27782" xr:uid="{00000000-0005-0000-0000-000079490000}"/>
    <cellStyle name="Normal 63 2 5 3 7" xfId="36014" xr:uid="{00000000-0005-0000-0000-00007A490000}"/>
    <cellStyle name="Normal 63 2 5 3 8" xfId="45525" xr:uid="{00000000-0005-0000-0000-00007B490000}"/>
    <cellStyle name="Normal 63 2 5 4" xfId="3710" xr:uid="{00000000-0005-0000-0000-00007C490000}"/>
    <cellStyle name="Normal 63 2 5 4 2" xfId="13227" xr:uid="{00000000-0005-0000-0000-00007D490000}"/>
    <cellStyle name="Normal 63 2 5 4 3" xfId="21383" xr:uid="{00000000-0005-0000-0000-00007E490000}"/>
    <cellStyle name="Normal 63 2 5 4 4" xfId="29536" xr:uid="{00000000-0005-0000-0000-00007F490000}"/>
    <cellStyle name="Normal 63 2 5 4 5" xfId="37768" xr:uid="{00000000-0005-0000-0000-000080490000}"/>
    <cellStyle name="Normal 63 2 5 4 6" xfId="47279" xr:uid="{00000000-0005-0000-0000-000081490000}"/>
    <cellStyle name="Normal 63 2 5 5" xfId="6273" xr:uid="{00000000-0005-0000-0000-000082490000}"/>
    <cellStyle name="Normal 63 2 5 5 2" xfId="15790" xr:uid="{00000000-0005-0000-0000-000083490000}"/>
    <cellStyle name="Normal 63 2 5 5 3" xfId="23943" xr:uid="{00000000-0005-0000-0000-000084490000}"/>
    <cellStyle name="Normal 63 2 5 5 4" xfId="32096" xr:uid="{00000000-0005-0000-0000-000085490000}"/>
    <cellStyle name="Normal 63 2 5 5 5" xfId="40328" xr:uid="{00000000-0005-0000-0000-000086490000}"/>
    <cellStyle name="Normal 63 2 5 5 6" xfId="49839" xr:uid="{00000000-0005-0000-0000-000087490000}"/>
    <cellStyle name="Normal 63 2 5 6" xfId="10190" xr:uid="{00000000-0005-0000-0000-000088490000}"/>
    <cellStyle name="Normal 63 2 5 7" xfId="18349" xr:uid="{00000000-0005-0000-0000-000089490000}"/>
    <cellStyle name="Normal 63 2 5 8" xfId="26502" xr:uid="{00000000-0005-0000-0000-00008A490000}"/>
    <cellStyle name="Normal 63 2 5 9" xfId="34734" xr:uid="{00000000-0005-0000-0000-00008B490000}"/>
    <cellStyle name="Normal 63 2 6" xfId="990" xr:uid="{00000000-0005-0000-0000-00008C490000}"/>
    <cellStyle name="Normal 63 2 6 2" xfId="2273" xr:uid="{00000000-0005-0000-0000-00008D490000}"/>
    <cellStyle name="Normal 63 2 6 2 2" xfId="5313" xr:uid="{00000000-0005-0000-0000-00008E490000}"/>
    <cellStyle name="Normal 63 2 6 2 2 2" xfId="14830" xr:uid="{00000000-0005-0000-0000-00008F490000}"/>
    <cellStyle name="Normal 63 2 6 2 2 3" xfId="22983" xr:uid="{00000000-0005-0000-0000-000090490000}"/>
    <cellStyle name="Normal 63 2 6 2 2 4" xfId="31136" xr:uid="{00000000-0005-0000-0000-000091490000}"/>
    <cellStyle name="Normal 63 2 6 2 2 5" xfId="39368" xr:uid="{00000000-0005-0000-0000-000092490000}"/>
    <cellStyle name="Normal 63 2 6 2 2 6" xfId="48879" xr:uid="{00000000-0005-0000-0000-000093490000}"/>
    <cellStyle name="Normal 63 2 6 2 3" xfId="7873" xr:uid="{00000000-0005-0000-0000-000094490000}"/>
    <cellStyle name="Normal 63 2 6 2 3 2" xfId="17390" xr:uid="{00000000-0005-0000-0000-000095490000}"/>
    <cellStyle name="Normal 63 2 6 2 3 3" xfId="25543" xr:uid="{00000000-0005-0000-0000-000096490000}"/>
    <cellStyle name="Normal 63 2 6 2 3 4" xfId="33696" xr:uid="{00000000-0005-0000-0000-000097490000}"/>
    <cellStyle name="Normal 63 2 6 2 3 5" xfId="41928" xr:uid="{00000000-0005-0000-0000-000098490000}"/>
    <cellStyle name="Normal 63 2 6 2 3 6" xfId="51439" xr:uid="{00000000-0005-0000-0000-000099490000}"/>
    <cellStyle name="Normal 63 2 6 2 4" xfId="11790" xr:uid="{00000000-0005-0000-0000-00009A490000}"/>
    <cellStyle name="Normal 63 2 6 2 5" xfId="19949" xr:uid="{00000000-0005-0000-0000-00009B490000}"/>
    <cellStyle name="Normal 63 2 6 2 6" xfId="28102" xr:uid="{00000000-0005-0000-0000-00009C490000}"/>
    <cellStyle name="Normal 63 2 6 2 7" xfId="36334" xr:uid="{00000000-0005-0000-0000-00009D490000}"/>
    <cellStyle name="Normal 63 2 6 2 8" xfId="45845" xr:uid="{00000000-0005-0000-0000-00009E490000}"/>
    <cellStyle name="Normal 63 2 6 3" xfId="4033" xr:uid="{00000000-0005-0000-0000-00009F490000}"/>
    <cellStyle name="Normal 63 2 6 3 2" xfId="13550" xr:uid="{00000000-0005-0000-0000-0000A0490000}"/>
    <cellStyle name="Normal 63 2 6 3 3" xfId="21703" xr:uid="{00000000-0005-0000-0000-0000A1490000}"/>
    <cellStyle name="Normal 63 2 6 3 4" xfId="29856" xr:uid="{00000000-0005-0000-0000-0000A2490000}"/>
    <cellStyle name="Normal 63 2 6 3 5" xfId="38088" xr:uid="{00000000-0005-0000-0000-0000A3490000}"/>
    <cellStyle name="Normal 63 2 6 3 6" xfId="47599" xr:uid="{00000000-0005-0000-0000-0000A4490000}"/>
    <cellStyle name="Normal 63 2 6 4" xfId="6593" xr:uid="{00000000-0005-0000-0000-0000A5490000}"/>
    <cellStyle name="Normal 63 2 6 4 2" xfId="16110" xr:uid="{00000000-0005-0000-0000-0000A6490000}"/>
    <cellStyle name="Normal 63 2 6 4 3" xfId="24263" xr:uid="{00000000-0005-0000-0000-0000A7490000}"/>
    <cellStyle name="Normal 63 2 6 4 4" xfId="32416" xr:uid="{00000000-0005-0000-0000-0000A8490000}"/>
    <cellStyle name="Normal 63 2 6 4 5" xfId="40648" xr:uid="{00000000-0005-0000-0000-0000A9490000}"/>
    <cellStyle name="Normal 63 2 6 4 6" xfId="50159" xr:uid="{00000000-0005-0000-0000-0000AA490000}"/>
    <cellStyle name="Normal 63 2 6 5" xfId="10510" xr:uid="{00000000-0005-0000-0000-0000AB490000}"/>
    <cellStyle name="Normal 63 2 6 6" xfId="18669" xr:uid="{00000000-0005-0000-0000-0000AC490000}"/>
    <cellStyle name="Normal 63 2 6 7" xfId="26822" xr:uid="{00000000-0005-0000-0000-0000AD490000}"/>
    <cellStyle name="Normal 63 2 6 8" xfId="35054" xr:uid="{00000000-0005-0000-0000-0000AE490000}"/>
    <cellStyle name="Normal 63 2 6 9" xfId="44565" xr:uid="{00000000-0005-0000-0000-0000AF490000}"/>
    <cellStyle name="Normal 63 2 7" xfId="1633" xr:uid="{00000000-0005-0000-0000-0000B0490000}"/>
    <cellStyle name="Normal 63 2 7 2" xfId="4673" xr:uid="{00000000-0005-0000-0000-0000B1490000}"/>
    <cellStyle name="Normal 63 2 7 2 2" xfId="14190" xr:uid="{00000000-0005-0000-0000-0000B2490000}"/>
    <cellStyle name="Normal 63 2 7 2 3" xfId="22343" xr:uid="{00000000-0005-0000-0000-0000B3490000}"/>
    <cellStyle name="Normal 63 2 7 2 4" xfId="30496" xr:uid="{00000000-0005-0000-0000-0000B4490000}"/>
    <cellStyle name="Normal 63 2 7 2 5" xfId="38728" xr:uid="{00000000-0005-0000-0000-0000B5490000}"/>
    <cellStyle name="Normal 63 2 7 2 6" xfId="48239" xr:uid="{00000000-0005-0000-0000-0000B6490000}"/>
    <cellStyle name="Normal 63 2 7 3" xfId="7233" xr:uid="{00000000-0005-0000-0000-0000B7490000}"/>
    <cellStyle name="Normal 63 2 7 3 2" xfId="16750" xr:uid="{00000000-0005-0000-0000-0000B8490000}"/>
    <cellStyle name="Normal 63 2 7 3 3" xfId="24903" xr:uid="{00000000-0005-0000-0000-0000B9490000}"/>
    <cellStyle name="Normal 63 2 7 3 4" xfId="33056" xr:uid="{00000000-0005-0000-0000-0000BA490000}"/>
    <cellStyle name="Normal 63 2 7 3 5" xfId="41288" xr:uid="{00000000-0005-0000-0000-0000BB490000}"/>
    <cellStyle name="Normal 63 2 7 3 6" xfId="50799" xr:uid="{00000000-0005-0000-0000-0000BC490000}"/>
    <cellStyle name="Normal 63 2 7 4" xfId="11150" xr:uid="{00000000-0005-0000-0000-0000BD490000}"/>
    <cellStyle name="Normal 63 2 7 5" xfId="19309" xr:uid="{00000000-0005-0000-0000-0000BE490000}"/>
    <cellStyle name="Normal 63 2 7 6" xfId="27462" xr:uid="{00000000-0005-0000-0000-0000BF490000}"/>
    <cellStyle name="Normal 63 2 7 7" xfId="35694" xr:uid="{00000000-0005-0000-0000-0000C0490000}"/>
    <cellStyle name="Normal 63 2 7 8" xfId="45205" xr:uid="{00000000-0005-0000-0000-0000C1490000}"/>
    <cellStyle name="Normal 63 2 8" xfId="2913" xr:uid="{00000000-0005-0000-0000-0000C2490000}"/>
    <cellStyle name="Normal 63 2 8 2" xfId="12430" xr:uid="{00000000-0005-0000-0000-0000C3490000}"/>
    <cellStyle name="Normal 63 2 8 3" xfId="20589" xr:uid="{00000000-0005-0000-0000-0000C4490000}"/>
    <cellStyle name="Normal 63 2 8 4" xfId="28742" xr:uid="{00000000-0005-0000-0000-0000C5490000}"/>
    <cellStyle name="Normal 63 2 8 5" xfId="36974" xr:uid="{00000000-0005-0000-0000-0000C6490000}"/>
    <cellStyle name="Normal 63 2 8 6" xfId="46485" xr:uid="{00000000-0005-0000-0000-0000C7490000}"/>
    <cellStyle name="Normal 63 2 9" xfId="2992" xr:uid="{00000000-0005-0000-0000-0000C8490000}"/>
    <cellStyle name="Normal 63 2 9 2" xfId="12509" xr:uid="{00000000-0005-0000-0000-0000C9490000}"/>
    <cellStyle name="Normal 63 2 9 3" xfId="20668" xr:uid="{00000000-0005-0000-0000-0000CA490000}"/>
    <cellStyle name="Normal 63 2 9 4" xfId="28821" xr:uid="{00000000-0005-0000-0000-0000CB490000}"/>
    <cellStyle name="Normal 63 2 9 5" xfId="37053" xr:uid="{00000000-0005-0000-0000-0000CC490000}"/>
    <cellStyle name="Normal 63 2 9 6" xfId="46564" xr:uid="{00000000-0005-0000-0000-0000CD490000}"/>
    <cellStyle name="Normal 63 3" xfId="207" xr:uid="{00000000-0005-0000-0000-0000CE490000}"/>
    <cellStyle name="Normal 63 4" xfId="373" xr:uid="{00000000-0005-0000-0000-0000CF490000}"/>
    <cellStyle name="Normal 63 5" xfId="349" xr:uid="{00000000-0005-0000-0000-0000D0490000}"/>
    <cellStyle name="Normal 63 5 10" xfId="3180" xr:uid="{00000000-0005-0000-0000-0000D1490000}"/>
    <cellStyle name="Normal 63 5 10 2" xfId="12697" xr:uid="{00000000-0005-0000-0000-0000D2490000}"/>
    <cellStyle name="Normal 63 5 10 3" xfId="20856" xr:uid="{00000000-0005-0000-0000-0000D3490000}"/>
    <cellStyle name="Normal 63 5 10 4" xfId="29009" xr:uid="{00000000-0005-0000-0000-0000D4490000}"/>
    <cellStyle name="Normal 63 5 10 5" xfId="37241" xr:uid="{00000000-0005-0000-0000-0000D5490000}"/>
    <cellStyle name="Normal 63 5 10 6" xfId="46752" xr:uid="{00000000-0005-0000-0000-0000D6490000}"/>
    <cellStyle name="Normal 63 5 11" xfId="3259" xr:uid="{00000000-0005-0000-0000-0000D7490000}"/>
    <cellStyle name="Normal 63 5 11 2" xfId="12776" xr:uid="{00000000-0005-0000-0000-0000D8490000}"/>
    <cellStyle name="Normal 63 5 11 3" xfId="20935" xr:uid="{00000000-0005-0000-0000-0000D9490000}"/>
    <cellStyle name="Normal 63 5 11 4" xfId="29088" xr:uid="{00000000-0005-0000-0000-0000DA490000}"/>
    <cellStyle name="Normal 63 5 11 5" xfId="37320" xr:uid="{00000000-0005-0000-0000-0000DB490000}"/>
    <cellStyle name="Normal 63 5 11 6" xfId="46831" xr:uid="{00000000-0005-0000-0000-0000DC490000}"/>
    <cellStyle name="Normal 63 5 12" xfId="3338" xr:uid="{00000000-0005-0000-0000-0000DD490000}"/>
    <cellStyle name="Normal 63 5 12 2" xfId="12855" xr:uid="{00000000-0005-0000-0000-0000DE490000}"/>
    <cellStyle name="Normal 63 5 12 3" xfId="21014" xr:uid="{00000000-0005-0000-0000-0000DF490000}"/>
    <cellStyle name="Normal 63 5 12 4" xfId="29167" xr:uid="{00000000-0005-0000-0000-0000E0490000}"/>
    <cellStyle name="Normal 63 5 12 5" xfId="37399" xr:uid="{00000000-0005-0000-0000-0000E1490000}"/>
    <cellStyle name="Normal 63 5 12 6" xfId="46910" xr:uid="{00000000-0005-0000-0000-0000E2490000}"/>
    <cellStyle name="Normal 63 5 13" xfId="3418" xr:uid="{00000000-0005-0000-0000-0000E3490000}"/>
    <cellStyle name="Normal 63 5 13 2" xfId="12935" xr:uid="{00000000-0005-0000-0000-0000E4490000}"/>
    <cellStyle name="Normal 63 5 13 3" xfId="21094" xr:uid="{00000000-0005-0000-0000-0000E5490000}"/>
    <cellStyle name="Normal 63 5 13 4" xfId="29247" xr:uid="{00000000-0005-0000-0000-0000E6490000}"/>
    <cellStyle name="Normal 63 5 13 5" xfId="37479" xr:uid="{00000000-0005-0000-0000-0000E7490000}"/>
    <cellStyle name="Normal 63 5 13 6" xfId="46990" xr:uid="{00000000-0005-0000-0000-0000E8490000}"/>
    <cellStyle name="Normal 63 5 14" xfId="5984" xr:uid="{00000000-0005-0000-0000-0000E9490000}"/>
    <cellStyle name="Normal 63 5 14 2" xfId="15501" xr:uid="{00000000-0005-0000-0000-0000EA490000}"/>
    <cellStyle name="Normal 63 5 14 3" xfId="23654" xr:uid="{00000000-0005-0000-0000-0000EB490000}"/>
    <cellStyle name="Normal 63 5 14 4" xfId="31807" xr:uid="{00000000-0005-0000-0000-0000EC490000}"/>
    <cellStyle name="Normal 63 5 14 5" xfId="40039" xr:uid="{00000000-0005-0000-0000-0000ED490000}"/>
    <cellStyle name="Normal 63 5 14 6" xfId="49550" xr:uid="{00000000-0005-0000-0000-0000EE490000}"/>
    <cellStyle name="Normal 63 5 15" xfId="8543" xr:uid="{00000000-0005-0000-0000-0000EF490000}"/>
    <cellStyle name="Normal 63 5 15 2" xfId="42598" xr:uid="{00000000-0005-0000-0000-0000F0490000}"/>
    <cellStyle name="Normal 63 5 15 3" xfId="52109" xr:uid="{00000000-0005-0000-0000-0000F1490000}"/>
    <cellStyle name="Normal 63 5 16" xfId="8622" xr:uid="{00000000-0005-0000-0000-0000F2490000}"/>
    <cellStyle name="Normal 63 5 16 2" xfId="42677" xr:uid="{00000000-0005-0000-0000-0000F3490000}"/>
    <cellStyle name="Normal 63 5 16 3" xfId="52188" xr:uid="{00000000-0005-0000-0000-0000F4490000}"/>
    <cellStyle name="Normal 63 5 17" xfId="8701" xr:uid="{00000000-0005-0000-0000-0000F5490000}"/>
    <cellStyle name="Normal 63 5 17 2" xfId="42756" xr:uid="{00000000-0005-0000-0000-0000F6490000}"/>
    <cellStyle name="Normal 63 5 17 3" xfId="52267" xr:uid="{00000000-0005-0000-0000-0000F7490000}"/>
    <cellStyle name="Normal 63 5 18" xfId="8780" xr:uid="{00000000-0005-0000-0000-0000F8490000}"/>
    <cellStyle name="Normal 63 5 18 2" xfId="42835" xr:uid="{00000000-0005-0000-0000-0000F9490000}"/>
    <cellStyle name="Normal 63 5 18 3" xfId="52346" xr:uid="{00000000-0005-0000-0000-0000FA490000}"/>
    <cellStyle name="Normal 63 5 19" xfId="8859" xr:uid="{00000000-0005-0000-0000-0000FB490000}"/>
    <cellStyle name="Normal 63 5 19 2" xfId="42914" xr:uid="{00000000-0005-0000-0000-0000FC490000}"/>
    <cellStyle name="Normal 63 5 19 3" xfId="52425" xr:uid="{00000000-0005-0000-0000-0000FD490000}"/>
    <cellStyle name="Normal 63 5 2" xfId="451" xr:uid="{00000000-0005-0000-0000-0000FE490000}"/>
    <cellStyle name="Normal 63 5 2 10" xfId="26293" xr:uid="{00000000-0005-0000-0000-0000FF490000}"/>
    <cellStyle name="Normal 63 5 2 11" xfId="34525" xr:uid="{00000000-0005-0000-0000-0000004A0000}"/>
    <cellStyle name="Normal 63 5 2 12" xfId="44036" xr:uid="{00000000-0005-0000-0000-0000014A0000}"/>
    <cellStyle name="Normal 63 5 2 2" xfId="612" xr:uid="{00000000-0005-0000-0000-0000024A0000}"/>
    <cellStyle name="Normal 63 5 2 2 10" xfId="34685" xr:uid="{00000000-0005-0000-0000-0000034A0000}"/>
    <cellStyle name="Normal 63 5 2 2 11" xfId="44196" xr:uid="{00000000-0005-0000-0000-0000044A0000}"/>
    <cellStyle name="Normal 63 5 2 2 2" xfId="938" xr:uid="{00000000-0005-0000-0000-0000054A0000}"/>
    <cellStyle name="Normal 63 5 2 2 2 10" xfId="44516" xr:uid="{00000000-0005-0000-0000-0000064A0000}"/>
    <cellStyle name="Normal 63 5 2 2 2 2" xfId="1581" xr:uid="{00000000-0005-0000-0000-0000074A0000}"/>
    <cellStyle name="Normal 63 5 2 2 2 2 2" xfId="2864" xr:uid="{00000000-0005-0000-0000-0000084A0000}"/>
    <cellStyle name="Normal 63 5 2 2 2 2 2 2" xfId="5904" xr:uid="{00000000-0005-0000-0000-0000094A0000}"/>
    <cellStyle name="Normal 63 5 2 2 2 2 2 2 2" xfId="15421" xr:uid="{00000000-0005-0000-0000-00000A4A0000}"/>
    <cellStyle name="Normal 63 5 2 2 2 2 2 2 3" xfId="23574" xr:uid="{00000000-0005-0000-0000-00000B4A0000}"/>
    <cellStyle name="Normal 63 5 2 2 2 2 2 2 4" xfId="31727" xr:uid="{00000000-0005-0000-0000-00000C4A0000}"/>
    <cellStyle name="Normal 63 5 2 2 2 2 2 2 5" xfId="39959" xr:uid="{00000000-0005-0000-0000-00000D4A0000}"/>
    <cellStyle name="Normal 63 5 2 2 2 2 2 2 6" xfId="49470" xr:uid="{00000000-0005-0000-0000-00000E4A0000}"/>
    <cellStyle name="Normal 63 5 2 2 2 2 2 3" xfId="8464" xr:uid="{00000000-0005-0000-0000-00000F4A0000}"/>
    <cellStyle name="Normal 63 5 2 2 2 2 2 3 2" xfId="17981" xr:uid="{00000000-0005-0000-0000-0000104A0000}"/>
    <cellStyle name="Normal 63 5 2 2 2 2 2 3 3" xfId="26134" xr:uid="{00000000-0005-0000-0000-0000114A0000}"/>
    <cellStyle name="Normal 63 5 2 2 2 2 2 3 4" xfId="34287" xr:uid="{00000000-0005-0000-0000-0000124A0000}"/>
    <cellStyle name="Normal 63 5 2 2 2 2 2 3 5" xfId="42519" xr:uid="{00000000-0005-0000-0000-0000134A0000}"/>
    <cellStyle name="Normal 63 5 2 2 2 2 2 3 6" xfId="52030" xr:uid="{00000000-0005-0000-0000-0000144A0000}"/>
    <cellStyle name="Normal 63 5 2 2 2 2 2 4" xfId="12381" xr:uid="{00000000-0005-0000-0000-0000154A0000}"/>
    <cellStyle name="Normal 63 5 2 2 2 2 2 5" xfId="20540" xr:uid="{00000000-0005-0000-0000-0000164A0000}"/>
    <cellStyle name="Normal 63 5 2 2 2 2 2 6" xfId="28693" xr:uid="{00000000-0005-0000-0000-0000174A0000}"/>
    <cellStyle name="Normal 63 5 2 2 2 2 2 7" xfId="36925" xr:uid="{00000000-0005-0000-0000-0000184A0000}"/>
    <cellStyle name="Normal 63 5 2 2 2 2 2 8" xfId="46436" xr:uid="{00000000-0005-0000-0000-0000194A0000}"/>
    <cellStyle name="Normal 63 5 2 2 2 2 3" xfId="4624" xr:uid="{00000000-0005-0000-0000-00001A4A0000}"/>
    <cellStyle name="Normal 63 5 2 2 2 2 3 2" xfId="14141" xr:uid="{00000000-0005-0000-0000-00001B4A0000}"/>
    <cellStyle name="Normal 63 5 2 2 2 2 3 3" xfId="22294" xr:uid="{00000000-0005-0000-0000-00001C4A0000}"/>
    <cellStyle name="Normal 63 5 2 2 2 2 3 4" xfId="30447" xr:uid="{00000000-0005-0000-0000-00001D4A0000}"/>
    <cellStyle name="Normal 63 5 2 2 2 2 3 5" xfId="38679" xr:uid="{00000000-0005-0000-0000-00001E4A0000}"/>
    <cellStyle name="Normal 63 5 2 2 2 2 3 6" xfId="48190" xr:uid="{00000000-0005-0000-0000-00001F4A0000}"/>
    <cellStyle name="Normal 63 5 2 2 2 2 4" xfId="7184" xr:uid="{00000000-0005-0000-0000-0000204A0000}"/>
    <cellStyle name="Normal 63 5 2 2 2 2 4 2" xfId="16701" xr:uid="{00000000-0005-0000-0000-0000214A0000}"/>
    <cellStyle name="Normal 63 5 2 2 2 2 4 3" xfId="24854" xr:uid="{00000000-0005-0000-0000-0000224A0000}"/>
    <cellStyle name="Normal 63 5 2 2 2 2 4 4" xfId="33007" xr:uid="{00000000-0005-0000-0000-0000234A0000}"/>
    <cellStyle name="Normal 63 5 2 2 2 2 4 5" xfId="41239" xr:uid="{00000000-0005-0000-0000-0000244A0000}"/>
    <cellStyle name="Normal 63 5 2 2 2 2 4 6" xfId="50750" xr:uid="{00000000-0005-0000-0000-0000254A0000}"/>
    <cellStyle name="Normal 63 5 2 2 2 2 5" xfId="11101" xr:uid="{00000000-0005-0000-0000-0000264A0000}"/>
    <cellStyle name="Normal 63 5 2 2 2 2 6" xfId="19260" xr:uid="{00000000-0005-0000-0000-0000274A0000}"/>
    <cellStyle name="Normal 63 5 2 2 2 2 7" xfId="27413" xr:uid="{00000000-0005-0000-0000-0000284A0000}"/>
    <cellStyle name="Normal 63 5 2 2 2 2 8" xfId="35645" xr:uid="{00000000-0005-0000-0000-0000294A0000}"/>
    <cellStyle name="Normal 63 5 2 2 2 2 9" xfId="45156" xr:uid="{00000000-0005-0000-0000-00002A4A0000}"/>
    <cellStyle name="Normal 63 5 2 2 2 3" xfId="2224" xr:uid="{00000000-0005-0000-0000-00002B4A0000}"/>
    <cellStyle name="Normal 63 5 2 2 2 3 2" xfId="5264" xr:uid="{00000000-0005-0000-0000-00002C4A0000}"/>
    <cellStyle name="Normal 63 5 2 2 2 3 2 2" xfId="14781" xr:uid="{00000000-0005-0000-0000-00002D4A0000}"/>
    <cellStyle name="Normal 63 5 2 2 2 3 2 3" xfId="22934" xr:uid="{00000000-0005-0000-0000-00002E4A0000}"/>
    <cellStyle name="Normal 63 5 2 2 2 3 2 4" xfId="31087" xr:uid="{00000000-0005-0000-0000-00002F4A0000}"/>
    <cellStyle name="Normal 63 5 2 2 2 3 2 5" xfId="39319" xr:uid="{00000000-0005-0000-0000-0000304A0000}"/>
    <cellStyle name="Normal 63 5 2 2 2 3 2 6" xfId="48830" xr:uid="{00000000-0005-0000-0000-0000314A0000}"/>
    <cellStyle name="Normal 63 5 2 2 2 3 3" xfId="7824" xr:uid="{00000000-0005-0000-0000-0000324A0000}"/>
    <cellStyle name="Normal 63 5 2 2 2 3 3 2" xfId="17341" xr:uid="{00000000-0005-0000-0000-0000334A0000}"/>
    <cellStyle name="Normal 63 5 2 2 2 3 3 3" xfId="25494" xr:uid="{00000000-0005-0000-0000-0000344A0000}"/>
    <cellStyle name="Normal 63 5 2 2 2 3 3 4" xfId="33647" xr:uid="{00000000-0005-0000-0000-0000354A0000}"/>
    <cellStyle name="Normal 63 5 2 2 2 3 3 5" xfId="41879" xr:uid="{00000000-0005-0000-0000-0000364A0000}"/>
    <cellStyle name="Normal 63 5 2 2 2 3 3 6" xfId="51390" xr:uid="{00000000-0005-0000-0000-0000374A0000}"/>
    <cellStyle name="Normal 63 5 2 2 2 3 4" xfId="11741" xr:uid="{00000000-0005-0000-0000-0000384A0000}"/>
    <cellStyle name="Normal 63 5 2 2 2 3 5" xfId="19900" xr:uid="{00000000-0005-0000-0000-0000394A0000}"/>
    <cellStyle name="Normal 63 5 2 2 2 3 6" xfId="28053" xr:uid="{00000000-0005-0000-0000-00003A4A0000}"/>
    <cellStyle name="Normal 63 5 2 2 2 3 7" xfId="36285" xr:uid="{00000000-0005-0000-0000-00003B4A0000}"/>
    <cellStyle name="Normal 63 5 2 2 2 3 8" xfId="45796" xr:uid="{00000000-0005-0000-0000-00003C4A0000}"/>
    <cellStyle name="Normal 63 5 2 2 2 4" xfId="3984" xr:uid="{00000000-0005-0000-0000-00003D4A0000}"/>
    <cellStyle name="Normal 63 5 2 2 2 4 2" xfId="13501" xr:uid="{00000000-0005-0000-0000-00003E4A0000}"/>
    <cellStyle name="Normal 63 5 2 2 2 4 3" xfId="21654" xr:uid="{00000000-0005-0000-0000-00003F4A0000}"/>
    <cellStyle name="Normal 63 5 2 2 2 4 4" xfId="29807" xr:uid="{00000000-0005-0000-0000-0000404A0000}"/>
    <cellStyle name="Normal 63 5 2 2 2 4 5" xfId="38039" xr:uid="{00000000-0005-0000-0000-0000414A0000}"/>
    <cellStyle name="Normal 63 5 2 2 2 4 6" xfId="47550" xr:uid="{00000000-0005-0000-0000-0000424A0000}"/>
    <cellStyle name="Normal 63 5 2 2 2 5" xfId="6544" xr:uid="{00000000-0005-0000-0000-0000434A0000}"/>
    <cellStyle name="Normal 63 5 2 2 2 5 2" xfId="16061" xr:uid="{00000000-0005-0000-0000-0000444A0000}"/>
    <cellStyle name="Normal 63 5 2 2 2 5 3" xfId="24214" xr:uid="{00000000-0005-0000-0000-0000454A0000}"/>
    <cellStyle name="Normal 63 5 2 2 2 5 4" xfId="32367" xr:uid="{00000000-0005-0000-0000-0000464A0000}"/>
    <cellStyle name="Normal 63 5 2 2 2 5 5" xfId="40599" xr:uid="{00000000-0005-0000-0000-0000474A0000}"/>
    <cellStyle name="Normal 63 5 2 2 2 5 6" xfId="50110" xr:uid="{00000000-0005-0000-0000-0000484A0000}"/>
    <cellStyle name="Normal 63 5 2 2 2 6" xfId="10461" xr:uid="{00000000-0005-0000-0000-0000494A0000}"/>
    <cellStyle name="Normal 63 5 2 2 2 7" xfId="18620" xr:uid="{00000000-0005-0000-0000-00004A4A0000}"/>
    <cellStyle name="Normal 63 5 2 2 2 8" xfId="26773" xr:uid="{00000000-0005-0000-0000-00004B4A0000}"/>
    <cellStyle name="Normal 63 5 2 2 2 9" xfId="35005" xr:uid="{00000000-0005-0000-0000-00004C4A0000}"/>
    <cellStyle name="Normal 63 5 2 2 3" xfId="1261" xr:uid="{00000000-0005-0000-0000-00004D4A0000}"/>
    <cellStyle name="Normal 63 5 2 2 3 2" xfId="2544" xr:uid="{00000000-0005-0000-0000-00004E4A0000}"/>
    <cellStyle name="Normal 63 5 2 2 3 2 2" xfId="5584" xr:uid="{00000000-0005-0000-0000-00004F4A0000}"/>
    <cellStyle name="Normal 63 5 2 2 3 2 2 2" xfId="15101" xr:uid="{00000000-0005-0000-0000-0000504A0000}"/>
    <cellStyle name="Normal 63 5 2 2 3 2 2 3" xfId="23254" xr:uid="{00000000-0005-0000-0000-0000514A0000}"/>
    <cellStyle name="Normal 63 5 2 2 3 2 2 4" xfId="31407" xr:uid="{00000000-0005-0000-0000-0000524A0000}"/>
    <cellStyle name="Normal 63 5 2 2 3 2 2 5" xfId="39639" xr:uid="{00000000-0005-0000-0000-0000534A0000}"/>
    <cellStyle name="Normal 63 5 2 2 3 2 2 6" xfId="49150" xr:uid="{00000000-0005-0000-0000-0000544A0000}"/>
    <cellStyle name="Normal 63 5 2 2 3 2 3" xfId="8144" xr:uid="{00000000-0005-0000-0000-0000554A0000}"/>
    <cellStyle name="Normal 63 5 2 2 3 2 3 2" xfId="17661" xr:uid="{00000000-0005-0000-0000-0000564A0000}"/>
    <cellStyle name="Normal 63 5 2 2 3 2 3 3" xfId="25814" xr:uid="{00000000-0005-0000-0000-0000574A0000}"/>
    <cellStyle name="Normal 63 5 2 2 3 2 3 4" xfId="33967" xr:uid="{00000000-0005-0000-0000-0000584A0000}"/>
    <cellStyle name="Normal 63 5 2 2 3 2 3 5" xfId="42199" xr:uid="{00000000-0005-0000-0000-0000594A0000}"/>
    <cellStyle name="Normal 63 5 2 2 3 2 3 6" xfId="51710" xr:uid="{00000000-0005-0000-0000-00005A4A0000}"/>
    <cellStyle name="Normal 63 5 2 2 3 2 4" xfId="12061" xr:uid="{00000000-0005-0000-0000-00005B4A0000}"/>
    <cellStyle name="Normal 63 5 2 2 3 2 5" xfId="20220" xr:uid="{00000000-0005-0000-0000-00005C4A0000}"/>
    <cellStyle name="Normal 63 5 2 2 3 2 6" xfId="28373" xr:uid="{00000000-0005-0000-0000-00005D4A0000}"/>
    <cellStyle name="Normal 63 5 2 2 3 2 7" xfId="36605" xr:uid="{00000000-0005-0000-0000-00005E4A0000}"/>
    <cellStyle name="Normal 63 5 2 2 3 2 8" xfId="46116" xr:uid="{00000000-0005-0000-0000-00005F4A0000}"/>
    <cellStyle name="Normal 63 5 2 2 3 3" xfId="4304" xr:uid="{00000000-0005-0000-0000-0000604A0000}"/>
    <cellStyle name="Normal 63 5 2 2 3 3 2" xfId="13821" xr:uid="{00000000-0005-0000-0000-0000614A0000}"/>
    <cellStyle name="Normal 63 5 2 2 3 3 3" xfId="21974" xr:uid="{00000000-0005-0000-0000-0000624A0000}"/>
    <cellStyle name="Normal 63 5 2 2 3 3 4" xfId="30127" xr:uid="{00000000-0005-0000-0000-0000634A0000}"/>
    <cellStyle name="Normal 63 5 2 2 3 3 5" xfId="38359" xr:uid="{00000000-0005-0000-0000-0000644A0000}"/>
    <cellStyle name="Normal 63 5 2 2 3 3 6" xfId="47870" xr:uid="{00000000-0005-0000-0000-0000654A0000}"/>
    <cellStyle name="Normal 63 5 2 2 3 4" xfId="6864" xr:uid="{00000000-0005-0000-0000-0000664A0000}"/>
    <cellStyle name="Normal 63 5 2 2 3 4 2" xfId="16381" xr:uid="{00000000-0005-0000-0000-0000674A0000}"/>
    <cellStyle name="Normal 63 5 2 2 3 4 3" xfId="24534" xr:uid="{00000000-0005-0000-0000-0000684A0000}"/>
    <cellStyle name="Normal 63 5 2 2 3 4 4" xfId="32687" xr:uid="{00000000-0005-0000-0000-0000694A0000}"/>
    <cellStyle name="Normal 63 5 2 2 3 4 5" xfId="40919" xr:uid="{00000000-0005-0000-0000-00006A4A0000}"/>
    <cellStyle name="Normal 63 5 2 2 3 4 6" xfId="50430" xr:uid="{00000000-0005-0000-0000-00006B4A0000}"/>
    <cellStyle name="Normal 63 5 2 2 3 5" xfId="10781" xr:uid="{00000000-0005-0000-0000-00006C4A0000}"/>
    <cellStyle name="Normal 63 5 2 2 3 6" xfId="18940" xr:uid="{00000000-0005-0000-0000-00006D4A0000}"/>
    <cellStyle name="Normal 63 5 2 2 3 7" xfId="27093" xr:uid="{00000000-0005-0000-0000-00006E4A0000}"/>
    <cellStyle name="Normal 63 5 2 2 3 8" xfId="35325" xr:uid="{00000000-0005-0000-0000-00006F4A0000}"/>
    <cellStyle name="Normal 63 5 2 2 3 9" xfId="44836" xr:uid="{00000000-0005-0000-0000-0000704A0000}"/>
    <cellStyle name="Normal 63 5 2 2 4" xfId="1904" xr:uid="{00000000-0005-0000-0000-0000714A0000}"/>
    <cellStyle name="Normal 63 5 2 2 4 2" xfId="4944" xr:uid="{00000000-0005-0000-0000-0000724A0000}"/>
    <cellStyle name="Normal 63 5 2 2 4 2 2" xfId="14461" xr:uid="{00000000-0005-0000-0000-0000734A0000}"/>
    <cellStyle name="Normal 63 5 2 2 4 2 3" xfId="22614" xr:uid="{00000000-0005-0000-0000-0000744A0000}"/>
    <cellStyle name="Normal 63 5 2 2 4 2 4" xfId="30767" xr:uid="{00000000-0005-0000-0000-0000754A0000}"/>
    <cellStyle name="Normal 63 5 2 2 4 2 5" xfId="38999" xr:uid="{00000000-0005-0000-0000-0000764A0000}"/>
    <cellStyle name="Normal 63 5 2 2 4 2 6" xfId="48510" xr:uid="{00000000-0005-0000-0000-0000774A0000}"/>
    <cellStyle name="Normal 63 5 2 2 4 3" xfId="7504" xr:uid="{00000000-0005-0000-0000-0000784A0000}"/>
    <cellStyle name="Normal 63 5 2 2 4 3 2" xfId="17021" xr:uid="{00000000-0005-0000-0000-0000794A0000}"/>
    <cellStyle name="Normal 63 5 2 2 4 3 3" xfId="25174" xr:uid="{00000000-0005-0000-0000-00007A4A0000}"/>
    <cellStyle name="Normal 63 5 2 2 4 3 4" xfId="33327" xr:uid="{00000000-0005-0000-0000-00007B4A0000}"/>
    <cellStyle name="Normal 63 5 2 2 4 3 5" xfId="41559" xr:uid="{00000000-0005-0000-0000-00007C4A0000}"/>
    <cellStyle name="Normal 63 5 2 2 4 3 6" xfId="51070" xr:uid="{00000000-0005-0000-0000-00007D4A0000}"/>
    <cellStyle name="Normal 63 5 2 2 4 4" xfId="11421" xr:uid="{00000000-0005-0000-0000-00007E4A0000}"/>
    <cellStyle name="Normal 63 5 2 2 4 5" xfId="19580" xr:uid="{00000000-0005-0000-0000-00007F4A0000}"/>
    <cellStyle name="Normal 63 5 2 2 4 6" xfId="27733" xr:uid="{00000000-0005-0000-0000-0000804A0000}"/>
    <cellStyle name="Normal 63 5 2 2 4 7" xfId="35965" xr:uid="{00000000-0005-0000-0000-0000814A0000}"/>
    <cellStyle name="Normal 63 5 2 2 4 8" xfId="45476" xr:uid="{00000000-0005-0000-0000-0000824A0000}"/>
    <cellStyle name="Normal 63 5 2 2 5" xfId="3661" xr:uid="{00000000-0005-0000-0000-0000834A0000}"/>
    <cellStyle name="Normal 63 5 2 2 5 2" xfId="13178" xr:uid="{00000000-0005-0000-0000-0000844A0000}"/>
    <cellStyle name="Normal 63 5 2 2 5 3" xfId="21334" xr:uid="{00000000-0005-0000-0000-0000854A0000}"/>
    <cellStyle name="Normal 63 5 2 2 5 4" xfId="29487" xr:uid="{00000000-0005-0000-0000-0000864A0000}"/>
    <cellStyle name="Normal 63 5 2 2 5 5" xfId="37719" xr:uid="{00000000-0005-0000-0000-0000874A0000}"/>
    <cellStyle name="Normal 63 5 2 2 5 6" xfId="47230" xr:uid="{00000000-0005-0000-0000-0000884A0000}"/>
    <cellStyle name="Normal 63 5 2 2 6" xfId="6224" xr:uid="{00000000-0005-0000-0000-0000894A0000}"/>
    <cellStyle name="Normal 63 5 2 2 6 2" xfId="15741" xr:uid="{00000000-0005-0000-0000-00008A4A0000}"/>
    <cellStyle name="Normal 63 5 2 2 6 3" xfId="23894" xr:uid="{00000000-0005-0000-0000-00008B4A0000}"/>
    <cellStyle name="Normal 63 5 2 2 6 4" xfId="32047" xr:uid="{00000000-0005-0000-0000-00008C4A0000}"/>
    <cellStyle name="Normal 63 5 2 2 6 5" xfId="40279" xr:uid="{00000000-0005-0000-0000-00008D4A0000}"/>
    <cellStyle name="Normal 63 5 2 2 6 6" xfId="49790" xr:uid="{00000000-0005-0000-0000-00008E4A0000}"/>
    <cellStyle name="Normal 63 5 2 2 7" xfId="10141" xr:uid="{00000000-0005-0000-0000-00008F4A0000}"/>
    <cellStyle name="Normal 63 5 2 2 8" xfId="18300" xr:uid="{00000000-0005-0000-0000-0000904A0000}"/>
    <cellStyle name="Normal 63 5 2 2 9" xfId="26453" xr:uid="{00000000-0005-0000-0000-0000914A0000}"/>
    <cellStyle name="Normal 63 5 2 3" xfId="775" xr:uid="{00000000-0005-0000-0000-0000924A0000}"/>
    <cellStyle name="Normal 63 5 2 3 10" xfId="44356" xr:uid="{00000000-0005-0000-0000-0000934A0000}"/>
    <cellStyle name="Normal 63 5 2 3 2" xfId="1421" xr:uid="{00000000-0005-0000-0000-0000944A0000}"/>
    <cellStyle name="Normal 63 5 2 3 2 2" xfId="2704" xr:uid="{00000000-0005-0000-0000-0000954A0000}"/>
    <cellStyle name="Normal 63 5 2 3 2 2 2" xfId="5744" xr:uid="{00000000-0005-0000-0000-0000964A0000}"/>
    <cellStyle name="Normal 63 5 2 3 2 2 2 2" xfId="15261" xr:uid="{00000000-0005-0000-0000-0000974A0000}"/>
    <cellStyle name="Normal 63 5 2 3 2 2 2 3" xfId="23414" xr:uid="{00000000-0005-0000-0000-0000984A0000}"/>
    <cellStyle name="Normal 63 5 2 3 2 2 2 4" xfId="31567" xr:uid="{00000000-0005-0000-0000-0000994A0000}"/>
    <cellStyle name="Normal 63 5 2 3 2 2 2 5" xfId="39799" xr:uid="{00000000-0005-0000-0000-00009A4A0000}"/>
    <cellStyle name="Normal 63 5 2 3 2 2 2 6" xfId="49310" xr:uid="{00000000-0005-0000-0000-00009B4A0000}"/>
    <cellStyle name="Normal 63 5 2 3 2 2 3" xfId="8304" xr:uid="{00000000-0005-0000-0000-00009C4A0000}"/>
    <cellStyle name="Normal 63 5 2 3 2 2 3 2" xfId="17821" xr:uid="{00000000-0005-0000-0000-00009D4A0000}"/>
    <cellStyle name="Normal 63 5 2 3 2 2 3 3" xfId="25974" xr:uid="{00000000-0005-0000-0000-00009E4A0000}"/>
    <cellStyle name="Normal 63 5 2 3 2 2 3 4" xfId="34127" xr:uid="{00000000-0005-0000-0000-00009F4A0000}"/>
    <cellStyle name="Normal 63 5 2 3 2 2 3 5" xfId="42359" xr:uid="{00000000-0005-0000-0000-0000A04A0000}"/>
    <cellStyle name="Normal 63 5 2 3 2 2 3 6" xfId="51870" xr:uid="{00000000-0005-0000-0000-0000A14A0000}"/>
    <cellStyle name="Normal 63 5 2 3 2 2 4" xfId="12221" xr:uid="{00000000-0005-0000-0000-0000A24A0000}"/>
    <cellStyle name="Normal 63 5 2 3 2 2 5" xfId="20380" xr:uid="{00000000-0005-0000-0000-0000A34A0000}"/>
    <cellStyle name="Normal 63 5 2 3 2 2 6" xfId="28533" xr:uid="{00000000-0005-0000-0000-0000A44A0000}"/>
    <cellStyle name="Normal 63 5 2 3 2 2 7" xfId="36765" xr:uid="{00000000-0005-0000-0000-0000A54A0000}"/>
    <cellStyle name="Normal 63 5 2 3 2 2 8" xfId="46276" xr:uid="{00000000-0005-0000-0000-0000A64A0000}"/>
    <cellStyle name="Normal 63 5 2 3 2 3" xfId="4464" xr:uid="{00000000-0005-0000-0000-0000A74A0000}"/>
    <cellStyle name="Normal 63 5 2 3 2 3 2" xfId="13981" xr:uid="{00000000-0005-0000-0000-0000A84A0000}"/>
    <cellStyle name="Normal 63 5 2 3 2 3 3" xfId="22134" xr:uid="{00000000-0005-0000-0000-0000A94A0000}"/>
    <cellStyle name="Normal 63 5 2 3 2 3 4" xfId="30287" xr:uid="{00000000-0005-0000-0000-0000AA4A0000}"/>
    <cellStyle name="Normal 63 5 2 3 2 3 5" xfId="38519" xr:uid="{00000000-0005-0000-0000-0000AB4A0000}"/>
    <cellStyle name="Normal 63 5 2 3 2 3 6" xfId="48030" xr:uid="{00000000-0005-0000-0000-0000AC4A0000}"/>
    <cellStyle name="Normal 63 5 2 3 2 4" xfId="7024" xr:uid="{00000000-0005-0000-0000-0000AD4A0000}"/>
    <cellStyle name="Normal 63 5 2 3 2 4 2" xfId="16541" xr:uid="{00000000-0005-0000-0000-0000AE4A0000}"/>
    <cellStyle name="Normal 63 5 2 3 2 4 3" xfId="24694" xr:uid="{00000000-0005-0000-0000-0000AF4A0000}"/>
    <cellStyle name="Normal 63 5 2 3 2 4 4" xfId="32847" xr:uid="{00000000-0005-0000-0000-0000B04A0000}"/>
    <cellStyle name="Normal 63 5 2 3 2 4 5" xfId="41079" xr:uid="{00000000-0005-0000-0000-0000B14A0000}"/>
    <cellStyle name="Normal 63 5 2 3 2 4 6" xfId="50590" xr:uid="{00000000-0005-0000-0000-0000B24A0000}"/>
    <cellStyle name="Normal 63 5 2 3 2 5" xfId="10941" xr:uid="{00000000-0005-0000-0000-0000B34A0000}"/>
    <cellStyle name="Normal 63 5 2 3 2 6" xfId="19100" xr:uid="{00000000-0005-0000-0000-0000B44A0000}"/>
    <cellStyle name="Normal 63 5 2 3 2 7" xfId="27253" xr:uid="{00000000-0005-0000-0000-0000B54A0000}"/>
    <cellStyle name="Normal 63 5 2 3 2 8" xfId="35485" xr:uid="{00000000-0005-0000-0000-0000B64A0000}"/>
    <cellStyle name="Normal 63 5 2 3 2 9" xfId="44996" xr:uid="{00000000-0005-0000-0000-0000B74A0000}"/>
    <cellStyle name="Normal 63 5 2 3 3" xfId="2064" xr:uid="{00000000-0005-0000-0000-0000B84A0000}"/>
    <cellStyle name="Normal 63 5 2 3 3 2" xfId="5104" xr:uid="{00000000-0005-0000-0000-0000B94A0000}"/>
    <cellStyle name="Normal 63 5 2 3 3 2 2" xfId="14621" xr:uid="{00000000-0005-0000-0000-0000BA4A0000}"/>
    <cellStyle name="Normal 63 5 2 3 3 2 3" xfId="22774" xr:uid="{00000000-0005-0000-0000-0000BB4A0000}"/>
    <cellStyle name="Normal 63 5 2 3 3 2 4" xfId="30927" xr:uid="{00000000-0005-0000-0000-0000BC4A0000}"/>
    <cellStyle name="Normal 63 5 2 3 3 2 5" xfId="39159" xr:uid="{00000000-0005-0000-0000-0000BD4A0000}"/>
    <cellStyle name="Normal 63 5 2 3 3 2 6" xfId="48670" xr:uid="{00000000-0005-0000-0000-0000BE4A0000}"/>
    <cellStyle name="Normal 63 5 2 3 3 3" xfId="7664" xr:uid="{00000000-0005-0000-0000-0000BF4A0000}"/>
    <cellStyle name="Normal 63 5 2 3 3 3 2" xfId="17181" xr:uid="{00000000-0005-0000-0000-0000C04A0000}"/>
    <cellStyle name="Normal 63 5 2 3 3 3 3" xfId="25334" xr:uid="{00000000-0005-0000-0000-0000C14A0000}"/>
    <cellStyle name="Normal 63 5 2 3 3 3 4" xfId="33487" xr:uid="{00000000-0005-0000-0000-0000C24A0000}"/>
    <cellStyle name="Normal 63 5 2 3 3 3 5" xfId="41719" xr:uid="{00000000-0005-0000-0000-0000C34A0000}"/>
    <cellStyle name="Normal 63 5 2 3 3 3 6" xfId="51230" xr:uid="{00000000-0005-0000-0000-0000C44A0000}"/>
    <cellStyle name="Normal 63 5 2 3 3 4" xfId="11581" xr:uid="{00000000-0005-0000-0000-0000C54A0000}"/>
    <cellStyle name="Normal 63 5 2 3 3 5" xfId="19740" xr:uid="{00000000-0005-0000-0000-0000C64A0000}"/>
    <cellStyle name="Normal 63 5 2 3 3 6" xfId="27893" xr:uid="{00000000-0005-0000-0000-0000C74A0000}"/>
    <cellStyle name="Normal 63 5 2 3 3 7" xfId="36125" xr:uid="{00000000-0005-0000-0000-0000C84A0000}"/>
    <cellStyle name="Normal 63 5 2 3 3 8" xfId="45636" xr:uid="{00000000-0005-0000-0000-0000C94A0000}"/>
    <cellStyle name="Normal 63 5 2 3 4" xfId="3821" xr:uid="{00000000-0005-0000-0000-0000CA4A0000}"/>
    <cellStyle name="Normal 63 5 2 3 4 2" xfId="13338" xr:uid="{00000000-0005-0000-0000-0000CB4A0000}"/>
    <cellStyle name="Normal 63 5 2 3 4 3" xfId="21494" xr:uid="{00000000-0005-0000-0000-0000CC4A0000}"/>
    <cellStyle name="Normal 63 5 2 3 4 4" xfId="29647" xr:uid="{00000000-0005-0000-0000-0000CD4A0000}"/>
    <cellStyle name="Normal 63 5 2 3 4 5" xfId="37879" xr:uid="{00000000-0005-0000-0000-0000CE4A0000}"/>
    <cellStyle name="Normal 63 5 2 3 4 6" xfId="47390" xr:uid="{00000000-0005-0000-0000-0000CF4A0000}"/>
    <cellStyle name="Normal 63 5 2 3 5" xfId="6384" xr:uid="{00000000-0005-0000-0000-0000D04A0000}"/>
    <cellStyle name="Normal 63 5 2 3 5 2" xfId="15901" xr:uid="{00000000-0005-0000-0000-0000D14A0000}"/>
    <cellStyle name="Normal 63 5 2 3 5 3" xfId="24054" xr:uid="{00000000-0005-0000-0000-0000D24A0000}"/>
    <cellStyle name="Normal 63 5 2 3 5 4" xfId="32207" xr:uid="{00000000-0005-0000-0000-0000D34A0000}"/>
    <cellStyle name="Normal 63 5 2 3 5 5" xfId="40439" xr:uid="{00000000-0005-0000-0000-0000D44A0000}"/>
    <cellStyle name="Normal 63 5 2 3 5 6" xfId="49950" xr:uid="{00000000-0005-0000-0000-0000D54A0000}"/>
    <cellStyle name="Normal 63 5 2 3 6" xfId="10301" xr:uid="{00000000-0005-0000-0000-0000D64A0000}"/>
    <cellStyle name="Normal 63 5 2 3 7" xfId="18460" xr:uid="{00000000-0005-0000-0000-0000D74A0000}"/>
    <cellStyle name="Normal 63 5 2 3 8" xfId="26613" xr:uid="{00000000-0005-0000-0000-0000D84A0000}"/>
    <cellStyle name="Normal 63 5 2 3 9" xfId="34845" xr:uid="{00000000-0005-0000-0000-0000D94A0000}"/>
    <cellStyle name="Normal 63 5 2 4" xfId="1101" xr:uid="{00000000-0005-0000-0000-0000DA4A0000}"/>
    <cellStyle name="Normal 63 5 2 4 2" xfId="2384" xr:uid="{00000000-0005-0000-0000-0000DB4A0000}"/>
    <cellStyle name="Normal 63 5 2 4 2 2" xfId="5424" xr:uid="{00000000-0005-0000-0000-0000DC4A0000}"/>
    <cellStyle name="Normal 63 5 2 4 2 2 2" xfId="14941" xr:uid="{00000000-0005-0000-0000-0000DD4A0000}"/>
    <cellStyle name="Normal 63 5 2 4 2 2 3" xfId="23094" xr:uid="{00000000-0005-0000-0000-0000DE4A0000}"/>
    <cellStyle name="Normal 63 5 2 4 2 2 4" xfId="31247" xr:uid="{00000000-0005-0000-0000-0000DF4A0000}"/>
    <cellStyle name="Normal 63 5 2 4 2 2 5" xfId="39479" xr:uid="{00000000-0005-0000-0000-0000E04A0000}"/>
    <cellStyle name="Normal 63 5 2 4 2 2 6" xfId="48990" xr:uid="{00000000-0005-0000-0000-0000E14A0000}"/>
    <cellStyle name="Normal 63 5 2 4 2 3" xfId="7984" xr:uid="{00000000-0005-0000-0000-0000E24A0000}"/>
    <cellStyle name="Normal 63 5 2 4 2 3 2" xfId="17501" xr:uid="{00000000-0005-0000-0000-0000E34A0000}"/>
    <cellStyle name="Normal 63 5 2 4 2 3 3" xfId="25654" xr:uid="{00000000-0005-0000-0000-0000E44A0000}"/>
    <cellStyle name="Normal 63 5 2 4 2 3 4" xfId="33807" xr:uid="{00000000-0005-0000-0000-0000E54A0000}"/>
    <cellStyle name="Normal 63 5 2 4 2 3 5" xfId="42039" xr:uid="{00000000-0005-0000-0000-0000E64A0000}"/>
    <cellStyle name="Normal 63 5 2 4 2 3 6" xfId="51550" xr:uid="{00000000-0005-0000-0000-0000E74A0000}"/>
    <cellStyle name="Normal 63 5 2 4 2 4" xfId="11901" xr:uid="{00000000-0005-0000-0000-0000E84A0000}"/>
    <cellStyle name="Normal 63 5 2 4 2 5" xfId="20060" xr:uid="{00000000-0005-0000-0000-0000E94A0000}"/>
    <cellStyle name="Normal 63 5 2 4 2 6" xfId="28213" xr:uid="{00000000-0005-0000-0000-0000EA4A0000}"/>
    <cellStyle name="Normal 63 5 2 4 2 7" xfId="36445" xr:uid="{00000000-0005-0000-0000-0000EB4A0000}"/>
    <cellStyle name="Normal 63 5 2 4 2 8" xfId="45956" xr:uid="{00000000-0005-0000-0000-0000EC4A0000}"/>
    <cellStyle name="Normal 63 5 2 4 3" xfId="4144" xr:uid="{00000000-0005-0000-0000-0000ED4A0000}"/>
    <cellStyle name="Normal 63 5 2 4 3 2" xfId="13661" xr:uid="{00000000-0005-0000-0000-0000EE4A0000}"/>
    <cellStyle name="Normal 63 5 2 4 3 3" xfId="21814" xr:uid="{00000000-0005-0000-0000-0000EF4A0000}"/>
    <cellStyle name="Normal 63 5 2 4 3 4" xfId="29967" xr:uid="{00000000-0005-0000-0000-0000F04A0000}"/>
    <cellStyle name="Normal 63 5 2 4 3 5" xfId="38199" xr:uid="{00000000-0005-0000-0000-0000F14A0000}"/>
    <cellStyle name="Normal 63 5 2 4 3 6" xfId="47710" xr:uid="{00000000-0005-0000-0000-0000F24A0000}"/>
    <cellStyle name="Normal 63 5 2 4 4" xfId="6704" xr:uid="{00000000-0005-0000-0000-0000F34A0000}"/>
    <cellStyle name="Normal 63 5 2 4 4 2" xfId="16221" xr:uid="{00000000-0005-0000-0000-0000F44A0000}"/>
    <cellStyle name="Normal 63 5 2 4 4 3" xfId="24374" xr:uid="{00000000-0005-0000-0000-0000F54A0000}"/>
    <cellStyle name="Normal 63 5 2 4 4 4" xfId="32527" xr:uid="{00000000-0005-0000-0000-0000F64A0000}"/>
    <cellStyle name="Normal 63 5 2 4 4 5" xfId="40759" xr:uid="{00000000-0005-0000-0000-0000F74A0000}"/>
    <cellStyle name="Normal 63 5 2 4 4 6" xfId="50270" xr:uid="{00000000-0005-0000-0000-0000F84A0000}"/>
    <cellStyle name="Normal 63 5 2 4 5" xfId="10621" xr:uid="{00000000-0005-0000-0000-0000F94A0000}"/>
    <cellStyle name="Normal 63 5 2 4 6" xfId="18780" xr:uid="{00000000-0005-0000-0000-0000FA4A0000}"/>
    <cellStyle name="Normal 63 5 2 4 7" xfId="26933" xr:uid="{00000000-0005-0000-0000-0000FB4A0000}"/>
    <cellStyle name="Normal 63 5 2 4 8" xfId="35165" xr:uid="{00000000-0005-0000-0000-0000FC4A0000}"/>
    <cellStyle name="Normal 63 5 2 4 9" xfId="44676" xr:uid="{00000000-0005-0000-0000-0000FD4A0000}"/>
    <cellStyle name="Normal 63 5 2 5" xfId="1744" xr:uid="{00000000-0005-0000-0000-0000FE4A0000}"/>
    <cellStyle name="Normal 63 5 2 5 2" xfId="4784" xr:uid="{00000000-0005-0000-0000-0000FF4A0000}"/>
    <cellStyle name="Normal 63 5 2 5 2 2" xfId="14301" xr:uid="{00000000-0005-0000-0000-0000004B0000}"/>
    <cellStyle name="Normal 63 5 2 5 2 3" xfId="22454" xr:uid="{00000000-0005-0000-0000-0000014B0000}"/>
    <cellStyle name="Normal 63 5 2 5 2 4" xfId="30607" xr:uid="{00000000-0005-0000-0000-0000024B0000}"/>
    <cellStyle name="Normal 63 5 2 5 2 5" xfId="38839" xr:uid="{00000000-0005-0000-0000-0000034B0000}"/>
    <cellStyle name="Normal 63 5 2 5 2 6" xfId="48350" xr:uid="{00000000-0005-0000-0000-0000044B0000}"/>
    <cellStyle name="Normal 63 5 2 5 3" xfId="7344" xr:uid="{00000000-0005-0000-0000-0000054B0000}"/>
    <cellStyle name="Normal 63 5 2 5 3 2" xfId="16861" xr:uid="{00000000-0005-0000-0000-0000064B0000}"/>
    <cellStyle name="Normal 63 5 2 5 3 3" xfId="25014" xr:uid="{00000000-0005-0000-0000-0000074B0000}"/>
    <cellStyle name="Normal 63 5 2 5 3 4" xfId="33167" xr:uid="{00000000-0005-0000-0000-0000084B0000}"/>
    <cellStyle name="Normal 63 5 2 5 3 5" xfId="41399" xr:uid="{00000000-0005-0000-0000-0000094B0000}"/>
    <cellStyle name="Normal 63 5 2 5 3 6" xfId="50910" xr:uid="{00000000-0005-0000-0000-00000A4B0000}"/>
    <cellStyle name="Normal 63 5 2 5 4" xfId="11261" xr:uid="{00000000-0005-0000-0000-00000B4B0000}"/>
    <cellStyle name="Normal 63 5 2 5 5" xfId="19420" xr:uid="{00000000-0005-0000-0000-00000C4B0000}"/>
    <cellStyle name="Normal 63 5 2 5 6" xfId="27573" xr:uid="{00000000-0005-0000-0000-00000D4B0000}"/>
    <cellStyle name="Normal 63 5 2 5 7" xfId="35805" xr:uid="{00000000-0005-0000-0000-00000E4B0000}"/>
    <cellStyle name="Normal 63 5 2 5 8" xfId="45316" xr:uid="{00000000-0005-0000-0000-00000F4B0000}"/>
    <cellStyle name="Normal 63 5 2 6" xfId="3498" xr:uid="{00000000-0005-0000-0000-0000104B0000}"/>
    <cellStyle name="Normal 63 5 2 6 2" xfId="13015" xr:uid="{00000000-0005-0000-0000-0000114B0000}"/>
    <cellStyle name="Normal 63 5 2 6 3" xfId="21174" xr:uid="{00000000-0005-0000-0000-0000124B0000}"/>
    <cellStyle name="Normal 63 5 2 6 4" xfId="29327" xr:uid="{00000000-0005-0000-0000-0000134B0000}"/>
    <cellStyle name="Normal 63 5 2 6 5" xfId="37559" xr:uid="{00000000-0005-0000-0000-0000144B0000}"/>
    <cellStyle name="Normal 63 5 2 6 6" xfId="47070" xr:uid="{00000000-0005-0000-0000-0000154B0000}"/>
    <cellStyle name="Normal 63 5 2 7" xfId="6064" xr:uid="{00000000-0005-0000-0000-0000164B0000}"/>
    <cellStyle name="Normal 63 5 2 7 2" xfId="15581" xr:uid="{00000000-0005-0000-0000-0000174B0000}"/>
    <cellStyle name="Normal 63 5 2 7 3" xfId="23734" xr:uid="{00000000-0005-0000-0000-0000184B0000}"/>
    <cellStyle name="Normal 63 5 2 7 4" xfId="31887" xr:uid="{00000000-0005-0000-0000-0000194B0000}"/>
    <cellStyle name="Normal 63 5 2 7 5" xfId="40119" xr:uid="{00000000-0005-0000-0000-00001A4B0000}"/>
    <cellStyle name="Normal 63 5 2 7 6" xfId="49630" xr:uid="{00000000-0005-0000-0000-00001B4B0000}"/>
    <cellStyle name="Normal 63 5 2 8" xfId="9981" xr:uid="{00000000-0005-0000-0000-00001C4B0000}"/>
    <cellStyle name="Normal 63 5 2 9" xfId="18140" xr:uid="{00000000-0005-0000-0000-00001D4B0000}"/>
    <cellStyle name="Normal 63 5 20" xfId="8938" xr:uid="{00000000-0005-0000-0000-00001E4B0000}"/>
    <cellStyle name="Normal 63 5 20 2" xfId="42993" xr:uid="{00000000-0005-0000-0000-00001F4B0000}"/>
    <cellStyle name="Normal 63 5 20 3" xfId="52504" xr:uid="{00000000-0005-0000-0000-0000204B0000}"/>
    <cellStyle name="Normal 63 5 21" xfId="9017" xr:uid="{00000000-0005-0000-0000-0000214B0000}"/>
    <cellStyle name="Normal 63 5 21 2" xfId="43072" xr:uid="{00000000-0005-0000-0000-0000224B0000}"/>
    <cellStyle name="Normal 63 5 21 3" xfId="52583" xr:uid="{00000000-0005-0000-0000-0000234B0000}"/>
    <cellStyle name="Normal 63 5 22" xfId="9096" xr:uid="{00000000-0005-0000-0000-0000244B0000}"/>
    <cellStyle name="Normal 63 5 22 2" xfId="43151" xr:uid="{00000000-0005-0000-0000-0000254B0000}"/>
    <cellStyle name="Normal 63 5 22 3" xfId="52662" xr:uid="{00000000-0005-0000-0000-0000264B0000}"/>
    <cellStyle name="Normal 63 5 23" xfId="9175" xr:uid="{00000000-0005-0000-0000-0000274B0000}"/>
    <cellStyle name="Normal 63 5 23 2" xfId="43230" xr:uid="{00000000-0005-0000-0000-0000284B0000}"/>
    <cellStyle name="Normal 63 5 23 3" xfId="52741" xr:uid="{00000000-0005-0000-0000-0000294B0000}"/>
    <cellStyle name="Normal 63 5 24" xfId="9254" xr:uid="{00000000-0005-0000-0000-00002A4B0000}"/>
    <cellStyle name="Normal 63 5 24 2" xfId="43309" xr:uid="{00000000-0005-0000-0000-00002B4B0000}"/>
    <cellStyle name="Normal 63 5 24 3" xfId="52820" xr:uid="{00000000-0005-0000-0000-00002C4B0000}"/>
    <cellStyle name="Normal 63 5 25" xfId="9333" xr:uid="{00000000-0005-0000-0000-00002D4B0000}"/>
    <cellStyle name="Normal 63 5 25 2" xfId="43388" xr:uid="{00000000-0005-0000-0000-00002E4B0000}"/>
    <cellStyle name="Normal 63 5 25 3" xfId="52899" xr:uid="{00000000-0005-0000-0000-00002F4B0000}"/>
    <cellStyle name="Normal 63 5 26" xfId="9412" xr:uid="{00000000-0005-0000-0000-0000304B0000}"/>
    <cellStyle name="Normal 63 5 26 2" xfId="43467" xr:uid="{00000000-0005-0000-0000-0000314B0000}"/>
    <cellStyle name="Normal 63 5 26 3" xfId="52978" xr:uid="{00000000-0005-0000-0000-0000324B0000}"/>
    <cellStyle name="Normal 63 5 27" xfId="9491" xr:uid="{00000000-0005-0000-0000-0000334B0000}"/>
    <cellStyle name="Normal 63 5 27 2" xfId="43546" xr:uid="{00000000-0005-0000-0000-0000344B0000}"/>
    <cellStyle name="Normal 63 5 27 3" xfId="53057" xr:uid="{00000000-0005-0000-0000-0000354B0000}"/>
    <cellStyle name="Normal 63 5 28" xfId="9570" xr:uid="{00000000-0005-0000-0000-0000364B0000}"/>
    <cellStyle name="Normal 63 5 28 2" xfId="43625" xr:uid="{00000000-0005-0000-0000-0000374B0000}"/>
    <cellStyle name="Normal 63 5 28 3" xfId="53136" xr:uid="{00000000-0005-0000-0000-0000384B0000}"/>
    <cellStyle name="Normal 63 5 29" xfId="9649" xr:uid="{00000000-0005-0000-0000-0000394B0000}"/>
    <cellStyle name="Normal 63 5 29 2" xfId="43704" xr:uid="{00000000-0005-0000-0000-00003A4B0000}"/>
    <cellStyle name="Normal 63 5 29 3" xfId="53215" xr:uid="{00000000-0005-0000-0000-00003B4B0000}"/>
    <cellStyle name="Normal 63 5 3" xfId="532" xr:uid="{00000000-0005-0000-0000-00003C4B0000}"/>
    <cellStyle name="Normal 63 5 3 10" xfId="34605" xr:uid="{00000000-0005-0000-0000-00003D4B0000}"/>
    <cellStyle name="Normal 63 5 3 11" xfId="44116" xr:uid="{00000000-0005-0000-0000-00003E4B0000}"/>
    <cellStyle name="Normal 63 5 3 2" xfId="858" xr:uid="{00000000-0005-0000-0000-00003F4B0000}"/>
    <cellStyle name="Normal 63 5 3 2 10" xfId="44436" xr:uid="{00000000-0005-0000-0000-0000404B0000}"/>
    <cellStyle name="Normal 63 5 3 2 2" xfId="1501" xr:uid="{00000000-0005-0000-0000-0000414B0000}"/>
    <cellStyle name="Normal 63 5 3 2 2 2" xfId="2784" xr:uid="{00000000-0005-0000-0000-0000424B0000}"/>
    <cellStyle name="Normal 63 5 3 2 2 2 2" xfId="5824" xr:uid="{00000000-0005-0000-0000-0000434B0000}"/>
    <cellStyle name="Normal 63 5 3 2 2 2 2 2" xfId="15341" xr:uid="{00000000-0005-0000-0000-0000444B0000}"/>
    <cellStyle name="Normal 63 5 3 2 2 2 2 3" xfId="23494" xr:uid="{00000000-0005-0000-0000-0000454B0000}"/>
    <cellStyle name="Normal 63 5 3 2 2 2 2 4" xfId="31647" xr:uid="{00000000-0005-0000-0000-0000464B0000}"/>
    <cellStyle name="Normal 63 5 3 2 2 2 2 5" xfId="39879" xr:uid="{00000000-0005-0000-0000-0000474B0000}"/>
    <cellStyle name="Normal 63 5 3 2 2 2 2 6" xfId="49390" xr:uid="{00000000-0005-0000-0000-0000484B0000}"/>
    <cellStyle name="Normal 63 5 3 2 2 2 3" xfId="8384" xr:uid="{00000000-0005-0000-0000-0000494B0000}"/>
    <cellStyle name="Normal 63 5 3 2 2 2 3 2" xfId="17901" xr:uid="{00000000-0005-0000-0000-00004A4B0000}"/>
    <cellStyle name="Normal 63 5 3 2 2 2 3 3" xfId="26054" xr:uid="{00000000-0005-0000-0000-00004B4B0000}"/>
    <cellStyle name="Normal 63 5 3 2 2 2 3 4" xfId="34207" xr:uid="{00000000-0005-0000-0000-00004C4B0000}"/>
    <cellStyle name="Normal 63 5 3 2 2 2 3 5" xfId="42439" xr:uid="{00000000-0005-0000-0000-00004D4B0000}"/>
    <cellStyle name="Normal 63 5 3 2 2 2 3 6" xfId="51950" xr:uid="{00000000-0005-0000-0000-00004E4B0000}"/>
    <cellStyle name="Normal 63 5 3 2 2 2 4" xfId="12301" xr:uid="{00000000-0005-0000-0000-00004F4B0000}"/>
    <cellStyle name="Normal 63 5 3 2 2 2 5" xfId="20460" xr:uid="{00000000-0005-0000-0000-0000504B0000}"/>
    <cellStyle name="Normal 63 5 3 2 2 2 6" xfId="28613" xr:uid="{00000000-0005-0000-0000-0000514B0000}"/>
    <cellStyle name="Normal 63 5 3 2 2 2 7" xfId="36845" xr:uid="{00000000-0005-0000-0000-0000524B0000}"/>
    <cellStyle name="Normal 63 5 3 2 2 2 8" xfId="46356" xr:uid="{00000000-0005-0000-0000-0000534B0000}"/>
    <cellStyle name="Normal 63 5 3 2 2 3" xfId="4544" xr:uid="{00000000-0005-0000-0000-0000544B0000}"/>
    <cellStyle name="Normal 63 5 3 2 2 3 2" xfId="14061" xr:uid="{00000000-0005-0000-0000-0000554B0000}"/>
    <cellStyle name="Normal 63 5 3 2 2 3 3" xfId="22214" xr:uid="{00000000-0005-0000-0000-0000564B0000}"/>
    <cellStyle name="Normal 63 5 3 2 2 3 4" xfId="30367" xr:uid="{00000000-0005-0000-0000-0000574B0000}"/>
    <cellStyle name="Normal 63 5 3 2 2 3 5" xfId="38599" xr:uid="{00000000-0005-0000-0000-0000584B0000}"/>
    <cellStyle name="Normal 63 5 3 2 2 3 6" xfId="48110" xr:uid="{00000000-0005-0000-0000-0000594B0000}"/>
    <cellStyle name="Normal 63 5 3 2 2 4" xfId="7104" xr:uid="{00000000-0005-0000-0000-00005A4B0000}"/>
    <cellStyle name="Normal 63 5 3 2 2 4 2" xfId="16621" xr:uid="{00000000-0005-0000-0000-00005B4B0000}"/>
    <cellStyle name="Normal 63 5 3 2 2 4 3" xfId="24774" xr:uid="{00000000-0005-0000-0000-00005C4B0000}"/>
    <cellStyle name="Normal 63 5 3 2 2 4 4" xfId="32927" xr:uid="{00000000-0005-0000-0000-00005D4B0000}"/>
    <cellStyle name="Normal 63 5 3 2 2 4 5" xfId="41159" xr:uid="{00000000-0005-0000-0000-00005E4B0000}"/>
    <cellStyle name="Normal 63 5 3 2 2 4 6" xfId="50670" xr:uid="{00000000-0005-0000-0000-00005F4B0000}"/>
    <cellStyle name="Normal 63 5 3 2 2 5" xfId="11021" xr:uid="{00000000-0005-0000-0000-0000604B0000}"/>
    <cellStyle name="Normal 63 5 3 2 2 6" xfId="19180" xr:uid="{00000000-0005-0000-0000-0000614B0000}"/>
    <cellStyle name="Normal 63 5 3 2 2 7" xfId="27333" xr:uid="{00000000-0005-0000-0000-0000624B0000}"/>
    <cellStyle name="Normal 63 5 3 2 2 8" xfId="35565" xr:uid="{00000000-0005-0000-0000-0000634B0000}"/>
    <cellStyle name="Normal 63 5 3 2 2 9" xfId="45076" xr:uid="{00000000-0005-0000-0000-0000644B0000}"/>
    <cellStyle name="Normal 63 5 3 2 3" xfId="2144" xr:uid="{00000000-0005-0000-0000-0000654B0000}"/>
    <cellStyle name="Normal 63 5 3 2 3 2" xfId="5184" xr:uid="{00000000-0005-0000-0000-0000664B0000}"/>
    <cellStyle name="Normal 63 5 3 2 3 2 2" xfId="14701" xr:uid="{00000000-0005-0000-0000-0000674B0000}"/>
    <cellStyle name="Normal 63 5 3 2 3 2 3" xfId="22854" xr:uid="{00000000-0005-0000-0000-0000684B0000}"/>
    <cellStyle name="Normal 63 5 3 2 3 2 4" xfId="31007" xr:uid="{00000000-0005-0000-0000-0000694B0000}"/>
    <cellStyle name="Normal 63 5 3 2 3 2 5" xfId="39239" xr:uid="{00000000-0005-0000-0000-00006A4B0000}"/>
    <cellStyle name="Normal 63 5 3 2 3 2 6" xfId="48750" xr:uid="{00000000-0005-0000-0000-00006B4B0000}"/>
    <cellStyle name="Normal 63 5 3 2 3 3" xfId="7744" xr:uid="{00000000-0005-0000-0000-00006C4B0000}"/>
    <cellStyle name="Normal 63 5 3 2 3 3 2" xfId="17261" xr:uid="{00000000-0005-0000-0000-00006D4B0000}"/>
    <cellStyle name="Normal 63 5 3 2 3 3 3" xfId="25414" xr:uid="{00000000-0005-0000-0000-00006E4B0000}"/>
    <cellStyle name="Normal 63 5 3 2 3 3 4" xfId="33567" xr:uid="{00000000-0005-0000-0000-00006F4B0000}"/>
    <cellStyle name="Normal 63 5 3 2 3 3 5" xfId="41799" xr:uid="{00000000-0005-0000-0000-0000704B0000}"/>
    <cellStyle name="Normal 63 5 3 2 3 3 6" xfId="51310" xr:uid="{00000000-0005-0000-0000-0000714B0000}"/>
    <cellStyle name="Normal 63 5 3 2 3 4" xfId="11661" xr:uid="{00000000-0005-0000-0000-0000724B0000}"/>
    <cellStyle name="Normal 63 5 3 2 3 5" xfId="19820" xr:uid="{00000000-0005-0000-0000-0000734B0000}"/>
    <cellStyle name="Normal 63 5 3 2 3 6" xfId="27973" xr:uid="{00000000-0005-0000-0000-0000744B0000}"/>
    <cellStyle name="Normal 63 5 3 2 3 7" xfId="36205" xr:uid="{00000000-0005-0000-0000-0000754B0000}"/>
    <cellStyle name="Normal 63 5 3 2 3 8" xfId="45716" xr:uid="{00000000-0005-0000-0000-0000764B0000}"/>
    <cellStyle name="Normal 63 5 3 2 4" xfId="3904" xr:uid="{00000000-0005-0000-0000-0000774B0000}"/>
    <cellStyle name="Normal 63 5 3 2 4 2" xfId="13421" xr:uid="{00000000-0005-0000-0000-0000784B0000}"/>
    <cellStyle name="Normal 63 5 3 2 4 3" xfId="21574" xr:uid="{00000000-0005-0000-0000-0000794B0000}"/>
    <cellStyle name="Normal 63 5 3 2 4 4" xfId="29727" xr:uid="{00000000-0005-0000-0000-00007A4B0000}"/>
    <cellStyle name="Normal 63 5 3 2 4 5" xfId="37959" xr:uid="{00000000-0005-0000-0000-00007B4B0000}"/>
    <cellStyle name="Normal 63 5 3 2 4 6" xfId="47470" xr:uid="{00000000-0005-0000-0000-00007C4B0000}"/>
    <cellStyle name="Normal 63 5 3 2 5" xfId="6464" xr:uid="{00000000-0005-0000-0000-00007D4B0000}"/>
    <cellStyle name="Normal 63 5 3 2 5 2" xfId="15981" xr:uid="{00000000-0005-0000-0000-00007E4B0000}"/>
    <cellStyle name="Normal 63 5 3 2 5 3" xfId="24134" xr:uid="{00000000-0005-0000-0000-00007F4B0000}"/>
    <cellStyle name="Normal 63 5 3 2 5 4" xfId="32287" xr:uid="{00000000-0005-0000-0000-0000804B0000}"/>
    <cellStyle name="Normal 63 5 3 2 5 5" xfId="40519" xr:uid="{00000000-0005-0000-0000-0000814B0000}"/>
    <cellStyle name="Normal 63 5 3 2 5 6" xfId="50030" xr:uid="{00000000-0005-0000-0000-0000824B0000}"/>
    <cellStyle name="Normal 63 5 3 2 6" xfId="10381" xr:uid="{00000000-0005-0000-0000-0000834B0000}"/>
    <cellStyle name="Normal 63 5 3 2 7" xfId="18540" xr:uid="{00000000-0005-0000-0000-0000844B0000}"/>
    <cellStyle name="Normal 63 5 3 2 8" xfId="26693" xr:uid="{00000000-0005-0000-0000-0000854B0000}"/>
    <cellStyle name="Normal 63 5 3 2 9" xfId="34925" xr:uid="{00000000-0005-0000-0000-0000864B0000}"/>
    <cellStyle name="Normal 63 5 3 3" xfId="1181" xr:uid="{00000000-0005-0000-0000-0000874B0000}"/>
    <cellStyle name="Normal 63 5 3 3 2" xfId="2464" xr:uid="{00000000-0005-0000-0000-0000884B0000}"/>
    <cellStyle name="Normal 63 5 3 3 2 2" xfId="5504" xr:uid="{00000000-0005-0000-0000-0000894B0000}"/>
    <cellStyle name="Normal 63 5 3 3 2 2 2" xfId="15021" xr:uid="{00000000-0005-0000-0000-00008A4B0000}"/>
    <cellStyle name="Normal 63 5 3 3 2 2 3" xfId="23174" xr:uid="{00000000-0005-0000-0000-00008B4B0000}"/>
    <cellStyle name="Normal 63 5 3 3 2 2 4" xfId="31327" xr:uid="{00000000-0005-0000-0000-00008C4B0000}"/>
    <cellStyle name="Normal 63 5 3 3 2 2 5" xfId="39559" xr:uid="{00000000-0005-0000-0000-00008D4B0000}"/>
    <cellStyle name="Normal 63 5 3 3 2 2 6" xfId="49070" xr:uid="{00000000-0005-0000-0000-00008E4B0000}"/>
    <cellStyle name="Normal 63 5 3 3 2 3" xfId="8064" xr:uid="{00000000-0005-0000-0000-00008F4B0000}"/>
    <cellStyle name="Normal 63 5 3 3 2 3 2" xfId="17581" xr:uid="{00000000-0005-0000-0000-0000904B0000}"/>
    <cellStyle name="Normal 63 5 3 3 2 3 3" xfId="25734" xr:uid="{00000000-0005-0000-0000-0000914B0000}"/>
    <cellStyle name="Normal 63 5 3 3 2 3 4" xfId="33887" xr:uid="{00000000-0005-0000-0000-0000924B0000}"/>
    <cellStyle name="Normal 63 5 3 3 2 3 5" xfId="42119" xr:uid="{00000000-0005-0000-0000-0000934B0000}"/>
    <cellStyle name="Normal 63 5 3 3 2 3 6" xfId="51630" xr:uid="{00000000-0005-0000-0000-0000944B0000}"/>
    <cellStyle name="Normal 63 5 3 3 2 4" xfId="11981" xr:uid="{00000000-0005-0000-0000-0000954B0000}"/>
    <cellStyle name="Normal 63 5 3 3 2 5" xfId="20140" xr:uid="{00000000-0005-0000-0000-0000964B0000}"/>
    <cellStyle name="Normal 63 5 3 3 2 6" xfId="28293" xr:uid="{00000000-0005-0000-0000-0000974B0000}"/>
    <cellStyle name="Normal 63 5 3 3 2 7" xfId="36525" xr:uid="{00000000-0005-0000-0000-0000984B0000}"/>
    <cellStyle name="Normal 63 5 3 3 2 8" xfId="46036" xr:uid="{00000000-0005-0000-0000-0000994B0000}"/>
    <cellStyle name="Normal 63 5 3 3 3" xfId="4224" xr:uid="{00000000-0005-0000-0000-00009A4B0000}"/>
    <cellStyle name="Normal 63 5 3 3 3 2" xfId="13741" xr:uid="{00000000-0005-0000-0000-00009B4B0000}"/>
    <cellStyle name="Normal 63 5 3 3 3 3" xfId="21894" xr:uid="{00000000-0005-0000-0000-00009C4B0000}"/>
    <cellStyle name="Normal 63 5 3 3 3 4" xfId="30047" xr:uid="{00000000-0005-0000-0000-00009D4B0000}"/>
    <cellStyle name="Normal 63 5 3 3 3 5" xfId="38279" xr:uid="{00000000-0005-0000-0000-00009E4B0000}"/>
    <cellStyle name="Normal 63 5 3 3 3 6" xfId="47790" xr:uid="{00000000-0005-0000-0000-00009F4B0000}"/>
    <cellStyle name="Normal 63 5 3 3 4" xfId="6784" xr:uid="{00000000-0005-0000-0000-0000A04B0000}"/>
    <cellStyle name="Normal 63 5 3 3 4 2" xfId="16301" xr:uid="{00000000-0005-0000-0000-0000A14B0000}"/>
    <cellStyle name="Normal 63 5 3 3 4 3" xfId="24454" xr:uid="{00000000-0005-0000-0000-0000A24B0000}"/>
    <cellStyle name="Normal 63 5 3 3 4 4" xfId="32607" xr:uid="{00000000-0005-0000-0000-0000A34B0000}"/>
    <cellStyle name="Normal 63 5 3 3 4 5" xfId="40839" xr:uid="{00000000-0005-0000-0000-0000A44B0000}"/>
    <cellStyle name="Normal 63 5 3 3 4 6" xfId="50350" xr:uid="{00000000-0005-0000-0000-0000A54B0000}"/>
    <cellStyle name="Normal 63 5 3 3 5" xfId="10701" xr:uid="{00000000-0005-0000-0000-0000A64B0000}"/>
    <cellStyle name="Normal 63 5 3 3 6" xfId="18860" xr:uid="{00000000-0005-0000-0000-0000A74B0000}"/>
    <cellStyle name="Normal 63 5 3 3 7" xfId="27013" xr:uid="{00000000-0005-0000-0000-0000A84B0000}"/>
    <cellStyle name="Normal 63 5 3 3 8" xfId="35245" xr:uid="{00000000-0005-0000-0000-0000A94B0000}"/>
    <cellStyle name="Normal 63 5 3 3 9" xfId="44756" xr:uid="{00000000-0005-0000-0000-0000AA4B0000}"/>
    <cellStyle name="Normal 63 5 3 4" xfId="1824" xr:uid="{00000000-0005-0000-0000-0000AB4B0000}"/>
    <cellStyle name="Normal 63 5 3 4 2" xfId="4864" xr:uid="{00000000-0005-0000-0000-0000AC4B0000}"/>
    <cellStyle name="Normal 63 5 3 4 2 2" xfId="14381" xr:uid="{00000000-0005-0000-0000-0000AD4B0000}"/>
    <cellStyle name="Normal 63 5 3 4 2 3" xfId="22534" xr:uid="{00000000-0005-0000-0000-0000AE4B0000}"/>
    <cellStyle name="Normal 63 5 3 4 2 4" xfId="30687" xr:uid="{00000000-0005-0000-0000-0000AF4B0000}"/>
    <cellStyle name="Normal 63 5 3 4 2 5" xfId="38919" xr:uid="{00000000-0005-0000-0000-0000B04B0000}"/>
    <cellStyle name="Normal 63 5 3 4 2 6" xfId="48430" xr:uid="{00000000-0005-0000-0000-0000B14B0000}"/>
    <cellStyle name="Normal 63 5 3 4 3" xfId="7424" xr:uid="{00000000-0005-0000-0000-0000B24B0000}"/>
    <cellStyle name="Normal 63 5 3 4 3 2" xfId="16941" xr:uid="{00000000-0005-0000-0000-0000B34B0000}"/>
    <cellStyle name="Normal 63 5 3 4 3 3" xfId="25094" xr:uid="{00000000-0005-0000-0000-0000B44B0000}"/>
    <cellStyle name="Normal 63 5 3 4 3 4" xfId="33247" xr:uid="{00000000-0005-0000-0000-0000B54B0000}"/>
    <cellStyle name="Normal 63 5 3 4 3 5" xfId="41479" xr:uid="{00000000-0005-0000-0000-0000B64B0000}"/>
    <cellStyle name="Normal 63 5 3 4 3 6" xfId="50990" xr:uid="{00000000-0005-0000-0000-0000B74B0000}"/>
    <cellStyle name="Normal 63 5 3 4 4" xfId="11341" xr:uid="{00000000-0005-0000-0000-0000B84B0000}"/>
    <cellStyle name="Normal 63 5 3 4 5" xfId="19500" xr:uid="{00000000-0005-0000-0000-0000B94B0000}"/>
    <cellStyle name="Normal 63 5 3 4 6" xfId="27653" xr:uid="{00000000-0005-0000-0000-0000BA4B0000}"/>
    <cellStyle name="Normal 63 5 3 4 7" xfId="35885" xr:uid="{00000000-0005-0000-0000-0000BB4B0000}"/>
    <cellStyle name="Normal 63 5 3 4 8" xfId="45396" xr:uid="{00000000-0005-0000-0000-0000BC4B0000}"/>
    <cellStyle name="Normal 63 5 3 5" xfId="3581" xr:uid="{00000000-0005-0000-0000-0000BD4B0000}"/>
    <cellStyle name="Normal 63 5 3 5 2" xfId="13098" xr:uid="{00000000-0005-0000-0000-0000BE4B0000}"/>
    <cellStyle name="Normal 63 5 3 5 3" xfId="21254" xr:uid="{00000000-0005-0000-0000-0000BF4B0000}"/>
    <cellStyle name="Normal 63 5 3 5 4" xfId="29407" xr:uid="{00000000-0005-0000-0000-0000C04B0000}"/>
    <cellStyle name="Normal 63 5 3 5 5" xfId="37639" xr:uid="{00000000-0005-0000-0000-0000C14B0000}"/>
    <cellStyle name="Normal 63 5 3 5 6" xfId="47150" xr:uid="{00000000-0005-0000-0000-0000C24B0000}"/>
    <cellStyle name="Normal 63 5 3 6" xfId="6144" xr:uid="{00000000-0005-0000-0000-0000C34B0000}"/>
    <cellStyle name="Normal 63 5 3 6 2" xfId="15661" xr:uid="{00000000-0005-0000-0000-0000C44B0000}"/>
    <cellStyle name="Normal 63 5 3 6 3" xfId="23814" xr:uid="{00000000-0005-0000-0000-0000C54B0000}"/>
    <cellStyle name="Normal 63 5 3 6 4" xfId="31967" xr:uid="{00000000-0005-0000-0000-0000C64B0000}"/>
    <cellStyle name="Normal 63 5 3 6 5" xfId="40199" xr:uid="{00000000-0005-0000-0000-0000C74B0000}"/>
    <cellStyle name="Normal 63 5 3 6 6" xfId="49710" xr:uid="{00000000-0005-0000-0000-0000C84B0000}"/>
    <cellStyle name="Normal 63 5 3 7" xfId="10061" xr:uid="{00000000-0005-0000-0000-0000C94B0000}"/>
    <cellStyle name="Normal 63 5 3 8" xfId="18220" xr:uid="{00000000-0005-0000-0000-0000CA4B0000}"/>
    <cellStyle name="Normal 63 5 3 9" xfId="26373" xr:uid="{00000000-0005-0000-0000-0000CB4B0000}"/>
    <cellStyle name="Normal 63 5 30" xfId="9728" xr:uid="{00000000-0005-0000-0000-0000CC4B0000}"/>
    <cellStyle name="Normal 63 5 30 2" xfId="43783" xr:uid="{00000000-0005-0000-0000-0000CD4B0000}"/>
    <cellStyle name="Normal 63 5 30 3" xfId="53294" xr:uid="{00000000-0005-0000-0000-0000CE4B0000}"/>
    <cellStyle name="Normal 63 5 31" xfId="9807" xr:uid="{00000000-0005-0000-0000-0000CF4B0000}"/>
    <cellStyle name="Normal 63 5 31 2" xfId="43862" xr:uid="{00000000-0005-0000-0000-0000D04B0000}"/>
    <cellStyle name="Normal 63 5 31 3" xfId="53373" xr:uid="{00000000-0005-0000-0000-0000D14B0000}"/>
    <cellStyle name="Normal 63 5 32" xfId="9901" xr:uid="{00000000-0005-0000-0000-0000D24B0000}"/>
    <cellStyle name="Normal 63 5 33" xfId="18060" xr:uid="{00000000-0005-0000-0000-0000D34B0000}"/>
    <cellStyle name="Normal 63 5 34" xfId="26213" xr:uid="{00000000-0005-0000-0000-0000D44B0000}"/>
    <cellStyle name="Normal 63 5 35" xfId="34366" xr:uid="{00000000-0005-0000-0000-0000D54B0000}"/>
    <cellStyle name="Normal 63 5 36" xfId="34445" xr:uid="{00000000-0005-0000-0000-0000D64B0000}"/>
    <cellStyle name="Normal 63 5 37" xfId="43956" xr:uid="{00000000-0005-0000-0000-0000D74B0000}"/>
    <cellStyle name="Normal 63 5 38" xfId="53467" xr:uid="{00000000-0005-0000-0000-0000D84B0000}"/>
    <cellStyle name="Normal 63 5 39" xfId="53546" xr:uid="{00000000-0005-0000-0000-0000D94B0000}"/>
    <cellStyle name="Normal 63 5 4" xfId="695" xr:uid="{00000000-0005-0000-0000-0000DA4B0000}"/>
    <cellStyle name="Normal 63 5 4 10" xfId="44276" xr:uid="{00000000-0005-0000-0000-0000DB4B0000}"/>
    <cellStyle name="Normal 63 5 4 2" xfId="1341" xr:uid="{00000000-0005-0000-0000-0000DC4B0000}"/>
    <cellStyle name="Normal 63 5 4 2 2" xfId="2624" xr:uid="{00000000-0005-0000-0000-0000DD4B0000}"/>
    <cellStyle name="Normal 63 5 4 2 2 2" xfId="5664" xr:uid="{00000000-0005-0000-0000-0000DE4B0000}"/>
    <cellStyle name="Normal 63 5 4 2 2 2 2" xfId="15181" xr:uid="{00000000-0005-0000-0000-0000DF4B0000}"/>
    <cellStyle name="Normal 63 5 4 2 2 2 3" xfId="23334" xr:uid="{00000000-0005-0000-0000-0000E04B0000}"/>
    <cellStyle name="Normal 63 5 4 2 2 2 4" xfId="31487" xr:uid="{00000000-0005-0000-0000-0000E14B0000}"/>
    <cellStyle name="Normal 63 5 4 2 2 2 5" xfId="39719" xr:uid="{00000000-0005-0000-0000-0000E24B0000}"/>
    <cellStyle name="Normal 63 5 4 2 2 2 6" xfId="49230" xr:uid="{00000000-0005-0000-0000-0000E34B0000}"/>
    <cellStyle name="Normal 63 5 4 2 2 3" xfId="8224" xr:uid="{00000000-0005-0000-0000-0000E44B0000}"/>
    <cellStyle name="Normal 63 5 4 2 2 3 2" xfId="17741" xr:uid="{00000000-0005-0000-0000-0000E54B0000}"/>
    <cellStyle name="Normal 63 5 4 2 2 3 3" xfId="25894" xr:uid="{00000000-0005-0000-0000-0000E64B0000}"/>
    <cellStyle name="Normal 63 5 4 2 2 3 4" xfId="34047" xr:uid="{00000000-0005-0000-0000-0000E74B0000}"/>
    <cellStyle name="Normal 63 5 4 2 2 3 5" xfId="42279" xr:uid="{00000000-0005-0000-0000-0000E84B0000}"/>
    <cellStyle name="Normal 63 5 4 2 2 3 6" xfId="51790" xr:uid="{00000000-0005-0000-0000-0000E94B0000}"/>
    <cellStyle name="Normal 63 5 4 2 2 4" xfId="12141" xr:uid="{00000000-0005-0000-0000-0000EA4B0000}"/>
    <cellStyle name="Normal 63 5 4 2 2 5" xfId="20300" xr:uid="{00000000-0005-0000-0000-0000EB4B0000}"/>
    <cellStyle name="Normal 63 5 4 2 2 6" xfId="28453" xr:uid="{00000000-0005-0000-0000-0000EC4B0000}"/>
    <cellStyle name="Normal 63 5 4 2 2 7" xfId="36685" xr:uid="{00000000-0005-0000-0000-0000ED4B0000}"/>
    <cellStyle name="Normal 63 5 4 2 2 8" xfId="46196" xr:uid="{00000000-0005-0000-0000-0000EE4B0000}"/>
    <cellStyle name="Normal 63 5 4 2 3" xfId="4384" xr:uid="{00000000-0005-0000-0000-0000EF4B0000}"/>
    <cellStyle name="Normal 63 5 4 2 3 2" xfId="13901" xr:uid="{00000000-0005-0000-0000-0000F04B0000}"/>
    <cellStyle name="Normal 63 5 4 2 3 3" xfId="22054" xr:uid="{00000000-0005-0000-0000-0000F14B0000}"/>
    <cellStyle name="Normal 63 5 4 2 3 4" xfId="30207" xr:uid="{00000000-0005-0000-0000-0000F24B0000}"/>
    <cellStyle name="Normal 63 5 4 2 3 5" xfId="38439" xr:uid="{00000000-0005-0000-0000-0000F34B0000}"/>
    <cellStyle name="Normal 63 5 4 2 3 6" xfId="47950" xr:uid="{00000000-0005-0000-0000-0000F44B0000}"/>
    <cellStyle name="Normal 63 5 4 2 4" xfId="6944" xr:uid="{00000000-0005-0000-0000-0000F54B0000}"/>
    <cellStyle name="Normal 63 5 4 2 4 2" xfId="16461" xr:uid="{00000000-0005-0000-0000-0000F64B0000}"/>
    <cellStyle name="Normal 63 5 4 2 4 3" xfId="24614" xr:uid="{00000000-0005-0000-0000-0000F74B0000}"/>
    <cellStyle name="Normal 63 5 4 2 4 4" xfId="32767" xr:uid="{00000000-0005-0000-0000-0000F84B0000}"/>
    <cellStyle name="Normal 63 5 4 2 4 5" xfId="40999" xr:uid="{00000000-0005-0000-0000-0000F94B0000}"/>
    <cellStyle name="Normal 63 5 4 2 4 6" xfId="50510" xr:uid="{00000000-0005-0000-0000-0000FA4B0000}"/>
    <cellStyle name="Normal 63 5 4 2 5" xfId="10861" xr:uid="{00000000-0005-0000-0000-0000FB4B0000}"/>
    <cellStyle name="Normal 63 5 4 2 6" xfId="19020" xr:uid="{00000000-0005-0000-0000-0000FC4B0000}"/>
    <cellStyle name="Normal 63 5 4 2 7" xfId="27173" xr:uid="{00000000-0005-0000-0000-0000FD4B0000}"/>
    <cellStyle name="Normal 63 5 4 2 8" xfId="35405" xr:uid="{00000000-0005-0000-0000-0000FE4B0000}"/>
    <cellStyle name="Normal 63 5 4 2 9" xfId="44916" xr:uid="{00000000-0005-0000-0000-0000FF4B0000}"/>
    <cellStyle name="Normal 63 5 4 3" xfId="1984" xr:uid="{00000000-0005-0000-0000-0000004C0000}"/>
    <cellStyle name="Normal 63 5 4 3 2" xfId="5024" xr:uid="{00000000-0005-0000-0000-0000014C0000}"/>
    <cellStyle name="Normal 63 5 4 3 2 2" xfId="14541" xr:uid="{00000000-0005-0000-0000-0000024C0000}"/>
    <cellStyle name="Normal 63 5 4 3 2 3" xfId="22694" xr:uid="{00000000-0005-0000-0000-0000034C0000}"/>
    <cellStyle name="Normal 63 5 4 3 2 4" xfId="30847" xr:uid="{00000000-0005-0000-0000-0000044C0000}"/>
    <cellStyle name="Normal 63 5 4 3 2 5" xfId="39079" xr:uid="{00000000-0005-0000-0000-0000054C0000}"/>
    <cellStyle name="Normal 63 5 4 3 2 6" xfId="48590" xr:uid="{00000000-0005-0000-0000-0000064C0000}"/>
    <cellStyle name="Normal 63 5 4 3 3" xfId="7584" xr:uid="{00000000-0005-0000-0000-0000074C0000}"/>
    <cellStyle name="Normal 63 5 4 3 3 2" xfId="17101" xr:uid="{00000000-0005-0000-0000-0000084C0000}"/>
    <cellStyle name="Normal 63 5 4 3 3 3" xfId="25254" xr:uid="{00000000-0005-0000-0000-0000094C0000}"/>
    <cellStyle name="Normal 63 5 4 3 3 4" xfId="33407" xr:uid="{00000000-0005-0000-0000-00000A4C0000}"/>
    <cellStyle name="Normal 63 5 4 3 3 5" xfId="41639" xr:uid="{00000000-0005-0000-0000-00000B4C0000}"/>
    <cellStyle name="Normal 63 5 4 3 3 6" xfId="51150" xr:uid="{00000000-0005-0000-0000-00000C4C0000}"/>
    <cellStyle name="Normal 63 5 4 3 4" xfId="11501" xr:uid="{00000000-0005-0000-0000-00000D4C0000}"/>
    <cellStyle name="Normal 63 5 4 3 5" xfId="19660" xr:uid="{00000000-0005-0000-0000-00000E4C0000}"/>
    <cellStyle name="Normal 63 5 4 3 6" xfId="27813" xr:uid="{00000000-0005-0000-0000-00000F4C0000}"/>
    <cellStyle name="Normal 63 5 4 3 7" xfId="36045" xr:uid="{00000000-0005-0000-0000-0000104C0000}"/>
    <cellStyle name="Normal 63 5 4 3 8" xfId="45556" xr:uid="{00000000-0005-0000-0000-0000114C0000}"/>
    <cellStyle name="Normal 63 5 4 4" xfId="3741" xr:uid="{00000000-0005-0000-0000-0000124C0000}"/>
    <cellStyle name="Normal 63 5 4 4 2" xfId="13258" xr:uid="{00000000-0005-0000-0000-0000134C0000}"/>
    <cellStyle name="Normal 63 5 4 4 3" xfId="21414" xr:uid="{00000000-0005-0000-0000-0000144C0000}"/>
    <cellStyle name="Normal 63 5 4 4 4" xfId="29567" xr:uid="{00000000-0005-0000-0000-0000154C0000}"/>
    <cellStyle name="Normal 63 5 4 4 5" xfId="37799" xr:uid="{00000000-0005-0000-0000-0000164C0000}"/>
    <cellStyle name="Normal 63 5 4 4 6" xfId="47310" xr:uid="{00000000-0005-0000-0000-0000174C0000}"/>
    <cellStyle name="Normal 63 5 4 5" xfId="6304" xr:uid="{00000000-0005-0000-0000-0000184C0000}"/>
    <cellStyle name="Normal 63 5 4 5 2" xfId="15821" xr:uid="{00000000-0005-0000-0000-0000194C0000}"/>
    <cellStyle name="Normal 63 5 4 5 3" xfId="23974" xr:uid="{00000000-0005-0000-0000-00001A4C0000}"/>
    <cellStyle name="Normal 63 5 4 5 4" xfId="32127" xr:uid="{00000000-0005-0000-0000-00001B4C0000}"/>
    <cellStyle name="Normal 63 5 4 5 5" xfId="40359" xr:uid="{00000000-0005-0000-0000-00001C4C0000}"/>
    <cellStyle name="Normal 63 5 4 5 6" xfId="49870" xr:uid="{00000000-0005-0000-0000-00001D4C0000}"/>
    <cellStyle name="Normal 63 5 4 6" xfId="10221" xr:uid="{00000000-0005-0000-0000-00001E4C0000}"/>
    <cellStyle name="Normal 63 5 4 7" xfId="18380" xr:uid="{00000000-0005-0000-0000-00001F4C0000}"/>
    <cellStyle name="Normal 63 5 4 8" xfId="26533" xr:uid="{00000000-0005-0000-0000-0000204C0000}"/>
    <cellStyle name="Normal 63 5 4 9" xfId="34765" xr:uid="{00000000-0005-0000-0000-0000214C0000}"/>
    <cellStyle name="Normal 63 5 40" xfId="53625" xr:uid="{00000000-0005-0000-0000-0000224C0000}"/>
    <cellStyle name="Normal 63 5 41" xfId="53704" xr:uid="{00000000-0005-0000-0000-0000234C0000}"/>
    <cellStyle name="Normal 63 5 42" xfId="53783" xr:uid="{00000000-0005-0000-0000-0000244C0000}"/>
    <cellStyle name="Normal 63 5 5" xfId="1021" xr:uid="{00000000-0005-0000-0000-0000254C0000}"/>
    <cellStyle name="Normal 63 5 5 2" xfId="2304" xr:uid="{00000000-0005-0000-0000-0000264C0000}"/>
    <cellStyle name="Normal 63 5 5 2 2" xfId="5344" xr:uid="{00000000-0005-0000-0000-0000274C0000}"/>
    <cellStyle name="Normal 63 5 5 2 2 2" xfId="14861" xr:uid="{00000000-0005-0000-0000-0000284C0000}"/>
    <cellStyle name="Normal 63 5 5 2 2 3" xfId="23014" xr:uid="{00000000-0005-0000-0000-0000294C0000}"/>
    <cellStyle name="Normal 63 5 5 2 2 4" xfId="31167" xr:uid="{00000000-0005-0000-0000-00002A4C0000}"/>
    <cellStyle name="Normal 63 5 5 2 2 5" xfId="39399" xr:uid="{00000000-0005-0000-0000-00002B4C0000}"/>
    <cellStyle name="Normal 63 5 5 2 2 6" xfId="48910" xr:uid="{00000000-0005-0000-0000-00002C4C0000}"/>
    <cellStyle name="Normal 63 5 5 2 3" xfId="7904" xr:uid="{00000000-0005-0000-0000-00002D4C0000}"/>
    <cellStyle name="Normal 63 5 5 2 3 2" xfId="17421" xr:uid="{00000000-0005-0000-0000-00002E4C0000}"/>
    <cellStyle name="Normal 63 5 5 2 3 3" xfId="25574" xr:uid="{00000000-0005-0000-0000-00002F4C0000}"/>
    <cellStyle name="Normal 63 5 5 2 3 4" xfId="33727" xr:uid="{00000000-0005-0000-0000-0000304C0000}"/>
    <cellStyle name="Normal 63 5 5 2 3 5" xfId="41959" xr:uid="{00000000-0005-0000-0000-0000314C0000}"/>
    <cellStyle name="Normal 63 5 5 2 3 6" xfId="51470" xr:uid="{00000000-0005-0000-0000-0000324C0000}"/>
    <cellStyle name="Normal 63 5 5 2 4" xfId="11821" xr:uid="{00000000-0005-0000-0000-0000334C0000}"/>
    <cellStyle name="Normal 63 5 5 2 5" xfId="19980" xr:uid="{00000000-0005-0000-0000-0000344C0000}"/>
    <cellStyle name="Normal 63 5 5 2 6" xfId="28133" xr:uid="{00000000-0005-0000-0000-0000354C0000}"/>
    <cellStyle name="Normal 63 5 5 2 7" xfId="36365" xr:uid="{00000000-0005-0000-0000-0000364C0000}"/>
    <cellStyle name="Normal 63 5 5 2 8" xfId="45876" xr:uid="{00000000-0005-0000-0000-0000374C0000}"/>
    <cellStyle name="Normal 63 5 5 3" xfId="4064" xr:uid="{00000000-0005-0000-0000-0000384C0000}"/>
    <cellStyle name="Normal 63 5 5 3 2" xfId="13581" xr:uid="{00000000-0005-0000-0000-0000394C0000}"/>
    <cellStyle name="Normal 63 5 5 3 3" xfId="21734" xr:uid="{00000000-0005-0000-0000-00003A4C0000}"/>
    <cellStyle name="Normal 63 5 5 3 4" xfId="29887" xr:uid="{00000000-0005-0000-0000-00003B4C0000}"/>
    <cellStyle name="Normal 63 5 5 3 5" xfId="38119" xr:uid="{00000000-0005-0000-0000-00003C4C0000}"/>
    <cellStyle name="Normal 63 5 5 3 6" xfId="47630" xr:uid="{00000000-0005-0000-0000-00003D4C0000}"/>
    <cellStyle name="Normal 63 5 5 4" xfId="6624" xr:uid="{00000000-0005-0000-0000-00003E4C0000}"/>
    <cellStyle name="Normal 63 5 5 4 2" xfId="16141" xr:uid="{00000000-0005-0000-0000-00003F4C0000}"/>
    <cellStyle name="Normal 63 5 5 4 3" xfId="24294" xr:uid="{00000000-0005-0000-0000-0000404C0000}"/>
    <cellStyle name="Normal 63 5 5 4 4" xfId="32447" xr:uid="{00000000-0005-0000-0000-0000414C0000}"/>
    <cellStyle name="Normal 63 5 5 4 5" xfId="40679" xr:uid="{00000000-0005-0000-0000-0000424C0000}"/>
    <cellStyle name="Normal 63 5 5 4 6" xfId="50190" xr:uid="{00000000-0005-0000-0000-0000434C0000}"/>
    <cellStyle name="Normal 63 5 5 5" xfId="10541" xr:uid="{00000000-0005-0000-0000-0000444C0000}"/>
    <cellStyle name="Normal 63 5 5 6" xfId="18700" xr:uid="{00000000-0005-0000-0000-0000454C0000}"/>
    <cellStyle name="Normal 63 5 5 7" xfId="26853" xr:uid="{00000000-0005-0000-0000-0000464C0000}"/>
    <cellStyle name="Normal 63 5 5 8" xfId="35085" xr:uid="{00000000-0005-0000-0000-0000474C0000}"/>
    <cellStyle name="Normal 63 5 5 9" xfId="44596" xr:uid="{00000000-0005-0000-0000-0000484C0000}"/>
    <cellStyle name="Normal 63 5 6" xfId="1664" xr:uid="{00000000-0005-0000-0000-0000494C0000}"/>
    <cellStyle name="Normal 63 5 6 2" xfId="4704" xr:uid="{00000000-0005-0000-0000-00004A4C0000}"/>
    <cellStyle name="Normal 63 5 6 2 2" xfId="14221" xr:uid="{00000000-0005-0000-0000-00004B4C0000}"/>
    <cellStyle name="Normal 63 5 6 2 3" xfId="22374" xr:uid="{00000000-0005-0000-0000-00004C4C0000}"/>
    <cellStyle name="Normal 63 5 6 2 4" xfId="30527" xr:uid="{00000000-0005-0000-0000-00004D4C0000}"/>
    <cellStyle name="Normal 63 5 6 2 5" xfId="38759" xr:uid="{00000000-0005-0000-0000-00004E4C0000}"/>
    <cellStyle name="Normal 63 5 6 2 6" xfId="48270" xr:uid="{00000000-0005-0000-0000-00004F4C0000}"/>
    <cellStyle name="Normal 63 5 6 3" xfId="7264" xr:uid="{00000000-0005-0000-0000-0000504C0000}"/>
    <cellStyle name="Normal 63 5 6 3 2" xfId="16781" xr:uid="{00000000-0005-0000-0000-0000514C0000}"/>
    <cellStyle name="Normal 63 5 6 3 3" xfId="24934" xr:uid="{00000000-0005-0000-0000-0000524C0000}"/>
    <cellStyle name="Normal 63 5 6 3 4" xfId="33087" xr:uid="{00000000-0005-0000-0000-0000534C0000}"/>
    <cellStyle name="Normal 63 5 6 3 5" xfId="41319" xr:uid="{00000000-0005-0000-0000-0000544C0000}"/>
    <cellStyle name="Normal 63 5 6 3 6" xfId="50830" xr:uid="{00000000-0005-0000-0000-0000554C0000}"/>
    <cellStyle name="Normal 63 5 6 4" xfId="11181" xr:uid="{00000000-0005-0000-0000-0000564C0000}"/>
    <cellStyle name="Normal 63 5 6 5" xfId="19340" xr:uid="{00000000-0005-0000-0000-0000574C0000}"/>
    <cellStyle name="Normal 63 5 6 6" xfId="27493" xr:uid="{00000000-0005-0000-0000-0000584C0000}"/>
    <cellStyle name="Normal 63 5 6 7" xfId="35725" xr:uid="{00000000-0005-0000-0000-0000594C0000}"/>
    <cellStyle name="Normal 63 5 6 8" xfId="45236" xr:uid="{00000000-0005-0000-0000-00005A4C0000}"/>
    <cellStyle name="Normal 63 5 7" xfId="2943" xr:uid="{00000000-0005-0000-0000-00005B4C0000}"/>
    <cellStyle name="Normal 63 5 7 2" xfId="12460" xr:uid="{00000000-0005-0000-0000-00005C4C0000}"/>
    <cellStyle name="Normal 63 5 7 3" xfId="20619" xr:uid="{00000000-0005-0000-0000-00005D4C0000}"/>
    <cellStyle name="Normal 63 5 7 4" xfId="28772" xr:uid="{00000000-0005-0000-0000-00005E4C0000}"/>
    <cellStyle name="Normal 63 5 7 5" xfId="37004" xr:uid="{00000000-0005-0000-0000-00005F4C0000}"/>
    <cellStyle name="Normal 63 5 7 6" xfId="46515" xr:uid="{00000000-0005-0000-0000-0000604C0000}"/>
    <cellStyle name="Normal 63 5 8" xfId="3022" xr:uid="{00000000-0005-0000-0000-0000614C0000}"/>
    <cellStyle name="Normal 63 5 8 2" xfId="12539" xr:uid="{00000000-0005-0000-0000-0000624C0000}"/>
    <cellStyle name="Normal 63 5 8 3" xfId="20698" xr:uid="{00000000-0005-0000-0000-0000634C0000}"/>
    <cellStyle name="Normal 63 5 8 4" xfId="28851" xr:uid="{00000000-0005-0000-0000-0000644C0000}"/>
    <cellStyle name="Normal 63 5 8 5" xfId="37083" xr:uid="{00000000-0005-0000-0000-0000654C0000}"/>
    <cellStyle name="Normal 63 5 8 6" xfId="46594" xr:uid="{00000000-0005-0000-0000-0000664C0000}"/>
    <cellStyle name="Normal 63 5 9" xfId="3101" xr:uid="{00000000-0005-0000-0000-0000674C0000}"/>
    <cellStyle name="Normal 63 5 9 2" xfId="12618" xr:uid="{00000000-0005-0000-0000-0000684C0000}"/>
    <cellStyle name="Normal 63 5 9 3" xfId="20777" xr:uid="{00000000-0005-0000-0000-0000694C0000}"/>
    <cellStyle name="Normal 63 5 9 4" xfId="28930" xr:uid="{00000000-0005-0000-0000-00006A4C0000}"/>
    <cellStyle name="Normal 63 5 9 5" xfId="37162" xr:uid="{00000000-0005-0000-0000-00006B4C0000}"/>
    <cellStyle name="Normal 63 5 9 6" xfId="46673" xr:uid="{00000000-0005-0000-0000-00006C4C0000}"/>
    <cellStyle name="Normal 63 6" xfId="9854" xr:uid="{00000000-0005-0000-0000-00006D4C0000}"/>
    <cellStyle name="Normal 63 6 2" xfId="43909" xr:uid="{00000000-0005-0000-0000-00006E4C0000}"/>
    <cellStyle name="Normal 63 6 3" xfId="53420" xr:uid="{00000000-0005-0000-0000-00006F4C0000}"/>
    <cellStyle name="Normal 64" xfId="208" xr:uid="{00000000-0005-0000-0000-0000704C0000}"/>
    <cellStyle name="Normal 64 2" xfId="209" xr:uid="{00000000-0005-0000-0000-0000714C0000}"/>
    <cellStyle name="Normal 64 2 2" xfId="210" xr:uid="{00000000-0005-0000-0000-0000724C0000}"/>
    <cellStyle name="Normal 64 3" xfId="211" xr:uid="{00000000-0005-0000-0000-0000734C0000}"/>
    <cellStyle name="Normal 64 4" xfId="212" xr:uid="{00000000-0005-0000-0000-0000744C0000}"/>
    <cellStyle name="Normal 64 4 2" xfId="213" xr:uid="{00000000-0005-0000-0000-0000754C0000}"/>
    <cellStyle name="Normal 64 4 2 10" xfId="3072" xr:uid="{00000000-0005-0000-0000-0000764C0000}"/>
    <cellStyle name="Normal 64 4 2 10 2" xfId="12589" xr:uid="{00000000-0005-0000-0000-0000774C0000}"/>
    <cellStyle name="Normal 64 4 2 10 3" xfId="20748" xr:uid="{00000000-0005-0000-0000-0000784C0000}"/>
    <cellStyle name="Normal 64 4 2 10 4" xfId="28901" xr:uid="{00000000-0005-0000-0000-0000794C0000}"/>
    <cellStyle name="Normal 64 4 2 10 5" xfId="37133" xr:uid="{00000000-0005-0000-0000-00007A4C0000}"/>
    <cellStyle name="Normal 64 4 2 10 6" xfId="46644" xr:uid="{00000000-0005-0000-0000-00007B4C0000}"/>
    <cellStyle name="Normal 64 4 2 11" xfId="3151" xr:uid="{00000000-0005-0000-0000-00007C4C0000}"/>
    <cellStyle name="Normal 64 4 2 11 2" xfId="12668" xr:uid="{00000000-0005-0000-0000-00007D4C0000}"/>
    <cellStyle name="Normal 64 4 2 11 3" xfId="20827" xr:uid="{00000000-0005-0000-0000-00007E4C0000}"/>
    <cellStyle name="Normal 64 4 2 11 4" xfId="28980" xr:uid="{00000000-0005-0000-0000-00007F4C0000}"/>
    <cellStyle name="Normal 64 4 2 11 5" xfId="37212" xr:uid="{00000000-0005-0000-0000-0000804C0000}"/>
    <cellStyle name="Normal 64 4 2 11 6" xfId="46723" xr:uid="{00000000-0005-0000-0000-0000814C0000}"/>
    <cellStyle name="Normal 64 4 2 12" xfId="3230" xr:uid="{00000000-0005-0000-0000-0000824C0000}"/>
    <cellStyle name="Normal 64 4 2 12 2" xfId="12747" xr:uid="{00000000-0005-0000-0000-0000834C0000}"/>
    <cellStyle name="Normal 64 4 2 12 3" xfId="20906" xr:uid="{00000000-0005-0000-0000-0000844C0000}"/>
    <cellStyle name="Normal 64 4 2 12 4" xfId="29059" xr:uid="{00000000-0005-0000-0000-0000854C0000}"/>
    <cellStyle name="Normal 64 4 2 12 5" xfId="37291" xr:uid="{00000000-0005-0000-0000-0000864C0000}"/>
    <cellStyle name="Normal 64 4 2 12 6" xfId="46802" xr:uid="{00000000-0005-0000-0000-0000874C0000}"/>
    <cellStyle name="Normal 64 4 2 13" xfId="3309" xr:uid="{00000000-0005-0000-0000-0000884C0000}"/>
    <cellStyle name="Normal 64 4 2 13 2" xfId="12826" xr:uid="{00000000-0005-0000-0000-0000894C0000}"/>
    <cellStyle name="Normal 64 4 2 13 3" xfId="20985" xr:uid="{00000000-0005-0000-0000-00008A4C0000}"/>
    <cellStyle name="Normal 64 4 2 13 4" xfId="29138" xr:uid="{00000000-0005-0000-0000-00008B4C0000}"/>
    <cellStyle name="Normal 64 4 2 13 5" xfId="37370" xr:uid="{00000000-0005-0000-0000-00008C4C0000}"/>
    <cellStyle name="Normal 64 4 2 13 6" xfId="46881" xr:uid="{00000000-0005-0000-0000-00008D4C0000}"/>
    <cellStyle name="Normal 64 4 2 14" xfId="3388" xr:uid="{00000000-0005-0000-0000-00008E4C0000}"/>
    <cellStyle name="Normal 64 4 2 14 2" xfId="12905" xr:uid="{00000000-0005-0000-0000-00008F4C0000}"/>
    <cellStyle name="Normal 64 4 2 14 3" xfId="21064" xr:uid="{00000000-0005-0000-0000-0000904C0000}"/>
    <cellStyle name="Normal 64 4 2 14 4" xfId="29217" xr:uid="{00000000-0005-0000-0000-0000914C0000}"/>
    <cellStyle name="Normal 64 4 2 14 5" xfId="37449" xr:uid="{00000000-0005-0000-0000-0000924C0000}"/>
    <cellStyle name="Normal 64 4 2 14 6" xfId="46960" xr:uid="{00000000-0005-0000-0000-0000934C0000}"/>
    <cellStyle name="Normal 64 4 2 15" xfId="5954" xr:uid="{00000000-0005-0000-0000-0000944C0000}"/>
    <cellStyle name="Normal 64 4 2 15 2" xfId="15471" xr:uid="{00000000-0005-0000-0000-0000954C0000}"/>
    <cellStyle name="Normal 64 4 2 15 3" xfId="23624" xr:uid="{00000000-0005-0000-0000-0000964C0000}"/>
    <cellStyle name="Normal 64 4 2 15 4" xfId="31777" xr:uid="{00000000-0005-0000-0000-0000974C0000}"/>
    <cellStyle name="Normal 64 4 2 15 5" xfId="40009" xr:uid="{00000000-0005-0000-0000-0000984C0000}"/>
    <cellStyle name="Normal 64 4 2 15 6" xfId="49520" xr:uid="{00000000-0005-0000-0000-0000994C0000}"/>
    <cellStyle name="Normal 64 4 2 16" xfId="8514" xr:uid="{00000000-0005-0000-0000-00009A4C0000}"/>
    <cellStyle name="Normal 64 4 2 16 2" xfId="42569" xr:uid="{00000000-0005-0000-0000-00009B4C0000}"/>
    <cellStyle name="Normal 64 4 2 16 3" xfId="52080" xr:uid="{00000000-0005-0000-0000-00009C4C0000}"/>
    <cellStyle name="Normal 64 4 2 17" xfId="8593" xr:uid="{00000000-0005-0000-0000-00009D4C0000}"/>
    <cellStyle name="Normal 64 4 2 17 2" xfId="42648" xr:uid="{00000000-0005-0000-0000-00009E4C0000}"/>
    <cellStyle name="Normal 64 4 2 17 3" xfId="52159" xr:uid="{00000000-0005-0000-0000-00009F4C0000}"/>
    <cellStyle name="Normal 64 4 2 18" xfId="8672" xr:uid="{00000000-0005-0000-0000-0000A04C0000}"/>
    <cellStyle name="Normal 64 4 2 18 2" xfId="42727" xr:uid="{00000000-0005-0000-0000-0000A14C0000}"/>
    <cellStyle name="Normal 64 4 2 18 3" xfId="52238" xr:uid="{00000000-0005-0000-0000-0000A24C0000}"/>
    <cellStyle name="Normal 64 4 2 19" xfId="8751" xr:uid="{00000000-0005-0000-0000-0000A34C0000}"/>
    <cellStyle name="Normal 64 4 2 19 2" xfId="42806" xr:uid="{00000000-0005-0000-0000-0000A44C0000}"/>
    <cellStyle name="Normal 64 4 2 19 3" xfId="52317" xr:uid="{00000000-0005-0000-0000-0000A54C0000}"/>
    <cellStyle name="Normal 64 4 2 2" xfId="377" xr:uid="{00000000-0005-0000-0000-0000A64C0000}"/>
    <cellStyle name="Normal 64 4 2 2 10" xfId="3198" xr:uid="{00000000-0005-0000-0000-0000A74C0000}"/>
    <cellStyle name="Normal 64 4 2 2 10 2" xfId="12715" xr:uid="{00000000-0005-0000-0000-0000A84C0000}"/>
    <cellStyle name="Normal 64 4 2 2 10 3" xfId="20874" xr:uid="{00000000-0005-0000-0000-0000A94C0000}"/>
    <cellStyle name="Normal 64 4 2 2 10 4" xfId="29027" xr:uid="{00000000-0005-0000-0000-0000AA4C0000}"/>
    <cellStyle name="Normal 64 4 2 2 10 5" xfId="37259" xr:uid="{00000000-0005-0000-0000-0000AB4C0000}"/>
    <cellStyle name="Normal 64 4 2 2 10 6" xfId="46770" xr:uid="{00000000-0005-0000-0000-0000AC4C0000}"/>
    <cellStyle name="Normal 64 4 2 2 11" xfId="3277" xr:uid="{00000000-0005-0000-0000-0000AD4C0000}"/>
    <cellStyle name="Normal 64 4 2 2 11 2" xfId="12794" xr:uid="{00000000-0005-0000-0000-0000AE4C0000}"/>
    <cellStyle name="Normal 64 4 2 2 11 3" xfId="20953" xr:uid="{00000000-0005-0000-0000-0000AF4C0000}"/>
    <cellStyle name="Normal 64 4 2 2 11 4" xfId="29106" xr:uid="{00000000-0005-0000-0000-0000B04C0000}"/>
    <cellStyle name="Normal 64 4 2 2 11 5" xfId="37338" xr:uid="{00000000-0005-0000-0000-0000B14C0000}"/>
    <cellStyle name="Normal 64 4 2 2 11 6" xfId="46849" xr:uid="{00000000-0005-0000-0000-0000B24C0000}"/>
    <cellStyle name="Normal 64 4 2 2 12" xfId="3356" xr:uid="{00000000-0005-0000-0000-0000B34C0000}"/>
    <cellStyle name="Normal 64 4 2 2 12 2" xfId="12873" xr:uid="{00000000-0005-0000-0000-0000B44C0000}"/>
    <cellStyle name="Normal 64 4 2 2 12 3" xfId="21032" xr:uid="{00000000-0005-0000-0000-0000B54C0000}"/>
    <cellStyle name="Normal 64 4 2 2 12 4" xfId="29185" xr:uid="{00000000-0005-0000-0000-0000B64C0000}"/>
    <cellStyle name="Normal 64 4 2 2 12 5" xfId="37417" xr:uid="{00000000-0005-0000-0000-0000B74C0000}"/>
    <cellStyle name="Normal 64 4 2 2 12 6" xfId="46928" xr:uid="{00000000-0005-0000-0000-0000B84C0000}"/>
    <cellStyle name="Normal 64 4 2 2 13" xfId="3436" xr:uid="{00000000-0005-0000-0000-0000B94C0000}"/>
    <cellStyle name="Normal 64 4 2 2 13 2" xfId="12953" xr:uid="{00000000-0005-0000-0000-0000BA4C0000}"/>
    <cellStyle name="Normal 64 4 2 2 13 3" xfId="21112" xr:uid="{00000000-0005-0000-0000-0000BB4C0000}"/>
    <cellStyle name="Normal 64 4 2 2 13 4" xfId="29265" xr:uid="{00000000-0005-0000-0000-0000BC4C0000}"/>
    <cellStyle name="Normal 64 4 2 2 13 5" xfId="37497" xr:uid="{00000000-0005-0000-0000-0000BD4C0000}"/>
    <cellStyle name="Normal 64 4 2 2 13 6" xfId="47008" xr:uid="{00000000-0005-0000-0000-0000BE4C0000}"/>
    <cellStyle name="Normal 64 4 2 2 14" xfId="6002" xr:uid="{00000000-0005-0000-0000-0000BF4C0000}"/>
    <cellStyle name="Normal 64 4 2 2 14 2" xfId="15519" xr:uid="{00000000-0005-0000-0000-0000C04C0000}"/>
    <cellStyle name="Normal 64 4 2 2 14 3" xfId="23672" xr:uid="{00000000-0005-0000-0000-0000C14C0000}"/>
    <cellStyle name="Normal 64 4 2 2 14 4" xfId="31825" xr:uid="{00000000-0005-0000-0000-0000C24C0000}"/>
    <cellStyle name="Normal 64 4 2 2 14 5" xfId="40057" xr:uid="{00000000-0005-0000-0000-0000C34C0000}"/>
    <cellStyle name="Normal 64 4 2 2 14 6" xfId="49568" xr:uid="{00000000-0005-0000-0000-0000C44C0000}"/>
    <cellStyle name="Normal 64 4 2 2 15" xfId="8561" xr:uid="{00000000-0005-0000-0000-0000C54C0000}"/>
    <cellStyle name="Normal 64 4 2 2 15 2" xfId="42616" xr:uid="{00000000-0005-0000-0000-0000C64C0000}"/>
    <cellStyle name="Normal 64 4 2 2 15 3" xfId="52127" xr:uid="{00000000-0005-0000-0000-0000C74C0000}"/>
    <cellStyle name="Normal 64 4 2 2 16" xfId="8640" xr:uid="{00000000-0005-0000-0000-0000C84C0000}"/>
    <cellStyle name="Normal 64 4 2 2 16 2" xfId="42695" xr:uid="{00000000-0005-0000-0000-0000C94C0000}"/>
    <cellStyle name="Normal 64 4 2 2 16 3" xfId="52206" xr:uid="{00000000-0005-0000-0000-0000CA4C0000}"/>
    <cellStyle name="Normal 64 4 2 2 17" xfId="8719" xr:uid="{00000000-0005-0000-0000-0000CB4C0000}"/>
    <cellStyle name="Normal 64 4 2 2 17 2" xfId="42774" xr:uid="{00000000-0005-0000-0000-0000CC4C0000}"/>
    <cellStyle name="Normal 64 4 2 2 17 3" xfId="52285" xr:uid="{00000000-0005-0000-0000-0000CD4C0000}"/>
    <cellStyle name="Normal 64 4 2 2 18" xfId="8798" xr:uid="{00000000-0005-0000-0000-0000CE4C0000}"/>
    <cellStyle name="Normal 64 4 2 2 18 2" xfId="42853" xr:uid="{00000000-0005-0000-0000-0000CF4C0000}"/>
    <cellStyle name="Normal 64 4 2 2 18 3" xfId="52364" xr:uid="{00000000-0005-0000-0000-0000D04C0000}"/>
    <cellStyle name="Normal 64 4 2 2 19" xfId="8877" xr:uid="{00000000-0005-0000-0000-0000D14C0000}"/>
    <cellStyle name="Normal 64 4 2 2 19 2" xfId="42932" xr:uid="{00000000-0005-0000-0000-0000D24C0000}"/>
    <cellStyle name="Normal 64 4 2 2 19 3" xfId="52443" xr:uid="{00000000-0005-0000-0000-0000D34C0000}"/>
    <cellStyle name="Normal 64 4 2 2 2" xfId="469" xr:uid="{00000000-0005-0000-0000-0000D44C0000}"/>
    <cellStyle name="Normal 64 4 2 2 2 10" xfId="26311" xr:uid="{00000000-0005-0000-0000-0000D54C0000}"/>
    <cellStyle name="Normal 64 4 2 2 2 11" xfId="34543" xr:uid="{00000000-0005-0000-0000-0000D64C0000}"/>
    <cellStyle name="Normal 64 4 2 2 2 12" xfId="44054" xr:uid="{00000000-0005-0000-0000-0000D74C0000}"/>
    <cellStyle name="Normal 64 4 2 2 2 2" xfId="630" xr:uid="{00000000-0005-0000-0000-0000D84C0000}"/>
    <cellStyle name="Normal 64 4 2 2 2 2 10" xfId="34703" xr:uid="{00000000-0005-0000-0000-0000D94C0000}"/>
    <cellStyle name="Normal 64 4 2 2 2 2 11" xfId="44214" xr:uid="{00000000-0005-0000-0000-0000DA4C0000}"/>
    <cellStyle name="Normal 64 4 2 2 2 2 2" xfId="956" xr:uid="{00000000-0005-0000-0000-0000DB4C0000}"/>
    <cellStyle name="Normal 64 4 2 2 2 2 2 10" xfId="44534" xr:uid="{00000000-0005-0000-0000-0000DC4C0000}"/>
    <cellStyle name="Normal 64 4 2 2 2 2 2 2" xfId="1599" xr:uid="{00000000-0005-0000-0000-0000DD4C0000}"/>
    <cellStyle name="Normal 64 4 2 2 2 2 2 2 2" xfId="2882" xr:uid="{00000000-0005-0000-0000-0000DE4C0000}"/>
    <cellStyle name="Normal 64 4 2 2 2 2 2 2 2 2" xfId="5922" xr:uid="{00000000-0005-0000-0000-0000DF4C0000}"/>
    <cellStyle name="Normal 64 4 2 2 2 2 2 2 2 2 2" xfId="15439" xr:uid="{00000000-0005-0000-0000-0000E04C0000}"/>
    <cellStyle name="Normal 64 4 2 2 2 2 2 2 2 2 3" xfId="23592" xr:uid="{00000000-0005-0000-0000-0000E14C0000}"/>
    <cellStyle name="Normal 64 4 2 2 2 2 2 2 2 2 4" xfId="31745" xr:uid="{00000000-0005-0000-0000-0000E24C0000}"/>
    <cellStyle name="Normal 64 4 2 2 2 2 2 2 2 2 5" xfId="39977" xr:uid="{00000000-0005-0000-0000-0000E34C0000}"/>
    <cellStyle name="Normal 64 4 2 2 2 2 2 2 2 2 6" xfId="49488" xr:uid="{00000000-0005-0000-0000-0000E44C0000}"/>
    <cellStyle name="Normal 64 4 2 2 2 2 2 2 2 3" xfId="8482" xr:uid="{00000000-0005-0000-0000-0000E54C0000}"/>
    <cellStyle name="Normal 64 4 2 2 2 2 2 2 2 3 2" xfId="17999" xr:uid="{00000000-0005-0000-0000-0000E64C0000}"/>
    <cellStyle name="Normal 64 4 2 2 2 2 2 2 2 3 3" xfId="26152" xr:uid="{00000000-0005-0000-0000-0000E74C0000}"/>
    <cellStyle name="Normal 64 4 2 2 2 2 2 2 2 3 4" xfId="34305" xr:uid="{00000000-0005-0000-0000-0000E84C0000}"/>
    <cellStyle name="Normal 64 4 2 2 2 2 2 2 2 3 5" xfId="42537" xr:uid="{00000000-0005-0000-0000-0000E94C0000}"/>
    <cellStyle name="Normal 64 4 2 2 2 2 2 2 2 3 6" xfId="52048" xr:uid="{00000000-0005-0000-0000-0000EA4C0000}"/>
    <cellStyle name="Normal 64 4 2 2 2 2 2 2 2 4" xfId="12399" xr:uid="{00000000-0005-0000-0000-0000EB4C0000}"/>
    <cellStyle name="Normal 64 4 2 2 2 2 2 2 2 5" xfId="20558" xr:uid="{00000000-0005-0000-0000-0000EC4C0000}"/>
    <cellStyle name="Normal 64 4 2 2 2 2 2 2 2 6" xfId="28711" xr:uid="{00000000-0005-0000-0000-0000ED4C0000}"/>
    <cellStyle name="Normal 64 4 2 2 2 2 2 2 2 7" xfId="36943" xr:uid="{00000000-0005-0000-0000-0000EE4C0000}"/>
    <cellStyle name="Normal 64 4 2 2 2 2 2 2 2 8" xfId="46454" xr:uid="{00000000-0005-0000-0000-0000EF4C0000}"/>
    <cellStyle name="Normal 64 4 2 2 2 2 2 2 3" xfId="4642" xr:uid="{00000000-0005-0000-0000-0000F04C0000}"/>
    <cellStyle name="Normal 64 4 2 2 2 2 2 2 3 2" xfId="14159" xr:uid="{00000000-0005-0000-0000-0000F14C0000}"/>
    <cellStyle name="Normal 64 4 2 2 2 2 2 2 3 3" xfId="22312" xr:uid="{00000000-0005-0000-0000-0000F24C0000}"/>
    <cellStyle name="Normal 64 4 2 2 2 2 2 2 3 4" xfId="30465" xr:uid="{00000000-0005-0000-0000-0000F34C0000}"/>
    <cellStyle name="Normal 64 4 2 2 2 2 2 2 3 5" xfId="38697" xr:uid="{00000000-0005-0000-0000-0000F44C0000}"/>
    <cellStyle name="Normal 64 4 2 2 2 2 2 2 3 6" xfId="48208" xr:uid="{00000000-0005-0000-0000-0000F54C0000}"/>
    <cellStyle name="Normal 64 4 2 2 2 2 2 2 4" xfId="7202" xr:uid="{00000000-0005-0000-0000-0000F64C0000}"/>
    <cellStyle name="Normal 64 4 2 2 2 2 2 2 4 2" xfId="16719" xr:uid="{00000000-0005-0000-0000-0000F74C0000}"/>
    <cellStyle name="Normal 64 4 2 2 2 2 2 2 4 3" xfId="24872" xr:uid="{00000000-0005-0000-0000-0000F84C0000}"/>
    <cellStyle name="Normal 64 4 2 2 2 2 2 2 4 4" xfId="33025" xr:uid="{00000000-0005-0000-0000-0000F94C0000}"/>
    <cellStyle name="Normal 64 4 2 2 2 2 2 2 4 5" xfId="41257" xr:uid="{00000000-0005-0000-0000-0000FA4C0000}"/>
    <cellStyle name="Normal 64 4 2 2 2 2 2 2 4 6" xfId="50768" xr:uid="{00000000-0005-0000-0000-0000FB4C0000}"/>
    <cellStyle name="Normal 64 4 2 2 2 2 2 2 5" xfId="11119" xr:uid="{00000000-0005-0000-0000-0000FC4C0000}"/>
    <cellStyle name="Normal 64 4 2 2 2 2 2 2 6" xfId="19278" xr:uid="{00000000-0005-0000-0000-0000FD4C0000}"/>
    <cellStyle name="Normal 64 4 2 2 2 2 2 2 7" xfId="27431" xr:uid="{00000000-0005-0000-0000-0000FE4C0000}"/>
    <cellStyle name="Normal 64 4 2 2 2 2 2 2 8" xfId="35663" xr:uid="{00000000-0005-0000-0000-0000FF4C0000}"/>
    <cellStyle name="Normal 64 4 2 2 2 2 2 2 9" xfId="45174" xr:uid="{00000000-0005-0000-0000-0000004D0000}"/>
    <cellStyle name="Normal 64 4 2 2 2 2 2 3" xfId="2242" xr:uid="{00000000-0005-0000-0000-0000014D0000}"/>
    <cellStyle name="Normal 64 4 2 2 2 2 2 3 2" xfId="5282" xr:uid="{00000000-0005-0000-0000-0000024D0000}"/>
    <cellStyle name="Normal 64 4 2 2 2 2 2 3 2 2" xfId="14799" xr:uid="{00000000-0005-0000-0000-0000034D0000}"/>
    <cellStyle name="Normal 64 4 2 2 2 2 2 3 2 3" xfId="22952" xr:uid="{00000000-0005-0000-0000-0000044D0000}"/>
    <cellStyle name="Normal 64 4 2 2 2 2 2 3 2 4" xfId="31105" xr:uid="{00000000-0005-0000-0000-0000054D0000}"/>
    <cellStyle name="Normal 64 4 2 2 2 2 2 3 2 5" xfId="39337" xr:uid="{00000000-0005-0000-0000-0000064D0000}"/>
    <cellStyle name="Normal 64 4 2 2 2 2 2 3 2 6" xfId="48848" xr:uid="{00000000-0005-0000-0000-0000074D0000}"/>
    <cellStyle name="Normal 64 4 2 2 2 2 2 3 3" xfId="7842" xr:uid="{00000000-0005-0000-0000-0000084D0000}"/>
    <cellStyle name="Normal 64 4 2 2 2 2 2 3 3 2" xfId="17359" xr:uid="{00000000-0005-0000-0000-0000094D0000}"/>
    <cellStyle name="Normal 64 4 2 2 2 2 2 3 3 3" xfId="25512" xr:uid="{00000000-0005-0000-0000-00000A4D0000}"/>
    <cellStyle name="Normal 64 4 2 2 2 2 2 3 3 4" xfId="33665" xr:uid="{00000000-0005-0000-0000-00000B4D0000}"/>
    <cellStyle name="Normal 64 4 2 2 2 2 2 3 3 5" xfId="41897" xr:uid="{00000000-0005-0000-0000-00000C4D0000}"/>
    <cellStyle name="Normal 64 4 2 2 2 2 2 3 3 6" xfId="51408" xr:uid="{00000000-0005-0000-0000-00000D4D0000}"/>
    <cellStyle name="Normal 64 4 2 2 2 2 2 3 4" xfId="11759" xr:uid="{00000000-0005-0000-0000-00000E4D0000}"/>
    <cellStyle name="Normal 64 4 2 2 2 2 2 3 5" xfId="19918" xr:uid="{00000000-0005-0000-0000-00000F4D0000}"/>
    <cellStyle name="Normal 64 4 2 2 2 2 2 3 6" xfId="28071" xr:uid="{00000000-0005-0000-0000-0000104D0000}"/>
    <cellStyle name="Normal 64 4 2 2 2 2 2 3 7" xfId="36303" xr:uid="{00000000-0005-0000-0000-0000114D0000}"/>
    <cellStyle name="Normal 64 4 2 2 2 2 2 3 8" xfId="45814" xr:uid="{00000000-0005-0000-0000-0000124D0000}"/>
    <cellStyle name="Normal 64 4 2 2 2 2 2 4" xfId="4002" xr:uid="{00000000-0005-0000-0000-0000134D0000}"/>
    <cellStyle name="Normal 64 4 2 2 2 2 2 4 2" xfId="13519" xr:uid="{00000000-0005-0000-0000-0000144D0000}"/>
    <cellStyle name="Normal 64 4 2 2 2 2 2 4 3" xfId="21672" xr:uid="{00000000-0005-0000-0000-0000154D0000}"/>
    <cellStyle name="Normal 64 4 2 2 2 2 2 4 4" xfId="29825" xr:uid="{00000000-0005-0000-0000-0000164D0000}"/>
    <cellStyle name="Normal 64 4 2 2 2 2 2 4 5" xfId="38057" xr:uid="{00000000-0005-0000-0000-0000174D0000}"/>
    <cellStyle name="Normal 64 4 2 2 2 2 2 4 6" xfId="47568" xr:uid="{00000000-0005-0000-0000-0000184D0000}"/>
    <cellStyle name="Normal 64 4 2 2 2 2 2 5" xfId="6562" xr:uid="{00000000-0005-0000-0000-0000194D0000}"/>
    <cellStyle name="Normal 64 4 2 2 2 2 2 5 2" xfId="16079" xr:uid="{00000000-0005-0000-0000-00001A4D0000}"/>
    <cellStyle name="Normal 64 4 2 2 2 2 2 5 3" xfId="24232" xr:uid="{00000000-0005-0000-0000-00001B4D0000}"/>
    <cellStyle name="Normal 64 4 2 2 2 2 2 5 4" xfId="32385" xr:uid="{00000000-0005-0000-0000-00001C4D0000}"/>
    <cellStyle name="Normal 64 4 2 2 2 2 2 5 5" xfId="40617" xr:uid="{00000000-0005-0000-0000-00001D4D0000}"/>
    <cellStyle name="Normal 64 4 2 2 2 2 2 5 6" xfId="50128" xr:uid="{00000000-0005-0000-0000-00001E4D0000}"/>
    <cellStyle name="Normal 64 4 2 2 2 2 2 6" xfId="10479" xr:uid="{00000000-0005-0000-0000-00001F4D0000}"/>
    <cellStyle name="Normal 64 4 2 2 2 2 2 7" xfId="18638" xr:uid="{00000000-0005-0000-0000-0000204D0000}"/>
    <cellStyle name="Normal 64 4 2 2 2 2 2 8" xfId="26791" xr:uid="{00000000-0005-0000-0000-0000214D0000}"/>
    <cellStyle name="Normal 64 4 2 2 2 2 2 9" xfId="35023" xr:uid="{00000000-0005-0000-0000-0000224D0000}"/>
    <cellStyle name="Normal 64 4 2 2 2 2 3" xfId="1279" xr:uid="{00000000-0005-0000-0000-0000234D0000}"/>
    <cellStyle name="Normal 64 4 2 2 2 2 3 2" xfId="2562" xr:uid="{00000000-0005-0000-0000-0000244D0000}"/>
    <cellStyle name="Normal 64 4 2 2 2 2 3 2 2" xfId="5602" xr:uid="{00000000-0005-0000-0000-0000254D0000}"/>
    <cellStyle name="Normal 64 4 2 2 2 2 3 2 2 2" xfId="15119" xr:uid="{00000000-0005-0000-0000-0000264D0000}"/>
    <cellStyle name="Normal 64 4 2 2 2 2 3 2 2 3" xfId="23272" xr:uid="{00000000-0005-0000-0000-0000274D0000}"/>
    <cellStyle name="Normal 64 4 2 2 2 2 3 2 2 4" xfId="31425" xr:uid="{00000000-0005-0000-0000-0000284D0000}"/>
    <cellStyle name="Normal 64 4 2 2 2 2 3 2 2 5" xfId="39657" xr:uid="{00000000-0005-0000-0000-0000294D0000}"/>
    <cellStyle name="Normal 64 4 2 2 2 2 3 2 2 6" xfId="49168" xr:uid="{00000000-0005-0000-0000-00002A4D0000}"/>
    <cellStyle name="Normal 64 4 2 2 2 2 3 2 3" xfId="8162" xr:uid="{00000000-0005-0000-0000-00002B4D0000}"/>
    <cellStyle name="Normal 64 4 2 2 2 2 3 2 3 2" xfId="17679" xr:uid="{00000000-0005-0000-0000-00002C4D0000}"/>
    <cellStyle name="Normal 64 4 2 2 2 2 3 2 3 3" xfId="25832" xr:uid="{00000000-0005-0000-0000-00002D4D0000}"/>
    <cellStyle name="Normal 64 4 2 2 2 2 3 2 3 4" xfId="33985" xr:uid="{00000000-0005-0000-0000-00002E4D0000}"/>
    <cellStyle name="Normal 64 4 2 2 2 2 3 2 3 5" xfId="42217" xr:uid="{00000000-0005-0000-0000-00002F4D0000}"/>
    <cellStyle name="Normal 64 4 2 2 2 2 3 2 3 6" xfId="51728" xr:uid="{00000000-0005-0000-0000-0000304D0000}"/>
    <cellStyle name="Normal 64 4 2 2 2 2 3 2 4" xfId="12079" xr:uid="{00000000-0005-0000-0000-0000314D0000}"/>
    <cellStyle name="Normal 64 4 2 2 2 2 3 2 5" xfId="20238" xr:uid="{00000000-0005-0000-0000-0000324D0000}"/>
    <cellStyle name="Normal 64 4 2 2 2 2 3 2 6" xfId="28391" xr:uid="{00000000-0005-0000-0000-0000334D0000}"/>
    <cellStyle name="Normal 64 4 2 2 2 2 3 2 7" xfId="36623" xr:uid="{00000000-0005-0000-0000-0000344D0000}"/>
    <cellStyle name="Normal 64 4 2 2 2 2 3 2 8" xfId="46134" xr:uid="{00000000-0005-0000-0000-0000354D0000}"/>
    <cellStyle name="Normal 64 4 2 2 2 2 3 3" xfId="4322" xr:uid="{00000000-0005-0000-0000-0000364D0000}"/>
    <cellStyle name="Normal 64 4 2 2 2 2 3 3 2" xfId="13839" xr:uid="{00000000-0005-0000-0000-0000374D0000}"/>
    <cellStyle name="Normal 64 4 2 2 2 2 3 3 3" xfId="21992" xr:uid="{00000000-0005-0000-0000-0000384D0000}"/>
    <cellStyle name="Normal 64 4 2 2 2 2 3 3 4" xfId="30145" xr:uid="{00000000-0005-0000-0000-0000394D0000}"/>
    <cellStyle name="Normal 64 4 2 2 2 2 3 3 5" xfId="38377" xr:uid="{00000000-0005-0000-0000-00003A4D0000}"/>
    <cellStyle name="Normal 64 4 2 2 2 2 3 3 6" xfId="47888" xr:uid="{00000000-0005-0000-0000-00003B4D0000}"/>
    <cellStyle name="Normal 64 4 2 2 2 2 3 4" xfId="6882" xr:uid="{00000000-0005-0000-0000-00003C4D0000}"/>
    <cellStyle name="Normal 64 4 2 2 2 2 3 4 2" xfId="16399" xr:uid="{00000000-0005-0000-0000-00003D4D0000}"/>
    <cellStyle name="Normal 64 4 2 2 2 2 3 4 3" xfId="24552" xr:uid="{00000000-0005-0000-0000-00003E4D0000}"/>
    <cellStyle name="Normal 64 4 2 2 2 2 3 4 4" xfId="32705" xr:uid="{00000000-0005-0000-0000-00003F4D0000}"/>
    <cellStyle name="Normal 64 4 2 2 2 2 3 4 5" xfId="40937" xr:uid="{00000000-0005-0000-0000-0000404D0000}"/>
    <cellStyle name="Normal 64 4 2 2 2 2 3 4 6" xfId="50448" xr:uid="{00000000-0005-0000-0000-0000414D0000}"/>
    <cellStyle name="Normal 64 4 2 2 2 2 3 5" xfId="10799" xr:uid="{00000000-0005-0000-0000-0000424D0000}"/>
    <cellStyle name="Normal 64 4 2 2 2 2 3 6" xfId="18958" xr:uid="{00000000-0005-0000-0000-0000434D0000}"/>
    <cellStyle name="Normal 64 4 2 2 2 2 3 7" xfId="27111" xr:uid="{00000000-0005-0000-0000-0000444D0000}"/>
    <cellStyle name="Normal 64 4 2 2 2 2 3 8" xfId="35343" xr:uid="{00000000-0005-0000-0000-0000454D0000}"/>
    <cellStyle name="Normal 64 4 2 2 2 2 3 9" xfId="44854" xr:uid="{00000000-0005-0000-0000-0000464D0000}"/>
    <cellStyle name="Normal 64 4 2 2 2 2 4" xfId="1922" xr:uid="{00000000-0005-0000-0000-0000474D0000}"/>
    <cellStyle name="Normal 64 4 2 2 2 2 4 2" xfId="4962" xr:uid="{00000000-0005-0000-0000-0000484D0000}"/>
    <cellStyle name="Normal 64 4 2 2 2 2 4 2 2" xfId="14479" xr:uid="{00000000-0005-0000-0000-0000494D0000}"/>
    <cellStyle name="Normal 64 4 2 2 2 2 4 2 3" xfId="22632" xr:uid="{00000000-0005-0000-0000-00004A4D0000}"/>
    <cellStyle name="Normal 64 4 2 2 2 2 4 2 4" xfId="30785" xr:uid="{00000000-0005-0000-0000-00004B4D0000}"/>
    <cellStyle name="Normal 64 4 2 2 2 2 4 2 5" xfId="39017" xr:uid="{00000000-0005-0000-0000-00004C4D0000}"/>
    <cellStyle name="Normal 64 4 2 2 2 2 4 2 6" xfId="48528" xr:uid="{00000000-0005-0000-0000-00004D4D0000}"/>
    <cellStyle name="Normal 64 4 2 2 2 2 4 3" xfId="7522" xr:uid="{00000000-0005-0000-0000-00004E4D0000}"/>
    <cellStyle name="Normal 64 4 2 2 2 2 4 3 2" xfId="17039" xr:uid="{00000000-0005-0000-0000-00004F4D0000}"/>
    <cellStyle name="Normal 64 4 2 2 2 2 4 3 3" xfId="25192" xr:uid="{00000000-0005-0000-0000-0000504D0000}"/>
    <cellStyle name="Normal 64 4 2 2 2 2 4 3 4" xfId="33345" xr:uid="{00000000-0005-0000-0000-0000514D0000}"/>
    <cellStyle name="Normal 64 4 2 2 2 2 4 3 5" xfId="41577" xr:uid="{00000000-0005-0000-0000-0000524D0000}"/>
    <cellStyle name="Normal 64 4 2 2 2 2 4 3 6" xfId="51088" xr:uid="{00000000-0005-0000-0000-0000534D0000}"/>
    <cellStyle name="Normal 64 4 2 2 2 2 4 4" xfId="11439" xr:uid="{00000000-0005-0000-0000-0000544D0000}"/>
    <cellStyle name="Normal 64 4 2 2 2 2 4 5" xfId="19598" xr:uid="{00000000-0005-0000-0000-0000554D0000}"/>
    <cellStyle name="Normal 64 4 2 2 2 2 4 6" xfId="27751" xr:uid="{00000000-0005-0000-0000-0000564D0000}"/>
    <cellStyle name="Normal 64 4 2 2 2 2 4 7" xfId="35983" xr:uid="{00000000-0005-0000-0000-0000574D0000}"/>
    <cellStyle name="Normal 64 4 2 2 2 2 4 8" xfId="45494" xr:uid="{00000000-0005-0000-0000-0000584D0000}"/>
    <cellStyle name="Normal 64 4 2 2 2 2 5" xfId="3679" xr:uid="{00000000-0005-0000-0000-0000594D0000}"/>
    <cellStyle name="Normal 64 4 2 2 2 2 5 2" xfId="13196" xr:uid="{00000000-0005-0000-0000-00005A4D0000}"/>
    <cellStyle name="Normal 64 4 2 2 2 2 5 3" xfId="21352" xr:uid="{00000000-0005-0000-0000-00005B4D0000}"/>
    <cellStyle name="Normal 64 4 2 2 2 2 5 4" xfId="29505" xr:uid="{00000000-0005-0000-0000-00005C4D0000}"/>
    <cellStyle name="Normal 64 4 2 2 2 2 5 5" xfId="37737" xr:uid="{00000000-0005-0000-0000-00005D4D0000}"/>
    <cellStyle name="Normal 64 4 2 2 2 2 5 6" xfId="47248" xr:uid="{00000000-0005-0000-0000-00005E4D0000}"/>
    <cellStyle name="Normal 64 4 2 2 2 2 6" xfId="6242" xr:uid="{00000000-0005-0000-0000-00005F4D0000}"/>
    <cellStyle name="Normal 64 4 2 2 2 2 6 2" xfId="15759" xr:uid="{00000000-0005-0000-0000-0000604D0000}"/>
    <cellStyle name="Normal 64 4 2 2 2 2 6 3" xfId="23912" xr:uid="{00000000-0005-0000-0000-0000614D0000}"/>
    <cellStyle name="Normal 64 4 2 2 2 2 6 4" xfId="32065" xr:uid="{00000000-0005-0000-0000-0000624D0000}"/>
    <cellStyle name="Normal 64 4 2 2 2 2 6 5" xfId="40297" xr:uid="{00000000-0005-0000-0000-0000634D0000}"/>
    <cellStyle name="Normal 64 4 2 2 2 2 6 6" xfId="49808" xr:uid="{00000000-0005-0000-0000-0000644D0000}"/>
    <cellStyle name="Normal 64 4 2 2 2 2 7" xfId="10159" xr:uid="{00000000-0005-0000-0000-0000654D0000}"/>
    <cellStyle name="Normal 64 4 2 2 2 2 8" xfId="18318" xr:uid="{00000000-0005-0000-0000-0000664D0000}"/>
    <cellStyle name="Normal 64 4 2 2 2 2 9" xfId="26471" xr:uid="{00000000-0005-0000-0000-0000674D0000}"/>
    <cellStyle name="Normal 64 4 2 2 2 3" xfId="793" xr:uid="{00000000-0005-0000-0000-0000684D0000}"/>
    <cellStyle name="Normal 64 4 2 2 2 3 10" xfId="44374" xr:uid="{00000000-0005-0000-0000-0000694D0000}"/>
    <cellStyle name="Normal 64 4 2 2 2 3 2" xfId="1439" xr:uid="{00000000-0005-0000-0000-00006A4D0000}"/>
    <cellStyle name="Normal 64 4 2 2 2 3 2 2" xfId="2722" xr:uid="{00000000-0005-0000-0000-00006B4D0000}"/>
    <cellStyle name="Normal 64 4 2 2 2 3 2 2 2" xfId="5762" xr:uid="{00000000-0005-0000-0000-00006C4D0000}"/>
    <cellStyle name="Normal 64 4 2 2 2 3 2 2 2 2" xfId="15279" xr:uid="{00000000-0005-0000-0000-00006D4D0000}"/>
    <cellStyle name="Normal 64 4 2 2 2 3 2 2 2 3" xfId="23432" xr:uid="{00000000-0005-0000-0000-00006E4D0000}"/>
    <cellStyle name="Normal 64 4 2 2 2 3 2 2 2 4" xfId="31585" xr:uid="{00000000-0005-0000-0000-00006F4D0000}"/>
    <cellStyle name="Normal 64 4 2 2 2 3 2 2 2 5" xfId="39817" xr:uid="{00000000-0005-0000-0000-0000704D0000}"/>
    <cellStyle name="Normal 64 4 2 2 2 3 2 2 2 6" xfId="49328" xr:uid="{00000000-0005-0000-0000-0000714D0000}"/>
    <cellStyle name="Normal 64 4 2 2 2 3 2 2 3" xfId="8322" xr:uid="{00000000-0005-0000-0000-0000724D0000}"/>
    <cellStyle name="Normal 64 4 2 2 2 3 2 2 3 2" xfId="17839" xr:uid="{00000000-0005-0000-0000-0000734D0000}"/>
    <cellStyle name="Normal 64 4 2 2 2 3 2 2 3 3" xfId="25992" xr:uid="{00000000-0005-0000-0000-0000744D0000}"/>
    <cellStyle name="Normal 64 4 2 2 2 3 2 2 3 4" xfId="34145" xr:uid="{00000000-0005-0000-0000-0000754D0000}"/>
    <cellStyle name="Normal 64 4 2 2 2 3 2 2 3 5" xfId="42377" xr:uid="{00000000-0005-0000-0000-0000764D0000}"/>
    <cellStyle name="Normal 64 4 2 2 2 3 2 2 3 6" xfId="51888" xr:uid="{00000000-0005-0000-0000-0000774D0000}"/>
    <cellStyle name="Normal 64 4 2 2 2 3 2 2 4" xfId="12239" xr:uid="{00000000-0005-0000-0000-0000784D0000}"/>
    <cellStyle name="Normal 64 4 2 2 2 3 2 2 5" xfId="20398" xr:uid="{00000000-0005-0000-0000-0000794D0000}"/>
    <cellStyle name="Normal 64 4 2 2 2 3 2 2 6" xfId="28551" xr:uid="{00000000-0005-0000-0000-00007A4D0000}"/>
    <cellStyle name="Normal 64 4 2 2 2 3 2 2 7" xfId="36783" xr:uid="{00000000-0005-0000-0000-00007B4D0000}"/>
    <cellStyle name="Normal 64 4 2 2 2 3 2 2 8" xfId="46294" xr:uid="{00000000-0005-0000-0000-00007C4D0000}"/>
    <cellStyle name="Normal 64 4 2 2 2 3 2 3" xfId="4482" xr:uid="{00000000-0005-0000-0000-00007D4D0000}"/>
    <cellStyle name="Normal 64 4 2 2 2 3 2 3 2" xfId="13999" xr:uid="{00000000-0005-0000-0000-00007E4D0000}"/>
    <cellStyle name="Normal 64 4 2 2 2 3 2 3 3" xfId="22152" xr:uid="{00000000-0005-0000-0000-00007F4D0000}"/>
    <cellStyle name="Normal 64 4 2 2 2 3 2 3 4" xfId="30305" xr:uid="{00000000-0005-0000-0000-0000804D0000}"/>
    <cellStyle name="Normal 64 4 2 2 2 3 2 3 5" xfId="38537" xr:uid="{00000000-0005-0000-0000-0000814D0000}"/>
    <cellStyle name="Normal 64 4 2 2 2 3 2 3 6" xfId="48048" xr:uid="{00000000-0005-0000-0000-0000824D0000}"/>
    <cellStyle name="Normal 64 4 2 2 2 3 2 4" xfId="7042" xr:uid="{00000000-0005-0000-0000-0000834D0000}"/>
    <cellStyle name="Normal 64 4 2 2 2 3 2 4 2" xfId="16559" xr:uid="{00000000-0005-0000-0000-0000844D0000}"/>
    <cellStyle name="Normal 64 4 2 2 2 3 2 4 3" xfId="24712" xr:uid="{00000000-0005-0000-0000-0000854D0000}"/>
    <cellStyle name="Normal 64 4 2 2 2 3 2 4 4" xfId="32865" xr:uid="{00000000-0005-0000-0000-0000864D0000}"/>
    <cellStyle name="Normal 64 4 2 2 2 3 2 4 5" xfId="41097" xr:uid="{00000000-0005-0000-0000-0000874D0000}"/>
    <cellStyle name="Normal 64 4 2 2 2 3 2 4 6" xfId="50608" xr:uid="{00000000-0005-0000-0000-0000884D0000}"/>
    <cellStyle name="Normal 64 4 2 2 2 3 2 5" xfId="10959" xr:uid="{00000000-0005-0000-0000-0000894D0000}"/>
    <cellStyle name="Normal 64 4 2 2 2 3 2 6" xfId="19118" xr:uid="{00000000-0005-0000-0000-00008A4D0000}"/>
    <cellStyle name="Normal 64 4 2 2 2 3 2 7" xfId="27271" xr:uid="{00000000-0005-0000-0000-00008B4D0000}"/>
    <cellStyle name="Normal 64 4 2 2 2 3 2 8" xfId="35503" xr:uid="{00000000-0005-0000-0000-00008C4D0000}"/>
    <cellStyle name="Normal 64 4 2 2 2 3 2 9" xfId="45014" xr:uid="{00000000-0005-0000-0000-00008D4D0000}"/>
    <cellStyle name="Normal 64 4 2 2 2 3 3" xfId="2082" xr:uid="{00000000-0005-0000-0000-00008E4D0000}"/>
    <cellStyle name="Normal 64 4 2 2 2 3 3 2" xfId="5122" xr:uid="{00000000-0005-0000-0000-00008F4D0000}"/>
    <cellStyle name="Normal 64 4 2 2 2 3 3 2 2" xfId="14639" xr:uid="{00000000-0005-0000-0000-0000904D0000}"/>
    <cellStyle name="Normal 64 4 2 2 2 3 3 2 3" xfId="22792" xr:uid="{00000000-0005-0000-0000-0000914D0000}"/>
    <cellStyle name="Normal 64 4 2 2 2 3 3 2 4" xfId="30945" xr:uid="{00000000-0005-0000-0000-0000924D0000}"/>
    <cellStyle name="Normal 64 4 2 2 2 3 3 2 5" xfId="39177" xr:uid="{00000000-0005-0000-0000-0000934D0000}"/>
    <cellStyle name="Normal 64 4 2 2 2 3 3 2 6" xfId="48688" xr:uid="{00000000-0005-0000-0000-0000944D0000}"/>
    <cellStyle name="Normal 64 4 2 2 2 3 3 3" xfId="7682" xr:uid="{00000000-0005-0000-0000-0000954D0000}"/>
    <cellStyle name="Normal 64 4 2 2 2 3 3 3 2" xfId="17199" xr:uid="{00000000-0005-0000-0000-0000964D0000}"/>
    <cellStyle name="Normal 64 4 2 2 2 3 3 3 3" xfId="25352" xr:uid="{00000000-0005-0000-0000-0000974D0000}"/>
    <cellStyle name="Normal 64 4 2 2 2 3 3 3 4" xfId="33505" xr:uid="{00000000-0005-0000-0000-0000984D0000}"/>
    <cellStyle name="Normal 64 4 2 2 2 3 3 3 5" xfId="41737" xr:uid="{00000000-0005-0000-0000-0000994D0000}"/>
    <cellStyle name="Normal 64 4 2 2 2 3 3 3 6" xfId="51248" xr:uid="{00000000-0005-0000-0000-00009A4D0000}"/>
    <cellStyle name="Normal 64 4 2 2 2 3 3 4" xfId="11599" xr:uid="{00000000-0005-0000-0000-00009B4D0000}"/>
    <cellStyle name="Normal 64 4 2 2 2 3 3 5" xfId="19758" xr:uid="{00000000-0005-0000-0000-00009C4D0000}"/>
    <cellStyle name="Normal 64 4 2 2 2 3 3 6" xfId="27911" xr:uid="{00000000-0005-0000-0000-00009D4D0000}"/>
    <cellStyle name="Normal 64 4 2 2 2 3 3 7" xfId="36143" xr:uid="{00000000-0005-0000-0000-00009E4D0000}"/>
    <cellStyle name="Normal 64 4 2 2 2 3 3 8" xfId="45654" xr:uid="{00000000-0005-0000-0000-00009F4D0000}"/>
    <cellStyle name="Normal 64 4 2 2 2 3 4" xfId="3839" xr:uid="{00000000-0005-0000-0000-0000A04D0000}"/>
    <cellStyle name="Normal 64 4 2 2 2 3 4 2" xfId="13356" xr:uid="{00000000-0005-0000-0000-0000A14D0000}"/>
    <cellStyle name="Normal 64 4 2 2 2 3 4 3" xfId="21512" xr:uid="{00000000-0005-0000-0000-0000A24D0000}"/>
    <cellStyle name="Normal 64 4 2 2 2 3 4 4" xfId="29665" xr:uid="{00000000-0005-0000-0000-0000A34D0000}"/>
    <cellStyle name="Normal 64 4 2 2 2 3 4 5" xfId="37897" xr:uid="{00000000-0005-0000-0000-0000A44D0000}"/>
    <cellStyle name="Normal 64 4 2 2 2 3 4 6" xfId="47408" xr:uid="{00000000-0005-0000-0000-0000A54D0000}"/>
    <cellStyle name="Normal 64 4 2 2 2 3 5" xfId="6402" xr:uid="{00000000-0005-0000-0000-0000A64D0000}"/>
    <cellStyle name="Normal 64 4 2 2 2 3 5 2" xfId="15919" xr:uid="{00000000-0005-0000-0000-0000A74D0000}"/>
    <cellStyle name="Normal 64 4 2 2 2 3 5 3" xfId="24072" xr:uid="{00000000-0005-0000-0000-0000A84D0000}"/>
    <cellStyle name="Normal 64 4 2 2 2 3 5 4" xfId="32225" xr:uid="{00000000-0005-0000-0000-0000A94D0000}"/>
    <cellStyle name="Normal 64 4 2 2 2 3 5 5" xfId="40457" xr:uid="{00000000-0005-0000-0000-0000AA4D0000}"/>
    <cellStyle name="Normal 64 4 2 2 2 3 5 6" xfId="49968" xr:uid="{00000000-0005-0000-0000-0000AB4D0000}"/>
    <cellStyle name="Normal 64 4 2 2 2 3 6" xfId="10319" xr:uid="{00000000-0005-0000-0000-0000AC4D0000}"/>
    <cellStyle name="Normal 64 4 2 2 2 3 7" xfId="18478" xr:uid="{00000000-0005-0000-0000-0000AD4D0000}"/>
    <cellStyle name="Normal 64 4 2 2 2 3 8" xfId="26631" xr:uid="{00000000-0005-0000-0000-0000AE4D0000}"/>
    <cellStyle name="Normal 64 4 2 2 2 3 9" xfId="34863" xr:uid="{00000000-0005-0000-0000-0000AF4D0000}"/>
    <cellStyle name="Normal 64 4 2 2 2 4" xfId="1119" xr:uid="{00000000-0005-0000-0000-0000B04D0000}"/>
    <cellStyle name="Normal 64 4 2 2 2 4 2" xfId="2402" xr:uid="{00000000-0005-0000-0000-0000B14D0000}"/>
    <cellStyle name="Normal 64 4 2 2 2 4 2 2" xfId="5442" xr:uid="{00000000-0005-0000-0000-0000B24D0000}"/>
    <cellStyle name="Normal 64 4 2 2 2 4 2 2 2" xfId="14959" xr:uid="{00000000-0005-0000-0000-0000B34D0000}"/>
    <cellStyle name="Normal 64 4 2 2 2 4 2 2 3" xfId="23112" xr:uid="{00000000-0005-0000-0000-0000B44D0000}"/>
    <cellStyle name="Normal 64 4 2 2 2 4 2 2 4" xfId="31265" xr:uid="{00000000-0005-0000-0000-0000B54D0000}"/>
    <cellStyle name="Normal 64 4 2 2 2 4 2 2 5" xfId="39497" xr:uid="{00000000-0005-0000-0000-0000B64D0000}"/>
    <cellStyle name="Normal 64 4 2 2 2 4 2 2 6" xfId="49008" xr:uid="{00000000-0005-0000-0000-0000B74D0000}"/>
    <cellStyle name="Normal 64 4 2 2 2 4 2 3" xfId="8002" xr:uid="{00000000-0005-0000-0000-0000B84D0000}"/>
    <cellStyle name="Normal 64 4 2 2 2 4 2 3 2" xfId="17519" xr:uid="{00000000-0005-0000-0000-0000B94D0000}"/>
    <cellStyle name="Normal 64 4 2 2 2 4 2 3 3" xfId="25672" xr:uid="{00000000-0005-0000-0000-0000BA4D0000}"/>
    <cellStyle name="Normal 64 4 2 2 2 4 2 3 4" xfId="33825" xr:uid="{00000000-0005-0000-0000-0000BB4D0000}"/>
    <cellStyle name="Normal 64 4 2 2 2 4 2 3 5" xfId="42057" xr:uid="{00000000-0005-0000-0000-0000BC4D0000}"/>
    <cellStyle name="Normal 64 4 2 2 2 4 2 3 6" xfId="51568" xr:uid="{00000000-0005-0000-0000-0000BD4D0000}"/>
    <cellStyle name="Normal 64 4 2 2 2 4 2 4" xfId="11919" xr:uid="{00000000-0005-0000-0000-0000BE4D0000}"/>
    <cellStyle name="Normal 64 4 2 2 2 4 2 5" xfId="20078" xr:uid="{00000000-0005-0000-0000-0000BF4D0000}"/>
    <cellStyle name="Normal 64 4 2 2 2 4 2 6" xfId="28231" xr:uid="{00000000-0005-0000-0000-0000C04D0000}"/>
    <cellStyle name="Normal 64 4 2 2 2 4 2 7" xfId="36463" xr:uid="{00000000-0005-0000-0000-0000C14D0000}"/>
    <cellStyle name="Normal 64 4 2 2 2 4 2 8" xfId="45974" xr:uid="{00000000-0005-0000-0000-0000C24D0000}"/>
    <cellStyle name="Normal 64 4 2 2 2 4 3" xfId="4162" xr:uid="{00000000-0005-0000-0000-0000C34D0000}"/>
    <cellStyle name="Normal 64 4 2 2 2 4 3 2" xfId="13679" xr:uid="{00000000-0005-0000-0000-0000C44D0000}"/>
    <cellStyle name="Normal 64 4 2 2 2 4 3 3" xfId="21832" xr:uid="{00000000-0005-0000-0000-0000C54D0000}"/>
    <cellStyle name="Normal 64 4 2 2 2 4 3 4" xfId="29985" xr:uid="{00000000-0005-0000-0000-0000C64D0000}"/>
    <cellStyle name="Normal 64 4 2 2 2 4 3 5" xfId="38217" xr:uid="{00000000-0005-0000-0000-0000C74D0000}"/>
    <cellStyle name="Normal 64 4 2 2 2 4 3 6" xfId="47728" xr:uid="{00000000-0005-0000-0000-0000C84D0000}"/>
    <cellStyle name="Normal 64 4 2 2 2 4 4" xfId="6722" xr:uid="{00000000-0005-0000-0000-0000C94D0000}"/>
    <cellStyle name="Normal 64 4 2 2 2 4 4 2" xfId="16239" xr:uid="{00000000-0005-0000-0000-0000CA4D0000}"/>
    <cellStyle name="Normal 64 4 2 2 2 4 4 3" xfId="24392" xr:uid="{00000000-0005-0000-0000-0000CB4D0000}"/>
    <cellStyle name="Normal 64 4 2 2 2 4 4 4" xfId="32545" xr:uid="{00000000-0005-0000-0000-0000CC4D0000}"/>
    <cellStyle name="Normal 64 4 2 2 2 4 4 5" xfId="40777" xr:uid="{00000000-0005-0000-0000-0000CD4D0000}"/>
    <cellStyle name="Normal 64 4 2 2 2 4 4 6" xfId="50288" xr:uid="{00000000-0005-0000-0000-0000CE4D0000}"/>
    <cellStyle name="Normal 64 4 2 2 2 4 5" xfId="10639" xr:uid="{00000000-0005-0000-0000-0000CF4D0000}"/>
    <cellStyle name="Normal 64 4 2 2 2 4 6" xfId="18798" xr:uid="{00000000-0005-0000-0000-0000D04D0000}"/>
    <cellStyle name="Normal 64 4 2 2 2 4 7" xfId="26951" xr:uid="{00000000-0005-0000-0000-0000D14D0000}"/>
    <cellStyle name="Normal 64 4 2 2 2 4 8" xfId="35183" xr:uid="{00000000-0005-0000-0000-0000D24D0000}"/>
    <cellStyle name="Normal 64 4 2 2 2 4 9" xfId="44694" xr:uid="{00000000-0005-0000-0000-0000D34D0000}"/>
    <cellStyle name="Normal 64 4 2 2 2 5" xfId="1762" xr:uid="{00000000-0005-0000-0000-0000D44D0000}"/>
    <cellStyle name="Normal 64 4 2 2 2 5 2" xfId="4802" xr:uid="{00000000-0005-0000-0000-0000D54D0000}"/>
    <cellStyle name="Normal 64 4 2 2 2 5 2 2" xfId="14319" xr:uid="{00000000-0005-0000-0000-0000D64D0000}"/>
    <cellStyle name="Normal 64 4 2 2 2 5 2 3" xfId="22472" xr:uid="{00000000-0005-0000-0000-0000D74D0000}"/>
    <cellStyle name="Normal 64 4 2 2 2 5 2 4" xfId="30625" xr:uid="{00000000-0005-0000-0000-0000D84D0000}"/>
    <cellStyle name="Normal 64 4 2 2 2 5 2 5" xfId="38857" xr:uid="{00000000-0005-0000-0000-0000D94D0000}"/>
    <cellStyle name="Normal 64 4 2 2 2 5 2 6" xfId="48368" xr:uid="{00000000-0005-0000-0000-0000DA4D0000}"/>
    <cellStyle name="Normal 64 4 2 2 2 5 3" xfId="7362" xr:uid="{00000000-0005-0000-0000-0000DB4D0000}"/>
    <cellStyle name="Normal 64 4 2 2 2 5 3 2" xfId="16879" xr:uid="{00000000-0005-0000-0000-0000DC4D0000}"/>
    <cellStyle name="Normal 64 4 2 2 2 5 3 3" xfId="25032" xr:uid="{00000000-0005-0000-0000-0000DD4D0000}"/>
    <cellStyle name="Normal 64 4 2 2 2 5 3 4" xfId="33185" xr:uid="{00000000-0005-0000-0000-0000DE4D0000}"/>
    <cellStyle name="Normal 64 4 2 2 2 5 3 5" xfId="41417" xr:uid="{00000000-0005-0000-0000-0000DF4D0000}"/>
    <cellStyle name="Normal 64 4 2 2 2 5 3 6" xfId="50928" xr:uid="{00000000-0005-0000-0000-0000E04D0000}"/>
    <cellStyle name="Normal 64 4 2 2 2 5 4" xfId="11279" xr:uid="{00000000-0005-0000-0000-0000E14D0000}"/>
    <cellStyle name="Normal 64 4 2 2 2 5 5" xfId="19438" xr:uid="{00000000-0005-0000-0000-0000E24D0000}"/>
    <cellStyle name="Normal 64 4 2 2 2 5 6" xfId="27591" xr:uid="{00000000-0005-0000-0000-0000E34D0000}"/>
    <cellStyle name="Normal 64 4 2 2 2 5 7" xfId="35823" xr:uid="{00000000-0005-0000-0000-0000E44D0000}"/>
    <cellStyle name="Normal 64 4 2 2 2 5 8" xfId="45334" xr:uid="{00000000-0005-0000-0000-0000E54D0000}"/>
    <cellStyle name="Normal 64 4 2 2 2 6" xfId="3516" xr:uid="{00000000-0005-0000-0000-0000E64D0000}"/>
    <cellStyle name="Normal 64 4 2 2 2 6 2" xfId="13033" xr:uid="{00000000-0005-0000-0000-0000E74D0000}"/>
    <cellStyle name="Normal 64 4 2 2 2 6 3" xfId="21192" xr:uid="{00000000-0005-0000-0000-0000E84D0000}"/>
    <cellStyle name="Normal 64 4 2 2 2 6 4" xfId="29345" xr:uid="{00000000-0005-0000-0000-0000E94D0000}"/>
    <cellStyle name="Normal 64 4 2 2 2 6 5" xfId="37577" xr:uid="{00000000-0005-0000-0000-0000EA4D0000}"/>
    <cellStyle name="Normal 64 4 2 2 2 6 6" xfId="47088" xr:uid="{00000000-0005-0000-0000-0000EB4D0000}"/>
    <cellStyle name="Normal 64 4 2 2 2 7" xfId="6082" xr:uid="{00000000-0005-0000-0000-0000EC4D0000}"/>
    <cellStyle name="Normal 64 4 2 2 2 7 2" xfId="15599" xr:uid="{00000000-0005-0000-0000-0000ED4D0000}"/>
    <cellStyle name="Normal 64 4 2 2 2 7 3" xfId="23752" xr:uid="{00000000-0005-0000-0000-0000EE4D0000}"/>
    <cellStyle name="Normal 64 4 2 2 2 7 4" xfId="31905" xr:uid="{00000000-0005-0000-0000-0000EF4D0000}"/>
    <cellStyle name="Normal 64 4 2 2 2 7 5" xfId="40137" xr:uid="{00000000-0005-0000-0000-0000F04D0000}"/>
    <cellStyle name="Normal 64 4 2 2 2 7 6" xfId="49648" xr:uid="{00000000-0005-0000-0000-0000F14D0000}"/>
    <cellStyle name="Normal 64 4 2 2 2 8" xfId="9999" xr:uid="{00000000-0005-0000-0000-0000F24D0000}"/>
    <cellStyle name="Normal 64 4 2 2 2 9" xfId="18158" xr:uid="{00000000-0005-0000-0000-0000F34D0000}"/>
    <cellStyle name="Normal 64 4 2 2 20" xfId="8956" xr:uid="{00000000-0005-0000-0000-0000F44D0000}"/>
    <cellStyle name="Normal 64 4 2 2 20 2" xfId="43011" xr:uid="{00000000-0005-0000-0000-0000F54D0000}"/>
    <cellStyle name="Normal 64 4 2 2 20 3" xfId="52522" xr:uid="{00000000-0005-0000-0000-0000F64D0000}"/>
    <cellStyle name="Normal 64 4 2 2 21" xfId="9035" xr:uid="{00000000-0005-0000-0000-0000F74D0000}"/>
    <cellStyle name="Normal 64 4 2 2 21 2" xfId="43090" xr:uid="{00000000-0005-0000-0000-0000F84D0000}"/>
    <cellStyle name="Normal 64 4 2 2 21 3" xfId="52601" xr:uid="{00000000-0005-0000-0000-0000F94D0000}"/>
    <cellStyle name="Normal 64 4 2 2 22" xfId="9114" xr:uid="{00000000-0005-0000-0000-0000FA4D0000}"/>
    <cellStyle name="Normal 64 4 2 2 22 2" xfId="43169" xr:uid="{00000000-0005-0000-0000-0000FB4D0000}"/>
    <cellStyle name="Normal 64 4 2 2 22 3" xfId="52680" xr:uid="{00000000-0005-0000-0000-0000FC4D0000}"/>
    <cellStyle name="Normal 64 4 2 2 23" xfId="9193" xr:uid="{00000000-0005-0000-0000-0000FD4D0000}"/>
    <cellStyle name="Normal 64 4 2 2 23 2" xfId="43248" xr:uid="{00000000-0005-0000-0000-0000FE4D0000}"/>
    <cellStyle name="Normal 64 4 2 2 23 3" xfId="52759" xr:uid="{00000000-0005-0000-0000-0000FF4D0000}"/>
    <cellStyle name="Normal 64 4 2 2 24" xfId="9272" xr:uid="{00000000-0005-0000-0000-0000004E0000}"/>
    <cellStyle name="Normal 64 4 2 2 24 2" xfId="43327" xr:uid="{00000000-0005-0000-0000-0000014E0000}"/>
    <cellStyle name="Normal 64 4 2 2 24 3" xfId="52838" xr:uid="{00000000-0005-0000-0000-0000024E0000}"/>
    <cellStyle name="Normal 64 4 2 2 25" xfId="9351" xr:uid="{00000000-0005-0000-0000-0000034E0000}"/>
    <cellStyle name="Normal 64 4 2 2 25 2" xfId="43406" xr:uid="{00000000-0005-0000-0000-0000044E0000}"/>
    <cellStyle name="Normal 64 4 2 2 25 3" xfId="52917" xr:uid="{00000000-0005-0000-0000-0000054E0000}"/>
    <cellStyle name="Normal 64 4 2 2 26" xfId="9430" xr:uid="{00000000-0005-0000-0000-0000064E0000}"/>
    <cellStyle name="Normal 64 4 2 2 26 2" xfId="43485" xr:uid="{00000000-0005-0000-0000-0000074E0000}"/>
    <cellStyle name="Normal 64 4 2 2 26 3" xfId="52996" xr:uid="{00000000-0005-0000-0000-0000084E0000}"/>
    <cellStyle name="Normal 64 4 2 2 27" xfId="9509" xr:uid="{00000000-0005-0000-0000-0000094E0000}"/>
    <cellStyle name="Normal 64 4 2 2 27 2" xfId="43564" xr:uid="{00000000-0005-0000-0000-00000A4E0000}"/>
    <cellStyle name="Normal 64 4 2 2 27 3" xfId="53075" xr:uid="{00000000-0005-0000-0000-00000B4E0000}"/>
    <cellStyle name="Normal 64 4 2 2 28" xfId="9588" xr:uid="{00000000-0005-0000-0000-00000C4E0000}"/>
    <cellStyle name="Normal 64 4 2 2 28 2" xfId="43643" xr:uid="{00000000-0005-0000-0000-00000D4E0000}"/>
    <cellStyle name="Normal 64 4 2 2 28 3" xfId="53154" xr:uid="{00000000-0005-0000-0000-00000E4E0000}"/>
    <cellStyle name="Normal 64 4 2 2 29" xfId="9667" xr:uid="{00000000-0005-0000-0000-00000F4E0000}"/>
    <cellStyle name="Normal 64 4 2 2 29 2" xfId="43722" xr:uid="{00000000-0005-0000-0000-0000104E0000}"/>
    <cellStyle name="Normal 64 4 2 2 29 3" xfId="53233" xr:uid="{00000000-0005-0000-0000-0000114E0000}"/>
    <cellStyle name="Normal 64 4 2 2 3" xfId="550" xr:uid="{00000000-0005-0000-0000-0000124E0000}"/>
    <cellStyle name="Normal 64 4 2 2 3 10" xfId="34623" xr:uid="{00000000-0005-0000-0000-0000134E0000}"/>
    <cellStyle name="Normal 64 4 2 2 3 11" xfId="44134" xr:uid="{00000000-0005-0000-0000-0000144E0000}"/>
    <cellStyle name="Normal 64 4 2 2 3 2" xfId="876" xr:uid="{00000000-0005-0000-0000-0000154E0000}"/>
    <cellStyle name="Normal 64 4 2 2 3 2 10" xfId="44454" xr:uid="{00000000-0005-0000-0000-0000164E0000}"/>
    <cellStyle name="Normal 64 4 2 2 3 2 2" xfId="1519" xr:uid="{00000000-0005-0000-0000-0000174E0000}"/>
    <cellStyle name="Normal 64 4 2 2 3 2 2 2" xfId="2802" xr:uid="{00000000-0005-0000-0000-0000184E0000}"/>
    <cellStyle name="Normal 64 4 2 2 3 2 2 2 2" xfId="5842" xr:uid="{00000000-0005-0000-0000-0000194E0000}"/>
    <cellStyle name="Normal 64 4 2 2 3 2 2 2 2 2" xfId="15359" xr:uid="{00000000-0005-0000-0000-00001A4E0000}"/>
    <cellStyle name="Normal 64 4 2 2 3 2 2 2 2 3" xfId="23512" xr:uid="{00000000-0005-0000-0000-00001B4E0000}"/>
    <cellStyle name="Normal 64 4 2 2 3 2 2 2 2 4" xfId="31665" xr:uid="{00000000-0005-0000-0000-00001C4E0000}"/>
    <cellStyle name="Normal 64 4 2 2 3 2 2 2 2 5" xfId="39897" xr:uid="{00000000-0005-0000-0000-00001D4E0000}"/>
    <cellStyle name="Normal 64 4 2 2 3 2 2 2 2 6" xfId="49408" xr:uid="{00000000-0005-0000-0000-00001E4E0000}"/>
    <cellStyle name="Normal 64 4 2 2 3 2 2 2 3" xfId="8402" xr:uid="{00000000-0005-0000-0000-00001F4E0000}"/>
    <cellStyle name="Normal 64 4 2 2 3 2 2 2 3 2" xfId="17919" xr:uid="{00000000-0005-0000-0000-0000204E0000}"/>
    <cellStyle name="Normal 64 4 2 2 3 2 2 2 3 3" xfId="26072" xr:uid="{00000000-0005-0000-0000-0000214E0000}"/>
    <cellStyle name="Normal 64 4 2 2 3 2 2 2 3 4" xfId="34225" xr:uid="{00000000-0005-0000-0000-0000224E0000}"/>
    <cellStyle name="Normal 64 4 2 2 3 2 2 2 3 5" xfId="42457" xr:uid="{00000000-0005-0000-0000-0000234E0000}"/>
    <cellStyle name="Normal 64 4 2 2 3 2 2 2 3 6" xfId="51968" xr:uid="{00000000-0005-0000-0000-0000244E0000}"/>
    <cellStyle name="Normal 64 4 2 2 3 2 2 2 4" xfId="12319" xr:uid="{00000000-0005-0000-0000-0000254E0000}"/>
    <cellStyle name="Normal 64 4 2 2 3 2 2 2 5" xfId="20478" xr:uid="{00000000-0005-0000-0000-0000264E0000}"/>
    <cellStyle name="Normal 64 4 2 2 3 2 2 2 6" xfId="28631" xr:uid="{00000000-0005-0000-0000-0000274E0000}"/>
    <cellStyle name="Normal 64 4 2 2 3 2 2 2 7" xfId="36863" xr:uid="{00000000-0005-0000-0000-0000284E0000}"/>
    <cellStyle name="Normal 64 4 2 2 3 2 2 2 8" xfId="46374" xr:uid="{00000000-0005-0000-0000-0000294E0000}"/>
    <cellStyle name="Normal 64 4 2 2 3 2 2 3" xfId="4562" xr:uid="{00000000-0005-0000-0000-00002A4E0000}"/>
    <cellStyle name="Normal 64 4 2 2 3 2 2 3 2" xfId="14079" xr:uid="{00000000-0005-0000-0000-00002B4E0000}"/>
    <cellStyle name="Normal 64 4 2 2 3 2 2 3 3" xfId="22232" xr:uid="{00000000-0005-0000-0000-00002C4E0000}"/>
    <cellStyle name="Normal 64 4 2 2 3 2 2 3 4" xfId="30385" xr:uid="{00000000-0005-0000-0000-00002D4E0000}"/>
    <cellStyle name="Normal 64 4 2 2 3 2 2 3 5" xfId="38617" xr:uid="{00000000-0005-0000-0000-00002E4E0000}"/>
    <cellStyle name="Normal 64 4 2 2 3 2 2 3 6" xfId="48128" xr:uid="{00000000-0005-0000-0000-00002F4E0000}"/>
    <cellStyle name="Normal 64 4 2 2 3 2 2 4" xfId="7122" xr:uid="{00000000-0005-0000-0000-0000304E0000}"/>
    <cellStyle name="Normal 64 4 2 2 3 2 2 4 2" xfId="16639" xr:uid="{00000000-0005-0000-0000-0000314E0000}"/>
    <cellStyle name="Normal 64 4 2 2 3 2 2 4 3" xfId="24792" xr:uid="{00000000-0005-0000-0000-0000324E0000}"/>
    <cellStyle name="Normal 64 4 2 2 3 2 2 4 4" xfId="32945" xr:uid="{00000000-0005-0000-0000-0000334E0000}"/>
    <cellStyle name="Normal 64 4 2 2 3 2 2 4 5" xfId="41177" xr:uid="{00000000-0005-0000-0000-0000344E0000}"/>
    <cellStyle name="Normal 64 4 2 2 3 2 2 4 6" xfId="50688" xr:uid="{00000000-0005-0000-0000-0000354E0000}"/>
    <cellStyle name="Normal 64 4 2 2 3 2 2 5" xfId="11039" xr:uid="{00000000-0005-0000-0000-0000364E0000}"/>
    <cellStyle name="Normal 64 4 2 2 3 2 2 6" xfId="19198" xr:uid="{00000000-0005-0000-0000-0000374E0000}"/>
    <cellStyle name="Normal 64 4 2 2 3 2 2 7" xfId="27351" xr:uid="{00000000-0005-0000-0000-0000384E0000}"/>
    <cellStyle name="Normal 64 4 2 2 3 2 2 8" xfId="35583" xr:uid="{00000000-0005-0000-0000-0000394E0000}"/>
    <cellStyle name="Normal 64 4 2 2 3 2 2 9" xfId="45094" xr:uid="{00000000-0005-0000-0000-00003A4E0000}"/>
    <cellStyle name="Normal 64 4 2 2 3 2 3" xfId="2162" xr:uid="{00000000-0005-0000-0000-00003B4E0000}"/>
    <cellStyle name="Normal 64 4 2 2 3 2 3 2" xfId="5202" xr:uid="{00000000-0005-0000-0000-00003C4E0000}"/>
    <cellStyle name="Normal 64 4 2 2 3 2 3 2 2" xfId="14719" xr:uid="{00000000-0005-0000-0000-00003D4E0000}"/>
    <cellStyle name="Normal 64 4 2 2 3 2 3 2 3" xfId="22872" xr:uid="{00000000-0005-0000-0000-00003E4E0000}"/>
    <cellStyle name="Normal 64 4 2 2 3 2 3 2 4" xfId="31025" xr:uid="{00000000-0005-0000-0000-00003F4E0000}"/>
    <cellStyle name="Normal 64 4 2 2 3 2 3 2 5" xfId="39257" xr:uid="{00000000-0005-0000-0000-0000404E0000}"/>
    <cellStyle name="Normal 64 4 2 2 3 2 3 2 6" xfId="48768" xr:uid="{00000000-0005-0000-0000-0000414E0000}"/>
    <cellStyle name="Normal 64 4 2 2 3 2 3 3" xfId="7762" xr:uid="{00000000-0005-0000-0000-0000424E0000}"/>
    <cellStyle name="Normal 64 4 2 2 3 2 3 3 2" xfId="17279" xr:uid="{00000000-0005-0000-0000-0000434E0000}"/>
    <cellStyle name="Normal 64 4 2 2 3 2 3 3 3" xfId="25432" xr:uid="{00000000-0005-0000-0000-0000444E0000}"/>
    <cellStyle name="Normal 64 4 2 2 3 2 3 3 4" xfId="33585" xr:uid="{00000000-0005-0000-0000-0000454E0000}"/>
    <cellStyle name="Normal 64 4 2 2 3 2 3 3 5" xfId="41817" xr:uid="{00000000-0005-0000-0000-0000464E0000}"/>
    <cellStyle name="Normal 64 4 2 2 3 2 3 3 6" xfId="51328" xr:uid="{00000000-0005-0000-0000-0000474E0000}"/>
    <cellStyle name="Normal 64 4 2 2 3 2 3 4" xfId="11679" xr:uid="{00000000-0005-0000-0000-0000484E0000}"/>
    <cellStyle name="Normal 64 4 2 2 3 2 3 5" xfId="19838" xr:uid="{00000000-0005-0000-0000-0000494E0000}"/>
    <cellStyle name="Normal 64 4 2 2 3 2 3 6" xfId="27991" xr:uid="{00000000-0005-0000-0000-00004A4E0000}"/>
    <cellStyle name="Normal 64 4 2 2 3 2 3 7" xfId="36223" xr:uid="{00000000-0005-0000-0000-00004B4E0000}"/>
    <cellStyle name="Normal 64 4 2 2 3 2 3 8" xfId="45734" xr:uid="{00000000-0005-0000-0000-00004C4E0000}"/>
    <cellStyle name="Normal 64 4 2 2 3 2 4" xfId="3922" xr:uid="{00000000-0005-0000-0000-00004D4E0000}"/>
    <cellStyle name="Normal 64 4 2 2 3 2 4 2" xfId="13439" xr:uid="{00000000-0005-0000-0000-00004E4E0000}"/>
    <cellStyle name="Normal 64 4 2 2 3 2 4 3" xfId="21592" xr:uid="{00000000-0005-0000-0000-00004F4E0000}"/>
    <cellStyle name="Normal 64 4 2 2 3 2 4 4" xfId="29745" xr:uid="{00000000-0005-0000-0000-0000504E0000}"/>
    <cellStyle name="Normal 64 4 2 2 3 2 4 5" xfId="37977" xr:uid="{00000000-0005-0000-0000-0000514E0000}"/>
    <cellStyle name="Normal 64 4 2 2 3 2 4 6" xfId="47488" xr:uid="{00000000-0005-0000-0000-0000524E0000}"/>
    <cellStyle name="Normal 64 4 2 2 3 2 5" xfId="6482" xr:uid="{00000000-0005-0000-0000-0000534E0000}"/>
    <cellStyle name="Normal 64 4 2 2 3 2 5 2" xfId="15999" xr:uid="{00000000-0005-0000-0000-0000544E0000}"/>
    <cellStyle name="Normal 64 4 2 2 3 2 5 3" xfId="24152" xr:uid="{00000000-0005-0000-0000-0000554E0000}"/>
    <cellStyle name="Normal 64 4 2 2 3 2 5 4" xfId="32305" xr:uid="{00000000-0005-0000-0000-0000564E0000}"/>
    <cellStyle name="Normal 64 4 2 2 3 2 5 5" xfId="40537" xr:uid="{00000000-0005-0000-0000-0000574E0000}"/>
    <cellStyle name="Normal 64 4 2 2 3 2 5 6" xfId="50048" xr:uid="{00000000-0005-0000-0000-0000584E0000}"/>
    <cellStyle name="Normal 64 4 2 2 3 2 6" xfId="10399" xr:uid="{00000000-0005-0000-0000-0000594E0000}"/>
    <cellStyle name="Normal 64 4 2 2 3 2 7" xfId="18558" xr:uid="{00000000-0005-0000-0000-00005A4E0000}"/>
    <cellStyle name="Normal 64 4 2 2 3 2 8" xfId="26711" xr:uid="{00000000-0005-0000-0000-00005B4E0000}"/>
    <cellStyle name="Normal 64 4 2 2 3 2 9" xfId="34943" xr:uid="{00000000-0005-0000-0000-00005C4E0000}"/>
    <cellStyle name="Normal 64 4 2 2 3 3" xfId="1199" xr:uid="{00000000-0005-0000-0000-00005D4E0000}"/>
    <cellStyle name="Normal 64 4 2 2 3 3 2" xfId="2482" xr:uid="{00000000-0005-0000-0000-00005E4E0000}"/>
    <cellStyle name="Normal 64 4 2 2 3 3 2 2" xfId="5522" xr:uid="{00000000-0005-0000-0000-00005F4E0000}"/>
    <cellStyle name="Normal 64 4 2 2 3 3 2 2 2" xfId="15039" xr:uid="{00000000-0005-0000-0000-0000604E0000}"/>
    <cellStyle name="Normal 64 4 2 2 3 3 2 2 3" xfId="23192" xr:uid="{00000000-0005-0000-0000-0000614E0000}"/>
    <cellStyle name="Normal 64 4 2 2 3 3 2 2 4" xfId="31345" xr:uid="{00000000-0005-0000-0000-0000624E0000}"/>
    <cellStyle name="Normal 64 4 2 2 3 3 2 2 5" xfId="39577" xr:uid="{00000000-0005-0000-0000-0000634E0000}"/>
    <cellStyle name="Normal 64 4 2 2 3 3 2 2 6" xfId="49088" xr:uid="{00000000-0005-0000-0000-0000644E0000}"/>
    <cellStyle name="Normal 64 4 2 2 3 3 2 3" xfId="8082" xr:uid="{00000000-0005-0000-0000-0000654E0000}"/>
    <cellStyle name="Normal 64 4 2 2 3 3 2 3 2" xfId="17599" xr:uid="{00000000-0005-0000-0000-0000664E0000}"/>
    <cellStyle name="Normal 64 4 2 2 3 3 2 3 3" xfId="25752" xr:uid="{00000000-0005-0000-0000-0000674E0000}"/>
    <cellStyle name="Normal 64 4 2 2 3 3 2 3 4" xfId="33905" xr:uid="{00000000-0005-0000-0000-0000684E0000}"/>
    <cellStyle name="Normal 64 4 2 2 3 3 2 3 5" xfId="42137" xr:uid="{00000000-0005-0000-0000-0000694E0000}"/>
    <cellStyle name="Normal 64 4 2 2 3 3 2 3 6" xfId="51648" xr:uid="{00000000-0005-0000-0000-00006A4E0000}"/>
    <cellStyle name="Normal 64 4 2 2 3 3 2 4" xfId="11999" xr:uid="{00000000-0005-0000-0000-00006B4E0000}"/>
    <cellStyle name="Normal 64 4 2 2 3 3 2 5" xfId="20158" xr:uid="{00000000-0005-0000-0000-00006C4E0000}"/>
    <cellStyle name="Normal 64 4 2 2 3 3 2 6" xfId="28311" xr:uid="{00000000-0005-0000-0000-00006D4E0000}"/>
    <cellStyle name="Normal 64 4 2 2 3 3 2 7" xfId="36543" xr:uid="{00000000-0005-0000-0000-00006E4E0000}"/>
    <cellStyle name="Normal 64 4 2 2 3 3 2 8" xfId="46054" xr:uid="{00000000-0005-0000-0000-00006F4E0000}"/>
    <cellStyle name="Normal 64 4 2 2 3 3 3" xfId="4242" xr:uid="{00000000-0005-0000-0000-0000704E0000}"/>
    <cellStyle name="Normal 64 4 2 2 3 3 3 2" xfId="13759" xr:uid="{00000000-0005-0000-0000-0000714E0000}"/>
    <cellStyle name="Normal 64 4 2 2 3 3 3 3" xfId="21912" xr:uid="{00000000-0005-0000-0000-0000724E0000}"/>
    <cellStyle name="Normal 64 4 2 2 3 3 3 4" xfId="30065" xr:uid="{00000000-0005-0000-0000-0000734E0000}"/>
    <cellStyle name="Normal 64 4 2 2 3 3 3 5" xfId="38297" xr:uid="{00000000-0005-0000-0000-0000744E0000}"/>
    <cellStyle name="Normal 64 4 2 2 3 3 3 6" xfId="47808" xr:uid="{00000000-0005-0000-0000-0000754E0000}"/>
    <cellStyle name="Normal 64 4 2 2 3 3 4" xfId="6802" xr:uid="{00000000-0005-0000-0000-0000764E0000}"/>
    <cellStyle name="Normal 64 4 2 2 3 3 4 2" xfId="16319" xr:uid="{00000000-0005-0000-0000-0000774E0000}"/>
    <cellStyle name="Normal 64 4 2 2 3 3 4 3" xfId="24472" xr:uid="{00000000-0005-0000-0000-0000784E0000}"/>
    <cellStyle name="Normal 64 4 2 2 3 3 4 4" xfId="32625" xr:uid="{00000000-0005-0000-0000-0000794E0000}"/>
    <cellStyle name="Normal 64 4 2 2 3 3 4 5" xfId="40857" xr:uid="{00000000-0005-0000-0000-00007A4E0000}"/>
    <cellStyle name="Normal 64 4 2 2 3 3 4 6" xfId="50368" xr:uid="{00000000-0005-0000-0000-00007B4E0000}"/>
    <cellStyle name="Normal 64 4 2 2 3 3 5" xfId="10719" xr:uid="{00000000-0005-0000-0000-00007C4E0000}"/>
    <cellStyle name="Normal 64 4 2 2 3 3 6" xfId="18878" xr:uid="{00000000-0005-0000-0000-00007D4E0000}"/>
    <cellStyle name="Normal 64 4 2 2 3 3 7" xfId="27031" xr:uid="{00000000-0005-0000-0000-00007E4E0000}"/>
    <cellStyle name="Normal 64 4 2 2 3 3 8" xfId="35263" xr:uid="{00000000-0005-0000-0000-00007F4E0000}"/>
    <cellStyle name="Normal 64 4 2 2 3 3 9" xfId="44774" xr:uid="{00000000-0005-0000-0000-0000804E0000}"/>
    <cellStyle name="Normal 64 4 2 2 3 4" xfId="1842" xr:uid="{00000000-0005-0000-0000-0000814E0000}"/>
    <cellStyle name="Normal 64 4 2 2 3 4 2" xfId="4882" xr:uid="{00000000-0005-0000-0000-0000824E0000}"/>
    <cellStyle name="Normal 64 4 2 2 3 4 2 2" xfId="14399" xr:uid="{00000000-0005-0000-0000-0000834E0000}"/>
    <cellStyle name="Normal 64 4 2 2 3 4 2 3" xfId="22552" xr:uid="{00000000-0005-0000-0000-0000844E0000}"/>
    <cellStyle name="Normal 64 4 2 2 3 4 2 4" xfId="30705" xr:uid="{00000000-0005-0000-0000-0000854E0000}"/>
    <cellStyle name="Normal 64 4 2 2 3 4 2 5" xfId="38937" xr:uid="{00000000-0005-0000-0000-0000864E0000}"/>
    <cellStyle name="Normal 64 4 2 2 3 4 2 6" xfId="48448" xr:uid="{00000000-0005-0000-0000-0000874E0000}"/>
    <cellStyle name="Normal 64 4 2 2 3 4 3" xfId="7442" xr:uid="{00000000-0005-0000-0000-0000884E0000}"/>
    <cellStyle name="Normal 64 4 2 2 3 4 3 2" xfId="16959" xr:uid="{00000000-0005-0000-0000-0000894E0000}"/>
    <cellStyle name="Normal 64 4 2 2 3 4 3 3" xfId="25112" xr:uid="{00000000-0005-0000-0000-00008A4E0000}"/>
    <cellStyle name="Normal 64 4 2 2 3 4 3 4" xfId="33265" xr:uid="{00000000-0005-0000-0000-00008B4E0000}"/>
    <cellStyle name="Normal 64 4 2 2 3 4 3 5" xfId="41497" xr:uid="{00000000-0005-0000-0000-00008C4E0000}"/>
    <cellStyle name="Normal 64 4 2 2 3 4 3 6" xfId="51008" xr:uid="{00000000-0005-0000-0000-00008D4E0000}"/>
    <cellStyle name="Normal 64 4 2 2 3 4 4" xfId="11359" xr:uid="{00000000-0005-0000-0000-00008E4E0000}"/>
    <cellStyle name="Normal 64 4 2 2 3 4 5" xfId="19518" xr:uid="{00000000-0005-0000-0000-00008F4E0000}"/>
    <cellStyle name="Normal 64 4 2 2 3 4 6" xfId="27671" xr:uid="{00000000-0005-0000-0000-0000904E0000}"/>
    <cellStyle name="Normal 64 4 2 2 3 4 7" xfId="35903" xr:uid="{00000000-0005-0000-0000-0000914E0000}"/>
    <cellStyle name="Normal 64 4 2 2 3 4 8" xfId="45414" xr:uid="{00000000-0005-0000-0000-0000924E0000}"/>
    <cellStyle name="Normal 64 4 2 2 3 5" xfId="3599" xr:uid="{00000000-0005-0000-0000-0000934E0000}"/>
    <cellStyle name="Normal 64 4 2 2 3 5 2" xfId="13116" xr:uid="{00000000-0005-0000-0000-0000944E0000}"/>
    <cellStyle name="Normal 64 4 2 2 3 5 3" xfId="21272" xr:uid="{00000000-0005-0000-0000-0000954E0000}"/>
    <cellStyle name="Normal 64 4 2 2 3 5 4" xfId="29425" xr:uid="{00000000-0005-0000-0000-0000964E0000}"/>
    <cellStyle name="Normal 64 4 2 2 3 5 5" xfId="37657" xr:uid="{00000000-0005-0000-0000-0000974E0000}"/>
    <cellStyle name="Normal 64 4 2 2 3 5 6" xfId="47168" xr:uid="{00000000-0005-0000-0000-0000984E0000}"/>
    <cellStyle name="Normal 64 4 2 2 3 6" xfId="6162" xr:uid="{00000000-0005-0000-0000-0000994E0000}"/>
    <cellStyle name="Normal 64 4 2 2 3 6 2" xfId="15679" xr:uid="{00000000-0005-0000-0000-00009A4E0000}"/>
    <cellStyle name="Normal 64 4 2 2 3 6 3" xfId="23832" xr:uid="{00000000-0005-0000-0000-00009B4E0000}"/>
    <cellStyle name="Normal 64 4 2 2 3 6 4" xfId="31985" xr:uid="{00000000-0005-0000-0000-00009C4E0000}"/>
    <cellStyle name="Normal 64 4 2 2 3 6 5" xfId="40217" xr:uid="{00000000-0005-0000-0000-00009D4E0000}"/>
    <cellStyle name="Normal 64 4 2 2 3 6 6" xfId="49728" xr:uid="{00000000-0005-0000-0000-00009E4E0000}"/>
    <cellStyle name="Normal 64 4 2 2 3 7" xfId="10079" xr:uid="{00000000-0005-0000-0000-00009F4E0000}"/>
    <cellStyle name="Normal 64 4 2 2 3 8" xfId="18238" xr:uid="{00000000-0005-0000-0000-0000A04E0000}"/>
    <cellStyle name="Normal 64 4 2 2 3 9" xfId="26391" xr:uid="{00000000-0005-0000-0000-0000A14E0000}"/>
    <cellStyle name="Normal 64 4 2 2 30" xfId="9746" xr:uid="{00000000-0005-0000-0000-0000A24E0000}"/>
    <cellStyle name="Normal 64 4 2 2 30 2" xfId="43801" xr:uid="{00000000-0005-0000-0000-0000A34E0000}"/>
    <cellStyle name="Normal 64 4 2 2 30 3" xfId="53312" xr:uid="{00000000-0005-0000-0000-0000A44E0000}"/>
    <cellStyle name="Normal 64 4 2 2 31" xfId="9825" xr:uid="{00000000-0005-0000-0000-0000A54E0000}"/>
    <cellStyle name="Normal 64 4 2 2 31 2" xfId="43880" xr:uid="{00000000-0005-0000-0000-0000A64E0000}"/>
    <cellStyle name="Normal 64 4 2 2 31 3" xfId="53391" xr:uid="{00000000-0005-0000-0000-0000A74E0000}"/>
    <cellStyle name="Normal 64 4 2 2 32" xfId="9919" xr:uid="{00000000-0005-0000-0000-0000A84E0000}"/>
    <cellStyle name="Normal 64 4 2 2 33" xfId="18078" xr:uid="{00000000-0005-0000-0000-0000A94E0000}"/>
    <cellStyle name="Normal 64 4 2 2 34" xfId="26231" xr:uid="{00000000-0005-0000-0000-0000AA4E0000}"/>
    <cellStyle name="Normal 64 4 2 2 35" xfId="34384" xr:uid="{00000000-0005-0000-0000-0000AB4E0000}"/>
    <cellStyle name="Normal 64 4 2 2 36" xfId="34463" xr:uid="{00000000-0005-0000-0000-0000AC4E0000}"/>
    <cellStyle name="Normal 64 4 2 2 37" xfId="43974" xr:uid="{00000000-0005-0000-0000-0000AD4E0000}"/>
    <cellStyle name="Normal 64 4 2 2 38" xfId="53485" xr:uid="{00000000-0005-0000-0000-0000AE4E0000}"/>
    <cellStyle name="Normal 64 4 2 2 39" xfId="53564" xr:uid="{00000000-0005-0000-0000-0000AF4E0000}"/>
    <cellStyle name="Normal 64 4 2 2 4" xfId="713" xr:uid="{00000000-0005-0000-0000-0000B04E0000}"/>
    <cellStyle name="Normal 64 4 2 2 4 10" xfId="44294" xr:uid="{00000000-0005-0000-0000-0000B14E0000}"/>
    <cellStyle name="Normal 64 4 2 2 4 2" xfId="1359" xr:uid="{00000000-0005-0000-0000-0000B24E0000}"/>
    <cellStyle name="Normal 64 4 2 2 4 2 2" xfId="2642" xr:uid="{00000000-0005-0000-0000-0000B34E0000}"/>
    <cellStyle name="Normal 64 4 2 2 4 2 2 2" xfId="5682" xr:uid="{00000000-0005-0000-0000-0000B44E0000}"/>
    <cellStyle name="Normal 64 4 2 2 4 2 2 2 2" xfId="15199" xr:uid="{00000000-0005-0000-0000-0000B54E0000}"/>
    <cellStyle name="Normal 64 4 2 2 4 2 2 2 3" xfId="23352" xr:uid="{00000000-0005-0000-0000-0000B64E0000}"/>
    <cellStyle name="Normal 64 4 2 2 4 2 2 2 4" xfId="31505" xr:uid="{00000000-0005-0000-0000-0000B74E0000}"/>
    <cellStyle name="Normal 64 4 2 2 4 2 2 2 5" xfId="39737" xr:uid="{00000000-0005-0000-0000-0000B84E0000}"/>
    <cellStyle name="Normal 64 4 2 2 4 2 2 2 6" xfId="49248" xr:uid="{00000000-0005-0000-0000-0000B94E0000}"/>
    <cellStyle name="Normal 64 4 2 2 4 2 2 3" xfId="8242" xr:uid="{00000000-0005-0000-0000-0000BA4E0000}"/>
    <cellStyle name="Normal 64 4 2 2 4 2 2 3 2" xfId="17759" xr:uid="{00000000-0005-0000-0000-0000BB4E0000}"/>
    <cellStyle name="Normal 64 4 2 2 4 2 2 3 3" xfId="25912" xr:uid="{00000000-0005-0000-0000-0000BC4E0000}"/>
    <cellStyle name="Normal 64 4 2 2 4 2 2 3 4" xfId="34065" xr:uid="{00000000-0005-0000-0000-0000BD4E0000}"/>
    <cellStyle name="Normal 64 4 2 2 4 2 2 3 5" xfId="42297" xr:uid="{00000000-0005-0000-0000-0000BE4E0000}"/>
    <cellStyle name="Normal 64 4 2 2 4 2 2 3 6" xfId="51808" xr:uid="{00000000-0005-0000-0000-0000BF4E0000}"/>
    <cellStyle name="Normal 64 4 2 2 4 2 2 4" xfId="12159" xr:uid="{00000000-0005-0000-0000-0000C04E0000}"/>
    <cellStyle name="Normal 64 4 2 2 4 2 2 5" xfId="20318" xr:uid="{00000000-0005-0000-0000-0000C14E0000}"/>
    <cellStyle name="Normal 64 4 2 2 4 2 2 6" xfId="28471" xr:uid="{00000000-0005-0000-0000-0000C24E0000}"/>
    <cellStyle name="Normal 64 4 2 2 4 2 2 7" xfId="36703" xr:uid="{00000000-0005-0000-0000-0000C34E0000}"/>
    <cellStyle name="Normal 64 4 2 2 4 2 2 8" xfId="46214" xr:uid="{00000000-0005-0000-0000-0000C44E0000}"/>
    <cellStyle name="Normal 64 4 2 2 4 2 3" xfId="4402" xr:uid="{00000000-0005-0000-0000-0000C54E0000}"/>
    <cellStyle name="Normal 64 4 2 2 4 2 3 2" xfId="13919" xr:uid="{00000000-0005-0000-0000-0000C64E0000}"/>
    <cellStyle name="Normal 64 4 2 2 4 2 3 3" xfId="22072" xr:uid="{00000000-0005-0000-0000-0000C74E0000}"/>
    <cellStyle name="Normal 64 4 2 2 4 2 3 4" xfId="30225" xr:uid="{00000000-0005-0000-0000-0000C84E0000}"/>
    <cellStyle name="Normal 64 4 2 2 4 2 3 5" xfId="38457" xr:uid="{00000000-0005-0000-0000-0000C94E0000}"/>
    <cellStyle name="Normal 64 4 2 2 4 2 3 6" xfId="47968" xr:uid="{00000000-0005-0000-0000-0000CA4E0000}"/>
    <cellStyle name="Normal 64 4 2 2 4 2 4" xfId="6962" xr:uid="{00000000-0005-0000-0000-0000CB4E0000}"/>
    <cellStyle name="Normal 64 4 2 2 4 2 4 2" xfId="16479" xr:uid="{00000000-0005-0000-0000-0000CC4E0000}"/>
    <cellStyle name="Normal 64 4 2 2 4 2 4 3" xfId="24632" xr:uid="{00000000-0005-0000-0000-0000CD4E0000}"/>
    <cellStyle name="Normal 64 4 2 2 4 2 4 4" xfId="32785" xr:uid="{00000000-0005-0000-0000-0000CE4E0000}"/>
    <cellStyle name="Normal 64 4 2 2 4 2 4 5" xfId="41017" xr:uid="{00000000-0005-0000-0000-0000CF4E0000}"/>
    <cellStyle name="Normal 64 4 2 2 4 2 4 6" xfId="50528" xr:uid="{00000000-0005-0000-0000-0000D04E0000}"/>
    <cellStyle name="Normal 64 4 2 2 4 2 5" xfId="10879" xr:uid="{00000000-0005-0000-0000-0000D14E0000}"/>
    <cellStyle name="Normal 64 4 2 2 4 2 6" xfId="19038" xr:uid="{00000000-0005-0000-0000-0000D24E0000}"/>
    <cellStyle name="Normal 64 4 2 2 4 2 7" xfId="27191" xr:uid="{00000000-0005-0000-0000-0000D34E0000}"/>
    <cellStyle name="Normal 64 4 2 2 4 2 8" xfId="35423" xr:uid="{00000000-0005-0000-0000-0000D44E0000}"/>
    <cellStyle name="Normal 64 4 2 2 4 2 9" xfId="44934" xr:uid="{00000000-0005-0000-0000-0000D54E0000}"/>
    <cellStyle name="Normal 64 4 2 2 4 3" xfId="2002" xr:uid="{00000000-0005-0000-0000-0000D64E0000}"/>
    <cellStyle name="Normal 64 4 2 2 4 3 2" xfId="5042" xr:uid="{00000000-0005-0000-0000-0000D74E0000}"/>
    <cellStyle name="Normal 64 4 2 2 4 3 2 2" xfId="14559" xr:uid="{00000000-0005-0000-0000-0000D84E0000}"/>
    <cellStyle name="Normal 64 4 2 2 4 3 2 3" xfId="22712" xr:uid="{00000000-0005-0000-0000-0000D94E0000}"/>
    <cellStyle name="Normal 64 4 2 2 4 3 2 4" xfId="30865" xr:uid="{00000000-0005-0000-0000-0000DA4E0000}"/>
    <cellStyle name="Normal 64 4 2 2 4 3 2 5" xfId="39097" xr:uid="{00000000-0005-0000-0000-0000DB4E0000}"/>
    <cellStyle name="Normal 64 4 2 2 4 3 2 6" xfId="48608" xr:uid="{00000000-0005-0000-0000-0000DC4E0000}"/>
    <cellStyle name="Normal 64 4 2 2 4 3 3" xfId="7602" xr:uid="{00000000-0005-0000-0000-0000DD4E0000}"/>
    <cellStyle name="Normal 64 4 2 2 4 3 3 2" xfId="17119" xr:uid="{00000000-0005-0000-0000-0000DE4E0000}"/>
    <cellStyle name="Normal 64 4 2 2 4 3 3 3" xfId="25272" xr:uid="{00000000-0005-0000-0000-0000DF4E0000}"/>
    <cellStyle name="Normal 64 4 2 2 4 3 3 4" xfId="33425" xr:uid="{00000000-0005-0000-0000-0000E04E0000}"/>
    <cellStyle name="Normal 64 4 2 2 4 3 3 5" xfId="41657" xr:uid="{00000000-0005-0000-0000-0000E14E0000}"/>
    <cellStyle name="Normal 64 4 2 2 4 3 3 6" xfId="51168" xr:uid="{00000000-0005-0000-0000-0000E24E0000}"/>
    <cellStyle name="Normal 64 4 2 2 4 3 4" xfId="11519" xr:uid="{00000000-0005-0000-0000-0000E34E0000}"/>
    <cellStyle name="Normal 64 4 2 2 4 3 5" xfId="19678" xr:uid="{00000000-0005-0000-0000-0000E44E0000}"/>
    <cellStyle name="Normal 64 4 2 2 4 3 6" xfId="27831" xr:uid="{00000000-0005-0000-0000-0000E54E0000}"/>
    <cellStyle name="Normal 64 4 2 2 4 3 7" xfId="36063" xr:uid="{00000000-0005-0000-0000-0000E64E0000}"/>
    <cellStyle name="Normal 64 4 2 2 4 3 8" xfId="45574" xr:uid="{00000000-0005-0000-0000-0000E74E0000}"/>
    <cellStyle name="Normal 64 4 2 2 4 4" xfId="3759" xr:uid="{00000000-0005-0000-0000-0000E84E0000}"/>
    <cellStyle name="Normal 64 4 2 2 4 4 2" xfId="13276" xr:uid="{00000000-0005-0000-0000-0000E94E0000}"/>
    <cellStyle name="Normal 64 4 2 2 4 4 3" xfId="21432" xr:uid="{00000000-0005-0000-0000-0000EA4E0000}"/>
    <cellStyle name="Normal 64 4 2 2 4 4 4" xfId="29585" xr:uid="{00000000-0005-0000-0000-0000EB4E0000}"/>
    <cellStyle name="Normal 64 4 2 2 4 4 5" xfId="37817" xr:uid="{00000000-0005-0000-0000-0000EC4E0000}"/>
    <cellStyle name="Normal 64 4 2 2 4 4 6" xfId="47328" xr:uid="{00000000-0005-0000-0000-0000ED4E0000}"/>
    <cellStyle name="Normal 64 4 2 2 4 5" xfId="6322" xr:uid="{00000000-0005-0000-0000-0000EE4E0000}"/>
    <cellStyle name="Normal 64 4 2 2 4 5 2" xfId="15839" xr:uid="{00000000-0005-0000-0000-0000EF4E0000}"/>
    <cellStyle name="Normal 64 4 2 2 4 5 3" xfId="23992" xr:uid="{00000000-0005-0000-0000-0000F04E0000}"/>
    <cellStyle name="Normal 64 4 2 2 4 5 4" xfId="32145" xr:uid="{00000000-0005-0000-0000-0000F14E0000}"/>
    <cellStyle name="Normal 64 4 2 2 4 5 5" xfId="40377" xr:uid="{00000000-0005-0000-0000-0000F24E0000}"/>
    <cellStyle name="Normal 64 4 2 2 4 5 6" xfId="49888" xr:uid="{00000000-0005-0000-0000-0000F34E0000}"/>
    <cellStyle name="Normal 64 4 2 2 4 6" xfId="10239" xr:uid="{00000000-0005-0000-0000-0000F44E0000}"/>
    <cellStyle name="Normal 64 4 2 2 4 7" xfId="18398" xr:uid="{00000000-0005-0000-0000-0000F54E0000}"/>
    <cellStyle name="Normal 64 4 2 2 4 8" xfId="26551" xr:uid="{00000000-0005-0000-0000-0000F64E0000}"/>
    <cellStyle name="Normal 64 4 2 2 4 9" xfId="34783" xr:uid="{00000000-0005-0000-0000-0000F74E0000}"/>
    <cellStyle name="Normal 64 4 2 2 40" xfId="53643" xr:uid="{00000000-0005-0000-0000-0000F84E0000}"/>
    <cellStyle name="Normal 64 4 2 2 41" xfId="53722" xr:uid="{00000000-0005-0000-0000-0000F94E0000}"/>
    <cellStyle name="Normal 64 4 2 2 42" xfId="53801" xr:uid="{00000000-0005-0000-0000-0000FA4E0000}"/>
    <cellStyle name="Normal 64 4 2 2 5" xfId="1039" xr:uid="{00000000-0005-0000-0000-0000FB4E0000}"/>
    <cellStyle name="Normal 64 4 2 2 5 2" xfId="2322" xr:uid="{00000000-0005-0000-0000-0000FC4E0000}"/>
    <cellStyle name="Normal 64 4 2 2 5 2 2" xfId="5362" xr:uid="{00000000-0005-0000-0000-0000FD4E0000}"/>
    <cellStyle name="Normal 64 4 2 2 5 2 2 2" xfId="14879" xr:uid="{00000000-0005-0000-0000-0000FE4E0000}"/>
    <cellStyle name="Normal 64 4 2 2 5 2 2 3" xfId="23032" xr:uid="{00000000-0005-0000-0000-0000FF4E0000}"/>
    <cellStyle name="Normal 64 4 2 2 5 2 2 4" xfId="31185" xr:uid="{00000000-0005-0000-0000-0000004F0000}"/>
    <cellStyle name="Normal 64 4 2 2 5 2 2 5" xfId="39417" xr:uid="{00000000-0005-0000-0000-0000014F0000}"/>
    <cellStyle name="Normal 64 4 2 2 5 2 2 6" xfId="48928" xr:uid="{00000000-0005-0000-0000-0000024F0000}"/>
    <cellStyle name="Normal 64 4 2 2 5 2 3" xfId="7922" xr:uid="{00000000-0005-0000-0000-0000034F0000}"/>
    <cellStyle name="Normal 64 4 2 2 5 2 3 2" xfId="17439" xr:uid="{00000000-0005-0000-0000-0000044F0000}"/>
    <cellStyle name="Normal 64 4 2 2 5 2 3 3" xfId="25592" xr:uid="{00000000-0005-0000-0000-0000054F0000}"/>
    <cellStyle name="Normal 64 4 2 2 5 2 3 4" xfId="33745" xr:uid="{00000000-0005-0000-0000-0000064F0000}"/>
    <cellStyle name="Normal 64 4 2 2 5 2 3 5" xfId="41977" xr:uid="{00000000-0005-0000-0000-0000074F0000}"/>
    <cellStyle name="Normal 64 4 2 2 5 2 3 6" xfId="51488" xr:uid="{00000000-0005-0000-0000-0000084F0000}"/>
    <cellStyle name="Normal 64 4 2 2 5 2 4" xfId="11839" xr:uid="{00000000-0005-0000-0000-0000094F0000}"/>
    <cellStyle name="Normal 64 4 2 2 5 2 5" xfId="19998" xr:uid="{00000000-0005-0000-0000-00000A4F0000}"/>
    <cellStyle name="Normal 64 4 2 2 5 2 6" xfId="28151" xr:uid="{00000000-0005-0000-0000-00000B4F0000}"/>
    <cellStyle name="Normal 64 4 2 2 5 2 7" xfId="36383" xr:uid="{00000000-0005-0000-0000-00000C4F0000}"/>
    <cellStyle name="Normal 64 4 2 2 5 2 8" xfId="45894" xr:uid="{00000000-0005-0000-0000-00000D4F0000}"/>
    <cellStyle name="Normal 64 4 2 2 5 3" xfId="4082" xr:uid="{00000000-0005-0000-0000-00000E4F0000}"/>
    <cellStyle name="Normal 64 4 2 2 5 3 2" xfId="13599" xr:uid="{00000000-0005-0000-0000-00000F4F0000}"/>
    <cellStyle name="Normal 64 4 2 2 5 3 3" xfId="21752" xr:uid="{00000000-0005-0000-0000-0000104F0000}"/>
    <cellStyle name="Normal 64 4 2 2 5 3 4" xfId="29905" xr:uid="{00000000-0005-0000-0000-0000114F0000}"/>
    <cellStyle name="Normal 64 4 2 2 5 3 5" xfId="38137" xr:uid="{00000000-0005-0000-0000-0000124F0000}"/>
    <cellStyle name="Normal 64 4 2 2 5 3 6" xfId="47648" xr:uid="{00000000-0005-0000-0000-0000134F0000}"/>
    <cellStyle name="Normal 64 4 2 2 5 4" xfId="6642" xr:uid="{00000000-0005-0000-0000-0000144F0000}"/>
    <cellStyle name="Normal 64 4 2 2 5 4 2" xfId="16159" xr:uid="{00000000-0005-0000-0000-0000154F0000}"/>
    <cellStyle name="Normal 64 4 2 2 5 4 3" xfId="24312" xr:uid="{00000000-0005-0000-0000-0000164F0000}"/>
    <cellStyle name="Normal 64 4 2 2 5 4 4" xfId="32465" xr:uid="{00000000-0005-0000-0000-0000174F0000}"/>
    <cellStyle name="Normal 64 4 2 2 5 4 5" xfId="40697" xr:uid="{00000000-0005-0000-0000-0000184F0000}"/>
    <cellStyle name="Normal 64 4 2 2 5 4 6" xfId="50208" xr:uid="{00000000-0005-0000-0000-0000194F0000}"/>
    <cellStyle name="Normal 64 4 2 2 5 5" xfId="10559" xr:uid="{00000000-0005-0000-0000-00001A4F0000}"/>
    <cellStyle name="Normal 64 4 2 2 5 6" xfId="18718" xr:uid="{00000000-0005-0000-0000-00001B4F0000}"/>
    <cellStyle name="Normal 64 4 2 2 5 7" xfId="26871" xr:uid="{00000000-0005-0000-0000-00001C4F0000}"/>
    <cellStyle name="Normal 64 4 2 2 5 8" xfId="35103" xr:uid="{00000000-0005-0000-0000-00001D4F0000}"/>
    <cellStyle name="Normal 64 4 2 2 5 9" xfId="44614" xr:uid="{00000000-0005-0000-0000-00001E4F0000}"/>
    <cellStyle name="Normal 64 4 2 2 6" xfId="1682" xr:uid="{00000000-0005-0000-0000-00001F4F0000}"/>
    <cellStyle name="Normal 64 4 2 2 6 2" xfId="4722" xr:uid="{00000000-0005-0000-0000-0000204F0000}"/>
    <cellStyle name="Normal 64 4 2 2 6 2 2" xfId="14239" xr:uid="{00000000-0005-0000-0000-0000214F0000}"/>
    <cellStyle name="Normal 64 4 2 2 6 2 3" xfId="22392" xr:uid="{00000000-0005-0000-0000-0000224F0000}"/>
    <cellStyle name="Normal 64 4 2 2 6 2 4" xfId="30545" xr:uid="{00000000-0005-0000-0000-0000234F0000}"/>
    <cellStyle name="Normal 64 4 2 2 6 2 5" xfId="38777" xr:uid="{00000000-0005-0000-0000-0000244F0000}"/>
    <cellStyle name="Normal 64 4 2 2 6 2 6" xfId="48288" xr:uid="{00000000-0005-0000-0000-0000254F0000}"/>
    <cellStyle name="Normal 64 4 2 2 6 3" xfId="7282" xr:uid="{00000000-0005-0000-0000-0000264F0000}"/>
    <cellStyle name="Normal 64 4 2 2 6 3 2" xfId="16799" xr:uid="{00000000-0005-0000-0000-0000274F0000}"/>
    <cellStyle name="Normal 64 4 2 2 6 3 3" xfId="24952" xr:uid="{00000000-0005-0000-0000-0000284F0000}"/>
    <cellStyle name="Normal 64 4 2 2 6 3 4" xfId="33105" xr:uid="{00000000-0005-0000-0000-0000294F0000}"/>
    <cellStyle name="Normal 64 4 2 2 6 3 5" xfId="41337" xr:uid="{00000000-0005-0000-0000-00002A4F0000}"/>
    <cellStyle name="Normal 64 4 2 2 6 3 6" xfId="50848" xr:uid="{00000000-0005-0000-0000-00002B4F0000}"/>
    <cellStyle name="Normal 64 4 2 2 6 4" xfId="11199" xr:uid="{00000000-0005-0000-0000-00002C4F0000}"/>
    <cellStyle name="Normal 64 4 2 2 6 5" xfId="19358" xr:uid="{00000000-0005-0000-0000-00002D4F0000}"/>
    <cellStyle name="Normal 64 4 2 2 6 6" xfId="27511" xr:uid="{00000000-0005-0000-0000-00002E4F0000}"/>
    <cellStyle name="Normal 64 4 2 2 6 7" xfId="35743" xr:uid="{00000000-0005-0000-0000-00002F4F0000}"/>
    <cellStyle name="Normal 64 4 2 2 6 8" xfId="45254" xr:uid="{00000000-0005-0000-0000-0000304F0000}"/>
    <cellStyle name="Normal 64 4 2 2 7" xfId="2961" xr:uid="{00000000-0005-0000-0000-0000314F0000}"/>
    <cellStyle name="Normal 64 4 2 2 7 2" xfId="12478" xr:uid="{00000000-0005-0000-0000-0000324F0000}"/>
    <cellStyle name="Normal 64 4 2 2 7 3" xfId="20637" xr:uid="{00000000-0005-0000-0000-0000334F0000}"/>
    <cellStyle name="Normal 64 4 2 2 7 4" xfId="28790" xr:uid="{00000000-0005-0000-0000-0000344F0000}"/>
    <cellStyle name="Normal 64 4 2 2 7 5" xfId="37022" xr:uid="{00000000-0005-0000-0000-0000354F0000}"/>
    <cellStyle name="Normal 64 4 2 2 7 6" xfId="46533" xr:uid="{00000000-0005-0000-0000-0000364F0000}"/>
    <cellStyle name="Normal 64 4 2 2 8" xfId="3040" xr:uid="{00000000-0005-0000-0000-0000374F0000}"/>
    <cellStyle name="Normal 64 4 2 2 8 2" xfId="12557" xr:uid="{00000000-0005-0000-0000-0000384F0000}"/>
    <cellStyle name="Normal 64 4 2 2 8 3" xfId="20716" xr:uid="{00000000-0005-0000-0000-0000394F0000}"/>
    <cellStyle name="Normal 64 4 2 2 8 4" xfId="28869" xr:uid="{00000000-0005-0000-0000-00003A4F0000}"/>
    <cellStyle name="Normal 64 4 2 2 8 5" xfId="37101" xr:uid="{00000000-0005-0000-0000-00003B4F0000}"/>
    <cellStyle name="Normal 64 4 2 2 8 6" xfId="46612" xr:uid="{00000000-0005-0000-0000-00003C4F0000}"/>
    <cellStyle name="Normal 64 4 2 2 9" xfId="3119" xr:uid="{00000000-0005-0000-0000-00003D4F0000}"/>
    <cellStyle name="Normal 64 4 2 2 9 2" xfId="12636" xr:uid="{00000000-0005-0000-0000-00003E4F0000}"/>
    <cellStyle name="Normal 64 4 2 2 9 3" xfId="20795" xr:uid="{00000000-0005-0000-0000-00003F4F0000}"/>
    <cellStyle name="Normal 64 4 2 2 9 4" xfId="28948" xr:uid="{00000000-0005-0000-0000-0000404F0000}"/>
    <cellStyle name="Normal 64 4 2 2 9 5" xfId="37180" xr:uid="{00000000-0005-0000-0000-0000414F0000}"/>
    <cellStyle name="Normal 64 4 2 2 9 6" xfId="46691" xr:uid="{00000000-0005-0000-0000-0000424F0000}"/>
    <cellStyle name="Normal 64 4 2 20" xfId="8830" xr:uid="{00000000-0005-0000-0000-0000434F0000}"/>
    <cellStyle name="Normal 64 4 2 20 2" xfId="42885" xr:uid="{00000000-0005-0000-0000-0000444F0000}"/>
    <cellStyle name="Normal 64 4 2 20 3" xfId="52396" xr:uid="{00000000-0005-0000-0000-0000454F0000}"/>
    <cellStyle name="Normal 64 4 2 21" xfId="8909" xr:uid="{00000000-0005-0000-0000-0000464F0000}"/>
    <cellStyle name="Normal 64 4 2 21 2" xfId="42964" xr:uid="{00000000-0005-0000-0000-0000474F0000}"/>
    <cellStyle name="Normal 64 4 2 21 3" xfId="52475" xr:uid="{00000000-0005-0000-0000-0000484F0000}"/>
    <cellStyle name="Normal 64 4 2 22" xfId="8988" xr:uid="{00000000-0005-0000-0000-0000494F0000}"/>
    <cellStyle name="Normal 64 4 2 22 2" xfId="43043" xr:uid="{00000000-0005-0000-0000-00004A4F0000}"/>
    <cellStyle name="Normal 64 4 2 22 3" xfId="52554" xr:uid="{00000000-0005-0000-0000-00004B4F0000}"/>
    <cellStyle name="Normal 64 4 2 23" xfId="9067" xr:uid="{00000000-0005-0000-0000-00004C4F0000}"/>
    <cellStyle name="Normal 64 4 2 23 2" xfId="43122" xr:uid="{00000000-0005-0000-0000-00004D4F0000}"/>
    <cellStyle name="Normal 64 4 2 23 3" xfId="52633" xr:uid="{00000000-0005-0000-0000-00004E4F0000}"/>
    <cellStyle name="Normal 64 4 2 24" xfId="9146" xr:uid="{00000000-0005-0000-0000-00004F4F0000}"/>
    <cellStyle name="Normal 64 4 2 24 2" xfId="43201" xr:uid="{00000000-0005-0000-0000-0000504F0000}"/>
    <cellStyle name="Normal 64 4 2 24 3" xfId="52712" xr:uid="{00000000-0005-0000-0000-0000514F0000}"/>
    <cellStyle name="Normal 64 4 2 25" xfId="9225" xr:uid="{00000000-0005-0000-0000-0000524F0000}"/>
    <cellStyle name="Normal 64 4 2 25 2" xfId="43280" xr:uid="{00000000-0005-0000-0000-0000534F0000}"/>
    <cellStyle name="Normal 64 4 2 25 3" xfId="52791" xr:uid="{00000000-0005-0000-0000-0000544F0000}"/>
    <cellStyle name="Normal 64 4 2 26" xfId="9304" xr:uid="{00000000-0005-0000-0000-0000554F0000}"/>
    <cellStyle name="Normal 64 4 2 26 2" xfId="43359" xr:uid="{00000000-0005-0000-0000-0000564F0000}"/>
    <cellStyle name="Normal 64 4 2 26 3" xfId="52870" xr:uid="{00000000-0005-0000-0000-0000574F0000}"/>
    <cellStyle name="Normal 64 4 2 27" xfId="9383" xr:uid="{00000000-0005-0000-0000-0000584F0000}"/>
    <cellStyle name="Normal 64 4 2 27 2" xfId="43438" xr:uid="{00000000-0005-0000-0000-0000594F0000}"/>
    <cellStyle name="Normal 64 4 2 27 3" xfId="52949" xr:uid="{00000000-0005-0000-0000-00005A4F0000}"/>
    <cellStyle name="Normal 64 4 2 28" xfId="9462" xr:uid="{00000000-0005-0000-0000-00005B4F0000}"/>
    <cellStyle name="Normal 64 4 2 28 2" xfId="43517" xr:uid="{00000000-0005-0000-0000-00005C4F0000}"/>
    <cellStyle name="Normal 64 4 2 28 3" xfId="53028" xr:uid="{00000000-0005-0000-0000-00005D4F0000}"/>
    <cellStyle name="Normal 64 4 2 29" xfId="9541" xr:uid="{00000000-0005-0000-0000-00005E4F0000}"/>
    <cellStyle name="Normal 64 4 2 29 2" xfId="43596" xr:uid="{00000000-0005-0000-0000-00005F4F0000}"/>
    <cellStyle name="Normal 64 4 2 29 3" xfId="53107" xr:uid="{00000000-0005-0000-0000-0000604F0000}"/>
    <cellStyle name="Normal 64 4 2 3" xfId="420" xr:uid="{00000000-0005-0000-0000-0000614F0000}"/>
    <cellStyle name="Normal 64 4 2 3 10" xfId="26263" xr:uid="{00000000-0005-0000-0000-0000624F0000}"/>
    <cellStyle name="Normal 64 4 2 3 11" xfId="34495" xr:uid="{00000000-0005-0000-0000-0000634F0000}"/>
    <cellStyle name="Normal 64 4 2 3 12" xfId="44006" xr:uid="{00000000-0005-0000-0000-0000644F0000}"/>
    <cellStyle name="Normal 64 4 2 3 2" xfId="582" xr:uid="{00000000-0005-0000-0000-0000654F0000}"/>
    <cellStyle name="Normal 64 4 2 3 2 10" xfId="34655" xr:uid="{00000000-0005-0000-0000-0000664F0000}"/>
    <cellStyle name="Normal 64 4 2 3 2 11" xfId="44166" xr:uid="{00000000-0005-0000-0000-0000674F0000}"/>
    <cellStyle name="Normal 64 4 2 3 2 2" xfId="908" xr:uid="{00000000-0005-0000-0000-0000684F0000}"/>
    <cellStyle name="Normal 64 4 2 3 2 2 10" xfId="44486" xr:uid="{00000000-0005-0000-0000-0000694F0000}"/>
    <cellStyle name="Normal 64 4 2 3 2 2 2" xfId="1551" xr:uid="{00000000-0005-0000-0000-00006A4F0000}"/>
    <cellStyle name="Normal 64 4 2 3 2 2 2 2" xfId="2834" xr:uid="{00000000-0005-0000-0000-00006B4F0000}"/>
    <cellStyle name="Normal 64 4 2 3 2 2 2 2 2" xfId="5874" xr:uid="{00000000-0005-0000-0000-00006C4F0000}"/>
    <cellStyle name="Normal 64 4 2 3 2 2 2 2 2 2" xfId="15391" xr:uid="{00000000-0005-0000-0000-00006D4F0000}"/>
    <cellStyle name="Normal 64 4 2 3 2 2 2 2 2 3" xfId="23544" xr:uid="{00000000-0005-0000-0000-00006E4F0000}"/>
    <cellStyle name="Normal 64 4 2 3 2 2 2 2 2 4" xfId="31697" xr:uid="{00000000-0005-0000-0000-00006F4F0000}"/>
    <cellStyle name="Normal 64 4 2 3 2 2 2 2 2 5" xfId="39929" xr:uid="{00000000-0005-0000-0000-0000704F0000}"/>
    <cellStyle name="Normal 64 4 2 3 2 2 2 2 2 6" xfId="49440" xr:uid="{00000000-0005-0000-0000-0000714F0000}"/>
    <cellStyle name="Normal 64 4 2 3 2 2 2 2 3" xfId="8434" xr:uid="{00000000-0005-0000-0000-0000724F0000}"/>
    <cellStyle name="Normal 64 4 2 3 2 2 2 2 3 2" xfId="17951" xr:uid="{00000000-0005-0000-0000-0000734F0000}"/>
    <cellStyle name="Normal 64 4 2 3 2 2 2 2 3 3" xfId="26104" xr:uid="{00000000-0005-0000-0000-0000744F0000}"/>
    <cellStyle name="Normal 64 4 2 3 2 2 2 2 3 4" xfId="34257" xr:uid="{00000000-0005-0000-0000-0000754F0000}"/>
    <cellStyle name="Normal 64 4 2 3 2 2 2 2 3 5" xfId="42489" xr:uid="{00000000-0005-0000-0000-0000764F0000}"/>
    <cellStyle name="Normal 64 4 2 3 2 2 2 2 3 6" xfId="52000" xr:uid="{00000000-0005-0000-0000-0000774F0000}"/>
    <cellStyle name="Normal 64 4 2 3 2 2 2 2 4" xfId="12351" xr:uid="{00000000-0005-0000-0000-0000784F0000}"/>
    <cellStyle name="Normal 64 4 2 3 2 2 2 2 5" xfId="20510" xr:uid="{00000000-0005-0000-0000-0000794F0000}"/>
    <cellStyle name="Normal 64 4 2 3 2 2 2 2 6" xfId="28663" xr:uid="{00000000-0005-0000-0000-00007A4F0000}"/>
    <cellStyle name="Normal 64 4 2 3 2 2 2 2 7" xfId="36895" xr:uid="{00000000-0005-0000-0000-00007B4F0000}"/>
    <cellStyle name="Normal 64 4 2 3 2 2 2 2 8" xfId="46406" xr:uid="{00000000-0005-0000-0000-00007C4F0000}"/>
    <cellStyle name="Normal 64 4 2 3 2 2 2 3" xfId="4594" xr:uid="{00000000-0005-0000-0000-00007D4F0000}"/>
    <cellStyle name="Normal 64 4 2 3 2 2 2 3 2" xfId="14111" xr:uid="{00000000-0005-0000-0000-00007E4F0000}"/>
    <cellStyle name="Normal 64 4 2 3 2 2 2 3 3" xfId="22264" xr:uid="{00000000-0005-0000-0000-00007F4F0000}"/>
    <cellStyle name="Normal 64 4 2 3 2 2 2 3 4" xfId="30417" xr:uid="{00000000-0005-0000-0000-0000804F0000}"/>
    <cellStyle name="Normal 64 4 2 3 2 2 2 3 5" xfId="38649" xr:uid="{00000000-0005-0000-0000-0000814F0000}"/>
    <cellStyle name="Normal 64 4 2 3 2 2 2 3 6" xfId="48160" xr:uid="{00000000-0005-0000-0000-0000824F0000}"/>
    <cellStyle name="Normal 64 4 2 3 2 2 2 4" xfId="7154" xr:uid="{00000000-0005-0000-0000-0000834F0000}"/>
    <cellStyle name="Normal 64 4 2 3 2 2 2 4 2" xfId="16671" xr:uid="{00000000-0005-0000-0000-0000844F0000}"/>
    <cellStyle name="Normal 64 4 2 3 2 2 2 4 3" xfId="24824" xr:uid="{00000000-0005-0000-0000-0000854F0000}"/>
    <cellStyle name="Normal 64 4 2 3 2 2 2 4 4" xfId="32977" xr:uid="{00000000-0005-0000-0000-0000864F0000}"/>
    <cellStyle name="Normal 64 4 2 3 2 2 2 4 5" xfId="41209" xr:uid="{00000000-0005-0000-0000-0000874F0000}"/>
    <cellStyle name="Normal 64 4 2 3 2 2 2 4 6" xfId="50720" xr:uid="{00000000-0005-0000-0000-0000884F0000}"/>
    <cellStyle name="Normal 64 4 2 3 2 2 2 5" xfId="11071" xr:uid="{00000000-0005-0000-0000-0000894F0000}"/>
    <cellStyle name="Normal 64 4 2 3 2 2 2 6" xfId="19230" xr:uid="{00000000-0005-0000-0000-00008A4F0000}"/>
    <cellStyle name="Normal 64 4 2 3 2 2 2 7" xfId="27383" xr:uid="{00000000-0005-0000-0000-00008B4F0000}"/>
    <cellStyle name="Normal 64 4 2 3 2 2 2 8" xfId="35615" xr:uid="{00000000-0005-0000-0000-00008C4F0000}"/>
    <cellStyle name="Normal 64 4 2 3 2 2 2 9" xfId="45126" xr:uid="{00000000-0005-0000-0000-00008D4F0000}"/>
    <cellStyle name="Normal 64 4 2 3 2 2 3" xfId="2194" xr:uid="{00000000-0005-0000-0000-00008E4F0000}"/>
    <cellStyle name="Normal 64 4 2 3 2 2 3 2" xfId="5234" xr:uid="{00000000-0005-0000-0000-00008F4F0000}"/>
    <cellStyle name="Normal 64 4 2 3 2 2 3 2 2" xfId="14751" xr:uid="{00000000-0005-0000-0000-0000904F0000}"/>
    <cellStyle name="Normal 64 4 2 3 2 2 3 2 3" xfId="22904" xr:uid="{00000000-0005-0000-0000-0000914F0000}"/>
    <cellStyle name="Normal 64 4 2 3 2 2 3 2 4" xfId="31057" xr:uid="{00000000-0005-0000-0000-0000924F0000}"/>
    <cellStyle name="Normal 64 4 2 3 2 2 3 2 5" xfId="39289" xr:uid="{00000000-0005-0000-0000-0000934F0000}"/>
    <cellStyle name="Normal 64 4 2 3 2 2 3 2 6" xfId="48800" xr:uid="{00000000-0005-0000-0000-0000944F0000}"/>
    <cellStyle name="Normal 64 4 2 3 2 2 3 3" xfId="7794" xr:uid="{00000000-0005-0000-0000-0000954F0000}"/>
    <cellStyle name="Normal 64 4 2 3 2 2 3 3 2" xfId="17311" xr:uid="{00000000-0005-0000-0000-0000964F0000}"/>
    <cellStyle name="Normal 64 4 2 3 2 2 3 3 3" xfId="25464" xr:uid="{00000000-0005-0000-0000-0000974F0000}"/>
    <cellStyle name="Normal 64 4 2 3 2 2 3 3 4" xfId="33617" xr:uid="{00000000-0005-0000-0000-0000984F0000}"/>
    <cellStyle name="Normal 64 4 2 3 2 2 3 3 5" xfId="41849" xr:uid="{00000000-0005-0000-0000-0000994F0000}"/>
    <cellStyle name="Normal 64 4 2 3 2 2 3 3 6" xfId="51360" xr:uid="{00000000-0005-0000-0000-00009A4F0000}"/>
    <cellStyle name="Normal 64 4 2 3 2 2 3 4" xfId="11711" xr:uid="{00000000-0005-0000-0000-00009B4F0000}"/>
    <cellStyle name="Normal 64 4 2 3 2 2 3 5" xfId="19870" xr:uid="{00000000-0005-0000-0000-00009C4F0000}"/>
    <cellStyle name="Normal 64 4 2 3 2 2 3 6" xfId="28023" xr:uid="{00000000-0005-0000-0000-00009D4F0000}"/>
    <cellStyle name="Normal 64 4 2 3 2 2 3 7" xfId="36255" xr:uid="{00000000-0005-0000-0000-00009E4F0000}"/>
    <cellStyle name="Normal 64 4 2 3 2 2 3 8" xfId="45766" xr:uid="{00000000-0005-0000-0000-00009F4F0000}"/>
    <cellStyle name="Normal 64 4 2 3 2 2 4" xfId="3954" xr:uid="{00000000-0005-0000-0000-0000A04F0000}"/>
    <cellStyle name="Normal 64 4 2 3 2 2 4 2" xfId="13471" xr:uid="{00000000-0005-0000-0000-0000A14F0000}"/>
    <cellStyle name="Normal 64 4 2 3 2 2 4 3" xfId="21624" xr:uid="{00000000-0005-0000-0000-0000A24F0000}"/>
    <cellStyle name="Normal 64 4 2 3 2 2 4 4" xfId="29777" xr:uid="{00000000-0005-0000-0000-0000A34F0000}"/>
    <cellStyle name="Normal 64 4 2 3 2 2 4 5" xfId="38009" xr:uid="{00000000-0005-0000-0000-0000A44F0000}"/>
    <cellStyle name="Normal 64 4 2 3 2 2 4 6" xfId="47520" xr:uid="{00000000-0005-0000-0000-0000A54F0000}"/>
    <cellStyle name="Normal 64 4 2 3 2 2 5" xfId="6514" xr:uid="{00000000-0005-0000-0000-0000A64F0000}"/>
    <cellStyle name="Normal 64 4 2 3 2 2 5 2" xfId="16031" xr:uid="{00000000-0005-0000-0000-0000A74F0000}"/>
    <cellStyle name="Normal 64 4 2 3 2 2 5 3" xfId="24184" xr:uid="{00000000-0005-0000-0000-0000A84F0000}"/>
    <cellStyle name="Normal 64 4 2 3 2 2 5 4" xfId="32337" xr:uid="{00000000-0005-0000-0000-0000A94F0000}"/>
    <cellStyle name="Normal 64 4 2 3 2 2 5 5" xfId="40569" xr:uid="{00000000-0005-0000-0000-0000AA4F0000}"/>
    <cellStyle name="Normal 64 4 2 3 2 2 5 6" xfId="50080" xr:uid="{00000000-0005-0000-0000-0000AB4F0000}"/>
    <cellStyle name="Normal 64 4 2 3 2 2 6" xfId="10431" xr:uid="{00000000-0005-0000-0000-0000AC4F0000}"/>
    <cellStyle name="Normal 64 4 2 3 2 2 7" xfId="18590" xr:uid="{00000000-0005-0000-0000-0000AD4F0000}"/>
    <cellStyle name="Normal 64 4 2 3 2 2 8" xfId="26743" xr:uid="{00000000-0005-0000-0000-0000AE4F0000}"/>
    <cellStyle name="Normal 64 4 2 3 2 2 9" xfId="34975" xr:uid="{00000000-0005-0000-0000-0000AF4F0000}"/>
    <cellStyle name="Normal 64 4 2 3 2 3" xfId="1231" xr:uid="{00000000-0005-0000-0000-0000B04F0000}"/>
    <cellStyle name="Normal 64 4 2 3 2 3 2" xfId="2514" xr:uid="{00000000-0005-0000-0000-0000B14F0000}"/>
    <cellStyle name="Normal 64 4 2 3 2 3 2 2" xfId="5554" xr:uid="{00000000-0005-0000-0000-0000B24F0000}"/>
    <cellStyle name="Normal 64 4 2 3 2 3 2 2 2" xfId="15071" xr:uid="{00000000-0005-0000-0000-0000B34F0000}"/>
    <cellStyle name="Normal 64 4 2 3 2 3 2 2 3" xfId="23224" xr:uid="{00000000-0005-0000-0000-0000B44F0000}"/>
    <cellStyle name="Normal 64 4 2 3 2 3 2 2 4" xfId="31377" xr:uid="{00000000-0005-0000-0000-0000B54F0000}"/>
    <cellStyle name="Normal 64 4 2 3 2 3 2 2 5" xfId="39609" xr:uid="{00000000-0005-0000-0000-0000B64F0000}"/>
    <cellStyle name="Normal 64 4 2 3 2 3 2 2 6" xfId="49120" xr:uid="{00000000-0005-0000-0000-0000B74F0000}"/>
    <cellStyle name="Normal 64 4 2 3 2 3 2 3" xfId="8114" xr:uid="{00000000-0005-0000-0000-0000B84F0000}"/>
    <cellStyle name="Normal 64 4 2 3 2 3 2 3 2" xfId="17631" xr:uid="{00000000-0005-0000-0000-0000B94F0000}"/>
    <cellStyle name="Normal 64 4 2 3 2 3 2 3 3" xfId="25784" xr:uid="{00000000-0005-0000-0000-0000BA4F0000}"/>
    <cellStyle name="Normal 64 4 2 3 2 3 2 3 4" xfId="33937" xr:uid="{00000000-0005-0000-0000-0000BB4F0000}"/>
    <cellStyle name="Normal 64 4 2 3 2 3 2 3 5" xfId="42169" xr:uid="{00000000-0005-0000-0000-0000BC4F0000}"/>
    <cellStyle name="Normal 64 4 2 3 2 3 2 3 6" xfId="51680" xr:uid="{00000000-0005-0000-0000-0000BD4F0000}"/>
    <cellStyle name="Normal 64 4 2 3 2 3 2 4" xfId="12031" xr:uid="{00000000-0005-0000-0000-0000BE4F0000}"/>
    <cellStyle name="Normal 64 4 2 3 2 3 2 5" xfId="20190" xr:uid="{00000000-0005-0000-0000-0000BF4F0000}"/>
    <cellStyle name="Normal 64 4 2 3 2 3 2 6" xfId="28343" xr:uid="{00000000-0005-0000-0000-0000C04F0000}"/>
    <cellStyle name="Normal 64 4 2 3 2 3 2 7" xfId="36575" xr:uid="{00000000-0005-0000-0000-0000C14F0000}"/>
    <cellStyle name="Normal 64 4 2 3 2 3 2 8" xfId="46086" xr:uid="{00000000-0005-0000-0000-0000C24F0000}"/>
    <cellStyle name="Normal 64 4 2 3 2 3 3" xfId="4274" xr:uid="{00000000-0005-0000-0000-0000C34F0000}"/>
    <cellStyle name="Normal 64 4 2 3 2 3 3 2" xfId="13791" xr:uid="{00000000-0005-0000-0000-0000C44F0000}"/>
    <cellStyle name="Normal 64 4 2 3 2 3 3 3" xfId="21944" xr:uid="{00000000-0005-0000-0000-0000C54F0000}"/>
    <cellStyle name="Normal 64 4 2 3 2 3 3 4" xfId="30097" xr:uid="{00000000-0005-0000-0000-0000C64F0000}"/>
    <cellStyle name="Normal 64 4 2 3 2 3 3 5" xfId="38329" xr:uid="{00000000-0005-0000-0000-0000C74F0000}"/>
    <cellStyle name="Normal 64 4 2 3 2 3 3 6" xfId="47840" xr:uid="{00000000-0005-0000-0000-0000C84F0000}"/>
    <cellStyle name="Normal 64 4 2 3 2 3 4" xfId="6834" xr:uid="{00000000-0005-0000-0000-0000C94F0000}"/>
    <cellStyle name="Normal 64 4 2 3 2 3 4 2" xfId="16351" xr:uid="{00000000-0005-0000-0000-0000CA4F0000}"/>
    <cellStyle name="Normal 64 4 2 3 2 3 4 3" xfId="24504" xr:uid="{00000000-0005-0000-0000-0000CB4F0000}"/>
    <cellStyle name="Normal 64 4 2 3 2 3 4 4" xfId="32657" xr:uid="{00000000-0005-0000-0000-0000CC4F0000}"/>
    <cellStyle name="Normal 64 4 2 3 2 3 4 5" xfId="40889" xr:uid="{00000000-0005-0000-0000-0000CD4F0000}"/>
    <cellStyle name="Normal 64 4 2 3 2 3 4 6" xfId="50400" xr:uid="{00000000-0005-0000-0000-0000CE4F0000}"/>
    <cellStyle name="Normal 64 4 2 3 2 3 5" xfId="10751" xr:uid="{00000000-0005-0000-0000-0000CF4F0000}"/>
    <cellStyle name="Normal 64 4 2 3 2 3 6" xfId="18910" xr:uid="{00000000-0005-0000-0000-0000D04F0000}"/>
    <cellStyle name="Normal 64 4 2 3 2 3 7" xfId="27063" xr:uid="{00000000-0005-0000-0000-0000D14F0000}"/>
    <cellStyle name="Normal 64 4 2 3 2 3 8" xfId="35295" xr:uid="{00000000-0005-0000-0000-0000D24F0000}"/>
    <cellStyle name="Normal 64 4 2 3 2 3 9" xfId="44806" xr:uid="{00000000-0005-0000-0000-0000D34F0000}"/>
    <cellStyle name="Normal 64 4 2 3 2 4" xfId="1874" xr:uid="{00000000-0005-0000-0000-0000D44F0000}"/>
    <cellStyle name="Normal 64 4 2 3 2 4 2" xfId="4914" xr:uid="{00000000-0005-0000-0000-0000D54F0000}"/>
    <cellStyle name="Normal 64 4 2 3 2 4 2 2" xfId="14431" xr:uid="{00000000-0005-0000-0000-0000D64F0000}"/>
    <cellStyle name="Normal 64 4 2 3 2 4 2 3" xfId="22584" xr:uid="{00000000-0005-0000-0000-0000D74F0000}"/>
    <cellStyle name="Normal 64 4 2 3 2 4 2 4" xfId="30737" xr:uid="{00000000-0005-0000-0000-0000D84F0000}"/>
    <cellStyle name="Normal 64 4 2 3 2 4 2 5" xfId="38969" xr:uid="{00000000-0005-0000-0000-0000D94F0000}"/>
    <cellStyle name="Normal 64 4 2 3 2 4 2 6" xfId="48480" xr:uid="{00000000-0005-0000-0000-0000DA4F0000}"/>
    <cellStyle name="Normal 64 4 2 3 2 4 3" xfId="7474" xr:uid="{00000000-0005-0000-0000-0000DB4F0000}"/>
    <cellStyle name="Normal 64 4 2 3 2 4 3 2" xfId="16991" xr:uid="{00000000-0005-0000-0000-0000DC4F0000}"/>
    <cellStyle name="Normal 64 4 2 3 2 4 3 3" xfId="25144" xr:uid="{00000000-0005-0000-0000-0000DD4F0000}"/>
    <cellStyle name="Normal 64 4 2 3 2 4 3 4" xfId="33297" xr:uid="{00000000-0005-0000-0000-0000DE4F0000}"/>
    <cellStyle name="Normal 64 4 2 3 2 4 3 5" xfId="41529" xr:uid="{00000000-0005-0000-0000-0000DF4F0000}"/>
    <cellStyle name="Normal 64 4 2 3 2 4 3 6" xfId="51040" xr:uid="{00000000-0005-0000-0000-0000E04F0000}"/>
    <cellStyle name="Normal 64 4 2 3 2 4 4" xfId="11391" xr:uid="{00000000-0005-0000-0000-0000E14F0000}"/>
    <cellStyle name="Normal 64 4 2 3 2 4 5" xfId="19550" xr:uid="{00000000-0005-0000-0000-0000E24F0000}"/>
    <cellStyle name="Normal 64 4 2 3 2 4 6" xfId="27703" xr:uid="{00000000-0005-0000-0000-0000E34F0000}"/>
    <cellStyle name="Normal 64 4 2 3 2 4 7" xfId="35935" xr:uid="{00000000-0005-0000-0000-0000E44F0000}"/>
    <cellStyle name="Normal 64 4 2 3 2 4 8" xfId="45446" xr:uid="{00000000-0005-0000-0000-0000E54F0000}"/>
    <cellStyle name="Normal 64 4 2 3 2 5" xfId="3631" xr:uid="{00000000-0005-0000-0000-0000E64F0000}"/>
    <cellStyle name="Normal 64 4 2 3 2 5 2" xfId="13148" xr:uid="{00000000-0005-0000-0000-0000E74F0000}"/>
    <cellStyle name="Normal 64 4 2 3 2 5 3" xfId="21304" xr:uid="{00000000-0005-0000-0000-0000E84F0000}"/>
    <cellStyle name="Normal 64 4 2 3 2 5 4" xfId="29457" xr:uid="{00000000-0005-0000-0000-0000E94F0000}"/>
    <cellStyle name="Normal 64 4 2 3 2 5 5" xfId="37689" xr:uid="{00000000-0005-0000-0000-0000EA4F0000}"/>
    <cellStyle name="Normal 64 4 2 3 2 5 6" xfId="47200" xr:uid="{00000000-0005-0000-0000-0000EB4F0000}"/>
    <cellStyle name="Normal 64 4 2 3 2 6" xfId="6194" xr:uid="{00000000-0005-0000-0000-0000EC4F0000}"/>
    <cellStyle name="Normal 64 4 2 3 2 6 2" xfId="15711" xr:uid="{00000000-0005-0000-0000-0000ED4F0000}"/>
    <cellStyle name="Normal 64 4 2 3 2 6 3" xfId="23864" xr:uid="{00000000-0005-0000-0000-0000EE4F0000}"/>
    <cellStyle name="Normal 64 4 2 3 2 6 4" xfId="32017" xr:uid="{00000000-0005-0000-0000-0000EF4F0000}"/>
    <cellStyle name="Normal 64 4 2 3 2 6 5" xfId="40249" xr:uid="{00000000-0005-0000-0000-0000F04F0000}"/>
    <cellStyle name="Normal 64 4 2 3 2 6 6" xfId="49760" xr:uid="{00000000-0005-0000-0000-0000F14F0000}"/>
    <cellStyle name="Normal 64 4 2 3 2 7" xfId="10111" xr:uid="{00000000-0005-0000-0000-0000F24F0000}"/>
    <cellStyle name="Normal 64 4 2 3 2 8" xfId="18270" xr:uid="{00000000-0005-0000-0000-0000F34F0000}"/>
    <cellStyle name="Normal 64 4 2 3 2 9" xfId="26423" xr:uid="{00000000-0005-0000-0000-0000F44F0000}"/>
    <cellStyle name="Normal 64 4 2 3 3" xfId="745" xr:uid="{00000000-0005-0000-0000-0000F54F0000}"/>
    <cellStyle name="Normal 64 4 2 3 3 10" xfId="44326" xr:uid="{00000000-0005-0000-0000-0000F64F0000}"/>
    <cellStyle name="Normal 64 4 2 3 3 2" xfId="1391" xr:uid="{00000000-0005-0000-0000-0000F74F0000}"/>
    <cellStyle name="Normal 64 4 2 3 3 2 2" xfId="2674" xr:uid="{00000000-0005-0000-0000-0000F84F0000}"/>
    <cellStyle name="Normal 64 4 2 3 3 2 2 2" xfId="5714" xr:uid="{00000000-0005-0000-0000-0000F94F0000}"/>
    <cellStyle name="Normal 64 4 2 3 3 2 2 2 2" xfId="15231" xr:uid="{00000000-0005-0000-0000-0000FA4F0000}"/>
    <cellStyle name="Normal 64 4 2 3 3 2 2 2 3" xfId="23384" xr:uid="{00000000-0005-0000-0000-0000FB4F0000}"/>
    <cellStyle name="Normal 64 4 2 3 3 2 2 2 4" xfId="31537" xr:uid="{00000000-0005-0000-0000-0000FC4F0000}"/>
    <cellStyle name="Normal 64 4 2 3 3 2 2 2 5" xfId="39769" xr:uid="{00000000-0005-0000-0000-0000FD4F0000}"/>
    <cellStyle name="Normal 64 4 2 3 3 2 2 2 6" xfId="49280" xr:uid="{00000000-0005-0000-0000-0000FE4F0000}"/>
    <cellStyle name="Normal 64 4 2 3 3 2 2 3" xfId="8274" xr:uid="{00000000-0005-0000-0000-0000FF4F0000}"/>
    <cellStyle name="Normal 64 4 2 3 3 2 2 3 2" xfId="17791" xr:uid="{00000000-0005-0000-0000-000000500000}"/>
    <cellStyle name="Normal 64 4 2 3 3 2 2 3 3" xfId="25944" xr:uid="{00000000-0005-0000-0000-000001500000}"/>
    <cellStyle name="Normal 64 4 2 3 3 2 2 3 4" xfId="34097" xr:uid="{00000000-0005-0000-0000-000002500000}"/>
    <cellStyle name="Normal 64 4 2 3 3 2 2 3 5" xfId="42329" xr:uid="{00000000-0005-0000-0000-000003500000}"/>
    <cellStyle name="Normal 64 4 2 3 3 2 2 3 6" xfId="51840" xr:uid="{00000000-0005-0000-0000-000004500000}"/>
    <cellStyle name="Normal 64 4 2 3 3 2 2 4" xfId="12191" xr:uid="{00000000-0005-0000-0000-000005500000}"/>
    <cellStyle name="Normal 64 4 2 3 3 2 2 5" xfId="20350" xr:uid="{00000000-0005-0000-0000-000006500000}"/>
    <cellStyle name="Normal 64 4 2 3 3 2 2 6" xfId="28503" xr:uid="{00000000-0005-0000-0000-000007500000}"/>
    <cellStyle name="Normal 64 4 2 3 3 2 2 7" xfId="36735" xr:uid="{00000000-0005-0000-0000-000008500000}"/>
    <cellStyle name="Normal 64 4 2 3 3 2 2 8" xfId="46246" xr:uid="{00000000-0005-0000-0000-000009500000}"/>
    <cellStyle name="Normal 64 4 2 3 3 2 3" xfId="4434" xr:uid="{00000000-0005-0000-0000-00000A500000}"/>
    <cellStyle name="Normal 64 4 2 3 3 2 3 2" xfId="13951" xr:uid="{00000000-0005-0000-0000-00000B500000}"/>
    <cellStyle name="Normal 64 4 2 3 3 2 3 3" xfId="22104" xr:uid="{00000000-0005-0000-0000-00000C500000}"/>
    <cellStyle name="Normal 64 4 2 3 3 2 3 4" xfId="30257" xr:uid="{00000000-0005-0000-0000-00000D500000}"/>
    <cellStyle name="Normal 64 4 2 3 3 2 3 5" xfId="38489" xr:uid="{00000000-0005-0000-0000-00000E500000}"/>
    <cellStyle name="Normal 64 4 2 3 3 2 3 6" xfId="48000" xr:uid="{00000000-0005-0000-0000-00000F500000}"/>
    <cellStyle name="Normal 64 4 2 3 3 2 4" xfId="6994" xr:uid="{00000000-0005-0000-0000-000010500000}"/>
    <cellStyle name="Normal 64 4 2 3 3 2 4 2" xfId="16511" xr:uid="{00000000-0005-0000-0000-000011500000}"/>
    <cellStyle name="Normal 64 4 2 3 3 2 4 3" xfId="24664" xr:uid="{00000000-0005-0000-0000-000012500000}"/>
    <cellStyle name="Normal 64 4 2 3 3 2 4 4" xfId="32817" xr:uid="{00000000-0005-0000-0000-000013500000}"/>
    <cellStyle name="Normal 64 4 2 3 3 2 4 5" xfId="41049" xr:uid="{00000000-0005-0000-0000-000014500000}"/>
    <cellStyle name="Normal 64 4 2 3 3 2 4 6" xfId="50560" xr:uid="{00000000-0005-0000-0000-000015500000}"/>
    <cellStyle name="Normal 64 4 2 3 3 2 5" xfId="10911" xr:uid="{00000000-0005-0000-0000-000016500000}"/>
    <cellStyle name="Normal 64 4 2 3 3 2 6" xfId="19070" xr:uid="{00000000-0005-0000-0000-000017500000}"/>
    <cellStyle name="Normal 64 4 2 3 3 2 7" xfId="27223" xr:uid="{00000000-0005-0000-0000-000018500000}"/>
    <cellStyle name="Normal 64 4 2 3 3 2 8" xfId="35455" xr:uid="{00000000-0005-0000-0000-000019500000}"/>
    <cellStyle name="Normal 64 4 2 3 3 2 9" xfId="44966" xr:uid="{00000000-0005-0000-0000-00001A500000}"/>
    <cellStyle name="Normal 64 4 2 3 3 3" xfId="2034" xr:uid="{00000000-0005-0000-0000-00001B500000}"/>
    <cellStyle name="Normal 64 4 2 3 3 3 2" xfId="5074" xr:uid="{00000000-0005-0000-0000-00001C500000}"/>
    <cellStyle name="Normal 64 4 2 3 3 3 2 2" xfId="14591" xr:uid="{00000000-0005-0000-0000-00001D500000}"/>
    <cellStyle name="Normal 64 4 2 3 3 3 2 3" xfId="22744" xr:uid="{00000000-0005-0000-0000-00001E500000}"/>
    <cellStyle name="Normal 64 4 2 3 3 3 2 4" xfId="30897" xr:uid="{00000000-0005-0000-0000-00001F500000}"/>
    <cellStyle name="Normal 64 4 2 3 3 3 2 5" xfId="39129" xr:uid="{00000000-0005-0000-0000-000020500000}"/>
    <cellStyle name="Normal 64 4 2 3 3 3 2 6" xfId="48640" xr:uid="{00000000-0005-0000-0000-000021500000}"/>
    <cellStyle name="Normal 64 4 2 3 3 3 3" xfId="7634" xr:uid="{00000000-0005-0000-0000-000022500000}"/>
    <cellStyle name="Normal 64 4 2 3 3 3 3 2" xfId="17151" xr:uid="{00000000-0005-0000-0000-000023500000}"/>
    <cellStyle name="Normal 64 4 2 3 3 3 3 3" xfId="25304" xr:uid="{00000000-0005-0000-0000-000024500000}"/>
    <cellStyle name="Normal 64 4 2 3 3 3 3 4" xfId="33457" xr:uid="{00000000-0005-0000-0000-000025500000}"/>
    <cellStyle name="Normal 64 4 2 3 3 3 3 5" xfId="41689" xr:uid="{00000000-0005-0000-0000-000026500000}"/>
    <cellStyle name="Normal 64 4 2 3 3 3 3 6" xfId="51200" xr:uid="{00000000-0005-0000-0000-000027500000}"/>
    <cellStyle name="Normal 64 4 2 3 3 3 4" xfId="11551" xr:uid="{00000000-0005-0000-0000-000028500000}"/>
    <cellStyle name="Normal 64 4 2 3 3 3 5" xfId="19710" xr:uid="{00000000-0005-0000-0000-000029500000}"/>
    <cellStyle name="Normal 64 4 2 3 3 3 6" xfId="27863" xr:uid="{00000000-0005-0000-0000-00002A500000}"/>
    <cellStyle name="Normal 64 4 2 3 3 3 7" xfId="36095" xr:uid="{00000000-0005-0000-0000-00002B500000}"/>
    <cellStyle name="Normal 64 4 2 3 3 3 8" xfId="45606" xr:uid="{00000000-0005-0000-0000-00002C500000}"/>
    <cellStyle name="Normal 64 4 2 3 3 4" xfId="3791" xr:uid="{00000000-0005-0000-0000-00002D500000}"/>
    <cellStyle name="Normal 64 4 2 3 3 4 2" xfId="13308" xr:uid="{00000000-0005-0000-0000-00002E500000}"/>
    <cellStyle name="Normal 64 4 2 3 3 4 3" xfId="21464" xr:uid="{00000000-0005-0000-0000-00002F500000}"/>
    <cellStyle name="Normal 64 4 2 3 3 4 4" xfId="29617" xr:uid="{00000000-0005-0000-0000-000030500000}"/>
    <cellStyle name="Normal 64 4 2 3 3 4 5" xfId="37849" xr:uid="{00000000-0005-0000-0000-000031500000}"/>
    <cellStyle name="Normal 64 4 2 3 3 4 6" xfId="47360" xr:uid="{00000000-0005-0000-0000-000032500000}"/>
    <cellStyle name="Normal 64 4 2 3 3 5" xfId="6354" xr:uid="{00000000-0005-0000-0000-000033500000}"/>
    <cellStyle name="Normal 64 4 2 3 3 5 2" xfId="15871" xr:uid="{00000000-0005-0000-0000-000034500000}"/>
    <cellStyle name="Normal 64 4 2 3 3 5 3" xfId="24024" xr:uid="{00000000-0005-0000-0000-000035500000}"/>
    <cellStyle name="Normal 64 4 2 3 3 5 4" xfId="32177" xr:uid="{00000000-0005-0000-0000-000036500000}"/>
    <cellStyle name="Normal 64 4 2 3 3 5 5" xfId="40409" xr:uid="{00000000-0005-0000-0000-000037500000}"/>
    <cellStyle name="Normal 64 4 2 3 3 5 6" xfId="49920" xr:uid="{00000000-0005-0000-0000-000038500000}"/>
    <cellStyle name="Normal 64 4 2 3 3 6" xfId="10271" xr:uid="{00000000-0005-0000-0000-000039500000}"/>
    <cellStyle name="Normal 64 4 2 3 3 7" xfId="18430" xr:uid="{00000000-0005-0000-0000-00003A500000}"/>
    <cellStyle name="Normal 64 4 2 3 3 8" xfId="26583" xr:uid="{00000000-0005-0000-0000-00003B500000}"/>
    <cellStyle name="Normal 64 4 2 3 3 9" xfId="34815" xr:uid="{00000000-0005-0000-0000-00003C500000}"/>
    <cellStyle name="Normal 64 4 2 3 4" xfId="1071" xr:uid="{00000000-0005-0000-0000-00003D500000}"/>
    <cellStyle name="Normal 64 4 2 3 4 2" xfId="2354" xr:uid="{00000000-0005-0000-0000-00003E500000}"/>
    <cellStyle name="Normal 64 4 2 3 4 2 2" xfId="5394" xr:uid="{00000000-0005-0000-0000-00003F500000}"/>
    <cellStyle name="Normal 64 4 2 3 4 2 2 2" xfId="14911" xr:uid="{00000000-0005-0000-0000-000040500000}"/>
    <cellStyle name="Normal 64 4 2 3 4 2 2 3" xfId="23064" xr:uid="{00000000-0005-0000-0000-000041500000}"/>
    <cellStyle name="Normal 64 4 2 3 4 2 2 4" xfId="31217" xr:uid="{00000000-0005-0000-0000-000042500000}"/>
    <cellStyle name="Normal 64 4 2 3 4 2 2 5" xfId="39449" xr:uid="{00000000-0005-0000-0000-000043500000}"/>
    <cellStyle name="Normal 64 4 2 3 4 2 2 6" xfId="48960" xr:uid="{00000000-0005-0000-0000-000044500000}"/>
    <cellStyle name="Normal 64 4 2 3 4 2 3" xfId="7954" xr:uid="{00000000-0005-0000-0000-000045500000}"/>
    <cellStyle name="Normal 64 4 2 3 4 2 3 2" xfId="17471" xr:uid="{00000000-0005-0000-0000-000046500000}"/>
    <cellStyle name="Normal 64 4 2 3 4 2 3 3" xfId="25624" xr:uid="{00000000-0005-0000-0000-000047500000}"/>
    <cellStyle name="Normal 64 4 2 3 4 2 3 4" xfId="33777" xr:uid="{00000000-0005-0000-0000-000048500000}"/>
    <cellStyle name="Normal 64 4 2 3 4 2 3 5" xfId="42009" xr:uid="{00000000-0005-0000-0000-000049500000}"/>
    <cellStyle name="Normal 64 4 2 3 4 2 3 6" xfId="51520" xr:uid="{00000000-0005-0000-0000-00004A500000}"/>
    <cellStyle name="Normal 64 4 2 3 4 2 4" xfId="11871" xr:uid="{00000000-0005-0000-0000-00004B500000}"/>
    <cellStyle name="Normal 64 4 2 3 4 2 5" xfId="20030" xr:uid="{00000000-0005-0000-0000-00004C500000}"/>
    <cellStyle name="Normal 64 4 2 3 4 2 6" xfId="28183" xr:uid="{00000000-0005-0000-0000-00004D500000}"/>
    <cellStyle name="Normal 64 4 2 3 4 2 7" xfId="36415" xr:uid="{00000000-0005-0000-0000-00004E500000}"/>
    <cellStyle name="Normal 64 4 2 3 4 2 8" xfId="45926" xr:uid="{00000000-0005-0000-0000-00004F500000}"/>
    <cellStyle name="Normal 64 4 2 3 4 3" xfId="4114" xr:uid="{00000000-0005-0000-0000-000050500000}"/>
    <cellStyle name="Normal 64 4 2 3 4 3 2" xfId="13631" xr:uid="{00000000-0005-0000-0000-000051500000}"/>
    <cellStyle name="Normal 64 4 2 3 4 3 3" xfId="21784" xr:uid="{00000000-0005-0000-0000-000052500000}"/>
    <cellStyle name="Normal 64 4 2 3 4 3 4" xfId="29937" xr:uid="{00000000-0005-0000-0000-000053500000}"/>
    <cellStyle name="Normal 64 4 2 3 4 3 5" xfId="38169" xr:uid="{00000000-0005-0000-0000-000054500000}"/>
    <cellStyle name="Normal 64 4 2 3 4 3 6" xfId="47680" xr:uid="{00000000-0005-0000-0000-000055500000}"/>
    <cellStyle name="Normal 64 4 2 3 4 4" xfId="6674" xr:uid="{00000000-0005-0000-0000-000056500000}"/>
    <cellStyle name="Normal 64 4 2 3 4 4 2" xfId="16191" xr:uid="{00000000-0005-0000-0000-000057500000}"/>
    <cellStyle name="Normal 64 4 2 3 4 4 3" xfId="24344" xr:uid="{00000000-0005-0000-0000-000058500000}"/>
    <cellStyle name="Normal 64 4 2 3 4 4 4" xfId="32497" xr:uid="{00000000-0005-0000-0000-000059500000}"/>
    <cellStyle name="Normal 64 4 2 3 4 4 5" xfId="40729" xr:uid="{00000000-0005-0000-0000-00005A500000}"/>
    <cellStyle name="Normal 64 4 2 3 4 4 6" xfId="50240" xr:uid="{00000000-0005-0000-0000-00005B500000}"/>
    <cellStyle name="Normal 64 4 2 3 4 5" xfId="10591" xr:uid="{00000000-0005-0000-0000-00005C500000}"/>
    <cellStyle name="Normal 64 4 2 3 4 6" xfId="18750" xr:uid="{00000000-0005-0000-0000-00005D500000}"/>
    <cellStyle name="Normal 64 4 2 3 4 7" xfId="26903" xr:uid="{00000000-0005-0000-0000-00005E500000}"/>
    <cellStyle name="Normal 64 4 2 3 4 8" xfId="35135" xr:uid="{00000000-0005-0000-0000-00005F500000}"/>
    <cellStyle name="Normal 64 4 2 3 4 9" xfId="44646" xr:uid="{00000000-0005-0000-0000-000060500000}"/>
    <cellStyle name="Normal 64 4 2 3 5" xfId="1714" xr:uid="{00000000-0005-0000-0000-000061500000}"/>
    <cellStyle name="Normal 64 4 2 3 5 2" xfId="4754" xr:uid="{00000000-0005-0000-0000-000062500000}"/>
    <cellStyle name="Normal 64 4 2 3 5 2 2" xfId="14271" xr:uid="{00000000-0005-0000-0000-000063500000}"/>
    <cellStyle name="Normal 64 4 2 3 5 2 3" xfId="22424" xr:uid="{00000000-0005-0000-0000-000064500000}"/>
    <cellStyle name="Normal 64 4 2 3 5 2 4" xfId="30577" xr:uid="{00000000-0005-0000-0000-000065500000}"/>
    <cellStyle name="Normal 64 4 2 3 5 2 5" xfId="38809" xr:uid="{00000000-0005-0000-0000-000066500000}"/>
    <cellStyle name="Normal 64 4 2 3 5 2 6" xfId="48320" xr:uid="{00000000-0005-0000-0000-000067500000}"/>
    <cellStyle name="Normal 64 4 2 3 5 3" xfId="7314" xr:uid="{00000000-0005-0000-0000-000068500000}"/>
    <cellStyle name="Normal 64 4 2 3 5 3 2" xfId="16831" xr:uid="{00000000-0005-0000-0000-000069500000}"/>
    <cellStyle name="Normal 64 4 2 3 5 3 3" xfId="24984" xr:uid="{00000000-0005-0000-0000-00006A500000}"/>
    <cellStyle name="Normal 64 4 2 3 5 3 4" xfId="33137" xr:uid="{00000000-0005-0000-0000-00006B500000}"/>
    <cellStyle name="Normal 64 4 2 3 5 3 5" xfId="41369" xr:uid="{00000000-0005-0000-0000-00006C500000}"/>
    <cellStyle name="Normal 64 4 2 3 5 3 6" xfId="50880" xr:uid="{00000000-0005-0000-0000-00006D500000}"/>
    <cellStyle name="Normal 64 4 2 3 5 4" xfId="11231" xr:uid="{00000000-0005-0000-0000-00006E500000}"/>
    <cellStyle name="Normal 64 4 2 3 5 5" xfId="19390" xr:uid="{00000000-0005-0000-0000-00006F500000}"/>
    <cellStyle name="Normal 64 4 2 3 5 6" xfId="27543" xr:uid="{00000000-0005-0000-0000-000070500000}"/>
    <cellStyle name="Normal 64 4 2 3 5 7" xfId="35775" xr:uid="{00000000-0005-0000-0000-000071500000}"/>
    <cellStyle name="Normal 64 4 2 3 5 8" xfId="45286" xr:uid="{00000000-0005-0000-0000-000072500000}"/>
    <cellStyle name="Normal 64 4 2 3 6" xfId="3468" xr:uid="{00000000-0005-0000-0000-000073500000}"/>
    <cellStyle name="Normal 64 4 2 3 6 2" xfId="12985" xr:uid="{00000000-0005-0000-0000-000074500000}"/>
    <cellStyle name="Normal 64 4 2 3 6 3" xfId="21144" xr:uid="{00000000-0005-0000-0000-000075500000}"/>
    <cellStyle name="Normal 64 4 2 3 6 4" xfId="29297" xr:uid="{00000000-0005-0000-0000-000076500000}"/>
    <cellStyle name="Normal 64 4 2 3 6 5" xfId="37529" xr:uid="{00000000-0005-0000-0000-000077500000}"/>
    <cellStyle name="Normal 64 4 2 3 6 6" xfId="47040" xr:uid="{00000000-0005-0000-0000-000078500000}"/>
    <cellStyle name="Normal 64 4 2 3 7" xfId="6034" xr:uid="{00000000-0005-0000-0000-000079500000}"/>
    <cellStyle name="Normal 64 4 2 3 7 2" xfId="15551" xr:uid="{00000000-0005-0000-0000-00007A500000}"/>
    <cellStyle name="Normal 64 4 2 3 7 3" xfId="23704" xr:uid="{00000000-0005-0000-0000-00007B500000}"/>
    <cellStyle name="Normal 64 4 2 3 7 4" xfId="31857" xr:uid="{00000000-0005-0000-0000-00007C500000}"/>
    <cellStyle name="Normal 64 4 2 3 7 5" xfId="40089" xr:uid="{00000000-0005-0000-0000-00007D500000}"/>
    <cellStyle name="Normal 64 4 2 3 7 6" xfId="49600" xr:uid="{00000000-0005-0000-0000-00007E500000}"/>
    <cellStyle name="Normal 64 4 2 3 8" xfId="9951" xr:uid="{00000000-0005-0000-0000-00007F500000}"/>
    <cellStyle name="Normal 64 4 2 3 9" xfId="18110" xr:uid="{00000000-0005-0000-0000-000080500000}"/>
    <cellStyle name="Normal 64 4 2 30" xfId="9620" xr:uid="{00000000-0005-0000-0000-000081500000}"/>
    <cellStyle name="Normal 64 4 2 30 2" xfId="43675" xr:uid="{00000000-0005-0000-0000-000082500000}"/>
    <cellStyle name="Normal 64 4 2 30 3" xfId="53186" xr:uid="{00000000-0005-0000-0000-000083500000}"/>
    <cellStyle name="Normal 64 4 2 31" xfId="9699" xr:uid="{00000000-0005-0000-0000-000084500000}"/>
    <cellStyle name="Normal 64 4 2 31 2" xfId="43754" xr:uid="{00000000-0005-0000-0000-000085500000}"/>
    <cellStyle name="Normal 64 4 2 31 3" xfId="53265" xr:uid="{00000000-0005-0000-0000-000086500000}"/>
    <cellStyle name="Normal 64 4 2 32" xfId="9778" xr:uid="{00000000-0005-0000-0000-000087500000}"/>
    <cellStyle name="Normal 64 4 2 32 2" xfId="43833" xr:uid="{00000000-0005-0000-0000-000088500000}"/>
    <cellStyle name="Normal 64 4 2 32 3" xfId="53344" xr:uid="{00000000-0005-0000-0000-000089500000}"/>
    <cellStyle name="Normal 64 4 2 33" xfId="9872" xr:uid="{00000000-0005-0000-0000-00008A500000}"/>
    <cellStyle name="Normal 64 4 2 34" xfId="18031" xr:uid="{00000000-0005-0000-0000-00008B500000}"/>
    <cellStyle name="Normal 64 4 2 35" xfId="26184" xr:uid="{00000000-0005-0000-0000-00008C500000}"/>
    <cellStyle name="Normal 64 4 2 36" xfId="34337" xr:uid="{00000000-0005-0000-0000-00008D500000}"/>
    <cellStyle name="Normal 64 4 2 37" xfId="34416" xr:uid="{00000000-0005-0000-0000-00008E500000}"/>
    <cellStyle name="Normal 64 4 2 38" xfId="43927" xr:uid="{00000000-0005-0000-0000-00008F500000}"/>
    <cellStyle name="Normal 64 4 2 39" xfId="53438" xr:uid="{00000000-0005-0000-0000-000090500000}"/>
    <cellStyle name="Normal 64 4 2 4" xfId="502" xr:uid="{00000000-0005-0000-0000-000091500000}"/>
    <cellStyle name="Normal 64 4 2 4 10" xfId="34575" xr:uid="{00000000-0005-0000-0000-000092500000}"/>
    <cellStyle name="Normal 64 4 2 4 11" xfId="44086" xr:uid="{00000000-0005-0000-0000-000093500000}"/>
    <cellStyle name="Normal 64 4 2 4 2" xfId="828" xr:uid="{00000000-0005-0000-0000-000094500000}"/>
    <cellStyle name="Normal 64 4 2 4 2 10" xfId="44406" xr:uid="{00000000-0005-0000-0000-000095500000}"/>
    <cellStyle name="Normal 64 4 2 4 2 2" xfId="1471" xr:uid="{00000000-0005-0000-0000-000096500000}"/>
    <cellStyle name="Normal 64 4 2 4 2 2 2" xfId="2754" xr:uid="{00000000-0005-0000-0000-000097500000}"/>
    <cellStyle name="Normal 64 4 2 4 2 2 2 2" xfId="5794" xr:uid="{00000000-0005-0000-0000-000098500000}"/>
    <cellStyle name="Normal 64 4 2 4 2 2 2 2 2" xfId="15311" xr:uid="{00000000-0005-0000-0000-000099500000}"/>
    <cellStyle name="Normal 64 4 2 4 2 2 2 2 3" xfId="23464" xr:uid="{00000000-0005-0000-0000-00009A500000}"/>
    <cellStyle name="Normal 64 4 2 4 2 2 2 2 4" xfId="31617" xr:uid="{00000000-0005-0000-0000-00009B500000}"/>
    <cellStyle name="Normal 64 4 2 4 2 2 2 2 5" xfId="39849" xr:uid="{00000000-0005-0000-0000-00009C500000}"/>
    <cellStyle name="Normal 64 4 2 4 2 2 2 2 6" xfId="49360" xr:uid="{00000000-0005-0000-0000-00009D500000}"/>
    <cellStyle name="Normal 64 4 2 4 2 2 2 3" xfId="8354" xr:uid="{00000000-0005-0000-0000-00009E500000}"/>
    <cellStyle name="Normal 64 4 2 4 2 2 2 3 2" xfId="17871" xr:uid="{00000000-0005-0000-0000-00009F500000}"/>
    <cellStyle name="Normal 64 4 2 4 2 2 2 3 3" xfId="26024" xr:uid="{00000000-0005-0000-0000-0000A0500000}"/>
    <cellStyle name="Normal 64 4 2 4 2 2 2 3 4" xfId="34177" xr:uid="{00000000-0005-0000-0000-0000A1500000}"/>
    <cellStyle name="Normal 64 4 2 4 2 2 2 3 5" xfId="42409" xr:uid="{00000000-0005-0000-0000-0000A2500000}"/>
    <cellStyle name="Normal 64 4 2 4 2 2 2 3 6" xfId="51920" xr:uid="{00000000-0005-0000-0000-0000A3500000}"/>
    <cellStyle name="Normal 64 4 2 4 2 2 2 4" xfId="12271" xr:uid="{00000000-0005-0000-0000-0000A4500000}"/>
    <cellStyle name="Normal 64 4 2 4 2 2 2 5" xfId="20430" xr:uid="{00000000-0005-0000-0000-0000A5500000}"/>
    <cellStyle name="Normal 64 4 2 4 2 2 2 6" xfId="28583" xr:uid="{00000000-0005-0000-0000-0000A6500000}"/>
    <cellStyle name="Normal 64 4 2 4 2 2 2 7" xfId="36815" xr:uid="{00000000-0005-0000-0000-0000A7500000}"/>
    <cellStyle name="Normal 64 4 2 4 2 2 2 8" xfId="46326" xr:uid="{00000000-0005-0000-0000-0000A8500000}"/>
    <cellStyle name="Normal 64 4 2 4 2 2 3" xfId="4514" xr:uid="{00000000-0005-0000-0000-0000A9500000}"/>
    <cellStyle name="Normal 64 4 2 4 2 2 3 2" xfId="14031" xr:uid="{00000000-0005-0000-0000-0000AA500000}"/>
    <cellStyle name="Normal 64 4 2 4 2 2 3 3" xfId="22184" xr:uid="{00000000-0005-0000-0000-0000AB500000}"/>
    <cellStyle name="Normal 64 4 2 4 2 2 3 4" xfId="30337" xr:uid="{00000000-0005-0000-0000-0000AC500000}"/>
    <cellStyle name="Normal 64 4 2 4 2 2 3 5" xfId="38569" xr:uid="{00000000-0005-0000-0000-0000AD500000}"/>
    <cellStyle name="Normal 64 4 2 4 2 2 3 6" xfId="48080" xr:uid="{00000000-0005-0000-0000-0000AE500000}"/>
    <cellStyle name="Normal 64 4 2 4 2 2 4" xfId="7074" xr:uid="{00000000-0005-0000-0000-0000AF500000}"/>
    <cellStyle name="Normal 64 4 2 4 2 2 4 2" xfId="16591" xr:uid="{00000000-0005-0000-0000-0000B0500000}"/>
    <cellStyle name="Normal 64 4 2 4 2 2 4 3" xfId="24744" xr:uid="{00000000-0005-0000-0000-0000B1500000}"/>
    <cellStyle name="Normal 64 4 2 4 2 2 4 4" xfId="32897" xr:uid="{00000000-0005-0000-0000-0000B2500000}"/>
    <cellStyle name="Normal 64 4 2 4 2 2 4 5" xfId="41129" xr:uid="{00000000-0005-0000-0000-0000B3500000}"/>
    <cellStyle name="Normal 64 4 2 4 2 2 4 6" xfId="50640" xr:uid="{00000000-0005-0000-0000-0000B4500000}"/>
    <cellStyle name="Normal 64 4 2 4 2 2 5" xfId="10991" xr:uid="{00000000-0005-0000-0000-0000B5500000}"/>
    <cellStyle name="Normal 64 4 2 4 2 2 6" xfId="19150" xr:uid="{00000000-0005-0000-0000-0000B6500000}"/>
    <cellStyle name="Normal 64 4 2 4 2 2 7" xfId="27303" xr:uid="{00000000-0005-0000-0000-0000B7500000}"/>
    <cellStyle name="Normal 64 4 2 4 2 2 8" xfId="35535" xr:uid="{00000000-0005-0000-0000-0000B8500000}"/>
    <cellStyle name="Normal 64 4 2 4 2 2 9" xfId="45046" xr:uid="{00000000-0005-0000-0000-0000B9500000}"/>
    <cellStyle name="Normal 64 4 2 4 2 3" xfId="2114" xr:uid="{00000000-0005-0000-0000-0000BA500000}"/>
    <cellStyle name="Normal 64 4 2 4 2 3 2" xfId="5154" xr:uid="{00000000-0005-0000-0000-0000BB500000}"/>
    <cellStyle name="Normal 64 4 2 4 2 3 2 2" xfId="14671" xr:uid="{00000000-0005-0000-0000-0000BC500000}"/>
    <cellStyle name="Normal 64 4 2 4 2 3 2 3" xfId="22824" xr:uid="{00000000-0005-0000-0000-0000BD500000}"/>
    <cellStyle name="Normal 64 4 2 4 2 3 2 4" xfId="30977" xr:uid="{00000000-0005-0000-0000-0000BE500000}"/>
    <cellStyle name="Normal 64 4 2 4 2 3 2 5" xfId="39209" xr:uid="{00000000-0005-0000-0000-0000BF500000}"/>
    <cellStyle name="Normal 64 4 2 4 2 3 2 6" xfId="48720" xr:uid="{00000000-0005-0000-0000-0000C0500000}"/>
    <cellStyle name="Normal 64 4 2 4 2 3 3" xfId="7714" xr:uid="{00000000-0005-0000-0000-0000C1500000}"/>
    <cellStyle name="Normal 64 4 2 4 2 3 3 2" xfId="17231" xr:uid="{00000000-0005-0000-0000-0000C2500000}"/>
    <cellStyle name="Normal 64 4 2 4 2 3 3 3" xfId="25384" xr:uid="{00000000-0005-0000-0000-0000C3500000}"/>
    <cellStyle name="Normal 64 4 2 4 2 3 3 4" xfId="33537" xr:uid="{00000000-0005-0000-0000-0000C4500000}"/>
    <cellStyle name="Normal 64 4 2 4 2 3 3 5" xfId="41769" xr:uid="{00000000-0005-0000-0000-0000C5500000}"/>
    <cellStyle name="Normal 64 4 2 4 2 3 3 6" xfId="51280" xr:uid="{00000000-0005-0000-0000-0000C6500000}"/>
    <cellStyle name="Normal 64 4 2 4 2 3 4" xfId="11631" xr:uid="{00000000-0005-0000-0000-0000C7500000}"/>
    <cellStyle name="Normal 64 4 2 4 2 3 5" xfId="19790" xr:uid="{00000000-0005-0000-0000-0000C8500000}"/>
    <cellStyle name="Normal 64 4 2 4 2 3 6" xfId="27943" xr:uid="{00000000-0005-0000-0000-0000C9500000}"/>
    <cellStyle name="Normal 64 4 2 4 2 3 7" xfId="36175" xr:uid="{00000000-0005-0000-0000-0000CA500000}"/>
    <cellStyle name="Normal 64 4 2 4 2 3 8" xfId="45686" xr:uid="{00000000-0005-0000-0000-0000CB500000}"/>
    <cellStyle name="Normal 64 4 2 4 2 4" xfId="3874" xr:uid="{00000000-0005-0000-0000-0000CC500000}"/>
    <cellStyle name="Normal 64 4 2 4 2 4 2" xfId="13391" xr:uid="{00000000-0005-0000-0000-0000CD500000}"/>
    <cellStyle name="Normal 64 4 2 4 2 4 3" xfId="21544" xr:uid="{00000000-0005-0000-0000-0000CE500000}"/>
    <cellStyle name="Normal 64 4 2 4 2 4 4" xfId="29697" xr:uid="{00000000-0005-0000-0000-0000CF500000}"/>
    <cellStyle name="Normal 64 4 2 4 2 4 5" xfId="37929" xr:uid="{00000000-0005-0000-0000-0000D0500000}"/>
    <cellStyle name="Normal 64 4 2 4 2 4 6" xfId="47440" xr:uid="{00000000-0005-0000-0000-0000D1500000}"/>
    <cellStyle name="Normal 64 4 2 4 2 5" xfId="6434" xr:uid="{00000000-0005-0000-0000-0000D2500000}"/>
    <cellStyle name="Normal 64 4 2 4 2 5 2" xfId="15951" xr:uid="{00000000-0005-0000-0000-0000D3500000}"/>
    <cellStyle name="Normal 64 4 2 4 2 5 3" xfId="24104" xr:uid="{00000000-0005-0000-0000-0000D4500000}"/>
    <cellStyle name="Normal 64 4 2 4 2 5 4" xfId="32257" xr:uid="{00000000-0005-0000-0000-0000D5500000}"/>
    <cellStyle name="Normal 64 4 2 4 2 5 5" xfId="40489" xr:uid="{00000000-0005-0000-0000-0000D6500000}"/>
    <cellStyle name="Normal 64 4 2 4 2 5 6" xfId="50000" xr:uid="{00000000-0005-0000-0000-0000D7500000}"/>
    <cellStyle name="Normal 64 4 2 4 2 6" xfId="10351" xr:uid="{00000000-0005-0000-0000-0000D8500000}"/>
    <cellStyle name="Normal 64 4 2 4 2 7" xfId="18510" xr:uid="{00000000-0005-0000-0000-0000D9500000}"/>
    <cellStyle name="Normal 64 4 2 4 2 8" xfId="26663" xr:uid="{00000000-0005-0000-0000-0000DA500000}"/>
    <cellStyle name="Normal 64 4 2 4 2 9" xfId="34895" xr:uid="{00000000-0005-0000-0000-0000DB500000}"/>
    <cellStyle name="Normal 64 4 2 4 3" xfId="1151" xr:uid="{00000000-0005-0000-0000-0000DC500000}"/>
    <cellStyle name="Normal 64 4 2 4 3 2" xfId="2434" xr:uid="{00000000-0005-0000-0000-0000DD500000}"/>
    <cellStyle name="Normal 64 4 2 4 3 2 2" xfId="5474" xr:uid="{00000000-0005-0000-0000-0000DE500000}"/>
    <cellStyle name="Normal 64 4 2 4 3 2 2 2" xfId="14991" xr:uid="{00000000-0005-0000-0000-0000DF500000}"/>
    <cellStyle name="Normal 64 4 2 4 3 2 2 3" xfId="23144" xr:uid="{00000000-0005-0000-0000-0000E0500000}"/>
    <cellStyle name="Normal 64 4 2 4 3 2 2 4" xfId="31297" xr:uid="{00000000-0005-0000-0000-0000E1500000}"/>
    <cellStyle name="Normal 64 4 2 4 3 2 2 5" xfId="39529" xr:uid="{00000000-0005-0000-0000-0000E2500000}"/>
    <cellStyle name="Normal 64 4 2 4 3 2 2 6" xfId="49040" xr:uid="{00000000-0005-0000-0000-0000E3500000}"/>
    <cellStyle name="Normal 64 4 2 4 3 2 3" xfId="8034" xr:uid="{00000000-0005-0000-0000-0000E4500000}"/>
    <cellStyle name="Normal 64 4 2 4 3 2 3 2" xfId="17551" xr:uid="{00000000-0005-0000-0000-0000E5500000}"/>
    <cellStyle name="Normal 64 4 2 4 3 2 3 3" xfId="25704" xr:uid="{00000000-0005-0000-0000-0000E6500000}"/>
    <cellStyle name="Normal 64 4 2 4 3 2 3 4" xfId="33857" xr:uid="{00000000-0005-0000-0000-0000E7500000}"/>
    <cellStyle name="Normal 64 4 2 4 3 2 3 5" xfId="42089" xr:uid="{00000000-0005-0000-0000-0000E8500000}"/>
    <cellStyle name="Normal 64 4 2 4 3 2 3 6" xfId="51600" xr:uid="{00000000-0005-0000-0000-0000E9500000}"/>
    <cellStyle name="Normal 64 4 2 4 3 2 4" xfId="11951" xr:uid="{00000000-0005-0000-0000-0000EA500000}"/>
    <cellStyle name="Normal 64 4 2 4 3 2 5" xfId="20110" xr:uid="{00000000-0005-0000-0000-0000EB500000}"/>
    <cellStyle name="Normal 64 4 2 4 3 2 6" xfId="28263" xr:uid="{00000000-0005-0000-0000-0000EC500000}"/>
    <cellStyle name="Normal 64 4 2 4 3 2 7" xfId="36495" xr:uid="{00000000-0005-0000-0000-0000ED500000}"/>
    <cellStyle name="Normal 64 4 2 4 3 2 8" xfId="46006" xr:uid="{00000000-0005-0000-0000-0000EE500000}"/>
    <cellStyle name="Normal 64 4 2 4 3 3" xfId="4194" xr:uid="{00000000-0005-0000-0000-0000EF500000}"/>
    <cellStyle name="Normal 64 4 2 4 3 3 2" xfId="13711" xr:uid="{00000000-0005-0000-0000-0000F0500000}"/>
    <cellStyle name="Normal 64 4 2 4 3 3 3" xfId="21864" xr:uid="{00000000-0005-0000-0000-0000F1500000}"/>
    <cellStyle name="Normal 64 4 2 4 3 3 4" xfId="30017" xr:uid="{00000000-0005-0000-0000-0000F2500000}"/>
    <cellStyle name="Normal 64 4 2 4 3 3 5" xfId="38249" xr:uid="{00000000-0005-0000-0000-0000F3500000}"/>
    <cellStyle name="Normal 64 4 2 4 3 3 6" xfId="47760" xr:uid="{00000000-0005-0000-0000-0000F4500000}"/>
    <cellStyle name="Normal 64 4 2 4 3 4" xfId="6754" xr:uid="{00000000-0005-0000-0000-0000F5500000}"/>
    <cellStyle name="Normal 64 4 2 4 3 4 2" xfId="16271" xr:uid="{00000000-0005-0000-0000-0000F6500000}"/>
    <cellStyle name="Normal 64 4 2 4 3 4 3" xfId="24424" xr:uid="{00000000-0005-0000-0000-0000F7500000}"/>
    <cellStyle name="Normal 64 4 2 4 3 4 4" xfId="32577" xr:uid="{00000000-0005-0000-0000-0000F8500000}"/>
    <cellStyle name="Normal 64 4 2 4 3 4 5" xfId="40809" xr:uid="{00000000-0005-0000-0000-0000F9500000}"/>
    <cellStyle name="Normal 64 4 2 4 3 4 6" xfId="50320" xr:uid="{00000000-0005-0000-0000-0000FA500000}"/>
    <cellStyle name="Normal 64 4 2 4 3 5" xfId="10671" xr:uid="{00000000-0005-0000-0000-0000FB500000}"/>
    <cellStyle name="Normal 64 4 2 4 3 6" xfId="18830" xr:uid="{00000000-0005-0000-0000-0000FC500000}"/>
    <cellStyle name="Normal 64 4 2 4 3 7" xfId="26983" xr:uid="{00000000-0005-0000-0000-0000FD500000}"/>
    <cellStyle name="Normal 64 4 2 4 3 8" xfId="35215" xr:uid="{00000000-0005-0000-0000-0000FE500000}"/>
    <cellStyle name="Normal 64 4 2 4 3 9" xfId="44726" xr:uid="{00000000-0005-0000-0000-0000FF500000}"/>
    <cellStyle name="Normal 64 4 2 4 4" xfId="1794" xr:uid="{00000000-0005-0000-0000-000000510000}"/>
    <cellStyle name="Normal 64 4 2 4 4 2" xfId="4834" xr:uid="{00000000-0005-0000-0000-000001510000}"/>
    <cellStyle name="Normal 64 4 2 4 4 2 2" xfId="14351" xr:uid="{00000000-0005-0000-0000-000002510000}"/>
    <cellStyle name="Normal 64 4 2 4 4 2 3" xfId="22504" xr:uid="{00000000-0005-0000-0000-000003510000}"/>
    <cellStyle name="Normal 64 4 2 4 4 2 4" xfId="30657" xr:uid="{00000000-0005-0000-0000-000004510000}"/>
    <cellStyle name="Normal 64 4 2 4 4 2 5" xfId="38889" xr:uid="{00000000-0005-0000-0000-000005510000}"/>
    <cellStyle name="Normal 64 4 2 4 4 2 6" xfId="48400" xr:uid="{00000000-0005-0000-0000-000006510000}"/>
    <cellStyle name="Normal 64 4 2 4 4 3" xfId="7394" xr:uid="{00000000-0005-0000-0000-000007510000}"/>
    <cellStyle name="Normal 64 4 2 4 4 3 2" xfId="16911" xr:uid="{00000000-0005-0000-0000-000008510000}"/>
    <cellStyle name="Normal 64 4 2 4 4 3 3" xfId="25064" xr:uid="{00000000-0005-0000-0000-000009510000}"/>
    <cellStyle name="Normal 64 4 2 4 4 3 4" xfId="33217" xr:uid="{00000000-0005-0000-0000-00000A510000}"/>
    <cellStyle name="Normal 64 4 2 4 4 3 5" xfId="41449" xr:uid="{00000000-0005-0000-0000-00000B510000}"/>
    <cellStyle name="Normal 64 4 2 4 4 3 6" xfId="50960" xr:uid="{00000000-0005-0000-0000-00000C510000}"/>
    <cellStyle name="Normal 64 4 2 4 4 4" xfId="11311" xr:uid="{00000000-0005-0000-0000-00000D510000}"/>
    <cellStyle name="Normal 64 4 2 4 4 5" xfId="19470" xr:uid="{00000000-0005-0000-0000-00000E510000}"/>
    <cellStyle name="Normal 64 4 2 4 4 6" xfId="27623" xr:uid="{00000000-0005-0000-0000-00000F510000}"/>
    <cellStyle name="Normal 64 4 2 4 4 7" xfId="35855" xr:uid="{00000000-0005-0000-0000-000010510000}"/>
    <cellStyle name="Normal 64 4 2 4 4 8" xfId="45366" xr:uid="{00000000-0005-0000-0000-000011510000}"/>
    <cellStyle name="Normal 64 4 2 4 5" xfId="3551" xr:uid="{00000000-0005-0000-0000-000012510000}"/>
    <cellStyle name="Normal 64 4 2 4 5 2" xfId="13068" xr:uid="{00000000-0005-0000-0000-000013510000}"/>
    <cellStyle name="Normal 64 4 2 4 5 3" xfId="21224" xr:uid="{00000000-0005-0000-0000-000014510000}"/>
    <cellStyle name="Normal 64 4 2 4 5 4" xfId="29377" xr:uid="{00000000-0005-0000-0000-000015510000}"/>
    <cellStyle name="Normal 64 4 2 4 5 5" xfId="37609" xr:uid="{00000000-0005-0000-0000-000016510000}"/>
    <cellStyle name="Normal 64 4 2 4 5 6" xfId="47120" xr:uid="{00000000-0005-0000-0000-000017510000}"/>
    <cellStyle name="Normal 64 4 2 4 6" xfId="6114" xr:uid="{00000000-0005-0000-0000-000018510000}"/>
    <cellStyle name="Normal 64 4 2 4 6 2" xfId="15631" xr:uid="{00000000-0005-0000-0000-000019510000}"/>
    <cellStyle name="Normal 64 4 2 4 6 3" xfId="23784" xr:uid="{00000000-0005-0000-0000-00001A510000}"/>
    <cellStyle name="Normal 64 4 2 4 6 4" xfId="31937" xr:uid="{00000000-0005-0000-0000-00001B510000}"/>
    <cellStyle name="Normal 64 4 2 4 6 5" xfId="40169" xr:uid="{00000000-0005-0000-0000-00001C510000}"/>
    <cellStyle name="Normal 64 4 2 4 6 6" xfId="49680" xr:uid="{00000000-0005-0000-0000-00001D510000}"/>
    <cellStyle name="Normal 64 4 2 4 7" xfId="10031" xr:uid="{00000000-0005-0000-0000-00001E510000}"/>
    <cellStyle name="Normal 64 4 2 4 8" xfId="18190" xr:uid="{00000000-0005-0000-0000-00001F510000}"/>
    <cellStyle name="Normal 64 4 2 4 9" xfId="26343" xr:uid="{00000000-0005-0000-0000-000020510000}"/>
    <cellStyle name="Normal 64 4 2 40" xfId="53517" xr:uid="{00000000-0005-0000-0000-000021510000}"/>
    <cellStyle name="Normal 64 4 2 41" xfId="53596" xr:uid="{00000000-0005-0000-0000-000022510000}"/>
    <cellStyle name="Normal 64 4 2 42" xfId="53675" xr:uid="{00000000-0005-0000-0000-000023510000}"/>
    <cellStyle name="Normal 64 4 2 43" xfId="53754" xr:uid="{00000000-0005-0000-0000-000024510000}"/>
    <cellStyle name="Normal 64 4 2 5" xfId="665" xr:uid="{00000000-0005-0000-0000-000025510000}"/>
    <cellStyle name="Normal 64 4 2 5 10" xfId="44246" xr:uid="{00000000-0005-0000-0000-000026510000}"/>
    <cellStyle name="Normal 64 4 2 5 2" xfId="1311" xr:uid="{00000000-0005-0000-0000-000027510000}"/>
    <cellStyle name="Normal 64 4 2 5 2 2" xfId="2594" xr:uid="{00000000-0005-0000-0000-000028510000}"/>
    <cellStyle name="Normal 64 4 2 5 2 2 2" xfId="5634" xr:uid="{00000000-0005-0000-0000-000029510000}"/>
    <cellStyle name="Normal 64 4 2 5 2 2 2 2" xfId="15151" xr:uid="{00000000-0005-0000-0000-00002A510000}"/>
    <cellStyle name="Normal 64 4 2 5 2 2 2 3" xfId="23304" xr:uid="{00000000-0005-0000-0000-00002B510000}"/>
    <cellStyle name="Normal 64 4 2 5 2 2 2 4" xfId="31457" xr:uid="{00000000-0005-0000-0000-00002C510000}"/>
    <cellStyle name="Normal 64 4 2 5 2 2 2 5" xfId="39689" xr:uid="{00000000-0005-0000-0000-00002D510000}"/>
    <cellStyle name="Normal 64 4 2 5 2 2 2 6" xfId="49200" xr:uid="{00000000-0005-0000-0000-00002E510000}"/>
    <cellStyle name="Normal 64 4 2 5 2 2 3" xfId="8194" xr:uid="{00000000-0005-0000-0000-00002F510000}"/>
    <cellStyle name="Normal 64 4 2 5 2 2 3 2" xfId="17711" xr:uid="{00000000-0005-0000-0000-000030510000}"/>
    <cellStyle name="Normal 64 4 2 5 2 2 3 3" xfId="25864" xr:uid="{00000000-0005-0000-0000-000031510000}"/>
    <cellStyle name="Normal 64 4 2 5 2 2 3 4" xfId="34017" xr:uid="{00000000-0005-0000-0000-000032510000}"/>
    <cellStyle name="Normal 64 4 2 5 2 2 3 5" xfId="42249" xr:uid="{00000000-0005-0000-0000-000033510000}"/>
    <cellStyle name="Normal 64 4 2 5 2 2 3 6" xfId="51760" xr:uid="{00000000-0005-0000-0000-000034510000}"/>
    <cellStyle name="Normal 64 4 2 5 2 2 4" xfId="12111" xr:uid="{00000000-0005-0000-0000-000035510000}"/>
    <cellStyle name="Normal 64 4 2 5 2 2 5" xfId="20270" xr:uid="{00000000-0005-0000-0000-000036510000}"/>
    <cellStyle name="Normal 64 4 2 5 2 2 6" xfId="28423" xr:uid="{00000000-0005-0000-0000-000037510000}"/>
    <cellStyle name="Normal 64 4 2 5 2 2 7" xfId="36655" xr:uid="{00000000-0005-0000-0000-000038510000}"/>
    <cellStyle name="Normal 64 4 2 5 2 2 8" xfId="46166" xr:uid="{00000000-0005-0000-0000-000039510000}"/>
    <cellStyle name="Normal 64 4 2 5 2 3" xfId="4354" xr:uid="{00000000-0005-0000-0000-00003A510000}"/>
    <cellStyle name="Normal 64 4 2 5 2 3 2" xfId="13871" xr:uid="{00000000-0005-0000-0000-00003B510000}"/>
    <cellStyle name="Normal 64 4 2 5 2 3 3" xfId="22024" xr:uid="{00000000-0005-0000-0000-00003C510000}"/>
    <cellStyle name="Normal 64 4 2 5 2 3 4" xfId="30177" xr:uid="{00000000-0005-0000-0000-00003D510000}"/>
    <cellStyle name="Normal 64 4 2 5 2 3 5" xfId="38409" xr:uid="{00000000-0005-0000-0000-00003E510000}"/>
    <cellStyle name="Normal 64 4 2 5 2 3 6" xfId="47920" xr:uid="{00000000-0005-0000-0000-00003F510000}"/>
    <cellStyle name="Normal 64 4 2 5 2 4" xfId="6914" xr:uid="{00000000-0005-0000-0000-000040510000}"/>
    <cellStyle name="Normal 64 4 2 5 2 4 2" xfId="16431" xr:uid="{00000000-0005-0000-0000-000041510000}"/>
    <cellStyle name="Normal 64 4 2 5 2 4 3" xfId="24584" xr:uid="{00000000-0005-0000-0000-000042510000}"/>
    <cellStyle name="Normal 64 4 2 5 2 4 4" xfId="32737" xr:uid="{00000000-0005-0000-0000-000043510000}"/>
    <cellStyle name="Normal 64 4 2 5 2 4 5" xfId="40969" xr:uid="{00000000-0005-0000-0000-000044510000}"/>
    <cellStyle name="Normal 64 4 2 5 2 4 6" xfId="50480" xr:uid="{00000000-0005-0000-0000-000045510000}"/>
    <cellStyle name="Normal 64 4 2 5 2 5" xfId="10831" xr:uid="{00000000-0005-0000-0000-000046510000}"/>
    <cellStyle name="Normal 64 4 2 5 2 6" xfId="18990" xr:uid="{00000000-0005-0000-0000-000047510000}"/>
    <cellStyle name="Normal 64 4 2 5 2 7" xfId="27143" xr:uid="{00000000-0005-0000-0000-000048510000}"/>
    <cellStyle name="Normal 64 4 2 5 2 8" xfId="35375" xr:uid="{00000000-0005-0000-0000-000049510000}"/>
    <cellStyle name="Normal 64 4 2 5 2 9" xfId="44886" xr:uid="{00000000-0005-0000-0000-00004A510000}"/>
    <cellStyle name="Normal 64 4 2 5 3" xfId="1954" xr:uid="{00000000-0005-0000-0000-00004B510000}"/>
    <cellStyle name="Normal 64 4 2 5 3 2" xfId="4994" xr:uid="{00000000-0005-0000-0000-00004C510000}"/>
    <cellStyle name="Normal 64 4 2 5 3 2 2" xfId="14511" xr:uid="{00000000-0005-0000-0000-00004D510000}"/>
    <cellStyle name="Normal 64 4 2 5 3 2 3" xfId="22664" xr:uid="{00000000-0005-0000-0000-00004E510000}"/>
    <cellStyle name="Normal 64 4 2 5 3 2 4" xfId="30817" xr:uid="{00000000-0005-0000-0000-00004F510000}"/>
    <cellStyle name="Normal 64 4 2 5 3 2 5" xfId="39049" xr:uid="{00000000-0005-0000-0000-000050510000}"/>
    <cellStyle name="Normal 64 4 2 5 3 2 6" xfId="48560" xr:uid="{00000000-0005-0000-0000-000051510000}"/>
    <cellStyle name="Normal 64 4 2 5 3 3" xfId="7554" xr:uid="{00000000-0005-0000-0000-000052510000}"/>
    <cellStyle name="Normal 64 4 2 5 3 3 2" xfId="17071" xr:uid="{00000000-0005-0000-0000-000053510000}"/>
    <cellStyle name="Normal 64 4 2 5 3 3 3" xfId="25224" xr:uid="{00000000-0005-0000-0000-000054510000}"/>
    <cellStyle name="Normal 64 4 2 5 3 3 4" xfId="33377" xr:uid="{00000000-0005-0000-0000-000055510000}"/>
    <cellStyle name="Normal 64 4 2 5 3 3 5" xfId="41609" xr:uid="{00000000-0005-0000-0000-000056510000}"/>
    <cellStyle name="Normal 64 4 2 5 3 3 6" xfId="51120" xr:uid="{00000000-0005-0000-0000-000057510000}"/>
    <cellStyle name="Normal 64 4 2 5 3 4" xfId="11471" xr:uid="{00000000-0005-0000-0000-000058510000}"/>
    <cellStyle name="Normal 64 4 2 5 3 5" xfId="19630" xr:uid="{00000000-0005-0000-0000-000059510000}"/>
    <cellStyle name="Normal 64 4 2 5 3 6" xfId="27783" xr:uid="{00000000-0005-0000-0000-00005A510000}"/>
    <cellStyle name="Normal 64 4 2 5 3 7" xfId="36015" xr:uid="{00000000-0005-0000-0000-00005B510000}"/>
    <cellStyle name="Normal 64 4 2 5 3 8" xfId="45526" xr:uid="{00000000-0005-0000-0000-00005C510000}"/>
    <cellStyle name="Normal 64 4 2 5 4" xfId="3711" xr:uid="{00000000-0005-0000-0000-00005D510000}"/>
    <cellStyle name="Normal 64 4 2 5 4 2" xfId="13228" xr:uid="{00000000-0005-0000-0000-00005E510000}"/>
    <cellStyle name="Normal 64 4 2 5 4 3" xfId="21384" xr:uid="{00000000-0005-0000-0000-00005F510000}"/>
    <cellStyle name="Normal 64 4 2 5 4 4" xfId="29537" xr:uid="{00000000-0005-0000-0000-000060510000}"/>
    <cellStyle name="Normal 64 4 2 5 4 5" xfId="37769" xr:uid="{00000000-0005-0000-0000-000061510000}"/>
    <cellStyle name="Normal 64 4 2 5 4 6" xfId="47280" xr:uid="{00000000-0005-0000-0000-000062510000}"/>
    <cellStyle name="Normal 64 4 2 5 5" xfId="6274" xr:uid="{00000000-0005-0000-0000-000063510000}"/>
    <cellStyle name="Normal 64 4 2 5 5 2" xfId="15791" xr:uid="{00000000-0005-0000-0000-000064510000}"/>
    <cellStyle name="Normal 64 4 2 5 5 3" xfId="23944" xr:uid="{00000000-0005-0000-0000-000065510000}"/>
    <cellStyle name="Normal 64 4 2 5 5 4" xfId="32097" xr:uid="{00000000-0005-0000-0000-000066510000}"/>
    <cellStyle name="Normal 64 4 2 5 5 5" xfId="40329" xr:uid="{00000000-0005-0000-0000-000067510000}"/>
    <cellStyle name="Normal 64 4 2 5 5 6" xfId="49840" xr:uid="{00000000-0005-0000-0000-000068510000}"/>
    <cellStyle name="Normal 64 4 2 5 6" xfId="10191" xr:uid="{00000000-0005-0000-0000-000069510000}"/>
    <cellStyle name="Normal 64 4 2 5 7" xfId="18350" xr:uid="{00000000-0005-0000-0000-00006A510000}"/>
    <cellStyle name="Normal 64 4 2 5 8" xfId="26503" xr:uid="{00000000-0005-0000-0000-00006B510000}"/>
    <cellStyle name="Normal 64 4 2 5 9" xfId="34735" xr:uid="{00000000-0005-0000-0000-00006C510000}"/>
    <cellStyle name="Normal 64 4 2 6" xfId="991" xr:uid="{00000000-0005-0000-0000-00006D510000}"/>
    <cellStyle name="Normal 64 4 2 6 2" xfId="2274" xr:uid="{00000000-0005-0000-0000-00006E510000}"/>
    <cellStyle name="Normal 64 4 2 6 2 2" xfId="5314" xr:uid="{00000000-0005-0000-0000-00006F510000}"/>
    <cellStyle name="Normal 64 4 2 6 2 2 2" xfId="14831" xr:uid="{00000000-0005-0000-0000-000070510000}"/>
    <cellStyle name="Normal 64 4 2 6 2 2 3" xfId="22984" xr:uid="{00000000-0005-0000-0000-000071510000}"/>
    <cellStyle name="Normal 64 4 2 6 2 2 4" xfId="31137" xr:uid="{00000000-0005-0000-0000-000072510000}"/>
    <cellStyle name="Normal 64 4 2 6 2 2 5" xfId="39369" xr:uid="{00000000-0005-0000-0000-000073510000}"/>
    <cellStyle name="Normal 64 4 2 6 2 2 6" xfId="48880" xr:uid="{00000000-0005-0000-0000-000074510000}"/>
    <cellStyle name="Normal 64 4 2 6 2 3" xfId="7874" xr:uid="{00000000-0005-0000-0000-000075510000}"/>
    <cellStyle name="Normal 64 4 2 6 2 3 2" xfId="17391" xr:uid="{00000000-0005-0000-0000-000076510000}"/>
    <cellStyle name="Normal 64 4 2 6 2 3 3" xfId="25544" xr:uid="{00000000-0005-0000-0000-000077510000}"/>
    <cellStyle name="Normal 64 4 2 6 2 3 4" xfId="33697" xr:uid="{00000000-0005-0000-0000-000078510000}"/>
    <cellStyle name="Normal 64 4 2 6 2 3 5" xfId="41929" xr:uid="{00000000-0005-0000-0000-000079510000}"/>
    <cellStyle name="Normal 64 4 2 6 2 3 6" xfId="51440" xr:uid="{00000000-0005-0000-0000-00007A510000}"/>
    <cellStyle name="Normal 64 4 2 6 2 4" xfId="11791" xr:uid="{00000000-0005-0000-0000-00007B510000}"/>
    <cellStyle name="Normal 64 4 2 6 2 5" xfId="19950" xr:uid="{00000000-0005-0000-0000-00007C510000}"/>
    <cellStyle name="Normal 64 4 2 6 2 6" xfId="28103" xr:uid="{00000000-0005-0000-0000-00007D510000}"/>
    <cellStyle name="Normal 64 4 2 6 2 7" xfId="36335" xr:uid="{00000000-0005-0000-0000-00007E510000}"/>
    <cellStyle name="Normal 64 4 2 6 2 8" xfId="45846" xr:uid="{00000000-0005-0000-0000-00007F510000}"/>
    <cellStyle name="Normal 64 4 2 6 3" xfId="4034" xr:uid="{00000000-0005-0000-0000-000080510000}"/>
    <cellStyle name="Normal 64 4 2 6 3 2" xfId="13551" xr:uid="{00000000-0005-0000-0000-000081510000}"/>
    <cellStyle name="Normal 64 4 2 6 3 3" xfId="21704" xr:uid="{00000000-0005-0000-0000-000082510000}"/>
    <cellStyle name="Normal 64 4 2 6 3 4" xfId="29857" xr:uid="{00000000-0005-0000-0000-000083510000}"/>
    <cellStyle name="Normal 64 4 2 6 3 5" xfId="38089" xr:uid="{00000000-0005-0000-0000-000084510000}"/>
    <cellStyle name="Normal 64 4 2 6 3 6" xfId="47600" xr:uid="{00000000-0005-0000-0000-000085510000}"/>
    <cellStyle name="Normal 64 4 2 6 4" xfId="6594" xr:uid="{00000000-0005-0000-0000-000086510000}"/>
    <cellStyle name="Normal 64 4 2 6 4 2" xfId="16111" xr:uid="{00000000-0005-0000-0000-000087510000}"/>
    <cellStyle name="Normal 64 4 2 6 4 3" xfId="24264" xr:uid="{00000000-0005-0000-0000-000088510000}"/>
    <cellStyle name="Normal 64 4 2 6 4 4" xfId="32417" xr:uid="{00000000-0005-0000-0000-000089510000}"/>
    <cellStyle name="Normal 64 4 2 6 4 5" xfId="40649" xr:uid="{00000000-0005-0000-0000-00008A510000}"/>
    <cellStyle name="Normal 64 4 2 6 4 6" xfId="50160" xr:uid="{00000000-0005-0000-0000-00008B510000}"/>
    <cellStyle name="Normal 64 4 2 6 5" xfId="10511" xr:uid="{00000000-0005-0000-0000-00008C510000}"/>
    <cellStyle name="Normal 64 4 2 6 6" xfId="18670" xr:uid="{00000000-0005-0000-0000-00008D510000}"/>
    <cellStyle name="Normal 64 4 2 6 7" xfId="26823" xr:uid="{00000000-0005-0000-0000-00008E510000}"/>
    <cellStyle name="Normal 64 4 2 6 8" xfId="35055" xr:uid="{00000000-0005-0000-0000-00008F510000}"/>
    <cellStyle name="Normal 64 4 2 6 9" xfId="44566" xr:uid="{00000000-0005-0000-0000-000090510000}"/>
    <cellStyle name="Normal 64 4 2 7" xfId="1634" xr:uid="{00000000-0005-0000-0000-000091510000}"/>
    <cellStyle name="Normal 64 4 2 7 2" xfId="4674" xr:uid="{00000000-0005-0000-0000-000092510000}"/>
    <cellStyle name="Normal 64 4 2 7 2 2" xfId="14191" xr:uid="{00000000-0005-0000-0000-000093510000}"/>
    <cellStyle name="Normal 64 4 2 7 2 3" xfId="22344" xr:uid="{00000000-0005-0000-0000-000094510000}"/>
    <cellStyle name="Normal 64 4 2 7 2 4" xfId="30497" xr:uid="{00000000-0005-0000-0000-000095510000}"/>
    <cellStyle name="Normal 64 4 2 7 2 5" xfId="38729" xr:uid="{00000000-0005-0000-0000-000096510000}"/>
    <cellStyle name="Normal 64 4 2 7 2 6" xfId="48240" xr:uid="{00000000-0005-0000-0000-000097510000}"/>
    <cellStyle name="Normal 64 4 2 7 3" xfId="7234" xr:uid="{00000000-0005-0000-0000-000098510000}"/>
    <cellStyle name="Normal 64 4 2 7 3 2" xfId="16751" xr:uid="{00000000-0005-0000-0000-000099510000}"/>
    <cellStyle name="Normal 64 4 2 7 3 3" xfId="24904" xr:uid="{00000000-0005-0000-0000-00009A510000}"/>
    <cellStyle name="Normal 64 4 2 7 3 4" xfId="33057" xr:uid="{00000000-0005-0000-0000-00009B510000}"/>
    <cellStyle name="Normal 64 4 2 7 3 5" xfId="41289" xr:uid="{00000000-0005-0000-0000-00009C510000}"/>
    <cellStyle name="Normal 64 4 2 7 3 6" xfId="50800" xr:uid="{00000000-0005-0000-0000-00009D510000}"/>
    <cellStyle name="Normal 64 4 2 7 4" xfId="11151" xr:uid="{00000000-0005-0000-0000-00009E510000}"/>
    <cellStyle name="Normal 64 4 2 7 5" xfId="19310" xr:uid="{00000000-0005-0000-0000-00009F510000}"/>
    <cellStyle name="Normal 64 4 2 7 6" xfId="27463" xr:uid="{00000000-0005-0000-0000-0000A0510000}"/>
    <cellStyle name="Normal 64 4 2 7 7" xfId="35695" xr:uid="{00000000-0005-0000-0000-0000A1510000}"/>
    <cellStyle name="Normal 64 4 2 7 8" xfId="45206" xr:uid="{00000000-0005-0000-0000-0000A2510000}"/>
    <cellStyle name="Normal 64 4 2 8" xfId="2914" xr:uid="{00000000-0005-0000-0000-0000A3510000}"/>
    <cellStyle name="Normal 64 4 2 8 2" xfId="12431" xr:uid="{00000000-0005-0000-0000-0000A4510000}"/>
    <cellStyle name="Normal 64 4 2 8 3" xfId="20590" xr:uid="{00000000-0005-0000-0000-0000A5510000}"/>
    <cellStyle name="Normal 64 4 2 8 4" xfId="28743" xr:uid="{00000000-0005-0000-0000-0000A6510000}"/>
    <cellStyle name="Normal 64 4 2 8 5" xfId="36975" xr:uid="{00000000-0005-0000-0000-0000A7510000}"/>
    <cellStyle name="Normal 64 4 2 8 6" xfId="46486" xr:uid="{00000000-0005-0000-0000-0000A8510000}"/>
    <cellStyle name="Normal 64 4 2 9" xfId="2993" xr:uid="{00000000-0005-0000-0000-0000A9510000}"/>
    <cellStyle name="Normal 64 4 2 9 2" xfId="12510" xr:uid="{00000000-0005-0000-0000-0000AA510000}"/>
    <cellStyle name="Normal 64 4 2 9 3" xfId="20669" xr:uid="{00000000-0005-0000-0000-0000AB510000}"/>
    <cellStyle name="Normal 64 4 2 9 4" xfId="28822" xr:uid="{00000000-0005-0000-0000-0000AC510000}"/>
    <cellStyle name="Normal 64 4 2 9 5" xfId="37054" xr:uid="{00000000-0005-0000-0000-0000AD510000}"/>
    <cellStyle name="Normal 64 4 2 9 6" xfId="46565" xr:uid="{00000000-0005-0000-0000-0000AE510000}"/>
    <cellStyle name="Normal 64 4 3" xfId="214" xr:uid="{00000000-0005-0000-0000-0000AF510000}"/>
    <cellStyle name="Normal 64 4 4" xfId="376" xr:uid="{00000000-0005-0000-0000-0000B0510000}"/>
    <cellStyle name="Normal 64 4 5" xfId="350" xr:uid="{00000000-0005-0000-0000-0000B1510000}"/>
    <cellStyle name="Normal 64 4 5 10" xfId="3181" xr:uid="{00000000-0005-0000-0000-0000B2510000}"/>
    <cellStyle name="Normal 64 4 5 10 2" xfId="12698" xr:uid="{00000000-0005-0000-0000-0000B3510000}"/>
    <cellStyle name="Normal 64 4 5 10 3" xfId="20857" xr:uid="{00000000-0005-0000-0000-0000B4510000}"/>
    <cellStyle name="Normal 64 4 5 10 4" xfId="29010" xr:uid="{00000000-0005-0000-0000-0000B5510000}"/>
    <cellStyle name="Normal 64 4 5 10 5" xfId="37242" xr:uid="{00000000-0005-0000-0000-0000B6510000}"/>
    <cellStyle name="Normal 64 4 5 10 6" xfId="46753" xr:uid="{00000000-0005-0000-0000-0000B7510000}"/>
    <cellStyle name="Normal 64 4 5 11" xfId="3260" xr:uid="{00000000-0005-0000-0000-0000B8510000}"/>
    <cellStyle name="Normal 64 4 5 11 2" xfId="12777" xr:uid="{00000000-0005-0000-0000-0000B9510000}"/>
    <cellStyle name="Normal 64 4 5 11 3" xfId="20936" xr:uid="{00000000-0005-0000-0000-0000BA510000}"/>
    <cellStyle name="Normal 64 4 5 11 4" xfId="29089" xr:uid="{00000000-0005-0000-0000-0000BB510000}"/>
    <cellStyle name="Normal 64 4 5 11 5" xfId="37321" xr:uid="{00000000-0005-0000-0000-0000BC510000}"/>
    <cellStyle name="Normal 64 4 5 11 6" xfId="46832" xr:uid="{00000000-0005-0000-0000-0000BD510000}"/>
    <cellStyle name="Normal 64 4 5 12" xfId="3339" xr:uid="{00000000-0005-0000-0000-0000BE510000}"/>
    <cellStyle name="Normal 64 4 5 12 2" xfId="12856" xr:uid="{00000000-0005-0000-0000-0000BF510000}"/>
    <cellStyle name="Normal 64 4 5 12 3" xfId="21015" xr:uid="{00000000-0005-0000-0000-0000C0510000}"/>
    <cellStyle name="Normal 64 4 5 12 4" xfId="29168" xr:uid="{00000000-0005-0000-0000-0000C1510000}"/>
    <cellStyle name="Normal 64 4 5 12 5" xfId="37400" xr:uid="{00000000-0005-0000-0000-0000C2510000}"/>
    <cellStyle name="Normal 64 4 5 12 6" xfId="46911" xr:uid="{00000000-0005-0000-0000-0000C3510000}"/>
    <cellStyle name="Normal 64 4 5 13" xfId="3419" xr:uid="{00000000-0005-0000-0000-0000C4510000}"/>
    <cellStyle name="Normal 64 4 5 13 2" xfId="12936" xr:uid="{00000000-0005-0000-0000-0000C5510000}"/>
    <cellStyle name="Normal 64 4 5 13 3" xfId="21095" xr:uid="{00000000-0005-0000-0000-0000C6510000}"/>
    <cellStyle name="Normal 64 4 5 13 4" xfId="29248" xr:uid="{00000000-0005-0000-0000-0000C7510000}"/>
    <cellStyle name="Normal 64 4 5 13 5" xfId="37480" xr:uid="{00000000-0005-0000-0000-0000C8510000}"/>
    <cellStyle name="Normal 64 4 5 13 6" xfId="46991" xr:uid="{00000000-0005-0000-0000-0000C9510000}"/>
    <cellStyle name="Normal 64 4 5 14" xfId="5985" xr:uid="{00000000-0005-0000-0000-0000CA510000}"/>
    <cellStyle name="Normal 64 4 5 14 2" xfId="15502" xr:uid="{00000000-0005-0000-0000-0000CB510000}"/>
    <cellStyle name="Normal 64 4 5 14 3" xfId="23655" xr:uid="{00000000-0005-0000-0000-0000CC510000}"/>
    <cellStyle name="Normal 64 4 5 14 4" xfId="31808" xr:uid="{00000000-0005-0000-0000-0000CD510000}"/>
    <cellStyle name="Normal 64 4 5 14 5" xfId="40040" xr:uid="{00000000-0005-0000-0000-0000CE510000}"/>
    <cellStyle name="Normal 64 4 5 14 6" xfId="49551" xr:uid="{00000000-0005-0000-0000-0000CF510000}"/>
    <cellStyle name="Normal 64 4 5 15" xfId="8544" xr:uid="{00000000-0005-0000-0000-0000D0510000}"/>
    <cellStyle name="Normal 64 4 5 15 2" xfId="42599" xr:uid="{00000000-0005-0000-0000-0000D1510000}"/>
    <cellStyle name="Normal 64 4 5 15 3" xfId="52110" xr:uid="{00000000-0005-0000-0000-0000D2510000}"/>
    <cellStyle name="Normal 64 4 5 16" xfId="8623" xr:uid="{00000000-0005-0000-0000-0000D3510000}"/>
    <cellStyle name="Normal 64 4 5 16 2" xfId="42678" xr:uid="{00000000-0005-0000-0000-0000D4510000}"/>
    <cellStyle name="Normal 64 4 5 16 3" xfId="52189" xr:uid="{00000000-0005-0000-0000-0000D5510000}"/>
    <cellStyle name="Normal 64 4 5 17" xfId="8702" xr:uid="{00000000-0005-0000-0000-0000D6510000}"/>
    <cellStyle name="Normal 64 4 5 17 2" xfId="42757" xr:uid="{00000000-0005-0000-0000-0000D7510000}"/>
    <cellStyle name="Normal 64 4 5 17 3" xfId="52268" xr:uid="{00000000-0005-0000-0000-0000D8510000}"/>
    <cellStyle name="Normal 64 4 5 18" xfId="8781" xr:uid="{00000000-0005-0000-0000-0000D9510000}"/>
    <cellStyle name="Normal 64 4 5 18 2" xfId="42836" xr:uid="{00000000-0005-0000-0000-0000DA510000}"/>
    <cellStyle name="Normal 64 4 5 18 3" xfId="52347" xr:uid="{00000000-0005-0000-0000-0000DB510000}"/>
    <cellStyle name="Normal 64 4 5 19" xfId="8860" xr:uid="{00000000-0005-0000-0000-0000DC510000}"/>
    <cellStyle name="Normal 64 4 5 19 2" xfId="42915" xr:uid="{00000000-0005-0000-0000-0000DD510000}"/>
    <cellStyle name="Normal 64 4 5 19 3" xfId="52426" xr:uid="{00000000-0005-0000-0000-0000DE510000}"/>
    <cellStyle name="Normal 64 4 5 2" xfId="452" xr:uid="{00000000-0005-0000-0000-0000DF510000}"/>
    <cellStyle name="Normal 64 4 5 2 10" xfId="26294" xr:uid="{00000000-0005-0000-0000-0000E0510000}"/>
    <cellStyle name="Normal 64 4 5 2 11" xfId="34526" xr:uid="{00000000-0005-0000-0000-0000E1510000}"/>
    <cellStyle name="Normal 64 4 5 2 12" xfId="44037" xr:uid="{00000000-0005-0000-0000-0000E2510000}"/>
    <cellStyle name="Normal 64 4 5 2 2" xfId="613" xr:uid="{00000000-0005-0000-0000-0000E3510000}"/>
    <cellStyle name="Normal 64 4 5 2 2 10" xfId="34686" xr:uid="{00000000-0005-0000-0000-0000E4510000}"/>
    <cellStyle name="Normal 64 4 5 2 2 11" xfId="44197" xr:uid="{00000000-0005-0000-0000-0000E5510000}"/>
    <cellStyle name="Normal 64 4 5 2 2 2" xfId="939" xr:uid="{00000000-0005-0000-0000-0000E6510000}"/>
    <cellStyle name="Normal 64 4 5 2 2 2 10" xfId="44517" xr:uid="{00000000-0005-0000-0000-0000E7510000}"/>
    <cellStyle name="Normal 64 4 5 2 2 2 2" xfId="1582" xr:uid="{00000000-0005-0000-0000-0000E8510000}"/>
    <cellStyle name="Normal 64 4 5 2 2 2 2 2" xfId="2865" xr:uid="{00000000-0005-0000-0000-0000E9510000}"/>
    <cellStyle name="Normal 64 4 5 2 2 2 2 2 2" xfId="5905" xr:uid="{00000000-0005-0000-0000-0000EA510000}"/>
    <cellStyle name="Normal 64 4 5 2 2 2 2 2 2 2" xfId="15422" xr:uid="{00000000-0005-0000-0000-0000EB510000}"/>
    <cellStyle name="Normal 64 4 5 2 2 2 2 2 2 3" xfId="23575" xr:uid="{00000000-0005-0000-0000-0000EC510000}"/>
    <cellStyle name="Normal 64 4 5 2 2 2 2 2 2 4" xfId="31728" xr:uid="{00000000-0005-0000-0000-0000ED510000}"/>
    <cellStyle name="Normal 64 4 5 2 2 2 2 2 2 5" xfId="39960" xr:uid="{00000000-0005-0000-0000-0000EE510000}"/>
    <cellStyle name="Normal 64 4 5 2 2 2 2 2 2 6" xfId="49471" xr:uid="{00000000-0005-0000-0000-0000EF510000}"/>
    <cellStyle name="Normal 64 4 5 2 2 2 2 2 3" xfId="8465" xr:uid="{00000000-0005-0000-0000-0000F0510000}"/>
    <cellStyle name="Normal 64 4 5 2 2 2 2 2 3 2" xfId="17982" xr:uid="{00000000-0005-0000-0000-0000F1510000}"/>
    <cellStyle name="Normal 64 4 5 2 2 2 2 2 3 3" xfId="26135" xr:uid="{00000000-0005-0000-0000-0000F2510000}"/>
    <cellStyle name="Normal 64 4 5 2 2 2 2 2 3 4" xfId="34288" xr:uid="{00000000-0005-0000-0000-0000F3510000}"/>
    <cellStyle name="Normal 64 4 5 2 2 2 2 2 3 5" xfId="42520" xr:uid="{00000000-0005-0000-0000-0000F4510000}"/>
    <cellStyle name="Normal 64 4 5 2 2 2 2 2 3 6" xfId="52031" xr:uid="{00000000-0005-0000-0000-0000F5510000}"/>
    <cellStyle name="Normal 64 4 5 2 2 2 2 2 4" xfId="12382" xr:uid="{00000000-0005-0000-0000-0000F6510000}"/>
    <cellStyle name="Normal 64 4 5 2 2 2 2 2 5" xfId="20541" xr:uid="{00000000-0005-0000-0000-0000F7510000}"/>
    <cellStyle name="Normal 64 4 5 2 2 2 2 2 6" xfId="28694" xr:uid="{00000000-0005-0000-0000-0000F8510000}"/>
    <cellStyle name="Normal 64 4 5 2 2 2 2 2 7" xfId="36926" xr:uid="{00000000-0005-0000-0000-0000F9510000}"/>
    <cellStyle name="Normal 64 4 5 2 2 2 2 2 8" xfId="46437" xr:uid="{00000000-0005-0000-0000-0000FA510000}"/>
    <cellStyle name="Normal 64 4 5 2 2 2 2 3" xfId="4625" xr:uid="{00000000-0005-0000-0000-0000FB510000}"/>
    <cellStyle name="Normal 64 4 5 2 2 2 2 3 2" xfId="14142" xr:uid="{00000000-0005-0000-0000-0000FC510000}"/>
    <cellStyle name="Normal 64 4 5 2 2 2 2 3 3" xfId="22295" xr:uid="{00000000-0005-0000-0000-0000FD510000}"/>
    <cellStyle name="Normal 64 4 5 2 2 2 2 3 4" xfId="30448" xr:uid="{00000000-0005-0000-0000-0000FE510000}"/>
    <cellStyle name="Normal 64 4 5 2 2 2 2 3 5" xfId="38680" xr:uid="{00000000-0005-0000-0000-0000FF510000}"/>
    <cellStyle name="Normal 64 4 5 2 2 2 2 3 6" xfId="48191" xr:uid="{00000000-0005-0000-0000-000000520000}"/>
    <cellStyle name="Normal 64 4 5 2 2 2 2 4" xfId="7185" xr:uid="{00000000-0005-0000-0000-000001520000}"/>
    <cellStyle name="Normal 64 4 5 2 2 2 2 4 2" xfId="16702" xr:uid="{00000000-0005-0000-0000-000002520000}"/>
    <cellStyle name="Normal 64 4 5 2 2 2 2 4 3" xfId="24855" xr:uid="{00000000-0005-0000-0000-000003520000}"/>
    <cellStyle name="Normal 64 4 5 2 2 2 2 4 4" xfId="33008" xr:uid="{00000000-0005-0000-0000-000004520000}"/>
    <cellStyle name="Normal 64 4 5 2 2 2 2 4 5" xfId="41240" xr:uid="{00000000-0005-0000-0000-000005520000}"/>
    <cellStyle name="Normal 64 4 5 2 2 2 2 4 6" xfId="50751" xr:uid="{00000000-0005-0000-0000-000006520000}"/>
    <cellStyle name="Normal 64 4 5 2 2 2 2 5" xfId="11102" xr:uid="{00000000-0005-0000-0000-000007520000}"/>
    <cellStyle name="Normal 64 4 5 2 2 2 2 6" xfId="19261" xr:uid="{00000000-0005-0000-0000-000008520000}"/>
    <cellStyle name="Normal 64 4 5 2 2 2 2 7" xfId="27414" xr:uid="{00000000-0005-0000-0000-000009520000}"/>
    <cellStyle name="Normal 64 4 5 2 2 2 2 8" xfId="35646" xr:uid="{00000000-0005-0000-0000-00000A520000}"/>
    <cellStyle name="Normal 64 4 5 2 2 2 2 9" xfId="45157" xr:uid="{00000000-0005-0000-0000-00000B520000}"/>
    <cellStyle name="Normal 64 4 5 2 2 2 3" xfId="2225" xr:uid="{00000000-0005-0000-0000-00000C520000}"/>
    <cellStyle name="Normal 64 4 5 2 2 2 3 2" xfId="5265" xr:uid="{00000000-0005-0000-0000-00000D520000}"/>
    <cellStyle name="Normal 64 4 5 2 2 2 3 2 2" xfId="14782" xr:uid="{00000000-0005-0000-0000-00000E520000}"/>
    <cellStyle name="Normal 64 4 5 2 2 2 3 2 3" xfId="22935" xr:uid="{00000000-0005-0000-0000-00000F520000}"/>
    <cellStyle name="Normal 64 4 5 2 2 2 3 2 4" xfId="31088" xr:uid="{00000000-0005-0000-0000-000010520000}"/>
    <cellStyle name="Normal 64 4 5 2 2 2 3 2 5" xfId="39320" xr:uid="{00000000-0005-0000-0000-000011520000}"/>
    <cellStyle name="Normal 64 4 5 2 2 2 3 2 6" xfId="48831" xr:uid="{00000000-0005-0000-0000-000012520000}"/>
    <cellStyle name="Normal 64 4 5 2 2 2 3 3" xfId="7825" xr:uid="{00000000-0005-0000-0000-000013520000}"/>
    <cellStyle name="Normal 64 4 5 2 2 2 3 3 2" xfId="17342" xr:uid="{00000000-0005-0000-0000-000014520000}"/>
    <cellStyle name="Normal 64 4 5 2 2 2 3 3 3" xfId="25495" xr:uid="{00000000-0005-0000-0000-000015520000}"/>
    <cellStyle name="Normal 64 4 5 2 2 2 3 3 4" xfId="33648" xr:uid="{00000000-0005-0000-0000-000016520000}"/>
    <cellStyle name="Normal 64 4 5 2 2 2 3 3 5" xfId="41880" xr:uid="{00000000-0005-0000-0000-000017520000}"/>
    <cellStyle name="Normal 64 4 5 2 2 2 3 3 6" xfId="51391" xr:uid="{00000000-0005-0000-0000-000018520000}"/>
    <cellStyle name="Normal 64 4 5 2 2 2 3 4" xfId="11742" xr:uid="{00000000-0005-0000-0000-000019520000}"/>
    <cellStyle name="Normal 64 4 5 2 2 2 3 5" xfId="19901" xr:uid="{00000000-0005-0000-0000-00001A520000}"/>
    <cellStyle name="Normal 64 4 5 2 2 2 3 6" xfId="28054" xr:uid="{00000000-0005-0000-0000-00001B520000}"/>
    <cellStyle name="Normal 64 4 5 2 2 2 3 7" xfId="36286" xr:uid="{00000000-0005-0000-0000-00001C520000}"/>
    <cellStyle name="Normal 64 4 5 2 2 2 3 8" xfId="45797" xr:uid="{00000000-0005-0000-0000-00001D520000}"/>
    <cellStyle name="Normal 64 4 5 2 2 2 4" xfId="3985" xr:uid="{00000000-0005-0000-0000-00001E520000}"/>
    <cellStyle name="Normal 64 4 5 2 2 2 4 2" xfId="13502" xr:uid="{00000000-0005-0000-0000-00001F520000}"/>
    <cellStyle name="Normal 64 4 5 2 2 2 4 3" xfId="21655" xr:uid="{00000000-0005-0000-0000-000020520000}"/>
    <cellStyle name="Normal 64 4 5 2 2 2 4 4" xfId="29808" xr:uid="{00000000-0005-0000-0000-000021520000}"/>
    <cellStyle name="Normal 64 4 5 2 2 2 4 5" xfId="38040" xr:uid="{00000000-0005-0000-0000-000022520000}"/>
    <cellStyle name="Normal 64 4 5 2 2 2 4 6" xfId="47551" xr:uid="{00000000-0005-0000-0000-000023520000}"/>
    <cellStyle name="Normal 64 4 5 2 2 2 5" xfId="6545" xr:uid="{00000000-0005-0000-0000-000024520000}"/>
    <cellStyle name="Normal 64 4 5 2 2 2 5 2" xfId="16062" xr:uid="{00000000-0005-0000-0000-000025520000}"/>
    <cellStyle name="Normal 64 4 5 2 2 2 5 3" xfId="24215" xr:uid="{00000000-0005-0000-0000-000026520000}"/>
    <cellStyle name="Normal 64 4 5 2 2 2 5 4" xfId="32368" xr:uid="{00000000-0005-0000-0000-000027520000}"/>
    <cellStyle name="Normal 64 4 5 2 2 2 5 5" xfId="40600" xr:uid="{00000000-0005-0000-0000-000028520000}"/>
    <cellStyle name="Normal 64 4 5 2 2 2 5 6" xfId="50111" xr:uid="{00000000-0005-0000-0000-000029520000}"/>
    <cellStyle name="Normal 64 4 5 2 2 2 6" xfId="10462" xr:uid="{00000000-0005-0000-0000-00002A520000}"/>
    <cellStyle name="Normal 64 4 5 2 2 2 7" xfId="18621" xr:uid="{00000000-0005-0000-0000-00002B520000}"/>
    <cellStyle name="Normal 64 4 5 2 2 2 8" xfId="26774" xr:uid="{00000000-0005-0000-0000-00002C520000}"/>
    <cellStyle name="Normal 64 4 5 2 2 2 9" xfId="35006" xr:uid="{00000000-0005-0000-0000-00002D520000}"/>
    <cellStyle name="Normal 64 4 5 2 2 3" xfId="1262" xr:uid="{00000000-0005-0000-0000-00002E520000}"/>
    <cellStyle name="Normal 64 4 5 2 2 3 2" xfId="2545" xr:uid="{00000000-0005-0000-0000-00002F520000}"/>
    <cellStyle name="Normal 64 4 5 2 2 3 2 2" xfId="5585" xr:uid="{00000000-0005-0000-0000-000030520000}"/>
    <cellStyle name="Normal 64 4 5 2 2 3 2 2 2" xfId="15102" xr:uid="{00000000-0005-0000-0000-000031520000}"/>
    <cellStyle name="Normal 64 4 5 2 2 3 2 2 3" xfId="23255" xr:uid="{00000000-0005-0000-0000-000032520000}"/>
    <cellStyle name="Normal 64 4 5 2 2 3 2 2 4" xfId="31408" xr:uid="{00000000-0005-0000-0000-000033520000}"/>
    <cellStyle name="Normal 64 4 5 2 2 3 2 2 5" xfId="39640" xr:uid="{00000000-0005-0000-0000-000034520000}"/>
    <cellStyle name="Normal 64 4 5 2 2 3 2 2 6" xfId="49151" xr:uid="{00000000-0005-0000-0000-000035520000}"/>
    <cellStyle name="Normal 64 4 5 2 2 3 2 3" xfId="8145" xr:uid="{00000000-0005-0000-0000-000036520000}"/>
    <cellStyle name="Normal 64 4 5 2 2 3 2 3 2" xfId="17662" xr:uid="{00000000-0005-0000-0000-000037520000}"/>
    <cellStyle name="Normal 64 4 5 2 2 3 2 3 3" xfId="25815" xr:uid="{00000000-0005-0000-0000-000038520000}"/>
    <cellStyle name="Normal 64 4 5 2 2 3 2 3 4" xfId="33968" xr:uid="{00000000-0005-0000-0000-000039520000}"/>
    <cellStyle name="Normal 64 4 5 2 2 3 2 3 5" xfId="42200" xr:uid="{00000000-0005-0000-0000-00003A520000}"/>
    <cellStyle name="Normal 64 4 5 2 2 3 2 3 6" xfId="51711" xr:uid="{00000000-0005-0000-0000-00003B520000}"/>
    <cellStyle name="Normal 64 4 5 2 2 3 2 4" xfId="12062" xr:uid="{00000000-0005-0000-0000-00003C520000}"/>
    <cellStyle name="Normal 64 4 5 2 2 3 2 5" xfId="20221" xr:uid="{00000000-0005-0000-0000-00003D520000}"/>
    <cellStyle name="Normal 64 4 5 2 2 3 2 6" xfId="28374" xr:uid="{00000000-0005-0000-0000-00003E520000}"/>
    <cellStyle name="Normal 64 4 5 2 2 3 2 7" xfId="36606" xr:uid="{00000000-0005-0000-0000-00003F520000}"/>
    <cellStyle name="Normal 64 4 5 2 2 3 2 8" xfId="46117" xr:uid="{00000000-0005-0000-0000-000040520000}"/>
    <cellStyle name="Normal 64 4 5 2 2 3 3" xfId="4305" xr:uid="{00000000-0005-0000-0000-000041520000}"/>
    <cellStyle name="Normal 64 4 5 2 2 3 3 2" xfId="13822" xr:uid="{00000000-0005-0000-0000-000042520000}"/>
    <cellStyle name="Normal 64 4 5 2 2 3 3 3" xfId="21975" xr:uid="{00000000-0005-0000-0000-000043520000}"/>
    <cellStyle name="Normal 64 4 5 2 2 3 3 4" xfId="30128" xr:uid="{00000000-0005-0000-0000-000044520000}"/>
    <cellStyle name="Normal 64 4 5 2 2 3 3 5" xfId="38360" xr:uid="{00000000-0005-0000-0000-000045520000}"/>
    <cellStyle name="Normal 64 4 5 2 2 3 3 6" xfId="47871" xr:uid="{00000000-0005-0000-0000-000046520000}"/>
    <cellStyle name="Normal 64 4 5 2 2 3 4" xfId="6865" xr:uid="{00000000-0005-0000-0000-000047520000}"/>
    <cellStyle name="Normal 64 4 5 2 2 3 4 2" xfId="16382" xr:uid="{00000000-0005-0000-0000-000048520000}"/>
    <cellStyle name="Normal 64 4 5 2 2 3 4 3" xfId="24535" xr:uid="{00000000-0005-0000-0000-000049520000}"/>
    <cellStyle name="Normal 64 4 5 2 2 3 4 4" xfId="32688" xr:uid="{00000000-0005-0000-0000-00004A520000}"/>
    <cellStyle name="Normal 64 4 5 2 2 3 4 5" xfId="40920" xr:uid="{00000000-0005-0000-0000-00004B520000}"/>
    <cellStyle name="Normal 64 4 5 2 2 3 4 6" xfId="50431" xr:uid="{00000000-0005-0000-0000-00004C520000}"/>
    <cellStyle name="Normal 64 4 5 2 2 3 5" xfId="10782" xr:uid="{00000000-0005-0000-0000-00004D520000}"/>
    <cellStyle name="Normal 64 4 5 2 2 3 6" xfId="18941" xr:uid="{00000000-0005-0000-0000-00004E520000}"/>
    <cellStyle name="Normal 64 4 5 2 2 3 7" xfId="27094" xr:uid="{00000000-0005-0000-0000-00004F520000}"/>
    <cellStyle name="Normal 64 4 5 2 2 3 8" xfId="35326" xr:uid="{00000000-0005-0000-0000-000050520000}"/>
    <cellStyle name="Normal 64 4 5 2 2 3 9" xfId="44837" xr:uid="{00000000-0005-0000-0000-000051520000}"/>
    <cellStyle name="Normal 64 4 5 2 2 4" xfId="1905" xr:uid="{00000000-0005-0000-0000-000052520000}"/>
    <cellStyle name="Normal 64 4 5 2 2 4 2" xfId="4945" xr:uid="{00000000-0005-0000-0000-000053520000}"/>
    <cellStyle name="Normal 64 4 5 2 2 4 2 2" xfId="14462" xr:uid="{00000000-0005-0000-0000-000054520000}"/>
    <cellStyle name="Normal 64 4 5 2 2 4 2 3" xfId="22615" xr:uid="{00000000-0005-0000-0000-000055520000}"/>
    <cellStyle name="Normal 64 4 5 2 2 4 2 4" xfId="30768" xr:uid="{00000000-0005-0000-0000-000056520000}"/>
    <cellStyle name="Normal 64 4 5 2 2 4 2 5" xfId="39000" xr:uid="{00000000-0005-0000-0000-000057520000}"/>
    <cellStyle name="Normal 64 4 5 2 2 4 2 6" xfId="48511" xr:uid="{00000000-0005-0000-0000-000058520000}"/>
    <cellStyle name="Normal 64 4 5 2 2 4 3" xfId="7505" xr:uid="{00000000-0005-0000-0000-000059520000}"/>
    <cellStyle name="Normal 64 4 5 2 2 4 3 2" xfId="17022" xr:uid="{00000000-0005-0000-0000-00005A520000}"/>
    <cellStyle name="Normal 64 4 5 2 2 4 3 3" xfId="25175" xr:uid="{00000000-0005-0000-0000-00005B520000}"/>
    <cellStyle name="Normal 64 4 5 2 2 4 3 4" xfId="33328" xr:uid="{00000000-0005-0000-0000-00005C520000}"/>
    <cellStyle name="Normal 64 4 5 2 2 4 3 5" xfId="41560" xr:uid="{00000000-0005-0000-0000-00005D520000}"/>
    <cellStyle name="Normal 64 4 5 2 2 4 3 6" xfId="51071" xr:uid="{00000000-0005-0000-0000-00005E520000}"/>
    <cellStyle name="Normal 64 4 5 2 2 4 4" xfId="11422" xr:uid="{00000000-0005-0000-0000-00005F520000}"/>
    <cellStyle name="Normal 64 4 5 2 2 4 5" xfId="19581" xr:uid="{00000000-0005-0000-0000-000060520000}"/>
    <cellStyle name="Normal 64 4 5 2 2 4 6" xfId="27734" xr:uid="{00000000-0005-0000-0000-000061520000}"/>
    <cellStyle name="Normal 64 4 5 2 2 4 7" xfId="35966" xr:uid="{00000000-0005-0000-0000-000062520000}"/>
    <cellStyle name="Normal 64 4 5 2 2 4 8" xfId="45477" xr:uid="{00000000-0005-0000-0000-000063520000}"/>
    <cellStyle name="Normal 64 4 5 2 2 5" xfId="3662" xr:uid="{00000000-0005-0000-0000-000064520000}"/>
    <cellStyle name="Normal 64 4 5 2 2 5 2" xfId="13179" xr:uid="{00000000-0005-0000-0000-000065520000}"/>
    <cellStyle name="Normal 64 4 5 2 2 5 3" xfId="21335" xr:uid="{00000000-0005-0000-0000-000066520000}"/>
    <cellStyle name="Normal 64 4 5 2 2 5 4" xfId="29488" xr:uid="{00000000-0005-0000-0000-000067520000}"/>
    <cellStyle name="Normal 64 4 5 2 2 5 5" xfId="37720" xr:uid="{00000000-0005-0000-0000-000068520000}"/>
    <cellStyle name="Normal 64 4 5 2 2 5 6" xfId="47231" xr:uid="{00000000-0005-0000-0000-000069520000}"/>
    <cellStyle name="Normal 64 4 5 2 2 6" xfId="6225" xr:uid="{00000000-0005-0000-0000-00006A520000}"/>
    <cellStyle name="Normal 64 4 5 2 2 6 2" xfId="15742" xr:uid="{00000000-0005-0000-0000-00006B520000}"/>
    <cellStyle name="Normal 64 4 5 2 2 6 3" xfId="23895" xr:uid="{00000000-0005-0000-0000-00006C520000}"/>
    <cellStyle name="Normal 64 4 5 2 2 6 4" xfId="32048" xr:uid="{00000000-0005-0000-0000-00006D520000}"/>
    <cellStyle name="Normal 64 4 5 2 2 6 5" xfId="40280" xr:uid="{00000000-0005-0000-0000-00006E520000}"/>
    <cellStyle name="Normal 64 4 5 2 2 6 6" xfId="49791" xr:uid="{00000000-0005-0000-0000-00006F520000}"/>
    <cellStyle name="Normal 64 4 5 2 2 7" xfId="10142" xr:uid="{00000000-0005-0000-0000-000070520000}"/>
    <cellStyle name="Normal 64 4 5 2 2 8" xfId="18301" xr:uid="{00000000-0005-0000-0000-000071520000}"/>
    <cellStyle name="Normal 64 4 5 2 2 9" xfId="26454" xr:uid="{00000000-0005-0000-0000-000072520000}"/>
    <cellStyle name="Normal 64 4 5 2 3" xfId="776" xr:uid="{00000000-0005-0000-0000-000073520000}"/>
    <cellStyle name="Normal 64 4 5 2 3 10" xfId="44357" xr:uid="{00000000-0005-0000-0000-000074520000}"/>
    <cellStyle name="Normal 64 4 5 2 3 2" xfId="1422" xr:uid="{00000000-0005-0000-0000-000075520000}"/>
    <cellStyle name="Normal 64 4 5 2 3 2 2" xfId="2705" xr:uid="{00000000-0005-0000-0000-000076520000}"/>
    <cellStyle name="Normal 64 4 5 2 3 2 2 2" xfId="5745" xr:uid="{00000000-0005-0000-0000-000077520000}"/>
    <cellStyle name="Normal 64 4 5 2 3 2 2 2 2" xfId="15262" xr:uid="{00000000-0005-0000-0000-000078520000}"/>
    <cellStyle name="Normal 64 4 5 2 3 2 2 2 3" xfId="23415" xr:uid="{00000000-0005-0000-0000-000079520000}"/>
    <cellStyle name="Normal 64 4 5 2 3 2 2 2 4" xfId="31568" xr:uid="{00000000-0005-0000-0000-00007A520000}"/>
    <cellStyle name="Normal 64 4 5 2 3 2 2 2 5" xfId="39800" xr:uid="{00000000-0005-0000-0000-00007B520000}"/>
    <cellStyle name="Normal 64 4 5 2 3 2 2 2 6" xfId="49311" xr:uid="{00000000-0005-0000-0000-00007C520000}"/>
    <cellStyle name="Normal 64 4 5 2 3 2 2 3" xfId="8305" xr:uid="{00000000-0005-0000-0000-00007D520000}"/>
    <cellStyle name="Normal 64 4 5 2 3 2 2 3 2" xfId="17822" xr:uid="{00000000-0005-0000-0000-00007E520000}"/>
    <cellStyle name="Normal 64 4 5 2 3 2 2 3 3" xfId="25975" xr:uid="{00000000-0005-0000-0000-00007F520000}"/>
    <cellStyle name="Normal 64 4 5 2 3 2 2 3 4" xfId="34128" xr:uid="{00000000-0005-0000-0000-000080520000}"/>
    <cellStyle name="Normal 64 4 5 2 3 2 2 3 5" xfId="42360" xr:uid="{00000000-0005-0000-0000-000081520000}"/>
    <cellStyle name="Normal 64 4 5 2 3 2 2 3 6" xfId="51871" xr:uid="{00000000-0005-0000-0000-000082520000}"/>
    <cellStyle name="Normal 64 4 5 2 3 2 2 4" xfId="12222" xr:uid="{00000000-0005-0000-0000-000083520000}"/>
    <cellStyle name="Normal 64 4 5 2 3 2 2 5" xfId="20381" xr:uid="{00000000-0005-0000-0000-000084520000}"/>
    <cellStyle name="Normal 64 4 5 2 3 2 2 6" xfId="28534" xr:uid="{00000000-0005-0000-0000-000085520000}"/>
    <cellStyle name="Normal 64 4 5 2 3 2 2 7" xfId="36766" xr:uid="{00000000-0005-0000-0000-000086520000}"/>
    <cellStyle name="Normal 64 4 5 2 3 2 2 8" xfId="46277" xr:uid="{00000000-0005-0000-0000-000087520000}"/>
    <cellStyle name="Normal 64 4 5 2 3 2 3" xfId="4465" xr:uid="{00000000-0005-0000-0000-000088520000}"/>
    <cellStyle name="Normal 64 4 5 2 3 2 3 2" xfId="13982" xr:uid="{00000000-0005-0000-0000-000089520000}"/>
    <cellStyle name="Normal 64 4 5 2 3 2 3 3" xfId="22135" xr:uid="{00000000-0005-0000-0000-00008A520000}"/>
    <cellStyle name="Normal 64 4 5 2 3 2 3 4" xfId="30288" xr:uid="{00000000-0005-0000-0000-00008B520000}"/>
    <cellStyle name="Normal 64 4 5 2 3 2 3 5" xfId="38520" xr:uid="{00000000-0005-0000-0000-00008C520000}"/>
    <cellStyle name="Normal 64 4 5 2 3 2 3 6" xfId="48031" xr:uid="{00000000-0005-0000-0000-00008D520000}"/>
    <cellStyle name="Normal 64 4 5 2 3 2 4" xfId="7025" xr:uid="{00000000-0005-0000-0000-00008E520000}"/>
    <cellStyle name="Normal 64 4 5 2 3 2 4 2" xfId="16542" xr:uid="{00000000-0005-0000-0000-00008F520000}"/>
    <cellStyle name="Normal 64 4 5 2 3 2 4 3" xfId="24695" xr:uid="{00000000-0005-0000-0000-000090520000}"/>
    <cellStyle name="Normal 64 4 5 2 3 2 4 4" xfId="32848" xr:uid="{00000000-0005-0000-0000-000091520000}"/>
    <cellStyle name="Normal 64 4 5 2 3 2 4 5" xfId="41080" xr:uid="{00000000-0005-0000-0000-000092520000}"/>
    <cellStyle name="Normal 64 4 5 2 3 2 4 6" xfId="50591" xr:uid="{00000000-0005-0000-0000-000093520000}"/>
    <cellStyle name="Normal 64 4 5 2 3 2 5" xfId="10942" xr:uid="{00000000-0005-0000-0000-000094520000}"/>
    <cellStyle name="Normal 64 4 5 2 3 2 6" xfId="19101" xr:uid="{00000000-0005-0000-0000-000095520000}"/>
    <cellStyle name="Normal 64 4 5 2 3 2 7" xfId="27254" xr:uid="{00000000-0005-0000-0000-000096520000}"/>
    <cellStyle name="Normal 64 4 5 2 3 2 8" xfId="35486" xr:uid="{00000000-0005-0000-0000-000097520000}"/>
    <cellStyle name="Normal 64 4 5 2 3 2 9" xfId="44997" xr:uid="{00000000-0005-0000-0000-000098520000}"/>
    <cellStyle name="Normal 64 4 5 2 3 3" xfId="2065" xr:uid="{00000000-0005-0000-0000-000099520000}"/>
    <cellStyle name="Normal 64 4 5 2 3 3 2" xfId="5105" xr:uid="{00000000-0005-0000-0000-00009A520000}"/>
    <cellStyle name="Normal 64 4 5 2 3 3 2 2" xfId="14622" xr:uid="{00000000-0005-0000-0000-00009B520000}"/>
    <cellStyle name="Normal 64 4 5 2 3 3 2 3" xfId="22775" xr:uid="{00000000-0005-0000-0000-00009C520000}"/>
    <cellStyle name="Normal 64 4 5 2 3 3 2 4" xfId="30928" xr:uid="{00000000-0005-0000-0000-00009D520000}"/>
    <cellStyle name="Normal 64 4 5 2 3 3 2 5" xfId="39160" xr:uid="{00000000-0005-0000-0000-00009E520000}"/>
    <cellStyle name="Normal 64 4 5 2 3 3 2 6" xfId="48671" xr:uid="{00000000-0005-0000-0000-00009F520000}"/>
    <cellStyle name="Normal 64 4 5 2 3 3 3" xfId="7665" xr:uid="{00000000-0005-0000-0000-0000A0520000}"/>
    <cellStyle name="Normal 64 4 5 2 3 3 3 2" xfId="17182" xr:uid="{00000000-0005-0000-0000-0000A1520000}"/>
    <cellStyle name="Normal 64 4 5 2 3 3 3 3" xfId="25335" xr:uid="{00000000-0005-0000-0000-0000A2520000}"/>
    <cellStyle name="Normal 64 4 5 2 3 3 3 4" xfId="33488" xr:uid="{00000000-0005-0000-0000-0000A3520000}"/>
    <cellStyle name="Normal 64 4 5 2 3 3 3 5" xfId="41720" xr:uid="{00000000-0005-0000-0000-0000A4520000}"/>
    <cellStyle name="Normal 64 4 5 2 3 3 3 6" xfId="51231" xr:uid="{00000000-0005-0000-0000-0000A5520000}"/>
    <cellStyle name="Normal 64 4 5 2 3 3 4" xfId="11582" xr:uid="{00000000-0005-0000-0000-0000A6520000}"/>
    <cellStyle name="Normal 64 4 5 2 3 3 5" xfId="19741" xr:uid="{00000000-0005-0000-0000-0000A7520000}"/>
    <cellStyle name="Normal 64 4 5 2 3 3 6" xfId="27894" xr:uid="{00000000-0005-0000-0000-0000A8520000}"/>
    <cellStyle name="Normal 64 4 5 2 3 3 7" xfId="36126" xr:uid="{00000000-0005-0000-0000-0000A9520000}"/>
    <cellStyle name="Normal 64 4 5 2 3 3 8" xfId="45637" xr:uid="{00000000-0005-0000-0000-0000AA520000}"/>
    <cellStyle name="Normal 64 4 5 2 3 4" xfId="3822" xr:uid="{00000000-0005-0000-0000-0000AB520000}"/>
    <cellStyle name="Normal 64 4 5 2 3 4 2" xfId="13339" xr:uid="{00000000-0005-0000-0000-0000AC520000}"/>
    <cellStyle name="Normal 64 4 5 2 3 4 3" xfId="21495" xr:uid="{00000000-0005-0000-0000-0000AD520000}"/>
    <cellStyle name="Normal 64 4 5 2 3 4 4" xfId="29648" xr:uid="{00000000-0005-0000-0000-0000AE520000}"/>
    <cellStyle name="Normal 64 4 5 2 3 4 5" xfId="37880" xr:uid="{00000000-0005-0000-0000-0000AF520000}"/>
    <cellStyle name="Normal 64 4 5 2 3 4 6" xfId="47391" xr:uid="{00000000-0005-0000-0000-0000B0520000}"/>
    <cellStyle name="Normal 64 4 5 2 3 5" xfId="6385" xr:uid="{00000000-0005-0000-0000-0000B1520000}"/>
    <cellStyle name="Normal 64 4 5 2 3 5 2" xfId="15902" xr:uid="{00000000-0005-0000-0000-0000B2520000}"/>
    <cellStyle name="Normal 64 4 5 2 3 5 3" xfId="24055" xr:uid="{00000000-0005-0000-0000-0000B3520000}"/>
    <cellStyle name="Normal 64 4 5 2 3 5 4" xfId="32208" xr:uid="{00000000-0005-0000-0000-0000B4520000}"/>
    <cellStyle name="Normal 64 4 5 2 3 5 5" xfId="40440" xr:uid="{00000000-0005-0000-0000-0000B5520000}"/>
    <cellStyle name="Normal 64 4 5 2 3 5 6" xfId="49951" xr:uid="{00000000-0005-0000-0000-0000B6520000}"/>
    <cellStyle name="Normal 64 4 5 2 3 6" xfId="10302" xr:uid="{00000000-0005-0000-0000-0000B7520000}"/>
    <cellStyle name="Normal 64 4 5 2 3 7" xfId="18461" xr:uid="{00000000-0005-0000-0000-0000B8520000}"/>
    <cellStyle name="Normal 64 4 5 2 3 8" xfId="26614" xr:uid="{00000000-0005-0000-0000-0000B9520000}"/>
    <cellStyle name="Normal 64 4 5 2 3 9" xfId="34846" xr:uid="{00000000-0005-0000-0000-0000BA520000}"/>
    <cellStyle name="Normal 64 4 5 2 4" xfId="1102" xr:uid="{00000000-0005-0000-0000-0000BB520000}"/>
    <cellStyle name="Normal 64 4 5 2 4 2" xfId="2385" xr:uid="{00000000-0005-0000-0000-0000BC520000}"/>
    <cellStyle name="Normal 64 4 5 2 4 2 2" xfId="5425" xr:uid="{00000000-0005-0000-0000-0000BD520000}"/>
    <cellStyle name="Normal 64 4 5 2 4 2 2 2" xfId="14942" xr:uid="{00000000-0005-0000-0000-0000BE520000}"/>
    <cellStyle name="Normal 64 4 5 2 4 2 2 3" xfId="23095" xr:uid="{00000000-0005-0000-0000-0000BF520000}"/>
    <cellStyle name="Normal 64 4 5 2 4 2 2 4" xfId="31248" xr:uid="{00000000-0005-0000-0000-0000C0520000}"/>
    <cellStyle name="Normal 64 4 5 2 4 2 2 5" xfId="39480" xr:uid="{00000000-0005-0000-0000-0000C1520000}"/>
    <cellStyle name="Normal 64 4 5 2 4 2 2 6" xfId="48991" xr:uid="{00000000-0005-0000-0000-0000C2520000}"/>
    <cellStyle name="Normal 64 4 5 2 4 2 3" xfId="7985" xr:uid="{00000000-0005-0000-0000-0000C3520000}"/>
    <cellStyle name="Normal 64 4 5 2 4 2 3 2" xfId="17502" xr:uid="{00000000-0005-0000-0000-0000C4520000}"/>
    <cellStyle name="Normal 64 4 5 2 4 2 3 3" xfId="25655" xr:uid="{00000000-0005-0000-0000-0000C5520000}"/>
    <cellStyle name="Normal 64 4 5 2 4 2 3 4" xfId="33808" xr:uid="{00000000-0005-0000-0000-0000C6520000}"/>
    <cellStyle name="Normal 64 4 5 2 4 2 3 5" xfId="42040" xr:uid="{00000000-0005-0000-0000-0000C7520000}"/>
    <cellStyle name="Normal 64 4 5 2 4 2 3 6" xfId="51551" xr:uid="{00000000-0005-0000-0000-0000C8520000}"/>
    <cellStyle name="Normal 64 4 5 2 4 2 4" xfId="11902" xr:uid="{00000000-0005-0000-0000-0000C9520000}"/>
    <cellStyle name="Normal 64 4 5 2 4 2 5" xfId="20061" xr:uid="{00000000-0005-0000-0000-0000CA520000}"/>
    <cellStyle name="Normal 64 4 5 2 4 2 6" xfId="28214" xr:uid="{00000000-0005-0000-0000-0000CB520000}"/>
    <cellStyle name="Normal 64 4 5 2 4 2 7" xfId="36446" xr:uid="{00000000-0005-0000-0000-0000CC520000}"/>
    <cellStyle name="Normal 64 4 5 2 4 2 8" xfId="45957" xr:uid="{00000000-0005-0000-0000-0000CD520000}"/>
    <cellStyle name="Normal 64 4 5 2 4 3" xfId="4145" xr:uid="{00000000-0005-0000-0000-0000CE520000}"/>
    <cellStyle name="Normal 64 4 5 2 4 3 2" xfId="13662" xr:uid="{00000000-0005-0000-0000-0000CF520000}"/>
    <cellStyle name="Normal 64 4 5 2 4 3 3" xfId="21815" xr:uid="{00000000-0005-0000-0000-0000D0520000}"/>
    <cellStyle name="Normal 64 4 5 2 4 3 4" xfId="29968" xr:uid="{00000000-0005-0000-0000-0000D1520000}"/>
    <cellStyle name="Normal 64 4 5 2 4 3 5" xfId="38200" xr:uid="{00000000-0005-0000-0000-0000D2520000}"/>
    <cellStyle name="Normal 64 4 5 2 4 3 6" xfId="47711" xr:uid="{00000000-0005-0000-0000-0000D3520000}"/>
    <cellStyle name="Normal 64 4 5 2 4 4" xfId="6705" xr:uid="{00000000-0005-0000-0000-0000D4520000}"/>
    <cellStyle name="Normal 64 4 5 2 4 4 2" xfId="16222" xr:uid="{00000000-0005-0000-0000-0000D5520000}"/>
    <cellStyle name="Normal 64 4 5 2 4 4 3" xfId="24375" xr:uid="{00000000-0005-0000-0000-0000D6520000}"/>
    <cellStyle name="Normal 64 4 5 2 4 4 4" xfId="32528" xr:uid="{00000000-0005-0000-0000-0000D7520000}"/>
    <cellStyle name="Normal 64 4 5 2 4 4 5" xfId="40760" xr:uid="{00000000-0005-0000-0000-0000D8520000}"/>
    <cellStyle name="Normal 64 4 5 2 4 4 6" xfId="50271" xr:uid="{00000000-0005-0000-0000-0000D9520000}"/>
    <cellStyle name="Normal 64 4 5 2 4 5" xfId="10622" xr:uid="{00000000-0005-0000-0000-0000DA520000}"/>
    <cellStyle name="Normal 64 4 5 2 4 6" xfId="18781" xr:uid="{00000000-0005-0000-0000-0000DB520000}"/>
    <cellStyle name="Normal 64 4 5 2 4 7" xfId="26934" xr:uid="{00000000-0005-0000-0000-0000DC520000}"/>
    <cellStyle name="Normal 64 4 5 2 4 8" xfId="35166" xr:uid="{00000000-0005-0000-0000-0000DD520000}"/>
    <cellStyle name="Normal 64 4 5 2 4 9" xfId="44677" xr:uid="{00000000-0005-0000-0000-0000DE520000}"/>
    <cellStyle name="Normal 64 4 5 2 5" xfId="1745" xr:uid="{00000000-0005-0000-0000-0000DF520000}"/>
    <cellStyle name="Normal 64 4 5 2 5 2" xfId="4785" xr:uid="{00000000-0005-0000-0000-0000E0520000}"/>
    <cellStyle name="Normal 64 4 5 2 5 2 2" xfId="14302" xr:uid="{00000000-0005-0000-0000-0000E1520000}"/>
    <cellStyle name="Normal 64 4 5 2 5 2 3" xfId="22455" xr:uid="{00000000-0005-0000-0000-0000E2520000}"/>
    <cellStyle name="Normal 64 4 5 2 5 2 4" xfId="30608" xr:uid="{00000000-0005-0000-0000-0000E3520000}"/>
    <cellStyle name="Normal 64 4 5 2 5 2 5" xfId="38840" xr:uid="{00000000-0005-0000-0000-0000E4520000}"/>
    <cellStyle name="Normal 64 4 5 2 5 2 6" xfId="48351" xr:uid="{00000000-0005-0000-0000-0000E5520000}"/>
    <cellStyle name="Normal 64 4 5 2 5 3" xfId="7345" xr:uid="{00000000-0005-0000-0000-0000E6520000}"/>
    <cellStyle name="Normal 64 4 5 2 5 3 2" xfId="16862" xr:uid="{00000000-0005-0000-0000-0000E7520000}"/>
    <cellStyle name="Normal 64 4 5 2 5 3 3" xfId="25015" xr:uid="{00000000-0005-0000-0000-0000E8520000}"/>
    <cellStyle name="Normal 64 4 5 2 5 3 4" xfId="33168" xr:uid="{00000000-0005-0000-0000-0000E9520000}"/>
    <cellStyle name="Normal 64 4 5 2 5 3 5" xfId="41400" xr:uid="{00000000-0005-0000-0000-0000EA520000}"/>
    <cellStyle name="Normal 64 4 5 2 5 3 6" xfId="50911" xr:uid="{00000000-0005-0000-0000-0000EB520000}"/>
    <cellStyle name="Normal 64 4 5 2 5 4" xfId="11262" xr:uid="{00000000-0005-0000-0000-0000EC520000}"/>
    <cellStyle name="Normal 64 4 5 2 5 5" xfId="19421" xr:uid="{00000000-0005-0000-0000-0000ED520000}"/>
    <cellStyle name="Normal 64 4 5 2 5 6" xfId="27574" xr:uid="{00000000-0005-0000-0000-0000EE520000}"/>
    <cellStyle name="Normal 64 4 5 2 5 7" xfId="35806" xr:uid="{00000000-0005-0000-0000-0000EF520000}"/>
    <cellStyle name="Normal 64 4 5 2 5 8" xfId="45317" xr:uid="{00000000-0005-0000-0000-0000F0520000}"/>
    <cellStyle name="Normal 64 4 5 2 6" xfId="3499" xr:uid="{00000000-0005-0000-0000-0000F1520000}"/>
    <cellStyle name="Normal 64 4 5 2 6 2" xfId="13016" xr:uid="{00000000-0005-0000-0000-0000F2520000}"/>
    <cellStyle name="Normal 64 4 5 2 6 3" xfId="21175" xr:uid="{00000000-0005-0000-0000-0000F3520000}"/>
    <cellStyle name="Normal 64 4 5 2 6 4" xfId="29328" xr:uid="{00000000-0005-0000-0000-0000F4520000}"/>
    <cellStyle name="Normal 64 4 5 2 6 5" xfId="37560" xr:uid="{00000000-0005-0000-0000-0000F5520000}"/>
    <cellStyle name="Normal 64 4 5 2 6 6" xfId="47071" xr:uid="{00000000-0005-0000-0000-0000F6520000}"/>
    <cellStyle name="Normal 64 4 5 2 7" xfId="6065" xr:uid="{00000000-0005-0000-0000-0000F7520000}"/>
    <cellStyle name="Normal 64 4 5 2 7 2" xfId="15582" xr:uid="{00000000-0005-0000-0000-0000F8520000}"/>
    <cellStyle name="Normal 64 4 5 2 7 3" xfId="23735" xr:uid="{00000000-0005-0000-0000-0000F9520000}"/>
    <cellStyle name="Normal 64 4 5 2 7 4" xfId="31888" xr:uid="{00000000-0005-0000-0000-0000FA520000}"/>
    <cellStyle name="Normal 64 4 5 2 7 5" xfId="40120" xr:uid="{00000000-0005-0000-0000-0000FB520000}"/>
    <cellStyle name="Normal 64 4 5 2 7 6" xfId="49631" xr:uid="{00000000-0005-0000-0000-0000FC520000}"/>
    <cellStyle name="Normal 64 4 5 2 8" xfId="9982" xr:uid="{00000000-0005-0000-0000-0000FD520000}"/>
    <cellStyle name="Normal 64 4 5 2 9" xfId="18141" xr:uid="{00000000-0005-0000-0000-0000FE520000}"/>
    <cellStyle name="Normal 64 4 5 20" xfId="8939" xr:uid="{00000000-0005-0000-0000-0000FF520000}"/>
    <cellStyle name="Normal 64 4 5 20 2" xfId="42994" xr:uid="{00000000-0005-0000-0000-000000530000}"/>
    <cellStyle name="Normal 64 4 5 20 3" xfId="52505" xr:uid="{00000000-0005-0000-0000-000001530000}"/>
    <cellStyle name="Normal 64 4 5 21" xfId="9018" xr:uid="{00000000-0005-0000-0000-000002530000}"/>
    <cellStyle name="Normal 64 4 5 21 2" xfId="43073" xr:uid="{00000000-0005-0000-0000-000003530000}"/>
    <cellStyle name="Normal 64 4 5 21 3" xfId="52584" xr:uid="{00000000-0005-0000-0000-000004530000}"/>
    <cellStyle name="Normal 64 4 5 22" xfId="9097" xr:uid="{00000000-0005-0000-0000-000005530000}"/>
    <cellStyle name="Normal 64 4 5 22 2" xfId="43152" xr:uid="{00000000-0005-0000-0000-000006530000}"/>
    <cellStyle name="Normal 64 4 5 22 3" xfId="52663" xr:uid="{00000000-0005-0000-0000-000007530000}"/>
    <cellStyle name="Normal 64 4 5 23" xfId="9176" xr:uid="{00000000-0005-0000-0000-000008530000}"/>
    <cellStyle name="Normal 64 4 5 23 2" xfId="43231" xr:uid="{00000000-0005-0000-0000-000009530000}"/>
    <cellStyle name="Normal 64 4 5 23 3" xfId="52742" xr:uid="{00000000-0005-0000-0000-00000A530000}"/>
    <cellStyle name="Normal 64 4 5 24" xfId="9255" xr:uid="{00000000-0005-0000-0000-00000B530000}"/>
    <cellStyle name="Normal 64 4 5 24 2" xfId="43310" xr:uid="{00000000-0005-0000-0000-00000C530000}"/>
    <cellStyle name="Normal 64 4 5 24 3" xfId="52821" xr:uid="{00000000-0005-0000-0000-00000D530000}"/>
    <cellStyle name="Normal 64 4 5 25" xfId="9334" xr:uid="{00000000-0005-0000-0000-00000E530000}"/>
    <cellStyle name="Normal 64 4 5 25 2" xfId="43389" xr:uid="{00000000-0005-0000-0000-00000F530000}"/>
    <cellStyle name="Normal 64 4 5 25 3" xfId="52900" xr:uid="{00000000-0005-0000-0000-000010530000}"/>
    <cellStyle name="Normal 64 4 5 26" xfId="9413" xr:uid="{00000000-0005-0000-0000-000011530000}"/>
    <cellStyle name="Normal 64 4 5 26 2" xfId="43468" xr:uid="{00000000-0005-0000-0000-000012530000}"/>
    <cellStyle name="Normal 64 4 5 26 3" xfId="52979" xr:uid="{00000000-0005-0000-0000-000013530000}"/>
    <cellStyle name="Normal 64 4 5 27" xfId="9492" xr:uid="{00000000-0005-0000-0000-000014530000}"/>
    <cellStyle name="Normal 64 4 5 27 2" xfId="43547" xr:uid="{00000000-0005-0000-0000-000015530000}"/>
    <cellStyle name="Normal 64 4 5 27 3" xfId="53058" xr:uid="{00000000-0005-0000-0000-000016530000}"/>
    <cellStyle name="Normal 64 4 5 28" xfId="9571" xr:uid="{00000000-0005-0000-0000-000017530000}"/>
    <cellStyle name="Normal 64 4 5 28 2" xfId="43626" xr:uid="{00000000-0005-0000-0000-000018530000}"/>
    <cellStyle name="Normal 64 4 5 28 3" xfId="53137" xr:uid="{00000000-0005-0000-0000-000019530000}"/>
    <cellStyle name="Normal 64 4 5 29" xfId="9650" xr:uid="{00000000-0005-0000-0000-00001A530000}"/>
    <cellStyle name="Normal 64 4 5 29 2" xfId="43705" xr:uid="{00000000-0005-0000-0000-00001B530000}"/>
    <cellStyle name="Normal 64 4 5 29 3" xfId="53216" xr:uid="{00000000-0005-0000-0000-00001C530000}"/>
    <cellStyle name="Normal 64 4 5 3" xfId="533" xr:uid="{00000000-0005-0000-0000-00001D530000}"/>
    <cellStyle name="Normal 64 4 5 3 10" xfId="34606" xr:uid="{00000000-0005-0000-0000-00001E530000}"/>
    <cellStyle name="Normal 64 4 5 3 11" xfId="44117" xr:uid="{00000000-0005-0000-0000-00001F530000}"/>
    <cellStyle name="Normal 64 4 5 3 2" xfId="859" xr:uid="{00000000-0005-0000-0000-000020530000}"/>
    <cellStyle name="Normal 64 4 5 3 2 10" xfId="44437" xr:uid="{00000000-0005-0000-0000-000021530000}"/>
    <cellStyle name="Normal 64 4 5 3 2 2" xfId="1502" xr:uid="{00000000-0005-0000-0000-000022530000}"/>
    <cellStyle name="Normal 64 4 5 3 2 2 2" xfId="2785" xr:uid="{00000000-0005-0000-0000-000023530000}"/>
    <cellStyle name="Normal 64 4 5 3 2 2 2 2" xfId="5825" xr:uid="{00000000-0005-0000-0000-000024530000}"/>
    <cellStyle name="Normal 64 4 5 3 2 2 2 2 2" xfId="15342" xr:uid="{00000000-0005-0000-0000-000025530000}"/>
    <cellStyle name="Normal 64 4 5 3 2 2 2 2 3" xfId="23495" xr:uid="{00000000-0005-0000-0000-000026530000}"/>
    <cellStyle name="Normal 64 4 5 3 2 2 2 2 4" xfId="31648" xr:uid="{00000000-0005-0000-0000-000027530000}"/>
    <cellStyle name="Normal 64 4 5 3 2 2 2 2 5" xfId="39880" xr:uid="{00000000-0005-0000-0000-000028530000}"/>
    <cellStyle name="Normal 64 4 5 3 2 2 2 2 6" xfId="49391" xr:uid="{00000000-0005-0000-0000-000029530000}"/>
    <cellStyle name="Normal 64 4 5 3 2 2 2 3" xfId="8385" xr:uid="{00000000-0005-0000-0000-00002A530000}"/>
    <cellStyle name="Normal 64 4 5 3 2 2 2 3 2" xfId="17902" xr:uid="{00000000-0005-0000-0000-00002B530000}"/>
    <cellStyle name="Normal 64 4 5 3 2 2 2 3 3" xfId="26055" xr:uid="{00000000-0005-0000-0000-00002C530000}"/>
    <cellStyle name="Normal 64 4 5 3 2 2 2 3 4" xfId="34208" xr:uid="{00000000-0005-0000-0000-00002D530000}"/>
    <cellStyle name="Normal 64 4 5 3 2 2 2 3 5" xfId="42440" xr:uid="{00000000-0005-0000-0000-00002E530000}"/>
    <cellStyle name="Normal 64 4 5 3 2 2 2 3 6" xfId="51951" xr:uid="{00000000-0005-0000-0000-00002F530000}"/>
    <cellStyle name="Normal 64 4 5 3 2 2 2 4" xfId="12302" xr:uid="{00000000-0005-0000-0000-000030530000}"/>
    <cellStyle name="Normal 64 4 5 3 2 2 2 5" xfId="20461" xr:uid="{00000000-0005-0000-0000-000031530000}"/>
    <cellStyle name="Normal 64 4 5 3 2 2 2 6" xfId="28614" xr:uid="{00000000-0005-0000-0000-000032530000}"/>
    <cellStyle name="Normal 64 4 5 3 2 2 2 7" xfId="36846" xr:uid="{00000000-0005-0000-0000-000033530000}"/>
    <cellStyle name="Normal 64 4 5 3 2 2 2 8" xfId="46357" xr:uid="{00000000-0005-0000-0000-000034530000}"/>
    <cellStyle name="Normal 64 4 5 3 2 2 3" xfId="4545" xr:uid="{00000000-0005-0000-0000-000035530000}"/>
    <cellStyle name="Normal 64 4 5 3 2 2 3 2" xfId="14062" xr:uid="{00000000-0005-0000-0000-000036530000}"/>
    <cellStyle name="Normal 64 4 5 3 2 2 3 3" xfId="22215" xr:uid="{00000000-0005-0000-0000-000037530000}"/>
    <cellStyle name="Normal 64 4 5 3 2 2 3 4" xfId="30368" xr:uid="{00000000-0005-0000-0000-000038530000}"/>
    <cellStyle name="Normal 64 4 5 3 2 2 3 5" xfId="38600" xr:uid="{00000000-0005-0000-0000-000039530000}"/>
    <cellStyle name="Normal 64 4 5 3 2 2 3 6" xfId="48111" xr:uid="{00000000-0005-0000-0000-00003A530000}"/>
    <cellStyle name="Normal 64 4 5 3 2 2 4" xfId="7105" xr:uid="{00000000-0005-0000-0000-00003B530000}"/>
    <cellStyle name="Normal 64 4 5 3 2 2 4 2" xfId="16622" xr:uid="{00000000-0005-0000-0000-00003C530000}"/>
    <cellStyle name="Normal 64 4 5 3 2 2 4 3" xfId="24775" xr:uid="{00000000-0005-0000-0000-00003D530000}"/>
    <cellStyle name="Normal 64 4 5 3 2 2 4 4" xfId="32928" xr:uid="{00000000-0005-0000-0000-00003E530000}"/>
    <cellStyle name="Normal 64 4 5 3 2 2 4 5" xfId="41160" xr:uid="{00000000-0005-0000-0000-00003F530000}"/>
    <cellStyle name="Normal 64 4 5 3 2 2 4 6" xfId="50671" xr:uid="{00000000-0005-0000-0000-000040530000}"/>
    <cellStyle name="Normal 64 4 5 3 2 2 5" xfId="11022" xr:uid="{00000000-0005-0000-0000-000041530000}"/>
    <cellStyle name="Normal 64 4 5 3 2 2 6" xfId="19181" xr:uid="{00000000-0005-0000-0000-000042530000}"/>
    <cellStyle name="Normal 64 4 5 3 2 2 7" xfId="27334" xr:uid="{00000000-0005-0000-0000-000043530000}"/>
    <cellStyle name="Normal 64 4 5 3 2 2 8" xfId="35566" xr:uid="{00000000-0005-0000-0000-000044530000}"/>
    <cellStyle name="Normal 64 4 5 3 2 2 9" xfId="45077" xr:uid="{00000000-0005-0000-0000-000045530000}"/>
    <cellStyle name="Normal 64 4 5 3 2 3" xfId="2145" xr:uid="{00000000-0005-0000-0000-000046530000}"/>
    <cellStyle name="Normal 64 4 5 3 2 3 2" xfId="5185" xr:uid="{00000000-0005-0000-0000-000047530000}"/>
    <cellStyle name="Normal 64 4 5 3 2 3 2 2" xfId="14702" xr:uid="{00000000-0005-0000-0000-000048530000}"/>
    <cellStyle name="Normal 64 4 5 3 2 3 2 3" xfId="22855" xr:uid="{00000000-0005-0000-0000-000049530000}"/>
    <cellStyle name="Normal 64 4 5 3 2 3 2 4" xfId="31008" xr:uid="{00000000-0005-0000-0000-00004A530000}"/>
    <cellStyle name="Normal 64 4 5 3 2 3 2 5" xfId="39240" xr:uid="{00000000-0005-0000-0000-00004B530000}"/>
    <cellStyle name="Normal 64 4 5 3 2 3 2 6" xfId="48751" xr:uid="{00000000-0005-0000-0000-00004C530000}"/>
    <cellStyle name="Normal 64 4 5 3 2 3 3" xfId="7745" xr:uid="{00000000-0005-0000-0000-00004D530000}"/>
    <cellStyle name="Normal 64 4 5 3 2 3 3 2" xfId="17262" xr:uid="{00000000-0005-0000-0000-00004E530000}"/>
    <cellStyle name="Normal 64 4 5 3 2 3 3 3" xfId="25415" xr:uid="{00000000-0005-0000-0000-00004F530000}"/>
    <cellStyle name="Normal 64 4 5 3 2 3 3 4" xfId="33568" xr:uid="{00000000-0005-0000-0000-000050530000}"/>
    <cellStyle name="Normal 64 4 5 3 2 3 3 5" xfId="41800" xr:uid="{00000000-0005-0000-0000-000051530000}"/>
    <cellStyle name="Normal 64 4 5 3 2 3 3 6" xfId="51311" xr:uid="{00000000-0005-0000-0000-000052530000}"/>
    <cellStyle name="Normal 64 4 5 3 2 3 4" xfId="11662" xr:uid="{00000000-0005-0000-0000-000053530000}"/>
    <cellStyle name="Normal 64 4 5 3 2 3 5" xfId="19821" xr:uid="{00000000-0005-0000-0000-000054530000}"/>
    <cellStyle name="Normal 64 4 5 3 2 3 6" xfId="27974" xr:uid="{00000000-0005-0000-0000-000055530000}"/>
    <cellStyle name="Normal 64 4 5 3 2 3 7" xfId="36206" xr:uid="{00000000-0005-0000-0000-000056530000}"/>
    <cellStyle name="Normal 64 4 5 3 2 3 8" xfId="45717" xr:uid="{00000000-0005-0000-0000-000057530000}"/>
    <cellStyle name="Normal 64 4 5 3 2 4" xfId="3905" xr:uid="{00000000-0005-0000-0000-000058530000}"/>
    <cellStyle name="Normal 64 4 5 3 2 4 2" xfId="13422" xr:uid="{00000000-0005-0000-0000-000059530000}"/>
    <cellStyle name="Normal 64 4 5 3 2 4 3" xfId="21575" xr:uid="{00000000-0005-0000-0000-00005A530000}"/>
    <cellStyle name="Normal 64 4 5 3 2 4 4" xfId="29728" xr:uid="{00000000-0005-0000-0000-00005B530000}"/>
    <cellStyle name="Normal 64 4 5 3 2 4 5" xfId="37960" xr:uid="{00000000-0005-0000-0000-00005C530000}"/>
    <cellStyle name="Normal 64 4 5 3 2 4 6" xfId="47471" xr:uid="{00000000-0005-0000-0000-00005D530000}"/>
    <cellStyle name="Normal 64 4 5 3 2 5" xfId="6465" xr:uid="{00000000-0005-0000-0000-00005E530000}"/>
    <cellStyle name="Normal 64 4 5 3 2 5 2" xfId="15982" xr:uid="{00000000-0005-0000-0000-00005F530000}"/>
    <cellStyle name="Normal 64 4 5 3 2 5 3" xfId="24135" xr:uid="{00000000-0005-0000-0000-000060530000}"/>
    <cellStyle name="Normal 64 4 5 3 2 5 4" xfId="32288" xr:uid="{00000000-0005-0000-0000-000061530000}"/>
    <cellStyle name="Normal 64 4 5 3 2 5 5" xfId="40520" xr:uid="{00000000-0005-0000-0000-000062530000}"/>
    <cellStyle name="Normal 64 4 5 3 2 5 6" xfId="50031" xr:uid="{00000000-0005-0000-0000-000063530000}"/>
    <cellStyle name="Normal 64 4 5 3 2 6" xfId="10382" xr:uid="{00000000-0005-0000-0000-000064530000}"/>
    <cellStyle name="Normal 64 4 5 3 2 7" xfId="18541" xr:uid="{00000000-0005-0000-0000-000065530000}"/>
    <cellStyle name="Normal 64 4 5 3 2 8" xfId="26694" xr:uid="{00000000-0005-0000-0000-000066530000}"/>
    <cellStyle name="Normal 64 4 5 3 2 9" xfId="34926" xr:uid="{00000000-0005-0000-0000-000067530000}"/>
    <cellStyle name="Normal 64 4 5 3 3" xfId="1182" xr:uid="{00000000-0005-0000-0000-000068530000}"/>
    <cellStyle name="Normal 64 4 5 3 3 2" xfId="2465" xr:uid="{00000000-0005-0000-0000-000069530000}"/>
    <cellStyle name="Normal 64 4 5 3 3 2 2" xfId="5505" xr:uid="{00000000-0005-0000-0000-00006A530000}"/>
    <cellStyle name="Normal 64 4 5 3 3 2 2 2" xfId="15022" xr:uid="{00000000-0005-0000-0000-00006B530000}"/>
    <cellStyle name="Normal 64 4 5 3 3 2 2 3" xfId="23175" xr:uid="{00000000-0005-0000-0000-00006C530000}"/>
    <cellStyle name="Normal 64 4 5 3 3 2 2 4" xfId="31328" xr:uid="{00000000-0005-0000-0000-00006D530000}"/>
    <cellStyle name="Normal 64 4 5 3 3 2 2 5" xfId="39560" xr:uid="{00000000-0005-0000-0000-00006E530000}"/>
    <cellStyle name="Normal 64 4 5 3 3 2 2 6" xfId="49071" xr:uid="{00000000-0005-0000-0000-00006F530000}"/>
    <cellStyle name="Normal 64 4 5 3 3 2 3" xfId="8065" xr:uid="{00000000-0005-0000-0000-000070530000}"/>
    <cellStyle name="Normal 64 4 5 3 3 2 3 2" xfId="17582" xr:uid="{00000000-0005-0000-0000-000071530000}"/>
    <cellStyle name="Normal 64 4 5 3 3 2 3 3" xfId="25735" xr:uid="{00000000-0005-0000-0000-000072530000}"/>
    <cellStyle name="Normal 64 4 5 3 3 2 3 4" xfId="33888" xr:uid="{00000000-0005-0000-0000-000073530000}"/>
    <cellStyle name="Normal 64 4 5 3 3 2 3 5" xfId="42120" xr:uid="{00000000-0005-0000-0000-000074530000}"/>
    <cellStyle name="Normal 64 4 5 3 3 2 3 6" xfId="51631" xr:uid="{00000000-0005-0000-0000-000075530000}"/>
    <cellStyle name="Normal 64 4 5 3 3 2 4" xfId="11982" xr:uid="{00000000-0005-0000-0000-000076530000}"/>
    <cellStyle name="Normal 64 4 5 3 3 2 5" xfId="20141" xr:uid="{00000000-0005-0000-0000-000077530000}"/>
    <cellStyle name="Normal 64 4 5 3 3 2 6" xfId="28294" xr:uid="{00000000-0005-0000-0000-000078530000}"/>
    <cellStyle name="Normal 64 4 5 3 3 2 7" xfId="36526" xr:uid="{00000000-0005-0000-0000-000079530000}"/>
    <cellStyle name="Normal 64 4 5 3 3 2 8" xfId="46037" xr:uid="{00000000-0005-0000-0000-00007A530000}"/>
    <cellStyle name="Normal 64 4 5 3 3 3" xfId="4225" xr:uid="{00000000-0005-0000-0000-00007B530000}"/>
    <cellStyle name="Normal 64 4 5 3 3 3 2" xfId="13742" xr:uid="{00000000-0005-0000-0000-00007C530000}"/>
    <cellStyle name="Normal 64 4 5 3 3 3 3" xfId="21895" xr:uid="{00000000-0005-0000-0000-00007D530000}"/>
    <cellStyle name="Normal 64 4 5 3 3 3 4" xfId="30048" xr:uid="{00000000-0005-0000-0000-00007E530000}"/>
    <cellStyle name="Normal 64 4 5 3 3 3 5" xfId="38280" xr:uid="{00000000-0005-0000-0000-00007F530000}"/>
    <cellStyle name="Normal 64 4 5 3 3 3 6" xfId="47791" xr:uid="{00000000-0005-0000-0000-000080530000}"/>
    <cellStyle name="Normal 64 4 5 3 3 4" xfId="6785" xr:uid="{00000000-0005-0000-0000-000081530000}"/>
    <cellStyle name="Normal 64 4 5 3 3 4 2" xfId="16302" xr:uid="{00000000-0005-0000-0000-000082530000}"/>
    <cellStyle name="Normal 64 4 5 3 3 4 3" xfId="24455" xr:uid="{00000000-0005-0000-0000-000083530000}"/>
    <cellStyle name="Normal 64 4 5 3 3 4 4" xfId="32608" xr:uid="{00000000-0005-0000-0000-000084530000}"/>
    <cellStyle name="Normal 64 4 5 3 3 4 5" xfId="40840" xr:uid="{00000000-0005-0000-0000-000085530000}"/>
    <cellStyle name="Normal 64 4 5 3 3 4 6" xfId="50351" xr:uid="{00000000-0005-0000-0000-000086530000}"/>
    <cellStyle name="Normal 64 4 5 3 3 5" xfId="10702" xr:uid="{00000000-0005-0000-0000-000087530000}"/>
    <cellStyle name="Normal 64 4 5 3 3 6" xfId="18861" xr:uid="{00000000-0005-0000-0000-000088530000}"/>
    <cellStyle name="Normal 64 4 5 3 3 7" xfId="27014" xr:uid="{00000000-0005-0000-0000-000089530000}"/>
    <cellStyle name="Normal 64 4 5 3 3 8" xfId="35246" xr:uid="{00000000-0005-0000-0000-00008A530000}"/>
    <cellStyle name="Normal 64 4 5 3 3 9" xfId="44757" xr:uid="{00000000-0005-0000-0000-00008B530000}"/>
    <cellStyle name="Normal 64 4 5 3 4" xfId="1825" xr:uid="{00000000-0005-0000-0000-00008C530000}"/>
    <cellStyle name="Normal 64 4 5 3 4 2" xfId="4865" xr:uid="{00000000-0005-0000-0000-00008D530000}"/>
    <cellStyle name="Normal 64 4 5 3 4 2 2" xfId="14382" xr:uid="{00000000-0005-0000-0000-00008E530000}"/>
    <cellStyle name="Normal 64 4 5 3 4 2 3" xfId="22535" xr:uid="{00000000-0005-0000-0000-00008F530000}"/>
    <cellStyle name="Normal 64 4 5 3 4 2 4" xfId="30688" xr:uid="{00000000-0005-0000-0000-000090530000}"/>
    <cellStyle name="Normal 64 4 5 3 4 2 5" xfId="38920" xr:uid="{00000000-0005-0000-0000-000091530000}"/>
    <cellStyle name="Normal 64 4 5 3 4 2 6" xfId="48431" xr:uid="{00000000-0005-0000-0000-000092530000}"/>
    <cellStyle name="Normal 64 4 5 3 4 3" xfId="7425" xr:uid="{00000000-0005-0000-0000-000093530000}"/>
    <cellStyle name="Normal 64 4 5 3 4 3 2" xfId="16942" xr:uid="{00000000-0005-0000-0000-000094530000}"/>
    <cellStyle name="Normal 64 4 5 3 4 3 3" xfId="25095" xr:uid="{00000000-0005-0000-0000-000095530000}"/>
    <cellStyle name="Normal 64 4 5 3 4 3 4" xfId="33248" xr:uid="{00000000-0005-0000-0000-000096530000}"/>
    <cellStyle name="Normal 64 4 5 3 4 3 5" xfId="41480" xr:uid="{00000000-0005-0000-0000-000097530000}"/>
    <cellStyle name="Normal 64 4 5 3 4 3 6" xfId="50991" xr:uid="{00000000-0005-0000-0000-000098530000}"/>
    <cellStyle name="Normal 64 4 5 3 4 4" xfId="11342" xr:uid="{00000000-0005-0000-0000-000099530000}"/>
    <cellStyle name="Normal 64 4 5 3 4 5" xfId="19501" xr:uid="{00000000-0005-0000-0000-00009A530000}"/>
    <cellStyle name="Normal 64 4 5 3 4 6" xfId="27654" xr:uid="{00000000-0005-0000-0000-00009B530000}"/>
    <cellStyle name="Normal 64 4 5 3 4 7" xfId="35886" xr:uid="{00000000-0005-0000-0000-00009C530000}"/>
    <cellStyle name="Normal 64 4 5 3 4 8" xfId="45397" xr:uid="{00000000-0005-0000-0000-00009D530000}"/>
    <cellStyle name="Normal 64 4 5 3 5" xfId="3582" xr:uid="{00000000-0005-0000-0000-00009E530000}"/>
    <cellStyle name="Normal 64 4 5 3 5 2" xfId="13099" xr:uid="{00000000-0005-0000-0000-00009F530000}"/>
    <cellStyle name="Normal 64 4 5 3 5 3" xfId="21255" xr:uid="{00000000-0005-0000-0000-0000A0530000}"/>
    <cellStyle name="Normal 64 4 5 3 5 4" xfId="29408" xr:uid="{00000000-0005-0000-0000-0000A1530000}"/>
    <cellStyle name="Normal 64 4 5 3 5 5" xfId="37640" xr:uid="{00000000-0005-0000-0000-0000A2530000}"/>
    <cellStyle name="Normal 64 4 5 3 5 6" xfId="47151" xr:uid="{00000000-0005-0000-0000-0000A3530000}"/>
    <cellStyle name="Normal 64 4 5 3 6" xfId="6145" xr:uid="{00000000-0005-0000-0000-0000A4530000}"/>
    <cellStyle name="Normal 64 4 5 3 6 2" xfId="15662" xr:uid="{00000000-0005-0000-0000-0000A5530000}"/>
    <cellStyle name="Normal 64 4 5 3 6 3" xfId="23815" xr:uid="{00000000-0005-0000-0000-0000A6530000}"/>
    <cellStyle name="Normal 64 4 5 3 6 4" xfId="31968" xr:uid="{00000000-0005-0000-0000-0000A7530000}"/>
    <cellStyle name="Normal 64 4 5 3 6 5" xfId="40200" xr:uid="{00000000-0005-0000-0000-0000A8530000}"/>
    <cellStyle name="Normal 64 4 5 3 6 6" xfId="49711" xr:uid="{00000000-0005-0000-0000-0000A9530000}"/>
    <cellStyle name="Normal 64 4 5 3 7" xfId="10062" xr:uid="{00000000-0005-0000-0000-0000AA530000}"/>
    <cellStyle name="Normal 64 4 5 3 8" xfId="18221" xr:uid="{00000000-0005-0000-0000-0000AB530000}"/>
    <cellStyle name="Normal 64 4 5 3 9" xfId="26374" xr:uid="{00000000-0005-0000-0000-0000AC530000}"/>
    <cellStyle name="Normal 64 4 5 30" xfId="9729" xr:uid="{00000000-0005-0000-0000-0000AD530000}"/>
    <cellStyle name="Normal 64 4 5 30 2" xfId="43784" xr:uid="{00000000-0005-0000-0000-0000AE530000}"/>
    <cellStyle name="Normal 64 4 5 30 3" xfId="53295" xr:uid="{00000000-0005-0000-0000-0000AF530000}"/>
    <cellStyle name="Normal 64 4 5 31" xfId="9808" xr:uid="{00000000-0005-0000-0000-0000B0530000}"/>
    <cellStyle name="Normal 64 4 5 31 2" xfId="43863" xr:uid="{00000000-0005-0000-0000-0000B1530000}"/>
    <cellStyle name="Normal 64 4 5 31 3" xfId="53374" xr:uid="{00000000-0005-0000-0000-0000B2530000}"/>
    <cellStyle name="Normal 64 4 5 32" xfId="9902" xr:uid="{00000000-0005-0000-0000-0000B3530000}"/>
    <cellStyle name="Normal 64 4 5 33" xfId="18061" xr:uid="{00000000-0005-0000-0000-0000B4530000}"/>
    <cellStyle name="Normal 64 4 5 34" xfId="26214" xr:uid="{00000000-0005-0000-0000-0000B5530000}"/>
    <cellStyle name="Normal 64 4 5 35" xfId="34367" xr:uid="{00000000-0005-0000-0000-0000B6530000}"/>
    <cellStyle name="Normal 64 4 5 36" xfId="34446" xr:uid="{00000000-0005-0000-0000-0000B7530000}"/>
    <cellStyle name="Normal 64 4 5 37" xfId="43957" xr:uid="{00000000-0005-0000-0000-0000B8530000}"/>
    <cellStyle name="Normal 64 4 5 38" xfId="53468" xr:uid="{00000000-0005-0000-0000-0000B9530000}"/>
    <cellStyle name="Normal 64 4 5 39" xfId="53547" xr:uid="{00000000-0005-0000-0000-0000BA530000}"/>
    <cellStyle name="Normal 64 4 5 4" xfId="696" xr:uid="{00000000-0005-0000-0000-0000BB530000}"/>
    <cellStyle name="Normal 64 4 5 4 10" xfId="44277" xr:uid="{00000000-0005-0000-0000-0000BC530000}"/>
    <cellStyle name="Normal 64 4 5 4 2" xfId="1342" xr:uid="{00000000-0005-0000-0000-0000BD530000}"/>
    <cellStyle name="Normal 64 4 5 4 2 2" xfId="2625" xr:uid="{00000000-0005-0000-0000-0000BE530000}"/>
    <cellStyle name="Normal 64 4 5 4 2 2 2" xfId="5665" xr:uid="{00000000-0005-0000-0000-0000BF530000}"/>
    <cellStyle name="Normal 64 4 5 4 2 2 2 2" xfId="15182" xr:uid="{00000000-0005-0000-0000-0000C0530000}"/>
    <cellStyle name="Normal 64 4 5 4 2 2 2 3" xfId="23335" xr:uid="{00000000-0005-0000-0000-0000C1530000}"/>
    <cellStyle name="Normal 64 4 5 4 2 2 2 4" xfId="31488" xr:uid="{00000000-0005-0000-0000-0000C2530000}"/>
    <cellStyle name="Normal 64 4 5 4 2 2 2 5" xfId="39720" xr:uid="{00000000-0005-0000-0000-0000C3530000}"/>
    <cellStyle name="Normal 64 4 5 4 2 2 2 6" xfId="49231" xr:uid="{00000000-0005-0000-0000-0000C4530000}"/>
    <cellStyle name="Normal 64 4 5 4 2 2 3" xfId="8225" xr:uid="{00000000-0005-0000-0000-0000C5530000}"/>
    <cellStyle name="Normal 64 4 5 4 2 2 3 2" xfId="17742" xr:uid="{00000000-0005-0000-0000-0000C6530000}"/>
    <cellStyle name="Normal 64 4 5 4 2 2 3 3" xfId="25895" xr:uid="{00000000-0005-0000-0000-0000C7530000}"/>
    <cellStyle name="Normal 64 4 5 4 2 2 3 4" xfId="34048" xr:uid="{00000000-0005-0000-0000-0000C8530000}"/>
    <cellStyle name="Normal 64 4 5 4 2 2 3 5" xfId="42280" xr:uid="{00000000-0005-0000-0000-0000C9530000}"/>
    <cellStyle name="Normal 64 4 5 4 2 2 3 6" xfId="51791" xr:uid="{00000000-0005-0000-0000-0000CA530000}"/>
    <cellStyle name="Normal 64 4 5 4 2 2 4" xfId="12142" xr:uid="{00000000-0005-0000-0000-0000CB530000}"/>
    <cellStyle name="Normal 64 4 5 4 2 2 5" xfId="20301" xr:uid="{00000000-0005-0000-0000-0000CC530000}"/>
    <cellStyle name="Normal 64 4 5 4 2 2 6" xfId="28454" xr:uid="{00000000-0005-0000-0000-0000CD530000}"/>
    <cellStyle name="Normal 64 4 5 4 2 2 7" xfId="36686" xr:uid="{00000000-0005-0000-0000-0000CE530000}"/>
    <cellStyle name="Normal 64 4 5 4 2 2 8" xfId="46197" xr:uid="{00000000-0005-0000-0000-0000CF530000}"/>
    <cellStyle name="Normal 64 4 5 4 2 3" xfId="4385" xr:uid="{00000000-0005-0000-0000-0000D0530000}"/>
    <cellStyle name="Normal 64 4 5 4 2 3 2" xfId="13902" xr:uid="{00000000-0005-0000-0000-0000D1530000}"/>
    <cellStyle name="Normal 64 4 5 4 2 3 3" xfId="22055" xr:uid="{00000000-0005-0000-0000-0000D2530000}"/>
    <cellStyle name="Normal 64 4 5 4 2 3 4" xfId="30208" xr:uid="{00000000-0005-0000-0000-0000D3530000}"/>
    <cellStyle name="Normal 64 4 5 4 2 3 5" xfId="38440" xr:uid="{00000000-0005-0000-0000-0000D4530000}"/>
    <cellStyle name="Normal 64 4 5 4 2 3 6" xfId="47951" xr:uid="{00000000-0005-0000-0000-0000D5530000}"/>
    <cellStyle name="Normal 64 4 5 4 2 4" xfId="6945" xr:uid="{00000000-0005-0000-0000-0000D6530000}"/>
    <cellStyle name="Normal 64 4 5 4 2 4 2" xfId="16462" xr:uid="{00000000-0005-0000-0000-0000D7530000}"/>
    <cellStyle name="Normal 64 4 5 4 2 4 3" xfId="24615" xr:uid="{00000000-0005-0000-0000-0000D8530000}"/>
    <cellStyle name="Normal 64 4 5 4 2 4 4" xfId="32768" xr:uid="{00000000-0005-0000-0000-0000D9530000}"/>
    <cellStyle name="Normal 64 4 5 4 2 4 5" xfId="41000" xr:uid="{00000000-0005-0000-0000-0000DA530000}"/>
    <cellStyle name="Normal 64 4 5 4 2 4 6" xfId="50511" xr:uid="{00000000-0005-0000-0000-0000DB530000}"/>
    <cellStyle name="Normal 64 4 5 4 2 5" xfId="10862" xr:uid="{00000000-0005-0000-0000-0000DC530000}"/>
    <cellStyle name="Normal 64 4 5 4 2 6" xfId="19021" xr:uid="{00000000-0005-0000-0000-0000DD530000}"/>
    <cellStyle name="Normal 64 4 5 4 2 7" xfId="27174" xr:uid="{00000000-0005-0000-0000-0000DE530000}"/>
    <cellStyle name="Normal 64 4 5 4 2 8" xfId="35406" xr:uid="{00000000-0005-0000-0000-0000DF530000}"/>
    <cellStyle name="Normal 64 4 5 4 2 9" xfId="44917" xr:uid="{00000000-0005-0000-0000-0000E0530000}"/>
    <cellStyle name="Normal 64 4 5 4 3" xfId="1985" xr:uid="{00000000-0005-0000-0000-0000E1530000}"/>
    <cellStyle name="Normal 64 4 5 4 3 2" xfId="5025" xr:uid="{00000000-0005-0000-0000-0000E2530000}"/>
    <cellStyle name="Normal 64 4 5 4 3 2 2" xfId="14542" xr:uid="{00000000-0005-0000-0000-0000E3530000}"/>
    <cellStyle name="Normal 64 4 5 4 3 2 3" xfId="22695" xr:uid="{00000000-0005-0000-0000-0000E4530000}"/>
    <cellStyle name="Normal 64 4 5 4 3 2 4" xfId="30848" xr:uid="{00000000-0005-0000-0000-0000E5530000}"/>
    <cellStyle name="Normal 64 4 5 4 3 2 5" xfId="39080" xr:uid="{00000000-0005-0000-0000-0000E6530000}"/>
    <cellStyle name="Normal 64 4 5 4 3 2 6" xfId="48591" xr:uid="{00000000-0005-0000-0000-0000E7530000}"/>
    <cellStyle name="Normal 64 4 5 4 3 3" xfId="7585" xr:uid="{00000000-0005-0000-0000-0000E8530000}"/>
    <cellStyle name="Normal 64 4 5 4 3 3 2" xfId="17102" xr:uid="{00000000-0005-0000-0000-0000E9530000}"/>
    <cellStyle name="Normal 64 4 5 4 3 3 3" xfId="25255" xr:uid="{00000000-0005-0000-0000-0000EA530000}"/>
    <cellStyle name="Normal 64 4 5 4 3 3 4" xfId="33408" xr:uid="{00000000-0005-0000-0000-0000EB530000}"/>
    <cellStyle name="Normal 64 4 5 4 3 3 5" xfId="41640" xr:uid="{00000000-0005-0000-0000-0000EC530000}"/>
    <cellStyle name="Normal 64 4 5 4 3 3 6" xfId="51151" xr:uid="{00000000-0005-0000-0000-0000ED530000}"/>
    <cellStyle name="Normal 64 4 5 4 3 4" xfId="11502" xr:uid="{00000000-0005-0000-0000-0000EE530000}"/>
    <cellStyle name="Normal 64 4 5 4 3 5" xfId="19661" xr:uid="{00000000-0005-0000-0000-0000EF530000}"/>
    <cellStyle name="Normal 64 4 5 4 3 6" xfId="27814" xr:uid="{00000000-0005-0000-0000-0000F0530000}"/>
    <cellStyle name="Normal 64 4 5 4 3 7" xfId="36046" xr:uid="{00000000-0005-0000-0000-0000F1530000}"/>
    <cellStyle name="Normal 64 4 5 4 3 8" xfId="45557" xr:uid="{00000000-0005-0000-0000-0000F2530000}"/>
    <cellStyle name="Normal 64 4 5 4 4" xfId="3742" xr:uid="{00000000-0005-0000-0000-0000F3530000}"/>
    <cellStyle name="Normal 64 4 5 4 4 2" xfId="13259" xr:uid="{00000000-0005-0000-0000-0000F4530000}"/>
    <cellStyle name="Normal 64 4 5 4 4 3" xfId="21415" xr:uid="{00000000-0005-0000-0000-0000F5530000}"/>
    <cellStyle name="Normal 64 4 5 4 4 4" xfId="29568" xr:uid="{00000000-0005-0000-0000-0000F6530000}"/>
    <cellStyle name="Normal 64 4 5 4 4 5" xfId="37800" xr:uid="{00000000-0005-0000-0000-0000F7530000}"/>
    <cellStyle name="Normal 64 4 5 4 4 6" xfId="47311" xr:uid="{00000000-0005-0000-0000-0000F8530000}"/>
    <cellStyle name="Normal 64 4 5 4 5" xfId="6305" xr:uid="{00000000-0005-0000-0000-0000F9530000}"/>
    <cellStyle name="Normal 64 4 5 4 5 2" xfId="15822" xr:uid="{00000000-0005-0000-0000-0000FA530000}"/>
    <cellStyle name="Normal 64 4 5 4 5 3" xfId="23975" xr:uid="{00000000-0005-0000-0000-0000FB530000}"/>
    <cellStyle name="Normal 64 4 5 4 5 4" xfId="32128" xr:uid="{00000000-0005-0000-0000-0000FC530000}"/>
    <cellStyle name="Normal 64 4 5 4 5 5" xfId="40360" xr:uid="{00000000-0005-0000-0000-0000FD530000}"/>
    <cellStyle name="Normal 64 4 5 4 5 6" xfId="49871" xr:uid="{00000000-0005-0000-0000-0000FE530000}"/>
    <cellStyle name="Normal 64 4 5 4 6" xfId="10222" xr:uid="{00000000-0005-0000-0000-0000FF530000}"/>
    <cellStyle name="Normal 64 4 5 4 7" xfId="18381" xr:uid="{00000000-0005-0000-0000-000000540000}"/>
    <cellStyle name="Normal 64 4 5 4 8" xfId="26534" xr:uid="{00000000-0005-0000-0000-000001540000}"/>
    <cellStyle name="Normal 64 4 5 4 9" xfId="34766" xr:uid="{00000000-0005-0000-0000-000002540000}"/>
    <cellStyle name="Normal 64 4 5 40" xfId="53626" xr:uid="{00000000-0005-0000-0000-000003540000}"/>
    <cellStyle name="Normal 64 4 5 41" xfId="53705" xr:uid="{00000000-0005-0000-0000-000004540000}"/>
    <cellStyle name="Normal 64 4 5 42" xfId="53784" xr:uid="{00000000-0005-0000-0000-000005540000}"/>
    <cellStyle name="Normal 64 4 5 5" xfId="1022" xr:uid="{00000000-0005-0000-0000-000006540000}"/>
    <cellStyle name="Normal 64 4 5 5 2" xfId="2305" xr:uid="{00000000-0005-0000-0000-000007540000}"/>
    <cellStyle name="Normal 64 4 5 5 2 2" xfId="5345" xr:uid="{00000000-0005-0000-0000-000008540000}"/>
    <cellStyle name="Normal 64 4 5 5 2 2 2" xfId="14862" xr:uid="{00000000-0005-0000-0000-000009540000}"/>
    <cellStyle name="Normal 64 4 5 5 2 2 3" xfId="23015" xr:uid="{00000000-0005-0000-0000-00000A540000}"/>
    <cellStyle name="Normal 64 4 5 5 2 2 4" xfId="31168" xr:uid="{00000000-0005-0000-0000-00000B540000}"/>
    <cellStyle name="Normal 64 4 5 5 2 2 5" xfId="39400" xr:uid="{00000000-0005-0000-0000-00000C540000}"/>
    <cellStyle name="Normal 64 4 5 5 2 2 6" xfId="48911" xr:uid="{00000000-0005-0000-0000-00000D540000}"/>
    <cellStyle name="Normal 64 4 5 5 2 3" xfId="7905" xr:uid="{00000000-0005-0000-0000-00000E540000}"/>
    <cellStyle name="Normal 64 4 5 5 2 3 2" xfId="17422" xr:uid="{00000000-0005-0000-0000-00000F540000}"/>
    <cellStyle name="Normal 64 4 5 5 2 3 3" xfId="25575" xr:uid="{00000000-0005-0000-0000-000010540000}"/>
    <cellStyle name="Normal 64 4 5 5 2 3 4" xfId="33728" xr:uid="{00000000-0005-0000-0000-000011540000}"/>
    <cellStyle name="Normal 64 4 5 5 2 3 5" xfId="41960" xr:uid="{00000000-0005-0000-0000-000012540000}"/>
    <cellStyle name="Normal 64 4 5 5 2 3 6" xfId="51471" xr:uid="{00000000-0005-0000-0000-000013540000}"/>
    <cellStyle name="Normal 64 4 5 5 2 4" xfId="11822" xr:uid="{00000000-0005-0000-0000-000014540000}"/>
    <cellStyle name="Normal 64 4 5 5 2 5" xfId="19981" xr:uid="{00000000-0005-0000-0000-000015540000}"/>
    <cellStyle name="Normal 64 4 5 5 2 6" xfId="28134" xr:uid="{00000000-0005-0000-0000-000016540000}"/>
    <cellStyle name="Normal 64 4 5 5 2 7" xfId="36366" xr:uid="{00000000-0005-0000-0000-000017540000}"/>
    <cellStyle name="Normal 64 4 5 5 2 8" xfId="45877" xr:uid="{00000000-0005-0000-0000-000018540000}"/>
    <cellStyle name="Normal 64 4 5 5 3" xfId="4065" xr:uid="{00000000-0005-0000-0000-000019540000}"/>
    <cellStyle name="Normal 64 4 5 5 3 2" xfId="13582" xr:uid="{00000000-0005-0000-0000-00001A540000}"/>
    <cellStyle name="Normal 64 4 5 5 3 3" xfId="21735" xr:uid="{00000000-0005-0000-0000-00001B540000}"/>
    <cellStyle name="Normal 64 4 5 5 3 4" xfId="29888" xr:uid="{00000000-0005-0000-0000-00001C540000}"/>
    <cellStyle name="Normal 64 4 5 5 3 5" xfId="38120" xr:uid="{00000000-0005-0000-0000-00001D540000}"/>
    <cellStyle name="Normal 64 4 5 5 3 6" xfId="47631" xr:uid="{00000000-0005-0000-0000-00001E540000}"/>
    <cellStyle name="Normal 64 4 5 5 4" xfId="6625" xr:uid="{00000000-0005-0000-0000-00001F540000}"/>
    <cellStyle name="Normal 64 4 5 5 4 2" xfId="16142" xr:uid="{00000000-0005-0000-0000-000020540000}"/>
    <cellStyle name="Normal 64 4 5 5 4 3" xfId="24295" xr:uid="{00000000-0005-0000-0000-000021540000}"/>
    <cellStyle name="Normal 64 4 5 5 4 4" xfId="32448" xr:uid="{00000000-0005-0000-0000-000022540000}"/>
    <cellStyle name="Normal 64 4 5 5 4 5" xfId="40680" xr:uid="{00000000-0005-0000-0000-000023540000}"/>
    <cellStyle name="Normal 64 4 5 5 4 6" xfId="50191" xr:uid="{00000000-0005-0000-0000-000024540000}"/>
    <cellStyle name="Normal 64 4 5 5 5" xfId="10542" xr:uid="{00000000-0005-0000-0000-000025540000}"/>
    <cellStyle name="Normal 64 4 5 5 6" xfId="18701" xr:uid="{00000000-0005-0000-0000-000026540000}"/>
    <cellStyle name="Normal 64 4 5 5 7" xfId="26854" xr:uid="{00000000-0005-0000-0000-000027540000}"/>
    <cellStyle name="Normal 64 4 5 5 8" xfId="35086" xr:uid="{00000000-0005-0000-0000-000028540000}"/>
    <cellStyle name="Normal 64 4 5 5 9" xfId="44597" xr:uid="{00000000-0005-0000-0000-000029540000}"/>
    <cellStyle name="Normal 64 4 5 6" xfId="1665" xr:uid="{00000000-0005-0000-0000-00002A540000}"/>
    <cellStyle name="Normal 64 4 5 6 2" xfId="4705" xr:uid="{00000000-0005-0000-0000-00002B540000}"/>
    <cellStyle name="Normal 64 4 5 6 2 2" xfId="14222" xr:uid="{00000000-0005-0000-0000-00002C540000}"/>
    <cellStyle name="Normal 64 4 5 6 2 3" xfId="22375" xr:uid="{00000000-0005-0000-0000-00002D540000}"/>
    <cellStyle name="Normal 64 4 5 6 2 4" xfId="30528" xr:uid="{00000000-0005-0000-0000-00002E540000}"/>
    <cellStyle name="Normal 64 4 5 6 2 5" xfId="38760" xr:uid="{00000000-0005-0000-0000-00002F540000}"/>
    <cellStyle name="Normal 64 4 5 6 2 6" xfId="48271" xr:uid="{00000000-0005-0000-0000-000030540000}"/>
    <cellStyle name="Normal 64 4 5 6 3" xfId="7265" xr:uid="{00000000-0005-0000-0000-000031540000}"/>
    <cellStyle name="Normal 64 4 5 6 3 2" xfId="16782" xr:uid="{00000000-0005-0000-0000-000032540000}"/>
    <cellStyle name="Normal 64 4 5 6 3 3" xfId="24935" xr:uid="{00000000-0005-0000-0000-000033540000}"/>
    <cellStyle name="Normal 64 4 5 6 3 4" xfId="33088" xr:uid="{00000000-0005-0000-0000-000034540000}"/>
    <cellStyle name="Normal 64 4 5 6 3 5" xfId="41320" xr:uid="{00000000-0005-0000-0000-000035540000}"/>
    <cellStyle name="Normal 64 4 5 6 3 6" xfId="50831" xr:uid="{00000000-0005-0000-0000-000036540000}"/>
    <cellStyle name="Normal 64 4 5 6 4" xfId="11182" xr:uid="{00000000-0005-0000-0000-000037540000}"/>
    <cellStyle name="Normal 64 4 5 6 5" xfId="19341" xr:uid="{00000000-0005-0000-0000-000038540000}"/>
    <cellStyle name="Normal 64 4 5 6 6" xfId="27494" xr:uid="{00000000-0005-0000-0000-000039540000}"/>
    <cellStyle name="Normal 64 4 5 6 7" xfId="35726" xr:uid="{00000000-0005-0000-0000-00003A540000}"/>
    <cellStyle name="Normal 64 4 5 6 8" xfId="45237" xr:uid="{00000000-0005-0000-0000-00003B540000}"/>
    <cellStyle name="Normal 64 4 5 7" xfId="2944" xr:uid="{00000000-0005-0000-0000-00003C540000}"/>
    <cellStyle name="Normal 64 4 5 7 2" xfId="12461" xr:uid="{00000000-0005-0000-0000-00003D540000}"/>
    <cellStyle name="Normal 64 4 5 7 3" xfId="20620" xr:uid="{00000000-0005-0000-0000-00003E540000}"/>
    <cellStyle name="Normal 64 4 5 7 4" xfId="28773" xr:uid="{00000000-0005-0000-0000-00003F540000}"/>
    <cellStyle name="Normal 64 4 5 7 5" xfId="37005" xr:uid="{00000000-0005-0000-0000-000040540000}"/>
    <cellStyle name="Normal 64 4 5 7 6" xfId="46516" xr:uid="{00000000-0005-0000-0000-000041540000}"/>
    <cellStyle name="Normal 64 4 5 8" xfId="3023" xr:uid="{00000000-0005-0000-0000-000042540000}"/>
    <cellStyle name="Normal 64 4 5 8 2" xfId="12540" xr:uid="{00000000-0005-0000-0000-000043540000}"/>
    <cellStyle name="Normal 64 4 5 8 3" xfId="20699" xr:uid="{00000000-0005-0000-0000-000044540000}"/>
    <cellStyle name="Normal 64 4 5 8 4" xfId="28852" xr:uid="{00000000-0005-0000-0000-000045540000}"/>
    <cellStyle name="Normal 64 4 5 8 5" xfId="37084" xr:uid="{00000000-0005-0000-0000-000046540000}"/>
    <cellStyle name="Normal 64 4 5 8 6" xfId="46595" xr:uid="{00000000-0005-0000-0000-000047540000}"/>
    <cellStyle name="Normal 64 4 5 9" xfId="3102" xr:uid="{00000000-0005-0000-0000-000048540000}"/>
    <cellStyle name="Normal 64 4 5 9 2" xfId="12619" xr:uid="{00000000-0005-0000-0000-000049540000}"/>
    <cellStyle name="Normal 64 4 5 9 3" xfId="20778" xr:uid="{00000000-0005-0000-0000-00004A540000}"/>
    <cellStyle name="Normal 64 4 5 9 4" xfId="28931" xr:uid="{00000000-0005-0000-0000-00004B540000}"/>
    <cellStyle name="Normal 64 4 5 9 5" xfId="37163" xr:uid="{00000000-0005-0000-0000-00004C540000}"/>
    <cellStyle name="Normal 64 4 5 9 6" xfId="46674" xr:uid="{00000000-0005-0000-0000-00004D540000}"/>
    <cellStyle name="Normal 64 4 6" xfId="9855" xr:uid="{00000000-0005-0000-0000-00004E540000}"/>
    <cellStyle name="Normal 64 4 6 2" xfId="43910" xr:uid="{00000000-0005-0000-0000-00004F540000}"/>
    <cellStyle name="Normal 64 4 6 3" xfId="53421" xr:uid="{00000000-0005-0000-0000-000050540000}"/>
    <cellStyle name="Normal 64 5" xfId="215" xr:uid="{00000000-0005-0000-0000-000051540000}"/>
    <cellStyle name="Normal 64 5 10" xfId="3073" xr:uid="{00000000-0005-0000-0000-000052540000}"/>
    <cellStyle name="Normal 64 5 10 2" xfId="12590" xr:uid="{00000000-0005-0000-0000-000053540000}"/>
    <cellStyle name="Normal 64 5 10 3" xfId="20749" xr:uid="{00000000-0005-0000-0000-000054540000}"/>
    <cellStyle name="Normal 64 5 10 4" xfId="28902" xr:uid="{00000000-0005-0000-0000-000055540000}"/>
    <cellStyle name="Normal 64 5 10 5" xfId="37134" xr:uid="{00000000-0005-0000-0000-000056540000}"/>
    <cellStyle name="Normal 64 5 10 6" xfId="46645" xr:uid="{00000000-0005-0000-0000-000057540000}"/>
    <cellStyle name="Normal 64 5 11" xfId="3152" xr:uid="{00000000-0005-0000-0000-000058540000}"/>
    <cellStyle name="Normal 64 5 11 2" xfId="12669" xr:uid="{00000000-0005-0000-0000-000059540000}"/>
    <cellStyle name="Normal 64 5 11 3" xfId="20828" xr:uid="{00000000-0005-0000-0000-00005A540000}"/>
    <cellStyle name="Normal 64 5 11 4" xfId="28981" xr:uid="{00000000-0005-0000-0000-00005B540000}"/>
    <cellStyle name="Normal 64 5 11 5" xfId="37213" xr:uid="{00000000-0005-0000-0000-00005C540000}"/>
    <cellStyle name="Normal 64 5 11 6" xfId="46724" xr:uid="{00000000-0005-0000-0000-00005D540000}"/>
    <cellStyle name="Normal 64 5 12" xfId="3231" xr:uid="{00000000-0005-0000-0000-00005E540000}"/>
    <cellStyle name="Normal 64 5 12 2" xfId="12748" xr:uid="{00000000-0005-0000-0000-00005F540000}"/>
    <cellStyle name="Normal 64 5 12 3" xfId="20907" xr:uid="{00000000-0005-0000-0000-000060540000}"/>
    <cellStyle name="Normal 64 5 12 4" xfId="29060" xr:uid="{00000000-0005-0000-0000-000061540000}"/>
    <cellStyle name="Normal 64 5 12 5" xfId="37292" xr:uid="{00000000-0005-0000-0000-000062540000}"/>
    <cellStyle name="Normal 64 5 12 6" xfId="46803" xr:uid="{00000000-0005-0000-0000-000063540000}"/>
    <cellStyle name="Normal 64 5 13" xfId="3310" xr:uid="{00000000-0005-0000-0000-000064540000}"/>
    <cellStyle name="Normal 64 5 13 2" xfId="12827" xr:uid="{00000000-0005-0000-0000-000065540000}"/>
    <cellStyle name="Normal 64 5 13 3" xfId="20986" xr:uid="{00000000-0005-0000-0000-000066540000}"/>
    <cellStyle name="Normal 64 5 13 4" xfId="29139" xr:uid="{00000000-0005-0000-0000-000067540000}"/>
    <cellStyle name="Normal 64 5 13 5" xfId="37371" xr:uid="{00000000-0005-0000-0000-000068540000}"/>
    <cellStyle name="Normal 64 5 13 6" xfId="46882" xr:uid="{00000000-0005-0000-0000-000069540000}"/>
    <cellStyle name="Normal 64 5 14" xfId="3389" xr:uid="{00000000-0005-0000-0000-00006A540000}"/>
    <cellStyle name="Normal 64 5 14 2" xfId="12906" xr:uid="{00000000-0005-0000-0000-00006B540000}"/>
    <cellStyle name="Normal 64 5 14 3" xfId="21065" xr:uid="{00000000-0005-0000-0000-00006C540000}"/>
    <cellStyle name="Normal 64 5 14 4" xfId="29218" xr:uid="{00000000-0005-0000-0000-00006D540000}"/>
    <cellStyle name="Normal 64 5 14 5" xfId="37450" xr:uid="{00000000-0005-0000-0000-00006E540000}"/>
    <cellStyle name="Normal 64 5 14 6" xfId="46961" xr:uid="{00000000-0005-0000-0000-00006F540000}"/>
    <cellStyle name="Normal 64 5 15" xfId="5955" xr:uid="{00000000-0005-0000-0000-000070540000}"/>
    <cellStyle name="Normal 64 5 15 2" xfId="15472" xr:uid="{00000000-0005-0000-0000-000071540000}"/>
    <cellStyle name="Normal 64 5 15 3" xfId="23625" xr:uid="{00000000-0005-0000-0000-000072540000}"/>
    <cellStyle name="Normal 64 5 15 4" xfId="31778" xr:uid="{00000000-0005-0000-0000-000073540000}"/>
    <cellStyle name="Normal 64 5 15 5" xfId="40010" xr:uid="{00000000-0005-0000-0000-000074540000}"/>
    <cellStyle name="Normal 64 5 15 6" xfId="49521" xr:uid="{00000000-0005-0000-0000-000075540000}"/>
    <cellStyle name="Normal 64 5 16" xfId="8515" xr:uid="{00000000-0005-0000-0000-000076540000}"/>
    <cellStyle name="Normal 64 5 16 2" xfId="42570" xr:uid="{00000000-0005-0000-0000-000077540000}"/>
    <cellStyle name="Normal 64 5 16 3" xfId="52081" xr:uid="{00000000-0005-0000-0000-000078540000}"/>
    <cellStyle name="Normal 64 5 17" xfId="8594" xr:uid="{00000000-0005-0000-0000-000079540000}"/>
    <cellStyle name="Normal 64 5 17 2" xfId="42649" xr:uid="{00000000-0005-0000-0000-00007A540000}"/>
    <cellStyle name="Normal 64 5 17 3" xfId="52160" xr:uid="{00000000-0005-0000-0000-00007B540000}"/>
    <cellStyle name="Normal 64 5 18" xfId="8673" xr:uid="{00000000-0005-0000-0000-00007C540000}"/>
    <cellStyle name="Normal 64 5 18 2" xfId="42728" xr:uid="{00000000-0005-0000-0000-00007D540000}"/>
    <cellStyle name="Normal 64 5 18 3" xfId="52239" xr:uid="{00000000-0005-0000-0000-00007E540000}"/>
    <cellStyle name="Normal 64 5 19" xfId="8752" xr:uid="{00000000-0005-0000-0000-00007F540000}"/>
    <cellStyle name="Normal 64 5 19 2" xfId="42807" xr:uid="{00000000-0005-0000-0000-000080540000}"/>
    <cellStyle name="Normal 64 5 19 3" xfId="52318" xr:uid="{00000000-0005-0000-0000-000081540000}"/>
    <cellStyle name="Normal 64 5 2" xfId="378" xr:uid="{00000000-0005-0000-0000-000082540000}"/>
    <cellStyle name="Normal 64 5 2 10" xfId="3199" xr:uid="{00000000-0005-0000-0000-000083540000}"/>
    <cellStyle name="Normal 64 5 2 10 2" xfId="12716" xr:uid="{00000000-0005-0000-0000-000084540000}"/>
    <cellStyle name="Normal 64 5 2 10 3" xfId="20875" xr:uid="{00000000-0005-0000-0000-000085540000}"/>
    <cellStyle name="Normal 64 5 2 10 4" xfId="29028" xr:uid="{00000000-0005-0000-0000-000086540000}"/>
    <cellStyle name="Normal 64 5 2 10 5" xfId="37260" xr:uid="{00000000-0005-0000-0000-000087540000}"/>
    <cellStyle name="Normal 64 5 2 10 6" xfId="46771" xr:uid="{00000000-0005-0000-0000-000088540000}"/>
    <cellStyle name="Normal 64 5 2 11" xfId="3278" xr:uid="{00000000-0005-0000-0000-000089540000}"/>
    <cellStyle name="Normal 64 5 2 11 2" xfId="12795" xr:uid="{00000000-0005-0000-0000-00008A540000}"/>
    <cellStyle name="Normal 64 5 2 11 3" xfId="20954" xr:uid="{00000000-0005-0000-0000-00008B540000}"/>
    <cellStyle name="Normal 64 5 2 11 4" xfId="29107" xr:uid="{00000000-0005-0000-0000-00008C540000}"/>
    <cellStyle name="Normal 64 5 2 11 5" xfId="37339" xr:uid="{00000000-0005-0000-0000-00008D540000}"/>
    <cellStyle name="Normal 64 5 2 11 6" xfId="46850" xr:uid="{00000000-0005-0000-0000-00008E540000}"/>
    <cellStyle name="Normal 64 5 2 12" xfId="3357" xr:uid="{00000000-0005-0000-0000-00008F540000}"/>
    <cellStyle name="Normal 64 5 2 12 2" xfId="12874" xr:uid="{00000000-0005-0000-0000-000090540000}"/>
    <cellStyle name="Normal 64 5 2 12 3" xfId="21033" xr:uid="{00000000-0005-0000-0000-000091540000}"/>
    <cellStyle name="Normal 64 5 2 12 4" xfId="29186" xr:uid="{00000000-0005-0000-0000-000092540000}"/>
    <cellStyle name="Normal 64 5 2 12 5" xfId="37418" xr:uid="{00000000-0005-0000-0000-000093540000}"/>
    <cellStyle name="Normal 64 5 2 12 6" xfId="46929" xr:uid="{00000000-0005-0000-0000-000094540000}"/>
    <cellStyle name="Normal 64 5 2 13" xfId="3437" xr:uid="{00000000-0005-0000-0000-000095540000}"/>
    <cellStyle name="Normal 64 5 2 13 2" xfId="12954" xr:uid="{00000000-0005-0000-0000-000096540000}"/>
    <cellStyle name="Normal 64 5 2 13 3" xfId="21113" xr:uid="{00000000-0005-0000-0000-000097540000}"/>
    <cellStyle name="Normal 64 5 2 13 4" xfId="29266" xr:uid="{00000000-0005-0000-0000-000098540000}"/>
    <cellStyle name="Normal 64 5 2 13 5" xfId="37498" xr:uid="{00000000-0005-0000-0000-000099540000}"/>
    <cellStyle name="Normal 64 5 2 13 6" xfId="47009" xr:uid="{00000000-0005-0000-0000-00009A540000}"/>
    <cellStyle name="Normal 64 5 2 14" xfId="6003" xr:uid="{00000000-0005-0000-0000-00009B540000}"/>
    <cellStyle name="Normal 64 5 2 14 2" xfId="15520" xr:uid="{00000000-0005-0000-0000-00009C540000}"/>
    <cellStyle name="Normal 64 5 2 14 3" xfId="23673" xr:uid="{00000000-0005-0000-0000-00009D540000}"/>
    <cellStyle name="Normal 64 5 2 14 4" xfId="31826" xr:uid="{00000000-0005-0000-0000-00009E540000}"/>
    <cellStyle name="Normal 64 5 2 14 5" xfId="40058" xr:uid="{00000000-0005-0000-0000-00009F540000}"/>
    <cellStyle name="Normal 64 5 2 14 6" xfId="49569" xr:uid="{00000000-0005-0000-0000-0000A0540000}"/>
    <cellStyle name="Normal 64 5 2 15" xfId="8562" xr:uid="{00000000-0005-0000-0000-0000A1540000}"/>
    <cellStyle name="Normal 64 5 2 15 2" xfId="42617" xr:uid="{00000000-0005-0000-0000-0000A2540000}"/>
    <cellStyle name="Normal 64 5 2 15 3" xfId="52128" xr:uid="{00000000-0005-0000-0000-0000A3540000}"/>
    <cellStyle name="Normal 64 5 2 16" xfId="8641" xr:uid="{00000000-0005-0000-0000-0000A4540000}"/>
    <cellStyle name="Normal 64 5 2 16 2" xfId="42696" xr:uid="{00000000-0005-0000-0000-0000A5540000}"/>
    <cellStyle name="Normal 64 5 2 16 3" xfId="52207" xr:uid="{00000000-0005-0000-0000-0000A6540000}"/>
    <cellStyle name="Normal 64 5 2 17" xfId="8720" xr:uid="{00000000-0005-0000-0000-0000A7540000}"/>
    <cellStyle name="Normal 64 5 2 17 2" xfId="42775" xr:uid="{00000000-0005-0000-0000-0000A8540000}"/>
    <cellStyle name="Normal 64 5 2 17 3" xfId="52286" xr:uid="{00000000-0005-0000-0000-0000A9540000}"/>
    <cellStyle name="Normal 64 5 2 18" xfId="8799" xr:uid="{00000000-0005-0000-0000-0000AA540000}"/>
    <cellStyle name="Normal 64 5 2 18 2" xfId="42854" xr:uid="{00000000-0005-0000-0000-0000AB540000}"/>
    <cellStyle name="Normal 64 5 2 18 3" xfId="52365" xr:uid="{00000000-0005-0000-0000-0000AC540000}"/>
    <cellStyle name="Normal 64 5 2 19" xfId="8878" xr:uid="{00000000-0005-0000-0000-0000AD540000}"/>
    <cellStyle name="Normal 64 5 2 19 2" xfId="42933" xr:uid="{00000000-0005-0000-0000-0000AE540000}"/>
    <cellStyle name="Normal 64 5 2 19 3" xfId="52444" xr:uid="{00000000-0005-0000-0000-0000AF540000}"/>
    <cellStyle name="Normal 64 5 2 2" xfId="470" xr:uid="{00000000-0005-0000-0000-0000B0540000}"/>
    <cellStyle name="Normal 64 5 2 2 10" xfId="26312" xr:uid="{00000000-0005-0000-0000-0000B1540000}"/>
    <cellStyle name="Normal 64 5 2 2 11" xfId="34544" xr:uid="{00000000-0005-0000-0000-0000B2540000}"/>
    <cellStyle name="Normal 64 5 2 2 12" xfId="44055" xr:uid="{00000000-0005-0000-0000-0000B3540000}"/>
    <cellStyle name="Normal 64 5 2 2 2" xfId="631" xr:uid="{00000000-0005-0000-0000-0000B4540000}"/>
    <cellStyle name="Normal 64 5 2 2 2 10" xfId="34704" xr:uid="{00000000-0005-0000-0000-0000B5540000}"/>
    <cellStyle name="Normal 64 5 2 2 2 11" xfId="44215" xr:uid="{00000000-0005-0000-0000-0000B6540000}"/>
    <cellStyle name="Normal 64 5 2 2 2 2" xfId="957" xr:uid="{00000000-0005-0000-0000-0000B7540000}"/>
    <cellStyle name="Normal 64 5 2 2 2 2 10" xfId="44535" xr:uid="{00000000-0005-0000-0000-0000B8540000}"/>
    <cellStyle name="Normal 64 5 2 2 2 2 2" xfId="1600" xr:uid="{00000000-0005-0000-0000-0000B9540000}"/>
    <cellStyle name="Normal 64 5 2 2 2 2 2 2" xfId="2883" xr:uid="{00000000-0005-0000-0000-0000BA540000}"/>
    <cellStyle name="Normal 64 5 2 2 2 2 2 2 2" xfId="5923" xr:uid="{00000000-0005-0000-0000-0000BB540000}"/>
    <cellStyle name="Normal 64 5 2 2 2 2 2 2 2 2" xfId="15440" xr:uid="{00000000-0005-0000-0000-0000BC540000}"/>
    <cellStyle name="Normal 64 5 2 2 2 2 2 2 2 3" xfId="23593" xr:uid="{00000000-0005-0000-0000-0000BD540000}"/>
    <cellStyle name="Normal 64 5 2 2 2 2 2 2 2 4" xfId="31746" xr:uid="{00000000-0005-0000-0000-0000BE540000}"/>
    <cellStyle name="Normal 64 5 2 2 2 2 2 2 2 5" xfId="39978" xr:uid="{00000000-0005-0000-0000-0000BF540000}"/>
    <cellStyle name="Normal 64 5 2 2 2 2 2 2 2 6" xfId="49489" xr:uid="{00000000-0005-0000-0000-0000C0540000}"/>
    <cellStyle name="Normal 64 5 2 2 2 2 2 2 3" xfId="8483" xr:uid="{00000000-0005-0000-0000-0000C1540000}"/>
    <cellStyle name="Normal 64 5 2 2 2 2 2 2 3 2" xfId="18000" xr:uid="{00000000-0005-0000-0000-0000C2540000}"/>
    <cellStyle name="Normal 64 5 2 2 2 2 2 2 3 3" xfId="26153" xr:uid="{00000000-0005-0000-0000-0000C3540000}"/>
    <cellStyle name="Normal 64 5 2 2 2 2 2 2 3 4" xfId="34306" xr:uid="{00000000-0005-0000-0000-0000C4540000}"/>
    <cellStyle name="Normal 64 5 2 2 2 2 2 2 3 5" xfId="42538" xr:uid="{00000000-0005-0000-0000-0000C5540000}"/>
    <cellStyle name="Normal 64 5 2 2 2 2 2 2 3 6" xfId="52049" xr:uid="{00000000-0005-0000-0000-0000C6540000}"/>
    <cellStyle name="Normal 64 5 2 2 2 2 2 2 4" xfId="12400" xr:uid="{00000000-0005-0000-0000-0000C7540000}"/>
    <cellStyle name="Normal 64 5 2 2 2 2 2 2 5" xfId="20559" xr:uid="{00000000-0005-0000-0000-0000C8540000}"/>
    <cellStyle name="Normal 64 5 2 2 2 2 2 2 6" xfId="28712" xr:uid="{00000000-0005-0000-0000-0000C9540000}"/>
    <cellStyle name="Normal 64 5 2 2 2 2 2 2 7" xfId="36944" xr:uid="{00000000-0005-0000-0000-0000CA540000}"/>
    <cellStyle name="Normal 64 5 2 2 2 2 2 2 8" xfId="46455" xr:uid="{00000000-0005-0000-0000-0000CB540000}"/>
    <cellStyle name="Normal 64 5 2 2 2 2 2 3" xfId="4643" xr:uid="{00000000-0005-0000-0000-0000CC540000}"/>
    <cellStyle name="Normal 64 5 2 2 2 2 2 3 2" xfId="14160" xr:uid="{00000000-0005-0000-0000-0000CD540000}"/>
    <cellStyle name="Normal 64 5 2 2 2 2 2 3 3" xfId="22313" xr:uid="{00000000-0005-0000-0000-0000CE540000}"/>
    <cellStyle name="Normal 64 5 2 2 2 2 2 3 4" xfId="30466" xr:uid="{00000000-0005-0000-0000-0000CF540000}"/>
    <cellStyle name="Normal 64 5 2 2 2 2 2 3 5" xfId="38698" xr:uid="{00000000-0005-0000-0000-0000D0540000}"/>
    <cellStyle name="Normal 64 5 2 2 2 2 2 3 6" xfId="48209" xr:uid="{00000000-0005-0000-0000-0000D1540000}"/>
    <cellStyle name="Normal 64 5 2 2 2 2 2 4" xfId="7203" xr:uid="{00000000-0005-0000-0000-0000D2540000}"/>
    <cellStyle name="Normal 64 5 2 2 2 2 2 4 2" xfId="16720" xr:uid="{00000000-0005-0000-0000-0000D3540000}"/>
    <cellStyle name="Normal 64 5 2 2 2 2 2 4 3" xfId="24873" xr:uid="{00000000-0005-0000-0000-0000D4540000}"/>
    <cellStyle name="Normal 64 5 2 2 2 2 2 4 4" xfId="33026" xr:uid="{00000000-0005-0000-0000-0000D5540000}"/>
    <cellStyle name="Normal 64 5 2 2 2 2 2 4 5" xfId="41258" xr:uid="{00000000-0005-0000-0000-0000D6540000}"/>
    <cellStyle name="Normal 64 5 2 2 2 2 2 4 6" xfId="50769" xr:uid="{00000000-0005-0000-0000-0000D7540000}"/>
    <cellStyle name="Normal 64 5 2 2 2 2 2 5" xfId="11120" xr:uid="{00000000-0005-0000-0000-0000D8540000}"/>
    <cellStyle name="Normal 64 5 2 2 2 2 2 6" xfId="19279" xr:uid="{00000000-0005-0000-0000-0000D9540000}"/>
    <cellStyle name="Normal 64 5 2 2 2 2 2 7" xfId="27432" xr:uid="{00000000-0005-0000-0000-0000DA540000}"/>
    <cellStyle name="Normal 64 5 2 2 2 2 2 8" xfId="35664" xr:uid="{00000000-0005-0000-0000-0000DB540000}"/>
    <cellStyle name="Normal 64 5 2 2 2 2 2 9" xfId="45175" xr:uid="{00000000-0005-0000-0000-0000DC540000}"/>
    <cellStyle name="Normal 64 5 2 2 2 2 3" xfId="2243" xr:uid="{00000000-0005-0000-0000-0000DD540000}"/>
    <cellStyle name="Normal 64 5 2 2 2 2 3 2" xfId="5283" xr:uid="{00000000-0005-0000-0000-0000DE540000}"/>
    <cellStyle name="Normal 64 5 2 2 2 2 3 2 2" xfId="14800" xr:uid="{00000000-0005-0000-0000-0000DF540000}"/>
    <cellStyle name="Normal 64 5 2 2 2 2 3 2 3" xfId="22953" xr:uid="{00000000-0005-0000-0000-0000E0540000}"/>
    <cellStyle name="Normal 64 5 2 2 2 2 3 2 4" xfId="31106" xr:uid="{00000000-0005-0000-0000-0000E1540000}"/>
    <cellStyle name="Normal 64 5 2 2 2 2 3 2 5" xfId="39338" xr:uid="{00000000-0005-0000-0000-0000E2540000}"/>
    <cellStyle name="Normal 64 5 2 2 2 2 3 2 6" xfId="48849" xr:uid="{00000000-0005-0000-0000-0000E3540000}"/>
    <cellStyle name="Normal 64 5 2 2 2 2 3 3" xfId="7843" xr:uid="{00000000-0005-0000-0000-0000E4540000}"/>
    <cellStyle name="Normal 64 5 2 2 2 2 3 3 2" xfId="17360" xr:uid="{00000000-0005-0000-0000-0000E5540000}"/>
    <cellStyle name="Normal 64 5 2 2 2 2 3 3 3" xfId="25513" xr:uid="{00000000-0005-0000-0000-0000E6540000}"/>
    <cellStyle name="Normal 64 5 2 2 2 2 3 3 4" xfId="33666" xr:uid="{00000000-0005-0000-0000-0000E7540000}"/>
    <cellStyle name="Normal 64 5 2 2 2 2 3 3 5" xfId="41898" xr:uid="{00000000-0005-0000-0000-0000E8540000}"/>
    <cellStyle name="Normal 64 5 2 2 2 2 3 3 6" xfId="51409" xr:uid="{00000000-0005-0000-0000-0000E9540000}"/>
    <cellStyle name="Normal 64 5 2 2 2 2 3 4" xfId="11760" xr:uid="{00000000-0005-0000-0000-0000EA540000}"/>
    <cellStyle name="Normal 64 5 2 2 2 2 3 5" xfId="19919" xr:uid="{00000000-0005-0000-0000-0000EB540000}"/>
    <cellStyle name="Normal 64 5 2 2 2 2 3 6" xfId="28072" xr:uid="{00000000-0005-0000-0000-0000EC540000}"/>
    <cellStyle name="Normal 64 5 2 2 2 2 3 7" xfId="36304" xr:uid="{00000000-0005-0000-0000-0000ED540000}"/>
    <cellStyle name="Normal 64 5 2 2 2 2 3 8" xfId="45815" xr:uid="{00000000-0005-0000-0000-0000EE540000}"/>
    <cellStyle name="Normal 64 5 2 2 2 2 4" xfId="4003" xr:uid="{00000000-0005-0000-0000-0000EF540000}"/>
    <cellStyle name="Normal 64 5 2 2 2 2 4 2" xfId="13520" xr:uid="{00000000-0005-0000-0000-0000F0540000}"/>
    <cellStyle name="Normal 64 5 2 2 2 2 4 3" xfId="21673" xr:uid="{00000000-0005-0000-0000-0000F1540000}"/>
    <cellStyle name="Normal 64 5 2 2 2 2 4 4" xfId="29826" xr:uid="{00000000-0005-0000-0000-0000F2540000}"/>
    <cellStyle name="Normal 64 5 2 2 2 2 4 5" xfId="38058" xr:uid="{00000000-0005-0000-0000-0000F3540000}"/>
    <cellStyle name="Normal 64 5 2 2 2 2 4 6" xfId="47569" xr:uid="{00000000-0005-0000-0000-0000F4540000}"/>
    <cellStyle name="Normal 64 5 2 2 2 2 5" xfId="6563" xr:uid="{00000000-0005-0000-0000-0000F5540000}"/>
    <cellStyle name="Normal 64 5 2 2 2 2 5 2" xfId="16080" xr:uid="{00000000-0005-0000-0000-0000F6540000}"/>
    <cellStyle name="Normal 64 5 2 2 2 2 5 3" xfId="24233" xr:uid="{00000000-0005-0000-0000-0000F7540000}"/>
    <cellStyle name="Normal 64 5 2 2 2 2 5 4" xfId="32386" xr:uid="{00000000-0005-0000-0000-0000F8540000}"/>
    <cellStyle name="Normal 64 5 2 2 2 2 5 5" xfId="40618" xr:uid="{00000000-0005-0000-0000-0000F9540000}"/>
    <cellStyle name="Normal 64 5 2 2 2 2 5 6" xfId="50129" xr:uid="{00000000-0005-0000-0000-0000FA540000}"/>
    <cellStyle name="Normal 64 5 2 2 2 2 6" xfId="10480" xr:uid="{00000000-0005-0000-0000-0000FB540000}"/>
    <cellStyle name="Normal 64 5 2 2 2 2 7" xfId="18639" xr:uid="{00000000-0005-0000-0000-0000FC540000}"/>
    <cellStyle name="Normal 64 5 2 2 2 2 8" xfId="26792" xr:uid="{00000000-0005-0000-0000-0000FD540000}"/>
    <cellStyle name="Normal 64 5 2 2 2 2 9" xfId="35024" xr:uid="{00000000-0005-0000-0000-0000FE540000}"/>
    <cellStyle name="Normal 64 5 2 2 2 3" xfId="1280" xr:uid="{00000000-0005-0000-0000-0000FF540000}"/>
    <cellStyle name="Normal 64 5 2 2 2 3 2" xfId="2563" xr:uid="{00000000-0005-0000-0000-000000550000}"/>
    <cellStyle name="Normal 64 5 2 2 2 3 2 2" xfId="5603" xr:uid="{00000000-0005-0000-0000-000001550000}"/>
    <cellStyle name="Normal 64 5 2 2 2 3 2 2 2" xfId="15120" xr:uid="{00000000-0005-0000-0000-000002550000}"/>
    <cellStyle name="Normal 64 5 2 2 2 3 2 2 3" xfId="23273" xr:uid="{00000000-0005-0000-0000-000003550000}"/>
    <cellStyle name="Normal 64 5 2 2 2 3 2 2 4" xfId="31426" xr:uid="{00000000-0005-0000-0000-000004550000}"/>
    <cellStyle name="Normal 64 5 2 2 2 3 2 2 5" xfId="39658" xr:uid="{00000000-0005-0000-0000-000005550000}"/>
    <cellStyle name="Normal 64 5 2 2 2 3 2 2 6" xfId="49169" xr:uid="{00000000-0005-0000-0000-000006550000}"/>
    <cellStyle name="Normal 64 5 2 2 2 3 2 3" xfId="8163" xr:uid="{00000000-0005-0000-0000-000007550000}"/>
    <cellStyle name="Normal 64 5 2 2 2 3 2 3 2" xfId="17680" xr:uid="{00000000-0005-0000-0000-000008550000}"/>
    <cellStyle name="Normal 64 5 2 2 2 3 2 3 3" xfId="25833" xr:uid="{00000000-0005-0000-0000-000009550000}"/>
    <cellStyle name="Normal 64 5 2 2 2 3 2 3 4" xfId="33986" xr:uid="{00000000-0005-0000-0000-00000A550000}"/>
    <cellStyle name="Normal 64 5 2 2 2 3 2 3 5" xfId="42218" xr:uid="{00000000-0005-0000-0000-00000B550000}"/>
    <cellStyle name="Normal 64 5 2 2 2 3 2 3 6" xfId="51729" xr:uid="{00000000-0005-0000-0000-00000C550000}"/>
    <cellStyle name="Normal 64 5 2 2 2 3 2 4" xfId="12080" xr:uid="{00000000-0005-0000-0000-00000D550000}"/>
    <cellStyle name="Normal 64 5 2 2 2 3 2 5" xfId="20239" xr:uid="{00000000-0005-0000-0000-00000E550000}"/>
    <cellStyle name="Normal 64 5 2 2 2 3 2 6" xfId="28392" xr:uid="{00000000-0005-0000-0000-00000F550000}"/>
    <cellStyle name="Normal 64 5 2 2 2 3 2 7" xfId="36624" xr:uid="{00000000-0005-0000-0000-000010550000}"/>
    <cellStyle name="Normal 64 5 2 2 2 3 2 8" xfId="46135" xr:uid="{00000000-0005-0000-0000-000011550000}"/>
    <cellStyle name="Normal 64 5 2 2 2 3 3" xfId="4323" xr:uid="{00000000-0005-0000-0000-000012550000}"/>
    <cellStyle name="Normal 64 5 2 2 2 3 3 2" xfId="13840" xr:uid="{00000000-0005-0000-0000-000013550000}"/>
    <cellStyle name="Normal 64 5 2 2 2 3 3 3" xfId="21993" xr:uid="{00000000-0005-0000-0000-000014550000}"/>
    <cellStyle name="Normal 64 5 2 2 2 3 3 4" xfId="30146" xr:uid="{00000000-0005-0000-0000-000015550000}"/>
    <cellStyle name="Normal 64 5 2 2 2 3 3 5" xfId="38378" xr:uid="{00000000-0005-0000-0000-000016550000}"/>
    <cellStyle name="Normal 64 5 2 2 2 3 3 6" xfId="47889" xr:uid="{00000000-0005-0000-0000-000017550000}"/>
    <cellStyle name="Normal 64 5 2 2 2 3 4" xfId="6883" xr:uid="{00000000-0005-0000-0000-000018550000}"/>
    <cellStyle name="Normal 64 5 2 2 2 3 4 2" xfId="16400" xr:uid="{00000000-0005-0000-0000-000019550000}"/>
    <cellStyle name="Normal 64 5 2 2 2 3 4 3" xfId="24553" xr:uid="{00000000-0005-0000-0000-00001A550000}"/>
    <cellStyle name="Normal 64 5 2 2 2 3 4 4" xfId="32706" xr:uid="{00000000-0005-0000-0000-00001B550000}"/>
    <cellStyle name="Normal 64 5 2 2 2 3 4 5" xfId="40938" xr:uid="{00000000-0005-0000-0000-00001C550000}"/>
    <cellStyle name="Normal 64 5 2 2 2 3 4 6" xfId="50449" xr:uid="{00000000-0005-0000-0000-00001D550000}"/>
    <cellStyle name="Normal 64 5 2 2 2 3 5" xfId="10800" xr:uid="{00000000-0005-0000-0000-00001E550000}"/>
    <cellStyle name="Normal 64 5 2 2 2 3 6" xfId="18959" xr:uid="{00000000-0005-0000-0000-00001F550000}"/>
    <cellStyle name="Normal 64 5 2 2 2 3 7" xfId="27112" xr:uid="{00000000-0005-0000-0000-000020550000}"/>
    <cellStyle name="Normal 64 5 2 2 2 3 8" xfId="35344" xr:uid="{00000000-0005-0000-0000-000021550000}"/>
    <cellStyle name="Normal 64 5 2 2 2 3 9" xfId="44855" xr:uid="{00000000-0005-0000-0000-000022550000}"/>
    <cellStyle name="Normal 64 5 2 2 2 4" xfId="1923" xr:uid="{00000000-0005-0000-0000-000023550000}"/>
    <cellStyle name="Normal 64 5 2 2 2 4 2" xfId="4963" xr:uid="{00000000-0005-0000-0000-000024550000}"/>
    <cellStyle name="Normal 64 5 2 2 2 4 2 2" xfId="14480" xr:uid="{00000000-0005-0000-0000-000025550000}"/>
    <cellStyle name="Normal 64 5 2 2 2 4 2 3" xfId="22633" xr:uid="{00000000-0005-0000-0000-000026550000}"/>
    <cellStyle name="Normal 64 5 2 2 2 4 2 4" xfId="30786" xr:uid="{00000000-0005-0000-0000-000027550000}"/>
    <cellStyle name="Normal 64 5 2 2 2 4 2 5" xfId="39018" xr:uid="{00000000-0005-0000-0000-000028550000}"/>
    <cellStyle name="Normal 64 5 2 2 2 4 2 6" xfId="48529" xr:uid="{00000000-0005-0000-0000-000029550000}"/>
    <cellStyle name="Normal 64 5 2 2 2 4 3" xfId="7523" xr:uid="{00000000-0005-0000-0000-00002A550000}"/>
    <cellStyle name="Normal 64 5 2 2 2 4 3 2" xfId="17040" xr:uid="{00000000-0005-0000-0000-00002B550000}"/>
    <cellStyle name="Normal 64 5 2 2 2 4 3 3" xfId="25193" xr:uid="{00000000-0005-0000-0000-00002C550000}"/>
    <cellStyle name="Normal 64 5 2 2 2 4 3 4" xfId="33346" xr:uid="{00000000-0005-0000-0000-00002D550000}"/>
    <cellStyle name="Normal 64 5 2 2 2 4 3 5" xfId="41578" xr:uid="{00000000-0005-0000-0000-00002E550000}"/>
    <cellStyle name="Normal 64 5 2 2 2 4 3 6" xfId="51089" xr:uid="{00000000-0005-0000-0000-00002F550000}"/>
    <cellStyle name="Normal 64 5 2 2 2 4 4" xfId="11440" xr:uid="{00000000-0005-0000-0000-000030550000}"/>
    <cellStyle name="Normal 64 5 2 2 2 4 5" xfId="19599" xr:uid="{00000000-0005-0000-0000-000031550000}"/>
    <cellStyle name="Normal 64 5 2 2 2 4 6" xfId="27752" xr:uid="{00000000-0005-0000-0000-000032550000}"/>
    <cellStyle name="Normal 64 5 2 2 2 4 7" xfId="35984" xr:uid="{00000000-0005-0000-0000-000033550000}"/>
    <cellStyle name="Normal 64 5 2 2 2 4 8" xfId="45495" xr:uid="{00000000-0005-0000-0000-000034550000}"/>
    <cellStyle name="Normal 64 5 2 2 2 5" xfId="3680" xr:uid="{00000000-0005-0000-0000-000035550000}"/>
    <cellStyle name="Normal 64 5 2 2 2 5 2" xfId="13197" xr:uid="{00000000-0005-0000-0000-000036550000}"/>
    <cellStyle name="Normal 64 5 2 2 2 5 3" xfId="21353" xr:uid="{00000000-0005-0000-0000-000037550000}"/>
    <cellStyle name="Normal 64 5 2 2 2 5 4" xfId="29506" xr:uid="{00000000-0005-0000-0000-000038550000}"/>
    <cellStyle name="Normal 64 5 2 2 2 5 5" xfId="37738" xr:uid="{00000000-0005-0000-0000-000039550000}"/>
    <cellStyle name="Normal 64 5 2 2 2 5 6" xfId="47249" xr:uid="{00000000-0005-0000-0000-00003A550000}"/>
    <cellStyle name="Normal 64 5 2 2 2 6" xfId="6243" xr:uid="{00000000-0005-0000-0000-00003B550000}"/>
    <cellStyle name="Normal 64 5 2 2 2 6 2" xfId="15760" xr:uid="{00000000-0005-0000-0000-00003C550000}"/>
    <cellStyle name="Normal 64 5 2 2 2 6 3" xfId="23913" xr:uid="{00000000-0005-0000-0000-00003D550000}"/>
    <cellStyle name="Normal 64 5 2 2 2 6 4" xfId="32066" xr:uid="{00000000-0005-0000-0000-00003E550000}"/>
    <cellStyle name="Normal 64 5 2 2 2 6 5" xfId="40298" xr:uid="{00000000-0005-0000-0000-00003F550000}"/>
    <cellStyle name="Normal 64 5 2 2 2 6 6" xfId="49809" xr:uid="{00000000-0005-0000-0000-000040550000}"/>
    <cellStyle name="Normal 64 5 2 2 2 7" xfId="10160" xr:uid="{00000000-0005-0000-0000-000041550000}"/>
    <cellStyle name="Normal 64 5 2 2 2 8" xfId="18319" xr:uid="{00000000-0005-0000-0000-000042550000}"/>
    <cellStyle name="Normal 64 5 2 2 2 9" xfId="26472" xr:uid="{00000000-0005-0000-0000-000043550000}"/>
    <cellStyle name="Normal 64 5 2 2 3" xfId="794" xr:uid="{00000000-0005-0000-0000-000044550000}"/>
    <cellStyle name="Normal 64 5 2 2 3 10" xfId="44375" xr:uid="{00000000-0005-0000-0000-000045550000}"/>
    <cellStyle name="Normal 64 5 2 2 3 2" xfId="1440" xr:uid="{00000000-0005-0000-0000-000046550000}"/>
    <cellStyle name="Normal 64 5 2 2 3 2 2" xfId="2723" xr:uid="{00000000-0005-0000-0000-000047550000}"/>
    <cellStyle name="Normal 64 5 2 2 3 2 2 2" xfId="5763" xr:uid="{00000000-0005-0000-0000-000048550000}"/>
    <cellStyle name="Normal 64 5 2 2 3 2 2 2 2" xfId="15280" xr:uid="{00000000-0005-0000-0000-000049550000}"/>
    <cellStyle name="Normal 64 5 2 2 3 2 2 2 3" xfId="23433" xr:uid="{00000000-0005-0000-0000-00004A550000}"/>
    <cellStyle name="Normal 64 5 2 2 3 2 2 2 4" xfId="31586" xr:uid="{00000000-0005-0000-0000-00004B550000}"/>
    <cellStyle name="Normal 64 5 2 2 3 2 2 2 5" xfId="39818" xr:uid="{00000000-0005-0000-0000-00004C550000}"/>
    <cellStyle name="Normal 64 5 2 2 3 2 2 2 6" xfId="49329" xr:uid="{00000000-0005-0000-0000-00004D550000}"/>
    <cellStyle name="Normal 64 5 2 2 3 2 2 3" xfId="8323" xr:uid="{00000000-0005-0000-0000-00004E550000}"/>
    <cellStyle name="Normal 64 5 2 2 3 2 2 3 2" xfId="17840" xr:uid="{00000000-0005-0000-0000-00004F550000}"/>
    <cellStyle name="Normal 64 5 2 2 3 2 2 3 3" xfId="25993" xr:uid="{00000000-0005-0000-0000-000050550000}"/>
    <cellStyle name="Normal 64 5 2 2 3 2 2 3 4" xfId="34146" xr:uid="{00000000-0005-0000-0000-000051550000}"/>
    <cellStyle name="Normal 64 5 2 2 3 2 2 3 5" xfId="42378" xr:uid="{00000000-0005-0000-0000-000052550000}"/>
    <cellStyle name="Normal 64 5 2 2 3 2 2 3 6" xfId="51889" xr:uid="{00000000-0005-0000-0000-000053550000}"/>
    <cellStyle name="Normal 64 5 2 2 3 2 2 4" xfId="12240" xr:uid="{00000000-0005-0000-0000-000054550000}"/>
    <cellStyle name="Normal 64 5 2 2 3 2 2 5" xfId="20399" xr:uid="{00000000-0005-0000-0000-000055550000}"/>
    <cellStyle name="Normal 64 5 2 2 3 2 2 6" xfId="28552" xr:uid="{00000000-0005-0000-0000-000056550000}"/>
    <cellStyle name="Normal 64 5 2 2 3 2 2 7" xfId="36784" xr:uid="{00000000-0005-0000-0000-000057550000}"/>
    <cellStyle name="Normal 64 5 2 2 3 2 2 8" xfId="46295" xr:uid="{00000000-0005-0000-0000-000058550000}"/>
    <cellStyle name="Normal 64 5 2 2 3 2 3" xfId="4483" xr:uid="{00000000-0005-0000-0000-000059550000}"/>
    <cellStyle name="Normal 64 5 2 2 3 2 3 2" xfId="14000" xr:uid="{00000000-0005-0000-0000-00005A550000}"/>
    <cellStyle name="Normal 64 5 2 2 3 2 3 3" xfId="22153" xr:uid="{00000000-0005-0000-0000-00005B550000}"/>
    <cellStyle name="Normal 64 5 2 2 3 2 3 4" xfId="30306" xr:uid="{00000000-0005-0000-0000-00005C550000}"/>
    <cellStyle name="Normal 64 5 2 2 3 2 3 5" xfId="38538" xr:uid="{00000000-0005-0000-0000-00005D550000}"/>
    <cellStyle name="Normal 64 5 2 2 3 2 3 6" xfId="48049" xr:uid="{00000000-0005-0000-0000-00005E550000}"/>
    <cellStyle name="Normal 64 5 2 2 3 2 4" xfId="7043" xr:uid="{00000000-0005-0000-0000-00005F550000}"/>
    <cellStyle name="Normal 64 5 2 2 3 2 4 2" xfId="16560" xr:uid="{00000000-0005-0000-0000-000060550000}"/>
    <cellStyle name="Normal 64 5 2 2 3 2 4 3" xfId="24713" xr:uid="{00000000-0005-0000-0000-000061550000}"/>
    <cellStyle name="Normal 64 5 2 2 3 2 4 4" xfId="32866" xr:uid="{00000000-0005-0000-0000-000062550000}"/>
    <cellStyle name="Normal 64 5 2 2 3 2 4 5" xfId="41098" xr:uid="{00000000-0005-0000-0000-000063550000}"/>
    <cellStyle name="Normal 64 5 2 2 3 2 4 6" xfId="50609" xr:uid="{00000000-0005-0000-0000-000064550000}"/>
    <cellStyle name="Normal 64 5 2 2 3 2 5" xfId="10960" xr:uid="{00000000-0005-0000-0000-000065550000}"/>
    <cellStyle name="Normal 64 5 2 2 3 2 6" xfId="19119" xr:uid="{00000000-0005-0000-0000-000066550000}"/>
    <cellStyle name="Normal 64 5 2 2 3 2 7" xfId="27272" xr:uid="{00000000-0005-0000-0000-000067550000}"/>
    <cellStyle name="Normal 64 5 2 2 3 2 8" xfId="35504" xr:uid="{00000000-0005-0000-0000-000068550000}"/>
    <cellStyle name="Normal 64 5 2 2 3 2 9" xfId="45015" xr:uid="{00000000-0005-0000-0000-000069550000}"/>
    <cellStyle name="Normal 64 5 2 2 3 3" xfId="2083" xr:uid="{00000000-0005-0000-0000-00006A550000}"/>
    <cellStyle name="Normal 64 5 2 2 3 3 2" xfId="5123" xr:uid="{00000000-0005-0000-0000-00006B550000}"/>
    <cellStyle name="Normal 64 5 2 2 3 3 2 2" xfId="14640" xr:uid="{00000000-0005-0000-0000-00006C550000}"/>
    <cellStyle name="Normal 64 5 2 2 3 3 2 3" xfId="22793" xr:uid="{00000000-0005-0000-0000-00006D550000}"/>
    <cellStyle name="Normal 64 5 2 2 3 3 2 4" xfId="30946" xr:uid="{00000000-0005-0000-0000-00006E550000}"/>
    <cellStyle name="Normal 64 5 2 2 3 3 2 5" xfId="39178" xr:uid="{00000000-0005-0000-0000-00006F550000}"/>
    <cellStyle name="Normal 64 5 2 2 3 3 2 6" xfId="48689" xr:uid="{00000000-0005-0000-0000-000070550000}"/>
    <cellStyle name="Normal 64 5 2 2 3 3 3" xfId="7683" xr:uid="{00000000-0005-0000-0000-000071550000}"/>
    <cellStyle name="Normal 64 5 2 2 3 3 3 2" xfId="17200" xr:uid="{00000000-0005-0000-0000-000072550000}"/>
    <cellStyle name="Normal 64 5 2 2 3 3 3 3" xfId="25353" xr:uid="{00000000-0005-0000-0000-000073550000}"/>
    <cellStyle name="Normal 64 5 2 2 3 3 3 4" xfId="33506" xr:uid="{00000000-0005-0000-0000-000074550000}"/>
    <cellStyle name="Normal 64 5 2 2 3 3 3 5" xfId="41738" xr:uid="{00000000-0005-0000-0000-000075550000}"/>
    <cellStyle name="Normal 64 5 2 2 3 3 3 6" xfId="51249" xr:uid="{00000000-0005-0000-0000-000076550000}"/>
    <cellStyle name="Normal 64 5 2 2 3 3 4" xfId="11600" xr:uid="{00000000-0005-0000-0000-000077550000}"/>
    <cellStyle name="Normal 64 5 2 2 3 3 5" xfId="19759" xr:uid="{00000000-0005-0000-0000-000078550000}"/>
    <cellStyle name="Normal 64 5 2 2 3 3 6" xfId="27912" xr:uid="{00000000-0005-0000-0000-000079550000}"/>
    <cellStyle name="Normal 64 5 2 2 3 3 7" xfId="36144" xr:uid="{00000000-0005-0000-0000-00007A550000}"/>
    <cellStyle name="Normal 64 5 2 2 3 3 8" xfId="45655" xr:uid="{00000000-0005-0000-0000-00007B550000}"/>
    <cellStyle name="Normal 64 5 2 2 3 4" xfId="3840" xr:uid="{00000000-0005-0000-0000-00007C550000}"/>
    <cellStyle name="Normal 64 5 2 2 3 4 2" xfId="13357" xr:uid="{00000000-0005-0000-0000-00007D550000}"/>
    <cellStyle name="Normal 64 5 2 2 3 4 3" xfId="21513" xr:uid="{00000000-0005-0000-0000-00007E550000}"/>
    <cellStyle name="Normal 64 5 2 2 3 4 4" xfId="29666" xr:uid="{00000000-0005-0000-0000-00007F550000}"/>
    <cellStyle name="Normal 64 5 2 2 3 4 5" xfId="37898" xr:uid="{00000000-0005-0000-0000-000080550000}"/>
    <cellStyle name="Normal 64 5 2 2 3 4 6" xfId="47409" xr:uid="{00000000-0005-0000-0000-000081550000}"/>
    <cellStyle name="Normal 64 5 2 2 3 5" xfId="6403" xr:uid="{00000000-0005-0000-0000-000082550000}"/>
    <cellStyle name="Normal 64 5 2 2 3 5 2" xfId="15920" xr:uid="{00000000-0005-0000-0000-000083550000}"/>
    <cellStyle name="Normal 64 5 2 2 3 5 3" xfId="24073" xr:uid="{00000000-0005-0000-0000-000084550000}"/>
    <cellStyle name="Normal 64 5 2 2 3 5 4" xfId="32226" xr:uid="{00000000-0005-0000-0000-000085550000}"/>
    <cellStyle name="Normal 64 5 2 2 3 5 5" xfId="40458" xr:uid="{00000000-0005-0000-0000-000086550000}"/>
    <cellStyle name="Normal 64 5 2 2 3 5 6" xfId="49969" xr:uid="{00000000-0005-0000-0000-000087550000}"/>
    <cellStyle name="Normal 64 5 2 2 3 6" xfId="10320" xr:uid="{00000000-0005-0000-0000-000088550000}"/>
    <cellStyle name="Normal 64 5 2 2 3 7" xfId="18479" xr:uid="{00000000-0005-0000-0000-000089550000}"/>
    <cellStyle name="Normal 64 5 2 2 3 8" xfId="26632" xr:uid="{00000000-0005-0000-0000-00008A550000}"/>
    <cellStyle name="Normal 64 5 2 2 3 9" xfId="34864" xr:uid="{00000000-0005-0000-0000-00008B550000}"/>
    <cellStyle name="Normal 64 5 2 2 4" xfId="1120" xr:uid="{00000000-0005-0000-0000-00008C550000}"/>
    <cellStyle name="Normal 64 5 2 2 4 2" xfId="2403" xr:uid="{00000000-0005-0000-0000-00008D550000}"/>
    <cellStyle name="Normal 64 5 2 2 4 2 2" xfId="5443" xr:uid="{00000000-0005-0000-0000-00008E550000}"/>
    <cellStyle name="Normal 64 5 2 2 4 2 2 2" xfId="14960" xr:uid="{00000000-0005-0000-0000-00008F550000}"/>
    <cellStyle name="Normal 64 5 2 2 4 2 2 3" xfId="23113" xr:uid="{00000000-0005-0000-0000-000090550000}"/>
    <cellStyle name="Normal 64 5 2 2 4 2 2 4" xfId="31266" xr:uid="{00000000-0005-0000-0000-000091550000}"/>
    <cellStyle name="Normal 64 5 2 2 4 2 2 5" xfId="39498" xr:uid="{00000000-0005-0000-0000-000092550000}"/>
    <cellStyle name="Normal 64 5 2 2 4 2 2 6" xfId="49009" xr:uid="{00000000-0005-0000-0000-000093550000}"/>
    <cellStyle name="Normal 64 5 2 2 4 2 3" xfId="8003" xr:uid="{00000000-0005-0000-0000-000094550000}"/>
    <cellStyle name="Normal 64 5 2 2 4 2 3 2" xfId="17520" xr:uid="{00000000-0005-0000-0000-000095550000}"/>
    <cellStyle name="Normal 64 5 2 2 4 2 3 3" xfId="25673" xr:uid="{00000000-0005-0000-0000-000096550000}"/>
    <cellStyle name="Normal 64 5 2 2 4 2 3 4" xfId="33826" xr:uid="{00000000-0005-0000-0000-000097550000}"/>
    <cellStyle name="Normal 64 5 2 2 4 2 3 5" xfId="42058" xr:uid="{00000000-0005-0000-0000-000098550000}"/>
    <cellStyle name="Normal 64 5 2 2 4 2 3 6" xfId="51569" xr:uid="{00000000-0005-0000-0000-000099550000}"/>
    <cellStyle name="Normal 64 5 2 2 4 2 4" xfId="11920" xr:uid="{00000000-0005-0000-0000-00009A550000}"/>
    <cellStyle name="Normal 64 5 2 2 4 2 5" xfId="20079" xr:uid="{00000000-0005-0000-0000-00009B550000}"/>
    <cellStyle name="Normal 64 5 2 2 4 2 6" xfId="28232" xr:uid="{00000000-0005-0000-0000-00009C550000}"/>
    <cellStyle name="Normal 64 5 2 2 4 2 7" xfId="36464" xr:uid="{00000000-0005-0000-0000-00009D550000}"/>
    <cellStyle name="Normal 64 5 2 2 4 2 8" xfId="45975" xr:uid="{00000000-0005-0000-0000-00009E550000}"/>
    <cellStyle name="Normal 64 5 2 2 4 3" xfId="4163" xr:uid="{00000000-0005-0000-0000-00009F550000}"/>
    <cellStyle name="Normal 64 5 2 2 4 3 2" xfId="13680" xr:uid="{00000000-0005-0000-0000-0000A0550000}"/>
    <cellStyle name="Normal 64 5 2 2 4 3 3" xfId="21833" xr:uid="{00000000-0005-0000-0000-0000A1550000}"/>
    <cellStyle name="Normal 64 5 2 2 4 3 4" xfId="29986" xr:uid="{00000000-0005-0000-0000-0000A2550000}"/>
    <cellStyle name="Normal 64 5 2 2 4 3 5" xfId="38218" xr:uid="{00000000-0005-0000-0000-0000A3550000}"/>
    <cellStyle name="Normal 64 5 2 2 4 3 6" xfId="47729" xr:uid="{00000000-0005-0000-0000-0000A4550000}"/>
    <cellStyle name="Normal 64 5 2 2 4 4" xfId="6723" xr:uid="{00000000-0005-0000-0000-0000A5550000}"/>
    <cellStyle name="Normal 64 5 2 2 4 4 2" xfId="16240" xr:uid="{00000000-0005-0000-0000-0000A6550000}"/>
    <cellStyle name="Normal 64 5 2 2 4 4 3" xfId="24393" xr:uid="{00000000-0005-0000-0000-0000A7550000}"/>
    <cellStyle name="Normal 64 5 2 2 4 4 4" xfId="32546" xr:uid="{00000000-0005-0000-0000-0000A8550000}"/>
    <cellStyle name="Normal 64 5 2 2 4 4 5" xfId="40778" xr:uid="{00000000-0005-0000-0000-0000A9550000}"/>
    <cellStyle name="Normal 64 5 2 2 4 4 6" xfId="50289" xr:uid="{00000000-0005-0000-0000-0000AA550000}"/>
    <cellStyle name="Normal 64 5 2 2 4 5" xfId="10640" xr:uid="{00000000-0005-0000-0000-0000AB550000}"/>
    <cellStyle name="Normal 64 5 2 2 4 6" xfId="18799" xr:uid="{00000000-0005-0000-0000-0000AC550000}"/>
    <cellStyle name="Normal 64 5 2 2 4 7" xfId="26952" xr:uid="{00000000-0005-0000-0000-0000AD550000}"/>
    <cellStyle name="Normal 64 5 2 2 4 8" xfId="35184" xr:uid="{00000000-0005-0000-0000-0000AE550000}"/>
    <cellStyle name="Normal 64 5 2 2 4 9" xfId="44695" xr:uid="{00000000-0005-0000-0000-0000AF550000}"/>
    <cellStyle name="Normal 64 5 2 2 5" xfId="1763" xr:uid="{00000000-0005-0000-0000-0000B0550000}"/>
    <cellStyle name="Normal 64 5 2 2 5 2" xfId="4803" xr:uid="{00000000-0005-0000-0000-0000B1550000}"/>
    <cellStyle name="Normal 64 5 2 2 5 2 2" xfId="14320" xr:uid="{00000000-0005-0000-0000-0000B2550000}"/>
    <cellStyle name="Normal 64 5 2 2 5 2 3" xfId="22473" xr:uid="{00000000-0005-0000-0000-0000B3550000}"/>
    <cellStyle name="Normal 64 5 2 2 5 2 4" xfId="30626" xr:uid="{00000000-0005-0000-0000-0000B4550000}"/>
    <cellStyle name="Normal 64 5 2 2 5 2 5" xfId="38858" xr:uid="{00000000-0005-0000-0000-0000B5550000}"/>
    <cellStyle name="Normal 64 5 2 2 5 2 6" xfId="48369" xr:uid="{00000000-0005-0000-0000-0000B6550000}"/>
    <cellStyle name="Normal 64 5 2 2 5 3" xfId="7363" xr:uid="{00000000-0005-0000-0000-0000B7550000}"/>
    <cellStyle name="Normal 64 5 2 2 5 3 2" xfId="16880" xr:uid="{00000000-0005-0000-0000-0000B8550000}"/>
    <cellStyle name="Normal 64 5 2 2 5 3 3" xfId="25033" xr:uid="{00000000-0005-0000-0000-0000B9550000}"/>
    <cellStyle name="Normal 64 5 2 2 5 3 4" xfId="33186" xr:uid="{00000000-0005-0000-0000-0000BA550000}"/>
    <cellStyle name="Normal 64 5 2 2 5 3 5" xfId="41418" xr:uid="{00000000-0005-0000-0000-0000BB550000}"/>
    <cellStyle name="Normal 64 5 2 2 5 3 6" xfId="50929" xr:uid="{00000000-0005-0000-0000-0000BC550000}"/>
    <cellStyle name="Normal 64 5 2 2 5 4" xfId="11280" xr:uid="{00000000-0005-0000-0000-0000BD550000}"/>
    <cellStyle name="Normal 64 5 2 2 5 5" xfId="19439" xr:uid="{00000000-0005-0000-0000-0000BE550000}"/>
    <cellStyle name="Normal 64 5 2 2 5 6" xfId="27592" xr:uid="{00000000-0005-0000-0000-0000BF550000}"/>
    <cellStyle name="Normal 64 5 2 2 5 7" xfId="35824" xr:uid="{00000000-0005-0000-0000-0000C0550000}"/>
    <cellStyle name="Normal 64 5 2 2 5 8" xfId="45335" xr:uid="{00000000-0005-0000-0000-0000C1550000}"/>
    <cellStyle name="Normal 64 5 2 2 6" xfId="3517" xr:uid="{00000000-0005-0000-0000-0000C2550000}"/>
    <cellStyle name="Normal 64 5 2 2 6 2" xfId="13034" xr:uid="{00000000-0005-0000-0000-0000C3550000}"/>
    <cellStyle name="Normal 64 5 2 2 6 3" xfId="21193" xr:uid="{00000000-0005-0000-0000-0000C4550000}"/>
    <cellStyle name="Normal 64 5 2 2 6 4" xfId="29346" xr:uid="{00000000-0005-0000-0000-0000C5550000}"/>
    <cellStyle name="Normal 64 5 2 2 6 5" xfId="37578" xr:uid="{00000000-0005-0000-0000-0000C6550000}"/>
    <cellStyle name="Normal 64 5 2 2 6 6" xfId="47089" xr:uid="{00000000-0005-0000-0000-0000C7550000}"/>
    <cellStyle name="Normal 64 5 2 2 7" xfId="6083" xr:uid="{00000000-0005-0000-0000-0000C8550000}"/>
    <cellStyle name="Normal 64 5 2 2 7 2" xfId="15600" xr:uid="{00000000-0005-0000-0000-0000C9550000}"/>
    <cellStyle name="Normal 64 5 2 2 7 3" xfId="23753" xr:uid="{00000000-0005-0000-0000-0000CA550000}"/>
    <cellStyle name="Normal 64 5 2 2 7 4" xfId="31906" xr:uid="{00000000-0005-0000-0000-0000CB550000}"/>
    <cellStyle name="Normal 64 5 2 2 7 5" xfId="40138" xr:uid="{00000000-0005-0000-0000-0000CC550000}"/>
    <cellStyle name="Normal 64 5 2 2 7 6" xfId="49649" xr:uid="{00000000-0005-0000-0000-0000CD550000}"/>
    <cellStyle name="Normal 64 5 2 2 8" xfId="10000" xr:uid="{00000000-0005-0000-0000-0000CE550000}"/>
    <cellStyle name="Normal 64 5 2 2 9" xfId="18159" xr:uid="{00000000-0005-0000-0000-0000CF550000}"/>
    <cellStyle name="Normal 64 5 2 20" xfId="8957" xr:uid="{00000000-0005-0000-0000-0000D0550000}"/>
    <cellStyle name="Normal 64 5 2 20 2" xfId="43012" xr:uid="{00000000-0005-0000-0000-0000D1550000}"/>
    <cellStyle name="Normal 64 5 2 20 3" xfId="52523" xr:uid="{00000000-0005-0000-0000-0000D2550000}"/>
    <cellStyle name="Normal 64 5 2 21" xfId="9036" xr:uid="{00000000-0005-0000-0000-0000D3550000}"/>
    <cellStyle name="Normal 64 5 2 21 2" xfId="43091" xr:uid="{00000000-0005-0000-0000-0000D4550000}"/>
    <cellStyle name="Normal 64 5 2 21 3" xfId="52602" xr:uid="{00000000-0005-0000-0000-0000D5550000}"/>
    <cellStyle name="Normal 64 5 2 22" xfId="9115" xr:uid="{00000000-0005-0000-0000-0000D6550000}"/>
    <cellStyle name="Normal 64 5 2 22 2" xfId="43170" xr:uid="{00000000-0005-0000-0000-0000D7550000}"/>
    <cellStyle name="Normal 64 5 2 22 3" xfId="52681" xr:uid="{00000000-0005-0000-0000-0000D8550000}"/>
    <cellStyle name="Normal 64 5 2 23" xfId="9194" xr:uid="{00000000-0005-0000-0000-0000D9550000}"/>
    <cellStyle name="Normal 64 5 2 23 2" xfId="43249" xr:uid="{00000000-0005-0000-0000-0000DA550000}"/>
    <cellStyle name="Normal 64 5 2 23 3" xfId="52760" xr:uid="{00000000-0005-0000-0000-0000DB550000}"/>
    <cellStyle name="Normal 64 5 2 24" xfId="9273" xr:uid="{00000000-0005-0000-0000-0000DC550000}"/>
    <cellStyle name="Normal 64 5 2 24 2" xfId="43328" xr:uid="{00000000-0005-0000-0000-0000DD550000}"/>
    <cellStyle name="Normal 64 5 2 24 3" xfId="52839" xr:uid="{00000000-0005-0000-0000-0000DE550000}"/>
    <cellStyle name="Normal 64 5 2 25" xfId="9352" xr:uid="{00000000-0005-0000-0000-0000DF550000}"/>
    <cellStyle name="Normal 64 5 2 25 2" xfId="43407" xr:uid="{00000000-0005-0000-0000-0000E0550000}"/>
    <cellStyle name="Normal 64 5 2 25 3" xfId="52918" xr:uid="{00000000-0005-0000-0000-0000E1550000}"/>
    <cellStyle name="Normal 64 5 2 26" xfId="9431" xr:uid="{00000000-0005-0000-0000-0000E2550000}"/>
    <cellStyle name="Normal 64 5 2 26 2" xfId="43486" xr:uid="{00000000-0005-0000-0000-0000E3550000}"/>
    <cellStyle name="Normal 64 5 2 26 3" xfId="52997" xr:uid="{00000000-0005-0000-0000-0000E4550000}"/>
    <cellStyle name="Normal 64 5 2 27" xfId="9510" xr:uid="{00000000-0005-0000-0000-0000E5550000}"/>
    <cellStyle name="Normal 64 5 2 27 2" xfId="43565" xr:uid="{00000000-0005-0000-0000-0000E6550000}"/>
    <cellStyle name="Normal 64 5 2 27 3" xfId="53076" xr:uid="{00000000-0005-0000-0000-0000E7550000}"/>
    <cellStyle name="Normal 64 5 2 28" xfId="9589" xr:uid="{00000000-0005-0000-0000-0000E8550000}"/>
    <cellStyle name="Normal 64 5 2 28 2" xfId="43644" xr:uid="{00000000-0005-0000-0000-0000E9550000}"/>
    <cellStyle name="Normal 64 5 2 28 3" xfId="53155" xr:uid="{00000000-0005-0000-0000-0000EA550000}"/>
    <cellStyle name="Normal 64 5 2 29" xfId="9668" xr:uid="{00000000-0005-0000-0000-0000EB550000}"/>
    <cellStyle name="Normal 64 5 2 29 2" xfId="43723" xr:uid="{00000000-0005-0000-0000-0000EC550000}"/>
    <cellStyle name="Normal 64 5 2 29 3" xfId="53234" xr:uid="{00000000-0005-0000-0000-0000ED550000}"/>
    <cellStyle name="Normal 64 5 2 3" xfId="551" xr:uid="{00000000-0005-0000-0000-0000EE550000}"/>
    <cellStyle name="Normal 64 5 2 3 10" xfId="34624" xr:uid="{00000000-0005-0000-0000-0000EF550000}"/>
    <cellStyle name="Normal 64 5 2 3 11" xfId="44135" xr:uid="{00000000-0005-0000-0000-0000F0550000}"/>
    <cellStyle name="Normal 64 5 2 3 2" xfId="877" xr:uid="{00000000-0005-0000-0000-0000F1550000}"/>
    <cellStyle name="Normal 64 5 2 3 2 10" xfId="44455" xr:uid="{00000000-0005-0000-0000-0000F2550000}"/>
    <cellStyle name="Normal 64 5 2 3 2 2" xfId="1520" xr:uid="{00000000-0005-0000-0000-0000F3550000}"/>
    <cellStyle name="Normal 64 5 2 3 2 2 2" xfId="2803" xr:uid="{00000000-0005-0000-0000-0000F4550000}"/>
    <cellStyle name="Normal 64 5 2 3 2 2 2 2" xfId="5843" xr:uid="{00000000-0005-0000-0000-0000F5550000}"/>
    <cellStyle name="Normal 64 5 2 3 2 2 2 2 2" xfId="15360" xr:uid="{00000000-0005-0000-0000-0000F6550000}"/>
    <cellStyle name="Normal 64 5 2 3 2 2 2 2 3" xfId="23513" xr:uid="{00000000-0005-0000-0000-0000F7550000}"/>
    <cellStyle name="Normal 64 5 2 3 2 2 2 2 4" xfId="31666" xr:uid="{00000000-0005-0000-0000-0000F8550000}"/>
    <cellStyle name="Normal 64 5 2 3 2 2 2 2 5" xfId="39898" xr:uid="{00000000-0005-0000-0000-0000F9550000}"/>
    <cellStyle name="Normal 64 5 2 3 2 2 2 2 6" xfId="49409" xr:uid="{00000000-0005-0000-0000-0000FA550000}"/>
    <cellStyle name="Normal 64 5 2 3 2 2 2 3" xfId="8403" xr:uid="{00000000-0005-0000-0000-0000FB550000}"/>
    <cellStyle name="Normal 64 5 2 3 2 2 2 3 2" xfId="17920" xr:uid="{00000000-0005-0000-0000-0000FC550000}"/>
    <cellStyle name="Normal 64 5 2 3 2 2 2 3 3" xfId="26073" xr:uid="{00000000-0005-0000-0000-0000FD550000}"/>
    <cellStyle name="Normal 64 5 2 3 2 2 2 3 4" xfId="34226" xr:uid="{00000000-0005-0000-0000-0000FE550000}"/>
    <cellStyle name="Normal 64 5 2 3 2 2 2 3 5" xfId="42458" xr:uid="{00000000-0005-0000-0000-0000FF550000}"/>
    <cellStyle name="Normal 64 5 2 3 2 2 2 3 6" xfId="51969" xr:uid="{00000000-0005-0000-0000-000000560000}"/>
    <cellStyle name="Normal 64 5 2 3 2 2 2 4" xfId="12320" xr:uid="{00000000-0005-0000-0000-000001560000}"/>
    <cellStyle name="Normal 64 5 2 3 2 2 2 5" xfId="20479" xr:uid="{00000000-0005-0000-0000-000002560000}"/>
    <cellStyle name="Normal 64 5 2 3 2 2 2 6" xfId="28632" xr:uid="{00000000-0005-0000-0000-000003560000}"/>
    <cellStyle name="Normal 64 5 2 3 2 2 2 7" xfId="36864" xr:uid="{00000000-0005-0000-0000-000004560000}"/>
    <cellStyle name="Normal 64 5 2 3 2 2 2 8" xfId="46375" xr:uid="{00000000-0005-0000-0000-000005560000}"/>
    <cellStyle name="Normal 64 5 2 3 2 2 3" xfId="4563" xr:uid="{00000000-0005-0000-0000-000006560000}"/>
    <cellStyle name="Normal 64 5 2 3 2 2 3 2" xfId="14080" xr:uid="{00000000-0005-0000-0000-000007560000}"/>
    <cellStyle name="Normal 64 5 2 3 2 2 3 3" xfId="22233" xr:uid="{00000000-0005-0000-0000-000008560000}"/>
    <cellStyle name="Normal 64 5 2 3 2 2 3 4" xfId="30386" xr:uid="{00000000-0005-0000-0000-000009560000}"/>
    <cellStyle name="Normal 64 5 2 3 2 2 3 5" xfId="38618" xr:uid="{00000000-0005-0000-0000-00000A560000}"/>
    <cellStyle name="Normal 64 5 2 3 2 2 3 6" xfId="48129" xr:uid="{00000000-0005-0000-0000-00000B560000}"/>
    <cellStyle name="Normal 64 5 2 3 2 2 4" xfId="7123" xr:uid="{00000000-0005-0000-0000-00000C560000}"/>
    <cellStyle name="Normal 64 5 2 3 2 2 4 2" xfId="16640" xr:uid="{00000000-0005-0000-0000-00000D560000}"/>
    <cellStyle name="Normal 64 5 2 3 2 2 4 3" xfId="24793" xr:uid="{00000000-0005-0000-0000-00000E560000}"/>
    <cellStyle name="Normal 64 5 2 3 2 2 4 4" xfId="32946" xr:uid="{00000000-0005-0000-0000-00000F560000}"/>
    <cellStyle name="Normal 64 5 2 3 2 2 4 5" xfId="41178" xr:uid="{00000000-0005-0000-0000-000010560000}"/>
    <cellStyle name="Normal 64 5 2 3 2 2 4 6" xfId="50689" xr:uid="{00000000-0005-0000-0000-000011560000}"/>
    <cellStyle name="Normal 64 5 2 3 2 2 5" xfId="11040" xr:uid="{00000000-0005-0000-0000-000012560000}"/>
    <cellStyle name="Normal 64 5 2 3 2 2 6" xfId="19199" xr:uid="{00000000-0005-0000-0000-000013560000}"/>
    <cellStyle name="Normal 64 5 2 3 2 2 7" xfId="27352" xr:uid="{00000000-0005-0000-0000-000014560000}"/>
    <cellStyle name="Normal 64 5 2 3 2 2 8" xfId="35584" xr:uid="{00000000-0005-0000-0000-000015560000}"/>
    <cellStyle name="Normal 64 5 2 3 2 2 9" xfId="45095" xr:uid="{00000000-0005-0000-0000-000016560000}"/>
    <cellStyle name="Normal 64 5 2 3 2 3" xfId="2163" xr:uid="{00000000-0005-0000-0000-000017560000}"/>
    <cellStyle name="Normal 64 5 2 3 2 3 2" xfId="5203" xr:uid="{00000000-0005-0000-0000-000018560000}"/>
    <cellStyle name="Normal 64 5 2 3 2 3 2 2" xfId="14720" xr:uid="{00000000-0005-0000-0000-000019560000}"/>
    <cellStyle name="Normal 64 5 2 3 2 3 2 3" xfId="22873" xr:uid="{00000000-0005-0000-0000-00001A560000}"/>
    <cellStyle name="Normal 64 5 2 3 2 3 2 4" xfId="31026" xr:uid="{00000000-0005-0000-0000-00001B560000}"/>
    <cellStyle name="Normal 64 5 2 3 2 3 2 5" xfId="39258" xr:uid="{00000000-0005-0000-0000-00001C560000}"/>
    <cellStyle name="Normal 64 5 2 3 2 3 2 6" xfId="48769" xr:uid="{00000000-0005-0000-0000-00001D560000}"/>
    <cellStyle name="Normal 64 5 2 3 2 3 3" xfId="7763" xr:uid="{00000000-0005-0000-0000-00001E560000}"/>
    <cellStyle name="Normal 64 5 2 3 2 3 3 2" xfId="17280" xr:uid="{00000000-0005-0000-0000-00001F560000}"/>
    <cellStyle name="Normal 64 5 2 3 2 3 3 3" xfId="25433" xr:uid="{00000000-0005-0000-0000-000020560000}"/>
    <cellStyle name="Normal 64 5 2 3 2 3 3 4" xfId="33586" xr:uid="{00000000-0005-0000-0000-000021560000}"/>
    <cellStyle name="Normal 64 5 2 3 2 3 3 5" xfId="41818" xr:uid="{00000000-0005-0000-0000-000022560000}"/>
    <cellStyle name="Normal 64 5 2 3 2 3 3 6" xfId="51329" xr:uid="{00000000-0005-0000-0000-000023560000}"/>
    <cellStyle name="Normal 64 5 2 3 2 3 4" xfId="11680" xr:uid="{00000000-0005-0000-0000-000024560000}"/>
    <cellStyle name="Normal 64 5 2 3 2 3 5" xfId="19839" xr:uid="{00000000-0005-0000-0000-000025560000}"/>
    <cellStyle name="Normal 64 5 2 3 2 3 6" xfId="27992" xr:uid="{00000000-0005-0000-0000-000026560000}"/>
    <cellStyle name="Normal 64 5 2 3 2 3 7" xfId="36224" xr:uid="{00000000-0005-0000-0000-000027560000}"/>
    <cellStyle name="Normal 64 5 2 3 2 3 8" xfId="45735" xr:uid="{00000000-0005-0000-0000-000028560000}"/>
    <cellStyle name="Normal 64 5 2 3 2 4" xfId="3923" xr:uid="{00000000-0005-0000-0000-000029560000}"/>
    <cellStyle name="Normal 64 5 2 3 2 4 2" xfId="13440" xr:uid="{00000000-0005-0000-0000-00002A560000}"/>
    <cellStyle name="Normal 64 5 2 3 2 4 3" xfId="21593" xr:uid="{00000000-0005-0000-0000-00002B560000}"/>
    <cellStyle name="Normal 64 5 2 3 2 4 4" xfId="29746" xr:uid="{00000000-0005-0000-0000-00002C560000}"/>
    <cellStyle name="Normal 64 5 2 3 2 4 5" xfId="37978" xr:uid="{00000000-0005-0000-0000-00002D560000}"/>
    <cellStyle name="Normal 64 5 2 3 2 4 6" xfId="47489" xr:uid="{00000000-0005-0000-0000-00002E560000}"/>
    <cellStyle name="Normal 64 5 2 3 2 5" xfId="6483" xr:uid="{00000000-0005-0000-0000-00002F560000}"/>
    <cellStyle name="Normal 64 5 2 3 2 5 2" xfId="16000" xr:uid="{00000000-0005-0000-0000-000030560000}"/>
    <cellStyle name="Normal 64 5 2 3 2 5 3" xfId="24153" xr:uid="{00000000-0005-0000-0000-000031560000}"/>
    <cellStyle name="Normal 64 5 2 3 2 5 4" xfId="32306" xr:uid="{00000000-0005-0000-0000-000032560000}"/>
    <cellStyle name="Normal 64 5 2 3 2 5 5" xfId="40538" xr:uid="{00000000-0005-0000-0000-000033560000}"/>
    <cellStyle name="Normal 64 5 2 3 2 5 6" xfId="50049" xr:uid="{00000000-0005-0000-0000-000034560000}"/>
    <cellStyle name="Normal 64 5 2 3 2 6" xfId="10400" xr:uid="{00000000-0005-0000-0000-000035560000}"/>
    <cellStyle name="Normal 64 5 2 3 2 7" xfId="18559" xr:uid="{00000000-0005-0000-0000-000036560000}"/>
    <cellStyle name="Normal 64 5 2 3 2 8" xfId="26712" xr:uid="{00000000-0005-0000-0000-000037560000}"/>
    <cellStyle name="Normal 64 5 2 3 2 9" xfId="34944" xr:uid="{00000000-0005-0000-0000-000038560000}"/>
    <cellStyle name="Normal 64 5 2 3 3" xfId="1200" xr:uid="{00000000-0005-0000-0000-000039560000}"/>
    <cellStyle name="Normal 64 5 2 3 3 2" xfId="2483" xr:uid="{00000000-0005-0000-0000-00003A560000}"/>
    <cellStyle name="Normal 64 5 2 3 3 2 2" xfId="5523" xr:uid="{00000000-0005-0000-0000-00003B560000}"/>
    <cellStyle name="Normal 64 5 2 3 3 2 2 2" xfId="15040" xr:uid="{00000000-0005-0000-0000-00003C560000}"/>
    <cellStyle name="Normal 64 5 2 3 3 2 2 3" xfId="23193" xr:uid="{00000000-0005-0000-0000-00003D560000}"/>
    <cellStyle name="Normal 64 5 2 3 3 2 2 4" xfId="31346" xr:uid="{00000000-0005-0000-0000-00003E560000}"/>
    <cellStyle name="Normal 64 5 2 3 3 2 2 5" xfId="39578" xr:uid="{00000000-0005-0000-0000-00003F560000}"/>
    <cellStyle name="Normal 64 5 2 3 3 2 2 6" xfId="49089" xr:uid="{00000000-0005-0000-0000-000040560000}"/>
    <cellStyle name="Normal 64 5 2 3 3 2 3" xfId="8083" xr:uid="{00000000-0005-0000-0000-000041560000}"/>
    <cellStyle name="Normal 64 5 2 3 3 2 3 2" xfId="17600" xr:uid="{00000000-0005-0000-0000-000042560000}"/>
    <cellStyle name="Normal 64 5 2 3 3 2 3 3" xfId="25753" xr:uid="{00000000-0005-0000-0000-000043560000}"/>
    <cellStyle name="Normal 64 5 2 3 3 2 3 4" xfId="33906" xr:uid="{00000000-0005-0000-0000-000044560000}"/>
    <cellStyle name="Normal 64 5 2 3 3 2 3 5" xfId="42138" xr:uid="{00000000-0005-0000-0000-000045560000}"/>
    <cellStyle name="Normal 64 5 2 3 3 2 3 6" xfId="51649" xr:uid="{00000000-0005-0000-0000-000046560000}"/>
    <cellStyle name="Normal 64 5 2 3 3 2 4" xfId="12000" xr:uid="{00000000-0005-0000-0000-000047560000}"/>
    <cellStyle name="Normal 64 5 2 3 3 2 5" xfId="20159" xr:uid="{00000000-0005-0000-0000-000048560000}"/>
    <cellStyle name="Normal 64 5 2 3 3 2 6" xfId="28312" xr:uid="{00000000-0005-0000-0000-000049560000}"/>
    <cellStyle name="Normal 64 5 2 3 3 2 7" xfId="36544" xr:uid="{00000000-0005-0000-0000-00004A560000}"/>
    <cellStyle name="Normal 64 5 2 3 3 2 8" xfId="46055" xr:uid="{00000000-0005-0000-0000-00004B560000}"/>
    <cellStyle name="Normal 64 5 2 3 3 3" xfId="4243" xr:uid="{00000000-0005-0000-0000-00004C560000}"/>
    <cellStyle name="Normal 64 5 2 3 3 3 2" xfId="13760" xr:uid="{00000000-0005-0000-0000-00004D560000}"/>
    <cellStyle name="Normal 64 5 2 3 3 3 3" xfId="21913" xr:uid="{00000000-0005-0000-0000-00004E560000}"/>
    <cellStyle name="Normal 64 5 2 3 3 3 4" xfId="30066" xr:uid="{00000000-0005-0000-0000-00004F560000}"/>
    <cellStyle name="Normal 64 5 2 3 3 3 5" xfId="38298" xr:uid="{00000000-0005-0000-0000-000050560000}"/>
    <cellStyle name="Normal 64 5 2 3 3 3 6" xfId="47809" xr:uid="{00000000-0005-0000-0000-000051560000}"/>
    <cellStyle name="Normal 64 5 2 3 3 4" xfId="6803" xr:uid="{00000000-0005-0000-0000-000052560000}"/>
    <cellStyle name="Normal 64 5 2 3 3 4 2" xfId="16320" xr:uid="{00000000-0005-0000-0000-000053560000}"/>
    <cellStyle name="Normal 64 5 2 3 3 4 3" xfId="24473" xr:uid="{00000000-0005-0000-0000-000054560000}"/>
    <cellStyle name="Normal 64 5 2 3 3 4 4" xfId="32626" xr:uid="{00000000-0005-0000-0000-000055560000}"/>
    <cellStyle name="Normal 64 5 2 3 3 4 5" xfId="40858" xr:uid="{00000000-0005-0000-0000-000056560000}"/>
    <cellStyle name="Normal 64 5 2 3 3 4 6" xfId="50369" xr:uid="{00000000-0005-0000-0000-000057560000}"/>
    <cellStyle name="Normal 64 5 2 3 3 5" xfId="10720" xr:uid="{00000000-0005-0000-0000-000058560000}"/>
    <cellStyle name="Normal 64 5 2 3 3 6" xfId="18879" xr:uid="{00000000-0005-0000-0000-000059560000}"/>
    <cellStyle name="Normal 64 5 2 3 3 7" xfId="27032" xr:uid="{00000000-0005-0000-0000-00005A560000}"/>
    <cellStyle name="Normal 64 5 2 3 3 8" xfId="35264" xr:uid="{00000000-0005-0000-0000-00005B560000}"/>
    <cellStyle name="Normal 64 5 2 3 3 9" xfId="44775" xr:uid="{00000000-0005-0000-0000-00005C560000}"/>
    <cellStyle name="Normal 64 5 2 3 4" xfId="1843" xr:uid="{00000000-0005-0000-0000-00005D560000}"/>
    <cellStyle name="Normal 64 5 2 3 4 2" xfId="4883" xr:uid="{00000000-0005-0000-0000-00005E560000}"/>
    <cellStyle name="Normal 64 5 2 3 4 2 2" xfId="14400" xr:uid="{00000000-0005-0000-0000-00005F560000}"/>
    <cellStyle name="Normal 64 5 2 3 4 2 3" xfId="22553" xr:uid="{00000000-0005-0000-0000-000060560000}"/>
    <cellStyle name="Normal 64 5 2 3 4 2 4" xfId="30706" xr:uid="{00000000-0005-0000-0000-000061560000}"/>
    <cellStyle name="Normal 64 5 2 3 4 2 5" xfId="38938" xr:uid="{00000000-0005-0000-0000-000062560000}"/>
    <cellStyle name="Normal 64 5 2 3 4 2 6" xfId="48449" xr:uid="{00000000-0005-0000-0000-000063560000}"/>
    <cellStyle name="Normal 64 5 2 3 4 3" xfId="7443" xr:uid="{00000000-0005-0000-0000-000064560000}"/>
    <cellStyle name="Normal 64 5 2 3 4 3 2" xfId="16960" xr:uid="{00000000-0005-0000-0000-000065560000}"/>
    <cellStyle name="Normal 64 5 2 3 4 3 3" xfId="25113" xr:uid="{00000000-0005-0000-0000-000066560000}"/>
    <cellStyle name="Normal 64 5 2 3 4 3 4" xfId="33266" xr:uid="{00000000-0005-0000-0000-000067560000}"/>
    <cellStyle name="Normal 64 5 2 3 4 3 5" xfId="41498" xr:uid="{00000000-0005-0000-0000-000068560000}"/>
    <cellStyle name="Normal 64 5 2 3 4 3 6" xfId="51009" xr:uid="{00000000-0005-0000-0000-000069560000}"/>
    <cellStyle name="Normal 64 5 2 3 4 4" xfId="11360" xr:uid="{00000000-0005-0000-0000-00006A560000}"/>
    <cellStyle name="Normal 64 5 2 3 4 5" xfId="19519" xr:uid="{00000000-0005-0000-0000-00006B560000}"/>
    <cellStyle name="Normal 64 5 2 3 4 6" xfId="27672" xr:uid="{00000000-0005-0000-0000-00006C560000}"/>
    <cellStyle name="Normal 64 5 2 3 4 7" xfId="35904" xr:uid="{00000000-0005-0000-0000-00006D560000}"/>
    <cellStyle name="Normal 64 5 2 3 4 8" xfId="45415" xr:uid="{00000000-0005-0000-0000-00006E560000}"/>
    <cellStyle name="Normal 64 5 2 3 5" xfId="3600" xr:uid="{00000000-0005-0000-0000-00006F560000}"/>
    <cellStyle name="Normal 64 5 2 3 5 2" xfId="13117" xr:uid="{00000000-0005-0000-0000-000070560000}"/>
    <cellStyle name="Normal 64 5 2 3 5 3" xfId="21273" xr:uid="{00000000-0005-0000-0000-000071560000}"/>
    <cellStyle name="Normal 64 5 2 3 5 4" xfId="29426" xr:uid="{00000000-0005-0000-0000-000072560000}"/>
    <cellStyle name="Normal 64 5 2 3 5 5" xfId="37658" xr:uid="{00000000-0005-0000-0000-000073560000}"/>
    <cellStyle name="Normal 64 5 2 3 5 6" xfId="47169" xr:uid="{00000000-0005-0000-0000-000074560000}"/>
    <cellStyle name="Normal 64 5 2 3 6" xfId="6163" xr:uid="{00000000-0005-0000-0000-000075560000}"/>
    <cellStyle name="Normal 64 5 2 3 6 2" xfId="15680" xr:uid="{00000000-0005-0000-0000-000076560000}"/>
    <cellStyle name="Normal 64 5 2 3 6 3" xfId="23833" xr:uid="{00000000-0005-0000-0000-000077560000}"/>
    <cellStyle name="Normal 64 5 2 3 6 4" xfId="31986" xr:uid="{00000000-0005-0000-0000-000078560000}"/>
    <cellStyle name="Normal 64 5 2 3 6 5" xfId="40218" xr:uid="{00000000-0005-0000-0000-000079560000}"/>
    <cellStyle name="Normal 64 5 2 3 6 6" xfId="49729" xr:uid="{00000000-0005-0000-0000-00007A560000}"/>
    <cellStyle name="Normal 64 5 2 3 7" xfId="10080" xr:uid="{00000000-0005-0000-0000-00007B560000}"/>
    <cellStyle name="Normal 64 5 2 3 8" xfId="18239" xr:uid="{00000000-0005-0000-0000-00007C560000}"/>
    <cellStyle name="Normal 64 5 2 3 9" xfId="26392" xr:uid="{00000000-0005-0000-0000-00007D560000}"/>
    <cellStyle name="Normal 64 5 2 30" xfId="9747" xr:uid="{00000000-0005-0000-0000-00007E560000}"/>
    <cellStyle name="Normal 64 5 2 30 2" xfId="43802" xr:uid="{00000000-0005-0000-0000-00007F560000}"/>
    <cellStyle name="Normal 64 5 2 30 3" xfId="53313" xr:uid="{00000000-0005-0000-0000-000080560000}"/>
    <cellStyle name="Normal 64 5 2 31" xfId="9826" xr:uid="{00000000-0005-0000-0000-000081560000}"/>
    <cellStyle name="Normal 64 5 2 31 2" xfId="43881" xr:uid="{00000000-0005-0000-0000-000082560000}"/>
    <cellStyle name="Normal 64 5 2 31 3" xfId="53392" xr:uid="{00000000-0005-0000-0000-000083560000}"/>
    <cellStyle name="Normal 64 5 2 32" xfId="9920" xr:uid="{00000000-0005-0000-0000-000084560000}"/>
    <cellStyle name="Normal 64 5 2 33" xfId="18079" xr:uid="{00000000-0005-0000-0000-000085560000}"/>
    <cellStyle name="Normal 64 5 2 34" xfId="26232" xr:uid="{00000000-0005-0000-0000-000086560000}"/>
    <cellStyle name="Normal 64 5 2 35" xfId="34385" xr:uid="{00000000-0005-0000-0000-000087560000}"/>
    <cellStyle name="Normal 64 5 2 36" xfId="34464" xr:uid="{00000000-0005-0000-0000-000088560000}"/>
    <cellStyle name="Normal 64 5 2 37" xfId="43975" xr:uid="{00000000-0005-0000-0000-000089560000}"/>
    <cellStyle name="Normal 64 5 2 38" xfId="53486" xr:uid="{00000000-0005-0000-0000-00008A560000}"/>
    <cellStyle name="Normal 64 5 2 39" xfId="53565" xr:uid="{00000000-0005-0000-0000-00008B560000}"/>
    <cellStyle name="Normal 64 5 2 4" xfId="714" xr:uid="{00000000-0005-0000-0000-00008C560000}"/>
    <cellStyle name="Normal 64 5 2 4 10" xfId="44295" xr:uid="{00000000-0005-0000-0000-00008D560000}"/>
    <cellStyle name="Normal 64 5 2 4 2" xfId="1360" xr:uid="{00000000-0005-0000-0000-00008E560000}"/>
    <cellStyle name="Normal 64 5 2 4 2 2" xfId="2643" xr:uid="{00000000-0005-0000-0000-00008F560000}"/>
    <cellStyle name="Normal 64 5 2 4 2 2 2" xfId="5683" xr:uid="{00000000-0005-0000-0000-000090560000}"/>
    <cellStyle name="Normal 64 5 2 4 2 2 2 2" xfId="15200" xr:uid="{00000000-0005-0000-0000-000091560000}"/>
    <cellStyle name="Normal 64 5 2 4 2 2 2 3" xfId="23353" xr:uid="{00000000-0005-0000-0000-000092560000}"/>
    <cellStyle name="Normal 64 5 2 4 2 2 2 4" xfId="31506" xr:uid="{00000000-0005-0000-0000-000093560000}"/>
    <cellStyle name="Normal 64 5 2 4 2 2 2 5" xfId="39738" xr:uid="{00000000-0005-0000-0000-000094560000}"/>
    <cellStyle name="Normal 64 5 2 4 2 2 2 6" xfId="49249" xr:uid="{00000000-0005-0000-0000-000095560000}"/>
    <cellStyle name="Normal 64 5 2 4 2 2 3" xfId="8243" xr:uid="{00000000-0005-0000-0000-000096560000}"/>
    <cellStyle name="Normal 64 5 2 4 2 2 3 2" xfId="17760" xr:uid="{00000000-0005-0000-0000-000097560000}"/>
    <cellStyle name="Normal 64 5 2 4 2 2 3 3" xfId="25913" xr:uid="{00000000-0005-0000-0000-000098560000}"/>
    <cellStyle name="Normal 64 5 2 4 2 2 3 4" xfId="34066" xr:uid="{00000000-0005-0000-0000-000099560000}"/>
    <cellStyle name="Normal 64 5 2 4 2 2 3 5" xfId="42298" xr:uid="{00000000-0005-0000-0000-00009A560000}"/>
    <cellStyle name="Normal 64 5 2 4 2 2 3 6" xfId="51809" xr:uid="{00000000-0005-0000-0000-00009B560000}"/>
    <cellStyle name="Normal 64 5 2 4 2 2 4" xfId="12160" xr:uid="{00000000-0005-0000-0000-00009C560000}"/>
    <cellStyle name="Normal 64 5 2 4 2 2 5" xfId="20319" xr:uid="{00000000-0005-0000-0000-00009D560000}"/>
    <cellStyle name="Normal 64 5 2 4 2 2 6" xfId="28472" xr:uid="{00000000-0005-0000-0000-00009E560000}"/>
    <cellStyle name="Normal 64 5 2 4 2 2 7" xfId="36704" xr:uid="{00000000-0005-0000-0000-00009F560000}"/>
    <cellStyle name="Normal 64 5 2 4 2 2 8" xfId="46215" xr:uid="{00000000-0005-0000-0000-0000A0560000}"/>
    <cellStyle name="Normal 64 5 2 4 2 3" xfId="4403" xr:uid="{00000000-0005-0000-0000-0000A1560000}"/>
    <cellStyle name="Normal 64 5 2 4 2 3 2" xfId="13920" xr:uid="{00000000-0005-0000-0000-0000A2560000}"/>
    <cellStyle name="Normal 64 5 2 4 2 3 3" xfId="22073" xr:uid="{00000000-0005-0000-0000-0000A3560000}"/>
    <cellStyle name="Normal 64 5 2 4 2 3 4" xfId="30226" xr:uid="{00000000-0005-0000-0000-0000A4560000}"/>
    <cellStyle name="Normal 64 5 2 4 2 3 5" xfId="38458" xr:uid="{00000000-0005-0000-0000-0000A5560000}"/>
    <cellStyle name="Normal 64 5 2 4 2 3 6" xfId="47969" xr:uid="{00000000-0005-0000-0000-0000A6560000}"/>
    <cellStyle name="Normal 64 5 2 4 2 4" xfId="6963" xr:uid="{00000000-0005-0000-0000-0000A7560000}"/>
    <cellStyle name="Normal 64 5 2 4 2 4 2" xfId="16480" xr:uid="{00000000-0005-0000-0000-0000A8560000}"/>
    <cellStyle name="Normal 64 5 2 4 2 4 3" xfId="24633" xr:uid="{00000000-0005-0000-0000-0000A9560000}"/>
    <cellStyle name="Normal 64 5 2 4 2 4 4" xfId="32786" xr:uid="{00000000-0005-0000-0000-0000AA560000}"/>
    <cellStyle name="Normal 64 5 2 4 2 4 5" xfId="41018" xr:uid="{00000000-0005-0000-0000-0000AB560000}"/>
    <cellStyle name="Normal 64 5 2 4 2 4 6" xfId="50529" xr:uid="{00000000-0005-0000-0000-0000AC560000}"/>
    <cellStyle name="Normal 64 5 2 4 2 5" xfId="10880" xr:uid="{00000000-0005-0000-0000-0000AD560000}"/>
    <cellStyle name="Normal 64 5 2 4 2 6" xfId="19039" xr:uid="{00000000-0005-0000-0000-0000AE560000}"/>
    <cellStyle name="Normal 64 5 2 4 2 7" xfId="27192" xr:uid="{00000000-0005-0000-0000-0000AF560000}"/>
    <cellStyle name="Normal 64 5 2 4 2 8" xfId="35424" xr:uid="{00000000-0005-0000-0000-0000B0560000}"/>
    <cellStyle name="Normal 64 5 2 4 2 9" xfId="44935" xr:uid="{00000000-0005-0000-0000-0000B1560000}"/>
    <cellStyle name="Normal 64 5 2 4 3" xfId="2003" xr:uid="{00000000-0005-0000-0000-0000B2560000}"/>
    <cellStyle name="Normal 64 5 2 4 3 2" xfId="5043" xr:uid="{00000000-0005-0000-0000-0000B3560000}"/>
    <cellStyle name="Normal 64 5 2 4 3 2 2" xfId="14560" xr:uid="{00000000-0005-0000-0000-0000B4560000}"/>
    <cellStyle name="Normal 64 5 2 4 3 2 3" xfId="22713" xr:uid="{00000000-0005-0000-0000-0000B5560000}"/>
    <cellStyle name="Normal 64 5 2 4 3 2 4" xfId="30866" xr:uid="{00000000-0005-0000-0000-0000B6560000}"/>
    <cellStyle name="Normal 64 5 2 4 3 2 5" xfId="39098" xr:uid="{00000000-0005-0000-0000-0000B7560000}"/>
    <cellStyle name="Normal 64 5 2 4 3 2 6" xfId="48609" xr:uid="{00000000-0005-0000-0000-0000B8560000}"/>
    <cellStyle name="Normal 64 5 2 4 3 3" xfId="7603" xr:uid="{00000000-0005-0000-0000-0000B9560000}"/>
    <cellStyle name="Normal 64 5 2 4 3 3 2" xfId="17120" xr:uid="{00000000-0005-0000-0000-0000BA560000}"/>
    <cellStyle name="Normal 64 5 2 4 3 3 3" xfId="25273" xr:uid="{00000000-0005-0000-0000-0000BB560000}"/>
    <cellStyle name="Normal 64 5 2 4 3 3 4" xfId="33426" xr:uid="{00000000-0005-0000-0000-0000BC560000}"/>
    <cellStyle name="Normal 64 5 2 4 3 3 5" xfId="41658" xr:uid="{00000000-0005-0000-0000-0000BD560000}"/>
    <cellStyle name="Normal 64 5 2 4 3 3 6" xfId="51169" xr:uid="{00000000-0005-0000-0000-0000BE560000}"/>
    <cellStyle name="Normal 64 5 2 4 3 4" xfId="11520" xr:uid="{00000000-0005-0000-0000-0000BF560000}"/>
    <cellStyle name="Normal 64 5 2 4 3 5" xfId="19679" xr:uid="{00000000-0005-0000-0000-0000C0560000}"/>
    <cellStyle name="Normal 64 5 2 4 3 6" xfId="27832" xr:uid="{00000000-0005-0000-0000-0000C1560000}"/>
    <cellStyle name="Normal 64 5 2 4 3 7" xfId="36064" xr:uid="{00000000-0005-0000-0000-0000C2560000}"/>
    <cellStyle name="Normal 64 5 2 4 3 8" xfId="45575" xr:uid="{00000000-0005-0000-0000-0000C3560000}"/>
    <cellStyle name="Normal 64 5 2 4 4" xfId="3760" xr:uid="{00000000-0005-0000-0000-0000C4560000}"/>
    <cellStyle name="Normal 64 5 2 4 4 2" xfId="13277" xr:uid="{00000000-0005-0000-0000-0000C5560000}"/>
    <cellStyle name="Normal 64 5 2 4 4 3" xfId="21433" xr:uid="{00000000-0005-0000-0000-0000C6560000}"/>
    <cellStyle name="Normal 64 5 2 4 4 4" xfId="29586" xr:uid="{00000000-0005-0000-0000-0000C7560000}"/>
    <cellStyle name="Normal 64 5 2 4 4 5" xfId="37818" xr:uid="{00000000-0005-0000-0000-0000C8560000}"/>
    <cellStyle name="Normal 64 5 2 4 4 6" xfId="47329" xr:uid="{00000000-0005-0000-0000-0000C9560000}"/>
    <cellStyle name="Normal 64 5 2 4 5" xfId="6323" xr:uid="{00000000-0005-0000-0000-0000CA560000}"/>
    <cellStyle name="Normal 64 5 2 4 5 2" xfId="15840" xr:uid="{00000000-0005-0000-0000-0000CB560000}"/>
    <cellStyle name="Normal 64 5 2 4 5 3" xfId="23993" xr:uid="{00000000-0005-0000-0000-0000CC560000}"/>
    <cellStyle name="Normal 64 5 2 4 5 4" xfId="32146" xr:uid="{00000000-0005-0000-0000-0000CD560000}"/>
    <cellStyle name="Normal 64 5 2 4 5 5" xfId="40378" xr:uid="{00000000-0005-0000-0000-0000CE560000}"/>
    <cellStyle name="Normal 64 5 2 4 5 6" xfId="49889" xr:uid="{00000000-0005-0000-0000-0000CF560000}"/>
    <cellStyle name="Normal 64 5 2 4 6" xfId="10240" xr:uid="{00000000-0005-0000-0000-0000D0560000}"/>
    <cellStyle name="Normal 64 5 2 4 7" xfId="18399" xr:uid="{00000000-0005-0000-0000-0000D1560000}"/>
    <cellStyle name="Normal 64 5 2 4 8" xfId="26552" xr:uid="{00000000-0005-0000-0000-0000D2560000}"/>
    <cellStyle name="Normal 64 5 2 4 9" xfId="34784" xr:uid="{00000000-0005-0000-0000-0000D3560000}"/>
    <cellStyle name="Normal 64 5 2 40" xfId="53644" xr:uid="{00000000-0005-0000-0000-0000D4560000}"/>
    <cellStyle name="Normal 64 5 2 41" xfId="53723" xr:uid="{00000000-0005-0000-0000-0000D5560000}"/>
    <cellStyle name="Normal 64 5 2 42" xfId="53802" xr:uid="{00000000-0005-0000-0000-0000D6560000}"/>
    <cellStyle name="Normal 64 5 2 5" xfId="1040" xr:uid="{00000000-0005-0000-0000-0000D7560000}"/>
    <cellStyle name="Normal 64 5 2 5 2" xfId="2323" xr:uid="{00000000-0005-0000-0000-0000D8560000}"/>
    <cellStyle name="Normal 64 5 2 5 2 2" xfId="5363" xr:uid="{00000000-0005-0000-0000-0000D9560000}"/>
    <cellStyle name="Normal 64 5 2 5 2 2 2" xfId="14880" xr:uid="{00000000-0005-0000-0000-0000DA560000}"/>
    <cellStyle name="Normal 64 5 2 5 2 2 3" xfId="23033" xr:uid="{00000000-0005-0000-0000-0000DB560000}"/>
    <cellStyle name="Normal 64 5 2 5 2 2 4" xfId="31186" xr:uid="{00000000-0005-0000-0000-0000DC560000}"/>
    <cellStyle name="Normal 64 5 2 5 2 2 5" xfId="39418" xr:uid="{00000000-0005-0000-0000-0000DD560000}"/>
    <cellStyle name="Normal 64 5 2 5 2 2 6" xfId="48929" xr:uid="{00000000-0005-0000-0000-0000DE560000}"/>
    <cellStyle name="Normal 64 5 2 5 2 3" xfId="7923" xr:uid="{00000000-0005-0000-0000-0000DF560000}"/>
    <cellStyle name="Normal 64 5 2 5 2 3 2" xfId="17440" xr:uid="{00000000-0005-0000-0000-0000E0560000}"/>
    <cellStyle name="Normal 64 5 2 5 2 3 3" xfId="25593" xr:uid="{00000000-0005-0000-0000-0000E1560000}"/>
    <cellStyle name="Normal 64 5 2 5 2 3 4" xfId="33746" xr:uid="{00000000-0005-0000-0000-0000E2560000}"/>
    <cellStyle name="Normal 64 5 2 5 2 3 5" xfId="41978" xr:uid="{00000000-0005-0000-0000-0000E3560000}"/>
    <cellStyle name="Normal 64 5 2 5 2 3 6" xfId="51489" xr:uid="{00000000-0005-0000-0000-0000E4560000}"/>
    <cellStyle name="Normal 64 5 2 5 2 4" xfId="11840" xr:uid="{00000000-0005-0000-0000-0000E5560000}"/>
    <cellStyle name="Normal 64 5 2 5 2 5" xfId="19999" xr:uid="{00000000-0005-0000-0000-0000E6560000}"/>
    <cellStyle name="Normal 64 5 2 5 2 6" xfId="28152" xr:uid="{00000000-0005-0000-0000-0000E7560000}"/>
    <cellStyle name="Normal 64 5 2 5 2 7" xfId="36384" xr:uid="{00000000-0005-0000-0000-0000E8560000}"/>
    <cellStyle name="Normal 64 5 2 5 2 8" xfId="45895" xr:uid="{00000000-0005-0000-0000-0000E9560000}"/>
    <cellStyle name="Normal 64 5 2 5 3" xfId="4083" xr:uid="{00000000-0005-0000-0000-0000EA560000}"/>
    <cellStyle name="Normal 64 5 2 5 3 2" xfId="13600" xr:uid="{00000000-0005-0000-0000-0000EB560000}"/>
    <cellStyle name="Normal 64 5 2 5 3 3" xfId="21753" xr:uid="{00000000-0005-0000-0000-0000EC560000}"/>
    <cellStyle name="Normal 64 5 2 5 3 4" xfId="29906" xr:uid="{00000000-0005-0000-0000-0000ED560000}"/>
    <cellStyle name="Normal 64 5 2 5 3 5" xfId="38138" xr:uid="{00000000-0005-0000-0000-0000EE560000}"/>
    <cellStyle name="Normal 64 5 2 5 3 6" xfId="47649" xr:uid="{00000000-0005-0000-0000-0000EF560000}"/>
    <cellStyle name="Normal 64 5 2 5 4" xfId="6643" xr:uid="{00000000-0005-0000-0000-0000F0560000}"/>
    <cellStyle name="Normal 64 5 2 5 4 2" xfId="16160" xr:uid="{00000000-0005-0000-0000-0000F1560000}"/>
    <cellStyle name="Normal 64 5 2 5 4 3" xfId="24313" xr:uid="{00000000-0005-0000-0000-0000F2560000}"/>
    <cellStyle name="Normal 64 5 2 5 4 4" xfId="32466" xr:uid="{00000000-0005-0000-0000-0000F3560000}"/>
    <cellStyle name="Normal 64 5 2 5 4 5" xfId="40698" xr:uid="{00000000-0005-0000-0000-0000F4560000}"/>
    <cellStyle name="Normal 64 5 2 5 4 6" xfId="50209" xr:uid="{00000000-0005-0000-0000-0000F5560000}"/>
    <cellStyle name="Normal 64 5 2 5 5" xfId="10560" xr:uid="{00000000-0005-0000-0000-0000F6560000}"/>
    <cellStyle name="Normal 64 5 2 5 6" xfId="18719" xr:uid="{00000000-0005-0000-0000-0000F7560000}"/>
    <cellStyle name="Normal 64 5 2 5 7" xfId="26872" xr:uid="{00000000-0005-0000-0000-0000F8560000}"/>
    <cellStyle name="Normal 64 5 2 5 8" xfId="35104" xr:uid="{00000000-0005-0000-0000-0000F9560000}"/>
    <cellStyle name="Normal 64 5 2 5 9" xfId="44615" xr:uid="{00000000-0005-0000-0000-0000FA560000}"/>
    <cellStyle name="Normal 64 5 2 6" xfId="1683" xr:uid="{00000000-0005-0000-0000-0000FB560000}"/>
    <cellStyle name="Normal 64 5 2 6 2" xfId="4723" xr:uid="{00000000-0005-0000-0000-0000FC560000}"/>
    <cellStyle name="Normal 64 5 2 6 2 2" xfId="14240" xr:uid="{00000000-0005-0000-0000-0000FD560000}"/>
    <cellStyle name="Normal 64 5 2 6 2 3" xfId="22393" xr:uid="{00000000-0005-0000-0000-0000FE560000}"/>
    <cellStyle name="Normal 64 5 2 6 2 4" xfId="30546" xr:uid="{00000000-0005-0000-0000-0000FF560000}"/>
    <cellStyle name="Normal 64 5 2 6 2 5" xfId="38778" xr:uid="{00000000-0005-0000-0000-000000570000}"/>
    <cellStyle name="Normal 64 5 2 6 2 6" xfId="48289" xr:uid="{00000000-0005-0000-0000-000001570000}"/>
    <cellStyle name="Normal 64 5 2 6 3" xfId="7283" xr:uid="{00000000-0005-0000-0000-000002570000}"/>
    <cellStyle name="Normal 64 5 2 6 3 2" xfId="16800" xr:uid="{00000000-0005-0000-0000-000003570000}"/>
    <cellStyle name="Normal 64 5 2 6 3 3" xfId="24953" xr:uid="{00000000-0005-0000-0000-000004570000}"/>
    <cellStyle name="Normal 64 5 2 6 3 4" xfId="33106" xr:uid="{00000000-0005-0000-0000-000005570000}"/>
    <cellStyle name="Normal 64 5 2 6 3 5" xfId="41338" xr:uid="{00000000-0005-0000-0000-000006570000}"/>
    <cellStyle name="Normal 64 5 2 6 3 6" xfId="50849" xr:uid="{00000000-0005-0000-0000-000007570000}"/>
    <cellStyle name="Normal 64 5 2 6 4" xfId="11200" xr:uid="{00000000-0005-0000-0000-000008570000}"/>
    <cellStyle name="Normal 64 5 2 6 5" xfId="19359" xr:uid="{00000000-0005-0000-0000-000009570000}"/>
    <cellStyle name="Normal 64 5 2 6 6" xfId="27512" xr:uid="{00000000-0005-0000-0000-00000A570000}"/>
    <cellStyle name="Normal 64 5 2 6 7" xfId="35744" xr:uid="{00000000-0005-0000-0000-00000B570000}"/>
    <cellStyle name="Normal 64 5 2 6 8" xfId="45255" xr:uid="{00000000-0005-0000-0000-00000C570000}"/>
    <cellStyle name="Normal 64 5 2 7" xfId="2962" xr:uid="{00000000-0005-0000-0000-00000D570000}"/>
    <cellStyle name="Normal 64 5 2 7 2" xfId="12479" xr:uid="{00000000-0005-0000-0000-00000E570000}"/>
    <cellStyle name="Normal 64 5 2 7 3" xfId="20638" xr:uid="{00000000-0005-0000-0000-00000F570000}"/>
    <cellStyle name="Normal 64 5 2 7 4" xfId="28791" xr:uid="{00000000-0005-0000-0000-000010570000}"/>
    <cellStyle name="Normal 64 5 2 7 5" xfId="37023" xr:uid="{00000000-0005-0000-0000-000011570000}"/>
    <cellStyle name="Normal 64 5 2 7 6" xfId="46534" xr:uid="{00000000-0005-0000-0000-000012570000}"/>
    <cellStyle name="Normal 64 5 2 8" xfId="3041" xr:uid="{00000000-0005-0000-0000-000013570000}"/>
    <cellStyle name="Normal 64 5 2 8 2" xfId="12558" xr:uid="{00000000-0005-0000-0000-000014570000}"/>
    <cellStyle name="Normal 64 5 2 8 3" xfId="20717" xr:uid="{00000000-0005-0000-0000-000015570000}"/>
    <cellStyle name="Normal 64 5 2 8 4" xfId="28870" xr:uid="{00000000-0005-0000-0000-000016570000}"/>
    <cellStyle name="Normal 64 5 2 8 5" xfId="37102" xr:uid="{00000000-0005-0000-0000-000017570000}"/>
    <cellStyle name="Normal 64 5 2 8 6" xfId="46613" xr:uid="{00000000-0005-0000-0000-000018570000}"/>
    <cellStyle name="Normal 64 5 2 9" xfId="3120" xr:uid="{00000000-0005-0000-0000-000019570000}"/>
    <cellStyle name="Normal 64 5 2 9 2" xfId="12637" xr:uid="{00000000-0005-0000-0000-00001A570000}"/>
    <cellStyle name="Normal 64 5 2 9 3" xfId="20796" xr:uid="{00000000-0005-0000-0000-00001B570000}"/>
    <cellStyle name="Normal 64 5 2 9 4" xfId="28949" xr:uid="{00000000-0005-0000-0000-00001C570000}"/>
    <cellStyle name="Normal 64 5 2 9 5" xfId="37181" xr:uid="{00000000-0005-0000-0000-00001D570000}"/>
    <cellStyle name="Normal 64 5 2 9 6" xfId="46692" xr:uid="{00000000-0005-0000-0000-00001E570000}"/>
    <cellStyle name="Normal 64 5 20" xfId="8831" xr:uid="{00000000-0005-0000-0000-00001F570000}"/>
    <cellStyle name="Normal 64 5 20 2" xfId="42886" xr:uid="{00000000-0005-0000-0000-000020570000}"/>
    <cellStyle name="Normal 64 5 20 3" xfId="52397" xr:uid="{00000000-0005-0000-0000-000021570000}"/>
    <cellStyle name="Normal 64 5 21" xfId="8910" xr:uid="{00000000-0005-0000-0000-000022570000}"/>
    <cellStyle name="Normal 64 5 21 2" xfId="42965" xr:uid="{00000000-0005-0000-0000-000023570000}"/>
    <cellStyle name="Normal 64 5 21 3" xfId="52476" xr:uid="{00000000-0005-0000-0000-000024570000}"/>
    <cellStyle name="Normal 64 5 22" xfId="8989" xr:uid="{00000000-0005-0000-0000-000025570000}"/>
    <cellStyle name="Normal 64 5 22 2" xfId="43044" xr:uid="{00000000-0005-0000-0000-000026570000}"/>
    <cellStyle name="Normal 64 5 22 3" xfId="52555" xr:uid="{00000000-0005-0000-0000-000027570000}"/>
    <cellStyle name="Normal 64 5 23" xfId="9068" xr:uid="{00000000-0005-0000-0000-000028570000}"/>
    <cellStyle name="Normal 64 5 23 2" xfId="43123" xr:uid="{00000000-0005-0000-0000-000029570000}"/>
    <cellStyle name="Normal 64 5 23 3" xfId="52634" xr:uid="{00000000-0005-0000-0000-00002A570000}"/>
    <cellStyle name="Normal 64 5 24" xfId="9147" xr:uid="{00000000-0005-0000-0000-00002B570000}"/>
    <cellStyle name="Normal 64 5 24 2" xfId="43202" xr:uid="{00000000-0005-0000-0000-00002C570000}"/>
    <cellStyle name="Normal 64 5 24 3" xfId="52713" xr:uid="{00000000-0005-0000-0000-00002D570000}"/>
    <cellStyle name="Normal 64 5 25" xfId="9226" xr:uid="{00000000-0005-0000-0000-00002E570000}"/>
    <cellStyle name="Normal 64 5 25 2" xfId="43281" xr:uid="{00000000-0005-0000-0000-00002F570000}"/>
    <cellStyle name="Normal 64 5 25 3" xfId="52792" xr:uid="{00000000-0005-0000-0000-000030570000}"/>
    <cellStyle name="Normal 64 5 26" xfId="9305" xr:uid="{00000000-0005-0000-0000-000031570000}"/>
    <cellStyle name="Normal 64 5 26 2" xfId="43360" xr:uid="{00000000-0005-0000-0000-000032570000}"/>
    <cellStyle name="Normal 64 5 26 3" xfId="52871" xr:uid="{00000000-0005-0000-0000-000033570000}"/>
    <cellStyle name="Normal 64 5 27" xfId="9384" xr:uid="{00000000-0005-0000-0000-000034570000}"/>
    <cellStyle name="Normal 64 5 27 2" xfId="43439" xr:uid="{00000000-0005-0000-0000-000035570000}"/>
    <cellStyle name="Normal 64 5 27 3" xfId="52950" xr:uid="{00000000-0005-0000-0000-000036570000}"/>
    <cellStyle name="Normal 64 5 28" xfId="9463" xr:uid="{00000000-0005-0000-0000-000037570000}"/>
    <cellStyle name="Normal 64 5 28 2" xfId="43518" xr:uid="{00000000-0005-0000-0000-000038570000}"/>
    <cellStyle name="Normal 64 5 28 3" xfId="53029" xr:uid="{00000000-0005-0000-0000-000039570000}"/>
    <cellStyle name="Normal 64 5 29" xfId="9542" xr:uid="{00000000-0005-0000-0000-00003A570000}"/>
    <cellStyle name="Normal 64 5 29 2" xfId="43597" xr:uid="{00000000-0005-0000-0000-00003B570000}"/>
    <cellStyle name="Normal 64 5 29 3" xfId="53108" xr:uid="{00000000-0005-0000-0000-00003C570000}"/>
    <cellStyle name="Normal 64 5 3" xfId="421" xr:uid="{00000000-0005-0000-0000-00003D570000}"/>
    <cellStyle name="Normal 64 5 3 10" xfId="26264" xr:uid="{00000000-0005-0000-0000-00003E570000}"/>
    <cellStyle name="Normal 64 5 3 11" xfId="34496" xr:uid="{00000000-0005-0000-0000-00003F570000}"/>
    <cellStyle name="Normal 64 5 3 12" xfId="44007" xr:uid="{00000000-0005-0000-0000-000040570000}"/>
    <cellStyle name="Normal 64 5 3 2" xfId="583" xr:uid="{00000000-0005-0000-0000-000041570000}"/>
    <cellStyle name="Normal 64 5 3 2 10" xfId="34656" xr:uid="{00000000-0005-0000-0000-000042570000}"/>
    <cellStyle name="Normal 64 5 3 2 11" xfId="44167" xr:uid="{00000000-0005-0000-0000-000043570000}"/>
    <cellStyle name="Normal 64 5 3 2 2" xfId="909" xr:uid="{00000000-0005-0000-0000-000044570000}"/>
    <cellStyle name="Normal 64 5 3 2 2 10" xfId="44487" xr:uid="{00000000-0005-0000-0000-000045570000}"/>
    <cellStyle name="Normal 64 5 3 2 2 2" xfId="1552" xr:uid="{00000000-0005-0000-0000-000046570000}"/>
    <cellStyle name="Normal 64 5 3 2 2 2 2" xfId="2835" xr:uid="{00000000-0005-0000-0000-000047570000}"/>
    <cellStyle name="Normal 64 5 3 2 2 2 2 2" xfId="5875" xr:uid="{00000000-0005-0000-0000-000048570000}"/>
    <cellStyle name="Normal 64 5 3 2 2 2 2 2 2" xfId="15392" xr:uid="{00000000-0005-0000-0000-000049570000}"/>
    <cellStyle name="Normal 64 5 3 2 2 2 2 2 3" xfId="23545" xr:uid="{00000000-0005-0000-0000-00004A570000}"/>
    <cellStyle name="Normal 64 5 3 2 2 2 2 2 4" xfId="31698" xr:uid="{00000000-0005-0000-0000-00004B570000}"/>
    <cellStyle name="Normal 64 5 3 2 2 2 2 2 5" xfId="39930" xr:uid="{00000000-0005-0000-0000-00004C570000}"/>
    <cellStyle name="Normal 64 5 3 2 2 2 2 2 6" xfId="49441" xr:uid="{00000000-0005-0000-0000-00004D570000}"/>
    <cellStyle name="Normal 64 5 3 2 2 2 2 3" xfId="8435" xr:uid="{00000000-0005-0000-0000-00004E570000}"/>
    <cellStyle name="Normal 64 5 3 2 2 2 2 3 2" xfId="17952" xr:uid="{00000000-0005-0000-0000-00004F570000}"/>
    <cellStyle name="Normal 64 5 3 2 2 2 2 3 3" xfId="26105" xr:uid="{00000000-0005-0000-0000-000050570000}"/>
    <cellStyle name="Normal 64 5 3 2 2 2 2 3 4" xfId="34258" xr:uid="{00000000-0005-0000-0000-000051570000}"/>
    <cellStyle name="Normal 64 5 3 2 2 2 2 3 5" xfId="42490" xr:uid="{00000000-0005-0000-0000-000052570000}"/>
    <cellStyle name="Normal 64 5 3 2 2 2 2 3 6" xfId="52001" xr:uid="{00000000-0005-0000-0000-000053570000}"/>
    <cellStyle name="Normal 64 5 3 2 2 2 2 4" xfId="12352" xr:uid="{00000000-0005-0000-0000-000054570000}"/>
    <cellStyle name="Normal 64 5 3 2 2 2 2 5" xfId="20511" xr:uid="{00000000-0005-0000-0000-000055570000}"/>
    <cellStyle name="Normal 64 5 3 2 2 2 2 6" xfId="28664" xr:uid="{00000000-0005-0000-0000-000056570000}"/>
    <cellStyle name="Normal 64 5 3 2 2 2 2 7" xfId="36896" xr:uid="{00000000-0005-0000-0000-000057570000}"/>
    <cellStyle name="Normal 64 5 3 2 2 2 2 8" xfId="46407" xr:uid="{00000000-0005-0000-0000-000058570000}"/>
    <cellStyle name="Normal 64 5 3 2 2 2 3" xfId="4595" xr:uid="{00000000-0005-0000-0000-000059570000}"/>
    <cellStyle name="Normal 64 5 3 2 2 2 3 2" xfId="14112" xr:uid="{00000000-0005-0000-0000-00005A570000}"/>
    <cellStyle name="Normal 64 5 3 2 2 2 3 3" xfId="22265" xr:uid="{00000000-0005-0000-0000-00005B570000}"/>
    <cellStyle name="Normal 64 5 3 2 2 2 3 4" xfId="30418" xr:uid="{00000000-0005-0000-0000-00005C570000}"/>
    <cellStyle name="Normal 64 5 3 2 2 2 3 5" xfId="38650" xr:uid="{00000000-0005-0000-0000-00005D570000}"/>
    <cellStyle name="Normal 64 5 3 2 2 2 3 6" xfId="48161" xr:uid="{00000000-0005-0000-0000-00005E570000}"/>
    <cellStyle name="Normal 64 5 3 2 2 2 4" xfId="7155" xr:uid="{00000000-0005-0000-0000-00005F570000}"/>
    <cellStyle name="Normal 64 5 3 2 2 2 4 2" xfId="16672" xr:uid="{00000000-0005-0000-0000-000060570000}"/>
    <cellStyle name="Normal 64 5 3 2 2 2 4 3" xfId="24825" xr:uid="{00000000-0005-0000-0000-000061570000}"/>
    <cellStyle name="Normal 64 5 3 2 2 2 4 4" xfId="32978" xr:uid="{00000000-0005-0000-0000-000062570000}"/>
    <cellStyle name="Normal 64 5 3 2 2 2 4 5" xfId="41210" xr:uid="{00000000-0005-0000-0000-000063570000}"/>
    <cellStyle name="Normal 64 5 3 2 2 2 4 6" xfId="50721" xr:uid="{00000000-0005-0000-0000-000064570000}"/>
    <cellStyle name="Normal 64 5 3 2 2 2 5" xfId="11072" xr:uid="{00000000-0005-0000-0000-000065570000}"/>
    <cellStyle name="Normal 64 5 3 2 2 2 6" xfId="19231" xr:uid="{00000000-0005-0000-0000-000066570000}"/>
    <cellStyle name="Normal 64 5 3 2 2 2 7" xfId="27384" xr:uid="{00000000-0005-0000-0000-000067570000}"/>
    <cellStyle name="Normal 64 5 3 2 2 2 8" xfId="35616" xr:uid="{00000000-0005-0000-0000-000068570000}"/>
    <cellStyle name="Normal 64 5 3 2 2 2 9" xfId="45127" xr:uid="{00000000-0005-0000-0000-000069570000}"/>
    <cellStyle name="Normal 64 5 3 2 2 3" xfId="2195" xr:uid="{00000000-0005-0000-0000-00006A570000}"/>
    <cellStyle name="Normal 64 5 3 2 2 3 2" xfId="5235" xr:uid="{00000000-0005-0000-0000-00006B570000}"/>
    <cellStyle name="Normal 64 5 3 2 2 3 2 2" xfId="14752" xr:uid="{00000000-0005-0000-0000-00006C570000}"/>
    <cellStyle name="Normal 64 5 3 2 2 3 2 3" xfId="22905" xr:uid="{00000000-0005-0000-0000-00006D570000}"/>
    <cellStyle name="Normal 64 5 3 2 2 3 2 4" xfId="31058" xr:uid="{00000000-0005-0000-0000-00006E570000}"/>
    <cellStyle name="Normal 64 5 3 2 2 3 2 5" xfId="39290" xr:uid="{00000000-0005-0000-0000-00006F570000}"/>
    <cellStyle name="Normal 64 5 3 2 2 3 2 6" xfId="48801" xr:uid="{00000000-0005-0000-0000-000070570000}"/>
    <cellStyle name="Normal 64 5 3 2 2 3 3" xfId="7795" xr:uid="{00000000-0005-0000-0000-000071570000}"/>
    <cellStyle name="Normal 64 5 3 2 2 3 3 2" xfId="17312" xr:uid="{00000000-0005-0000-0000-000072570000}"/>
    <cellStyle name="Normal 64 5 3 2 2 3 3 3" xfId="25465" xr:uid="{00000000-0005-0000-0000-000073570000}"/>
    <cellStyle name="Normal 64 5 3 2 2 3 3 4" xfId="33618" xr:uid="{00000000-0005-0000-0000-000074570000}"/>
    <cellStyle name="Normal 64 5 3 2 2 3 3 5" xfId="41850" xr:uid="{00000000-0005-0000-0000-000075570000}"/>
    <cellStyle name="Normal 64 5 3 2 2 3 3 6" xfId="51361" xr:uid="{00000000-0005-0000-0000-000076570000}"/>
    <cellStyle name="Normal 64 5 3 2 2 3 4" xfId="11712" xr:uid="{00000000-0005-0000-0000-000077570000}"/>
    <cellStyle name="Normal 64 5 3 2 2 3 5" xfId="19871" xr:uid="{00000000-0005-0000-0000-000078570000}"/>
    <cellStyle name="Normal 64 5 3 2 2 3 6" xfId="28024" xr:uid="{00000000-0005-0000-0000-000079570000}"/>
    <cellStyle name="Normal 64 5 3 2 2 3 7" xfId="36256" xr:uid="{00000000-0005-0000-0000-00007A570000}"/>
    <cellStyle name="Normal 64 5 3 2 2 3 8" xfId="45767" xr:uid="{00000000-0005-0000-0000-00007B570000}"/>
    <cellStyle name="Normal 64 5 3 2 2 4" xfId="3955" xr:uid="{00000000-0005-0000-0000-00007C570000}"/>
    <cellStyle name="Normal 64 5 3 2 2 4 2" xfId="13472" xr:uid="{00000000-0005-0000-0000-00007D570000}"/>
    <cellStyle name="Normal 64 5 3 2 2 4 3" xfId="21625" xr:uid="{00000000-0005-0000-0000-00007E570000}"/>
    <cellStyle name="Normal 64 5 3 2 2 4 4" xfId="29778" xr:uid="{00000000-0005-0000-0000-00007F570000}"/>
    <cellStyle name="Normal 64 5 3 2 2 4 5" xfId="38010" xr:uid="{00000000-0005-0000-0000-000080570000}"/>
    <cellStyle name="Normal 64 5 3 2 2 4 6" xfId="47521" xr:uid="{00000000-0005-0000-0000-000081570000}"/>
    <cellStyle name="Normal 64 5 3 2 2 5" xfId="6515" xr:uid="{00000000-0005-0000-0000-000082570000}"/>
    <cellStyle name="Normal 64 5 3 2 2 5 2" xfId="16032" xr:uid="{00000000-0005-0000-0000-000083570000}"/>
    <cellStyle name="Normal 64 5 3 2 2 5 3" xfId="24185" xr:uid="{00000000-0005-0000-0000-000084570000}"/>
    <cellStyle name="Normal 64 5 3 2 2 5 4" xfId="32338" xr:uid="{00000000-0005-0000-0000-000085570000}"/>
    <cellStyle name="Normal 64 5 3 2 2 5 5" xfId="40570" xr:uid="{00000000-0005-0000-0000-000086570000}"/>
    <cellStyle name="Normal 64 5 3 2 2 5 6" xfId="50081" xr:uid="{00000000-0005-0000-0000-000087570000}"/>
    <cellStyle name="Normal 64 5 3 2 2 6" xfId="10432" xr:uid="{00000000-0005-0000-0000-000088570000}"/>
    <cellStyle name="Normal 64 5 3 2 2 7" xfId="18591" xr:uid="{00000000-0005-0000-0000-000089570000}"/>
    <cellStyle name="Normal 64 5 3 2 2 8" xfId="26744" xr:uid="{00000000-0005-0000-0000-00008A570000}"/>
    <cellStyle name="Normal 64 5 3 2 2 9" xfId="34976" xr:uid="{00000000-0005-0000-0000-00008B570000}"/>
    <cellStyle name="Normal 64 5 3 2 3" xfId="1232" xr:uid="{00000000-0005-0000-0000-00008C570000}"/>
    <cellStyle name="Normal 64 5 3 2 3 2" xfId="2515" xr:uid="{00000000-0005-0000-0000-00008D570000}"/>
    <cellStyle name="Normal 64 5 3 2 3 2 2" xfId="5555" xr:uid="{00000000-0005-0000-0000-00008E570000}"/>
    <cellStyle name="Normal 64 5 3 2 3 2 2 2" xfId="15072" xr:uid="{00000000-0005-0000-0000-00008F570000}"/>
    <cellStyle name="Normal 64 5 3 2 3 2 2 3" xfId="23225" xr:uid="{00000000-0005-0000-0000-000090570000}"/>
    <cellStyle name="Normal 64 5 3 2 3 2 2 4" xfId="31378" xr:uid="{00000000-0005-0000-0000-000091570000}"/>
    <cellStyle name="Normal 64 5 3 2 3 2 2 5" xfId="39610" xr:uid="{00000000-0005-0000-0000-000092570000}"/>
    <cellStyle name="Normal 64 5 3 2 3 2 2 6" xfId="49121" xr:uid="{00000000-0005-0000-0000-000093570000}"/>
    <cellStyle name="Normal 64 5 3 2 3 2 3" xfId="8115" xr:uid="{00000000-0005-0000-0000-000094570000}"/>
    <cellStyle name="Normal 64 5 3 2 3 2 3 2" xfId="17632" xr:uid="{00000000-0005-0000-0000-000095570000}"/>
    <cellStyle name="Normal 64 5 3 2 3 2 3 3" xfId="25785" xr:uid="{00000000-0005-0000-0000-000096570000}"/>
    <cellStyle name="Normal 64 5 3 2 3 2 3 4" xfId="33938" xr:uid="{00000000-0005-0000-0000-000097570000}"/>
    <cellStyle name="Normal 64 5 3 2 3 2 3 5" xfId="42170" xr:uid="{00000000-0005-0000-0000-000098570000}"/>
    <cellStyle name="Normal 64 5 3 2 3 2 3 6" xfId="51681" xr:uid="{00000000-0005-0000-0000-000099570000}"/>
    <cellStyle name="Normal 64 5 3 2 3 2 4" xfId="12032" xr:uid="{00000000-0005-0000-0000-00009A570000}"/>
    <cellStyle name="Normal 64 5 3 2 3 2 5" xfId="20191" xr:uid="{00000000-0005-0000-0000-00009B570000}"/>
    <cellStyle name="Normal 64 5 3 2 3 2 6" xfId="28344" xr:uid="{00000000-0005-0000-0000-00009C570000}"/>
    <cellStyle name="Normal 64 5 3 2 3 2 7" xfId="36576" xr:uid="{00000000-0005-0000-0000-00009D570000}"/>
    <cellStyle name="Normal 64 5 3 2 3 2 8" xfId="46087" xr:uid="{00000000-0005-0000-0000-00009E570000}"/>
    <cellStyle name="Normal 64 5 3 2 3 3" xfId="4275" xr:uid="{00000000-0005-0000-0000-00009F570000}"/>
    <cellStyle name="Normal 64 5 3 2 3 3 2" xfId="13792" xr:uid="{00000000-0005-0000-0000-0000A0570000}"/>
    <cellStyle name="Normal 64 5 3 2 3 3 3" xfId="21945" xr:uid="{00000000-0005-0000-0000-0000A1570000}"/>
    <cellStyle name="Normal 64 5 3 2 3 3 4" xfId="30098" xr:uid="{00000000-0005-0000-0000-0000A2570000}"/>
    <cellStyle name="Normal 64 5 3 2 3 3 5" xfId="38330" xr:uid="{00000000-0005-0000-0000-0000A3570000}"/>
    <cellStyle name="Normal 64 5 3 2 3 3 6" xfId="47841" xr:uid="{00000000-0005-0000-0000-0000A4570000}"/>
    <cellStyle name="Normal 64 5 3 2 3 4" xfId="6835" xr:uid="{00000000-0005-0000-0000-0000A5570000}"/>
    <cellStyle name="Normal 64 5 3 2 3 4 2" xfId="16352" xr:uid="{00000000-0005-0000-0000-0000A6570000}"/>
    <cellStyle name="Normal 64 5 3 2 3 4 3" xfId="24505" xr:uid="{00000000-0005-0000-0000-0000A7570000}"/>
    <cellStyle name="Normal 64 5 3 2 3 4 4" xfId="32658" xr:uid="{00000000-0005-0000-0000-0000A8570000}"/>
    <cellStyle name="Normal 64 5 3 2 3 4 5" xfId="40890" xr:uid="{00000000-0005-0000-0000-0000A9570000}"/>
    <cellStyle name="Normal 64 5 3 2 3 4 6" xfId="50401" xr:uid="{00000000-0005-0000-0000-0000AA570000}"/>
    <cellStyle name="Normal 64 5 3 2 3 5" xfId="10752" xr:uid="{00000000-0005-0000-0000-0000AB570000}"/>
    <cellStyle name="Normal 64 5 3 2 3 6" xfId="18911" xr:uid="{00000000-0005-0000-0000-0000AC570000}"/>
    <cellStyle name="Normal 64 5 3 2 3 7" xfId="27064" xr:uid="{00000000-0005-0000-0000-0000AD570000}"/>
    <cellStyle name="Normal 64 5 3 2 3 8" xfId="35296" xr:uid="{00000000-0005-0000-0000-0000AE570000}"/>
    <cellStyle name="Normal 64 5 3 2 3 9" xfId="44807" xr:uid="{00000000-0005-0000-0000-0000AF570000}"/>
    <cellStyle name="Normal 64 5 3 2 4" xfId="1875" xr:uid="{00000000-0005-0000-0000-0000B0570000}"/>
    <cellStyle name="Normal 64 5 3 2 4 2" xfId="4915" xr:uid="{00000000-0005-0000-0000-0000B1570000}"/>
    <cellStyle name="Normal 64 5 3 2 4 2 2" xfId="14432" xr:uid="{00000000-0005-0000-0000-0000B2570000}"/>
    <cellStyle name="Normal 64 5 3 2 4 2 3" xfId="22585" xr:uid="{00000000-0005-0000-0000-0000B3570000}"/>
    <cellStyle name="Normal 64 5 3 2 4 2 4" xfId="30738" xr:uid="{00000000-0005-0000-0000-0000B4570000}"/>
    <cellStyle name="Normal 64 5 3 2 4 2 5" xfId="38970" xr:uid="{00000000-0005-0000-0000-0000B5570000}"/>
    <cellStyle name="Normal 64 5 3 2 4 2 6" xfId="48481" xr:uid="{00000000-0005-0000-0000-0000B6570000}"/>
    <cellStyle name="Normal 64 5 3 2 4 3" xfId="7475" xr:uid="{00000000-0005-0000-0000-0000B7570000}"/>
    <cellStyle name="Normal 64 5 3 2 4 3 2" xfId="16992" xr:uid="{00000000-0005-0000-0000-0000B8570000}"/>
    <cellStyle name="Normal 64 5 3 2 4 3 3" xfId="25145" xr:uid="{00000000-0005-0000-0000-0000B9570000}"/>
    <cellStyle name="Normal 64 5 3 2 4 3 4" xfId="33298" xr:uid="{00000000-0005-0000-0000-0000BA570000}"/>
    <cellStyle name="Normal 64 5 3 2 4 3 5" xfId="41530" xr:uid="{00000000-0005-0000-0000-0000BB570000}"/>
    <cellStyle name="Normal 64 5 3 2 4 3 6" xfId="51041" xr:uid="{00000000-0005-0000-0000-0000BC570000}"/>
    <cellStyle name="Normal 64 5 3 2 4 4" xfId="11392" xr:uid="{00000000-0005-0000-0000-0000BD570000}"/>
    <cellStyle name="Normal 64 5 3 2 4 5" xfId="19551" xr:uid="{00000000-0005-0000-0000-0000BE570000}"/>
    <cellStyle name="Normal 64 5 3 2 4 6" xfId="27704" xr:uid="{00000000-0005-0000-0000-0000BF570000}"/>
    <cellStyle name="Normal 64 5 3 2 4 7" xfId="35936" xr:uid="{00000000-0005-0000-0000-0000C0570000}"/>
    <cellStyle name="Normal 64 5 3 2 4 8" xfId="45447" xr:uid="{00000000-0005-0000-0000-0000C1570000}"/>
    <cellStyle name="Normal 64 5 3 2 5" xfId="3632" xr:uid="{00000000-0005-0000-0000-0000C2570000}"/>
    <cellStyle name="Normal 64 5 3 2 5 2" xfId="13149" xr:uid="{00000000-0005-0000-0000-0000C3570000}"/>
    <cellStyle name="Normal 64 5 3 2 5 3" xfId="21305" xr:uid="{00000000-0005-0000-0000-0000C4570000}"/>
    <cellStyle name="Normal 64 5 3 2 5 4" xfId="29458" xr:uid="{00000000-0005-0000-0000-0000C5570000}"/>
    <cellStyle name="Normal 64 5 3 2 5 5" xfId="37690" xr:uid="{00000000-0005-0000-0000-0000C6570000}"/>
    <cellStyle name="Normal 64 5 3 2 5 6" xfId="47201" xr:uid="{00000000-0005-0000-0000-0000C7570000}"/>
    <cellStyle name="Normal 64 5 3 2 6" xfId="6195" xr:uid="{00000000-0005-0000-0000-0000C8570000}"/>
    <cellStyle name="Normal 64 5 3 2 6 2" xfId="15712" xr:uid="{00000000-0005-0000-0000-0000C9570000}"/>
    <cellStyle name="Normal 64 5 3 2 6 3" xfId="23865" xr:uid="{00000000-0005-0000-0000-0000CA570000}"/>
    <cellStyle name="Normal 64 5 3 2 6 4" xfId="32018" xr:uid="{00000000-0005-0000-0000-0000CB570000}"/>
    <cellStyle name="Normal 64 5 3 2 6 5" xfId="40250" xr:uid="{00000000-0005-0000-0000-0000CC570000}"/>
    <cellStyle name="Normal 64 5 3 2 6 6" xfId="49761" xr:uid="{00000000-0005-0000-0000-0000CD570000}"/>
    <cellStyle name="Normal 64 5 3 2 7" xfId="10112" xr:uid="{00000000-0005-0000-0000-0000CE570000}"/>
    <cellStyle name="Normal 64 5 3 2 8" xfId="18271" xr:uid="{00000000-0005-0000-0000-0000CF570000}"/>
    <cellStyle name="Normal 64 5 3 2 9" xfId="26424" xr:uid="{00000000-0005-0000-0000-0000D0570000}"/>
    <cellStyle name="Normal 64 5 3 3" xfId="746" xr:uid="{00000000-0005-0000-0000-0000D1570000}"/>
    <cellStyle name="Normal 64 5 3 3 10" xfId="44327" xr:uid="{00000000-0005-0000-0000-0000D2570000}"/>
    <cellStyle name="Normal 64 5 3 3 2" xfId="1392" xr:uid="{00000000-0005-0000-0000-0000D3570000}"/>
    <cellStyle name="Normal 64 5 3 3 2 2" xfId="2675" xr:uid="{00000000-0005-0000-0000-0000D4570000}"/>
    <cellStyle name="Normal 64 5 3 3 2 2 2" xfId="5715" xr:uid="{00000000-0005-0000-0000-0000D5570000}"/>
    <cellStyle name="Normal 64 5 3 3 2 2 2 2" xfId="15232" xr:uid="{00000000-0005-0000-0000-0000D6570000}"/>
    <cellStyle name="Normal 64 5 3 3 2 2 2 3" xfId="23385" xr:uid="{00000000-0005-0000-0000-0000D7570000}"/>
    <cellStyle name="Normal 64 5 3 3 2 2 2 4" xfId="31538" xr:uid="{00000000-0005-0000-0000-0000D8570000}"/>
    <cellStyle name="Normal 64 5 3 3 2 2 2 5" xfId="39770" xr:uid="{00000000-0005-0000-0000-0000D9570000}"/>
    <cellStyle name="Normal 64 5 3 3 2 2 2 6" xfId="49281" xr:uid="{00000000-0005-0000-0000-0000DA570000}"/>
    <cellStyle name="Normal 64 5 3 3 2 2 3" xfId="8275" xr:uid="{00000000-0005-0000-0000-0000DB570000}"/>
    <cellStyle name="Normal 64 5 3 3 2 2 3 2" xfId="17792" xr:uid="{00000000-0005-0000-0000-0000DC570000}"/>
    <cellStyle name="Normal 64 5 3 3 2 2 3 3" xfId="25945" xr:uid="{00000000-0005-0000-0000-0000DD570000}"/>
    <cellStyle name="Normal 64 5 3 3 2 2 3 4" xfId="34098" xr:uid="{00000000-0005-0000-0000-0000DE570000}"/>
    <cellStyle name="Normal 64 5 3 3 2 2 3 5" xfId="42330" xr:uid="{00000000-0005-0000-0000-0000DF570000}"/>
    <cellStyle name="Normal 64 5 3 3 2 2 3 6" xfId="51841" xr:uid="{00000000-0005-0000-0000-0000E0570000}"/>
    <cellStyle name="Normal 64 5 3 3 2 2 4" xfId="12192" xr:uid="{00000000-0005-0000-0000-0000E1570000}"/>
    <cellStyle name="Normal 64 5 3 3 2 2 5" xfId="20351" xr:uid="{00000000-0005-0000-0000-0000E2570000}"/>
    <cellStyle name="Normal 64 5 3 3 2 2 6" xfId="28504" xr:uid="{00000000-0005-0000-0000-0000E3570000}"/>
    <cellStyle name="Normal 64 5 3 3 2 2 7" xfId="36736" xr:uid="{00000000-0005-0000-0000-0000E4570000}"/>
    <cellStyle name="Normal 64 5 3 3 2 2 8" xfId="46247" xr:uid="{00000000-0005-0000-0000-0000E5570000}"/>
    <cellStyle name="Normal 64 5 3 3 2 3" xfId="4435" xr:uid="{00000000-0005-0000-0000-0000E6570000}"/>
    <cellStyle name="Normal 64 5 3 3 2 3 2" xfId="13952" xr:uid="{00000000-0005-0000-0000-0000E7570000}"/>
    <cellStyle name="Normal 64 5 3 3 2 3 3" xfId="22105" xr:uid="{00000000-0005-0000-0000-0000E8570000}"/>
    <cellStyle name="Normal 64 5 3 3 2 3 4" xfId="30258" xr:uid="{00000000-0005-0000-0000-0000E9570000}"/>
    <cellStyle name="Normal 64 5 3 3 2 3 5" xfId="38490" xr:uid="{00000000-0005-0000-0000-0000EA570000}"/>
    <cellStyle name="Normal 64 5 3 3 2 3 6" xfId="48001" xr:uid="{00000000-0005-0000-0000-0000EB570000}"/>
    <cellStyle name="Normal 64 5 3 3 2 4" xfId="6995" xr:uid="{00000000-0005-0000-0000-0000EC570000}"/>
    <cellStyle name="Normal 64 5 3 3 2 4 2" xfId="16512" xr:uid="{00000000-0005-0000-0000-0000ED570000}"/>
    <cellStyle name="Normal 64 5 3 3 2 4 3" xfId="24665" xr:uid="{00000000-0005-0000-0000-0000EE570000}"/>
    <cellStyle name="Normal 64 5 3 3 2 4 4" xfId="32818" xr:uid="{00000000-0005-0000-0000-0000EF570000}"/>
    <cellStyle name="Normal 64 5 3 3 2 4 5" xfId="41050" xr:uid="{00000000-0005-0000-0000-0000F0570000}"/>
    <cellStyle name="Normal 64 5 3 3 2 4 6" xfId="50561" xr:uid="{00000000-0005-0000-0000-0000F1570000}"/>
    <cellStyle name="Normal 64 5 3 3 2 5" xfId="10912" xr:uid="{00000000-0005-0000-0000-0000F2570000}"/>
    <cellStyle name="Normal 64 5 3 3 2 6" xfId="19071" xr:uid="{00000000-0005-0000-0000-0000F3570000}"/>
    <cellStyle name="Normal 64 5 3 3 2 7" xfId="27224" xr:uid="{00000000-0005-0000-0000-0000F4570000}"/>
    <cellStyle name="Normal 64 5 3 3 2 8" xfId="35456" xr:uid="{00000000-0005-0000-0000-0000F5570000}"/>
    <cellStyle name="Normal 64 5 3 3 2 9" xfId="44967" xr:uid="{00000000-0005-0000-0000-0000F6570000}"/>
    <cellStyle name="Normal 64 5 3 3 3" xfId="2035" xr:uid="{00000000-0005-0000-0000-0000F7570000}"/>
    <cellStyle name="Normal 64 5 3 3 3 2" xfId="5075" xr:uid="{00000000-0005-0000-0000-0000F8570000}"/>
    <cellStyle name="Normal 64 5 3 3 3 2 2" xfId="14592" xr:uid="{00000000-0005-0000-0000-0000F9570000}"/>
    <cellStyle name="Normal 64 5 3 3 3 2 3" xfId="22745" xr:uid="{00000000-0005-0000-0000-0000FA570000}"/>
    <cellStyle name="Normal 64 5 3 3 3 2 4" xfId="30898" xr:uid="{00000000-0005-0000-0000-0000FB570000}"/>
    <cellStyle name="Normal 64 5 3 3 3 2 5" xfId="39130" xr:uid="{00000000-0005-0000-0000-0000FC570000}"/>
    <cellStyle name="Normal 64 5 3 3 3 2 6" xfId="48641" xr:uid="{00000000-0005-0000-0000-0000FD570000}"/>
    <cellStyle name="Normal 64 5 3 3 3 3" xfId="7635" xr:uid="{00000000-0005-0000-0000-0000FE570000}"/>
    <cellStyle name="Normal 64 5 3 3 3 3 2" xfId="17152" xr:uid="{00000000-0005-0000-0000-0000FF570000}"/>
    <cellStyle name="Normal 64 5 3 3 3 3 3" xfId="25305" xr:uid="{00000000-0005-0000-0000-000000580000}"/>
    <cellStyle name="Normal 64 5 3 3 3 3 4" xfId="33458" xr:uid="{00000000-0005-0000-0000-000001580000}"/>
    <cellStyle name="Normal 64 5 3 3 3 3 5" xfId="41690" xr:uid="{00000000-0005-0000-0000-000002580000}"/>
    <cellStyle name="Normal 64 5 3 3 3 3 6" xfId="51201" xr:uid="{00000000-0005-0000-0000-000003580000}"/>
    <cellStyle name="Normal 64 5 3 3 3 4" xfId="11552" xr:uid="{00000000-0005-0000-0000-000004580000}"/>
    <cellStyle name="Normal 64 5 3 3 3 5" xfId="19711" xr:uid="{00000000-0005-0000-0000-000005580000}"/>
    <cellStyle name="Normal 64 5 3 3 3 6" xfId="27864" xr:uid="{00000000-0005-0000-0000-000006580000}"/>
    <cellStyle name="Normal 64 5 3 3 3 7" xfId="36096" xr:uid="{00000000-0005-0000-0000-000007580000}"/>
    <cellStyle name="Normal 64 5 3 3 3 8" xfId="45607" xr:uid="{00000000-0005-0000-0000-000008580000}"/>
    <cellStyle name="Normal 64 5 3 3 4" xfId="3792" xr:uid="{00000000-0005-0000-0000-000009580000}"/>
    <cellStyle name="Normal 64 5 3 3 4 2" xfId="13309" xr:uid="{00000000-0005-0000-0000-00000A580000}"/>
    <cellStyle name="Normal 64 5 3 3 4 3" xfId="21465" xr:uid="{00000000-0005-0000-0000-00000B580000}"/>
    <cellStyle name="Normal 64 5 3 3 4 4" xfId="29618" xr:uid="{00000000-0005-0000-0000-00000C580000}"/>
    <cellStyle name="Normal 64 5 3 3 4 5" xfId="37850" xr:uid="{00000000-0005-0000-0000-00000D580000}"/>
    <cellStyle name="Normal 64 5 3 3 4 6" xfId="47361" xr:uid="{00000000-0005-0000-0000-00000E580000}"/>
    <cellStyle name="Normal 64 5 3 3 5" xfId="6355" xr:uid="{00000000-0005-0000-0000-00000F580000}"/>
    <cellStyle name="Normal 64 5 3 3 5 2" xfId="15872" xr:uid="{00000000-0005-0000-0000-000010580000}"/>
    <cellStyle name="Normal 64 5 3 3 5 3" xfId="24025" xr:uid="{00000000-0005-0000-0000-000011580000}"/>
    <cellStyle name="Normal 64 5 3 3 5 4" xfId="32178" xr:uid="{00000000-0005-0000-0000-000012580000}"/>
    <cellStyle name="Normal 64 5 3 3 5 5" xfId="40410" xr:uid="{00000000-0005-0000-0000-000013580000}"/>
    <cellStyle name="Normal 64 5 3 3 5 6" xfId="49921" xr:uid="{00000000-0005-0000-0000-000014580000}"/>
    <cellStyle name="Normal 64 5 3 3 6" xfId="10272" xr:uid="{00000000-0005-0000-0000-000015580000}"/>
    <cellStyle name="Normal 64 5 3 3 7" xfId="18431" xr:uid="{00000000-0005-0000-0000-000016580000}"/>
    <cellStyle name="Normal 64 5 3 3 8" xfId="26584" xr:uid="{00000000-0005-0000-0000-000017580000}"/>
    <cellStyle name="Normal 64 5 3 3 9" xfId="34816" xr:uid="{00000000-0005-0000-0000-000018580000}"/>
    <cellStyle name="Normal 64 5 3 4" xfId="1072" xr:uid="{00000000-0005-0000-0000-000019580000}"/>
    <cellStyle name="Normal 64 5 3 4 2" xfId="2355" xr:uid="{00000000-0005-0000-0000-00001A580000}"/>
    <cellStyle name="Normal 64 5 3 4 2 2" xfId="5395" xr:uid="{00000000-0005-0000-0000-00001B580000}"/>
    <cellStyle name="Normal 64 5 3 4 2 2 2" xfId="14912" xr:uid="{00000000-0005-0000-0000-00001C580000}"/>
    <cellStyle name="Normal 64 5 3 4 2 2 3" xfId="23065" xr:uid="{00000000-0005-0000-0000-00001D580000}"/>
    <cellStyle name="Normal 64 5 3 4 2 2 4" xfId="31218" xr:uid="{00000000-0005-0000-0000-00001E580000}"/>
    <cellStyle name="Normal 64 5 3 4 2 2 5" xfId="39450" xr:uid="{00000000-0005-0000-0000-00001F580000}"/>
    <cellStyle name="Normal 64 5 3 4 2 2 6" xfId="48961" xr:uid="{00000000-0005-0000-0000-000020580000}"/>
    <cellStyle name="Normal 64 5 3 4 2 3" xfId="7955" xr:uid="{00000000-0005-0000-0000-000021580000}"/>
    <cellStyle name="Normal 64 5 3 4 2 3 2" xfId="17472" xr:uid="{00000000-0005-0000-0000-000022580000}"/>
    <cellStyle name="Normal 64 5 3 4 2 3 3" xfId="25625" xr:uid="{00000000-0005-0000-0000-000023580000}"/>
    <cellStyle name="Normal 64 5 3 4 2 3 4" xfId="33778" xr:uid="{00000000-0005-0000-0000-000024580000}"/>
    <cellStyle name="Normal 64 5 3 4 2 3 5" xfId="42010" xr:uid="{00000000-0005-0000-0000-000025580000}"/>
    <cellStyle name="Normal 64 5 3 4 2 3 6" xfId="51521" xr:uid="{00000000-0005-0000-0000-000026580000}"/>
    <cellStyle name="Normal 64 5 3 4 2 4" xfId="11872" xr:uid="{00000000-0005-0000-0000-000027580000}"/>
    <cellStyle name="Normal 64 5 3 4 2 5" xfId="20031" xr:uid="{00000000-0005-0000-0000-000028580000}"/>
    <cellStyle name="Normal 64 5 3 4 2 6" xfId="28184" xr:uid="{00000000-0005-0000-0000-000029580000}"/>
    <cellStyle name="Normal 64 5 3 4 2 7" xfId="36416" xr:uid="{00000000-0005-0000-0000-00002A580000}"/>
    <cellStyle name="Normal 64 5 3 4 2 8" xfId="45927" xr:uid="{00000000-0005-0000-0000-00002B580000}"/>
    <cellStyle name="Normal 64 5 3 4 3" xfId="4115" xr:uid="{00000000-0005-0000-0000-00002C580000}"/>
    <cellStyle name="Normal 64 5 3 4 3 2" xfId="13632" xr:uid="{00000000-0005-0000-0000-00002D580000}"/>
    <cellStyle name="Normal 64 5 3 4 3 3" xfId="21785" xr:uid="{00000000-0005-0000-0000-00002E580000}"/>
    <cellStyle name="Normal 64 5 3 4 3 4" xfId="29938" xr:uid="{00000000-0005-0000-0000-00002F580000}"/>
    <cellStyle name="Normal 64 5 3 4 3 5" xfId="38170" xr:uid="{00000000-0005-0000-0000-000030580000}"/>
    <cellStyle name="Normal 64 5 3 4 3 6" xfId="47681" xr:uid="{00000000-0005-0000-0000-000031580000}"/>
    <cellStyle name="Normal 64 5 3 4 4" xfId="6675" xr:uid="{00000000-0005-0000-0000-000032580000}"/>
    <cellStyle name="Normal 64 5 3 4 4 2" xfId="16192" xr:uid="{00000000-0005-0000-0000-000033580000}"/>
    <cellStyle name="Normal 64 5 3 4 4 3" xfId="24345" xr:uid="{00000000-0005-0000-0000-000034580000}"/>
    <cellStyle name="Normal 64 5 3 4 4 4" xfId="32498" xr:uid="{00000000-0005-0000-0000-000035580000}"/>
    <cellStyle name="Normal 64 5 3 4 4 5" xfId="40730" xr:uid="{00000000-0005-0000-0000-000036580000}"/>
    <cellStyle name="Normal 64 5 3 4 4 6" xfId="50241" xr:uid="{00000000-0005-0000-0000-000037580000}"/>
    <cellStyle name="Normal 64 5 3 4 5" xfId="10592" xr:uid="{00000000-0005-0000-0000-000038580000}"/>
    <cellStyle name="Normal 64 5 3 4 6" xfId="18751" xr:uid="{00000000-0005-0000-0000-000039580000}"/>
    <cellStyle name="Normal 64 5 3 4 7" xfId="26904" xr:uid="{00000000-0005-0000-0000-00003A580000}"/>
    <cellStyle name="Normal 64 5 3 4 8" xfId="35136" xr:uid="{00000000-0005-0000-0000-00003B580000}"/>
    <cellStyle name="Normal 64 5 3 4 9" xfId="44647" xr:uid="{00000000-0005-0000-0000-00003C580000}"/>
    <cellStyle name="Normal 64 5 3 5" xfId="1715" xr:uid="{00000000-0005-0000-0000-00003D580000}"/>
    <cellStyle name="Normal 64 5 3 5 2" xfId="4755" xr:uid="{00000000-0005-0000-0000-00003E580000}"/>
    <cellStyle name="Normal 64 5 3 5 2 2" xfId="14272" xr:uid="{00000000-0005-0000-0000-00003F580000}"/>
    <cellStyle name="Normal 64 5 3 5 2 3" xfId="22425" xr:uid="{00000000-0005-0000-0000-000040580000}"/>
    <cellStyle name="Normal 64 5 3 5 2 4" xfId="30578" xr:uid="{00000000-0005-0000-0000-000041580000}"/>
    <cellStyle name="Normal 64 5 3 5 2 5" xfId="38810" xr:uid="{00000000-0005-0000-0000-000042580000}"/>
    <cellStyle name="Normal 64 5 3 5 2 6" xfId="48321" xr:uid="{00000000-0005-0000-0000-000043580000}"/>
    <cellStyle name="Normal 64 5 3 5 3" xfId="7315" xr:uid="{00000000-0005-0000-0000-000044580000}"/>
    <cellStyle name="Normal 64 5 3 5 3 2" xfId="16832" xr:uid="{00000000-0005-0000-0000-000045580000}"/>
    <cellStyle name="Normal 64 5 3 5 3 3" xfId="24985" xr:uid="{00000000-0005-0000-0000-000046580000}"/>
    <cellStyle name="Normal 64 5 3 5 3 4" xfId="33138" xr:uid="{00000000-0005-0000-0000-000047580000}"/>
    <cellStyle name="Normal 64 5 3 5 3 5" xfId="41370" xr:uid="{00000000-0005-0000-0000-000048580000}"/>
    <cellStyle name="Normal 64 5 3 5 3 6" xfId="50881" xr:uid="{00000000-0005-0000-0000-000049580000}"/>
    <cellStyle name="Normal 64 5 3 5 4" xfId="11232" xr:uid="{00000000-0005-0000-0000-00004A580000}"/>
    <cellStyle name="Normal 64 5 3 5 5" xfId="19391" xr:uid="{00000000-0005-0000-0000-00004B580000}"/>
    <cellStyle name="Normal 64 5 3 5 6" xfId="27544" xr:uid="{00000000-0005-0000-0000-00004C580000}"/>
    <cellStyle name="Normal 64 5 3 5 7" xfId="35776" xr:uid="{00000000-0005-0000-0000-00004D580000}"/>
    <cellStyle name="Normal 64 5 3 5 8" xfId="45287" xr:uid="{00000000-0005-0000-0000-00004E580000}"/>
    <cellStyle name="Normal 64 5 3 6" xfId="3469" xr:uid="{00000000-0005-0000-0000-00004F580000}"/>
    <cellStyle name="Normal 64 5 3 6 2" xfId="12986" xr:uid="{00000000-0005-0000-0000-000050580000}"/>
    <cellStyle name="Normal 64 5 3 6 3" xfId="21145" xr:uid="{00000000-0005-0000-0000-000051580000}"/>
    <cellStyle name="Normal 64 5 3 6 4" xfId="29298" xr:uid="{00000000-0005-0000-0000-000052580000}"/>
    <cellStyle name="Normal 64 5 3 6 5" xfId="37530" xr:uid="{00000000-0005-0000-0000-000053580000}"/>
    <cellStyle name="Normal 64 5 3 6 6" xfId="47041" xr:uid="{00000000-0005-0000-0000-000054580000}"/>
    <cellStyle name="Normal 64 5 3 7" xfId="6035" xr:uid="{00000000-0005-0000-0000-000055580000}"/>
    <cellStyle name="Normal 64 5 3 7 2" xfId="15552" xr:uid="{00000000-0005-0000-0000-000056580000}"/>
    <cellStyle name="Normal 64 5 3 7 3" xfId="23705" xr:uid="{00000000-0005-0000-0000-000057580000}"/>
    <cellStyle name="Normal 64 5 3 7 4" xfId="31858" xr:uid="{00000000-0005-0000-0000-000058580000}"/>
    <cellStyle name="Normal 64 5 3 7 5" xfId="40090" xr:uid="{00000000-0005-0000-0000-000059580000}"/>
    <cellStyle name="Normal 64 5 3 7 6" xfId="49601" xr:uid="{00000000-0005-0000-0000-00005A580000}"/>
    <cellStyle name="Normal 64 5 3 8" xfId="9952" xr:uid="{00000000-0005-0000-0000-00005B580000}"/>
    <cellStyle name="Normal 64 5 3 9" xfId="18111" xr:uid="{00000000-0005-0000-0000-00005C580000}"/>
    <cellStyle name="Normal 64 5 30" xfId="9621" xr:uid="{00000000-0005-0000-0000-00005D580000}"/>
    <cellStyle name="Normal 64 5 30 2" xfId="43676" xr:uid="{00000000-0005-0000-0000-00005E580000}"/>
    <cellStyle name="Normal 64 5 30 3" xfId="53187" xr:uid="{00000000-0005-0000-0000-00005F580000}"/>
    <cellStyle name="Normal 64 5 31" xfId="9700" xr:uid="{00000000-0005-0000-0000-000060580000}"/>
    <cellStyle name="Normal 64 5 31 2" xfId="43755" xr:uid="{00000000-0005-0000-0000-000061580000}"/>
    <cellStyle name="Normal 64 5 31 3" xfId="53266" xr:uid="{00000000-0005-0000-0000-000062580000}"/>
    <cellStyle name="Normal 64 5 32" xfId="9779" xr:uid="{00000000-0005-0000-0000-000063580000}"/>
    <cellStyle name="Normal 64 5 32 2" xfId="43834" xr:uid="{00000000-0005-0000-0000-000064580000}"/>
    <cellStyle name="Normal 64 5 32 3" xfId="53345" xr:uid="{00000000-0005-0000-0000-000065580000}"/>
    <cellStyle name="Normal 64 5 33" xfId="9873" xr:uid="{00000000-0005-0000-0000-000066580000}"/>
    <cellStyle name="Normal 64 5 34" xfId="18032" xr:uid="{00000000-0005-0000-0000-000067580000}"/>
    <cellStyle name="Normal 64 5 35" xfId="26185" xr:uid="{00000000-0005-0000-0000-000068580000}"/>
    <cellStyle name="Normal 64 5 36" xfId="34338" xr:uid="{00000000-0005-0000-0000-000069580000}"/>
    <cellStyle name="Normal 64 5 37" xfId="34417" xr:uid="{00000000-0005-0000-0000-00006A580000}"/>
    <cellStyle name="Normal 64 5 38" xfId="43928" xr:uid="{00000000-0005-0000-0000-00006B580000}"/>
    <cellStyle name="Normal 64 5 39" xfId="53439" xr:uid="{00000000-0005-0000-0000-00006C580000}"/>
    <cellStyle name="Normal 64 5 4" xfId="503" xr:uid="{00000000-0005-0000-0000-00006D580000}"/>
    <cellStyle name="Normal 64 5 4 10" xfId="34576" xr:uid="{00000000-0005-0000-0000-00006E580000}"/>
    <cellStyle name="Normal 64 5 4 11" xfId="44087" xr:uid="{00000000-0005-0000-0000-00006F580000}"/>
    <cellStyle name="Normal 64 5 4 2" xfId="829" xr:uid="{00000000-0005-0000-0000-000070580000}"/>
    <cellStyle name="Normal 64 5 4 2 10" xfId="44407" xr:uid="{00000000-0005-0000-0000-000071580000}"/>
    <cellStyle name="Normal 64 5 4 2 2" xfId="1472" xr:uid="{00000000-0005-0000-0000-000072580000}"/>
    <cellStyle name="Normal 64 5 4 2 2 2" xfId="2755" xr:uid="{00000000-0005-0000-0000-000073580000}"/>
    <cellStyle name="Normal 64 5 4 2 2 2 2" xfId="5795" xr:uid="{00000000-0005-0000-0000-000074580000}"/>
    <cellStyle name="Normal 64 5 4 2 2 2 2 2" xfId="15312" xr:uid="{00000000-0005-0000-0000-000075580000}"/>
    <cellStyle name="Normal 64 5 4 2 2 2 2 3" xfId="23465" xr:uid="{00000000-0005-0000-0000-000076580000}"/>
    <cellStyle name="Normal 64 5 4 2 2 2 2 4" xfId="31618" xr:uid="{00000000-0005-0000-0000-000077580000}"/>
    <cellStyle name="Normal 64 5 4 2 2 2 2 5" xfId="39850" xr:uid="{00000000-0005-0000-0000-000078580000}"/>
    <cellStyle name="Normal 64 5 4 2 2 2 2 6" xfId="49361" xr:uid="{00000000-0005-0000-0000-000079580000}"/>
    <cellStyle name="Normal 64 5 4 2 2 2 3" xfId="8355" xr:uid="{00000000-0005-0000-0000-00007A580000}"/>
    <cellStyle name="Normal 64 5 4 2 2 2 3 2" xfId="17872" xr:uid="{00000000-0005-0000-0000-00007B580000}"/>
    <cellStyle name="Normal 64 5 4 2 2 2 3 3" xfId="26025" xr:uid="{00000000-0005-0000-0000-00007C580000}"/>
    <cellStyle name="Normal 64 5 4 2 2 2 3 4" xfId="34178" xr:uid="{00000000-0005-0000-0000-00007D580000}"/>
    <cellStyle name="Normal 64 5 4 2 2 2 3 5" xfId="42410" xr:uid="{00000000-0005-0000-0000-00007E580000}"/>
    <cellStyle name="Normal 64 5 4 2 2 2 3 6" xfId="51921" xr:uid="{00000000-0005-0000-0000-00007F580000}"/>
    <cellStyle name="Normal 64 5 4 2 2 2 4" xfId="12272" xr:uid="{00000000-0005-0000-0000-000080580000}"/>
    <cellStyle name="Normal 64 5 4 2 2 2 5" xfId="20431" xr:uid="{00000000-0005-0000-0000-000081580000}"/>
    <cellStyle name="Normal 64 5 4 2 2 2 6" xfId="28584" xr:uid="{00000000-0005-0000-0000-000082580000}"/>
    <cellStyle name="Normal 64 5 4 2 2 2 7" xfId="36816" xr:uid="{00000000-0005-0000-0000-000083580000}"/>
    <cellStyle name="Normal 64 5 4 2 2 2 8" xfId="46327" xr:uid="{00000000-0005-0000-0000-000084580000}"/>
    <cellStyle name="Normal 64 5 4 2 2 3" xfId="4515" xr:uid="{00000000-0005-0000-0000-000085580000}"/>
    <cellStyle name="Normal 64 5 4 2 2 3 2" xfId="14032" xr:uid="{00000000-0005-0000-0000-000086580000}"/>
    <cellStyle name="Normal 64 5 4 2 2 3 3" xfId="22185" xr:uid="{00000000-0005-0000-0000-000087580000}"/>
    <cellStyle name="Normal 64 5 4 2 2 3 4" xfId="30338" xr:uid="{00000000-0005-0000-0000-000088580000}"/>
    <cellStyle name="Normal 64 5 4 2 2 3 5" xfId="38570" xr:uid="{00000000-0005-0000-0000-000089580000}"/>
    <cellStyle name="Normal 64 5 4 2 2 3 6" xfId="48081" xr:uid="{00000000-0005-0000-0000-00008A580000}"/>
    <cellStyle name="Normal 64 5 4 2 2 4" xfId="7075" xr:uid="{00000000-0005-0000-0000-00008B580000}"/>
    <cellStyle name="Normal 64 5 4 2 2 4 2" xfId="16592" xr:uid="{00000000-0005-0000-0000-00008C580000}"/>
    <cellStyle name="Normal 64 5 4 2 2 4 3" xfId="24745" xr:uid="{00000000-0005-0000-0000-00008D580000}"/>
    <cellStyle name="Normal 64 5 4 2 2 4 4" xfId="32898" xr:uid="{00000000-0005-0000-0000-00008E580000}"/>
    <cellStyle name="Normal 64 5 4 2 2 4 5" xfId="41130" xr:uid="{00000000-0005-0000-0000-00008F580000}"/>
    <cellStyle name="Normal 64 5 4 2 2 4 6" xfId="50641" xr:uid="{00000000-0005-0000-0000-000090580000}"/>
    <cellStyle name="Normal 64 5 4 2 2 5" xfId="10992" xr:uid="{00000000-0005-0000-0000-000091580000}"/>
    <cellStyle name="Normal 64 5 4 2 2 6" xfId="19151" xr:uid="{00000000-0005-0000-0000-000092580000}"/>
    <cellStyle name="Normal 64 5 4 2 2 7" xfId="27304" xr:uid="{00000000-0005-0000-0000-000093580000}"/>
    <cellStyle name="Normal 64 5 4 2 2 8" xfId="35536" xr:uid="{00000000-0005-0000-0000-000094580000}"/>
    <cellStyle name="Normal 64 5 4 2 2 9" xfId="45047" xr:uid="{00000000-0005-0000-0000-000095580000}"/>
    <cellStyle name="Normal 64 5 4 2 3" xfId="2115" xr:uid="{00000000-0005-0000-0000-000096580000}"/>
    <cellStyle name="Normal 64 5 4 2 3 2" xfId="5155" xr:uid="{00000000-0005-0000-0000-000097580000}"/>
    <cellStyle name="Normal 64 5 4 2 3 2 2" xfId="14672" xr:uid="{00000000-0005-0000-0000-000098580000}"/>
    <cellStyle name="Normal 64 5 4 2 3 2 3" xfId="22825" xr:uid="{00000000-0005-0000-0000-000099580000}"/>
    <cellStyle name="Normal 64 5 4 2 3 2 4" xfId="30978" xr:uid="{00000000-0005-0000-0000-00009A580000}"/>
    <cellStyle name="Normal 64 5 4 2 3 2 5" xfId="39210" xr:uid="{00000000-0005-0000-0000-00009B580000}"/>
    <cellStyle name="Normal 64 5 4 2 3 2 6" xfId="48721" xr:uid="{00000000-0005-0000-0000-00009C580000}"/>
    <cellStyle name="Normal 64 5 4 2 3 3" xfId="7715" xr:uid="{00000000-0005-0000-0000-00009D580000}"/>
    <cellStyle name="Normal 64 5 4 2 3 3 2" xfId="17232" xr:uid="{00000000-0005-0000-0000-00009E580000}"/>
    <cellStyle name="Normal 64 5 4 2 3 3 3" xfId="25385" xr:uid="{00000000-0005-0000-0000-00009F580000}"/>
    <cellStyle name="Normal 64 5 4 2 3 3 4" xfId="33538" xr:uid="{00000000-0005-0000-0000-0000A0580000}"/>
    <cellStyle name="Normal 64 5 4 2 3 3 5" xfId="41770" xr:uid="{00000000-0005-0000-0000-0000A1580000}"/>
    <cellStyle name="Normal 64 5 4 2 3 3 6" xfId="51281" xr:uid="{00000000-0005-0000-0000-0000A2580000}"/>
    <cellStyle name="Normal 64 5 4 2 3 4" xfId="11632" xr:uid="{00000000-0005-0000-0000-0000A3580000}"/>
    <cellStyle name="Normal 64 5 4 2 3 5" xfId="19791" xr:uid="{00000000-0005-0000-0000-0000A4580000}"/>
    <cellStyle name="Normal 64 5 4 2 3 6" xfId="27944" xr:uid="{00000000-0005-0000-0000-0000A5580000}"/>
    <cellStyle name="Normal 64 5 4 2 3 7" xfId="36176" xr:uid="{00000000-0005-0000-0000-0000A6580000}"/>
    <cellStyle name="Normal 64 5 4 2 3 8" xfId="45687" xr:uid="{00000000-0005-0000-0000-0000A7580000}"/>
    <cellStyle name="Normal 64 5 4 2 4" xfId="3875" xr:uid="{00000000-0005-0000-0000-0000A8580000}"/>
    <cellStyle name="Normal 64 5 4 2 4 2" xfId="13392" xr:uid="{00000000-0005-0000-0000-0000A9580000}"/>
    <cellStyle name="Normal 64 5 4 2 4 3" xfId="21545" xr:uid="{00000000-0005-0000-0000-0000AA580000}"/>
    <cellStyle name="Normal 64 5 4 2 4 4" xfId="29698" xr:uid="{00000000-0005-0000-0000-0000AB580000}"/>
    <cellStyle name="Normal 64 5 4 2 4 5" xfId="37930" xr:uid="{00000000-0005-0000-0000-0000AC580000}"/>
    <cellStyle name="Normal 64 5 4 2 4 6" xfId="47441" xr:uid="{00000000-0005-0000-0000-0000AD580000}"/>
    <cellStyle name="Normal 64 5 4 2 5" xfId="6435" xr:uid="{00000000-0005-0000-0000-0000AE580000}"/>
    <cellStyle name="Normal 64 5 4 2 5 2" xfId="15952" xr:uid="{00000000-0005-0000-0000-0000AF580000}"/>
    <cellStyle name="Normal 64 5 4 2 5 3" xfId="24105" xr:uid="{00000000-0005-0000-0000-0000B0580000}"/>
    <cellStyle name="Normal 64 5 4 2 5 4" xfId="32258" xr:uid="{00000000-0005-0000-0000-0000B1580000}"/>
    <cellStyle name="Normal 64 5 4 2 5 5" xfId="40490" xr:uid="{00000000-0005-0000-0000-0000B2580000}"/>
    <cellStyle name="Normal 64 5 4 2 5 6" xfId="50001" xr:uid="{00000000-0005-0000-0000-0000B3580000}"/>
    <cellStyle name="Normal 64 5 4 2 6" xfId="10352" xr:uid="{00000000-0005-0000-0000-0000B4580000}"/>
    <cellStyle name="Normal 64 5 4 2 7" xfId="18511" xr:uid="{00000000-0005-0000-0000-0000B5580000}"/>
    <cellStyle name="Normal 64 5 4 2 8" xfId="26664" xr:uid="{00000000-0005-0000-0000-0000B6580000}"/>
    <cellStyle name="Normal 64 5 4 2 9" xfId="34896" xr:uid="{00000000-0005-0000-0000-0000B7580000}"/>
    <cellStyle name="Normal 64 5 4 3" xfId="1152" xr:uid="{00000000-0005-0000-0000-0000B8580000}"/>
    <cellStyle name="Normal 64 5 4 3 2" xfId="2435" xr:uid="{00000000-0005-0000-0000-0000B9580000}"/>
    <cellStyle name="Normal 64 5 4 3 2 2" xfId="5475" xr:uid="{00000000-0005-0000-0000-0000BA580000}"/>
    <cellStyle name="Normal 64 5 4 3 2 2 2" xfId="14992" xr:uid="{00000000-0005-0000-0000-0000BB580000}"/>
    <cellStyle name="Normal 64 5 4 3 2 2 3" xfId="23145" xr:uid="{00000000-0005-0000-0000-0000BC580000}"/>
    <cellStyle name="Normal 64 5 4 3 2 2 4" xfId="31298" xr:uid="{00000000-0005-0000-0000-0000BD580000}"/>
    <cellStyle name="Normal 64 5 4 3 2 2 5" xfId="39530" xr:uid="{00000000-0005-0000-0000-0000BE580000}"/>
    <cellStyle name="Normal 64 5 4 3 2 2 6" xfId="49041" xr:uid="{00000000-0005-0000-0000-0000BF580000}"/>
    <cellStyle name="Normal 64 5 4 3 2 3" xfId="8035" xr:uid="{00000000-0005-0000-0000-0000C0580000}"/>
    <cellStyle name="Normal 64 5 4 3 2 3 2" xfId="17552" xr:uid="{00000000-0005-0000-0000-0000C1580000}"/>
    <cellStyle name="Normal 64 5 4 3 2 3 3" xfId="25705" xr:uid="{00000000-0005-0000-0000-0000C2580000}"/>
    <cellStyle name="Normal 64 5 4 3 2 3 4" xfId="33858" xr:uid="{00000000-0005-0000-0000-0000C3580000}"/>
    <cellStyle name="Normal 64 5 4 3 2 3 5" xfId="42090" xr:uid="{00000000-0005-0000-0000-0000C4580000}"/>
    <cellStyle name="Normal 64 5 4 3 2 3 6" xfId="51601" xr:uid="{00000000-0005-0000-0000-0000C5580000}"/>
    <cellStyle name="Normal 64 5 4 3 2 4" xfId="11952" xr:uid="{00000000-0005-0000-0000-0000C6580000}"/>
    <cellStyle name="Normal 64 5 4 3 2 5" xfId="20111" xr:uid="{00000000-0005-0000-0000-0000C7580000}"/>
    <cellStyle name="Normal 64 5 4 3 2 6" xfId="28264" xr:uid="{00000000-0005-0000-0000-0000C8580000}"/>
    <cellStyle name="Normal 64 5 4 3 2 7" xfId="36496" xr:uid="{00000000-0005-0000-0000-0000C9580000}"/>
    <cellStyle name="Normal 64 5 4 3 2 8" xfId="46007" xr:uid="{00000000-0005-0000-0000-0000CA580000}"/>
    <cellStyle name="Normal 64 5 4 3 3" xfId="4195" xr:uid="{00000000-0005-0000-0000-0000CB580000}"/>
    <cellStyle name="Normal 64 5 4 3 3 2" xfId="13712" xr:uid="{00000000-0005-0000-0000-0000CC580000}"/>
    <cellStyle name="Normal 64 5 4 3 3 3" xfId="21865" xr:uid="{00000000-0005-0000-0000-0000CD580000}"/>
    <cellStyle name="Normal 64 5 4 3 3 4" xfId="30018" xr:uid="{00000000-0005-0000-0000-0000CE580000}"/>
    <cellStyle name="Normal 64 5 4 3 3 5" xfId="38250" xr:uid="{00000000-0005-0000-0000-0000CF580000}"/>
    <cellStyle name="Normal 64 5 4 3 3 6" xfId="47761" xr:uid="{00000000-0005-0000-0000-0000D0580000}"/>
    <cellStyle name="Normal 64 5 4 3 4" xfId="6755" xr:uid="{00000000-0005-0000-0000-0000D1580000}"/>
    <cellStyle name="Normal 64 5 4 3 4 2" xfId="16272" xr:uid="{00000000-0005-0000-0000-0000D2580000}"/>
    <cellStyle name="Normal 64 5 4 3 4 3" xfId="24425" xr:uid="{00000000-0005-0000-0000-0000D3580000}"/>
    <cellStyle name="Normal 64 5 4 3 4 4" xfId="32578" xr:uid="{00000000-0005-0000-0000-0000D4580000}"/>
    <cellStyle name="Normal 64 5 4 3 4 5" xfId="40810" xr:uid="{00000000-0005-0000-0000-0000D5580000}"/>
    <cellStyle name="Normal 64 5 4 3 4 6" xfId="50321" xr:uid="{00000000-0005-0000-0000-0000D6580000}"/>
    <cellStyle name="Normal 64 5 4 3 5" xfId="10672" xr:uid="{00000000-0005-0000-0000-0000D7580000}"/>
    <cellStyle name="Normal 64 5 4 3 6" xfId="18831" xr:uid="{00000000-0005-0000-0000-0000D8580000}"/>
    <cellStyle name="Normal 64 5 4 3 7" xfId="26984" xr:uid="{00000000-0005-0000-0000-0000D9580000}"/>
    <cellStyle name="Normal 64 5 4 3 8" xfId="35216" xr:uid="{00000000-0005-0000-0000-0000DA580000}"/>
    <cellStyle name="Normal 64 5 4 3 9" xfId="44727" xr:uid="{00000000-0005-0000-0000-0000DB580000}"/>
    <cellStyle name="Normal 64 5 4 4" xfId="1795" xr:uid="{00000000-0005-0000-0000-0000DC580000}"/>
    <cellStyle name="Normal 64 5 4 4 2" xfId="4835" xr:uid="{00000000-0005-0000-0000-0000DD580000}"/>
    <cellStyle name="Normal 64 5 4 4 2 2" xfId="14352" xr:uid="{00000000-0005-0000-0000-0000DE580000}"/>
    <cellStyle name="Normal 64 5 4 4 2 3" xfId="22505" xr:uid="{00000000-0005-0000-0000-0000DF580000}"/>
    <cellStyle name="Normal 64 5 4 4 2 4" xfId="30658" xr:uid="{00000000-0005-0000-0000-0000E0580000}"/>
    <cellStyle name="Normal 64 5 4 4 2 5" xfId="38890" xr:uid="{00000000-0005-0000-0000-0000E1580000}"/>
    <cellStyle name="Normal 64 5 4 4 2 6" xfId="48401" xr:uid="{00000000-0005-0000-0000-0000E2580000}"/>
    <cellStyle name="Normal 64 5 4 4 3" xfId="7395" xr:uid="{00000000-0005-0000-0000-0000E3580000}"/>
    <cellStyle name="Normal 64 5 4 4 3 2" xfId="16912" xr:uid="{00000000-0005-0000-0000-0000E4580000}"/>
    <cellStyle name="Normal 64 5 4 4 3 3" xfId="25065" xr:uid="{00000000-0005-0000-0000-0000E5580000}"/>
    <cellStyle name="Normal 64 5 4 4 3 4" xfId="33218" xr:uid="{00000000-0005-0000-0000-0000E6580000}"/>
    <cellStyle name="Normal 64 5 4 4 3 5" xfId="41450" xr:uid="{00000000-0005-0000-0000-0000E7580000}"/>
    <cellStyle name="Normal 64 5 4 4 3 6" xfId="50961" xr:uid="{00000000-0005-0000-0000-0000E8580000}"/>
    <cellStyle name="Normal 64 5 4 4 4" xfId="11312" xr:uid="{00000000-0005-0000-0000-0000E9580000}"/>
    <cellStyle name="Normal 64 5 4 4 5" xfId="19471" xr:uid="{00000000-0005-0000-0000-0000EA580000}"/>
    <cellStyle name="Normal 64 5 4 4 6" xfId="27624" xr:uid="{00000000-0005-0000-0000-0000EB580000}"/>
    <cellStyle name="Normal 64 5 4 4 7" xfId="35856" xr:uid="{00000000-0005-0000-0000-0000EC580000}"/>
    <cellStyle name="Normal 64 5 4 4 8" xfId="45367" xr:uid="{00000000-0005-0000-0000-0000ED580000}"/>
    <cellStyle name="Normal 64 5 4 5" xfId="3552" xr:uid="{00000000-0005-0000-0000-0000EE580000}"/>
    <cellStyle name="Normal 64 5 4 5 2" xfId="13069" xr:uid="{00000000-0005-0000-0000-0000EF580000}"/>
    <cellStyle name="Normal 64 5 4 5 3" xfId="21225" xr:uid="{00000000-0005-0000-0000-0000F0580000}"/>
    <cellStyle name="Normal 64 5 4 5 4" xfId="29378" xr:uid="{00000000-0005-0000-0000-0000F1580000}"/>
    <cellStyle name="Normal 64 5 4 5 5" xfId="37610" xr:uid="{00000000-0005-0000-0000-0000F2580000}"/>
    <cellStyle name="Normal 64 5 4 5 6" xfId="47121" xr:uid="{00000000-0005-0000-0000-0000F3580000}"/>
    <cellStyle name="Normal 64 5 4 6" xfId="6115" xr:uid="{00000000-0005-0000-0000-0000F4580000}"/>
    <cellStyle name="Normal 64 5 4 6 2" xfId="15632" xr:uid="{00000000-0005-0000-0000-0000F5580000}"/>
    <cellStyle name="Normal 64 5 4 6 3" xfId="23785" xr:uid="{00000000-0005-0000-0000-0000F6580000}"/>
    <cellStyle name="Normal 64 5 4 6 4" xfId="31938" xr:uid="{00000000-0005-0000-0000-0000F7580000}"/>
    <cellStyle name="Normal 64 5 4 6 5" xfId="40170" xr:uid="{00000000-0005-0000-0000-0000F8580000}"/>
    <cellStyle name="Normal 64 5 4 6 6" xfId="49681" xr:uid="{00000000-0005-0000-0000-0000F9580000}"/>
    <cellStyle name="Normal 64 5 4 7" xfId="10032" xr:uid="{00000000-0005-0000-0000-0000FA580000}"/>
    <cellStyle name="Normal 64 5 4 8" xfId="18191" xr:uid="{00000000-0005-0000-0000-0000FB580000}"/>
    <cellStyle name="Normal 64 5 4 9" xfId="26344" xr:uid="{00000000-0005-0000-0000-0000FC580000}"/>
    <cellStyle name="Normal 64 5 40" xfId="53518" xr:uid="{00000000-0005-0000-0000-0000FD580000}"/>
    <cellStyle name="Normal 64 5 41" xfId="53597" xr:uid="{00000000-0005-0000-0000-0000FE580000}"/>
    <cellStyle name="Normal 64 5 42" xfId="53676" xr:uid="{00000000-0005-0000-0000-0000FF580000}"/>
    <cellStyle name="Normal 64 5 43" xfId="53755" xr:uid="{00000000-0005-0000-0000-000000590000}"/>
    <cellStyle name="Normal 64 5 5" xfId="666" xr:uid="{00000000-0005-0000-0000-000001590000}"/>
    <cellStyle name="Normal 64 5 5 10" xfId="44247" xr:uid="{00000000-0005-0000-0000-000002590000}"/>
    <cellStyle name="Normal 64 5 5 2" xfId="1312" xr:uid="{00000000-0005-0000-0000-000003590000}"/>
    <cellStyle name="Normal 64 5 5 2 2" xfId="2595" xr:uid="{00000000-0005-0000-0000-000004590000}"/>
    <cellStyle name="Normal 64 5 5 2 2 2" xfId="5635" xr:uid="{00000000-0005-0000-0000-000005590000}"/>
    <cellStyle name="Normal 64 5 5 2 2 2 2" xfId="15152" xr:uid="{00000000-0005-0000-0000-000006590000}"/>
    <cellStyle name="Normal 64 5 5 2 2 2 3" xfId="23305" xr:uid="{00000000-0005-0000-0000-000007590000}"/>
    <cellStyle name="Normal 64 5 5 2 2 2 4" xfId="31458" xr:uid="{00000000-0005-0000-0000-000008590000}"/>
    <cellStyle name="Normal 64 5 5 2 2 2 5" xfId="39690" xr:uid="{00000000-0005-0000-0000-000009590000}"/>
    <cellStyle name="Normal 64 5 5 2 2 2 6" xfId="49201" xr:uid="{00000000-0005-0000-0000-00000A590000}"/>
    <cellStyle name="Normal 64 5 5 2 2 3" xfId="8195" xr:uid="{00000000-0005-0000-0000-00000B590000}"/>
    <cellStyle name="Normal 64 5 5 2 2 3 2" xfId="17712" xr:uid="{00000000-0005-0000-0000-00000C590000}"/>
    <cellStyle name="Normal 64 5 5 2 2 3 3" xfId="25865" xr:uid="{00000000-0005-0000-0000-00000D590000}"/>
    <cellStyle name="Normal 64 5 5 2 2 3 4" xfId="34018" xr:uid="{00000000-0005-0000-0000-00000E590000}"/>
    <cellStyle name="Normal 64 5 5 2 2 3 5" xfId="42250" xr:uid="{00000000-0005-0000-0000-00000F590000}"/>
    <cellStyle name="Normal 64 5 5 2 2 3 6" xfId="51761" xr:uid="{00000000-0005-0000-0000-000010590000}"/>
    <cellStyle name="Normal 64 5 5 2 2 4" xfId="12112" xr:uid="{00000000-0005-0000-0000-000011590000}"/>
    <cellStyle name="Normal 64 5 5 2 2 5" xfId="20271" xr:uid="{00000000-0005-0000-0000-000012590000}"/>
    <cellStyle name="Normal 64 5 5 2 2 6" xfId="28424" xr:uid="{00000000-0005-0000-0000-000013590000}"/>
    <cellStyle name="Normal 64 5 5 2 2 7" xfId="36656" xr:uid="{00000000-0005-0000-0000-000014590000}"/>
    <cellStyle name="Normal 64 5 5 2 2 8" xfId="46167" xr:uid="{00000000-0005-0000-0000-000015590000}"/>
    <cellStyle name="Normal 64 5 5 2 3" xfId="4355" xr:uid="{00000000-0005-0000-0000-000016590000}"/>
    <cellStyle name="Normal 64 5 5 2 3 2" xfId="13872" xr:uid="{00000000-0005-0000-0000-000017590000}"/>
    <cellStyle name="Normal 64 5 5 2 3 3" xfId="22025" xr:uid="{00000000-0005-0000-0000-000018590000}"/>
    <cellStyle name="Normal 64 5 5 2 3 4" xfId="30178" xr:uid="{00000000-0005-0000-0000-000019590000}"/>
    <cellStyle name="Normal 64 5 5 2 3 5" xfId="38410" xr:uid="{00000000-0005-0000-0000-00001A590000}"/>
    <cellStyle name="Normal 64 5 5 2 3 6" xfId="47921" xr:uid="{00000000-0005-0000-0000-00001B590000}"/>
    <cellStyle name="Normal 64 5 5 2 4" xfId="6915" xr:uid="{00000000-0005-0000-0000-00001C590000}"/>
    <cellStyle name="Normal 64 5 5 2 4 2" xfId="16432" xr:uid="{00000000-0005-0000-0000-00001D590000}"/>
    <cellStyle name="Normal 64 5 5 2 4 3" xfId="24585" xr:uid="{00000000-0005-0000-0000-00001E590000}"/>
    <cellStyle name="Normal 64 5 5 2 4 4" xfId="32738" xr:uid="{00000000-0005-0000-0000-00001F590000}"/>
    <cellStyle name="Normal 64 5 5 2 4 5" xfId="40970" xr:uid="{00000000-0005-0000-0000-000020590000}"/>
    <cellStyle name="Normal 64 5 5 2 4 6" xfId="50481" xr:uid="{00000000-0005-0000-0000-000021590000}"/>
    <cellStyle name="Normal 64 5 5 2 5" xfId="10832" xr:uid="{00000000-0005-0000-0000-000022590000}"/>
    <cellStyle name="Normal 64 5 5 2 6" xfId="18991" xr:uid="{00000000-0005-0000-0000-000023590000}"/>
    <cellStyle name="Normal 64 5 5 2 7" xfId="27144" xr:uid="{00000000-0005-0000-0000-000024590000}"/>
    <cellStyle name="Normal 64 5 5 2 8" xfId="35376" xr:uid="{00000000-0005-0000-0000-000025590000}"/>
    <cellStyle name="Normal 64 5 5 2 9" xfId="44887" xr:uid="{00000000-0005-0000-0000-000026590000}"/>
    <cellStyle name="Normal 64 5 5 3" xfId="1955" xr:uid="{00000000-0005-0000-0000-000027590000}"/>
    <cellStyle name="Normal 64 5 5 3 2" xfId="4995" xr:uid="{00000000-0005-0000-0000-000028590000}"/>
    <cellStyle name="Normal 64 5 5 3 2 2" xfId="14512" xr:uid="{00000000-0005-0000-0000-000029590000}"/>
    <cellStyle name="Normal 64 5 5 3 2 3" xfId="22665" xr:uid="{00000000-0005-0000-0000-00002A590000}"/>
    <cellStyle name="Normal 64 5 5 3 2 4" xfId="30818" xr:uid="{00000000-0005-0000-0000-00002B590000}"/>
    <cellStyle name="Normal 64 5 5 3 2 5" xfId="39050" xr:uid="{00000000-0005-0000-0000-00002C590000}"/>
    <cellStyle name="Normal 64 5 5 3 2 6" xfId="48561" xr:uid="{00000000-0005-0000-0000-00002D590000}"/>
    <cellStyle name="Normal 64 5 5 3 3" xfId="7555" xr:uid="{00000000-0005-0000-0000-00002E590000}"/>
    <cellStyle name="Normal 64 5 5 3 3 2" xfId="17072" xr:uid="{00000000-0005-0000-0000-00002F590000}"/>
    <cellStyle name="Normal 64 5 5 3 3 3" xfId="25225" xr:uid="{00000000-0005-0000-0000-000030590000}"/>
    <cellStyle name="Normal 64 5 5 3 3 4" xfId="33378" xr:uid="{00000000-0005-0000-0000-000031590000}"/>
    <cellStyle name="Normal 64 5 5 3 3 5" xfId="41610" xr:uid="{00000000-0005-0000-0000-000032590000}"/>
    <cellStyle name="Normal 64 5 5 3 3 6" xfId="51121" xr:uid="{00000000-0005-0000-0000-000033590000}"/>
    <cellStyle name="Normal 64 5 5 3 4" xfId="11472" xr:uid="{00000000-0005-0000-0000-000034590000}"/>
    <cellStyle name="Normal 64 5 5 3 5" xfId="19631" xr:uid="{00000000-0005-0000-0000-000035590000}"/>
    <cellStyle name="Normal 64 5 5 3 6" xfId="27784" xr:uid="{00000000-0005-0000-0000-000036590000}"/>
    <cellStyle name="Normal 64 5 5 3 7" xfId="36016" xr:uid="{00000000-0005-0000-0000-000037590000}"/>
    <cellStyle name="Normal 64 5 5 3 8" xfId="45527" xr:uid="{00000000-0005-0000-0000-000038590000}"/>
    <cellStyle name="Normal 64 5 5 4" xfId="3712" xr:uid="{00000000-0005-0000-0000-000039590000}"/>
    <cellStyle name="Normal 64 5 5 4 2" xfId="13229" xr:uid="{00000000-0005-0000-0000-00003A590000}"/>
    <cellStyle name="Normal 64 5 5 4 3" xfId="21385" xr:uid="{00000000-0005-0000-0000-00003B590000}"/>
    <cellStyle name="Normal 64 5 5 4 4" xfId="29538" xr:uid="{00000000-0005-0000-0000-00003C590000}"/>
    <cellStyle name="Normal 64 5 5 4 5" xfId="37770" xr:uid="{00000000-0005-0000-0000-00003D590000}"/>
    <cellStyle name="Normal 64 5 5 4 6" xfId="47281" xr:uid="{00000000-0005-0000-0000-00003E590000}"/>
    <cellStyle name="Normal 64 5 5 5" xfId="6275" xr:uid="{00000000-0005-0000-0000-00003F590000}"/>
    <cellStyle name="Normal 64 5 5 5 2" xfId="15792" xr:uid="{00000000-0005-0000-0000-000040590000}"/>
    <cellStyle name="Normal 64 5 5 5 3" xfId="23945" xr:uid="{00000000-0005-0000-0000-000041590000}"/>
    <cellStyle name="Normal 64 5 5 5 4" xfId="32098" xr:uid="{00000000-0005-0000-0000-000042590000}"/>
    <cellStyle name="Normal 64 5 5 5 5" xfId="40330" xr:uid="{00000000-0005-0000-0000-000043590000}"/>
    <cellStyle name="Normal 64 5 5 5 6" xfId="49841" xr:uid="{00000000-0005-0000-0000-000044590000}"/>
    <cellStyle name="Normal 64 5 5 6" xfId="10192" xr:uid="{00000000-0005-0000-0000-000045590000}"/>
    <cellStyle name="Normal 64 5 5 7" xfId="18351" xr:uid="{00000000-0005-0000-0000-000046590000}"/>
    <cellStyle name="Normal 64 5 5 8" xfId="26504" xr:uid="{00000000-0005-0000-0000-000047590000}"/>
    <cellStyle name="Normal 64 5 5 9" xfId="34736" xr:uid="{00000000-0005-0000-0000-000048590000}"/>
    <cellStyle name="Normal 64 5 6" xfId="992" xr:uid="{00000000-0005-0000-0000-000049590000}"/>
    <cellStyle name="Normal 64 5 6 2" xfId="2275" xr:uid="{00000000-0005-0000-0000-00004A590000}"/>
    <cellStyle name="Normal 64 5 6 2 2" xfId="5315" xr:uid="{00000000-0005-0000-0000-00004B590000}"/>
    <cellStyle name="Normal 64 5 6 2 2 2" xfId="14832" xr:uid="{00000000-0005-0000-0000-00004C590000}"/>
    <cellStyle name="Normal 64 5 6 2 2 3" xfId="22985" xr:uid="{00000000-0005-0000-0000-00004D590000}"/>
    <cellStyle name="Normal 64 5 6 2 2 4" xfId="31138" xr:uid="{00000000-0005-0000-0000-00004E590000}"/>
    <cellStyle name="Normal 64 5 6 2 2 5" xfId="39370" xr:uid="{00000000-0005-0000-0000-00004F590000}"/>
    <cellStyle name="Normal 64 5 6 2 2 6" xfId="48881" xr:uid="{00000000-0005-0000-0000-000050590000}"/>
    <cellStyle name="Normal 64 5 6 2 3" xfId="7875" xr:uid="{00000000-0005-0000-0000-000051590000}"/>
    <cellStyle name="Normal 64 5 6 2 3 2" xfId="17392" xr:uid="{00000000-0005-0000-0000-000052590000}"/>
    <cellStyle name="Normal 64 5 6 2 3 3" xfId="25545" xr:uid="{00000000-0005-0000-0000-000053590000}"/>
    <cellStyle name="Normal 64 5 6 2 3 4" xfId="33698" xr:uid="{00000000-0005-0000-0000-000054590000}"/>
    <cellStyle name="Normal 64 5 6 2 3 5" xfId="41930" xr:uid="{00000000-0005-0000-0000-000055590000}"/>
    <cellStyle name="Normal 64 5 6 2 3 6" xfId="51441" xr:uid="{00000000-0005-0000-0000-000056590000}"/>
    <cellStyle name="Normal 64 5 6 2 4" xfId="11792" xr:uid="{00000000-0005-0000-0000-000057590000}"/>
    <cellStyle name="Normal 64 5 6 2 5" xfId="19951" xr:uid="{00000000-0005-0000-0000-000058590000}"/>
    <cellStyle name="Normal 64 5 6 2 6" xfId="28104" xr:uid="{00000000-0005-0000-0000-000059590000}"/>
    <cellStyle name="Normal 64 5 6 2 7" xfId="36336" xr:uid="{00000000-0005-0000-0000-00005A590000}"/>
    <cellStyle name="Normal 64 5 6 2 8" xfId="45847" xr:uid="{00000000-0005-0000-0000-00005B590000}"/>
    <cellStyle name="Normal 64 5 6 3" xfId="4035" xr:uid="{00000000-0005-0000-0000-00005C590000}"/>
    <cellStyle name="Normal 64 5 6 3 2" xfId="13552" xr:uid="{00000000-0005-0000-0000-00005D590000}"/>
    <cellStyle name="Normal 64 5 6 3 3" xfId="21705" xr:uid="{00000000-0005-0000-0000-00005E590000}"/>
    <cellStyle name="Normal 64 5 6 3 4" xfId="29858" xr:uid="{00000000-0005-0000-0000-00005F590000}"/>
    <cellStyle name="Normal 64 5 6 3 5" xfId="38090" xr:uid="{00000000-0005-0000-0000-000060590000}"/>
    <cellStyle name="Normal 64 5 6 3 6" xfId="47601" xr:uid="{00000000-0005-0000-0000-000061590000}"/>
    <cellStyle name="Normal 64 5 6 4" xfId="6595" xr:uid="{00000000-0005-0000-0000-000062590000}"/>
    <cellStyle name="Normal 64 5 6 4 2" xfId="16112" xr:uid="{00000000-0005-0000-0000-000063590000}"/>
    <cellStyle name="Normal 64 5 6 4 3" xfId="24265" xr:uid="{00000000-0005-0000-0000-000064590000}"/>
    <cellStyle name="Normal 64 5 6 4 4" xfId="32418" xr:uid="{00000000-0005-0000-0000-000065590000}"/>
    <cellStyle name="Normal 64 5 6 4 5" xfId="40650" xr:uid="{00000000-0005-0000-0000-000066590000}"/>
    <cellStyle name="Normal 64 5 6 4 6" xfId="50161" xr:uid="{00000000-0005-0000-0000-000067590000}"/>
    <cellStyle name="Normal 64 5 6 5" xfId="10512" xr:uid="{00000000-0005-0000-0000-000068590000}"/>
    <cellStyle name="Normal 64 5 6 6" xfId="18671" xr:uid="{00000000-0005-0000-0000-000069590000}"/>
    <cellStyle name="Normal 64 5 6 7" xfId="26824" xr:uid="{00000000-0005-0000-0000-00006A590000}"/>
    <cellStyle name="Normal 64 5 6 8" xfId="35056" xr:uid="{00000000-0005-0000-0000-00006B590000}"/>
    <cellStyle name="Normal 64 5 6 9" xfId="44567" xr:uid="{00000000-0005-0000-0000-00006C590000}"/>
    <cellStyle name="Normal 64 5 7" xfId="1635" xr:uid="{00000000-0005-0000-0000-00006D590000}"/>
    <cellStyle name="Normal 64 5 7 2" xfId="4675" xr:uid="{00000000-0005-0000-0000-00006E590000}"/>
    <cellStyle name="Normal 64 5 7 2 2" xfId="14192" xr:uid="{00000000-0005-0000-0000-00006F590000}"/>
    <cellStyle name="Normal 64 5 7 2 3" xfId="22345" xr:uid="{00000000-0005-0000-0000-000070590000}"/>
    <cellStyle name="Normal 64 5 7 2 4" xfId="30498" xr:uid="{00000000-0005-0000-0000-000071590000}"/>
    <cellStyle name="Normal 64 5 7 2 5" xfId="38730" xr:uid="{00000000-0005-0000-0000-000072590000}"/>
    <cellStyle name="Normal 64 5 7 2 6" xfId="48241" xr:uid="{00000000-0005-0000-0000-000073590000}"/>
    <cellStyle name="Normal 64 5 7 3" xfId="7235" xr:uid="{00000000-0005-0000-0000-000074590000}"/>
    <cellStyle name="Normal 64 5 7 3 2" xfId="16752" xr:uid="{00000000-0005-0000-0000-000075590000}"/>
    <cellStyle name="Normal 64 5 7 3 3" xfId="24905" xr:uid="{00000000-0005-0000-0000-000076590000}"/>
    <cellStyle name="Normal 64 5 7 3 4" xfId="33058" xr:uid="{00000000-0005-0000-0000-000077590000}"/>
    <cellStyle name="Normal 64 5 7 3 5" xfId="41290" xr:uid="{00000000-0005-0000-0000-000078590000}"/>
    <cellStyle name="Normal 64 5 7 3 6" xfId="50801" xr:uid="{00000000-0005-0000-0000-000079590000}"/>
    <cellStyle name="Normal 64 5 7 4" xfId="11152" xr:uid="{00000000-0005-0000-0000-00007A590000}"/>
    <cellStyle name="Normal 64 5 7 5" xfId="19311" xr:uid="{00000000-0005-0000-0000-00007B590000}"/>
    <cellStyle name="Normal 64 5 7 6" xfId="27464" xr:uid="{00000000-0005-0000-0000-00007C590000}"/>
    <cellStyle name="Normal 64 5 7 7" xfId="35696" xr:uid="{00000000-0005-0000-0000-00007D590000}"/>
    <cellStyle name="Normal 64 5 7 8" xfId="45207" xr:uid="{00000000-0005-0000-0000-00007E590000}"/>
    <cellStyle name="Normal 64 5 8" xfId="2915" xr:uid="{00000000-0005-0000-0000-00007F590000}"/>
    <cellStyle name="Normal 64 5 8 2" xfId="12432" xr:uid="{00000000-0005-0000-0000-000080590000}"/>
    <cellStyle name="Normal 64 5 8 3" xfId="20591" xr:uid="{00000000-0005-0000-0000-000081590000}"/>
    <cellStyle name="Normal 64 5 8 4" xfId="28744" xr:uid="{00000000-0005-0000-0000-000082590000}"/>
    <cellStyle name="Normal 64 5 8 5" xfId="36976" xr:uid="{00000000-0005-0000-0000-000083590000}"/>
    <cellStyle name="Normal 64 5 8 6" xfId="46487" xr:uid="{00000000-0005-0000-0000-000084590000}"/>
    <cellStyle name="Normal 64 5 9" xfId="2994" xr:uid="{00000000-0005-0000-0000-000085590000}"/>
    <cellStyle name="Normal 64 5 9 2" xfId="12511" xr:uid="{00000000-0005-0000-0000-000086590000}"/>
    <cellStyle name="Normal 64 5 9 3" xfId="20670" xr:uid="{00000000-0005-0000-0000-000087590000}"/>
    <cellStyle name="Normal 64 5 9 4" xfId="28823" xr:uid="{00000000-0005-0000-0000-000088590000}"/>
    <cellStyle name="Normal 64 5 9 5" xfId="37055" xr:uid="{00000000-0005-0000-0000-000089590000}"/>
    <cellStyle name="Normal 64 5 9 6" xfId="46566" xr:uid="{00000000-0005-0000-0000-00008A590000}"/>
    <cellStyle name="Normal 64 6" xfId="216" xr:uid="{00000000-0005-0000-0000-00008B590000}"/>
    <cellStyle name="Normal 64 7" xfId="375" xr:uid="{00000000-0005-0000-0000-00008C590000}"/>
    <cellStyle name="Normal 64_Chicken" xfId="217" xr:uid="{00000000-0005-0000-0000-00008D590000}"/>
    <cellStyle name="Normal 65" xfId="218" xr:uid="{00000000-0005-0000-0000-00008E590000}"/>
    <cellStyle name="Normal 65 2" xfId="219" xr:uid="{00000000-0005-0000-0000-00008F590000}"/>
    <cellStyle name="Normal 65 2 2" xfId="220" xr:uid="{00000000-0005-0000-0000-000090590000}"/>
    <cellStyle name="Normal 65 3" xfId="221" xr:uid="{00000000-0005-0000-0000-000091590000}"/>
    <cellStyle name="Normal 65 4" xfId="222" xr:uid="{00000000-0005-0000-0000-000092590000}"/>
    <cellStyle name="Normal 65 4 2" xfId="223" xr:uid="{00000000-0005-0000-0000-000093590000}"/>
    <cellStyle name="Normal 65 4 2 10" xfId="3074" xr:uid="{00000000-0005-0000-0000-000094590000}"/>
    <cellStyle name="Normal 65 4 2 10 2" xfId="12591" xr:uid="{00000000-0005-0000-0000-000095590000}"/>
    <cellStyle name="Normal 65 4 2 10 3" xfId="20750" xr:uid="{00000000-0005-0000-0000-000096590000}"/>
    <cellStyle name="Normal 65 4 2 10 4" xfId="28903" xr:uid="{00000000-0005-0000-0000-000097590000}"/>
    <cellStyle name="Normal 65 4 2 10 5" xfId="37135" xr:uid="{00000000-0005-0000-0000-000098590000}"/>
    <cellStyle name="Normal 65 4 2 10 6" xfId="46646" xr:uid="{00000000-0005-0000-0000-000099590000}"/>
    <cellStyle name="Normal 65 4 2 11" xfId="3153" xr:uid="{00000000-0005-0000-0000-00009A590000}"/>
    <cellStyle name="Normal 65 4 2 11 2" xfId="12670" xr:uid="{00000000-0005-0000-0000-00009B590000}"/>
    <cellStyle name="Normal 65 4 2 11 3" xfId="20829" xr:uid="{00000000-0005-0000-0000-00009C590000}"/>
    <cellStyle name="Normal 65 4 2 11 4" xfId="28982" xr:uid="{00000000-0005-0000-0000-00009D590000}"/>
    <cellStyle name="Normal 65 4 2 11 5" xfId="37214" xr:uid="{00000000-0005-0000-0000-00009E590000}"/>
    <cellStyle name="Normal 65 4 2 11 6" xfId="46725" xr:uid="{00000000-0005-0000-0000-00009F590000}"/>
    <cellStyle name="Normal 65 4 2 12" xfId="3232" xr:uid="{00000000-0005-0000-0000-0000A0590000}"/>
    <cellStyle name="Normal 65 4 2 12 2" xfId="12749" xr:uid="{00000000-0005-0000-0000-0000A1590000}"/>
    <cellStyle name="Normal 65 4 2 12 3" xfId="20908" xr:uid="{00000000-0005-0000-0000-0000A2590000}"/>
    <cellStyle name="Normal 65 4 2 12 4" xfId="29061" xr:uid="{00000000-0005-0000-0000-0000A3590000}"/>
    <cellStyle name="Normal 65 4 2 12 5" xfId="37293" xr:uid="{00000000-0005-0000-0000-0000A4590000}"/>
    <cellStyle name="Normal 65 4 2 12 6" xfId="46804" xr:uid="{00000000-0005-0000-0000-0000A5590000}"/>
    <cellStyle name="Normal 65 4 2 13" xfId="3311" xr:uid="{00000000-0005-0000-0000-0000A6590000}"/>
    <cellStyle name="Normal 65 4 2 13 2" xfId="12828" xr:uid="{00000000-0005-0000-0000-0000A7590000}"/>
    <cellStyle name="Normal 65 4 2 13 3" xfId="20987" xr:uid="{00000000-0005-0000-0000-0000A8590000}"/>
    <cellStyle name="Normal 65 4 2 13 4" xfId="29140" xr:uid="{00000000-0005-0000-0000-0000A9590000}"/>
    <cellStyle name="Normal 65 4 2 13 5" xfId="37372" xr:uid="{00000000-0005-0000-0000-0000AA590000}"/>
    <cellStyle name="Normal 65 4 2 13 6" xfId="46883" xr:uid="{00000000-0005-0000-0000-0000AB590000}"/>
    <cellStyle name="Normal 65 4 2 14" xfId="3390" xr:uid="{00000000-0005-0000-0000-0000AC590000}"/>
    <cellStyle name="Normal 65 4 2 14 2" xfId="12907" xr:uid="{00000000-0005-0000-0000-0000AD590000}"/>
    <cellStyle name="Normal 65 4 2 14 3" xfId="21066" xr:uid="{00000000-0005-0000-0000-0000AE590000}"/>
    <cellStyle name="Normal 65 4 2 14 4" xfId="29219" xr:uid="{00000000-0005-0000-0000-0000AF590000}"/>
    <cellStyle name="Normal 65 4 2 14 5" xfId="37451" xr:uid="{00000000-0005-0000-0000-0000B0590000}"/>
    <cellStyle name="Normal 65 4 2 14 6" xfId="46962" xr:uid="{00000000-0005-0000-0000-0000B1590000}"/>
    <cellStyle name="Normal 65 4 2 15" xfId="5956" xr:uid="{00000000-0005-0000-0000-0000B2590000}"/>
    <cellStyle name="Normal 65 4 2 15 2" xfId="15473" xr:uid="{00000000-0005-0000-0000-0000B3590000}"/>
    <cellStyle name="Normal 65 4 2 15 3" xfId="23626" xr:uid="{00000000-0005-0000-0000-0000B4590000}"/>
    <cellStyle name="Normal 65 4 2 15 4" xfId="31779" xr:uid="{00000000-0005-0000-0000-0000B5590000}"/>
    <cellStyle name="Normal 65 4 2 15 5" xfId="40011" xr:uid="{00000000-0005-0000-0000-0000B6590000}"/>
    <cellStyle name="Normal 65 4 2 15 6" xfId="49522" xr:uid="{00000000-0005-0000-0000-0000B7590000}"/>
    <cellStyle name="Normal 65 4 2 16" xfId="8516" xr:uid="{00000000-0005-0000-0000-0000B8590000}"/>
    <cellStyle name="Normal 65 4 2 16 2" xfId="42571" xr:uid="{00000000-0005-0000-0000-0000B9590000}"/>
    <cellStyle name="Normal 65 4 2 16 3" xfId="52082" xr:uid="{00000000-0005-0000-0000-0000BA590000}"/>
    <cellStyle name="Normal 65 4 2 17" xfId="8595" xr:uid="{00000000-0005-0000-0000-0000BB590000}"/>
    <cellStyle name="Normal 65 4 2 17 2" xfId="42650" xr:uid="{00000000-0005-0000-0000-0000BC590000}"/>
    <cellStyle name="Normal 65 4 2 17 3" xfId="52161" xr:uid="{00000000-0005-0000-0000-0000BD590000}"/>
    <cellStyle name="Normal 65 4 2 18" xfId="8674" xr:uid="{00000000-0005-0000-0000-0000BE590000}"/>
    <cellStyle name="Normal 65 4 2 18 2" xfId="42729" xr:uid="{00000000-0005-0000-0000-0000BF590000}"/>
    <cellStyle name="Normal 65 4 2 18 3" xfId="52240" xr:uid="{00000000-0005-0000-0000-0000C0590000}"/>
    <cellStyle name="Normal 65 4 2 19" xfId="8753" xr:uid="{00000000-0005-0000-0000-0000C1590000}"/>
    <cellStyle name="Normal 65 4 2 19 2" xfId="42808" xr:uid="{00000000-0005-0000-0000-0000C2590000}"/>
    <cellStyle name="Normal 65 4 2 19 3" xfId="52319" xr:uid="{00000000-0005-0000-0000-0000C3590000}"/>
    <cellStyle name="Normal 65 4 2 2" xfId="381" xr:uid="{00000000-0005-0000-0000-0000C4590000}"/>
    <cellStyle name="Normal 65 4 2 2 10" xfId="3200" xr:uid="{00000000-0005-0000-0000-0000C5590000}"/>
    <cellStyle name="Normal 65 4 2 2 10 2" xfId="12717" xr:uid="{00000000-0005-0000-0000-0000C6590000}"/>
    <cellStyle name="Normal 65 4 2 2 10 3" xfId="20876" xr:uid="{00000000-0005-0000-0000-0000C7590000}"/>
    <cellStyle name="Normal 65 4 2 2 10 4" xfId="29029" xr:uid="{00000000-0005-0000-0000-0000C8590000}"/>
    <cellStyle name="Normal 65 4 2 2 10 5" xfId="37261" xr:uid="{00000000-0005-0000-0000-0000C9590000}"/>
    <cellStyle name="Normal 65 4 2 2 10 6" xfId="46772" xr:uid="{00000000-0005-0000-0000-0000CA590000}"/>
    <cellStyle name="Normal 65 4 2 2 11" xfId="3279" xr:uid="{00000000-0005-0000-0000-0000CB590000}"/>
    <cellStyle name="Normal 65 4 2 2 11 2" xfId="12796" xr:uid="{00000000-0005-0000-0000-0000CC590000}"/>
    <cellStyle name="Normal 65 4 2 2 11 3" xfId="20955" xr:uid="{00000000-0005-0000-0000-0000CD590000}"/>
    <cellStyle name="Normal 65 4 2 2 11 4" xfId="29108" xr:uid="{00000000-0005-0000-0000-0000CE590000}"/>
    <cellStyle name="Normal 65 4 2 2 11 5" xfId="37340" xr:uid="{00000000-0005-0000-0000-0000CF590000}"/>
    <cellStyle name="Normal 65 4 2 2 11 6" xfId="46851" xr:uid="{00000000-0005-0000-0000-0000D0590000}"/>
    <cellStyle name="Normal 65 4 2 2 12" xfId="3358" xr:uid="{00000000-0005-0000-0000-0000D1590000}"/>
    <cellStyle name="Normal 65 4 2 2 12 2" xfId="12875" xr:uid="{00000000-0005-0000-0000-0000D2590000}"/>
    <cellStyle name="Normal 65 4 2 2 12 3" xfId="21034" xr:uid="{00000000-0005-0000-0000-0000D3590000}"/>
    <cellStyle name="Normal 65 4 2 2 12 4" xfId="29187" xr:uid="{00000000-0005-0000-0000-0000D4590000}"/>
    <cellStyle name="Normal 65 4 2 2 12 5" xfId="37419" xr:uid="{00000000-0005-0000-0000-0000D5590000}"/>
    <cellStyle name="Normal 65 4 2 2 12 6" xfId="46930" xr:uid="{00000000-0005-0000-0000-0000D6590000}"/>
    <cellStyle name="Normal 65 4 2 2 13" xfId="3438" xr:uid="{00000000-0005-0000-0000-0000D7590000}"/>
    <cellStyle name="Normal 65 4 2 2 13 2" xfId="12955" xr:uid="{00000000-0005-0000-0000-0000D8590000}"/>
    <cellStyle name="Normal 65 4 2 2 13 3" xfId="21114" xr:uid="{00000000-0005-0000-0000-0000D9590000}"/>
    <cellStyle name="Normal 65 4 2 2 13 4" xfId="29267" xr:uid="{00000000-0005-0000-0000-0000DA590000}"/>
    <cellStyle name="Normal 65 4 2 2 13 5" xfId="37499" xr:uid="{00000000-0005-0000-0000-0000DB590000}"/>
    <cellStyle name="Normal 65 4 2 2 13 6" xfId="47010" xr:uid="{00000000-0005-0000-0000-0000DC590000}"/>
    <cellStyle name="Normal 65 4 2 2 14" xfId="6004" xr:uid="{00000000-0005-0000-0000-0000DD590000}"/>
    <cellStyle name="Normal 65 4 2 2 14 2" xfId="15521" xr:uid="{00000000-0005-0000-0000-0000DE590000}"/>
    <cellStyle name="Normal 65 4 2 2 14 3" xfId="23674" xr:uid="{00000000-0005-0000-0000-0000DF590000}"/>
    <cellStyle name="Normal 65 4 2 2 14 4" xfId="31827" xr:uid="{00000000-0005-0000-0000-0000E0590000}"/>
    <cellStyle name="Normal 65 4 2 2 14 5" xfId="40059" xr:uid="{00000000-0005-0000-0000-0000E1590000}"/>
    <cellStyle name="Normal 65 4 2 2 14 6" xfId="49570" xr:uid="{00000000-0005-0000-0000-0000E2590000}"/>
    <cellStyle name="Normal 65 4 2 2 15" xfId="8563" xr:uid="{00000000-0005-0000-0000-0000E3590000}"/>
    <cellStyle name="Normal 65 4 2 2 15 2" xfId="42618" xr:uid="{00000000-0005-0000-0000-0000E4590000}"/>
    <cellStyle name="Normal 65 4 2 2 15 3" xfId="52129" xr:uid="{00000000-0005-0000-0000-0000E5590000}"/>
    <cellStyle name="Normal 65 4 2 2 16" xfId="8642" xr:uid="{00000000-0005-0000-0000-0000E6590000}"/>
    <cellStyle name="Normal 65 4 2 2 16 2" xfId="42697" xr:uid="{00000000-0005-0000-0000-0000E7590000}"/>
    <cellStyle name="Normal 65 4 2 2 16 3" xfId="52208" xr:uid="{00000000-0005-0000-0000-0000E8590000}"/>
    <cellStyle name="Normal 65 4 2 2 17" xfId="8721" xr:uid="{00000000-0005-0000-0000-0000E9590000}"/>
    <cellStyle name="Normal 65 4 2 2 17 2" xfId="42776" xr:uid="{00000000-0005-0000-0000-0000EA590000}"/>
    <cellStyle name="Normal 65 4 2 2 17 3" xfId="52287" xr:uid="{00000000-0005-0000-0000-0000EB590000}"/>
    <cellStyle name="Normal 65 4 2 2 18" xfId="8800" xr:uid="{00000000-0005-0000-0000-0000EC590000}"/>
    <cellStyle name="Normal 65 4 2 2 18 2" xfId="42855" xr:uid="{00000000-0005-0000-0000-0000ED590000}"/>
    <cellStyle name="Normal 65 4 2 2 18 3" xfId="52366" xr:uid="{00000000-0005-0000-0000-0000EE590000}"/>
    <cellStyle name="Normal 65 4 2 2 19" xfId="8879" xr:uid="{00000000-0005-0000-0000-0000EF590000}"/>
    <cellStyle name="Normal 65 4 2 2 19 2" xfId="42934" xr:uid="{00000000-0005-0000-0000-0000F0590000}"/>
    <cellStyle name="Normal 65 4 2 2 19 3" xfId="52445" xr:uid="{00000000-0005-0000-0000-0000F1590000}"/>
    <cellStyle name="Normal 65 4 2 2 2" xfId="471" xr:uid="{00000000-0005-0000-0000-0000F2590000}"/>
    <cellStyle name="Normal 65 4 2 2 2 10" xfId="26313" xr:uid="{00000000-0005-0000-0000-0000F3590000}"/>
    <cellStyle name="Normal 65 4 2 2 2 11" xfId="34545" xr:uid="{00000000-0005-0000-0000-0000F4590000}"/>
    <cellStyle name="Normal 65 4 2 2 2 12" xfId="44056" xr:uid="{00000000-0005-0000-0000-0000F5590000}"/>
    <cellStyle name="Normal 65 4 2 2 2 2" xfId="632" xr:uid="{00000000-0005-0000-0000-0000F6590000}"/>
    <cellStyle name="Normal 65 4 2 2 2 2 10" xfId="34705" xr:uid="{00000000-0005-0000-0000-0000F7590000}"/>
    <cellStyle name="Normal 65 4 2 2 2 2 11" xfId="44216" xr:uid="{00000000-0005-0000-0000-0000F8590000}"/>
    <cellStyle name="Normal 65 4 2 2 2 2 2" xfId="958" xr:uid="{00000000-0005-0000-0000-0000F9590000}"/>
    <cellStyle name="Normal 65 4 2 2 2 2 2 10" xfId="44536" xr:uid="{00000000-0005-0000-0000-0000FA590000}"/>
    <cellStyle name="Normal 65 4 2 2 2 2 2 2" xfId="1601" xr:uid="{00000000-0005-0000-0000-0000FB590000}"/>
    <cellStyle name="Normal 65 4 2 2 2 2 2 2 2" xfId="2884" xr:uid="{00000000-0005-0000-0000-0000FC590000}"/>
    <cellStyle name="Normal 65 4 2 2 2 2 2 2 2 2" xfId="5924" xr:uid="{00000000-0005-0000-0000-0000FD590000}"/>
    <cellStyle name="Normal 65 4 2 2 2 2 2 2 2 2 2" xfId="15441" xr:uid="{00000000-0005-0000-0000-0000FE590000}"/>
    <cellStyle name="Normal 65 4 2 2 2 2 2 2 2 2 3" xfId="23594" xr:uid="{00000000-0005-0000-0000-0000FF590000}"/>
    <cellStyle name="Normal 65 4 2 2 2 2 2 2 2 2 4" xfId="31747" xr:uid="{00000000-0005-0000-0000-0000005A0000}"/>
    <cellStyle name="Normal 65 4 2 2 2 2 2 2 2 2 5" xfId="39979" xr:uid="{00000000-0005-0000-0000-0000015A0000}"/>
    <cellStyle name="Normal 65 4 2 2 2 2 2 2 2 2 6" xfId="49490" xr:uid="{00000000-0005-0000-0000-0000025A0000}"/>
    <cellStyle name="Normal 65 4 2 2 2 2 2 2 2 3" xfId="8484" xr:uid="{00000000-0005-0000-0000-0000035A0000}"/>
    <cellStyle name="Normal 65 4 2 2 2 2 2 2 2 3 2" xfId="18001" xr:uid="{00000000-0005-0000-0000-0000045A0000}"/>
    <cellStyle name="Normal 65 4 2 2 2 2 2 2 2 3 3" xfId="26154" xr:uid="{00000000-0005-0000-0000-0000055A0000}"/>
    <cellStyle name="Normal 65 4 2 2 2 2 2 2 2 3 4" xfId="34307" xr:uid="{00000000-0005-0000-0000-0000065A0000}"/>
    <cellStyle name="Normal 65 4 2 2 2 2 2 2 2 3 5" xfId="42539" xr:uid="{00000000-0005-0000-0000-0000075A0000}"/>
    <cellStyle name="Normal 65 4 2 2 2 2 2 2 2 3 6" xfId="52050" xr:uid="{00000000-0005-0000-0000-0000085A0000}"/>
    <cellStyle name="Normal 65 4 2 2 2 2 2 2 2 4" xfId="12401" xr:uid="{00000000-0005-0000-0000-0000095A0000}"/>
    <cellStyle name="Normal 65 4 2 2 2 2 2 2 2 5" xfId="20560" xr:uid="{00000000-0005-0000-0000-00000A5A0000}"/>
    <cellStyle name="Normal 65 4 2 2 2 2 2 2 2 6" xfId="28713" xr:uid="{00000000-0005-0000-0000-00000B5A0000}"/>
    <cellStyle name="Normal 65 4 2 2 2 2 2 2 2 7" xfId="36945" xr:uid="{00000000-0005-0000-0000-00000C5A0000}"/>
    <cellStyle name="Normal 65 4 2 2 2 2 2 2 2 8" xfId="46456" xr:uid="{00000000-0005-0000-0000-00000D5A0000}"/>
    <cellStyle name="Normal 65 4 2 2 2 2 2 2 3" xfId="4644" xr:uid="{00000000-0005-0000-0000-00000E5A0000}"/>
    <cellStyle name="Normal 65 4 2 2 2 2 2 2 3 2" xfId="14161" xr:uid="{00000000-0005-0000-0000-00000F5A0000}"/>
    <cellStyle name="Normal 65 4 2 2 2 2 2 2 3 3" xfId="22314" xr:uid="{00000000-0005-0000-0000-0000105A0000}"/>
    <cellStyle name="Normal 65 4 2 2 2 2 2 2 3 4" xfId="30467" xr:uid="{00000000-0005-0000-0000-0000115A0000}"/>
    <cellStyle name="Normal 65 4 2 2 2 2 2 2 3 5" xfId="38699" xr:uid="{00000000-0005-0000-0000-0000125A0000}"/>
    <cellStyle name="Normal 65 4 2 2 2 2 2 2 3 6" xfId="48210" xr:uid="{00000000-0005-0000-0000-0000135A0000}"/>
    <cellStyle name="Normal 65 4 2 2 2 2 2 2 4" xfId="7204" xr:uid="{00000000-0005-0000-0000-0000145A0000}"/>
    <cellStyle name="Normal 65 4 2 2 2 2 2 2 4 2" xfId="16721" xr:uid="{00000000-0005-0000-0000-0000155A0000}"/>
    <cellStyle name="Normal 65 4 2 2 2 2 2 2 4 3" xfId="24874" xr:uid="{00000000-0005-0000-0000-0000165A0000}"/>
    <cellStyle name="Normal 65 4 2 2 2 2 2 2 4 4" xfId="33027" xr:uid="{00000000-0005-0000-0000-0000175A0000}"/>
    <cellStyle name="Normal 65 4 2 2 2 2 2 2 4 5" xfId="41259" xr:uid="{00000000-0005-0000-0000-0000185A0000}"/>
    <cellStyle name="Normal 65 4 2 2 2 2 2 2 4 6" xfId="50770" xr:uid="{00000000-0005-0000-0000-0000195A0000}"/>
    <cellStyle name="Normal 65 4 2 2 2 2 2 2 5" xfId="11121" xr:uid="{00000000-0005-0000-0000-00001A5A0000}"/>
    <cellStyle name="Normal 65 4 2 2 2 2 2 2 6" xfId="19280" xr:uid="{00000000-0005-0000-0000-00001B5A0000}"/>
    <cellStyle name="Normal 65 4 2 2 2 2 2 2 7" xfId="27433" xr:uid="{00000000-0005-0000-0000-00001C5A0000}"/>
    <cellStyle name="Normal 65 4 2 2 2 2 2 2 8" xfId="35665" xr:uid="{00000000-0005-0000-0000-00001D5A0000}"/>
    <cellStyle name="Normal 65 4 2 2 2 2 2 2 9" xfId="45176" xr:uid="{00000000-0005-0000-0000-00001E5A0000}"/>
    <cellStyle name="Normal 65 4 2 2 2 2 2 3" xfId="2244" xr:uid="{00000000-0005-0000-0000-00001F5A0000}"/>
    <cellStyle name="Normal 65 4 2 2 2 2 2 3 2" xfId="5284" xr:uid="{00000000-0005-0000-0000-0000205A0000}"/>
    <cellStyle name="Normal 65 4 2 2 2 2 2 3 2 2" xfId="14801" xr:uid="{00000000-0005-0000-0000-0000215A0000}"/>
    <cellStyle name="Normal 65 4 2 2 2 2 2 3 2 3" xfId="22954" xr:uid="{00000000-0005-0000-0000-0000225A0000}"/>
    <cellStyle name="Normal 65 4 2 2 2 2 2 3 2 4" xfId="31107" xr:uid="{00000000-0005-0000-0000-0000235A0000}"/>
    <cellStyle name="Normal 65 4 2 2 2 2 2 3 2 5" xfId="39339" xr:uid="{00000000-0005-0000-0000-0000245A0000}"/>
    <cellStyle name="Normal 65 4 2 2 2 2 2 3 2 6" xfId="48850" xr:uid="{00000000-0005-0000-0000-0000255A0000}"/>
    <cellStyle name="Normal 65 4 2 2 2 2 2 3 3" xfId="7844" xr:uid="{00000000-0005-0000-0000-0000265A0000}"/>
    <cellStyle name="Normal 65 4 2 2 2 2 2 3 3 2" xfId="17361" xr:uid="{00000000-0005-0000-0000-0000275A0000}"/>
    <cellStyle name="Normal 65 4 2 2 2 2 2 3 3 3" xfId="25514" xr:uid="{00000000-0005-0000-0000-0000285A0000}"/>
    <cellStyle name="Normal 65 4 2 2 2 2 2 3 3 4" xfId="33667" xr:uid="{00000000-0005-0000-0000-0000295A0000}"/>
    <cellStyle name="Normal 65 4 2 2 2 2 2 3 3 5" xfId="41899" xr:uid="{00000000-0005-0000-0000-00002A5A0000}"/>
    <cellStyle name="Normal 65 4 2 2 2 2 2 3 3 6" xfId="51410" xr:uid="{00000000-0005-0000-0000-00002B5A0000}"/>
    <cellStyle name="Normal 65 4 2 2 2 2 2 3 4" xfId="11761" xr:uid="{00000000-0005-0000-0000-00002C5A0000}"/>
    <cellStyle name="Normal 65 4 2 2 2 2 2 3 5" xfId="19920" xr:uid="{00000000-0005-0000-0000-00002D5A0000}"/>
    <cellStyle name="Normal 65 4 2 2 2 2 2 3 6" xfId="28073" xr:uid="{00000000-0005-0000-0000-00002E5A0000}"/>
    <cellStyle name="Normal 65 4 2 2 2 2 2 3 7" xfId="36305" xr:uid="{00000000-0005-0000-0000-00002F5A0000}"/>
    <cellStyle name="Normal 65 4 2 2 2 2 2 3 8" xfId="45816" xr:uid="{00000000-0005-0000-0000-0000305A0000}"/>
    <cellStyle name="Normal 65 4 2 2 2 2 2 4" xfId="4004" xr:uid="{00000000-0005-0000-0000-0000315A0000}"/>
    <cellStyle name="Normal 65 4 2 2 2 2 2 4 2" xfId="13521" xr:uid="{00000000-0005-0000-0000-0000325A0000}"/>
    <cellStyle name="Normal 65 4 2 2 2 2 2 4 3" xfId="21674" xr:uid="{00000000-0005-0000-0000-0000335A0000}"/>
    <cellStyle name="Normal 65 4 2 2 2 2 2 4 4" xfId="29827" xr:uid="{00000000-0005-0000-0000-0000345A0000}"/>
    <cellStyle name="Normal 65 4 2 2 2 2 2 4 5" xfId="38059" xr:uid="{00000000-0005-0000-0000-0000355A0000}"/>
    <cellStyle name="Normal 65 4 2 2 2 2 2 4 6" xfId="47570" xr:uid="{00000000-0005-0000-0000-0000365A0000}"/>
    <cellStyle name="Normal 65 4 2 2 2 2 2 5" xfId="6564" xr:uid="{00000000-0005-0000-0000-0000375A0000}"/>
    <cellStyle name="Normal 65 4 2 2 2 2 2 5 2" xfId="16081" xr:uid="{00000000-0005-0000-0000-0000385A0000}"/>
    <cellStyle name="Normal 65 4 2 2 2 2 2 5 3" xfId="24234" xr:uid="{00000000-0005-0000-0000-0000395A0000}"/>
    <cellStyle name="Normal 65 4 2 2 2 2 2 5 4" xfId="32387" xr:uid="{00000000-0005-0000-0000-00003A5A0000}"/>
    <cellStyle name="Normal 65 4 2 2 2 2 2 5 5" xfId="40619" xr:uid="{00000000-0005-0000-0000-00003B5A0000}"/>
    <cellStyle name="Normal 65 4 2 2 2 2 2 5 6" xfId="50130" xr:uid="{00000000-0005-0000-0000-00003C5A0000}"/>
    <cellStyle name="Normal 65 4 2 2 2 2 2 6" xfId="10481" xr:uid="{00000000-0005-0000-0000-00003D5A0000}"/>
    <cellStyle name="Normal 65 4 2 2 2 2 2 7" xfId="18640" xr:uid="{00000000-0005-0000-0000-00003E5A0000}"/>
    <cellStyle name="Normal 65 4 2 2 2 2 2 8" xfId="26793" xr:uid="{00000000-0005-0000-0000-00003F5A0000}"/>
    <cellStyle name="Normal 65 4 2 2 2 2 2 9" xfId="35025" xr:uid="{00000000-0005-0000-0000-0000405A0000}"/>
    <cellStyle name="Normal 65 4 2 2 2 2 3" xfId="1281" xr:uid="{00000000-0005-0000-0000-0000415A0000}"/>
    <cellStyle name="Normal 65 4 2 2 2 2 3 2" xfId="2564" xr:uid="{00000000-0005-0000-0000-0000425A0000}"/>
    <cellStyle name="Normal 65 4 2 2 2 2 3 2 2" xfId="5604" xr:uid="{00000000-0005-0000-0000-0000435A0000}"/>
    <cellStyle name="Normal 65 4 2 2 2 2 3 2 2 2" xfId="15121" xr:uid="{00000000-0005-0000-0000-0000445A0000}"/>
    <cellStyle name="Normal 65 4 2 2 2 2 3 2 2 3" xfId="23274" xr:uid="{00000000-0005-0000-0000-0000455A0000}"/>
    <cellStyle name="Normal 65 4 2 2 2 2 3 2 2 4" xfId="31427" xr:uid="{00000000-0005-0000-0000-0000465A0000}"/>
    <cellStyle name="Normal 65 4 2 2 2 2 3 2 2 5" xfId="39659" xr:uid="{00000000-0005-0000-0000-0000475A0000}"/>
    <cellStyle name="Normal 65 4 2 2 2 2 3 2 2 6" xfId="49170" xr:uid="{00000000-0005-0000-0000-0000485A0000}"/>
    <cellStyle name="Normal 65 4 2 2 2 2 3 2 3" xfId="8164" xr:uid="{00000000-0005-0000-0000-0000495A0000}"/>
    <cellStyle name="Normal 65 4 2 2 2 2 3 2 3 2" xfId="17681" xr:uid="{00000000-0005-0000-0000-00004A5A0000}"/>
    <cellStyle name="Normal 65 4 2 2 2 2 3 2 3 3" xfId="25834" xr:uid="{00000000-0005-0000-0000-00004B5A0000}"/>
    <cellStyle name="Normal 65 4 2 2 2 2 3 2 3 4" xfId="33987" xr:uid="{00000000-0005-0000-0000-00004C5A0000}"/>
    <cellStyle name="Normal 65 4 2 2 2 2 3 2 3 5" xfId="42219" xr:uid="{00000000-0005-0000-0000-00004D5A0000}"/>
    <cellStyle name="Normal 65 4 2 2 2 2 3 2 3 6" xfId="51730" xr:uid="{00000000-0005-0000-0000-00004E5A0000}"/>
    <cellStyle name="Normal 65 4 2 2 2 2 3 2 4" xfId="12081" xr:uid="{00000000-0005-0000-0000-00004F5A0000}"/>
    <cellStyle name="Normal 65 4 2 2 2 2 3 2 5" xfId="20240" xr:uid="{00000000-0005-0000-0000-0000505A0000}"/>
    <cellStyle name="Normal 65 4 2 2 2 2 3 2 6" xfId="28393" xr:uid="{00000000-0005-0000-0000-0000515A0000}"/>
    <cellStyle name="Normal 65 4 2 2 2 2 3 2 7" xfId="36625" xr:uid="{00000000-0005-0000-0000-0000525A0000}"/>
    <cellStyle name="Normal 65 4 2 2 2 2 3 2 8" xfId="46136" xr:uid="{00000000-0005-0000-0000-0000535A0000}"/>
    <cellStyle name="Normal 65 4 2 2 2 2 3 3" xfId="4324" xr:uid="{00000000-0005-0000-0000-0000545A0000}"/>
    <cellStyle name="Normal 65 4 2 2 2 2 3 3 2" xfId="13841" xr:uid="{00000000-0005-0000-0000-0000555A0000}"/>
    <cellStyle name="Normal 65 4 2 2 2 2 3 3 3" xfId="21994" xr:uid="{00000000-0005-0000-0000-0000565A0000}"/>
    <cellStyle name="Normal 65 4 2 2 2 2 3 3 4" xfId="30147" xr:uid="{00000000-0005-0000-0000-0000575A0000}"/>
    <cellStyle name="Normal 65 4 2 2 2 2 3 3 5" xfId="38379" xr:uid="{00000000-0005-0000-0000-0000585A0000}"/>
    <cellStyle name="Normal 65 4 2 2 2 2 3 3 6" xfId="47890" xr:uid="{00000000-0005-0000-0000-0000595A0000}"/>
    <cellStyle name="Normal 65 4 2 2 2 2 3 4" xfId="6884" xr:uid="{00000000-0005-0000-0000-00005A5A0000}"/>
    <cellStyle name="Normal 65 4 2 2 2 2 3 4 2" xfId="16401" xr:uid="{00000000-0005-0000-0000-00005B5A0000}"/>
    <cellStyle name="Normal 65 4 2 2 2 2 3 4 3" xfId="24554" xr:uid="{00000000-0005-0000-0000-00005C5A0000}"/>
    <cellStyle name="Normal 65 4 2 2 2 2 3 4 4" xfId="32707" xr:uid="{00000000-0005-0000-0000-00005D5A0000}"/>
    <cellStyle name="Normal 65 4 2 2 2 2 3 4 5" xfId="40939" xr:uid="{00000000-0005-0000-0000-00005E5A0000}"/>
    <cellStyle name="Normal 65 4 2 2 2 2 3 4 6" xfId="50450" xr:uid="{00000000-0005-0000-0000-00005F5A0000}"/>
    <cellStyle name="Normal 65 4 2 2 2 2 3 5" xfId="10801" xr:uid="{00000000-0005-0000-0000-0000605A0000}"/>
    <cellStyle name="Normal 65 4 2 2 2 2 3 6" xfId="18960" xr:uid="{00000000-0005-0000-0000-0000615A0000}"/>
    <cellStyle name="Normal 65 4 2 2 2 2 3 7" xfId="27113" xr:uid="{00000000-0005-0000-0000-0000625A0000}"/>
    <cellStyle name="Normal 65 4 2 2 2 2 3 8" xfId="35345" xr:uid="{00000000-0005-0000-0000-0000635A0000}"/>
    <cellStyle name="Normal 65 4 2 2 2 2 3 9" xfId="44856" xr:uid="{00000000-0005-0000-0000-0000645A0000}"/>
    <cellStyle name="Normal 65 4 2 2 2 2 4" xfId="1924" xr:uid="{00000000-0005-0000-0000-0000655A0000}"/>
    <cellStyle name="Normal 65 4 2 2 2 2 4 2" xfId="4964" xr:uid="{00000000-0005-0000-0000-0000665A0000}"/>
    <cellStyle name="Normal 65 4 2 2 2 2 4 2 2" xfId="14481" xr:uid="{00000000-0005-0000-0000-0000675A0000}"/>
    <cellStyle name="Normal 65 4 2 2 2 2 4 2 3" xfId="22634" xr:uid="{00000000-0005-0000-0000-0000685A0000}"/>
    <cellStyle name="Normal 65 4 2 2 2 2 4 2 4" xfId="30787" xr:uid="{00000000-0005-0000-0000-0000695A0000}"/>
    <cellStyle name="Normal 65 4 2 2 2 2 4 2 5" xfId="39019" xr:uid="{00000000-0005-0000-0000-00006A5A0000}"/>
    <cellStyle name="Normal 65 4 2 2 2 2 4 2 6" xfId="48530" xr:uid="{00000000-0005-0000-0000-00006B5A0000}"/>
    <cellStyle name="Normal 65 4 2 2 2 2 4 3" xfId="7524" xr:uid="{00000000-0005-0000-0000-00006C5A0000}"/>
    <cellStyle name="Normal 65 4 2 2 2 2 4 3 2" xfId="17041" xr:uid="{00000000-0005-0000-0000-00006D5A0000}"/>
    <cellStyle name="Normal 65 4 2 2 2 2 4 3 3" xfId="25194" xr:uid="{00000000-0005-0000-0000-00006E5A0000}"/>
    <cellStyle name="Normal 65 4 2 2 2 2 4 3 4" xfId="33347" xr:uid="{00000000-0005-0000-0000-00006F5A0000}"/>
    <cellStyle name="Normal 65 4 2 2 2 2 4 3 5" xfId="41579" xr:uid="{00000000-0005-0000-0000-0000705A0000}"/>
    <cellStyle name="Normal 65 4 2 2 2 2 4 3 6" xfId="51090" xr:uid="{00000000-0005-0000-0000-0000715A0000}"/>
    <cellStyle name="Normal 65 4 2 2 2 2 4 4" xfId="11441" xr:uid="{00000000-0005-0000-0000-0000725A0000}"/>
    <cellStyle name="Normal 65 4 2 2 2 2 4 5" xfId="19600" xr:uid="{00000000-0005-0000-0000-0000735A0000}"/>
    <cellStyle name="Normal 65 4 2 2 2 2 4 6" xfId="27753" xr:uid="{00000000-0005-0000-0000-0000745A0000}"/>
    <cellStyle name="Normal 65 4 2 2 2 2 4 7" xfId="35985" xr:uid="{00000000-0005-0000-0000-0000755A0000}"/>
    <cellStyle name="Normal 65 4 2 2 2 2 4 8" xfId="45496" xr:uid="{00000000-0005-0000-0000-0000765A0000}"/>
    <cellStyle name="Normal 65 4 2 2 2 2 5" xfId="3681" xr:uid="{00000000-0005-0000-0000-0000775A0000}"/>
    <cellStyle name="Normal 65 4 2 2 2 2 5 2" xfId="13198" xr:uid="{00000000-0005-0000-0000-0000785A0000}"/>
    <cellStyle name="Normal 65 4 2 2 2 2 5 3" xfId="21354" xr:uid="{00000000-0005-0000-0000-0000795A0000}"/>
    <cellStyle name="Normal 65 4 2 2 2 2 5 4" xfId="29507" xr:uid="{00000000-0005-0000-0000-00007A5A0000}"/>
    <cellStyle name="Normal 65 4 2 2 2 2 5 5" xfId="37739" xr:uid="{00000000-0005-0000-0000-00007B5A0000}"/>
    <cellStyle name="Normal 65 4 2 2 2 2 5 6" xfId="47250" xr:uid="{00000000-0005-0000-0000-00007C5A0000}"/>
    <cellStyle name="Normal 65 4 2 2 2 2 6" xfId="6244" xr:uid="{00000000-0005-0000-0000-00007D5A0000}"/>
    <cellStyle name="Normal 65 4 2 2 2 2 6 2" xfId="15761" xr:uid="{00000000-0005-0000-0000-00007E5A0000}"/>
    <cellStyle name="Normal 65 4 2 2 2 2 6 3" xfId="23914" xr:uid="{00000000-0005-0000-0000-00007F5A0000}"/>
    <cellStyle name="Normal 65 4 2 2 2 2 6 4" xfId="32067" xr:uid="{00000000-0005-0000-0000-0000805A0000}"/>
    <cellStyle name="Normal 65 4 2 2 2 2 6 5" xfId="40299" xr:uid="{00000000-0005-0000-0000-0000815A0000}"/>
    <cellStyle name="Normal 65 4 2 2 2 2 6 6" xfId="49810" xr:uid="{00000000-0005-0000-0000-0000825A0000}"/>
    <cellStyle name="Normal 65 4 2 2 2 2 7" xfId="10161" xr:uid="{00000000-0005-0000-0000-0000835A0000}"/>
    <cellStyle name="Normal 65 4 2 2 2 2 8" xfId="18320" xr:uid="{00000000-0005-0000-0000-0000845A0000}"/>
    <cellStyle name="Normal 65 4 2 2 2 2 9" xfId="26473" xr:uid="{00000000-0005-0000-0000-0000855A0000}"/>
    <cellStyle name="Normal 65 4 2 2 2 3" xfId="795" xr:uid="{00000000-0005-0000-0000-0000865A0000}"/>
    <cellStyle name="Normal 65 4 2 2 2 3 10" xfId="44376" xr:uid="{00000000-0005-0000-0000-0000875A0000}"/>
    <cellStyle name="Normal 65 4 2 2 2 3 2" xfId="1441" xr:uid="{00000000-0005-0000-0000-0000885A0000}"/>
    <cellStyle name="Normal 65 4 2 2 2 3 2 2" xfId="2724" xr:uid="{00000000-0005-0000-0000-0000895A0000}"/>
    <cellStyle name="Normal 65 4 2 2 2 3 2 2 2" xfId="5764" xr:uid="{00000000-0005-0000-0000-00008A5A0000}"/>
    <cellStyle name="Normal 65 4 2 2 2 3 2 2 2 2" xfId="15281" xr:uid="{00000000-0005-0000-0000-00008B5A0000}"/>
    <cellStyle name="Normal 65 4 2 2 2 3 2 2 2 3" xfId="23434" xr:uid="{00000000-0005-0000-0000-00008C5A0000}"/>
    <cellStyle name="Normal 65 4 2 2 2 3 2 2 2 4" xfId="31587" xr:uid="{00000000-0005-0000-0000-00008D5A0000}"/>
    <cellStyle name="Normal 65 4 2 2 2 3 2 2 2 5" xfId="39819" xr:uid="{00000000-0005-0000-0000-00008E5A0000}"/>
    <cellStyle name="Normal 65 4 2 2 2 3 2 2 2 6" xfId="49330" xr:uid="{00000000-0005-0000-0000-00008F5A0000}"/>
    <cellStyle name="Normal 65 4 2 2 2 3 2 2 3" xfId="8324" xr:uid="{00000000-0005-0000-0000-0000905A0000}"/>
    <cellStyle name="Normal 65 4 2 2 2 3 2 2 3 2" xfId="17841" xr:uid="{00000000-0005-0000-0000-0000915A0000}"/>
    <cellStyle name="Normal 65 4 2 2 2 3 2 2 3 3" xfId="25994" xr:uid="{00000000-0005-0000-0000-0000925A0000}"/>
    <cellStyle name="Normal 65 4 2 2 2 3 2 2 3 4" xfId="34147" xr:uid="{00000000-0005-0000-0000-0000935A0000}"/>
    <cellStyle name="Normal 65 4 2 2 2 3 2 2 3 5" xfId="42379" xr:uid="{00000000-0005-0000-0000-0000945A0000}"/>
    <cellStyle name="Normal 65 4 2 2 2 3 2 2 3 6" xfId="51890" xr:uid="{00000000-0005-0000-0000-0000955A0000}"/>
    <cellStyle name="Normal 65 4 2 2 2 3 2 2 4" xfId="12241" xr:uid="{00000000-0005-0000-0000-0000965A0000}"/>
    <cellStyle name="Normal 65 4 2 2 2 3 2 2 5" xfId="20400" xr:uid="{00000000-0005-0000-0000-0000975A0000}"/>
    <cellStyle name="Normal 65 4 2 2 2 3 2 2 6" xfId="28553" xr:uid="{00000000-0005-0000-0000-0000985A0000}"/>
    <cellStyle name="Normal 65 4 2 2 2 3 2 2 7" xfId="36785" xr:uid="{00000000-0005-0000-0000-0000995A0000}"/>
    <cellStyle name="Normal 65 4 2 2 2 3 2 2 8" xfId="46296" xr:uid="{00000000-0005-0000-0000-00009A5A0000}"/>
    <cellStyle name="Normal 65 4 2 2 2 3 2 3" xfId="4484" xr:uid="{00000000-0005-0000-0000-00009B5A0000}"/>
    <cellStyle name="Normal 65 4 2 2 2 3 2 3 2" xfId="14001" xr:uid="{00000000-0005-0000-0000-00009C5A0000}"/>
    <cellStyle name="Normal 65 4 2 2 2 3 2 3 3" xfId="22154" xr:uid="{00000000-0005-0000-0000-00009D5A0000}"/>
    <cellStyle name="Normal 65 4 2 2 2 3 2 3 4" xfId="30307" xr:uid="{00000000-0005-0000-0000-00009E5A0000}"/>
    <cellStyle name="Normal 65 4 2 2 2 3 2 3 5" xfId="38539" xr:uid="{00000000-0005-0000-0000-00009F5A0000}"/>
    <cellStyle name="Normal 65 4 2 2 2 3 2 3 6" xfId="48050" xr:uid="{00000000-0005-0000-0000-0000A05A0000}"/>
    <cellStyle name="Normal 65 4 2 2 2 3 2 4" xfId="7044" xr:uid="{00000000-0005-0000-0000-0000A15A0000}"/>
    <cellStyle name="Normal 65 4 2 2 2 3 2 4 2" xfId="16561" xr:uid="{00000000-0005-0000-0000-0000A25A0000}"/>
    <cellStyle name="Normal 65 4 2 2 2 3 2 4 3" xfId="24714" xr:uid="{00000000-0005-0000-0000-0000A35A0000}"/>
    <cellStyle name="Normal 65 4 2 2 2 3 2 4 4" xfId="32867" xr:uid="{00000000-0005-0000-0000-0000A45A0000}"/>
    <cellStyle name="Normal 65 4 2 2 2 3 2 4 5" xfId="41099" xr:uid="{00000000-0005-0000-0000-0000A55A0000}"/>
    <cellStyle name="Normal 65 4 2 2 2 3 2 4 6" xfId="50610" xr:uid="{00000000-0005-0000-0000-0000A65A0000}"/>
    <cellStyle name="Normal 65 4 2 2 2 3 2 5" xfId="10961" xr:uid="{00000000-0005-0000-0000-0000A75A0000}"/>
    <cellStyle name="Normal 65 4 2 2 2 3 2 6" xfId="19120" xr:uid="{00000000-0005-0000-0000-0000A85A0000}"/>
    <cellStyle name="Normal 65 4 2 2 2 3 2 7" xfId="27273" xr:uid="{00000000-0005-0000-0000-0000A95A0000}"/>
    <cellStyle name="Normal 65 4 2 2 2 3 2 8" xfId="35505" xr:uid="{00000000-0005-0000-0000-0000AA5A0000}"/>
    <cellStyle name="Normal 65 4 2 2 2 3 2 9" xfId="45016" xr:uid="{00000000-0005-0000-0000-0000AB5A0000}"/>
    <cellStyle name="Normal 65 4 2 2 2 3 3" xfId="2084" xr:uid="{00000000-0005-0000-0000-0000AC5A0000}"/>
    <cellStyle name="Normal 65 4 2 2 2 3 3 2" xfId="5124" xr:uid="{00000000-0005-0000-0000-0000AD5A0000}"/>
    <cellStyle name="Normal 65 4 2 2 2 3 3 2 2" xfId="14641" xr:uid="{00000000-0005-0000-0000-0000AE5A0000}"/>
    <cellStyle name="Normal 65 4 2 2 2 3 3 2 3" xfId="22794" xr:uid="{00000000-0005-0000-0000-0000AF5A0000}"/>
    <cellStyle name="Normal 65 4 2 2 2 3 3 2 4" xfId="30947" xr:uid="{00000000-0005-0000-0000-0000B05A0000}"/>
    <cellStyle name="Normal 65 4 2 2 2 3 3 2 5" xfId="39179" xr:uid="{00000000-0005-0000-0000-0000B15A0000}"/>
    <cellStyle name="Normal 65 4 2 2 2 3 3 2 6" xfId="48690" xr:uid="{00000000-0005-0000-0000-0000B25A0000}"/>
    <cellStyle name="Normal 65 4 2 2 2 3 3 3" xfId="7684" xr:uid="{00000000-0005-0000-0000-0000B35A0000}"/>
    <cellStyle name="Normal 65 4 2 2 2 3 3 3 2" xfId="17201" xr:uid="{00000000-0005-0000-0000-0000B45A0000}"/>
    <cellStyle name="Normal 65 4 2 2 2 3 3 3 3" xfId="25354" xr:uid="{00000000-0005-0000-0000-0000B55A0000}"/>
    <cellStyle name="Normal 65 4 2 2 2 3 3 3 4" xfId="33507" xr:uid="{00000000-0005-0000-0000-0000B65A0000}"/>
    <cellStyle name="Normal 65 4 2 2 2 3 3 3 5" xfId="41739" xr:uid="{00000000-0005-0000-0000-0000B75A0000}"/>
    <cellStyle name="Normal 65 4 2 2 2 3 3 3 6" xfId="51250" xr:uid="{00000000-0005-0000-0000-0000B85A0000}"/>
    <cellStyle name="Normal 65 4 2 2 2 3 3 4" xfId="11601" xr:uid="{00000000-0005-0000-0000-0000B95A0000}"/>
    <cellStyle name="Normal 65 4 2 2 2 3 3 5" xfId="19760" xr:uid="{00000000-0005-0000-0000-0000BA5A0000}"/>
    <cellStyle name="Normal 65 4 2 2 2 3 3 6" xfId="27913" xr:uid="{00000000-0005-0000-0000-0000BB5A0000}"/>
    <cellStyle name="Normal 65 4 2 2 2 3 3 7" xfId="36145" xr:uid="{00000000-0005-0000-0000-0000BC5A0000}"/>
    <cellStyle name="Normal 65 4 2 2 2 3 3 8" xfId="45656" xr:uid="{00000000-0005-0000-0000-0000BD5A0000}"/>
    <cellStyle name="Normal 65 4 2 2 2 3 4" xfId="3841" xr:uid="{00000000-0005-0000-0000-0000BE5A0000}"/>
    <cellStyle name="Normal 65 4 2 2 2 3 4 2" xfId="13358" xr:uid="{00000000-0005-0000-0000-0000BF5A0000}"/>
    <cellStyle name="Normal 65 4 2 2 2 3 4 3" xfId="21514" xr:uid="{00000000-0005-0000-0000-0000C05A0000}"/>
    <cellStyle name="Normal 65 4 2 2 2 3 4 4" xfId="29667" xr:uid="{00000000-0005-0000-0000-0000C15A0000}"/>
    <cellStyle name="Normal 65 4 2 2 2 3 4 5" xfId="37899" xr:uid="{00000000-0005-0000-0000-0000C25A0000}"/>
    <cellStyle name="Normal 65 4 2 2 2 3 4 6" xfId="47410" xr:uid="{00000000-0005-0000-0000-0000C35A0000}"/>
    <cellStyle name="Normal 65 4 2 2 2 3 5" xfId="6404" xr:uid="{00000000-0005-0000-0000-0000C45A0000}"/>
    <cellStyle name="Normal 65 4 2 2 2 3 5 2" xfId="15921" xr:uid="{00000000-0005-0000-0000-0000C55A0000}"/>
    <cellStyle name="Normal 65 4 2 2 2 3 5 3" xfId="24074" xr:uid="{00000000-0005-0000-0000-0000C65A0000}"/>
    <cellStyle name="Normal 65 4 2 2 2 3 5 4" xfId="32227" xr:uid="{00000000-0005-0000-0000-0000C75A0000}"/>
    <cellStyle name="Normal 65 4 2 2 2 3 5 5" xfId="40459" xr:uid="{00000000-0005-0000-0000-0000C85A0000}"/>
    <cellStyle name="Normal 65 4 2 2 2 3 5 6" xfId="49970" xr:uid="{00000000-0005-0000-0000-0000C95A0000}"/>
    <cellStyle name="Normal 65 4 2 2 2 3 6" xfId="10321" xr:uid="{00000000-0005-0000-0000-0000CA5A0000}"/>
    <cellStyle name="Normal 65 4 2 2 2 3 7" xfId="18480" xr:uid="{00000000-0005-0000-0000-0000CB5A0000}"/>
    <cellStyle name="Normal 65 4 2 2 2 3 8" xfId="26633" xr:uid="{00000000-0005-0000-0000-0000CC5A0000}"/>
    <cellStyle name="Normal 65 4 2 2 2 3 9" xfId="34865" xr:uid="{00000000-0005-0000-0000-0000CD5A0000}"/>
    <cellStyle name="Normal 65 4 2 2 2 4" xfId="1121" xr:uid="{00000000-0005-0000-0000-0000CE5A0000}"/>
    <cellStyle name="Normal 65 4 2 2 2 4 2" xfId="2404" xr:uid="{00000000-0005-0000-0000-0000CF5A0000}"/>
    <cellStyle name="Normal 65 4 2 2 2 4 2 2" xfId="5444" xr:uid="{00000000-0005-0000-0000-0000D05A0000}"/>
    <cellStyle name="Normal 65 4 2 2 2 4 2 2 2" xfId="14961" xr:uid="{00000000-0005-0000-0000-0000D15A0000}"/>
    <cellStyle name="Normal 65 4 2 2 2 4 2 2 3" xfId="23114" xr:uid="{00000000-0005-0000-0000-0000D25A0000}"/>
    <cellStyle name="Normal 65 4 2 2 2 4 2 2 4" xfId="31267" xr:uid="{00000000-0005-0000-0000-0000D35A0000}"/>
    <cellStyle name="Normal 65 4 2 2 2 4 2 2 5" xfId="39499" xr:uid="{00000000-0005-0000-0000-0000D45A0000}"/>
    <cellStyle name="Normal 65 4 2 2 2 4 2 2 6" xfId="49010" xr:uid="{00000000-0005-0000-0000-0000D55A0000}"/>
    <cellStyle name="Normal 65 4 2 2 2 4 2 3" xfId="8004" xr:uid="{00000000-0005-0000-0000-0000D65A0000}"/>
    <cellStyle name="Normal 65 4 2 2 2 4 2 3 2" xfId="17521" xr:uid="{00000000-0005-0000-0000-0000D75A0000}"/>
    <cellStyle name="Normal 65 4 2 2 2 4 2 3 3" xfId="25674" xr:uid="{00000000-0005-0000-0000-0000D85A0000}"/>
    <cellStyle name="Normal 65 4 2 2 2 4 2 3 4" xfId="33827" xr:uid="{00000000-0005-0000-0000-0000D95A0000}"/>
    <cellStyle name="Normal 65 4 2 2 2 4 2 3 5" xfId="42059" xr:uid="{00000000-0005-0000-0000-0000DA5A0000}"/>
    <cellStyle name="Normal 65 4 2 2 2 4 2 3 6" xfId="51570" xr:uid="{00000000-0005-0000-0000-0000DB5A0000}"/>
    <cellStyle name="Normal 65 4 2 2 2 4 2 4" xfId="11921" xr:uid="{00000000-0005-0000-0000-0000DC5A0000}"/>
    <cellStyle name="Normal 65 4 2 2 2 4 2 5" xfId="20080" xr:uid="{00000000-0005-0000-0000-0000DD5A0000}"/>
    <cellStyle name="Normal 65 4 2 2 2 4 2 6" xfId="28233" xr:uid="{00000000-0005-0000-0000-0000DE5A0000}"/>
    <cellStyle name="Normal 65 4 2 2 2 4 2 7" xfId="36465" xr:uid="{00000000-0005-0000-0000-0000DF5A0000}"/>
    <cellStyle name="Normal 65 4 2 2 2 4 2 8" xfId="45976" xr:uid="{00000000-0005-0000-0000-0000E05A0000}"/>
    <cellStyle name="Normal 65 4 2 2 2 4 3" xfId="4164" xr:uid="{00000000-0005-0000-0000-0000E15A0000}"/>
    <cellStyle name="Normal 65 4 2 2 2 4 3 2" xfId="13681" xr:uid="{00000000-0005-0000-0000-0000E25A0000}"/>
    <cellStyle name="Normal 65 4 2 2 2 4 3 3" xfId="21834" xr:uid="{00000000-0005-0000-0000-0000E35A0000}"/>
    <cellStyle name="Normal 65 4 2 2 2 4 3 4" xfId="29987" xr:uid="{00000000-0005-0000-0000-0000E45A0000}"/>
    <cellStyle name="Normal 65 4 2 2 2 4 3 5" xfId="38219" xr:uid="{00000000-0005-0000-0000-0000E55A0000}"/>
    <cellStyle name="Normal 65 4 2 2 2 4 3 6" xfId="47730" xr:uid="{00000000-0005-0000-0000-0000E65A0000}"/>
    <cellStyle name="Normal 65 4 2 2 2 4 4" xfId="6724" xr:uid="{00000000-0005-0000-0000-0000E75A0000}"/>
    <cellStyle name="Normal 65 4 2 2 2 4 4 2" xfId="16241" xr:uid="{00000000-0005-0000-0000-0000E85A0000}"/>
    <cellStyle name="Normal 65 4 2 2 2 4 4 3" xfId="24394" xr:uid="{00000000-0005-0000-0000-0000E95A0000}"/>
    <cellStyle name="Normal 65 4 2 2 2 4 4 4" xfId="32547" xr:uid="{00000000-0005-0000-0000-0000EA5A0000}"/>
    <cellStyle name="Normal 65 4 2 2 2 4 4 5" xfId="40779" xr:uid="{00000000-0005-0000-0000-0000EB5A0000}"/>
    <cellStyle name="Normal 65 4 2 2 2 4 4 6" xfId="50290" xr:uid="{00000000-0005-0000-0000-0000EC5A0000}"/>
    <cellStyle name="Normal 65 4 2 2 2 4 5" xfId="10641" xr:uid="{00000000-0005-0000-0000-0000ED5A0000}"/>
    <cellStyle name="Normal 65 4 2 2 2 4 6" xfId="18800" xr:uid="{00000000-0005-0000-0000-0000EE5A0000}"/>
    <cellStyle name="Normal 65 4 2 2 2 4 7" xfId="26953" xr:uid="{00000000-0005-0000-0000-0000EF5A0000}"/>
    <cellStyle name="Normal 65 4 2 2 2 4 8" xfId="35185" xr:uid="{00000000-0005-0000-0000-0000F05A0000}"/>
    <cellStyle name="Normal 65 4 2 2 2 4 9" xfId="44696" xr:uid="{00000000-0005-0000-0000-0000F15A0000}"/>
    <cellStyle name="Normal 65 4 2 2 2 5" xfId="1764" xr:uid="{00000000-0005-0000-0000-0000F25A0000}"/>
    <cellStyle name="Normal 65 4 2 2 2 5 2" xfId="4804" xr:uid="{00000000-0005-0000-0000-0000F35A0000}"/>
    <cellStyle name="Normal 65 4 2 2 2 5 2 2" xfId="14321" xr:uid="{00000000-0005-0000-0000-0000F45A0000}"/>
    <cellStyle name="Normal 65 4 2 2 2 5 2 3" xfId="22474" xr:uid="{00000000-0005-0000-0000-0000F55A0000}"/>
    <cellStyle name="Normal 65 4 2 2 2 5 2 4" xfId="30627" xr:uid="{00000000-0005-0000-0000-0000F65A0000}"/>
    <cellStyle name="Normal 65 4 2 2 2 5 2 5" xfId="38859" xr:uid="{00000000-0005-0000-0000-0000F75A0000}"/>
    <cellStyle name="Normal 65 4 2 2 2 5 2 6" xfId="48370" xr:uid="{00000000-0005-0000-0000-0000F85A0000}"/>
    <cellStyle name="Normal 65 4 2 2 2 5 3" xfId="7364" xr:uid="{00000000-0005-0000-0000-0000F95A0000}"/>
    <cellStyle name="Normal 65 4 2 2 2 5 3 2" xfId="16881" xr:uid="{00000000-0005-0000-0000-0000FA5A0000}"/>
    <cellStyle name="Normal 65 4 2 2 2 5 3 3" xfId="25034" xr:uid="{00000000-0005-0000-0000-0000FB5A0000}"/>
    <cellStyle name="Normal 65 4 2 2 2 5 3 4" xfId="33187" xr:uid="{00000000-0005-0000-0000-0000FC5A0000}"/>
    <cellStyle name="Normal 65 4 2 2 2 5 3 5" xfId="41419" xr:uid="{00000000-0005-0000-0000-0000FD5A0000}"/>
    <cellStyle name="Normal 65 4 2 2 2 5 3 6" xfId="50930" xr:uid="{00000000-0005-0000-0000-0000FE5A0000}"/>
    <cellStyle name="Normal 65 4 2 2 2 5 4" xfId="11281" xr:uid="{00000000-0005-0000-0000-0000FF5A0000}"/>
    <cellStyle name="Normal 65 4 2 2 2 5 5" xfId="19440" xr:uid="{00000000-0005-0000-0000-0000005B0000}"/>
    <cellStyle name="Normal 65 4 2 2 2 5 6" xfId="27593" xr:uid="{00000000-0005-0000-0000-0000015B0000}"/>
    <cellStyle name="Normal 65 4 2 2 2 5 7" xfId="35825" xr:uid="{00000000-0005-0000-0000-0000025B0000}"/>
    <cellStyle name="Normal 65 4 2 2 2 5 8" xfId="45336" xr:uid="{00000000-0005-0000-0000-0000035B0000}"/>
    <cellStyle name="Normal 65 4 2 2 2 6" xfId="3518" xr:uid="{00000000-0005-0000-0000-0000045B0000}"/>
    <cellStyle name="Normal 65 4 2 2 2 6 2" xfId="13035" xr:uid="{00000000-0005-0000-0000-0000055B0000}"/>
    <cellStyle name="Normal 65 4 2 2 2 6 3" xfId="21194" xr:uid="{00000000-0005-0000-0000-0000065B0000}"/>
    <cellStyle name="Normal 65 4 2 2 2 6 4" xfId="29347" xr:uid="{00000000-0005-0000-0000-0000075B0000}"/>
    <cellStyle name="Normal 65 4 2 2 2 6 5" xfId="37579" xr:uid="{00000000-0005-0000-0000-0000085B0000}"/>
    <cellStyle name="Normal 65 4 2 2 2 6 6" xfId="47090" xr:uid="{00000000-0005-0000-0000-0000095B0000}"/>
    <cellStyle name="Normal 65 4 2 2 2 7" xfId="6084" xr:uid="{00000000-0005-0000-0000-00000A5B0000}"/>
    <cellStyle name="Normal 65 4 2 2 2 7 2" xfId="15601" xr:uid="{00000000-0005-0000-0000-00000B5B0000}"/>
    <cellStyle name="Normal 65 4 2 2 2 7 3" xfId="23754" xr:uid="{00000000-0005-0000-0000-00000C5B0000}"/>
    <cellStyle name="Normal 65 4 2 2 2 7 4" xfId="31907" xr:uid="{00000000-0005-0000-0000-00000D5B0000}"/>
    <cellStyle name="Normal 65 4 2 2 2 7 5" xfId="40139" xr:uid="{00000000-0005-0000-0000-00000E5B0000}"/>
    <cellStyle name="Normal 65 4 2 2 2 7 6" xfId="49650" xr:uid="{00000000-0005-0000-0000-00000F5B0000}"/>
    <cellStyle name="Normal 65 4 2 2 2 8" xfId="10001" xr:uid="{00000000-0005-0000-0000-0000105B0000}"/>
    <cellStyle name="Normal 65 4 2 2 2 9" xfId="18160" xr:uid="{00000000-0005-0000-0000-0000115B0000}"/>
    <cellStyle name="Normal 65 4 2 2 20" xfId="8958" xr:uid="{00000000-0005-0000-0000-0000125B0000}"/>
    <cellStyle name="Normal 65 4 2 2 20 2" xfId="43013" xr:uid="{00000000-0005-0000-0000-0000135B0000}"/>
    <cellStyle name="Normal 65 4 2 2 20 3" xfId="52524" xr:uid="{00000000-0005-0000-0000-0000145B0000}"/>
    <cellStyle name="Normal 65 4 2 2 21" xfId="9037" xr:uid="{00000000-0005-0000-0000-0000155B0000}"/>
    <cellStyle name="Normal 65 4 2 2 21 2" xfId="43092" xr:uid="{00000000-0005-0000-0000-0000165B0000}"/>
    <cellStyle name="Normal 65 4 2 2 21 3" xfId="52603" xr:uid="{00000000-0005-0000-0000-0000175B0000}"/>
    <cellStyle name="Normal 65 4 2 2 22" xfId="9116" xr:uid="{00000000-0005-0000-0000-0000185B0000}"/>
    <cellStyle name="Normal 65 4 2 2 22 2" xfId="43171" xr:uid="{00000000-0005-0000-0000-0000195B0000}"/>
    <cellStyle name="Normal 65 4 2 2 22 3" xfId="52682" xr:uid="{00000000-0005-0000-0000-00001A5B0000}"/>
    <cellStyle name="Normal 65 4 2 2 23" xfId="9195" xr:uid="{00000000-0005-0000-0000-00001B5B0000}"/>
    <cellStyle name="Normal 65 4 2 2 23 2" xfId="43250" xr:uid="{00000000-0005-0000-0000-00001C5B0000}"/>
    <cellStyle name="Normal 65 4 2 2 23 3" xfId="52761" xr:uid="{00000000-0005-0000-0000-00001D5B0000}"/>
    <cellStyle name="Normal 65 4 2 2 24" xfId="9274" xr:uid="{00000000-0005-0000-0000-00001E5B0000}"/>
    <cellStyle name="Normal 65 4 2 2 24 2" xfId="43329" xr:uid="{00000000-0005-0000-0000-00001F5B0000}"/>
    <cellStyle name="Normal 65 4 2 2 24 3" xfId="52840" xr:uid="{00000000-0005-0000-0000-0000205B0000}"/>
    <cellStyle name="Normal 65 4 2 2 25" xfId="9353" xr:uid="{00000000-0005-0000-0000-0000215B0000}"/>
    <cellStyle name="Normal 65 4 2 2 25 2" xfId="43408" xr:uid="{00000000-0005-0000-0000-0000225B0000}"/>
    <cellStyle name="Normal 65 4 2 2 25 3" xfId="52919" xr:uid="{00000000-0005-0000-0000-0000235B0000}"/>
    <cellStyle name="Normal 65 4 2 2 26" xfId="9432" xr:uid="{00000000-0005-0000-0000-0000245B0000}"/>
    <cellStyle name="Normal 65 4 2 2 26 2" xfId="43487" xr:uid="{00000000-0005-0000-0000-0000255B0000}"/>
    <cellStyle name="Normal 65 4 2 2 26 3" xfId="52998" xr:uid="{00000000-0005-0000-0000-0000265B0000}"/>
    <cellStyle name="Normal 65 4 2 2 27" xfId="9511" xr:uid="{00000000-0005-0000-0000-0000275B0000}"/>
    <cellStyle name="Normal 65 4 2 2 27 2" xfId="43566" xr:uid="{00000000-0005-0000-0000-0000285B0000}"/>
    <cellStyle name="Normal 65 4 2 2 27 3" xfId="53077" xr:uid="{00000000-0005-0000-0000-0000295B0000}"/>
    <cellStyle name="Normal 65 4 2 2 28" xfId="9590" xr:uid="{00000000-0005-0000-0000-00002A5B0000}"/>
    <cellStyle name="Normal 65 4 2 2 28 2" xfId="43645" xr:uid="{00000000-0005-0000-0000-00002B5B0000}"/>
    <cellStyle name="Normal 65 4 2 2 28 3" xfId="53156" xr:uid="{00000000-0005-0000-0000-00002C5B0000}"/>
    <cellStyle name="Normal 65 4 2 2 29" xfId="9669" xr:uid="{00000000-0005-0000-0000-00002D5B0000}"/>
    <cellStyle name="Normal 65 4 2 2 29 2" xfId="43724" xr:uid="{00000000-0005-0000-0000-00002E5B0000}"/>
    <cellStyle name="Normal 65 4 2 2 29 3" xfId="53235" xr:uid="{00000000-0005-0000-0000-00002F5B0000}"/>
    <cellStyle name="Normal 65 4 2 2 3" xfId="552" xr:uid="{00000000-0005-0000-0000-0000305B0000}"/>
    <cellStyle name="Normal 65 4 2 2 3 10" xfId="34625" xr:uid="{00000000-0005-0000-0000-0000315B0000}"/>
    <cellStyle name="Normal 65 4 2 2 3 11" xfId="44136" xr:uid="{00000000-0005-0000-0000-0000325B0000}"/>
    <cellStyle name="Normal 65 4 2 2 3 2" xfId="878" xr:uid="{00000000-0005-0000-0000-0000335B0000}"/>
    <cellStyle name="Normal 65 4 2 2 3 2 10" xfId="44456" xr:uid="{00000000-0005-0000-0000-0000345B0000}"/>
    <cellStyle name="Normal 65 4 2 2 3 2 2" xfId="1521" xr:uid="{00000000-0005-0000-0000-0000355B0000}"/>
    <cellStyle name="Normal 65 4 2 2 3 2 2 2" xfId="2804" xr:uid="{00000000-0005-0000-0000-0000365B0000}"/>
    <cellStyle name="Normal 65 4 2 2 3 2 2 2 2" xfId="5844" xr:uid="{00000000-0005-0000-0000-0000375B0000}"/>
    <cellStyle name="Normal 65 4 2 2 3 2 2 2 2 2" xfId="15361" xr:uid="{00000000-0005-0000-0000-0000385B0000}"/>
    <cellStyle name="Normal 65 4 2 2 3 2 2 2 2 3" xfId="23514" xr:uid="{00000000-0005-0000-0000-0000395B0000}"/>
    <cellStyle name="Normal 65 4 2 2 3 2 2 2 2 4" xfId="31667" xr:uid="{00000000-0005-0000-0000-00003A5B0000}"/>
    <cellStyle name="Normal 65 4 2 2 3 2 2 2 2 5" xfId="39899" xr:uid="{00000000-0005-0000-0000-00003B5B0000}"/>
    <cellStyle name="Normal 65 4 2 2 3 2 2 2 2 6" xfId="49410" xr:uid="{00000000-0005-0000-0000-00003C5B0000}"/>
    <cellStyle name="Normal 65 4 2 2 3 2 2 2 3" xfId="8404" xr:uid="{00000000-0005-0000-0000-00003D5B0000}"/>
    <cellStyle name="Normal 65 4 2 2 3 2 2 2 3 2" xfId="17921" xr:uid="{00000000-0005-0000-0000-00003E5B0000}"/>
    <cellStyle name="Normal 65 4 2 2 3 2 2 2 3 3" xfId="26074" xr:uid="{00000000-0005-0000-0000-00003F5B0000}"/>
    <cellStyle name="Normal 65 4 2 2 3 2 2 2 3 4" xfId="34227" xr:uid="{00000000-0005-0000-0000-0000405B0000}"/>
    <cellStyle name="Normal 65 4 2 2 3 2 2 2 3 5" xfId="42459" xr:uid="{00000000-0005-0000-0000-0000415B0000}"/>
    <cellStyle name="Normal 65 4 2 2 3 2 2 2 3 6" xfId="51970" xr:uid="{00000000-0005-0000-0000-0000425B0000}"/>
    <cellStyle name="Normal 65 4 2 2 3 2 2 2 4" xfId="12321" xr:uid="{00000000-0005-0000-0000-0000435B0000}"/>
    <cellStyle name="Normal 65 4 2 2 3 2 2 2 5" xfId="20480" xr:uid="{00000000-0005-0000-0000-0000445B0000}"/>
    <cellStyle name="Normal 65 4 2 2 3 2 2 2 6" xfId="28633" xr:uid="{00000000-0005-0000-0000-0000455B0000}"/>
    <cellStyle name="Normal 65 4 2 2 3 2 2 2 7" xfId="36865" xr:uid="{00000000-0005-0000-0000-0000465B0000}"/>
    <cellStyle name="Normal 65 4 2 2 3 2 2 2 8" xfId="46376" xr:uid="{00000000-0005-0000-0000-0000475B0000}"/>
    <cellStyle name="Normal 65 4 2 2 3 2 2 3" xfId="4564" xr:uid="{00000000-0005-0000-0000-0000485B0000}"/>
    <cellStyle name="Normal 65 4 2 2 3 2 2 3 2" xfId="14081" xr:uid="{00000000-0005-0000-0000-0000495B0000}"/>
    <cellStyle name="Normal 65 4 2 2 3 2 2 3 3" xfId="22234" xr:uid="{00000000-0005-0000-0000-00004A5B0000}"/>
    <cellStyle name="Normal 65 4 2 2 3 2 2 3 4" xfId="30387" xr:uid="{00000000-0005-0000-0000-00004B5B0000}"/>
    <cellStyle name="Normal 65 4 2 2 3 2 2 3 5" xfId="38619" xr:uid="{00000000-0005-0000-0000-00004C5B0000}"/>
    <cellStyle name="Normal 65 4 2 2 3 2 2 3 6" xfId="48130" xr:uid="{00000000-0005-0000-0000-00004D5B0000}"/>
    <cellStyle name="Normal 65 4 2 2 3 2 2 4" xfId="7124" xr:uid="{00000000-0005-0000-0000-00004E5B0000}"/>
    <cellStyle name="Normal 65 4 2 2 3 2 2 4 2" xfId="16641" xr:uid="{00000000-0005-0000-0000-00004F5B0000}"/>
    <cellStyle name="Normal 65 4 2 2 3 2 2 4 3" xfId="24794" xr:uid="{00000000-0005-0000-0000-0000505B0000}"/>
    <cellStyle name="Normal 65 4 2 2 3 2 2 4 4" xfId="32947" xr:uid="{00000000-0005-0000-0000-0000515B0000}"/>
    <cellStyle name="Normal 65 4 2 2 3 2 2 4 5" xfId="41179" xr:uid="{00000000-0005-0000-0000-0000525B0000}"/>
    <cellStyle name="Normal 65 4 2 2 3 2 2 4 6" xfId="50690" xr:uid="{00000000-0005-0000-0000-0000535B0000}"/>
    <cellStyle name="Normal 65 4 2 2 3 2 2 5" xfId="11041" xr:uid="{00000000-0005-0000-0000-0000545B0000}"/>
    <cellStyle name="Normal 65 4 2 2 3 2 2 6" xfId="19200" xr:uid="{00000000-0005-0000-0000-0000555B0000}"/>
    <cellStyle name="Normal 65 4 2 2 3 2 2 7" xfId="27353" xr:uid="{00000000-0005-0000-0000-0000565B0000}"/>
    <cellStyle name="Normal 65 4 2 2 3 2 2 8" xfId="35585" xr:uid="{00000000-0005-0000-0000-0000575B0000}"/>
    <cellStyle name="Normal 65 4 2 2 3 2 2 9" xfId="45096" xr:uid="{00000000-0005-0000-0000-0000585B0000}"/>
    <cellStyle name="Normal 65 4 2 2 3 2 3" xfId="2164" xr:uid="{00000000-0005-0000-0000-0000595B0000}"/>
    <cellStyle name="Normal 65 4 2 2 3 2 3 2" xfId="5204" xr:uid="{00000000-0005-0000-0000-00005A5B0000}"/>
    <cellStyle name="Normal 65 4 2 2 3 2 3 2 2" xfId="14721" xr:uid="{00000000-0005-0000-0000-00005B5B0000}"/>
    <cellStyle name="Normal 65 4 2 2 3 2 3 2 3" xfId="22874" xr:uid="{00000000-0005-0000-0000-00005C5B0000}"/>
    <cellStyle name="Normal 65 4 2 2 3 2 3 2 4" xfId="31027" xr:uid="{00000000-0005-0000-0000-00005D5B0000}"/>
    <cellStyle name="Normal 65 4 2 2 3 2 3 2 5" xfId="39259" xr:uid="{00000000-0005-0000-0000-00005E5B0000}"/>
    <cellStyle name="Normal 65 4 2 2 3 2 3 2 6" xfId="48770" xr:uid="{00000000-0005-0000-0000-00005F5B0000}"/>
    <cellStyle name="Normal 65 4 2 2 3 2 3 3" xfId="7764" xr:uid="{00000000-0005-0000-0000-0000605B0000}"/>
    <cellStyle name="Normal 65 4 2 2 3 2 3 3 2" xfId="17281" xr:uid="{00000000-0005-0000-0000-0000615B0000}"/>
    <cellStyle name="Normal 65 4 2 2 3 2 3 3 3" xfId="25434" xr:uid="{00000000-0005-0000-0000-0000625B0000}"/>
    <cellStyle name="Normal 65 4 2 2 3 2 3 3 4" xfId="33587" xr:uid="{00000000-0005-0000-0000-0000635B0000}"/>
    <cellStyle name="Normal 65 4 2 2 3 2 3 3 5" xfId="41819" xr:uid="{00000000-0005-0000-0000-0000645B0000}"/>
    <cellStyle name="Normal 65 4 2 2 3 2 3 3 6" xfId="51330" xr:uid="{00000000-0005-0000-0000-0000655B0000}"/>
    <cellStyle name="Normal 65 4 2 2 3 2 3 4" xfId="11681" xr:uid="{00000000-0005-0000-0000-0000665B0000}"/>
    <cellStyle name="Normal 65 4 2 2 3 2 3 5" xfId="19840" xr:uid="{00000000-0005-0000-0000-0000675B0000}"/>
    <cellStyle name="Normal 65 4 2 2 3 2 3 6" xfId="27993" xr:uid="{00000000-0005-0000-0000-0000685B0000}"/>
    <cellStyle name="Normal 65 4 2 2 3 2 3 7" xfId="36225" xr:uid="{00000000-0005-0000-0000-0000695B0000}"/>
    <cellStyle name="Normal 65 4 2 2 3 2 3 8" xfId="45736" xr:uid="{00000000-0005-0000-0000-00006A5B0000}"/>
    <cellStyle name="Normal 65 4 2 2 3 2 4" xfId="3924" xr:uid="{00000000-0005-0000-0000-00006B5B0000}"/>
    <cellStyle name="Normal 65 4 2 2 3 2 4 2" xfId="13441" xr:uid="{00000000-0005-0000-0000-00006C5B0000}"/>
    <cellStyle name="Normal 65 4 2 2 3 2 4 3" xfId="21594" xr:uid="{00000000-0005-0000-0000-00006D5B0000}"/>
    <cellStyle name="Normal 65 4 2 2 3 2 4 4" xfId="29747" xr:uid="{00000000-0005-0000-0000-00006E5B0000}"/>
    <cellStyle name="Normal 65 4 2 2 3 2 4 5" xfId="37979" xr:uid="{00000000-0005-0000-0000-00006F5B0000}"/>
    <cellStyle name="Normal 65 4 2 2 3 2 4 6" xfId="47490" xr:uid="{00000000-0005-0000-0000-0000705B0000}"/>
    <cellStyle name="Normal 65 4 2 2 3 2 5" xfId="6484" xr:uid="{00000000-0005-0000-0000-0000715B0000}"/>
    <cellStyle name="Normal 65 4 2 2 3 2 5 2" xfId="16001" xr:uid="{00000000-0005-0000-0000-0000725B0000}"/>
    <cellStyle name="Normal 65 4 2 2 3 2 5 3" xfId="24154" xr:uid="{00000000-0005-0000-0000-0000735B0000}"/>
    <cellStyle name="Normal 65 4 2 2 3 2 5 4" xfId="32307" xr:uid="{00000000-0005-0000-0000-0000745B0000}"/>
    <cellStyle name="Normal 65 4 2 2 3 2 5 5" xfId="40539" xr:uid="{00000000-0005-0000-0000-0000755B0000}"/>
    <cellStyle name="Normal 65 4 2 2 3 2 5 6" xfId="50050" xr:uid="{00000000-0005-0000-0000-0000765B0000}"/>
    <cellStyle name="Normal 65 4 2 2 3 2 6" xfId="10401" xr:uid="{00000000-0005-0000-0000-0000775B0000}"/>
    <cellStyle name="Normal 65 4 2 2 3 2 7" xfId="18560" xr:uid="{00000000-0005-0000-0000-0000785B0000}"/>
    <cellStyle name="Normal 65 4 2 2 3 2 8" xfId="26713" xr:uid="{00000000-0005-0000-0000-0000795B0000}"/>
    <cellStyle name="Normal 65 4 2 2 3 2 9" xfId="34945" xr:uid="{00000000-0005-0000-0000-00007A5B0000}"/>
    <cellStyle name="Normal 65 4 2 2 3 3" xfId="1201" xr:uid="{00000000-0005-0000-0000-00007B5B0000}"/>
    <cellStyle name="Normal 65 4 2 2 3 3 2" xfId="2484" xr:uid="{00000000-0005-0000-0000-00007C5B0000}"/>
    <cellStyle name="Normal 65 4 2 2 3 3 2 2" xfId="5524" xr:uid="{00000000-0005-0000-0000-00007D5B0000}"/>
    <cellStyle name="Normal 65 4 2 2 3 3 2 2 2" xfId="15041" xr:uid="{00000000-0005-0000-0000-00007E5B0000}"/>
    <cellStyle name="Normal 65 4 2 2 3 3 2 2 3" xfId="23194" xr:uid="{00000000-0005-0000-0000-00007F5B0000}"/>
    <cellStyle name="Normal 65 4 2 2 3 3 2 2 4" xfId="31347" xr:uid="{00000000-0005-0000-0000-0000805B0000}"/>
    <cellStyle name="Normal 65 4 2 2 3 3 2 2 5" xfId="39579" xr:uid="{00000000-0005-0000-0000-0000815B0000}"/>
    <cellStyle name="Normal 65 4 2 2 3 3 2 2 6" xfId="49090" xr:uid="{00000000-0005-0000-0000-0000825B0000}"/>
    <cellStyle name="Normal 65 4 2 2 3 3 2 3" xfId="8084" xr:uid="{00000000-0005-0000-0000-0000835B0000}"/>
    <cellStyle name="Normal 65 4 2 2 3 3 2 3 2" xfId="17601" xr:uid="{00000000-0005-0000-0000-0000845B0000}"/>
    <cellStyle name="Normal 65 4 2 2 3 3 2 3 3" xfId="25754" xr:uid="{00000000-0005-0000-0000-0000855B0000}"/>
    <cellStyle name="Normal 65 4 2 2 3 3 2 3 4" xfId="33907" xr:uid="{00000000-0005-0000-0000-0000865B0000}"/>
    <cellStyle name="Normal 65 4 2 2 3 3 2 3 5" xfId="42139" xr:uid="{00000000-0005-0000-0000-0000875B0000}"/>
    <cellStyle name="Normal 65 4 2 2 3 3 2 3 6" xfId="51650" xr:uid="{00000000-0005-0000-0000-0000885B0000}"/>
    <cellStyle name="Normal 65 4 2 2 3 3 2 4" xfId="12001" xr:uid="{00000000-0005-0000-0000-0000895B0000}"/>
    <cellStyle name="Normal 65 4 2 2 3 3 2 5" xfId="20160" xr:uid="{00000000-0005-0000-0000-00008A5B0000}"/>
    <cellStyle name="Normal 65 4 2 2 3 3 2 6" xfId="28313" xr:uid="{00000000-0005-0000-0000-00008B5B0000}"/>
    <cellStyle name="Normal 65 4 2 2 3 3 2 7" xfId="36545" xr:uid="{00000000-0005-0000-0000-00008C5B0000}"/>
    <cellStyle name="Normal 65 4 2 2 3 3 2 8" xfId="46056" xr:uid="{00000000-0005-0000-0000-00008D5B0000}"/>
    <cellStyle name="Normal 65 4 2 2 3 3 3" xfId="4244" xr:uid="{00000000-0005-0000-0000-00008E5B0000}"/>
    <cellStyle name="Normal 65 4 2 2 3 3 3 2" xfId="13761" xr:uid="{00000000-0005-0000-0000-00008F5B0000}"/>
    <cellStyle name="Normal 65 4 2 2 3 3 3 3" xfId="21914" xr:uid="{00000000-0005-0000-0000-0000905B0000}"/>
    <cellStyle name="Normal 65 4 2 2 3 3 3 4" xfId="30067" xr:uid="{00000000-0005-0000-0000-0000915B0000}"/>
    <cellStyle name="Normal 65 4 2 2 3 3 3 5" xfId="38299" xr:uid="{00000000-0005-0000-0000-0000925B0000}"/>
    <cellStyle name="Normal 65 4 2 2 3 3 3 6" xfId="47810" xr:uid="{00000000-0005-0000-0000-0000935B0000}"/>
    <cellStyle name="Normal 65 4 2 2 3 3 4" xfId="6804" xr:uid="{00000000-0005-0000-0000-0000945B0000}"/>
    <cellStyle name="Normal 65 4 2 2 3 3 4 2" xfId="16321" xr:uid="{00000000-0005-0000-0000-0000955B0000}"/>
    <cellStyle name="Normal 65 4 2 2 3 3 4 3" xfId="24474" xr:uid="{00000000-0005-0000-0000-0000965B0000}"/>
    <cellStyle name="Normal 65 4 2 2 3 3 4 4" xfId="32627" xr:uid="{00000000-0005-0000-0000-0000975B0000}"/>
    <cellStyle name="Normal 65 4 2 2 3 3 4 5" xfId="40859" xr:uid="{00000000-0005-0000-0000-0000985B0000}"/>
    <cellStyle name="Normal 65 4 2 2 3 3 4 6" xfId="50370" xr:uid="{00000000-0005-0000-0000-0000995B0000}"/>
    <cellStyle name="Normal 65 4 2 2 3 3 5" xfId="10721" xr:uid="{00000000-0005-0000-0000-00009A5B0000}"/>
    <cellStyle name="Normal 65 4 2 2 3 3 6" xfId="18880" xr:uid="{00000000-0005-0000-0000-00009B5B0000}"/>
    <cellStyle name="Normal 65 4 2 2 3 3 7" xfId="27033" xr:uid="{00000000-0005-0000-0000-00009C5B0000}"/>
    <cellStyle name="Normal 65 4 2 2 3 3 8" xfId="35265" xr:uid="{00000000-0005-0000-0000-00009D5B0000}"/>
    <cellStyle name="Normal 65 4 2 2 3 3 9" xfId="44776" xr:uid="{00000000-0005-0000-0000-00009E5B0000}"/>
    <cellStyle name="Normal 65 4 2 2 3 4" xfId="1844" xr:uid="{00000000-0005-0000-0000-00009F5B0000}"/>
    <cellStyle name="Normal 65 4 2 2 3 4 2" xfId="4884" xr:uid="{00000000-0005-0000-0000-0000A05B0000}"/>
    <cellStyle name="Normal 65 4 2 2 3 4 2 2" xfId="14401" xr:uid="{00000000-0005-0000-0000-0000A15B0000}"/>
    <cellStyle name="Normal 65 4 2 2 3 4 2 3" xfId="22554" xr:uid="{00000000-0005-0000-0000-0000A25B0000}"/>
    <cellStyle name="Normal 65 4 2 2 3 4 2 4" xfId="30707" xr:uid="{00000000-0005-0000-0000-0000A35B0000}"/>
    <cellStyle name="Normal 65 4 2 2 3 4 2 5" xfId="38939" xr:uid="{00000000-0005-0000-0000-0000A45B0000}"/>
    <cellStyle name="Normal 65 4 2 2 3 4 2 6" xfId="48450" xr:uid="{00000000-0005-0000-0000-0000A55B0000}"/>
    <cellStyle name="Normal 65 4 2 2 3 4 3" xfId="7444" xr:uid="{00000000-0005-0000-0000-0000A65B0000}"/>
    <cellStyle name="Normal 65 4 2 2 3 4 3 2" xfId="16961" xr:uid="{00000000-0005-0000-0000-0000A75B0000}"/>
    <cellStyle name="Normal 65 4 2 2 3 4 3 3" xfId="25114" xr:uid="{00000000-0005-0000-0000-0000A85B0000}"/>
    <cellStyle name="Normal 65 4 2 2 3 4 3 4" xfId="33267" xr:uid="{00000000-0005-0000-0000-0000A95B0000}"/>
    <cellStyle name="Normal 65 4 2 2 3 4 3 5" xfId="41499" xr:uid="{00000000-0005-0000-0000-0000AA5B0000}"/>
    <cellStyle name="Normal 65 4 2 2 3 4 3 6" xfId="51010" xr:uid="{00000000-0005-0000-0000-0000AB5B0000}"/>
    <cellStyle name="Normal 65 4 2 2 3 4 4" xfId="11361" xr:uid="{00000000-0005-0000-0000-0000AC5B0000}"/>
    <cellStyle name="Normal 65 4 2 2 3 4 5" xfId="19520" xr:uid="{00000000-0005-0000-0000-0000AD5B0000}"/>
    <cellStyle name="Normal 65 4 2 2 3 4 6" xfId="27673" xr:uid="{00000000-0005-0000-0000-0000AE5B0000}"/>
    <cellStyle name="Normal 65 4 2 2 3 4 7" xfId="35905" xr:uid="{00000000-0005-0000-0000-0000AF5B0000}"/>
    <cellStyle name="Normal 65 4 2 2 3 4 8" xfId="45416" xr:uid="{00000000-0005-0000-0000-0000B05B0000}"/>
    <cellStyle name="Normal 65 4 2 2 3 5" xfId="3601" xr:uid="{00000000-0005-0000-0000-0000B15B0000}"/>
    <cellStyle name="Normal 65 4 2 2 3 5 2" xfId="13118" xr:uid="{00000000-0005-0000-0000-0000B25B0000}"/>
    <cellStyle name="Normal 65 4 2 2 3 5 3" xfId="21274" xr:uid="{00000000-0005-0000-0000-0000B35B0000}"/>
    <cellStyle name="Normal 65 4 2 2 3 5 4" xfId="29427" xr:uid="{00000000-0005-0000-0000-0000B45B0000}"/>
    <cellStyle name="Normal 65 4 2 2 3 5 5" xfId="37659" xr:uid="{00000000-0005-0000-0000-0000B55B0000}"/>
    <cellStyle name="Normal 65 4 2 2 3 5 6" xfId="47170" xr:uid="{00000000-0005-0000-0000-0000B65B0000}"/>
    <cellStyle name="Normal 65 4 2 2 3 6" xfId="6164" xr:uid="{00000000-0005-0000-0000-0000B75B0000}"/>
    <cellStyle name="Normal 65 4 2 2 3 6 2" xfId="15681" xr:uid="{00000000-0005-0000-0000-0000B85B0000}"/>
    <cellStyle name="Normal 65 4 2 2 3 6 3" xfId="23834" xr:uid="{00000000-0005-0000-0000-0000B95B0000}"/>
    <cellStyle name="Normal 65 4 2 2 3 6 4" xfId="31987" xr:uid="{00000000-0005-0000-0000-0000BA5B0000}"/>
    <cellStyle name="Normal 65 4 2 2 3 6 5" xfId="40219" xr:uid="{00000000-0005-0000-0000-0000BB5B0000}"/>
    <cellStyle name="Normal 65 4 2 2 3 6 6" xfId="49730" xr:uid="{00000000-0005-0000-0000-0000BC5B0000}"/>
    <cellStyle name="Normal 65 4 2 2 3 7" xfId="10081" xr:uid="{00000000-0005-0000-0000-0000BD5B0000}"/>
    <cellStyle name="Normal 65 4 2 2 3 8" xfId="18240" xr:uid="{00000000-0005-0000-0000-0000BE5B0000}"/>
    <cellStyle name="Normal 65 4 2 2 3 9" xfId="26393" xr:uid="{00000000-0005-0000-0000-0000BF5B0000}"/>
    <cellStyle name="Normal 65 4 2 2 30" xfId="9748" xr:uid="{00000000-0005-0000-0000-0000C05B0000}"/>
    <cellStyle name="Normal 65 4 2 2 30 2" xfId="43803" xr:uid="{00000000-0005-0000-0000-0000C15B0000}"/>
    <cellStyle name="Normal 65 4 2 2 30 3" xfId="53314" xr:uid="{00000000-0005-0000-0000-0000C25B0000}"/>
    <cellStyle name="Normal 65 4 2 2 31" xfId="9827" xr:uid="{00000000-0005-0000-0000-0000C35B0000}"/>
    <cellStyle name="Normal 65 4 2 2 31 2" xfId="43882" xr:uid="{00000000-0005-0000-0000-0000C45B0000}"/>
    <cellStyle name="Normal 65 4 2 2 31 3" xfId="53393" xr:uid="{00000000-0005-0000-0000-0000C55B0000}"/>
    <cellStyle name="Normal 65 4 2 2 32" xfId="9921" xr:uid="{00000000-0005-0000-0000-0000C65B0000}"/>
    <cellStyle name="Normal 65 4 2 2 33" xfId="18080" xr:uid="{00000000-0005-0000-0000-0000C75B0000}"/>
    <cellStyle name="Normal 65 4 2 2 34" xfId="26233" xr:uid="{00000000-0005-0000-0000-0000C85B0000}"/>
    <cellStyle name="Normal 65 4 2 2 35" xfId="34386" xr:uid="{00000000-0005-0000-0000-0000C95B0000}"/>
    <cellStyle name="Normal 65 4 2 2 36" xfId="34465" xr:uid="{00000000-0005-0000-0000-0000CA5B0000}"/>
    <cellStyle name="Normal 65 4 2 2 37" xfId="43976" xr:uid="{00000000-0005-0000-0000-0000CB5B0000}"/>
    <cellStyle name="Normal 65 4 2 2 38" xfId="53487" xr:uid="{00000000-0005-0000-0000-0000CC5B0000}"/>
    <cellStyle name="Normal 65 4 2 2 39" xfId="53566" xr:uid="{00000000-0005-0000-0000-0000CD5B0000}"/>
    <cellStyle name="Normal 65 4 2 2 4" xfId="715" xr:uid="{00000000-0005-0000-0000-0000CE5B0000}"/>
    <cellStyle name="Normal 65 4 2 2 4 10" xfId="44296" xr:uid="{00000000-0005-0000-0000-0000CF5B0000}"/>
    <cellStyle name="Normal 65 4 2 2 4 2" xfId="1361" xr:uid="{00000000-0005-0000-0000-0000D05B0000}"/>
    <cellStyle name="Normal 65 4 2 2 4 2 2" xfId="2644" xr:uid="{00000000-0005-0000-0000-0000D15B0000}"/>
    <cellStyle name="Normal 65 4 2 2 4 2 2 2" xfId="5684" xr:uid="{00000000-0005-0000-0000-0000D25B0000}"/>
    <cellStyle name="Normal 65 4 2 2 4 2 2 2 2" xfId="15201" xr:uid="{00000000-0005-0000-0000-0000D35B0000}"/>
    <cellStyle name="Normal 65 4 2 2 4 2 2 2 3" xfId="23354" xr:uid="{00000000-0005-0000-0000-0000D45B0000}"/>
    <cellStyle name="Normal 65 4 2 2 4 2 2 2 4" xfId="31507" xr:uid="{00000000-0005-0000-0000-0000D55B0000}"/>
    <cellStyle name="Normal 65 4 2 2 4 2 2 2 5" xfId="39739" xr:uid="{00000000-0005-0000-0000-0000D65B0000}"/>
    <cellStyle name="Normal 65 4 2 2 4 2 2 2 6" xfId="49250" xr:uid="{00000000-0005-0000-0000-0000D75B0000}"/>
    <cellStyle name="Normal 65 4 2 2 4 2 2 3" xfId="8244" xr:uid="{00000000-0005-0000-0000-0000D85B0000}"/>
    <cellStyle name="Normal 65 4 2 2 4 2 2 3 2" xfId="17761" xr:uid="{00000000-0005-0000-0000-0000D95B0000}"/>
    <cellStyle name="Normal 65 4 2 2 4 2 2 3 3" xfId="25914" xr:uid="{00000000-0005-0000-0000-0000DA5B0000}"/>
    <cellStyle name="Normal 65 4 2 2 4 2 2 3 4" xfId="34067" xr:uid="{00000000-0005-0000-0000-0000DB5B0000}"/>
    <cellStyle name="Normal 65 4 2 2 4 2 2 3 5" xfId="42299" xr:uid="{00000000-0005-0000-0000-0000DC5B0000}"/>
    <cellStyle name="Normal 65 4 2 2 4 2 2 3 6" xfId="51810" xr:uid="{00000000-0005-0000-0000-0000DD5B0000}"/>
    <cellStyle name="Normal 65 4 2 2 4 2 2 4" xfId="12161" xr:uid="{00000000-0005-0000-0000-0000DE5B0000}"/>
    <cellStyle name="Normal 65 4 2 2 4 2 2 5" xfId="20320" xr:uid="{00000000-0005-0000-0000-0000DF5B0000}"/>
    <cellStyle name="Normal 65 4 2 2 4 2 2 6" xfId="28473" xr:uid="{00000000-0005-0000-0000-0000E05B0000}"/>
    <cellStyle name="Normal 65 4 2 2 4 2 2 7" xfId="36705" xr:uid="{00000000-0005-0000-0000-0000E15B0000}"/>
    <cellStyle name="Normal 65 4 2 2 4 2 2 8" xfId="46216" xr:uid="{00000000-0005-0000-0000-0000E25B0000}"/>
    <cellStyle name="Normal 65 4 2 2 4 2 3" xfId="4404" xr:uid="{00000000-0005-0000-0000-0000E35B0000}"/>
    <cellStyle name="Normal 65 4 2 2 4 2 3 2" xfId="13921" xr:uid="{00000000-0005-0000-0000-0000E45B0000}"/>
    <cellStyle name="Normal 65 4 2 2 4 2 3 3" xfId="22074" xr:uid="{00000000-0005-0000-0000-0000E55B0000}"/>
    <cellStyle name="Normal 65 4 2 2 4 2 3 4" xfId="30227" xr:uid="{00000000-0005-0000-0000-0000E65B0000}"/>
    <cellStyle name="Normal 65 4 2 2 4 2 3 5" xfId="38459" xr:uid="{00000000-0005-0000-0000-0000E75B0000}"/>
    <cellStyle name="Normal 65 4 2 2 4 2 3 6" xfId="47970" xr:uid="{00000000-0005-0000-0000-0000E85B0000}"/>
    <cellStyle name="Normal 65 4 2 2 4 2 4" xfId="6964" xr:uid="{00000000-0005-0000-0000-0000E95B0000}"/>
    <cellStyle name="Normal 65 4 2 2 4 2 4 2" xfId="16481" xr:uid="{00000000-0005-0000-0000-0000EA5B0000}"/>
    <cellStyle name="Normal 65 4 2 2 4 2 4 3" xfId="24634" xr:uid="{00000000-0005-0000-0000-0000EB5B0000}"/>
    <cellStyle name="Normal 65 4 2 2 4 2 4 4" xfId="32787" xr:uid="{00000000-0005-0000-0000-0000EC5B0000}"/>
    <cellStyle name="Normal 65 4 2 2 4 2 4 5" xfId="41019" xr:uid="{00000000-0005-0000-0000-0000ED5B0000}"/>
    <cellStyle name="Normal 65 4 2 2 4 2 4 6" xfId="50530" xr:uid="{00000000-0005-0000-0000-0000EE5B0000}"/>
    <cellStyle name="Normal 65 4 2 2 4 2 5" xfId="10881" xr:uid="{00000000-0005-0000-0000-0000EF5B0000}"/>
    <cellStyle name="Normal 65 4 2 2 4 2 6" xfId="19040" xr:uid="{00000000-0005-0000-0000-0000F05B0000}"/>
    <cellStyle name="Normal 65 4 2 2 4 2 7" xfId="27193" xr:uid="{00000000-0005-0000-0000-0000F15B0000}"/>
    <cellStyle name="Normal 65 4 2 2 4 2 8" xfId="35425" xr:uid="{00000000-0005-0000-0000-0000F25B0000}"/>
    <cellStyle name="Normal 65 4 2 2 4 2 9" xfId="44936" xr:uid="{00000000-0005-0000-0000-0000F35B0000}"/>
    <cellStyle name="Normal 65 4 2 2 4 3" xfId="2004" xr:uid="{00000000-0005-0000-0000-0000F45B0000}"/>
    <cellStyle name="Normal 65 4 2 2 4 3 2" xfId="5044" xr:uid="{00000000-0005-0000-0000-0000F55B0000}"/>
    <cellStyle name="Normal 65 4 2 2 4 3 2 2" xfId="14561" xr:uid="{00000000-0005-0000-0000-0000F65B0000}"/>
    <cellStyle name="Normal 65 4 2 2 4 3 2 3" xfId="22714" xr:uid="{00000000-0005-0000-0000-0000F75B0000}"/>
    <cellStyle name="Normal 65 4 2 2 4 3 2 4" xfId="30867" xr:uid="{00000000-0005-0000-0000-0000F85B0000}"/>
    <cellStyle name="Normal 65 4 2 2 4 3 2 5" xfId="39099" xr:uid="{00000000-0005-0000-0000-0000F95B0000}"/>
    <cellStyle name="Normal 65 4 2 2 4 3 2 6" xfId="48610" xr:uid="{00000000-0005-0000-0000-0000FA5B0000}"/>
    <cellStyle name="Normal 65 4 2 2 4 3 3" xfId="7604" xr:uid="{00000000-0005-0000-0000-0000FB5B0000}"/>
    <cellStyle name="Normal 65 4 2 2 4 3 3 2" xfId="17121" xr:uid="{00000000-0005-0000-0000-0000FC5B0000}"/>
    <cellStyle name="Normal 65 4 2 2 4 3 3 3" xfId="25274" xr:uid="{00000000-0005-0000-0000-0000FD5B0000}"/>
    <cellStyle name="Normal 65 4 2 2 4 3 3 4" xfId="33427" xr:uid="{00000000-0005-0000-0000-0000FE5B0000}"/>
    <cellStyle name="Normal 65 4 2 2 4 3 3 5" xfId="41659" xr:uid="{00000000-0005-0000-0000-0000FF5B0000}"/>
    <cellStyle name="Normal 65 4 2 2 4 3 3 6" xfId="51170" xr:uid="{00000000-0005-0000-0000-0000005C0000}"/>
    <cellStyle name="Normal 65 4 2 2 4 3 4" xfId="11521" xr:uid="{00000000-0005-0000-0000-0000015C0000}"/>
    <cellStyle name="Normal 65 4 2 2 4 3 5" xfId="19680" xr:uid="{00000000-0005-0000-0000-0000025C0000}"/>
    <cellStyle name="Normal 65 4 2 2 4 3 6" xfId="27833" xr:uid="{00000000-0005-0000-0000-0000035C0000}"/>
    <cellStyle name="Normal 65 4 2 2 4 3 7" xfId="36065" xr:uid="{00000000-0005-0000-0000-0000045C0000}"/>
    <cellStyle name="Normal 65 4 2 2 4 3 8" xfId="45576" xr:uid="{00000000-0005-0000-0000-0000055C0000}"/>
    <cellStyle name="Normal 65 4 2 2 4 4" xfId="3761" xr:uid="{00000000-0005-0000-0000-0000065C0000}"/>
    <cellStyle name="Normal 65 4 2 2 4 4 2" xfId="13278" xr:uid="{00000000-0005-0000-0000-0000075C0000}"/>
    <cellStyle name="Normal 65 4 2 2 4 4 3" xfId="21434" xr:uid="{00000000-0005-0000-0000-0000085C0000}"/>
    <cellStyle name="Normal 65 4 2 2 4 4 4" xfId="29587" xr:uid="{00000000-0005-0000-0000-0000095C0000}"/>
    <cellStyle name="Normal 65 4 2 2 4 4 5" xfId="37819" xr:uid="{00000000-0005-0000-0000-00000A5C0000}"/>
    <cellStyle name="Normal 65 4 2 2 4 4 6" xfId="47330" xr:uid="{00000000-0005-0000-0000-00000B5C0000}"/>
    <cellStyle name="Normal 65 4 2 2 4 5" xfId="6324" xr:uid="{00000000-0005-0000-0000-00000C5C0000}"/>
    <cellStyle name="Normal 65 4 2 2 4 5 2" xfId="15841" xr:uid="{00000000-0005-0000-0000-00000D5C0000}"/>
    <cellStyle name="Normal 65 4 2 2 4 5 3" xfId="23994" xr:uid="{00000000-0005-0000-0000-00000E5C0000}"/>
    <cellStyle name="Normal 65 4 2 2 4 5 4" xfId="32147" xr:uid="{00000000-0005-0000-0000-00000F5C0000}"/>
    <cellStyle name="Normal 65 4 2 2 4 5 5" xfId="40379" xr:uid="{00000000-0005-0000-0000-0000105C0000}"/>
    <cellStyle name="Normal 65 4 2 2 4 5 6" xfId="49890" xr:uid="{00000000-0005-0000-0000-0000115C0000}"/>
    <cellStyle name="Normal 65 4 2 2 4 6" xfId="10241" xr:uid="{00000000-0005-0000-0000-0000125C0000}"/>
    <cellStyle name="Normal 65 4 2 2 4 7" xfId="18400" xr:uid="{00000000-0005-0000-0000-0000135C0000}"/>
    <cellStyle name="Normal 65 4 2 2 4 8" xfId="26553" xr:uid="{00000000-0005-0000-0000-0000145C0000}"/>
    <cellStyle name="Normal 65 4 2 2 4 9" xfId="34785" xr:uid="{00000000-0005-0000-0000-0000155C0000}"/>
    <cellStyle name="Normal 65 4 2 2 40" xfId="53645" xr:uid="{00000000-0005-0000-0000-0000165C0000}"/>
    <cellStyle name="Normal 65 4 2 2 41" xfId="53724" xr:uid="{00000000-0005-0000-0000-0000175C0000}"/>
    <cellStyle name="Normal 65 4 2 2 42" xfId="53803" xr:uid="{00000000-0005-0000-0000-0000185C0000}"/>
    <cellStyle name="Normal 65 4 2 2 5" xfId="1041" xr:uid="{00000000-0005-0000-0000-0000195C0000}"/>
    <cellStyle name="Normal 65 4 2 2 5 2" xfId="2324" xr:uid="{00000000-0005-0000-0000-00001A5C0000}"/>
    <cellStyle name="Normal 65 4 2 2 5 2 2" xfId="5364" xr:uid="{00000000-0005-0000-0000-00001B5C0000}"/>
    <cellStyle name="Normal 65 4 2 2 5 2 2 2" xfId="14881" xr:uid="{00000000-0005-0000-0000-00001C5C0000}"/>
    <cellStyle name="Normal 65 4 2 2 5 2 2 3" xfId="23034" xr:uid="{00000000-0005-0000-0000-00001D5C0000}"/>
    <cellStyle name="Normal 65 4 2 2 5 2 2 4" xfId="31187" xr:uid="{00000000-0005-0000-0000-00001E5C0000}"/>
    <cellStyle name="Normal 65 4 2 2 5 2 2 5" xfId="39419" xr:uid="{00000000-0005-0000-0000-00001F5C0000}"/>
    <cellStyle name="Normal 65 4 2 2 5 2 2 6" xfId="48930" xr:uid="{00000000-0005-0000-0000-0000205C0000}"/>
    <cellStyle name="Normal 65 4 2 2 5 2 3" xfId="7924" xr:uid="{00000000-0005-0000-0000-0000215C0000}"/>
    <cellStyle name="Normal 65 4 2 2 5 2 3 2" xfId="17441" xr:uid="{00000000-0005-0000-0000-0000225C0000}"/>
    <cellStyle name="Normal 65 4 2 2 5 2 3 3" xfId="25594" xr:uid="{00000000-0005-0000-0000-0000235C0000}"/>
    <cellStyle name="Normal 65 4 2 2 5 2 3 4" xfId="33747" xr:uid="{00000000-0005-0000-0000-0000245C0000}"/>
    <cellStyle name="Normal 65 4 2 2 5 2 3 5" xfId="41979" xr:uid="{00000000-0005-0000-0000-0000255C0000}"/>
    <cellStyle name="Normal 65 4 2 2 5 2 3 6" xfId="51490" xr:uid="{00000000-0005-0000-0000-0000265C0000}"/>
    <cellStyle name="Normal 65 4 2 2 5 2 4" xfId="11841" xr:uid="{00000000-0005-0000-0000-0000275C0000}"/>
    <cellStyle name="Normal 65 4 2 2 5 2 5" xfId="20000" xr:uid="{00000000-0005-0000-0000-0000285C0000}"/>
    <cellStyle name="Normal 65 4 2 2 5 2 6" xfId="28153" xr:uid="{00000000-0005-0000-0000-0000295C0000}"/>
    <cellStyle name="Normal 65 4 2 2 5 2 7" xfId="36385" xr:uid="{00000000-0005-0000-0000-00002A5C0000}"/>
    <cellStyle name="Normal 65 4 2 2 5 2 8" xfId="45896" xr:uid="{00000000-0005-0000-0000-00002B5C0000}"/>
    <cellStyle name="Normal 65 4 2 2 5 3" xfId="4084" xr:uid="{00000000-0005-0000-0000-00002C5C0000}"/>
    <cellStyle name="Normal 65 4 2 2 5 3 2" xfId="13601" xr:uid="{00000000-0005-0000-0000-00002D5C0000}"/>
    <cellStyle name="Normal 65 4 2 2 5 3 3" xfId="21754" xr:uid="{00000000-0005-0000-0000-00002E5C0000}"/>
    <cellStyle name="Normal 65 4 2 2 5 3 4" xfId="29907" xr:uid="{00000000-0005-0000-0000-00002F5C0000}"/>
    <cellStyle name="Normal 65 4 2 2 5 3 5" xfId="38139" xr:uid="{00000000-0005-0000-0000-0000305C0000}"/>
    <cellStyle name="Normal 65 4 2 2 5 3 6" xfId="47650" xr:uid="{00000000-0005-0000-0000-0000315C0000}"/>
    <cellStyle name="Normal 65 4 2 2 5 4" xfId="6644" xr:uid="{00000000-0005-0000-0000-0000325C0000}"/>
    <cellStyle name="Normal 65 4 2 2 5 4 2" xfId="16161" xr:uid="{00000000-0005-0000-0000-0000335C0000}"/>
    <cellStyle name="Normal 65 4 2 2 5 4 3" xfId="24314" xr:uid="{00000000-0005-0000-0000-0000345C0000}"/>
    <cellStyle name="Normal 65 4 2 2 5 4 4" xfId="32467" xr:uid="{00000000-0005-0000-0000-0000355C0000}"/>
    <cellStyle name="Normal 65 4 2 2 5 4 5" xfId="40699" xr:uid="{00000000-0005-0000-0000-0000365C0000}"/>
    <cellStyle name="Normal 65 4 2 2 5 4 6" xfId="50210" xr:uid="{00000000-0005-0000-0000-0000375C0000}"/>
    <cellStyle name="Normal 65 4 2 2 5 5" xfId="10561" xr:uid="{00000000-0005-0000-0000-0000385C0000}"/>
    <cellStyle name="Normal 65 4 2 2 5 6" xfId="18720" xr:uid="{00000000-0005-0000-0000-0000395C0000}"/>
    <cellStyle name="Normal 65 4 2 2 5 7" xfId="26873" xr:uid="{00000000-0005-0000-0000-00003A5C0000}"/>
    <cellStyle name="Normal 65 4 2 2 5 8" xfId="35105" xr:uid="{00000000-0005-0000-0000-00003B5C0000}"/>
    <cellStyle name="Normal 65 4 2 2 5 9" xfId="44616" xr:uid="{00000000-0005-0000-0000-00003C5C0000}"/>
    <cellStyle name="Normal 65 4 2 2 6" xfId="1684" xr:uid="{00000000-0005-0000-0000-00003D5C0000}"/>
    <cellStyle name="Normal 65 4 2 2 6 2" xfId="4724" xr:uid="{00000000-0005-0000-0000-00003E5C0000}"/>
    <cellStyle name="Normal 65 4 2 2 6 2 2" xfId="14241" xr:uid="{00000000-0005-0000-0000-00003F5C0000}"/>
    <cellStyle name="Normal 65 4 2 2 6 2 3" xfId="22394" xr:uid="{00000000-0005-0000-0000-0000405C0000}"/>
    <cellStyle name="Normal 65 4 2 2 6 2 4" xfId="30547" xr:uid="{00000000-0005-0000-0000-0000415C0000}"/>
    <cellStyle name="Normal 65 4 2 2 6 2 5" xfId="38779" xr:uid="{00000000-0005-0000-0000-0000425C0000}"/>
    <cellStyle name="Normal 65 4 2 2 6 2 6" xfId="48290" xr:uid="{00000000-0005-0000-0000-0000435C0000}"/>
    <cellStyle name="Normal 65 4 2 2 6 3" xfId="7284" xr:uid="{00000000-0005-0000-0000-0000445C0000}"/>
    <cellStyle name="Normal 65 4 2 2 6 3 2" xfId="16801" xr:uid="{00000000-0005-0000-0000-0000455C0000}"/>
    <cellStyle name="Normal 65 4 2 2 6 3 3" xfId="24954" xr:uid="{00000000-0005-0000-0000-0000465C0000}"/>
    <cellStyle name="Normal 65 4 2 2 6 3 4" xfId="33107" xr:uid="{00000000-0005-0000-0000-0000475C0000}"/>
    <cellStyle name="Normal 65 4 2 2 6 3 5" xfId="41339" xr:uid="{00000000-0005-0000-0000-0000485C0000}"/>
    <cellStyle name="Normal 65 4 2 2 6 3 6" xfId="50850" xr:uid="{00000000-0005-0000-0000-0000495C0000}"/>
    <cellStyle name="Normal 65 4 2 2 6 4" xfId="11201" xr:uid="{00000000-0005-0000-0000-00004A5C0000}"/>
    <cellStyle name="Normal 65 4 2 2 6 5" xfId="19360" xr:uid="{00000000-0005-0000-0000-00004B5C0000}"/>
    <cellStyle name="Normal 65 4 2 2 6 6" xfId="27513" xr:uid="{00000000-0005-0000-0000-00004C5C0000}"/>
    <cellStyle name="Normal 65 4 2 2 6 7" xfId="35745" xr:uid="{00000000-0005-0000-0000-00004D5C0000}"/>
    <cellStyle name="Normal 65 4 2 2 6 8" xfId="45256" xr:uid="{00000000-0005-0000-0000-00004E5C0000}"/>
    <cellStyle name="Normal 65 4 2 2 7" xfId="2963" xr:uid="{00000000-0005-0000-0000-00004F5C0000}"/>
    <cellStyle name="Normal 65 4 2 2 7 2" xfId="12480" xr:uid="{00000000-0005-0000-0000-0000505C0000}"/>
    <cellStyle name="Normal 65 4 2 2 7 3" xfId="20639" xr:uid="{00000000-0005-0000-0000-0000515C0000}"/>
    <cellStyle name="Normal 65 4 2 2 7 4" xfId="28792" xr:uid="{00000000-0005-0000-0000-0000525C0000}"/>
    <cellStyle name="Normal 65 4 2 2 7 5" xfId="37024" xr:uid="{00000000-0005-0000-0000-0000535C0000}"/>
    <cellStyle name="Normal 65 4 2 2 7 6" xfId="46535" xr:uid="{00000000-0005-0000-0000-0000545C0000}"/>
    <cellStyle name="Normal 65 4 2 2 8" xfId="3042" xr:uid="{00000000-0005-0000-0000-0000555C0000}"/>
    <cellStyle name="Normal 65 4 2 2 8 2" xfId="12559" xr:uid="{00000000-0005-0000-0000-0000565C0000}"/>
    <cellStyle name="Normal 65 4 2 2 8 3" xfId="20718" xr:uid="{00000000-0005-0000-0000-0000575C0000}"/>
    <cellStyle name="Normal 65 4 2 2 8 4" xfId="28871" xr:uid="{00000000-0005-0000-0000-0000585C0000}"/>
    <cellStyle name="Normal 65 4 2 2 8 5" xfId="37103" xr:uid="{00000000-0005-0000-0000-0000595C0000}"/>
    <cellStyle name="Normal 65 4 2 2 8 6" xfId="46614" xr:uid="{00000000-0005-0000-0000-00005A5C0000}"/>
    <cellStyle name="Normal 65 4 2 2 9" xfId="3121" xr:uid="{00000000-0005-0000-0000-00005B5C0000}"/>
    <cellStyle name="Normal 65 4 2 2 9 2" xfId="12638" xr:uid="{00000000-0005-0000-0000-00005C5C0000}"/>
    <cellStyle name="Normal 65 4 2 2 9 3" xfId="20797" xr:uid="{00000000-0005-0000-0000-00005D5C0000}"/>
    <cellStyle name="Normal 65 4 2 2 9 4" xfId="28950" xr:uid="{00000000-0005-0000-0000-00005E5C0000}"/>
    <cellStyle name="Normal 65 4 2 2 9 5" xfId="37182" xr:uid="{00000000-0005-0000-0000-00005F5C0000}"/>
    <cellStyle name="Normal 65 4 2 2 9 6" xfId="46693" xr:uid="{00000000-0005-0000-0000-0000605C0000}"/>
    <cellStyle name="Normal 65 4 2 20" xfId="8832" xr:uid="{00000000-0005-0000-0000-0000615C0000}"/>
    <cellStyle name="Normal 65 4 2 20 2" xfId="42887" xr:uid="{00000000-0005-0000-0000-0000625C0000}"/>
    <cellStyle name="Normal 65 4 2 20 3" xfId="52398" xr:uid="{00000000-0005-0000-0000-0000635C0000}"/>
    <cellStyle name="Normal 65 4 2 21" xfId="8911" xr:uid="{00000000-0005-0000-0000-0000645C0000}"/>
    <cellStyle name="Normal 65 4 2 21 2" xfId="42966" xr:uid="{00000000-0005-0000-0000-0000655C0000}"/>
    <cellStyle name="Normal 65 4 2 21 3" xfId="52477" xr:uid="{00000000-0005-0000-0000-0000665C0000}"/>
    <cellStyle name="Normal 65 4 2 22" xfId="8990" xr:uid="{00000000-0005-0000-0000-0000675C0000}"/>
    <cellStyle name="Normal 65 4 2 22 2" xfId="43045" xr:uid="{00000000-0005-0000-0000-0000685C0000}"/>
    <cellStyle name="Normal 65 4 2 22 3" xfId="52556" xr:uid="{00000000-0005-0000-0000-0000695C0000}"/>
    <cellStyle name="Normal 65 4 2 23" xfId="9069" xr:uid="{00000000-0005-0000-0000-00006A5C0000}"/>
    <cellStyle name="Normal 65 4 2 23 2" xfId="43124" xr:uid="{00000000-0005-0000-0000-00006B5C0000}"/>
    <cellStyle name="Normal 65 4 2 23 3" xfId="52635" xr:uid="{00000000-0005-0000-0000-00006C5C0000}"/>
    <cellStyle name="Normal 65 4 2 24" xfId="9148" xr:uid="{00000000-0005-0000-0000-00006D5C0000}"/>
    <cellStyle name="Normal 65 4 2 24 2" xfId="43203" xr:uid="{00000000-0005-0000-0000-00006E5C0000}"/>
    <cellStyle name="Normal 65 4 2 24 3" xfId="52714" xr:uid="{00000000-0005-0000-0000-00006F5C0000}"/>
    <cellStyle name="Normal 65 4 2 25" xfId="9227" xr:uid="{00000000-0005-0000-0000-0000705C0000}"/>
    <cellStyle name="Normal 65 4 2 25 2" xfId="43282" xr:uid="{00000000-0005-0000-0000-0000715C0000}"/>
    <cellStyle name="Normal 65 4 2 25 3" xfId="52793" xr:uid="{00000000-0005-0000-0000-0000725C0000}"/>
    <cellStyle name="Normal 65 4 2 26" xfId="9306" xr:uid="{00000000-0005-0000-0000-0000735C0000}"/>
    <cellStyle name="Normal 65 4 2 26 2" xfId="43361" xr:uid="{00000000-0005-0000-0000-0000745C0000}"/>
    <cellStyle name="Normal 65 4 2 26 3" xfId="52872" xr:uid="{00000000-0005-0000-0000-0000755C0000}"/>
    <cellStyle name="Normal 65 4 2 27" xfId="9385" xr:uid="{00000000-0005-0000-0000-0000765C0000}"/>
    <cellStyle name="Normal 65 4 2 27 2" xfId="43440" xr:uid="{00000000-0005-0000-0000-0000775C0000}"/>
    <cellStyle name="Normal 65 4 2 27 3" xfId="52951" xr:uid="{00000000-0005-0000-0000-0000785C0000}"/>
    <cellStyle name="Normal 65 4 2 28" xfId="9464" xr:uid="{00000000-0005-0000-0000-0000795C0000}"/>
    <cellStyle name="Normal 65 4 2 28 2" xfId="43519" xr:uid="{00000000-0005-0000-0000-00007A5C0000}"/>
    <cellStyle name="Normal 65 4 2 28 3" xfId="53030" xr:uid="{00000000-0005-0000-0000-00007B5C0000}"/>
    <cellStyle name="Normal 65 4 2 29" xfId="9543" xr:uid="{00000000-0005-0000-0000-00007C5C0000}"/>
    <cellStyle name="Normal 65 4 2 29 2" xfId="43598" xr:uid="{00000000-0005-0000-0000-00007D5C0000}"/>
    <cellStyle name="Normal 65 4 2 29 3" xfId="53109" xr:uid="{00000000-0005-0000-0000-00007E5C0000}"/>
    <cellStyle name="Normal 65 4 2 3" xfId="422" xr:uid="{00000000-0005-0000-0000-00007F5C0000}"/>
    <cellStyle name="Normal 65 4 2 3 10" xfId="26265" xr:uid="{00000000-0005-0000-0000-0000805C0000}"/>
    <cellStyle name="Normal 65 4 2 3 11" xfId="34497" xr:uid="{00000000-0005-0000-0000-0000815C0000}"/>
    <cellStyle name="Normal 65 4 2 3 12" xfId="44008" xr:uid="{00000000-0005-0000-0000-0000825C0000}"/>
    <cellStyle name="Normal 65 4 2 3 2" xfId="584" xr:uid="{00000000-0005-0000-0000-0000835C0000}"/>
    <cellStyle name="Normal 65 4 2 3 2 10" xfId="34657" xr:uid="{00000000-0005-0000-0000-0000845C0000}"/>
    <cellStyle name="Normal 65 4 2 3 2 11" xfId="44168" xr:uid="{00000000-0005-0000-0000-0000855C0000}"/>
    <cellStyle name="Normal 65 4 2 3 2 2" xfId="910" xr:uid="{00000000-0005-0000-0000-0000865C0000}"/>
    <cellStyle name="Normal 65 4 2 3 2 2 10" xfId="44488" xr:uid="{00000000-0005-0000-0000-0000875C0000}"/>
    <cellStyle name="Normal 65 4 2 3 2 2 2" xfId="1553" xr:uid="{00000000-0005-0000-0000-0000885C0000}"/>
    <cellStyle name="Normal 65 4 2 3 2 2 2 2" xfId="2836" xr:uid="{00000000-0005-0000-0000-0000895C0000}"/>
    <cellStyle name="Normal 65 4 2 3 2 2 2 2 2" xfId="5876" xr:uid="{00000000-0005-0000-0000-00008A5C0000}"/>
    <cellStyle name="Normal 65 4 2 3 2 2 2 2 2 2" xfId="15393" xr:uid="{00000000-0005-0000-0000-00008B5C0000}"/>
    <cellStyle name="Normal 65 4 2 3 2 2 2 2 2 3" xfId="23546" xr:uid="{00000000-0005-0000-0000-00008C5C0000}"/>
    <cellStyle name="Normal 65 4 2 3 2 2 2 2 2 4" xfId="31699" xr:uid="{00000000-0005-0000-0000-00008D5C0000}"/>
    <cellStyle name="Normal 65 4 2 3 2 2 2 2 2 5" xfId="39931" xr:uid="{00000000-0005-0000-0000-00008E5C0000}"/>
    <cellStyle name="Normal 65 4 2 3 2 2 2 2 2 6" xfId="49442" xr:uid="{00000000-0005-0000-0000-00008F5C0000}"/>
    <cellStyle name="Normal 65 4 2 3 2 2 2 2 3" xfId="8436" xr:uid="{00000000-0005-0000-0000-0000905C0000}"/>
    <cellStyle name="Normal 65 4 2 3 2 2 2 2 3 2" xfId="17953" xr:uid="{00000000-0005-0000-0000-0000915C0000}"/>
    <cellStyle name="Normal 65 4 2 3 2 2 2 2 3 3" xfId="26106" xr:uid="{00000000-0005-0000-0000-0000925C0000}"/>
    <cellStyle name="Normal 65 4 2 3 2 2 2 2 3 4" xfId="34259" xr:uid="{00000000-0005-0000-0000-0000935C0000}"/>
    <cellStyle name="Normal 65 4 2 3 2 2 2 2 3 5" xfId="42491" xr:uid="{00000000-0005-0000-0000-0000945C0000}"/>
    <cellStyle name="Normal 65 4 2 3 2 2 2 2 3 6" xfId="52002" xr:uid="{00000000-0005-0000-0000-0000955C0000}"/>
    <cellStyle name="Normal 65 4 2 3 2 2 2 2 4" xfId="12353" xr:uid="{00000000-0005-0000-0000-0000965C0000}"/>
    <cellStyle name="Normal 65 4 2 3 2 2 2 2 5" xfId="20512" xr:uid="{00000000-0005-0000-0000-0000975C0000}"/>
    <cellStyle name="Normal 65 4 2 3 2 2 2 2 6" xfId="28665" xr:uid="{00000000-0005-0000-0000-0000985C0000}"/>
    <cellStyle name="Normal 65 4 2 3 2 2 2 2 7" xfId="36897" xr:uid="{00000000-0005-0000-0000-0000995C0000}"/>
    <cellStyle name="Normal 65 4 2 3 2 2 2 2 8" xfId="46408" xr:uid="{00000000-0005-0000-0000-00009A5C0000}"/>
    <cellStyle name="Normal 65 4 2 3 2 2 2 3" xfId="4596" xr:uid="{00000000-0005-0000-0000-00009B5C0000}"/>
    <cellStyle name="Normal 65 4 2 3 2 2 2 3 2" xfId="14113" xr:uid="{00000000-0005-0000-0000-00009C5C0000}"/>
    <cellStyle name="Normal 65 4 2 3 2 2 2 3 3" xfId="22266" xr:uid="{00000000-0005-0000-0000-00009D5C0000}"/>
    <cellStyle name="Normal 65 4 2 3 2 2 2 3 4" xfId="30419" xr:uid="{00000000-0005-0000-0000-00009E5C0000}"/>
    <cellStyle name="Normal 65 4 2 3 2 2 2 3 5" xfId="38651" xr:uid="{00000000-0005-0000-0000-00009F5C0000}"/>
    <cellStyle name="Normal 65 4 2 3 2 2 2 3 6" xfId="48162" xr:uid="{00000000-0005-0000-0000-0000A05C0000}"/>
    <cellStyle name="Normal 65 4 2 3 2 2 2 4" xfId="7156" xr:uid="{00000000-0005-0000-0000-0000A15C0000}"/>
    <cellStyle name="Normal 65 4 2 3 2 2 2 4 2" xfId="16673" xr:uid="{00000000-0005-0000-0000-0000A25C0000}"/>
    <cellStyle name="Normal 65 4 2 3 2 2 2 4 3" xfId="24826" xr:uid="{00000000-0005-0000-0000-0000A35C0000}"/>
    <cellStyle name="Normal 65 4 2 3 2 2 2 4 4" xfId="32979" xr:uid="{00000000-0005-0000-0000-0000A45C0000}"/>
    <cellStyle name="Normal 65 4 2 3 2 2 2 4 5" xfId="41211" xr:uid="{00000000-0005-0000-0000-0000A55C0000}"/>
    <cellStyle name="Normal 65 4 2 3 2 2 2 4 6" xfId="50722" xr:uid="{00000000-0005-0000-0000-0000A65C0000}"/>
    <cellStyle name="Normal 65 4 2 3 2 2 2 5" xfId="11073" xr:uid="{00000000-0005-0000-0000-0000A75C0000}"/>
    <cellStyle name="Normal 65 4 2 3 2 2 2 6" xfId="19232" xr:uid="{00000000-0005-0000-0000-0000A85C0000}"/>
    <cellStyle name="Normal 65 4 2 3 2 2 2 7" xfId="27385" xr:uid="{00000000-0005-0000-0000-0000A95C0000}"/>
    <cellStyle name="Normal 65 4 2 3 2 2 2 8" xfId="35617" xr:uid="{00000000-0005-0000-0000-0000AA5C0000}"/>
    <cellStyle name="Normal 65 4 2 3 2 2 2 9" xfId="45128" xr:uid="{00000000-0005-0000-0000-0000AB5C0000}"/>
    <cellStyle name="Normal 65 4 2 3 2 2 3" xfId="2196" xr:uid="{00000000-0005-0000-0000-0000AC5C0000}"/>
    <cellStyle name="Normal 65 4 2 3 2 2 3 2" xfId="5236" xr:uid="{00000000-0005-0000-0000-0000AD5C0000}"/>
    <cellStyle name="Normal 65 4 2 3 2 2 3 2 2" xfId="14753" xr:uid="{00000000-0005-0000-0000-0000AE5C0000}"/>
    <cellStyle name="Normal 65 4 2 3 2 2 3 2 3" xfId="22906" xr:uid="{00000000-0005-0000-0000-0000AF5C0000}"/>
    <cellStyle name="Normal 65 4 2 3 2 2 3 2 4" xfId="31059" xr:uid="{00000000-0005-0000-0000-0000B05C0000}"/>
    <cellStyle name="Normal 65 4 2 3 2 2 3 2 5" xfId="39291" xr:uid="{00000000-0005-0000-0000-0000B15C0000}"/>
    <cellStyle name="Normal 65 4 2 3 2 2 3 2 6" xfId="48802" xr:uid="{00000000-0005-0000-0000-0000B25C0000}"/>
    <cellStyle name="Normal 65 4 2 3 2 2 3 3" xfId="7796" xr:uid="{00000000-0005-0000-0000-0000B35C0000}"/>
    <cellStyle name="Normal 65 4 2 3 2 2 3 3 2" xfId="17313" xr:uid="{00000000-0005-0000-0000-0000B45C0000}"/>
    <cellStyle name="Normal 65 4 2 3 2 2 3 3 3" xfId="25466" xr:uid="{00000000-0005-0000-0000-0000B55C0000}"/>
    <cellStyle name="Normal 65 4 2 3 2 2 3 3 4" xfId="33619" xr:uid="{00000000-0005-0000-0000-0000B65C0000}"/>
    <cellStyle name="Normal 65 4 2 3 2 2 3 3 5" xfId="41851" xr:uid="{00000000-0005-0000-0000-0000B75C0000}"/>
    <cellStyle name="Normal 65 4 2 3 2 2 3 3 6" xfId="51362" xr:uid="{00000000-0005-0000-0000-0000B85C0000}"/>
    <cellStyle name="Normal 65 4 2 3 2 2 3 4" xfId="11713" xr:uid="{00000000-0005-0000-0000-0000B95C0000}"/>
    <cellStyle name="Normal 65 4 2 3 2 2 3 5" xfId="19872" xr:uid="{00000000-0005-0000-0000-0000BA5C0000}"/>
    <cellStyle name="Normal 65 4 2 3 2 2 3 6" xfId="28025" xr:uid="{00000000-0005-0000-0000-0000BB5C0000}"/>
    <cellStyle name="Normal 65 4 2 3 2 2 3 7" xfId="36257" xr:uid="{00000000-0005-0000-0000-0000BC5C0000}"/>
    <cellStyle name="Normal 65 4 2 3 2 2 3 8" xfId="45768" xr:uid="{00000000-0005-0000-0000-0000BD5C0000}"/>
    <cellStyle name="Normal 65 4 2 3 2 2 4" xfId="3956" xr:uid="{00000000-0005-0000-0000-0000BE5C0000}"/>
    <cellStyle name="Normal 65 4 2 3 2 2 4 2" xfId="13473" xr:uid="{00000000-0005-0000-0000-0000BF5C0000}"/>
    <cellStyle name="Normal 65 4 2 3 2 2 4 3" xfId="21626" xr:uid="{00000000-0005-0000-0000-0000C05C0000}"/>
    <cellStyle name="Normal 65 4 2 3 2 2 4 4" xfId="29779" xr:uid="{00000000-0005-0000-0000-0000C15C0000}"/>
    <cellStyle name="Normal 65 4 2 3 2 2 4 5" xfId="38011" xr:uid="{00000000-0005-0000-0000-0000C25C0000}"/>
    <cellStyle name="Normal 65 4 2 3 2 2 4 6" xfId="47522" xr:uid="{00000000-0005-0000-0000-0000C35C0000}"/>
    <cellStyle name="Normal 65 4 2 3 2 2 5" xfId="6516" xr:uid="{00000000-0005-0000-0000-0000C45C0000}"/>
    <cellStyle name="Normal 65 4 2 3 2 2 5 2" xfId="16033" xr:uid="{00000000-0005-0000-0000-0000C55C0000}"/>
    <cellStyle name="Normal 65 4 2 3 2 2 5 3" xfId="24186" xr:uid="{00000000-0005-0000-0000-0000C65C0000}"/>
    <cellStyle name="Normal 65 4 2 3 2 2 5 4" xfId="32339" xr:uid="{00000000-0005-0000-0000-0000C75C0000}"/>
    <cellStyle name="Normal 65 4 2 3 2 2 5 5" xfId="40571" xr:uid="{00000000-0005-0000-0000-0000C85C0000}"/>
    <cellStyle name="Normal 65 4 2 3 2 2 5 6" xfId="50082" xr:uid="{00000000-0005-0000-0000-0000C95C0000}"/>
    <cellStyle name="Normal 65 4 2 3 2 2 6" xfId="10433" xr:uid="{00000000-0005-0000-0000-0000CA5C0000}"/>
    <cellStyle name="Normal 65 4 2 3 2 2 7" xfId="18592" xr:uid="{00000000-0005-0000-0000-0000CB5C0000}"/>
    <cellStyle name="Normal 65 4 2 3 2 2 8" xfId="26745" xr:uid="{00000000-0005-0000-0000-0000CC5C0000}"/>
    <cellStyle name="Normal 65 4 2 3 2 2 9" xfId="34977" xr:uid="{00000000-0005-0000-0000-0000CD5C0000}"/>
    <cellStyle name="Normal 65 4 2 3 2 3" xfId="1233" xr:uid="{00000000-0005-0000-0000-0000CE5C0000}"/>
    <cellStyle name="Normal 65 4 2 3 2 3 2" xfId="2516" xr:uid="{00000000-0005-0000-0000-0000CF5C0000}"/>
    <cellStyle name="Normal 65 4 2 3 2 3 2 2" xfId="5556" xr:uid="{00000000-0005-0000-0000-0000D05C0000}"/>
    <cellStyle name="Normal 65 4 2 3 2 3 2 2 2" xfId="15073" xr:uid="{00000000-0005-0000-0000-0000D15C0000}"/>
    <cellStyle name="Normal 65 4 2 3 2 3 2 2 3" xfId="23226" xr:uid="{00000000-0005-0000-0000-0000D25C0000}"/>
    <cellStyle name="Normal 65 4 2 3 2 3 2 2 4" xfId="31379" xr:uid="{00000000-0005-0000-0000-0000D35C0000}"/>
    <cellStyle name="Normal 65 4 2 3 2 3 2 2 5" xfId="39611" xr:uid="{00000000-0005-0000-0000-0000D45C0000}"/>
    <cellStyle name="Normal 65 4 2 3 2 3 2 2 6" xfId="49122" xr:uid="{00000000-0005-0000-0000-0000D55C0000}"/>
    <cellStyle name="Normal 65 4 2 3 2 3 2 3" xfId="8116" xr:uid="{00000000-0005-0000-0000-0000D65C0000}"/>
    <cellStyle name="Normal 65 4 2 3 2 3 2 3 2" xfId="17633" xr:uid="{00000000-0005-0000-0000-0000D75C0000}"/>
    <cellStyle name="Normal 65 4 2 3 2 3 2 3 3" xfId="25786" xr:uid="{00000000-0005-0000-0000-0000D85C0000}"/>
    <cellStyle name="Normal 65 4 2 3 2 3 2 3 4" xfId="33939" xr:uid="{00000000-0005-0000-0000-0000D95C0000}"/>
    <cellStyle name="Normal 65 4 2 3 2 3 2 3 5" xfId="42171" xr:uid="{00000000-0005-0000-0000-0000DA5C0000}"/>
    <cellStyle name="Normal 65 4 2 3 2 3 2 3 6" xfId="51682" xr:uid="{00000000-0005-0000-0000-0000DB5C0000}"/>
    <cellStyle name="Normal 65 4 2 3 2 3 2 4" xfId="12033" xr:uid="{00000000-0005-0000-0000-0000DC5C0000}"/>
    <cellStyle name="Normal 65 4 2 3 2 3 2 5" xfId="20192" xr:uid="{00000000-0005-0000-0000-0000DD5C0000}"/>
    <cellStyle name="Normal 65 4 2 3 2 3 2 6" xfId="28345" xr:uid="{00000000-0005-0000-0000-0000DE5C0000}"/>
    <cellStyle name="Normal 65 4 2 3 2 3 2 7" xfId="36577" xr:uid="{00000000-0005-0000-0000-0000DF5C0000}"/>
    <cellStyle name="Normal 65 4 2 3 2 3 2 8" xfId="46088" xr:uid="{00000000-0005-0000-0000-0000E05C0000}"/>
    <cellStyle name="Normal 65 4 2 3 2 3 3" xfId="4276" xr:uid="{00000000-0005-0000-0000-0000E15C0000}"/>
    <cellStyle name="Normal 65 4 2 3 2 3 3 2" xfId="13793" xr:uid="{00000000-0005-0000-0000-0000E25C0000}"/>
    <cellStyle name="Normal 65 4 2 3 2 3 3 3" xfId="21946" xr:uid="{00000000-0005-0000-0000-0000E35C0000}"/>
    <cellStyle name="Normal 65 4 2 3 2 3 3 4" xfId="30099" xr:uid="{00000000-0005-0000-0000-0000E45C0000}"/>
    <cellStyle name="Normal 65 4 2 3 2 3 3 5" xfId="38331" xr:uid="{00000000-0005-0000-0000-0000E55C0000}"/>
    <cellStyle name="Normal 65 4 2 3 2 3 3 6" xfId="47842" xr:uid="{00000000-0005-0000-0000-0000E65C0000}"/>
    <cellStyle name="Normal 65 4 2 3 2 3 4" xfId="6836" xr:uid="{00000000-0005-0000-0000-0000E75C0000}"/>
    <cellStyle name="Normal 65 4 2 3 2 3 4 2" xfId="16353" xr:uid="{00000000-0005-0000-0000-0000E85C0000}"/>
    <cellStyle name="Normal 65 4 2 3 2 3 4 3" xfId="24506" xr:uid="{00000000-0005-0000-0000-0000E95C0000}"/>
    <cellStyle name="Normal 65 4 2 3 2 3 4 4" xfId="32659" xr:uid="{00000000-0005-0000-0000-0000EA5C0000}"/>
    <cellStyle name="Normal 65 4 2 3 2 3 4 5" xfId="40891" xr:uid="{00000000-0005-0000-0000-0000EB5C0000}"/>
    <cellStyle name="Normal 65 4 2 3 2 3 4 6" xfId="50402" xr:uid="{00000000-0005-0000-0000-0000EC5C0000}"/>
    <cellStyle name="Normal 65 4 2 3 2 3 5" xfId="10753" xr:uid="{00000000-0005-0000-0000-0000ED5C0000}"/>
    <cellStyle name="Normal 65 4 2 3 2 3 6" xfId="18912" xr:uid="{00000000-0005-0000-0000-0000EE5C0000}"/>
    <cellStyle name="Normal 65 4 2 3 2 3 7" xfId="27065" xr:uid="{00000000-0005-0000-0000-0000EF5C0000}"/>
    <cellStyle name="Normal 65 4 2 3 2 3 8" xfId="35297" xr:uid="{00000000-0005-0000-0000-0000F05C0000}"/>
    <cellStyle name="Normal 65 4 2 3 2 3 9" xfId="44808" xr:uid="{00000000-0005-0000-0000-0000F15C0000}"/>
    <cellStyle name="Normal 65 4 2 3 2 4" xfId="1876" xr:uid="{00000000-0005-0000-0000-0000F25C0000}"/>
    <cellStyle name="Normal 65 4 2 3 2 4 2" xfId="4916" xr:uid="{00000000-0005-0000-0000-0000F35C0000}"/>
    <cellStyle name="Normal 65 4 2 3 2 4 2 2" xfId="14433" xr:uid="{00000000-0005-0000-0000-0000F45C0000}"/>
    <cellStyle name="Normal 65 4 2 3 2 4 2 3" xfId="22586" xr:uid="{00000000-0005-0000-0000-0000F55C0000}"/>
    <cellStyle name="Normal 65 4 2 3 2 4 2 4" xfId="30739" xr:uid="{00000000-0005-0000-0000-0000F65C0000}"/>
    <cellStyle name="Normal 65 4 2 3 2 4 2 5" xfId="38971" xr:uid="{00000000-0005-0000-0000-0000F75C0000}"/>
    <cellStyle name="Normal 65 4 2 3 2 4 2 6" xfId="48482" xr:uid="{00000000-0005-0000-0000-0000F85C0000}"/>
    <cellStyle name="Normal 65 4 2 3 2 4 3" xfId="7476" xr:uid="{00000000-0005-0000-0000-0000F95C0000}"/>
    <cellStyle name="Normal 65 4 2 3 2 4 3 2" xfId="16993" xr:uid="{00000000-0005-0000-0000-0000FA5C0000}"/>
    <cellStyle name="Normal 65 4 2 3 2 4 3 3" xfId="25146" xr:uid="{00000000-0005-0000-0000-0000FB5C0000}"/>
    <cellStyle name="Normal 65 4 2 3 2 4 3 4" xfId="33299" xr:uid="{00000000-0005-0000-0000-0000FC5C0000}"/>
    <cellStyle name="Normal 65 4 2 3 2 4 3 5" xfId="41531" xr:uid="{00000000-0005-0000-0000-0000FD5C0000}"/>
    <cellStyle name="Normal 65 4 2 3 2 4 3 6" xfId="51042" xr:uid="{00000000-0005-0000-0000-0000FE5C0000}"/>
    <cellStyle name="Normal 65 4 2 3 2 4 4" xfId="11393" xr:uid="{00000000-0005-0000-0000-0000FF5C0000}"/>
    <cellStyle name="Normal 65 4 2 3 2 4 5" xfId="19552" xr:uid="{00000000-0005-0000-0000-0000005D0000}"/>
    <cellStyle name="Normal 65 4 2 3 2 4 6" xfId="27705" xr:uid="{00000000-0005-0000-0000-0000015D0000}"/>
    <cellStyle name="Normal 65 4 2 3 2 4 7" xfId="35937" xr:uid="{00000000-0005-0000-0000-0000025D0000}"/>
    <cellStyle name="Normal 65 4 2 3 2 4 8" xfId="45448" xr:uid="{00000000-0005-0000-0000-0000035D0000}"/>
    <cellStyle name="Normal 65 4 2 3 2 5" xfId="3633" xr:uid="{00000000-0005-0000-0000-0000045D0000}"/>
    <cellStyle name="Normal 65 4 2 3 2 5 2" xfId="13150" xr:uid="{00000000-0005-0000-0000-0000055D0000}"/>
    <cellStyle name="Normal 65 4 2 3 2 5 3" xfId="21306" xr:uid="{00000000-0005-0000-0000-0000065D0000}"/>
    <cellStyle name="Normal 65 4 2 3 2 5 4" xfId="29459" xr:uid="{00000000-0005-0000-0000-0000075D0000}"/>
    <cellStyle name="Normal 65 4 2 3 2 5 5" xfId="37691" xr:uid="{00000000-0005-0000-0000-0000085D0000}"/>
    <cellStyle name="Normal 65 4 2 3 2 5 6" xfId="47202" xr:uid="{00000000-0005-0000-0000-0000095D0000}"/>
    <cellStyle name="Normal 65 4 2 3 2 6" xfId="6196" xr:uid="{00000000-0005-0000-0000-00000A5D0000}"/>
    <cellStyle name="Normal 65 4 2 3 2 6 2" xfId="15713" xr:uid="{00000000-0005-0000-0000-00000B5D0000}"/>
    <cellStyle name="Normal 65 4 2 3 2 6 3" xfId="23866" xr:uid="{00000000-0005-0000-0000-00000C5D0000}"/>
    <cellStyle name="Normal 65 4 2 3 2 6 4" xfId="32019" xr:uid="{00000000-0005-0000-0000-00000D5D0000}"/>
    <cellStyle name="Normal 65 4 2 3 2 6 5" xfId="40251" xr:uid="{00000000-0005-0000-0000-00000E5D0000}"/>
    <cellStyle name="Normal 65 4 2 3 2 6 6" xfId="49762" xr:uid="{00000000-0005-0000-0000-00000F5D0000}"/>
    <cellStyle name="Normal 65 4 2 3 2 7" xfId="10113" xr:uid="{00000000-0005-0000-0000-0000105D0000}"/>
    <cellStyle name="Normal 65 4 2 3 2 8" xfId="18272" xr:uid="{00000000-0005-0000-0000-0000115D0000}"/>
    <cellStyle name="Normal 65 4 2 3 2 9" xfId="26425" xr:uid="{00000000-0005-0000-0000-0000125D0000}"/>
    <cellStyle name="Normal 65 4 2 3 3" xfId="747" xr:uid="{00000000-0005-0000-0000-0000135D0000}"/>
    <cellStyle name="Normal 65 4 2 3 3 10" xfId="44328" xr:uid="{00000000-0005-0000-0000-0000145D0000}"/>
    <cellStyle name="Normal 65 4 2 3 3 2" xfId="1393" xr:uid="{00000000-0005-0000-0000-0000155D0000}"/>
    <cellStyle name="Normal 65 4 2 3 3 2 2" xfId="2676" xr:uid="{00000000-0005-0000-0000-0000165D0000}"/>
    <cellStyle name="Normal 65 4 2 3 3 2 2 2" xfId="5716" xr:uid="{00000000-0005-0000-0000-0000175D0000}"/>
    <cellStyle name="Normal 65 4 2 3 3 2 2 2 2" xfId="15233" xr:uid="{00000000-0005-0000-0000-0000185D0000}"/>
    <cellStyle name="Normal 65 4 2 3 3 2 2 2 3" xfId="23386" xr:uid="{00000000-0005-0000-0000-0000195D0000}"/>
    <cellStyle name="Normal 65 4 2 3 3 2 2 2 4" xfId="31539" xr:uid="{00000000-0005-0000-0000-00001A5D0000}"/>
    <cellStyle name="Normal 65 4 2 3 3 2 2 2 5" xfId="39771" xr:uid="{00000000-0005-0000-0000-00001B5D0000}"/>
    <cellStyle name="Normal 65 4 2 3 3 2 2 2 6" xfId="49282" xr:uid="{00000000-0005-0000-0000-00001C5D0000}"/>
    <cellStyle name="Normal 65 4 2 3 3 2 2 3" xfId="8276" xr:uid="{00000000-0005-0000-0000-00001D5D0000}"/>
    <cellStyle name="Normal 65 4 2 3 3 2 2 3 2" xfId="17793" xr:uid="{00000000-0005-0000-0000-00001E5D0000}"/>
    <cellStyle name="Normal 65 4 2 3 3 2 2 3 3" xfId="25946" xr:uid="{00000000-0005-0000-0000-00001F5D0000}"/>
    <cellStyle name="Normal 65 4 2 3 3 2 2 3 4" xfId="34099" xr:uid="{00000000-0005-0000-0000-0000205D0000}"/>
    <cellStyle name="Normal 65 4 2 3 3 2 2 3 5" xfId="42331" xr:uid="{00000000-0005-0000-0000-0000215D0000}"/>
    <cellStyle name="Normal 65 4 2 3 3 2 2 3 6" xfId="51842" xr:uid="{00000000-0005-0000-0000-0000225D0000}"/>
    <cellStyle name="Normal 65 4 2 3 3 2 2 4" xfId="12193" xr:uid="{00000000-0005-0000-0000-0000235D0000}"/>
    <cellStyle name="Normal 65 4 2 3 3 2 2 5" xfId="20352" xr:uid="{00000000-0005-0000-0000-0000245D0000}"/>
    <cellStyle name="Normal 65 4 2 3 3 2 2 6" xfId="28505" xr:uid="{00000000-0005-0000-0000-0000255D0000}"/>
    <cellStyle name="Normal 65 4 2 3 3 2 2 7" xfId="36737" xr:uid="{00000000-0005-0000-0000-0000265D0000}"/>
    <cellStyle name="Normal 65 4 2 3 3 2 2 8" xfId="46248" xr:uid="{00000000-0005-0000-0000-0000275D0000}"/>
    <cellStyle name="Normal 65 4 2 3 3 2 3" xfId="4436" xr:uid="{00000000-0005-0000-0000-0000285D0000}"/>
    <cellStyle name="Normal 65 4 2 3 3 2 3 2" xfId="13953" xr:uid="{00000000-0005-0000-0000-0000295D0000}"/>
    <cellStyle name="Normal 65 4 2 3 3 2 3 3" xfId="22106" xr:uid="{00000000-0005-0000-0000-00002A5D0000}"/>
    <cellStyle name="Normal 65 4 2 3 3 2 3 4" xfId="30259" xr:uid="{00000000-0005-0000-0000-00002B5D0000}"/>
    <cellStyle name="Normal 65 4 2 3 3 2 3 5" xfId="38491" xr:uid="{00000000-0005-0000-0000-00002C5D0000}"/>
    <cellStyle name="Normal 65 4 2 3 3 2 3 6" xfId="48002" xr:uid="{00000000-0005-0000-0000-00002D5D0000}"/>
    <cellStyle name="Normal 65 4 2 3 3 2 4" xfId="6996" xr:uid="{00000000-0005-0000-0000-00002E5D0000}"/>
    <cellStyle name="Normal 65 4 2 3 3 2 4 2" xfId="16513" xr:uid="{00000000-0005-0000-0000-00002F5D0000}"/>
    <cellStyle name="Normal 65 4 2 3 3 2 4 3" xfId="24666" xr:uid="{00000000-0005-0000-0000-0000305D0000}"/>
    <cellStyle name="Normal 65 4 2 3 3 2 4 4" xfId="32819" xr:uid="{00000000-0005-0000-0000-0000315D0000}"/>
    <cellStyle name="Normal 65 4 2 3 3 2 4 5" xfId="41051" xr:uid="{00000000-0005-0000-0000-0000325D0000}"/>
    <cellStyle name="Normal 65 4 2 3 3 2 4 6" xfId="50562" xr:uid="{00000000-0005-0000-0000-0000335D0000}"/>
    <cellStyle name="Normal 65 4 2 3 3 2 5" xfId="10913" xr:uid="{00000000-0005-0000-0000-0000345D0000}"/>
    <cellStyle name="Normal 65 4 2 3 3 2 6" xfId="19072" xr:uid="{00000000-0005-0000-0000-0000355D0000}"/>
    <cellStyle name="Normal 65 4 2 3 3 2 7" xfId="27225" xr:uid="{00000000-0005-0000-0000-0000365D0000}"/>
    <cellStyle name="Normal 65 4 2 3 3 2 8" xfId="35457" xr:uid="{00000000-0005-0000-0000-0000375D0000}"/>
    <cellStyle name="Normal 65 4 2 3 3 2 9" xfId="44968" xr:uid="{00000000-0005-0000-0000-0000385D0000}"/>
    <cellStyle name="Normal 65 4 2 3 3 3" xfId="2036" xr:uid="{00000000-0005-0000-0000-0000395D0000}"/>
    <cellStyle name="Normal 65 4 2 3 3 3 2" xfId="5076" xr:uid="{00000000-0005-0000-0000-00003A5D0000}"/>
    <cellStyle name="Normal 65 4 2 3 3 3 2 2" xfId="14593" xr:uid="{00000000-0005-0000-0000-00003B5D0000}"/>
    <cellStyle name="Normal 65 4 2 3 3 3 2 3" xfId="22746" xr:uid="{00000000-0005-0000-0000-00003C5D0000}"/>
    <cellStyle name="Normal 65 4 2 3 3 3 2 4" xfId="30899" xr:uid="{00000000-0005-0000-0000-00003D5D0000}"/>
    <cellStyle name="Normal 65 4 2 3 3 3 2 5" xfId="39131" xr:uid="{00000000-0005-0000-0000-00003E5D0000}"/>
    <cellStyle name="Normal 65 4 2 3 3 3 2 6" xfId="48642" xr:uid="{00000000-0005-0000-0000-00003F5D0000}"/>
    <cellStyle name="Normal 65 4 2 3 3 3 3" xfId="7636" xr:uid="{00000000-0005-0000-0000-0000405D0000}"/>
    <cellStyle name="Normal 65 4 2 3 3 3 3 2" xfId="17153" xr:uid="{00000000-0005-0000-0000-0000415D0000}"/>
    <cellStyle name="Normal 65 4 2 3 3 3 3 3" xfId="25306" xr:uid="{00000000-0005-0000-0000-0000425D0000}"/>
    <cellStyle name="Normal 65 4 2 3 3 3 3 4" xfId="33459" xr:uid="{00000000-0005-0000-0000-0000435D0000}"/>
    <cellStyle name="Normal 65 4 2 3 3 3 3 5" xfId="41691" xr:uid="{00000000-0005-0000-0000-0000445D0000}"/>
    <cellStyle name="Normal 65 4 2 3 3 3 3 6" xfId="51202" xr:uid="{00000000-0005-0000-0000-0000455D0000}"/>
    <cellStyle name="Normal 65 4 2 3 3 3 4" xfId="11553" xr:uid="{00000000-0005-0000-0000-0000465D0000}"/>
    <cellStyle name="Normal 65 4 2 3 3 3 5" xfId="19712" xr:uid="{00000000-0005-0000-0000-0000475D0000}"/>
    <cellStyle name="Normal 65 4 2 3 3 3 6" xfId="27865" xr:uid="{00000000-0005-0000-0000-0000485D0000}"/>
    <cellStyle name="Normal 65 4 2 3 3 3 7" xfId="36097" xr:uid="{00000000-0005-0000-0000-0000495D0000}"/>
    <cellStyle name="Normal 65 4 2 3 3 3 8" xfId="45608" xr:uid="{00000000-0005-0000-0000-00004A5D0000}"/>
    <cellStyle name="Normal 65 4 2 3 3 4" xfId="3793" xr:uid="{00000000-0005-0000-0000-00004B5D0000}"/>
    <cellStyle name="Normal 65 4 2 3 3 4 2" xfId="13310" xr:uid="{00000000-0005-0000-0000-00004C5D0000}"/>
    <cellStyle name="Normal 65 4 2 3 3 4 3" xfId="21466" xr:uid="{00000000-0005-0000-0000-00004D5D0000}"/>
    <cellStyle name="Normal 65 4 2 3 3 4 4" xfId="29619" xr:uid="{00000000-0005-0000-0000-00004E5D0000}"/>
    <cellStyle name="Normal 65 4 2 3 3 4 5" xfId="37851" xr:uid="{00000000-0005-0000-0000-00004F5D0000}"/>
    <cellStyle name="Normal 65 4 2 3 3 4 6" xfId="47362" xr:uid="{00000000-0005-0000-0000-0000505D0000}"/>
    <cellStyle name="Normal 65 4 2 3 3 5" xfId="6356" xr:uid="{00000000-0005-0000-0000-0000515D0000}"/>
    <cellStyle name="Normal 65 4 2 3 3 5 2" xfId="15873" xr:uid="{00000000-0005-0000-0000-0000525D0000}"/>
    <cellStyle name="Normal 65 4 2 3 3 5 3" xfId="24026" xr:uid="{00000000-0005-0000-0000-0000535D0000}"/>
    <cellStyle name="Normal 65 4 2 3 3 5 4" xfId="32179" xr:uid="{00000000-0005-0000-0000-0000545D0000}"/>
    <cellStyle name="Normal 65 4 2 3 3 5 5" xfId="40411" xr:uid="{00000000-0005-0000-0000-0000555D0000}"/>
    <cellStyle name="Normal 65 4 2 3 3 5 6" xfId="49922" xr:uid="{00000000-0005-0000-0000-0000565D0000}"/>
    <cellStyle name="Normal 65 4 2 3 3 6" xfId="10273" xr:uid="{00000000-0005-0000-0000-0000575D0000}"/>
    <cellStyle name="Normal 65 4 2 3 3 7" xfId="18432" xr:uid="{00000000-0005-0000-0000-0000585D0000}"/>
    <cellStyle name="Normal 65 4 2 3 3 8" xfId="26585" xr:uid="{00000000-0005-0000-0000-0000595D0000}"/>
    <cellStyle name="Normal 65 4 2 3 3 9" xfId="34817" xr:uid="{00000000-0005-0000-0000-00005A5D0000}"/>
    <cellStyle name="Normal 65 4 2 3 4" xfId="1073" xr:uid="{00000000-0005-0000-0000-00005B5D0000}"/>
    <cellStyle name="Normal 65 4 2 3 4 2" xfId="2356" xr:uid="{00000000-0005-0000-0000-00005C5D0000}"/>
    <cellStyle name="Normal 65 4 2 3 4 2 2" xfId="5396" xr:uid="{00000000-0005-0000-0000-00005D5D0000}"/>
    <cellStyle name="Normal 65 4 2 3 4 2 2 2" xfId="14913" xr:uid="{00000000-0005-0000-0000-00005E5D0000}"/>
    <cellStyle name="Normal 65 4 2 3 4 2 2 3" xfId="23066" xr:uid="{00000000-0005-0000-0000-00005F5D0000}"/>
    <cellStyle name="Normal 65 4 2 3 4 2 2 4" xfId="31219" xr:uid="{00000000-0005-0000-0000-0000605D0000}"/>
    <cellStyle name="Normal 65 4 2 3 4 2 2 5" xfId="39451" xr:uid="{00000000-0005-0000-0000-0000615D0000}"/>
    <cellStyle name="Normal 65 4 2 3 4 2 2 6" xfId="48962" xr:uid="{00000000-0005-0000-0000-0000625D0000}"/>
    <cellStyle name="Normal 65 4 2 3 4 2 3" xfId="7956" xr:uid="{00000000-0005-0000-0000-0000635D0000}"/>
    <cellStyle name="Normal 65 4 2 3 4 2 3 2" xfId="17473" xr:uid="{00000000-0005-0000-0000-0000645D0000}"/>
    <cellStyle name="Normal 65 4 2 3 4 2 3 3" xfId="25626" xr:uid="{00000000-0005-0000-0000-0000655D0000}"/>
    <cellStyle name="Normal 65 4 2 3 4 2 3 4" xfId="33779" xr:uid="{00000000-0005-0000-0000-0000665D0000}"/>
    <cellStyle name="Normal 65 4 2 3 4 2 3 5" xfId="42011" xr:uid="{00000000-0005-0000-0000-0000675D0000}"/>
    <cellStyle name="Normal 65 4 2 3 4 2 3 6" xfId="51522" xr:uid="{00000000-0005-0000-0000-0000685D0000}"/>
    <cellStyle name="Normal 65 4 2 3 4 2 4" xfId="11873" xr:uid="{00000000-0005-0000-0000-0000695D0000}"/>
    <cellStyle name="Normal 65 4 2 3 4 2 5" xfId="20032" xr:uid="{00000000-0005-0000-0000-00006A5D0000}"/>
    <cellStyle name="Normal 65 4 2 3 4 2 6" xfId="28185" xr:uid="{00000000-0005-0000-0000-00006B5D0000}"/>
    <cellStyle name="Normal 65 4 2 3 4 2 7" xfId="36417" xr:uid="{00000000-0005-0000-0000-00006C5D0000}"/>
    <cellStyle name="Normal 65 4 2 3 4 2 8" xfId="45928" xr:uid="{00000000-0005-0000-0000-00006D5D0000}"/>
    <cellStyle name="Normal 65 4 2 3 4 3" xfId="4116" xr:uid="{00000000-0005-0000-0000-00006E5D0000}"/>
    <cellStyle name="Normal 65 4 2 3 4 3 2" xfId="13633" xr:uid="{00000000-0005-0000-0000-00006F5D0000}"/>
    <cellStyle name="Normal 65 4 2 3 4 3 3" xfId="21786" xr:uid="{00000000-0005-0000-0000-0000705D0000}"/>
    <cellStyle name="Normal 65 4 2 3 4 3 4" xfId="29939" xr:uid="{00000000-0005-0000-0000-0000715D0000}"/>
    <cellStyle name="Normal 65 4 2 3 4 3 5" xfId="38171" xr:uid="{00000000-0005-0000-0000-0000725D0000}"/>
    <cellStyle name="Normal 65 4 2 3 4 3 6" xfId="47682" xr:uid="{00000000-0005-0000-0000-0000735D0000}"/>
    <cellStyle name="Normal 65 4 2 3 4 4" xfId="6676" xr:uid="{00000000-0005-0000-0000-0000745D0000}"/>
    <cellStyle name="Normal 65 4 2 3 4 4 2" xfId="16193" xr:uid="{00000000-0005-0000-0000-0000755D0000}"/>
    <cellStyle name="Normal 65 4 2 3 4 4 3" xfId="24346" xr:uid="{00000000-0005-0000-0000-0000765D0000}"/>
    <cellStyle name="Normal 65 4 2 3 4 4 4" xfId="32499" xr:uid="{00000000-0005-0000-0000-0000775D0000}"/>
    <cellStyle name="Normal 65 4 2 3 4 4 5" xfId="40731" xr:uid="{00000000-0005-0000-0000-0000785D0000}"/>
    <cellStyle name="Normal 65 4 2 3 4 4 6" xfId="50242" xr:uid="{00000000-0005-0000-0000-0000795D0000}"/>
    <cellStyle name="Normal 65 4 2 3 4 5" xfId="10593" xr:uid="{00000000-0005-0000-0000-00007A5D0000}"/>
    <cellStyle name="Normal 65 4 2 3 4 6" xfId="18752" xr:uid="{00000000-0005-0000-0000-00007B5D0000}"/>
    <cellStyle name="Normal 65 4 2 3 4 7" xfId="26905" xr:uid="{00000000-0005-0000-0000-00007C5D0000}"/>
    <cellStyle name="Normal 65 4 2 3 4 8" xfId="35137" xr:uid="{00000000-0005-0000-0000-00007D5D0000}"/>
    <cellStyle name="Normal 65 4 2 3 4 9" xfId="44648" xr:uid="{00000000-0005-0000-0000-00007E5D0000}"/>
    <cellStyle name="Normal 65 4 2 3 5" xfId="1716" xr:uid="{00000000-0005-0000-0000-00007F5D0000}"/>
    <cellStyle name="Normal 65 4 2 3 5 2" xfId="4756" xr:uid="{00000000-0005-0000-0000-0000805D0000}"/>
    <cellStyle name="Normal 65 4 2 3 5 2 2" xfId="14273" xr:uid="{00000000-0005-0000-0000-0000815D0000}"/>
    <cellStyle name="Normal 65 4 2 3 5 2 3" xfId="22426" xr:uid="{00000000-0005-0000-0000-0000825D0000}"/>
    <cellStyle name="Normal 65 4 2 3 5 2 4" xfId="30579" xr:uid="{00000000-0005-0000-0000-0000835D0000}"/>
    <cellStyle name="Normal 65 4 2 3 5 2 5" xfId="38811" xr:uid="{00000000-0005-0000-0000-0000845D0000}"/>
    <cellStyle name="Normal 65 4 2 3 5 2 6" xfId="48322" xr:uid="{00000000-0005-0000-0000-0000855D0000}"/>
    <cellStyle name="Normal 65 4 2 3 5 3" xfId="7316" xr:uid="{00000000-0005-0000-0000-0000865D0000}"/>
    <cellStyle name="Normal 65 4 2 3 5 3 2" xfId="16833" xr:uid="{00000000-0005-0000-0000-0000875D0000}"/>
    <cellStyle name="Normal 65 4 2 3 5 3 3" xfId="24986" xr:uid="{00000000-0005-0000-0000-0000885D0000}"/>
    <cellStyle name="Normal 65 4 2 3 5 3 4" xfId="33139" xr:uid="{00000000-0005-0000-0000-0000895D0000}"/>
    <cellStyle name="Normal 65 4 2 3 5 3 5" xfId="41371" xr:uid="{00000000-0005-0000-0000-00008A5D0000}"/>
    <cellStyle name="Normal 65 4 2 3 5 3 6" xfId="50882" xr:uid="{00000000-0005-0000-0000-00008B5D0000}"/>
    <cellStyle name="Normal 65 4 2 3 5 4" xfId="11233" xr:uid="{00000000-0005-0000-0000-00008C5D0000}"/>
    <cellStyle name="Normal 65 4 2 3 5 5" xfId="19392" xr:uid="{00000000-0005-0000-0000-00008D5D0000}"/>
    <cellStyle name="Normal 65 4 2 3 5 6" xfId="27545" xr:uid="{00000000-0005-0000-0000-00008E5D0000}"/>
    <cellStyle name="Normal 65 4 2 3 5 7" xfId="35777" xr:uid="{00000000-0005-0000-0000-00008F5D0000}"/>
    <cellStyle name="Normal 65 4 2 3 5 8" xfId="45288" xr:uid="{00000000-0005-0000-0000-0000905D0000}"/>
    <cellStyle name="Normal 65 4 2 3 6" xfId="3470" xr:uid="{00000000-0005-0000-0000-0000915D0000}"/>
    <cellStyle name="Normal 65 4 2 3 6 2" xfId="12987" xr:uid="{00000000-0005-0000-0000-0000925D0000}"/>
    <cellStyle name="Normal 65 4 2 3 6 3" xfId="21146" xr:uid="{00000000-0005-0000-0000-0000935D0000}"/>
    <cellStyle name="Normal 65 4 2 3 6 4" xfId="29299" xr:uid="{00000000-0005-0000-0000-0000945D0000}"/>
    <cellStyle name="Normal 65 4 2 3 6 5" xfId="37531" xr:uid="{00000000-0005-0000-0000-0000955D0000}"/>
    <cellStyle name="Normal 65 4 2 3 6 6" xfId="47042" xr:uid="{00000000-0005-0000-0000-0000965D0000}"/>
    <cellStyle name="Normal 65 4 2 3 7" xfId="6036" xr:uid="{00000000-0005-0000-0000-0000975D0000}"/>
    <cellStyle name="Normal 65 4 2 3 7 2" xfId="15553" xr:uid="{00000000-0005-0000-0000-0000985D0000}"/>
    <cellStyle name="Normal 65 4 2 3 7 3" xfId="23706" xr:uid="{00000000-0005-0000-0000-0000995D0000}"/>
    <cellStyle name="Normal 65 4 2 3 7 4" xfId="31859" xr:uid="{00000000-0005-0000-0000-00009A5D0000}"/>
    <cellStyle name="Normal 65 4 2 3 7 5" xfId="40091" xr:uid="{00000000-0005-0000-0000-00009B5D0000}"/>
    <cellStyle name="Normal 65 4 2 3 7 6" xfId="49602" xr:uid="{00000000-0005-0000-0000-00009C5D0000}"/>
    <cellStyle name="Normal 65 4 2 3 8" xfId="9953" xr:uid="{00000000-0005-0000-0000-00009D5D0000}"/>
    <cellStyle name="Normal 65 4 2 3 9" xfId="18112" xr:uid="{00000000-0005-0000-0000-00009E5D0000}"/>
    <cellStyle name="Normal 65 4 2 30" xfId="9622" xr:uid="{00000000-0005-0000-0000-00009F5D0000}"/>
    <cellStyle name="Normal 65 4 2 30 2" xfId="43677" xr:uid="{00000000-0005-0000-0000-0000A05D0000}"/>
    <cellStyle name="Normal 65 4 2 30 3" xfId="53188" xr:uid="{00000000-0005-0000-0000-0000A15D0000}"/>
    <cellStyle name="Normal 65 4 2 31" xfId="9701" xr:uid="{00000000-0005-0000-0000-0000A25D0000}"/>
    <cellStyle name="Normal 65 4 2 31 2" xfId="43756" xr:uid="{00000000-0005-0000-0000-0000A35D0000}"/>
    <cellStyle name="Normal 65 4 2 31 3" xfId="53267" xr:uid="{00000000-0005-0000-0000-0000A45D0000}"/>
    <cellStyle name="Normal 65 4 2 32" xfId="9780" xr:uid="{00000000-0005-0000-0000-0000A55D0000}"/>
    <cellStyle name="Normal 65 4 2 32 2" xfId="43835" xr:uid="{00000000-0005-0000-0000-0000A65D0000}"/>
    <cellStyle name="Normal 65 4 2 32 3" xfId="53346" xr:uid="{00000000-0005-0000-0000-0000A75D0000}"/>
    <cellStyle name="Normal 65 4 2 33" xfId="9874" xr:uid="{00000000-0005-0000-0000-0000A85D0000}"/>
    <cellStyle name="Normal 65 4 2 34" xfId="18033" xr:uid="{00000000-0005-0000-0000-0000A95D0000}"/>
    <cellStyle name="Normal 65 4 2 35" xfId="26186" xr:uid="{00000000-0005-0000-0000-0000AA5D0000}"/>
    <cellStyle name="Normal 65 4 2 36" xfId="34339" xr:uid="{00000000-0005-0000-0000-0000AB5D0000}"/>
    <cellStyle name="Normal 65 4 2 37" xfId="34418" xr:uid="{00000000-0005-0000-0000-0000AC5D0000}"/>
    <cellStyle name="Normal 65 4 2 38" xfId="43929" xr:uid="{00000000-0005-0000-0000-0000AD5D0000}"/>
    <cellStyle name="Normal 65 4 2 39" xfId="53440" xr:uid="{00000000-0005-0000-0000-0000AE5D0000}"/>
    <cellStyle name="Normal 65 4 2 4" xfId="504" xr:uid="{00000000-0005-0000-0000-0000AF5D0000}"/>
    <cellStyle name="Normal 65 4 2 4 10" xfId="34577" xr:uid="{00000000-0005-0000-0000-0000B05D0000}"/>
    <cellStyle name="Normal 65 4 2 4 11" xfId="44088" xr:uid="{00000000-0005-0000-0000-0000B15D0000}"/>
    <cellStyle name="Normal 65 4 2 4 2" xfId="830" xr:uid="{00000000-0005-0000-0000-0000B25D0000}"/>
    <cellStyle name="Normal 65 4 2 4 2 10" xfId="44408" xr:uid="{00000000-0005-0000-0000-0000B35D0000}"/>
    <cellStyle name="Normal 65 4 2 4 2 2" xfId="1473" xr:uid="{00000000-0005-0000-0000-0000B45D0000}"/>
    <cellStyle name="Normal 65 4 2 4 2 2 2" xfId="2756" xr:uid="{00000000-0005-0000-0000-0000B55D0000}"/>
    <cellStyle name="Normal 65 4 2 4 2 2 2 2" xfId="5796" xr:uid="{00000000-0005-0000-0000-0000B65D0000}"/>
    <cellStyle name="Normal 65 4 2 4 2 2 2 2 2" xfId="15313" xr:uid="{00000000-0005-0000-0000-0000B75D0000}"/>
    <cellStyle name="Normal 65 4 2 4 2 2 2 2 3" xfId="23466" xr:uid="{00000000-0005-0000-0000-0000B85D0000}"/>
    <cellStyle name="Normal 65 4 2 4 2 2 2 2 4" xfId="31619" xr:uid="{00000000-0005-0000-0000-0000B95D0000}"/>
    <cellStyle name="Normal 65 4 2 4 2 2 2 2 5" xfId="39851" xr:uid="{00000000-0005-0000-0000-0000BA5D0000}"/>
    <cellStyle name="Normal 65 4 2 4 2 2 2 2 6" xfId="49362" xr:uid="{00000000-0005-0000-0000-0000BB5D0000}"/>
    <cellStyle name="Normal 65 4 2 4 2 2 2 3" xfId="8356" xr:uid="{00000000-0005-0000-0000-0000BC5D0000}"/>
    <cellStyle name="Normal 65 4 2 4 2 2 2 3 2" xfId="17873" xr:uid="{00000000-0005-0000-0000-0000BD5D0000}"/>
    <cellStyle name="Normal 65 4 2 4 2 2 2 3 3" xfId="26026" xr:uid="{00000000-0005-0000-0000-0000BE5D0000}"/>
    <cellStyle name="Normal 65 4 2 4 2 2 2 3 4" xfId="34179" xr:uid="{00000000-0005-0000-0000-0000BF5D0000}"/>
    <cellStyle name="Normal 65 4 2 4 2 2 2 3 5" xfId="42411" xr:uid="{00000000-0005-0000-0000-0000C05D0000}"/>
    <cellStyle name="Normal 65 4 2 4 2 2 2 3 6" xfId="51922" xr:uid="{00000000-0005-0000-0000-0000C15D0000}"/>
    <cellStyle name="Normal 65 4 2 4 2 2 2 4" xfId="12273" xr:uid="{00000000-0005-0000-0000-0000C25D0000}"/>
    <cellStyle name="Normal 65 4 2 4 2 2 2 5" xfId="20432" xr:uid="{00000000-0005-0000-0000-0000C35D0000}"/>
    <cellStyle name="Normal 65 4 2 4 2 2 2 6" xfId="28585" xr:uid="{00000000-0005-0000-0000-0000C45D0000}"/>
    <cellStyle name="Normal 65 4 2 4 2 2 2 7" xfId="36817" xr:uid="{00000000-0005-0000-0000-0000C55D0000}"/>
    <cellStyle name="Normal 65 4 2 4 2 2 2 8" xfId="46328" xr:uid="{00000000-0005-0000-0000-0000C65D0000}"/>
    <cellStyle name="Normal 65 4 2 4 2 2 3" xfId="4516" xr:uid="{00000000-0005-0000-0000-0000C75D0000}"/>
    <cellStyle name="Normal 65 4 2 4 2 2 3 2" xfId="14033" xr:uid="{00000000-0005-0000-0000-0000C85D0000}"/>
    <cellStyle name="Normal 65 4 2 4 2 2 3 3" xfId="22186" xr:uid="{00000000-0005-0000-0000-0000C95D0000}"/>
    <cellStyle name="Normal 65 4 2 4 2 2 3 4" xfId="30339" xr:uid="{00000000-0005-0000-0000-0000CA5D0000}"/>
    <cellStyle name="Normal 65 4 2 4 2 2 3 5" xfId="38571" xr:uid="{00000000-0005-0000-0000-0000CB5D0000}"/>
    <cellStyle name="Normal 65 4 2 4 2 2 3 6" xfId="48082" xr:uid="{00000000-0005-0000-0000-0000CC5D0000}"/>
    <cellStyle name="Normal 65 4 2 4 2 2 4" xfId="7076" xr:uid="{00000000-0005-0000-0000-0000CD5D0000}"/>
    <cellStyle name="Normal 65 4 2 4 2 2 4 2" xfId="16593" xr:uid="{00000000-0005-0000-0000-0000CE5D0000}"/>
    <cellStyle name="Normal 65 4 2 4 2 2 4 3" xfId="24746" xr:uid="{00000000-0005-0000-0000-0000CF5D0000}"/>
    <cellStyle name="Normal 65 4 2 4 2 2 4 4" xfId="32899" xr:uid="{00000000-0005-0000-0000-0000D05D0000}"/>
    <cellStyle name="Normal 65 4 2 4 2 2 4 5" xfId="41131" xr:uid="{00000000-0005-0000-0000-0000D15D0000}"/>
    <cellStyle name="Normal 65 4 2 4 2 2 4 6" xfId="50642" xr:uid="{00000000-0005-0000-0000-0000D25D0000}"/>
    <cellStyle name="Normal 65 4 2 4 2 2 5" xfId="10993" xr:uid="{00000000-0005-0000-0000-0000D35D0000}"/>
    <cellStyle name="Normal 65 4 2 4 2 2 6" xfId="19152" xr:uid="{00000000-0005-0000-0000-0000D45D0000}"/>
    <cellStyle name="Normal 65 4 2 4 2 2 7" xfId="27305" xr:uid="{00000000-0005-0000-0000-0000D55D0000}"/>
    <cellStyle name="Normal 65 4 2 4 2 2 8" xfId="35537" xr:uid="{00000000-0005-0000-0000-0000D65D0000}"/>
    <cellStyle name="Normal 65 4 2 4 2 2 9" xfId="45048" xr:uid="{00000000-0005-0000-0000-0000D75D0000}"/>
    <cellStyle name="Normal 65 4 2 4 2 3" xfId="2116" xr:uid="{00000000-0005-0000-0000-0000D85D0000}"/>
    <cellStyle name="Normal 65 4 2 4 2 3 2" xfId="5156" xr:uid="{00000000-0005-0000-0000-0000D95D0000}"/>
    <cellStyle name="Normal 65 4 2 4 2 3 2 2" xfId="14673" xr:uid="{00000000-0005-0000-0000-0000DA5D0000}"/>
    <cellStyle name="Normal 65 4 2 4 2 3 2 3" xfId="22826" xr:uid="{00000000-0005-0000-0000-0000DB5D0000}"/>
    <cellStyle name="Normal 65 4 2 4 2 3 2 4" xfId="30979" xr:uid="{00000000-0005-0000-0000-0000DC5D0000}"/>
    <cellStyle name="Normal 65 4 2 4 2 3 2 5" xfId="39211" xr:uid="{00000000-0005-0000-0000-0000DD5D0000}"/>
    <cellStyle name="Normal 65 4 2 4 2 3 2 6" xfId="48722" xr:uid="{00000000-0005-0000-0000-0000DE5D0000}"/>
    <cellStyle name="Normal 65 4 2 4 2 3 3" xfId="7716" xr:uid="{00000000-0005-0000-0000-0000DF5D0000}"/>
    <cellStyle name="Normal 65 4 2 4 2 3 3 2" xfId="17233" xr:uid="{00000000-0005-0000-0000-0000E05D0000}"/>
    <cellStyle name="Normal 65 4 2 4 2 3 3 3" xfId="25386" xr:uid="{00000000-0005-0000-0000-0000E15D0000}"/>
    <cellStyle name="Normal 65 4 2 4 2 3 3 4" xfId="33539" xr:uid="{00000000-0005-0000-0000-0000E25D0000}"/>
    <cellStyle name="Normal 65 4 2 4 2 3 3 5" xfId="41771" xr:uid="{00000000-0005-0000-0000-0000E35D0000}"/>
    <cellStyle name="Normal 65 4 2 4 2 3 3 6" xfId="51282" xr:uid="{00000000-0005-0000-0000-0000E45D0000}"/>
    <cellStyle name="Normal 65 4 2 4 2 3 4" xfId="11633" xr:uid="{00000000-0005-0000-0000-0000E55D0000}"/>
    <cellStyle name="Normal 65 4 2 4 2 3 5" xfId="19792" xr:uid="{00000000-0005-0000-0000-0000E65D0000}"/>
    <cellStyle name="Normal 65 4 2 4 2 3 6" xfId="27945" xr:uid="{00000000-0005-0000-0000-0000E75D0000}"/>
    <cellStyle name="Normal 65 4 2 4 2 3 7" xfId="36177" xr:uid="{00000000-0005-0000-0000-0000E85D0000}"/>
    <cellStyle name="Normal 65 4 2 4 2 3 8" xfId="45688" xr:uid="{00000000-0005-0000-0000-0000E95D0000}"/>
    <cellStyle name="Normal 65 4 2 4 2 4" xfId="3876" xr:uid="{00000000-0005-0000-0000-0000EA5D0000}"/>
    <cellStyle name="Normal 65 4 2 4 2 4 2" xfId="13393" xr:uid="{00000000-0005-0000-0000-0000EB5D0000}"/>
    <cellStyle name="Normal 65 4 2 4 2 4 3" xfId="21546" xr:uid="{00000000-0005-0000-0000-0000EC5D0000}"/>
    <cellStyle name="Normal 65 4 2 4 2 4 4" xfId="29699" xr:uid="{00000000-0005-0000-0000-0000ED5D0000}"/>
    <cellStyle name="Normal 65 4 2 4 2 4 5" xfId="37931" xr:uid="{00000000-0005-0000-0000-0000EE5D0000}"/>
    <cellStyle name="Normal 65 4 2 4 2 4 6" xfId="47442" xr:uid="{00000000-0005-0000-0000-0000EF5D0000}"/>
    <cellStyle name="Normal 65 4 2 4 2 5" xfId="6436" xr:uid="{00000000-0005-0000-0000-0000F05D0000}"/>
    <cellStyle name="Normal 65 4 2 4 2 5 2" xfId="15953" xr:uid="{00000000-0005-0000-0000-0000F15D0000}"/>
    <cellStyle name="Normal 65 4 2 4 2 5 3" xfId="24106" xr:uid="{00000000-0005-0000-0000-0000F25D0000}"/>
    <cellStyle name="Normal 65 4 2 4 2 5 4" xfId="32259" xr:uid="{00000000-0005-0000-0000-0000F35D0000}"/>
    <cellStyle name="Normal 65 4 2 4 2 5 5" xfId="40491" xr:uid="{00000000-0005-0000-0000-0000F45D0000}"/>
    <cellStyle name="Normal 65 4 2 4 2 5 6" xfId="50002" xr:uid="{00000000-0005-0000-0000-0000F55D0000}"/>
    <cellStyle name="Normal 65 4 2 4 2 6" xfId="10353" xr:uid="{00000000-0005-0000-0000-0000F65D0000}"/>
    <cellStyle name="Normal 65 4 2 4 2 7" xfId="18512" xr:uid="{00000000-0005-0000-0000-0000F75D0000}"/>
    <cellStyle name="Normal 65 4 2 4 2 8" xfId="26665" xr:uid="{00000000-0005-0000-0000-0000F85D0000}"/>
    <cellStyle name="Normal 65 4 2 4 2 9" xfId="34897" xr:uid="{00000000-0005-0000-0000-0000F95D0000}"/>
    <cellStyle name="Normal 65 4 2 4 3" xfId="1153" xr:uid="{00000000-0005-0000-0000-0000FA5D0000}"/>
    <cellStyle name="Normal 65 4 2 4 3 2" xfId="2436" xr:uid="{00000000-0005-0000-0000-0000FB5D0000}"/>
    <cellStyle name="Normal 65 4 2 4 3 2 2" xfId="5476" xr:uid="{00000000-0005-0000-0000-0000FC5D0000}"/>
    <cellStyle name="Normal 65 4 2 4 3 2 2 2" xfId="14993" xr:uid="{00000000-0005-0000-0000-0000FD5D0000}"/>
    <cellStyle name="Normal 65 4 2 4 3 2 2 3" xfId="23146" xr:uid="{00000000-0005-0000-0000-0000FE5D0000}"/>
    <cellStyle name="Normal 65 4 2 4 3 2 2 4" xfId="31299" xr:uid="{00000000-0005-0000-0000-0000FF5D0000}"/>
    <cellStyle name="Normal 65 4 2 4 3 2 2 5" xfId="39531" xr:uid="{00000000-0005-0000-0000-0000005E0000}"/>
    <cellStyle name="Normal 65 4 2 4 3 2 2 6" xfId="49042" xr:uid="{00000000-0005-0000-0000-0000015E0000}"/>
    <cellStyle name="Normal 65 4 2 4 3 2 3" xfId="8036" xr:uid="{00000000-0005-0000-0000-0000025E0000}"/>
    <cellStyle name="Normal 65 4 2 4 3 2 3 2" xfId="17553" xr:uid="{00000000-0005-0000-0000-0000035E0000}"/>
    <cellStyle name="Normal 65 4 2 4 3 2 3 3" xfId="25706" xr:uid="{00000000-0005-0000-0000-0000045E0000}"/>
    <cellStyle name="Normal 65 4 2 4 3 2 3 4" xfId="33859" xr:uid="{00000000-0005-0000-0000-0000055E0000}"/>
    <cellStyle name="Normal 65 4 2 4 3 2 3 5" xfId="42091" xr:uid="{00000000-0005-0000-0000-0000065E0000}"/>
    <cellStyle name="Normal 65 4 2 4 3 2 3 6" xfId="51602" xr:uid="{00000000-0005-0000-0000-0000075E0000}"/>
    <cellStyle name="Normal 65 4 2 4 3 2 4" xfId="11953" xr:uid="{00000000-0005-0000-0000-0000085E0000}"/>
    <cellStyle name="Normal 65 4 2 4 3 2 5" xfId="20112" xr:uid="{00000000-0005-0000-0000-0000095E0000}"/>
    <cellStyle name="Normal 65 4 2 4 3 2 6" xfId="28265" xr:uid="{00000000-0005-0000-0000-00000A5E0000}"/>
    <cellStyle name="Normal 65 4 2 4 3 2 7" xfId="36497" xr:uid="{00000000-0005-0000-0000-00000B5E0000}"/>
    <cellStyle name="Normal 65 4 2 4 3 2 8" xfId="46008" xr:uid="{00000000-0005-0000-0000-00000C5E0000}"/>
    <cellStyle name="Normal 65 4 2 4 3 3" xfId="4196" xr:uid="{00000000-0005-0000-0000-00000D5E0000}"/>
    <cellStyle name="Normal 65 4 2 4 3 3 2" xfId="13713" xr:uid="{00000000-0005-0000-0000-00000E5E0000}"/>
    <cellStyle name="Normal 65 4 2 4 3 3 3" xfId="21866" xr:uid="{00000000-0005-0000-0000-00000F5E0000}"/>
    <cellStyle name="Normal 65 4 2 4 3 3 4" xfId="30019" xr:uid="{00000000-0005-0000-0000-0000105E0000}"/>
    <cellStyle name="Normal 65 4 2 4 3 3 5" xfId="38251" xr:uid="{00000000-0005-0000-0000-0000115E0000}"/>
    <cellStyle name="Normal 65 4 2 4 3 3 6" xfId="47762" xr:uid="{00000000-0005-0000-0000-0000125E0000}"/>
    <cellStyle name="Normal 65 4 2 4 3 4" xfId="6756" xr:uid="{00000000-0005-0000-0000-0000135E0000}"/>
    <cellStyle name="Normal 65 4 2 4 3 4 2" xfId="16273" xr:uid="{00000000-0005-0000-0000-0000145E0000}"/>
    <cellStyle name="Normal 65 4 2 4 3 4 3" xfId="24426" xr:uid="{00000000-0005-0000-0000-0000155E0000}"/>
    <cellStyle name="Normal 65 4 2 4 3 4 4" xfId="32579" xr:uid="{00000000-0005-0000-0000-0000165E0000}"/>
    <cellStyle name="Normal 65 4 2 4 3 4 5" xfId="40811" xr:uid="{00000000-0005-0000-0000-0000175E0000}"/>
    <cellStyle name="Normal 65 4 2 4 3 4 6" xfId="50322" xr:uid="{00000000-0005-0000-0000-0000185E0000}"/>
    <cellStyle name="Normal 65 4 2 4 3 5" xfId="10673" xr:uid="{00000000-0005-0000-0000-0000195E0000}"/>
    <cellStyle name="Normal 65 4 2 4 3 6" xfId="18832" xr:uid="{00000000-0005-0000-0000-00001A5E0000}"/>
    <cellStyle name="Normal 65 4 2 4 3 7" xfId="26985" xr:uid="{00000000-0005-0000-0000-00001B5E0000}"/>
    <cellStyle name="Normal 65 4 2 4 3 8" xfId="35217" xr:uid="{00000000-0005-0000-0000-00001C5E0000}"/>
    <cellStyle name="Normal 65 4 2 4 3 9" xfId="44728" xr:uid="{00000000-0005-0000-0000-00001D5E0000}"/>
    <cellStyle name="Normal 65 4 2 4 4" xfId="1796" xr:uid="{00000000-0005-0000-0000-00001E5E0000}"/>
    <cellStyle name="Normal 65 4 2 4 4 2" xfId="4836" xr:uid="{00000000-0005-0000-0000-00001F5E0000}"/>
    <cellStyle name="Normal 65 4 2 4 4 2 2" xfId="14353" xr:uid="{00000000-0005-0000-0000-0000205E0000}"/>
    <cellStyle name="Normal 65 4 2 4 4 2 3" xfId="22506" xr:uid="{00000000-0005-0000-0000-0000215E0000}"/>
    <cellStyle name="Normal 65 4 2 4 4 2 4" xfId="30659" xr:uid="{00000000-0005-0000-0000-0000225E0000}"/>
    <cellStyle name="Normal 65 4 2 4 4 2 5" xfId="38891" xr:uid="{00000000-0005-0000-0000-0000235E0000}"/>
    <cellStyle name="Normal 65 4 2 4 4 2 6" xfId="48402" xr:uid="{00000000-0005-0000-0000-0000245E0000}"/>
    <cellStyle name="Normal 65 4 2 4 4 3" xfId="7396" xr:uid="{00000000-0005-0000-0000-0000255E0000}"/>
    <cellStyle name="Normal 65 4 2 4 4 3 2" xfId="16913" xr:uid="{00000000-0005-0000-0000-0000265E0000}"/>
    <cellStyle name="Normal 65 4 2 4 4 3 3" xfId="25066" xr:uid="{00000000-0005-0000-0000-0000275E0000}"/>
    <cellStyle name="Normal 65 4 2 4 4 3 4" xfId="33219" xr:uid="{00000000-0005-0000-0000-0000285E0000}"/>
    <cellStyle name="Normal 65 4 2 4 4 3 5" xfId="41451" xr:uid="{00000000-0005-0000-0000-0000295E0000}"/>
    <cellStyle name="Normal 65 4 2 4 4 3 6" xfId="50962" xr:uid="{00000000-0005-0000-0000-00002A5E0000}"/>
    <cellStyle name="Normal 65 4 2 4 4 4" xfId="11313" xr:uid="{00000000-0005-0000-0000-00002B5E0000}"/>
    <cellStyle name="Normal 65 4 2 4 4 5" xfId="19472" xr:uid="{00000000-0005-0000-0000-00002C5E0000}"/>
    <cellStyle name="Normal 65 4 2 4 4 6" xfId="27625" xr:uid="{00000000-0005-0000-0000-00002D5E0000}"/>
    <cellStyle name="Normal 65 4 2 4 4 7" xfId="35857" xr:uid="{00000000-0005-0000-0000-00002E5E0000}"/>
    <cellStyle name="Normal 65 4 2 4 4 8" xfId="45368" xr:uid="{00000000-0005-0000-0000-00002F5E0000}"/>
    <cellStyle name="Normal 65 4 2 4 5" xfId="3553" xr:uid="{00000000-0005-0000-0000-0000305E0000}"/>
    <cellStyle name="Normal 65 4 2 4 5 2" xfId="13070" xr:uid="{00000000-0005-0000-0000-0000315E0000}"/>
    <cellStyle name="Normal 65 4 2 4 5 3" xfId="21226" xr:uid="{00000000-0005-0000-0000-0000325E0000}"/>
    <cellStyle name="Normal 65 4 2 4 5 4" xfId="29379" xr:uid="{00000000-0005-0000-0000-0000335E0000}"/>
    <cellStyle name="Normal 65 4 2 4 5 5" xfId="37611" xr:uid="{00000000-0005-0000-0000-0000345E0000}"/>
    <cellStyle name="Normal 65 4 2 4 5 6" xfId="47122" xr:uid="{00000000-0005-0000-0000-0000355E0000}"/>
    <cellStyle name="Normal 65 4 2 4 6" xfId="6116" xr:uid="{00000000-0005-0000-0000-0000365E0000}"/>
    <cellStyle name="Normal 65 4 2 4 6 2" xfId="15633" xr:uid="{00000000-0005-0000-0000-0000375E0000}"/>
    <cellStyle name="Normal 65 4 2 4 6 3" xfId="23786" xr:uid="{00000000-0005-0000-0000-0000385E0000}"/>
    <cellStyle name="Normal 65 4 2 4 6 4" xfId="31939" xr:uid="{00000000-0005-0000-0000-0000395E0000}"/>
    <cellStyle name="Normal 65 4 2 4 6 5" xfId="40171" xr:uid="{00000000-0005-0000-0000-00003A5E0000}"/>
    <cellStyle name="Normal 65 4 2 4 6 6" xfId="49682" xr:uid="{00000000-0005-0000-0000-00003B5E0000}"/>
    <cellStyle name="Normal 65 4 2 4 7" xfId="10033" xr:uid="{00000000-0005-0000-0000-00003C5E0000}"/>
    <cellStyle name="Normal 65 4 2 4 8" xfId="18192" xr:uid="{00000000-0005-0000-0000-00003D5E0000}"/>
    <cellStyle name="Normal 65 4 2 4 9" xfId="26345" xr:uid="{00000000-0005-0000-0000-00003E5E0000}"/>
    <cellStyle name="Normal 65 4 2 40" xfId="53519" xr:uid="{00000000-0005-0000-0000-00003F5E0000}"/>
    <cellStyle name="Normal 65 4 2 41" xfId="53598" xr:uid="{00000000-0005-0000-0000-0000405E0000}"/>
    <cellStyle name="Normal 65 4 2 42" xfId="53677" xr:uid="{00000000-0005-0000-0000-0000415E0000}"/>
    <cellStyle name="Normal 65 4 2 43" xfId="53756" xr:uid="{00000000-0005-0000-0000-0000425E0000}"/>
    <cellStyle name="Normal 65 4 2 5" xfId="667" xr:uid="{00000000-0005-0000-0000-0000435E0000}"/>
    <cellStyle name="Normal 65 4 2 5 10" xfId="44248" xr:uid="{00000000-0005-0000-0000-0000445E0000}"/>
    <cellStyle name="Normal 65 4 2 5 2" xfId="1313" xr:uid="{00000000-0005-0000-0000-0000455E0000}"/>
    <cellStyle name="Normal 65 4 2 5 2 2" xfId="2596" xr:uid="{00000000-0005-0000-0000-0000465E0000}"/>
    <cellStyle name="Normal 65 4 2 5 2 2 2" xfId="5636" xr:uid="{00000000-0005-0000-0000-0000475E0000}"/>
    <cellStyle name="Normal 65 4 2 5 2 2 2 2" xfId="15153" xr:uid="{00000000-0005-0000-0000-0000485E0000}"/>
    <cellStyle name="Normal 65 4 2 5 2 2 2 3" xfId="23306" xr:uid="{00000000-0005-0000-0000-0000495E0000}"/>
    <cellStyle name="Normal 65 4 2 5 2 2 2 4" xfId="31459" xr:uid="{00000000-0005-0000-0000-00004A5E0000}"/>
    <cellStyle name="Normal 65 4 2 5 2 2 2 5" xfId="39691" xr:uid="{00000000-0005-0000-0000-00004B5E0000}"/>
    <cellStyle name="Normal 65 4 2 5 2 2 2 6" xfId="49202" xr:uid="{00000000-0005-0000-0000-00004C5E0000}"/>
    <cellStyle name="Normal 65 4 2 5 2 2 3" xfId="8196" xr:uid="{00000000-0005-0000-0000-00004D5E0000}"/>
    <cellStyle name="Normal 65 4 2 5 2 2 3 2" xfId="17713" xr:uid="{00000000-0005-0000-0000-00004E5E0000}"/>
    <cellStyle name="Normal 65 4 2 5 2 2 3 3" xfId="25866" xr:uid="{00000000-0005-0000-0000-00004F5E0000}"/>
    <cellStyle name="Normal 65 4 2 5 2 2 3 4" xfId="34019" xr:uid="{00000000-0005-0000-0000-0000505E0000}"/>
    <cellStyle name="Normal 65 4 2 5 2 2 3 5" xfId="42251" xr:uid="{00000000-0005-0000-0000-0000515E0000}"/>
    <cellStyle name="Normal 65 4 2 5 2 2 3 6" xfId="51762" xr:uid="{00000000-0005-0000-0000-0000525E0000}"/>
    <cellStyle name="Normal 65 4 2 5 2 2 4" xfId="12113" xr:uid="{00000000-0005-0000-0000-0000535E0000}"/>
    <cellStyle name="Normal 65 4 2 5 2 2 5" xfId="20272" xr:uid="{00000000-0005-0000-0000-0000545E0000}"/>
    <cellStyle name="Normal 65 4 2 5 2 2 6" xfId="28425" xr:uid="{00000000-0005-0000-0000-0000555E0000}"/>
    <cellStyle name="Normal 65 4 2 5 2 2 7" xfId="36657" xr:uid="{00000000-0005-0000-0000-0000565E0000}"/>
    <cellStyle name="Normal 65 4 2 5 2 2 8" xfId="46168" xr:uid="{00000000-0005-0000-0000-0000575E0000}"/>
    <cellStyle name="Normal 65 4 2 5 2 3" xfId="4356" xr:uid="{00000000-0005-0000-0000-0000585E0000}"/>
    <cellStyle name="Normal 65 4 2 5 2 3 2" xfId="13873" xr:uid="{00000000-0005-0000-0000-0000595E0000}"/>
    <cellStyle name="Normal 65 4 2 5 2 3 3" xfId="22026" xr:uid="{00000000-0005-0000-0000-00005A5E0000}"/>
    <cellStyle name="Normal 65 4 2 5 2 3 4" xfId="30179" xr:uid="{00000000-0005-0000-0000-00005B5E0000}"/>
    <cellStyle name="Normal 65 4 2 5 2 3 5" xfId="38411" xr:uid="{00000000-0005-0000-0000-00005C5E0000}"/>
    <cellStyle name="Normal 65 4 2 5 2 3 6" xfId="47922" xr:uid="{00000000-0005-0000-0000-00005D5E0000}"/>
    <cellStyle name="Normal 65 4 2 5 2 4" xfId="6916" xr:uid="{00000000-0005-0000-0000-00005E5E0000}"/>
    <cellStyle name="Normal 65 4 2 5 2 4 2" xfId="16433" xr:uid="{00000000-0005-0000-0000-00005F5E0000}"/>
    <cellStyle name="Normal 65 4 2 5 2 4 3" xfId="24586" xr:uid="{00000000-0005-0000-0000-0000605E0000}"/>
    <cellStyle name="Normal 65 4 2 5 2 4 4" xfId="32739" xr:uid="{00000000-0005-0000-0000-0000615E0000}"/>
    <cellStyle name="Normal 65 4 2 5 2 4 5" xfId="40971" xr:uid="{00000000-0005-0000-0000-0000625E0000}"/>
    <cellStyle name="Normal 65 4 2 5 2 4 6" xfId="50482" xr:uid="{00000000-0005-0000-0000-0000635E0000}"/>
    <cellStyle name="Normal 65 4 2 5 2 5" xfId="10833" xr:uid="{00000000-0005-0000-0000-0000645E0000}"/>
    <cellStyle name="Normal 65 4 2 5 2 6" xfId="18992" xr:uid="{00000000-0005-0000-0000-0000655E0000}"/>
    <cellStyle name="Normal 65 4 2 5 2 7" xfId="27145" xr:uid="{00000000-0005-0000-0000-0000665E0000}"/>
    <cellStyle name="Normal 65 4 2 5 2 8" xfId="35377" xr:uid="{00000000-0005-0000-0000-0000675E0000}"/>
    <cellStyle name="Normal 65 4 2 5 2 9" xfId="44888" xr:uid="{00000000-0005-0000-0000-0000685E0000}"/>
    <cellStyle name="Normal 65 4 2 5 3" xfId="1956" xr:uid="{00000000-0005-0000-0000-0000695E0000}"/>
    <cellStyle name="Normal 65 4 2 5 3 2" xfId="4996" xr:uid="{00000000-0005-0000-0000-00006A5E0000}"/>
    <cellStyle name="Normal 65 4 2 5 3 2 2" xfId="14513" xr:uid="{00000000-0005-0000-0000-00006B5E0000}"/>
    <cellStyle name="Normal 65 4 2 5 3 2 3" xfId="22666" xr:uid="{00000000-0005-0000-0000-00006C5E0000}"/>
    <cellStyle name="Normal 65 4 2 5 3 2 4" xfId="30819" xr:uid="{00000000-0005-0000-0000-00006D5E0000}"/>
    <cellStyle name="Normal 65 4 2 5 3 2 5" xfId="39051" xr:uid="{00000000-0005-0000-0000-00006E5E0000}"/>
    <cellStyle name="Normal 65 4 2 5 3 2 6" xfId="48562" xr:uid="{00000000-0005-0000-0000-00006F5E0000}"/>
    <cellStyle name="Normal 65 4 2 5 3 3" xfId="7556" xr:uid="{00000000-0005-0000-0000-0000705E0000}"/>
    <cellStyle name="Normal 65 4 2 5 3 3 2" xfId="17073" xr:uid="{00000000-0005-0000-0000-0000715E0000}"/>
    <cellStyle name="Normal 65 4 2 5 3 3 3" xfId="25226" xr:uid="{00000000-0005-0000-0000-0000725E0000}"/>
    <cellStyle name="Normal 65 4 2 5 3 3 4" xfId="33379" xr:uid="{00000000-0005-0000-0000-0000735E0000}"/>
    <cellStyle name="Normal 65 4 2 5 3 3 5" xfId="41611" xr:uid="{00000000-0005-0000-0000-0000745E0000}"/>
    <cellStyle name="Normal 65 4 2 5 3 3 6" xfId="51122" xr:uid="{00000000-0005-0000-0000-0000755E0000}"/>
    <cellStyle name="Normal 65 4 2 5 3 4" xfId="11473" xr:uid="{00000000-0005-0000-0000-0000765E0000}"/>
    <cellStyle name="Normal 65 4 2 5 3 5" xfId="19632" xr:uid="{00000000-0005-0000-0000-0000775E0000}"/>
    <cellStyle name="Normal 65 4 2 5 3 6" xfId="27785" xr:uid="{00000000-0005-0000-0000-0000785E0000}"/>
    <cellStyle name="Normal 65 4 2 5 3 7" xfId="36017" xr:uid="{00000000-0005-0000-0000-0000795E0000}"/>
    <cellStyle name="Normal 65 4 2 5 3 8" xfId="45528" xr:uid="{00000000-0005-0000-0000-00007A5E0000}"/>
    <cellStyle name="Normal 65 4 2 5 4" xfId="3713" xr:uid="{00000000-0005-0000-0000-00007B5E0000}"/>
    <cellStyle name="Normal 65 4 2 5 4 2" xfId="13230" xr:uid="{00000000-0005-0000-0000-00007C5E0000}"/>
    <cellStyle name="Normal 65 4 2 5 4 3" xfId="21386" xr:uid="{00000000-0005-0000-0000-00007D5E0000}"/>
    <cellStyle name="Normal 65 4 2 5 4 4" xfId="29539" xr:uid="{00000000-0005-0000-0000-00007E5E0000}"/>
    <cellStyle name="Normal 65 4 2 5 4 5" xfId="37771" xr:uid="{00000000-0005-0000-0000-00007F5E0000}"/>
    <cellStyle name="Normal 65 4 2 5 4 6" xfId="47282" xr:uid="{00000000-0005-0000-0000-0000805E0000}"/>
    <cellStyle name="Normal 65 4 2 5 5" xfId="6276" xr:uid="{00000000-0005-0000-0000-0000815E0000}"/>
    <cellStyle name="Normal 65 4 2 5 5 2" xfId="15793" xr:uid="{00000000-0005-0000-0000-0000825E0000}"/>
    <cellStyle name="Normal 65 4 2 5 5 3" xfId="23946" xr:uid="{00000000-0005-0000-0000-0000835E0000}"/>
    <cellStyle name="Normal 65 4 2 5 5 4" xfId="32099" xr:uid="{00000000-0005-0000-0000-0000845E0000}"/>
    <cellStyle name="Normal 65 4 2 5 5 5" xfId="40331" xr:uid="{00000000-0005-0000-0000-0000855E0000}"/>
    <cellStyle name="Normal 65 4 2 5 5 6" xfId="49842" xr:uid="{00000000-0005-0000-0000-0000865E0000}"/>
    <cellStyle name="Normal 65 4 2 5 6" xfId="10193" xr:uid="{00000000-0005-0000-0000-0000875E0000}"/>
    <cellStyle name="Normal 65 4 2 5 7" xfId="18352" xr:uid="{00000000-0005-0000-0000-0000885E0000}"/>
    <cellStyle name="Normal 65 4 2 5 8" xfId="26505" xr:uid="{00000000-0005-0000-0000-0000895E0000}"/>
    <cellStyle name="Normal 65 4 2 5 9" xfId="34737" xr:uid="{00000000-0005-0000-0000-00008A5E0000}"/>
    <cellStyle name="Normal 65 4 2 6" xfId="993" xr:uid="{00000000-0005-0000-0000-00008B5E0000}"/>
    <cellStyle name="Normal 65 4 2 6 2" xfId="2276" xr:uid="{00000000-0005-0000-0000-00008C5E0000}"/>
    <cellStyle name="Normal 65 4 2 6 2 2" xfId="5316" xr:uid="{00000000-0005-0000-0000-00008D5E0000}"/>
    <cellStyle name="Normal 65 4 2 6 2 2 2" xfId="14833" xr:uid="{00000000-0005-0000-0000-00008E5E0000}"/>
    <cellStyle name="Normal 65 4 2 6 2 2 3" xfId="22986" xr:uid="{00000000-0005-0000-0000-00008F5E0000}"/>
    <cellStyle name="Normal 65 4 2 6 2 2 4" xfId="31139" xr:uid="{00000000-0005-0000-0000-0000905E0000}"/>
    <cellStyle name="Normal 65 4 2 6 2 2 5" xfId="39371" xr:uid="{00000000-0005-0000-0000-0000915E0000}"/>
    <cellStyle name="Normal 65 4 2 6 2 2 6" xfId="48882" xr:uid="{00000000-0005-0000-0000-0000925E0000}"/>
    <cellStyle name="Normal 65 4 2 6 2 3" xfId="7876" xr:uid="{00000000-0005-0000-0000-0000935E0000}"/>
    <cellStyle name="Normal 65 4 2 6 2 3 2" xfId="17393" xr:uid="{00000000-0005-0000-0000-0000945E0000}"/>
    <cellStyle name="Normal 65 4 2 6 2 3 3" xfId="25546" xr:uid="{00000000-0005-0000-0000-0000955E0000}"/>
    <cellStyle name="Normal 65 4 2 6 2 3 4" xfId="33699" xr:uid="{00000000-0005-0000-0000-0000965E0000}"/>
    <cellStyle name="Normal 65 4 2 6 2 3 5" xfId="41931" xr:uid="{00000000-0005-0000-0000-0000975E0000}"/>
    <cellStyle name="Normal 65 4 2 6 2 3 6" xfId="51442" xr:uid="{00000000-0005-0000-0000-0000985E0000}"/>
    <cellStyle name="Normal 65 4 2 6 2 4" xfId="11793" xr:uid="{00000000-0005-0000-0000-0000995E0000}"/>
    <cellStyle name="Normal 65 4 2 6 2 5" xfId="19952" xr:uid="{00000000-0005-0000-0000-00009A5E0000}"/>
    <cellStyle name="Normal 65 4 2 6 2 6" xfId="28105" xr:uid="{00000000-0005-0000-0000-00009B5E0000}"/>
    <cellStyle name="Normal 65 4 2 6 2 7" xfId="36337" xr:uid="{00000000-0005-0000-0000-00009C5E0000}"/>
    <cellStyle name="Normal 65 4 2 6 2 8" xfId="45848" xr:uid="{00000000-0005-0000-0000-00009D5E0000}"/>
    <cellStyle name="Normal 65 4 2 6 3" xfId="4036" xr:uid="{00000000-0005-0000-0000-00009E5E0000}"/>
    <cellStyle name="Normal 65 4 2 6 3 2" xfId="13553" xr:uid="{00000000-0005-0000-0000-00009F5E0000}"/>
    <cellStyle name="Normal 65 4 2 6 3 3" xfId="21706" xr:uid="{00000000-0005-0000-0000-0000A05E0000}"/>
    <cellStyle name="Normal 65 4 2 6 3 4" xfId="29859" xr:uid="{00000000-0005-0000-0000-0000A15E0000}"/>
    <cellStyle name="Normal 65 4 2 6 3 5" xfId="38091" xr:uid="{00000000-0005-0000-0000-0000A25E0000}"/>
    <cellStyle name="Normal 65 4 2 6 3 6" xfId="47602" xr:uid="{00000000-0005-0000-0000-0000A35E0000}"/>
    <cellStyle name="Normal 65 4 2 6 4" xfId="6596" xr:uid="{00000000-0005-0000-0000-0000A45E0000}"/>
    <cellStyle name="Normal 65 4 2 6 4 2" xfId="16113" xr:uid="{00000000-0005-0000-0000-0000A55E0000}"/>
    <cellStyle name="Normal 65 4 2 6 4 3" xfId="24266" xr:uid="{00000000-0005-0000-0000-0000A65E0000}"/>
    <cellStyle name="Normal 65 4 2 6 4 4" xfId="32419" xr:uid="{00000000-0005-0000-0000-0000A75E0000}"/>
    <cellStyle name="Normal 65 4 2 6 4 5" xfId="40651" xr:uid="{00000000-0005-0000-0000-0000A85E0000}"/>
    <cellStyle name="Normal 65 4 2 6 4 6" xfId="50162" xr:uid="{00000000-0005-0000-0000-0000A95E0000}"/>
    <cellStyle name="Normal 65 4 2 6 5" xfId="10513" xr:uid="{00000000-0005-0000-0000-0000AA5E0000}"/>
    <cellStyle name="Normal 65 4 2 6 6" xfId="18672" xr:uid="{00000000-0005-0000-0000-0000AB5E0000}"/>
    <cellStyle name="Normal 65 4 2 6 7" xfId="26825" xr:uid="{00000000-0005-0000-0000-0000AC5E0000}"/>
    <cellStyle name="Normal 65 4 2 6 8" xfId="35057" xr:uid="{00000000-0005-0000-0000-0000AD5E0000}"/>
    <cellStyle name="Normal 65 4 2 6 9" xfId="44568" xr:uid="{00000000-0005-0000-0000-0000AE5E0000}"/>
    <cellStyle name="Normal 65 4 2 7" xfId="1636" xr:uid="{00000000-0005-0000-0000-0000AF5E0000}"/>
    <cellStyle name="Normal 65 4 2 7 2" xfId="4676" xr:uid="{00000000-0005-0000-0000-0000B05E0000}"/>
    <cellStyle name="Normal 65 4 2 7 2 2" xfId="14193" xr:uid="{00000000-0005-0000-0000-0000B15E0000}"/>
    <cellStyle name="Normal 65 4 2 7 2 3" xfId="22346" xr:uid="{00000000-0005-0000-0000-0000B25E0000}"/>
    <cellStyle name="Normal 65 4 2 7 2 4" xfId="30499" xr:uid="{00000000-0005-0000-0000-0000B35E0000}"/>
    <cellStyle name="Normal 65 4 2 7 2 5" xfId="38731" xr:uid="{00000000-0005-0000-0000-0000B45E0000}"/>
    <cellStyle name="Normal 65 4 2 7 2 6" xfId="48242" xr:uid="{00000000-0005-0000-0000-0000B55E0000}"/>
    <cellStyle name="Normal 65 4 2 7 3" xfId="7236" xr:uid="{00000000-0005-0000-0000-0000B65E0000}"/>
    <cellStyle name="Normal 65 4 2 7 3 2" xfId="16753" xr:uid="{00000000-0005-0000-0000-0000B75E0000}"/>
    <cellStyle name="Normal 65 4 2 7 3 3" xfId="24906" xr:uid="{00000000-0005-0000-0000-0000B85E0000}"/>
    <cellStyle name="Normal 65 4 2 7 3 4" xfId="33059" xr:uid="{00000000-0005-0000-0000-0000B95E0000}"/>
    <cellStyle name="Normal 65 4 2 7 3 5" xfId="41291" xr:uid="{00000000-0005-0000-0000-0000BA5E0000}"/>
    <cellStyle name="Normal 65 4 2 7 3 6" xfId="50802" xr:uid="{00000000-0005-0000-0000-0000BB5E0000}"/>
    <cellStyle name="Normal 65 4 2 7 4" xfId="11153" xr:uid="{00000000-0005-0000-0000-0000BC5E0000}"/>
    <cellStyle name="Normal 65 4 2 7 5" xfId="19312" xr:uid="{00000000-0005-0000-0000-0000BD5E0000}"/>
    <cellStyle name="Normal 65 4 2 7 6" xfId="27465" xr:uid="{00000000-0005-0000-0000-0000BE5E0000}"/>
    <cellStyle name="Normal 65 4 2 7 7" xfId="35697" xr:uid="{00000000-0005-0000-0000-0000BF5E0000}"/>
    <cellStyle name="Normal 65 4 2 7 8" xfId="45208" xr:uid="{00000000-0005-0000-0000-0000C05E0000}"/>
    <cellStyle name="Normal 65 4 2 8" xfId="2916" xr:uid="{00000000-0005-0000-0000-0000C15E0000}"/>
    <cellStyle name="Normal 65 4 2 8 2" xfId="12433" xr:uid="{00000000-0005-0000-0000-0000C25E0000}"/>
    <cellStyle name="Normal 65 4 2 8 3" xfId="20592" xr:uid="{00000000-0005-0000-0000-0000C35E0000}"/>
    <cellStyle name="Normal 65 4 2 8 4" xfId="28745" xr:uid="{00000000-0005-0000-0000-0000C45E0000}"/>
    <cellStyle name="Normal 65 4 2 8 5" xfId="36977" xr:uid="{00000000-0005-0000-0000-0000C55E0000}"/>
    <cellStyle name="Normal 65 4 2 8 6" xfId="46488" xr:uid="{00000000-0005-0000-0000-0000C65E0000}"/>
    <cellStyle name="Normal 65 4 2 9" xfId="2995" xr:uid="{00000000-0005-0000-0000-0000C75E0000}"/>
    <cellStyle name="Normal 65 4 2 9 2" xfId="12512" xr:uid="{00000000-0005-0000-0000-0000C85E0000}"/>
    <cellStyle name="Normal 65 4 2 9 3" xfId="20671" xr:uid="{00000000-0005-0000-0000-0000C95E0000}"/>
    <cellStyle name="Normal 65 4 2 9 4" xfId="28824" xr:uid="{00000000-0005-0000-0000-0000CA5E0000}"/>
    <cellStyle name="Normal 65 4 2 9 5" xfId="37056" xr:uid="{00000000-0005-0000-0000-0000CB5E0000}"/>
    <cellStyle name="Normal 65 4 2 9 6" xfId="46567" xr:uid="{00000000-0005-0000-0000-0000CC5E0000}"/>
    <cellStyle name="Normal 65 4 3" xfId="224" xr:uid="{00000000-0005-0000-0000-0000CD5E0000}"/>
    <cellStyle name="Normal 65 4 4" xfId="380" xr:uid="{00000000-0005-0000-0000-0000CE5E0000}"/>
    <cellStyle name="Normal 65 4 5" xfId="351" xr:uid="{00000000-0005-0000-0000-0000CF5E0000}"/>
    <cellStyle name="Normal 65 4 5 10" xfId="3182" xr:uid="{00000000-0005-0000-0000-0000D05E0000}"/>
    <cellStyle name="Normal 65 4 5 10 2" xfId="12699" xr:uid="{00000000-0005-0000-0000-0000D15E0000}"/>
    <cellStyle name="Normal 65 4 5 10 3" xfId="20858" xr:uid="{00000000-0005-0000-0000-0000D25E0000}"/>
    <cellStyle name="Normal 65 4 5 10 4" xfId="29011" xr:uid="{00000000-0005-0000-0000-0000D35E0000}"/>
    <cellStyle name="Normal 65 4 5 10 5" xfId="37243" xr:uid="{00000000-0005-0000-0000-0000D45E0000}"/>
    <cellStyle name="Normal 65 4 5 10 6" xfId="46754" xr:uid="{00000000-0005-0000-0000-0000D55E0000}"/>
    <cellStyle name="Normal 65 4 5 11" xfId="3261" xr:uid="{00000000-0005-0000-0000-0000D65E0000}"/>
    <cellStyle name="Normal 65 4 5 11 2" xfId="12778" xr:uid="{00000000-0005-0000-0000-0000D75E0000}"/>
    <cellStyle name="Normal 65 4 5 11 3" xfId="20937" xr:uid="{00000000-0005-0000-0000-0000D85E0000}"/>
    <cellStyle name="Normal 65 4 5 11 4" xfId="29090" xr:uid="{00000000-0005-0000-0000-0000D95E0000}"/>
    <cellStyle name="Normal 65 4 5 11 5" xfId="37322" xr:uid="{00000000-0005-0000-0000-0000DA5E0000}"/>
    <cellStyle name="Normal 65 4 5 11 6" xfId="46833" xr:uid="{00000000-0005-0000-0000-0000DB5E0000}"/>
    <cellStyle name="Normal 65 4 5 12" xfId="3340" xr:uid="{00000000-0005-0000-0000-0000DC5E0000}"/>
    <cellStyle name="Normal 65 4 5 12 2" xfId="12857" xr:uid="{00000000-0005-0000-0000-0000DD5E0000}"/>
    <cellStyle name="Normal 65 4 5 12 3" xfId="21016" xr:uid="{00000000-0005-0000-0000-0000DE5E0000}"/>
    <cellStyle name="Normal 65 4 5 12 4" xfId="29169" xr:uid="{00000000-0005-0000-0000-0000DF5E0000}"/>
    <cellStyle name="Normal 65 4 5 12 5" xfId="37401" xr:uid="{00000000-0005-0000-0000-0000E05E0000}"/>
    <cellStyle name="Normal 65 4 5 12 6" xfId="46912" xr:uid="{00000000-0005-0000-0000-0000E15E0000}"/>
    <cellStyle name="Normal 65 4 5 13" xfId="3420" xr:uid="{00000000-0005-0000-0000-0000E25E0000}"/>
    <cellStyle name="Normal 65 4 5 13 2" xfId="12937" xr:uid="{00000000-0005-0000-0000-0000E35E0000}"/>
    <cellStyle name="Normal 65 4 5 13 3" xfId="21096" xr:uid="{00000000-0005-0000-0000-0000E45E0000}"/>
    <cellStyle name="Normal 65 4 5 13 4" xfId="29249" xr:uid="{00000000-0005-0000-0000-0000E55E0000}"/>
    <cellStyle name="Normal 65 4 5 13 5" xfId="37481" xr:uid="{00000000-0005-0000-0000-0000E65E0000}"/>
    <cellStyle name="Normal 65 4 5 13 6" xfId="46992" xr:uid="{00000000-0005-0000-0000-0000E75E0000}"/>
    <cellStyle name="Normal 65 4 5 14" xfId="5986" xr:uid="{00000000-0005-0000-0000-0000E85E0000}"/>
    <cellStyle name="Normal 65 4 5 14 2" xfId="15503" xr:uid="{00000000-0005-0000-0000-0000E95E0000}"/>
    <cellStyle name="Normal 65 4 5 14 3" xfId="23656" xr:uid="{00000000-0005-0000-0000-0000EA5E0000}"/>
    <cellStyle name="Normal 65 4 5 14 4" xfId="31809" xr:uid="{00000000-0005-0000-0000-0000EB5E0000}"/>
    <cellStyle name="Normal 65 4 5 14 5" xfId="40041" xr:uid="{00000000-0005-0000-0000-0000EC5E0000}"/>
    <cellStyle name="Normal 65 4 5 14 6" xfId="49552" xr:uid="{00000000-0005-0000-0000-0000ED5E0000}"/>
    <cellStyle name="Normal 65 4 5 15" xfId="8545" xr:uid="{00000000-0005-0000-0000-0000EE5E0000}"/>
    <cellStyle name="Normal 65 4 5 15 2" xfId="42600" xr:uid="{00000000-0005-0000-0000-0000EF5E0000}"/>
    <cellStyle name="Normal 65 4 5 15 3" xfId="52111" xr:uid="{00000000-0005-0000-0000-0000F05E0000}"/>
    <cellStyle name="Normal 65 4 5 16" xfId="8624" xr:uid="{00000000-0005-0000-0000-0000F15E0000}"/>
    <cellStyle name="Normal 65 4 5 16 2" xfId="42679" xr:uid="{00000000-0005-0000-0000-0000F25E0000}"/>
    <cellStyle name="Normal 65 4 5 16 3" xfId="52190" xr:uid="{00000000-0005-0000-0000-0000F35E0000}"/>
    <cellStyle name="Normal 65 4 5 17" xfId="8703" xr:uid="{00000000-0005-0000-0000-0000F45E0000}"/>
    <cellStyle name="Normal 65 4 5 17 2" xfId="42758" xr:uid="{00000000-0005-0000-0000-0000F55E0000}"/>
    <cellStyle name="Normal 65 4 5 17 3" xfId="52269" xr:uid="{00000000-0005-0000-0000-0000F65E0000}"/>
    <cellStyle name="Normal 65 4 5 18" xfId="8782" xr:uid="{00000000-0005-0000-0000-0000F75E0000}"/>
    <cellStyle name="Normal 65 4 5 18 2" xfId="42837" xr:uid="{00000000-0005-0000-0000-0000F85E0000}"/>
    <cellStyle name="Normal 65 4 5 18 3" xfId="52348" xr:uid="{00000000-0005-0000-0000-0000F95E0000}"/>
    <cellStyle name="Normal 65 4 5 19" xfId="8861" xr:uid="{00000000-0005-0000-0000-0000FA5E0000}"/>
    <cellStyle name="Normal 65 4 5 19 2" xfId="42916" xr:uid="{00000000-0005-0000-0000-0000FB5E0000}"/>
    <cellStyle name="Normal 65 4 5 19 3" xfId="52427" xr:uid="{00000000-0005-0000-0000-0000FC5E0000}"/>
    <cellStyle name="Normal 65 4 5 2" xfId="453" xr:uid="{00000000-0005-0000-0000-0000FD5E0000}"/>
    <cellStyle name="Normal 65 4 5 2 10" xfId="26295" xr:uid="{00000000-0005-0000-0000-0000FE5E0000}"/>
    <cellStyle name="Normal 65 4 5 2 11" xfId="34527" xr:uid="{00000000-0005-0000-0000-0000FF5E0000}"/>
    <cellStyle name="Normal 65 4 5 2 12" xfId="44038" xr:uid="{00000000-0005-0000-0000-0000005F0000}"/>
    <cellStyle name="Normal 65 4 5 2 2" xfId="614" xr:uid="{00000000-0005-0000-0000-0000015F0000}"/>
    <cellStyle name="Normal 65 4 5 2 2 10" xfId="34687" xr:uid="{00000000-0005-0000-0000-0000025F0000}"/>
    <cellStyle name="Normal 65 4 5 2 2 11" xfId="44198" xr:uid="{00000000-0005-0000-0000-0000035F0000}"/>
    <cellStyle name="Normal 65 4 5 2 2 2" xfId="940" xr:uid="{00000000-0005-0000-0000-0000045F0000}"/>
    <cellStyle name="Normal 65 4 5 2 2 2 10" xfId="44518" xr:uid="{00000000-0005-0000-0000-0000055F0000}"/>
    <cellStyle name="Normal 65 4 5 2 2 2 2" xfId="1583" xr:uid="{00000000-0005-0000-0000-0000065F0000}"/>
    <cellStyle name="Normal 65 4 5 2 2 2 2 2" xfId="2866" xr:uid="{00000000-0005-0000-0000-0000075F0000}"/>
    <cellStyle name="Normal 65 4 5 2 2 2 2 2 2" xfId="5906" xr:uid="{00000000-0005-0000-0000-0000085F0000}"/>
    <cellStyle name="Normal 65 4 5 2 2 2 2 2 2 2" xfId="15423" xr:uid="{00000000-0005-0000-0000-0000095F0000}"/>
    <cellStyle name="Normal 65 4 5 2 2 2 2 2 2 3" xfId="23576" xr:uid="{00000000-0005-0000-0000-00000A5F0000}"/>
    <cellStyle name="Normal 65 4 5 2 2 2 2 2 2 4" xfId="31729" xr:uid="{00000000-0005-0000-0000-00000B5F0000}"/>
    <cellStyle name="Normal 65 4 5 2 2 2 2 2 2 5" xfId="39961" xr:uid="{00000000-0005-0000-0000-00000C5F0000}"/>
    <cellStyle name="Normal 65 4 5 2 2 2 2 2 2 6" xfId="49472" xr:uid="{00000000-0005-0000-0000-00000D5F0000}"/>
    <cellStyle name="Normal 65 4 5 2 2 2 2 2 3" xfId="8466" xr:uid="{00000000-0005-0000-0000-00000E5F0000}"/>
    <cellStyle name="Normal 65 4 5 2 2 2 2 2 3 2" xfId="17983" xr:uid="{00000000-0005-0000-0000-00000F5F0000}"/>
    <cellStyle name="Normal 65 4 5 2 2 2 2 2 3 3" xfId="26136" xr:uid="{00000000-0005-0000-0000-0000105F0000}"/>
    <cellStyle name="Normal 65 4 5 2 2 2 2 2 3 4" xfId="34289" xr:uid="{00000000-0005-0000-0000-0000115F0000}"/>
    <cellStyle name="Normal 65 4 5 2 2 2 2 2 3 5" xfId="42521" xr:uid="{00000000-0005-0000-0000-0000125F0000}"/>
    <cellStyle name="Normal 65 4 5 2 2 2 2 2 3 6" xfId="52032" xr:uid="{00000000-0005-0000-0000-0000135F0000}"/>
    <cellStyle name="Normal 65 4 5 2 2 2 2 2 4" xfId="12383" xr:uid="{00000000-0005-0000-0000-0000145F0000}"/>
    <cellStyle name="Normal 65 4 5 2 2 2 2 2 5" xfId="20542" xr:uid="{00000000-0005-0000-0000-0000155F0000}"/>
    <cellStyle name="Normal 65 4 5 2 2 2 2 2 6" xfId="28695" xr:uid="{00000000-0005-0000-0000-0000165F0000}"/>
    <cellStyle name="Normal 65 4 5 2 2 2 2 2 7" xfId="36927" xr:uid="{00000000-0005-0000-0000-0000175F0000}"/>
    <cellStyle name="Normal 65 4 5 2 2 2 2 2 8" xfId="46438" xr:uid="{00000000-0005-0000-0000-0000185F0000}"/>
    <cellStyle name="Normal 65 4 5 2 2 2 2 3" xfId="4626" xr:uid="{00000000-0005-0000-0000-0000195F0000}"/>
    <cellStyle name="Normal 65 4 5 2 2 2 2 3 2" xfId="14143" xr:uid="{00000000-0005-0000-0000-00001A5F0000}"/>
    <cellStyle name="Normal 65 4 5 2 2 2 2 3 3" xfId="22296" xr:uid="{00000000-0005-0000-0000-00001B5F0000}"/>
    <cellStyle name="Normal 65 4 5 2 2 2 2 3 4" xfId="30449" xr:uid="{00000000-0005-0000-0000-00001C5F0000}"/>
    <cellStyle name="Normal 65 4 5 2 2 2 2 3 5" xfId="38681" xr:uid="{00000000-0005-0000-0000-00001D5F0000}"/>
    <cellStyle name="Normal 65 4 5 2 2 2 2 3 6" xfId="48192" xr:uid="{00000000-0005-0000-0000-00001E5F0000}"/>
    <cellStyle name="Normal 65 4 5 2 2 2 2 4" xfId="7186" xr:uid="{00000000-0005-0000-0000-00001F5F0000}"/>
    <cellStyle name="Normal 65 4 5 2 2 2 2 4 2" xfId="16703" xr:uid="{00000000-0005-0000-0000-0000205F0000}"/>
    <cellStyle name="Normal 65 4 5 2 2 2 2 4 3" xfId="24856" xr:uid="{00000000-0005-0000-0000-0000215F0000}"/>
    <cellStyle name="Normal 65 4 5 2 2 2 2 4 4" xfId="33009" xr:uid="{00000000-0005-0000-0000-0000225F0000}"/>
    <cellStyle name="Normal 65 4 5 2 2 2 2 4 5" xfId="41241" xr:uid="{00000000-0005-0000-0000-0000235F0000}"/>
    <cellStyle name="Normal 65 4 5 2 2 2 2 4 6" xfId="50752" xr:uid="{00000000-0005-0000-0000-0000245F0000}"/>
    <cellStyle name="Normal 65 4 5 2 2 2 2 5" xfId="11103" xr:uid="{00000000-0005-0000-0000-0000255F0000}"/>
    <cellStyle name="Normal 65 4 5 2 2 2 2 6" xfId="19262" xr:uid="{00000000-0005-0000-0000-0000265F0000}"/>
    <cellStyle name="Normal 65 4 5 2 2 2 2 7" xfId="27415" xr:uid="{00000000-0005-0000-0000-0000275F0000}"/>
    <cellStyle name="Normal 65 4 5 2 2 2 2 8" xfId="35647" xr:uid="{00000000-0005-0000-0000-0000285F0000}"/>
    <cellStyle name="Normal 65 4 5 2 2 2 2 9" xfId="45158" xr:uid="{00000000-0005-0000-0000-0000295F0000}"/>
    <cellStyle name="Normal 65 4 5 2 2 2 3" xfId="2226" xr:uid="{00000000-0005-0000-0000-00002A5F0000}"/>
    <cellStyle name="Normal 65 4 5 2 2 2 3 2" xfId="5266" xr:uid="{00000000-0005-0000-0000-00002B5F0000}"/>
    <cellStyle name="Normal 65 4 5 2 2 2 3 2 2" xfId="14783" xr:uid="{00000000-0005-0000-0000-00002C5F0000}"/>
    <cellStyle name="Normal 65 4 5 2 2 2 3 2 3" xfId="22936" xr:uid="{00000000-0005-0000-0000-00002D5F0000}"/>
    <cellStyle name="Normal 65 4 5 2 2 2 3 2 4" xfId="31089" xr:uid="{00000000-0005-0000-0000-00002E5F0000}"/>
    <cellStyle name="Normal 65 4 5 2 2 2 3 2 5" xfId="39321" xr:uid="{00000000-0005-0000-0000-00002F5F0000}"/>
    <cellStyle name="Normal 65 4 5 2 2 2 3 2 6" xfId="48832" xr:uid="{00000000-0005-0000-0000-0000305F0000}"/>
    <cellStyle name="Normal 65 4 5 2 2 2 3 3" xfId="7826" xr:uid="{00000000-0005-0000-0000-0000315F0000}"/>
    <cellStyle name="Normal 65 4 5 2 2 2 3 3 2" xfId="17343" xr:uid="{00000000-0005-0000-0000-0000325F0000}"/>
    <cellStyle name="Normal 65 4 5 2 2 2 3 3 3" xfId="25496" xr:uid="{00000000-0005-0000-0000-0000335F0000}"/>
    <cellStyle name="Normal 65 4 5 2 2 2 3 3 4" xfId="33649" xr:uid="{00000000-0005-0000-0000-0000345F0000}"/>
    <cellStyle name="Normal 65 4 5 2 2 2 3 3 5" xfId="41881" xr:uid="{00000000-0005-0000-0000-0000355F0000}"/>
    <cellStyle name="Normal 65 4 5 2 2 2 3 3 6" xfId="51392" xr:uid="{00000000-0005-0000-0000-0000365F0000}"/>
    <cellStyle name="Normal 65 4 5 2 2 2 3 4" xfId="11743" xr:uid="{00000000-0005-0000-0000-0000375F0000}"/>
    <cellStyle name="Normal 65 4 5 2 2 2 3 5" xfId="19902" xr:uid="{00000000-0005-0000-0000-0000385F0000}"/>
    <cellStyle name="Normal 65 4 5 2 2 2 3 6" xfId="28055" xr:uid="{00000000-0005-0000-0000-0000395F0000}"/>
    <cellStyle name="Normal 65 4 5 2 2 2 3 7" xfId="36287" xr:uid="{00000000-0005-0000-0000-00003A5F0000}"/>
    <cellStyle name="Normal 65 4 5 2 2 2 3 8" xfId="45798" xr:uid="{00000000-0005-0000-0000-00003B5F0000}"/>
    <cellStyle name="Normal 65 4 5 2 2 2 4" xfId="3986" xr:uid="{00000000-0005-0000-0000-00003C5F0000}"/>
    <cellStyle name="Normal 65 4 5 2 2 2 4 2" xfId="13503" xr:uid="{00000000-0005-0000-0000-00003D5F0000}"/>
    <cellStyle name="Normal 65 4 5 2 2 2 4 3" xfId="21656" xr:uid="{00000000-0005-0000-0000-00003E5F0000}"/>
    <cellStyle name="Normal 65 4 5 2 2 2 4 4" xfId="29809" xr:uid="{00000000-0005-0000-0000-00003F5F0000}"/>
    <cellStyle name="Normal 65 4 5 2 2 2 4 5" xfId="38041" xr:uid="{00000000-0005-0000-0000-0000405F0000}"/>
    <cellStyle name="Normal 65 4 5 2 2 2 4 6" xfId="47552" xr:uid="{00000000-0005-0000-0000-0000415F0000}"/>
    <cellStyle name="Normal 65 4 5 2 2 2 5" xfId="6546" xr:uid="{00000000-0005-0000-0000-0000425F0000}"/>
    <cellStyle name="Normal 65 4 5 2 2 2 5 2" xfId="16063" xr:uid="{00000000-0005-0000-0000-0000435F0000}"/>
    <cellStyle name="Normal 65 4 5 2 2 2 5 3" xfId="24216" xr:uid="{00000000-0005-0000-0000-0000445F0000}"/>
    <cellStyle name="Normal 65 4 5 2 2 2 5 4" xfId="32369" xr:uid="{00000000-0005-0000-0000-0000455F0000}"/>
    <cellStyle name="Normal 65 4 5 2 2 2 5 5" xfId="40601" xr:uid="{00000000-0005-0000-0000-0000465F0000}"/>
    <cellStyle name="Normal 65 4 5 2 2 2 5 6" xfId="50112" xr:uid="{00000000-0005-0000-0000-0000475F0000}"/>
    <cellStyle name="Normal 65 4 5 2 2 2 6" xfId="10463" xr:uid="{00000000-0005-0000-0000-0000485F0000}"/>
    <cellStyle name="Normal 65 4 5 2 2 2 7" xfId="18622" xr:uid="{00000000-0005-0000-0000-0000495F0000}"/>
    <cellStyle name="Normal 65 4 5 2 2 2 8" xfId="26775" xr:uid="{00000000-0005-0000-0000-00004A5F0000}"/>
    <cellStyle name="Normal 65 4 5 2 2 2 9" xfId="35007" xr:uid="{00000000-0005-0000-0000-00004B5F0000}"/>
    <cellStyle name="Normal 65 4 5 2 2 3" xfId="1263" xr:uid="{00000000-0005-0000-0000-00004C5F0000}"/>
    <cellStyle name="Normal 65 4 5 2 2 3 2" xfId="2546" xr:uid="{00000000-0005-0000-0000-00004D5F0000}"/>
    <cellStyle name="Normal 65 4 5 2 2 3 2 2" xfId="5586" xr:uid="{00000000-0005-0000-0000-00004E5F0000}"/>
    <cellStyle name="Normal 65 4 5 2 2 3 2 2 2" xfId="15103" xr:uid="{00000000-0005-0000-0000-00004F5F0000}"/>
    <cellStyle name="Normal 65 4 5 2 2 3 2 2 3" xfId="23256" xr:uid="{00000000-0005-0000-0000-0000505F0000}"/>
    <cellStyle name="Normal 65 4 5 2 2 3 2 2 4" xfId="31409" xr:uid="{00000000-0005-0000-0000-0000515F0000}"/>
    <cellStyle name="Normal 65 4 5 2 2 3 2 2 5" xfId="39641" xr:uid="{00000000-0005-0000-0000-0000525F0000}"/>
    <cellStyle name="Normal 65 4 5 2 2 3 2 2 6" xfId="49152" xr:uid="{00000000-0005-0000-0000-0000535F0000}"/>
    <cellStyle name="Normal 65 4 5 2 2 3 2 3" xfId="8146" xr:uid="{00000000-0005-0000-0000-0000545F0000}"/>
    <cellStyle name="Normal 65 4 5 2 2 3 2 3 2" xfId="17663" xr:uid="{00000000-0005-0000-0000-0000555F0000}"/>
    <cellStyle name="Normal 65 4 5 2 2 3 2 3 3" xfId="25816" xr:uid="{00000000-0005-0000-0000-0000565F0000}"/>
    <cellStyle name="Normal 65 4 5 2 2 3 2 3 4" xfId="33969" xr:uid="{00000000-0005-0000-0000-0000575F0000}"/>
    <cellStyle name="Normal 65 4 5 2 2 3 2 3 5" xfId="42201" xr:uid="{00000000-0005-0000-0000-0000585F0000}"/>
    <cellStyle name="Normal 65 4 5 2 2 3 2 3 6" xfId="51712" xr:uid="{00000000-0005-0000-0000-0000595F0000}"/>
    <cellStyle name="Normal 65 4 5 2 2 3 2 4" xfId="12063" xr:uid="{00000000-0005-0000-0000-00005A5F0000}"/>
    <cellStyle name="Normal 65 4 5 2 2 3 2 5" xfId="20222" xr:uid="{00000000-0005-0000-0000-00005B5F0000}"/>
    <cellStyle name="Normal 65 4 5 2 2 3 2 6" xfId="28375" xr:uid="{00000000-0005-0000-0000-00005C5F0000}"/>
    <cellStyle name="Normal 65 4 5 2 2 3 2 7" xfId="36607" xr:uid="{00000000-0005-0000-0000-00005D5F0000}"/>
    <cellStyle name="Normal 65 4 5 2 2 3 2 8" xfId="46118" xr:uid="{00000000-0005-0000-0000-00005E5F0000}"/>
    <cellStyle name="Normal 65 4 5 2 2 3 3" xfId="4306" xr:uid="{00000000-0005-0000-0000-00005F5F0000}"/>
    <cellStyle name="Normal 65 4 5 2 2 3 3 2" xfId="13823" xr:uid="{00000000-0005-0000-0000-0000605F0000}"/>
    <cellStyle name="Normal 65 4 5 2 2 3 3 3" xfId="21976" xr:uid="{00000000-0005-0000-0000-0000615F0000}"/>
    <cellStyle name="Normal 65 4 5 2 2 3 3 4" xfId="30129" xr:uid="{00000000-0005-0000-0000-0000625F0000}"/>
    <cellStyle name="Normal 65 4 5 2 2 3 3 5" xfId="38361" xr:uid="{00000000-0005-0000-0000-0000635F0000}"/>
    <cellStyle name="Normal 65 4 5 2 2 3 3 6" xfId="47872" xr:uid="{00000000-0005-0000-0000-0000645F0000}"/>
    <cellStyle name="Normal 65 4 5 2 2 3 4" xfId="6866" xr:uid="{00000000-0005-0000-0000-0000655F0000}"/>
    <cellStyle name="Normal 65 4 5 2 2 3 4 2" xfId="16383" xr:uid="{00000000-0005-0000-0000-0000665F0000}"/>
    <cellStyle name="Normal 65 4 5 2 2 3 4 3" xfId="24536" xr:uid="{00000000-0005-0000-0000-0000675F0000}"/>
    <cellStyle name="Normal 65 4 5 2 2 3 4 4" xfId="32689" xr:uid="{00000000-0005-0000-0000-0000685F0000}"/>
    <cellStyle name="Normal 65 4 5 2 2 3 4 5" xfId="40921" xr:uid="{00000000-0005-0000-0000-0000695F0000}"/>
    <cellStyle name="Normal 65 4 5 2 2 3 4 6" xfId="50432" xr:uid="{00000000-0005-0000-0000-00006A5F0000}"/>
    <cellStyle name="Normal 65 4 5 2 2 3 5" xfId="10783" xr:uid="{00000000-0005-0000-0000-00006B5F0000}"/>
    <cellStyle name="Normal 65 4 5 2 2 3 6" xfId="18942" xr:uid="{00000000-0005-0000-0000-00006C5F0000}"/>
    <cellStyle name="Normal 65 4 5 2 2 3 7" xfId="27095" xr:uid="{00000000-0005-0000-0000-00006D5F0000}"/>
    <cellStyle name="Normal 65 4 5 2 2 3 8" xfId="35327" xr:uid="{00000000-0005-0000-0000-00006E5F0000}"/>
    <cellStyle name="Normal 65 4 5 2 2 3 9" xfId="44838" xr:uid="{00000000-0005-0000-0000-00006F5F0000}"/>
    <cellStyle name="Normal 65 4 5 2 2 4" xfId="1906" xr:uid="{00000000-0005-0000-0000-0000705F0000}"/>
    <cellStyle name="Normal 65 4 5 2 2 4 2" xfId="4946" xr:uid="{00000000-0005-0000-0000-0000715F0000}"/>
    <cellStyle name="Normal 65 4 5 2 2 4 2 2" xfId="14463" xr:uid="{00000000-0005-0000-0000-0000725F0000}"/>
    <cellStyle name="Normal 65 4 5 2 2 4 2 3" xfId="22616" xr:uid="{00000000-0005-0000-0000-0000735F0000}"/>
    <cellStyle name="Normal 65 4 5 2 2 4 2 4" xfId="30769" xr:uid="{00000000-0005-0000-0000-0000745F0000}"/>
    <cellStyle name="Normal 65 4 5 2 2 4 2 5" xfId="39001" xr:uid="{00000000-0005-0000-0000-0000755F0000}"/>
    <cellStyle name="Normal 65 4 5 2 2 4 2 6" xfId="48512" xr:uid="{00000000-0005-0000-0000-0000765F0000}"/>
    <cellStyle name="Normal 65 4 5 2 2 4 3" xfId="7506" xr:uid="{00000000-0005-0000-0000-0000775F0000}"/>
    <cellStyle name="Normal 65 4 5 2 2 4 3 2" xfId="17023" xr:uid="{00000000-0005-0000-0000-0000785F0000}"/>
    <cellStyle name="Normal 65 4 5 2 2 4 3 3" xfId="25176" xr:uid="{00000000-0005-0000-0000-0000795F0000}"/>
    <cellStyle name="Normal 65 4 5 2 2 4 3 4" xfId="33329" xr:uid="{00000000-0005-0000-0000-00007A5F0000}"/>
    <cellStyle name="Normal 65 4 5 2 2 4 3 5" xfId="41561" xr:uid="{00000000-0005-0000-0000-00007B5F0000}"/>
    <cellStyle name="Normal 65 4 5 2 2 4 3 6" xfId="51072" xr:uid="{00000000-0005-0000-0000-00007C5F0000}"/>
    <cellStyle name="Normal 65 4 5 2 2 4 4" xfId="11423" xr:uid="{00000000-0005-0000-0000-00007D5F0000}"/>
    <cellStyle name="Normal 65 4 5 2 2 4 5" xfId="19582" xr:uid="{00000000-0005-0000-0000-00007E5F0000}"/>
    <cellStyle name="Normal 65 4 5 2 2 4 6" xfId="27735" xr:uid="{00000000-0005-0000-0000-00007F5F0000}"/>
    <cellStyle name="Normal 65 4 5 2 2 4 7" xfId="35967" xr:uid="{00000000-0005-0000-0000-0000805F0000}"/>
    <cellStyle name="Normal 65 4 5 2 2 4 8" xfId="45478" xr:uid="{00000000-0005-0000-0000-0000815F0000}"/>
    <cellStyle name="Normal 65 4 5 2 2 5" xfId="3663" xr:uid="{00000000-0005-0000-0000-0000825F0000}"/>
    <cellStyle name="Normal 65 4 5 2 2 5 2" xfId="13180" xr:uid="{00000000-0005-0000-0000-0000835F0000}"/>
    <cellStyle name="Normal 65 4 5 2 2 5 3" xfId="21336" xr:uid="{00000000-0005-0000-0000-0000845F0000}"/>
    <cellStyle name="Normal 65 4 5 2 2 5 4" xfId="29489" xr:uid="{00000000-0005-0000-0000-0000855F0000}"/>
    <cellStyle name="Normal 65 4 5 2 2 5 5" xfId="37721" xr:uid="{00000000-0005-0000-0000-0000865F0000}"/>
    <cellStyle name="Normal 65 4 5 2 2 5 6" xfId="47232" xr:uid="{00000000-0005-0000-0000-0000875F0000}"/>
    <cellStyle name="Normal 65 4 5 2 2 6" xfId="6226" xr:uid="{00000000-0005-0000-0000-0000885F0000}"/>
    <cellStyle name="Normal 65 4 5 2 2 6 2" xfId="15743" xr:uid="{00000000-0005-0000-0000-0000895F0000}"/>
    <cellStyle name="Normal 65 4 5 2 2 6 3" xfId="23896" xr:uid="{00000000-0005-0000-0000-00008A5F0000}"/>
    <cellStyle name="Normal 65 4 5 2 2 6 4" xfId="32049" xr:uid="{00000000-0005-0000-0000-00008B5F0000}"/>
    <cellStyle name="Normal 65 4 5 2 2 6 5" xfId="40281" xr:uid="{00000000-0005-0000-0000-00008C5F0000}"/>
    <cellStyle name="Normal 65 4 5 2 2 6 6" xfId="49792" xr:uid="{00000000-0005-0000-0000-00008D5F0000}"/>
    <cellStyle name="Normal 65 4 5 2 2 7" xfId="10143" xr:uid="{00000000-0005-0000-0000-00008E5F0000}"/>
    <cellStyle name="Normal 65 4 5 2 2 8" xfId="18302" xr:uid="{00000000-0005-0000-0000-00008F5F0000}"/>
    <cellStyle name="Normal 65 4 5 2 2 9" xfId="26455" xr:uid="{00000000-0005-0000-0000-0000905F0000}"/>
    <cellStyle name="Normal 65 4 5 2 3" xfId="777" xr:uid="{00000000-0005-0000-0000-0000915F0000}"/>
    <cellStyle name="Normal 65 4 5 2 3 10" xfId="44358" xr:uid="{00000000-0005-0000-0000-0000925F0000}"/>
    <cellStyle name="Normal 65 4 5 2 3 2" xfId="1423" xr:uid="{00000000-0005-0000-0000-0000935F0000}"/>
    <cellStyle name="Normal 65 4 5 2 3 2 2" xfId="2706" xr:uid="{00000000-0005-0000-0000-0000945F0000}"/>
    <cellStyle name="Normal 65 4 5 2 3 2 2 2" xfId="5746" xr:uid="{00000000-0005-0000-0000-0000955F0000}"/>
    <cellStyle name="Normal 65 4 5 2 3 2 2 2 2" xfId="15263" xr:uid="{00000000-0005-0000-0000-0000965F0000}"/>
    <cellStyle name="Normal 65 4 5 2 3 2 2 2 3" xfId="23416" xr:uid="{00000000-0005-0000-0000-0000975F0000}"/>
    <cellStyle name="Normal 65 4 5 2 3 2 2 2 4" xfId="31569" xr:uid="{00000000-0005-0000-0000-0000985F0000}"/>
    <cellStyle name="Normal 65 4 5 2 3 2 2 2 5" xfId="39801" xr:uid="{00000000-0005-0000-0000-0000995F0000}"/>
    <cellStyle name="Normal 65 4 5 2 3 2 2 2 6" xfId="49312" xr:uid="{00000000-0005-0000-0000-00009A5F0000}"/>
    <cellStyle name="Normal 65 4 5 2 3 2 2 3" xfId="8306" xr:uid="{00000000-0005-0000-0000-00009B5F0000}"/>
    <cellStyle name="Normal 65 4 5 2 3 2 2 3 2" xfId="17823" xr:uid="{00000000-0005-0000-0000-00009C5F0000}"/>
    <cellStyle name="Normal 65 4 5 2 3 2 2 3 3" xfId="25976" xr:uid="{00000000-0005-0000-0000-00009D5F0000}"/>
    <cellStyle name="Normal 65 4 5 2 3 2 2 3 4" xfId="34129" xr:uid="{00000000-0005-0000-0000-00009E5F0000}"/>
    <cellStyle name="Normal 65 4 5 2 3 2 2 3 5" xfId="42361" xr:uid="{00000000-0005-0000-0000-00009F5F0000}"/>
    <cellStyle name="Normal 65 4 5 2 3 2 2 3 6" xfId="51872" xr:uid="{00000000-0005-0000-0000-0000A05F0000}"/>
    <cellStyle name="Normal 65 4 5 2 3 2 2 4" xfId="12223" xr:uid="{00000000-0005-0000-0000-0000A15F0000}"/>
    <cellStyle name="Normal 65 4 5 2 3 2 2 5" xfId="20382" xr:uid="{00000000-0005-0000-0000-0000A25F0000}"/>
    <cellStyle name="Normal 65 4 5 2 3 2 2 6" xfId="28535" xr:uid="{00000000-0005-0000-0000-0000A35F0000}"/>
    <cellStyle name="Normal 65 4 5 2 3 2 2 7" xfId="36767" xr:uid="{00000000-0005-0000-0000-0000A45F0000}"/>
    <cellStyle name="Normal 65 4 5 2 3 2 2 8" xfId="46278" xr:uid="{00000000-0005-0000-0000-0000A55F0000}"/>
    <cellStyle name="Normal 65 4 5 2 3 2 3" xfId="4466" xr:uid="{00000000-0005-0000-0000-0000A65F0000}"/>
    <cellStyle name="Normal 65 4 5 2 3 2 3 2" xfId="13983" xr:uid="{00000000-0005-0000-0000-0000A75F0000}"/>
    <cellStyle name="Normal 65 4 5 2 3 2 3 3" xfId="22136" xr:uid="{00000000-0005-0000-0000-0000A85F0000}"/>
    <cellStyle name="Normal 65 4 5 2 3 2 3 4" xfId="30289" xr:uid="{00000000-0005-0000-0000-0000A95F0000}"/>
    <cellStyle name="Normal 65 4 5 2 3 2 3 5" xfId="38521" xr:uid="{00000000-0005-0000-0000-0000AA5F0000}"/>
    <cellStyle name="Normal 65 4 5 2 3 2 3 6" xfId="48032" xr:uid="{00000000-0005-0000-0000-0000AB5F0000}"/>
    <cellStyle name="Normal 65 4 5 2 3 2 4" xfId="7026" xr:uid="{00000000-0005-0000-0000-0000AC5F0000}"/>
    <cellStyle name="Normal 65 4 5 2 3 2 4 2" xfId="16543" xr:uid="{00000000-0005-0000-0000-0000AD5F0000}"/>
    <cellStyle name="Normal 65 4 5 2 3 2 4 3" xfId="24696" xr:uid="{00000000-0005-0000-0000-0000AE5F0000}"/>
    <cellStyle name="Normal 65 4 5 2 3 2 4 4" xfId="32849" xr:uid="{00000000-0005-0000-0000-0000AF5F0000}"/>
    <cellStyle name="Normal 65 4 5 2 3 2 4 5" xfId="41081" xr:uid="{00000000-0005-0000-0000-0000B05F0000}"/>
    <cellStyle name="Normal 65 4 5 2 3 2 4 6" xfId="50592" xr:uid="{00000000-0005-0000-0000-0000B15F0000}"/>
    <cellStyle name="Normal 65 4 5 2 3 2 5" xfId="10943" xr:uid="{00000000-0005-0000-0000-0000B25F0000}"/>
    <cellStyle name="Normal 65 4 5 2 3 2 6" xfId="19102" xr:uid="{00000000-0005-0000-0000-0000B35F0000}"/>
    <cellStyle name="Normal 65 4 5 2 3 2 7" xfId="27255" xr:uid="{00000000-0005-0000-0000-0000B45F0000}"/>
    <cellStyle name="Normal 65 4 5 2 3 2 8" xfId="35487" xr:uid="{00000000-0005-0000-0000-0000B55F0000}"/>
    <cellStyle name="Normal 65 4 5 2 3 2 9" xfId="44998" xr:uid="{00000000-0005-0000-0000-0000B65F0000}"/>
    <cellStyle name="Normal 65 4 5 2 3 3" xfId="2066" xr:uid="{00000000-0005-0000-0000-0000B75F0000}"/>
    <cellStyle name="Normal 65 4 5 2 3 3 2" xfId="5106" xr:uid="{00000000-0005-0000-0000-0000B85F0000}"/>
    <cellStyle name="Normal 65 4 5 2 3 3 2 2" xfId="14623" xr:uid="{00000000-0005-0000-0000-0000B95F0000}"/>
    <cellStyle name="Normal 65 4 5 2 3 3 2 3" xfId="22776" xr:uid="{00000000-0005-0000-0000-0000BA5F0000}"/>
    <cellStyle name="Normal 65 4 5 2 3 3 2 4" xfId="30929" xr:uid="{00000000-0005-0000-0000-0000BB5F0000}"/>
    <cellStyle name="Normal 65 4 5 2 3 3 2 5" xfId="39161" xr:uid="{00000000-0005-0000-0000-0000BC5F0000}"/>
    <cellStyle name="Normal 65 4 5 2 3 3 2 6" xfId="48672" xr:uid="{00000000-0005-0000-0000-0000BD5F0000}"/>
    <cellStyle name="Normal 65 4 5 2 3 3 3" xfId="7666" xr:uid="{00000000-0005-0000-0000-0000BE5F0000}"/>
    <cellStyle name="Normal 65 4 5 2 3 3 3 2" xfId="17183" xr:uid="{00000000-0005-0000-0000-0000BF5F0000}"/>
    <cellStyle name="Normal 65 4 5 2 3 3 3 3" xfId="25336" xr:uid="{00000000-0005-0000-0000-0000C05F0000}"/>
    <cellStyle name="Normal 65 4 5 2 3 3 3 4" xfId="33489" xr:uid="{00000000-0005-0000-0000-0000C15F0000}"/>
    <cellStyle name="Normal 65 4 5 2 3 3 3 5" xfId="41721" xr:uid="{00000000-0005-0000-0000-0000C25F0000}"/>
    <cellStyle name="Normal 65 4 5 2 3 3 3 6" xfId="51232" xr:uid="{00000000-0005-0000-0000-0000C35F0000}"/>
    <cellStyle name="Normal 65 4 5 2 3 3 4" xfId="11583" xr:uid="{00000000-0005-0000-0000-0000C45F0000}"/>
    <cellStyle name="Normal 65 4 5 2 3 3 5" xfId="19742" xr:uid="{00000000-0005-0000-0000-0000C55F0000}"/>
    <cellStyle name="Normal 65 4 5 2 3 3 6" xfId="27895" xr:uid="{00000000-0005-0000-0000-0000C65F0000}"/>
    <cellStyle name="Normal 65 4 5 2 3 3 7" xfId="36127" xr:uid="{00000000-0005-0000-0000-0000C75F0000}"/>
    <cellStyle name="Normal 65 4 5 2 3 3 8" xfId="45638" xr:uid="{00000000-0005-0000-0000-0000C85F0000}"/>
    <cellStyle name="Normal 65 4 5 2 3 4" xfId="3823" xr:uid="{00000000-0005-0000-0000-0000C95F0000}"/>
    <cellStyle name="Normal 65 4 5 2 3 4 2" xfId="13340" xr:uid="{00000000-0005-0000-0000-0000CA5F0000}"/>
    <cellStyle name="Normal 65 4 5 2 3 4 3" xfId="21496" xr:uid="{00000000-0005-0000-0000-0000CB5F0000}"/>
    <cellStyle name="Normal 65 4 5 2 3 4 4" xfId="29649" xr:uid="{00000000-0005-0000-0000-0000CC5F0000}"/>
    <cellStyle name="Normal 65 4 5 2 3 4 5" xfId="37881" xr:uid="{00000000-0005-0000-0000-0000CD5F0000}"/>
    <cellStyle name="Normal 65 4 5 2 3 4 6" xfId="47392" xr:uid="{00000000-0005-0000-0000-0000CE5F0000}"/>
    <cellStyle name="Normal 65 4 5 2 3 5" xfId="6386" xr:uid="{00000000-0005-0000-0000-0000CF5F0000}"/>
    <cellStyle name="Normal 65 4 5 2 3 5 2" xfId="15903" xr:uid="{00000000-0005-0000-0000-0000D05F0000}"/>
    <cellStyle name="Normal 65 4 5 2 3 5 3" xfId="24056" xr:uid="{00000000-0005-0000-0000-0000D15F0000}"/>
    <cellStyle name="Normal 65 4 5 2 3 5 4" xfId="32209" xr:uid="{00000000-0005-0000-0000-0000D25F0000}"/>
    <cellStyle name="Normal 65 4 5 2 3 5 5" xfId="40441" xr:uid="{00000000-0005-0000-0000-0000D35F0000}"/>
    <cellStyle name="Normal 65 4 5 2 3 5 6" xfId="49952" xr:uid="{00000000-0005-0000-0000-0000D45F0000}"/>
    <cellStyle name="Normal 65 4 5 2 3 6" xfId="10303" xr:uid="{00000000-0005-0000-0000-0000D55F0000}"/>
    <cellStyle name="Normal 65 4 5 2 3 7" xfId="18462" xr:uid="{00000000-0005-0000-0000-0000D65F0000}"/>
    <cellStyle name="Normal 65 4 5 2 3 8" xfId="26615" xr:uid="{00000000-0005-0000-0000-0000D75F0000}"/>
    <cellStyle name="Normal 65 4 5 2 3 9" xfId="34847" xr:uid="{00000000-0005-0000-0000-0000D85F0000}"/>
    <cellStyle name="Normal 65 4 5 2 4" xfId="1103" xr:uid="{00000000-0005-0000-0000-0000D95F0000}"/>
    <cellStyle name="Normal 65 4 5 2 4 2" xfId="2386" xr:uid="{00000000-0005-0000-0000-0000DA5F0000}"/>
    <cellStyle name="Normal 65 4 5 2 4 2 2" xfId="5426" xr:uid="{00000000-0005-0000-0000-0000DB5F0000}"/>
    <cellStyle name="Normal 65 4 5 2 4 2 2 2" xfId="14943" xr:uid="{00000000-0005-0000-0000-0000DC5F0000}"/>
    <cellStyle name="Normal 65 4 5 2 4 2 2 3" xfId="23096" xr:uid="{00000000-0005-0000-0000-0000DD5F0000}"/>
    <cellStyle name="Normal 65 4 5 2 4 2 2 4" xfId="31249" xr:uid="{00000000-0005-0000-0000-0000DE5F0000}"/>
    <cellStyle name="Normal 65 4 5 2 4 2 2 5" xfId="39481" xr:uid="{00000000-0005-0000-0000-0000DF5F0000}"/>
    <cellStyle name="Normal 65 4 5 2 4 2 2 6" xfId="48992" xr:uid="{00000000-0005-0000-0000-0000E05F0000}"/>
    <cellStyle name="Normal 65 4 5 2 4 2 3" xfId="7986" xr:uid="{00000000-0005-0000-0000-0000E15F0000}"/>
    <cellStyle name="Normal 65 4 5 2 4 2 3 2" xfId="17503" xr:uid="{00000000-0005-0000-0000-0000E25F0000}"/>
    <cellStyle name="Normal 65 4 5 2 4 2 3 3" xfId="25656" xr:uid="{00000000-0005-0000-0000-0000E35F0000}"/>
    <cellStyle name="Normal 65 4 5 2 4 2 3 4" xfId="33809" xr:uid="{00000000-0005-0000-0000-0000E45F0000}"/>
    <cellStyle name="Normal 65 4 5 2 4 2 3 5" xfId="42041" xr:uid="{00000000-0005-0000-0000-0000E55F0000}"/>
    <cellStyle name="Normal 65 4 5 2 4 2 3 6" xfId="51552" xr:uid="{00000000-0005-0000-0000-0000E65F0000}"/>
    <cellStyle name="Normal 65 4 5 2 4 2 4" xfId="11903" xr:uid="{00000000-0005-0000-0000-0000E75F0000}"/>
    <cellStyle name="Normal 65 4 5 2 4 2 5" xfId="20062" xr:uid="{00000000-0005-0000-0000-0000E85F0000}"/>
    <cellStyle name="Normal 65 4 5 2 4 2 6" xfId="28215" xr:uid="{00000000-0005-0000-0000-0000E95F0000}"/>
    <cellStyle name="Normal 65 4 5 2 4 2 7" xfId="36447" xr:uid="{00000000-0005-0000-0000-0000EA5F0000}"/>
    <cellStyle name="Normal 65 4 5 2 4 2 8" xfId="45958" xr:uid="{00000000-0005-0000-0000-0000EB5F0000}"/>
    <cellStyle name="Normal 65 4 5 2 4 3" xfId="4146" xr:uid="{00000000-0005-0000-0000-0000EC5F0000}"/>
    <cellStyle name="Normal 65 4 5 2 4 3 2" xfId="13663" xr:uid="{00000000-0005-0000-0000-0000ED5F0000}"/>
    <cellStyle name="Normal 65 4 5 2 4 3 3" xfId="21816" xr:uid="{00000000-0005-0000-0000-0000EE5F0000}"/>
    <cellStyle name="Normal 65 4 5 2 4 3 4" xfId="29969" xr:uid="{00000000-0005-0000-0000-0000EF5F0000}"/>
    <cellStyle name="Normal 65 4 5 2 4 3 5" xfId="38201" xr:uid="{00000000-0005-0000-0000-0000F05F0000}"/>
    <cellStyle name="Normal 65 4 5 2 4 3 6" xfId="47712" xr:uid="{00000000-0005-0000-0000-0000F15F0000}"/>
    <cellStyle name="Normal 65 4 5 2 4 4" xfId="6706" xr:uid="{00000000-0005-0000-0000-0000F25F0000}"/>
    <cellStyle name="Normal 65 4 5 2 4 4 2" xfId="16223" xr:uid="{00000000-0005-0000-0000-0000F35F0000}"/>
    <cellStyle name="Normal 65 4 5 2 4 4 3" xfId="24376" xr:uid="{00000000-0005-0000-0000-0000F45F0000}"/>
    <cellStyle name="Normal 65 4 5 2 4 4 4" xfId="32529" xr:uid="{00000000-0005-0000-0000-0000F55F0000}"/>
    <cellStyle name="Normal 65 4 5 2 4 4 5" xfId="40761" xr:uid="{00000000-0005-0000-0000-0000F65F0000}"/>
    <cellStyle name="Normal 65 4 5 2 4 4 6" xfId="50272" xr:uid="{00000000-0005-0000-0000-0000F75F0000}"/>
    <cellStyle name="Normal 65 4 5 2 4 5" xfId="10623" xr:uid="{00000000-0005-0000-0000-0000F85F0000}"/>
    <cellStyle name="Normal 65 4 5 2 4 6" xfId="18782" xr:uid="{00000000-0005-0000-0000-0000F95F0000}"/>
    <cellStyle name="Normal 65 4 5 2 4 7" xfId="26935" xr:uid="{00000000-0005-0000-0000-0000FA5F0000}"/>
    <cellStyle name="Normal 65 4 5 2 4 8" xfId="35167" xr:uid="{00000000-0005-0000-0000-0000FB5F0000}"/>
    <cellStyle name="Normal 65 4 5 2 4 9" xfId="44678" xr:uid="{00000000-0005-0000-0000-0000FC5F0000}"/>
    <cellStyle name="Normal 65 4 5 2 5" xfId="1746" xr:uid="{00000000-0005-0000-0000-0000FD5F0000}"/>
    <cellStyle name="Normal 65 4 5 2 5 2" xfId="4786" xr:uid="{00000000-0005-0000-0000-0000FE5F0000}"/>
    <cellStyle name="Normal 65 4 5 2 5 2 2" xfId="14303" xr:uid="{00000000-0005-0000-0000-0000FF5F0000}"/>
    <cellStyle name="Normal 65 4 5 2 5 2 3" xfId="22456" xr:uid="{00000000-0005-0000-0000-000000600000}"/>
    <cellStyle name="Normal 65 4 5 2 5 2 4" xfId="30609" xr:uid="{00000000-0005-0000-0000-000001600000}"/>
    <cellStyle name="Normal 65 4 5 2 5 2 5" xfId="38841" xr:uid="{00000000-0005-0000-0000-000002600000}"/>
    <cellStyle name="Normal 65 4 5 2 5 2 6" xfId="48352" xr:uid="{00000000-0005-0000-0000-000003600000}"/>
    <cellStyle name="Normal 65 4 5 2 5 3" xfId="7346" xr:uid="{00000000-0005-0000-0000-000004600000}"/>
    <cellStyle name="Normal 65 4 5 2 5 3 2" xfId="16863" xr:uid="{00000000-0005-0000-0000-000005600000}"/>
    <cellStyle name="Normal 65 4 5 2 5 3 3" xfId="25016" xr:uid="{00000000-0005-0000-0000-000006600000}"/>
    <cellStyle name="Normal 65 4 5 2 5 3 4" xfId="33169" xr:uid="{00000000-0005-0000-0000-000007600000}"/>
    <cellStyle name="Normal 65 4 5 2 5 3 5" xfId="41401" xr:uid="{00000000-0005-0000-0000-000008600000}"/>
    <cellStyle name="Normal 65 4 5 2 5 3 6" xfId="50912" xr:uid="{00000000-0005-0000-0000-000009600000}"/>
    <cellStyle name="Normal 65 4 5 2 5 4" xfId="11263" xr:uid="{00000000-0005-0000-0000-00000A600000}"/>
    <cellStyle name="Normal 65 4 5 2 5 5" xfId="19422" xr:uid="{00000000-0005-0000-0000-00000B600000}"/>
    <cellStyle name="Normal 65 4 5 2 5 6" xfId="27575" xr:uid="{00000000-0005-0000-0000-00000C600000}"/>
    <cellStyle name="Normal 65 4 5 2 5 7" xfId="35807" xr:uid="{00000000-0005-0000-0000-00000D600000}"/>
    <cellStyle name="Normal 65 4 5 2 5 8" xfId="45318" xr:uid="{00000000-0005-0000-0000-00000E600000}"/>
    <cellStyle name="Normal 65 4 5 2 6" xfId="3500" xr:uid="{00000000-0005-0000-0000-00000F600000}"/>
    <cellStyle name="Normal 65 4 5 2 6 2" xfId="13017" xr:uid="{00000000-0005-0000-0000-000010600000}"/>
    <cellStyle name="Normal 65 4 5 2 6 3" xfId="21176" xr:uid="{00000000-0005-0000-0000-000011600000}"/>
    <cellStyle name="Normal 65 4 5 2 6 4" xfId="29329" xr:uid="{00000000-0005-0000-0000-000012600000}"/>
    <cellStyle name="Normal 65 4 5 2 6 5" xfId="37561" xr:uid="{00000000-0005-0000-0000-000013600000}"/>
    <cellStyle name="Normal 65 4 5 2 6 6" xfId="47072" xr:uid="{00000000-0005-0000-0000-000014600000}"/>
    <cellStyle name="Normal 65 4 5 2 7" xfId="6066" xr:uid="{00000000-0005-0000-0000-000015600000}"/>
    <cellStyle name="Normal 65 4 5 2 7 2" xfId="15583" xr:uid="{00000000-0005-0000-0000-000016600000}"/>
    <cellStyle name="Normal 65 4 5 2 7 3" xfId="23736" xr:uid="{00000000-0005-0000-0000-000017600000}"/>
    <cellStyle name="Normal 65 4 5 2 7 4" xfId="31889" xr:uid="{00000000-0005-0000-0000-000018600000}"/>
    <cellStyle name="Normal 65 4 5 2 7 5" xfId="40121" xr:uid="{00000000-0005-0000-0000-000019600000}"/>
    <cellStyle name="Normal 65 4 5 2 7 6" xfId="49632" xr:uid="{00000000-0005-0000-0000-00001A600000}"/>
    <cellStyle name="Normal 65 4 5 2 8" xfId="9983" xr:uid="{00000000-0005-0000-0000-00001B600000}"/>
    <cellStyle name="Normal 65 4 5 2 9" xfId="18142" xr:uid="{00000000-0005-0000-0000-00001C600000}"/>
    <cellStyle name="Normal 65 4 5 20" xfId="8940" xr:uid="{00000000-0005-0000-0000-00001D600000}"/>
    <cellStyle name="Normal 65 4 5 20 2" xfId="42995" xr:uid="{00000000-0005-0000-0000-00001E600000}"/>
    <cellStyle name="Normal 65 4 5 20 3" xfId="52506" xr:uid="{00000000-0005-0000-0000-00001F600000}"/>
    <cellStyle name="Normal 65 4 5 21" xfId="9019" xr:uid="{00000000-0005-0000-0000-000020600000}"/>
    <cellStyle name="Normal 65 4 5 21 2" xfId="43074" xr:uid="{00000000-0005-0000-0000-000021600000}"/>
    <cellStyle name="Normal 65 4 5 21 3" xfId="52585" xr:uid="{00000000-0005-0000-0000-000022600000}"/>
    <cellStyle name="Normal 65 4 5 22" xfId="9098" xr:uid="{00000000-0005-0000-0000-000023600000}"/>
    <cellStyle name="Normal 65 4 5 22 2" xfId="43153" xr:uid="{00000000-0005-0000-0000-000024600000}"/>
    <cellStyle name="Normal 65 4 5 22 3" xfId="52664" xr:uid="{00000000-0005-0000-0000-000025600000}"/>
    <cellStyle name="Normal 65 4 5 23" xfId="9177" xr:uid="{00000000-0005-0000-0000-000026600000}"/>
    <cellStyle name="Normal 65 4 5 23 2" xfId="43232" xr:uid="{00000000-0005-0000-0000-000027600000}"/>
    <cellStyle name="Normal 65 4 5 23 3" xfId="52743" xr:uid="{00000000-0005-0000-0000-000028600000}"/>
    <cellStyle name="Normal 65 4 5 24" xfId="9256" xr:uid="{00000000-0005-0000-0000-000029600000}"/>
    <cellStyle name="Normal 65 4 5 24 2" xfId="43311" xr:uid="{00000000-0005-0000-0000-00002A600000}"/>
    <cellStyle name="Normal 65 4 5 24 3" xfId="52822" xr:uid="{00000000-0005-0000-0000-00002B600000}"/>
    <cellStyle name="Normal 65 4 5 25" xfId="9335" xr:uid="{00000000-0005-0000-0000-00002C600000}"/>
    <cellStyle name="Normal 65 4 5 25 2" xfId="43390" xr:uid="{00000000-0005-0000-0000-00002D600000}"/>
    <cellStyle name="Normal 65 4 5 25 3" xfId="52901" xr:uid="{00000000-0005-0000-0000-00002E600000}"/>
    <cellStyle name="Normal 65 4 5 26" xfId="9414" xr:uid="{00000000-0005-0000-0000-00002F600000}"/>
    <cellStyle name="Normal 65 4 5 26 2" xfId="43469" xr:uid="{00000000-0005-0000-0000-000030600000}"/>
    <cellStyle name="Normal 65 4 5 26 3" xfId="52980" xr:uid="{00000000-0005-0000-0000-000031600000}"/>
    <cellStyle name="Normal 65 4 5 27" xfId="9493" xr:uid="{00000000-0005-0000-0000-000032600000}"/>
    <cellStyle name="Normal 65 4 5 27 2" xfId="43548" xr:uid="{00000000-0005-0000-0000-000033600000}"/>
    <cellStyle name="Normal 65 4 5 27 3" xfId="53059" xr:uid="{00000000-0005-0000-0000-000034600000}"/>
    <cellStyle name="Normal 65 4 5 28" xfId="9572" xr:uid="{00000000-0005-0000-0000-000035600000}"/>
    <cellStyle name="Normal 65 4 5 28 2" xfId="43627" xr:uid="{00000000-0005-0000-0000-000036600000}"/>
    <cellStyle name="Normal 65 4 5 28 3" xfId="53138" xr:uid="{00000000-0005-0000-0000-000037600000}"/>
    <cellStyle name="Normal 65 4 5 29" xfId="9651" xr:uid="{00000000-0005-0000-0000-000038600000}"/>
    <cellStyle name="Normal 65 4 5 29 2" xfId="43706" xr:uid="{00000000-0005-0000-0000-000039600000}"/>
    <cellStyle name="Normal 65 4 5 29 3" xfId="53217" xr:uid="{00000000-0005-0000-0000-00003A600000}"/>
    <cellStyle name="Normal 65 4 5 3" xfId="534" xr:uid="{00000000-0005-0000-0000-00003B600000}"/>
    <cellStyle name="Normal 65 4 5 3 10" xfId="34607" xr:uid="{00000000-0005-0000-0000-00003C600000}"/>
    <cellStyle name="Normal 65 4 5 3 11" xfId="44118" xr:uid="{00000000-0005-0000-0000-00003D600000}"/>
    <cellStyle name="Normal 65 4 5 3 2" xfId="860" xr:uid="{00000000-0005-0000-0000-00003E600000}"/>
    <cellStyle name="Normal 65 4 5 3 2 10" xfId="44438" xr:uid="{00000000-0005-0000-0000-00003F600000}"/>
    <cellStyle name="Normal 65 4 5 3 2 2" xfId="1503" xr:uid="{00000000-0005-0000-0000-000040600000}"/>
    <cellStyle name="Normal 65 4 5 3 2 2 2" xfId="2786" xr:uid="{00000000-0005-0000-0000-000041600000}"/>
    <cellStyle name="Normal 65 4 5 3 2 2 2 2" xfId="5826" xr:uid="{00000000-0005-0000-0000-000042600000}"/>
    <cellStyle name="Normal 65 4 5 3 2 2 2 2 2" xfId="15343" xr:uid="{00000000-0005-0000-0000-000043600000}"/>
    <cellStyle name="Normal 65 4 5 3 2 2 2 2 3" xfId="23496" xr:uid="{00000000-0005-0000-0000-000044600000}"/>
    <cellStyle name="Normal 65 4 5 3 2 2 2 2 4" xfId="31649" xr:uid="{00000000-0005-0000-0000-000045600000}"/>
    <cellStyle name="Normal 65 4 5 3 2 2 2 2 5" xfId="39881" xr:uid="{00000000-0005-0000-0000-000046600000}"/>
    <cellStyle name="Normal 65 4 5 3 2 2 2 2 6" xfId="49392" xr:uid="{00000000-0005-0000-0000-000047600000}"/>
    <cellStyle name="Normal 65 4 5 3 2 2 2 3" xfId="8386" xr:uid="{00000000-0005-0000-0000-000048600000}"/>
    <cellStyle name="Normal 65 4 5 3 2 2 2 3 2" xfId="17903" xr:uid="{00000000-0005-0000-0000-000049600000}"/>
    <cellStyle name="Normal 65 4 5 3 2 2 2 3 3" xfId="26056" xr:uid="{00000000-0005-0000-0000-00004A600000}"/>
    <cellStyle name="Normal 65 4 5 3 2 2 2 3 4" xfId="34209" xr:uid="{00000000-0005-0000-0000-00004B600000}"/>
    <cellStyle name="Normal 65 4 5 3 2 2 2 3 5" xfId="42441" xr:uid="{00000000-0005-0000-0000-00004C600000}"/>
    <cellStyle name="Normal 65 4 5 3 2 2 2 3 6" xfId="51952" xr:uid="{00000000-0005-0000-0000-00004D600000}"/>
    <cellStyle name="Normal 65 4 5 3 2 2 2 4" xfId="12303" xr:uid="{00000000-0005-0000-0000-00004E600000}"/>
    <cellStyle name="Normal 65 4 5 3 2 2 2 5" xfId="20462" xr:uid="{00000000-0005-0000-0000-00004F600000}"/>
    <cellStyle name="Normal 65 4 5 3 2 2 2 6" xfId="28615" xr:uid="{00000000-0005-0000-0000-000050600000}"/>
    <cellStyle name="Normal 65 4 5 3 2 2 2 7" xfId="36847" xr:uid="{00000000-0005-0000-0000-000051600000}"/>
    <cellStyle name="Normal 65 4 5 3 2 2 2 8" xfId="46358" xr:uid="{00000000-0005-0000-0000-000052600000}"/>
    <cellStyle name="Normal 65 4 5 3 2 2 3" xfId="4546" xr:uid="{00000000-0005-0000-0000-000053600000}"/>
    <cellStyle name="Normal 65 4 5 3 2 2 3 2" xfId="14063" xr:uid="{00000000-0005-0000-0000-000054600000}"/>
    <cellStyle name="Normal 65 4 5 3 2 2 3 3" xfId="22216" xr:uid="{00000000-0005-0000-0000-000055600000}"/>
    <cellStyle name="Normal 65 4 5 3 2 2 3 4" xfId="30369" xr:uid="{00000000-0005-0000-0000-000056600000}"/>
    <cellStyle name="Normal 65 4 5 3 2 2 3 5" xfId="38601" xr:uid="{00000000-0005-0000-0000-000057600000}"/>
    <cellStyle name="Normal 65 4 5 3 2 2 3 6" xfId="48112" xr:uid="{00000000-0005-0000-0000-000058600000}"/>
    <cellStyle name="Normal 65 4 5 3 2 2 4" xfId="7106" xr:uid="{00000000-0005-0000-0000-000059600000}"/>
    <cellStyle name="Normal 65 4 5 3 2 2 4 2" xfId="16623" xr:uid="{00000000-0005-0000-0000-00005A600000}"/>
    <cellStyle name="Normal 65 4 5 3 2 2 4 3" xfId="24776" xr:uid="{00000000-0005-0000-0000-00005B600000}"/>
    <cellStyle name="Normal 65 4 5 3 2 2 4 4" xfId="32929" xr:uid="{00000000-0005-0000-0000-00005C600000}"/>
    <cellStyle name="Normal 65 4 5 3 2 2 4 5" xfId="41161" xr:uid="{00000000-0005-0000-0000-00005D600000}"/>
    <cellStyle name="Normal 65 4 5 3 2 2 4 6" xfId="50672" xr:uid="{00000000-0005-0000-0000-00005E600000}"/>
    <cellStyle name="Normal 65 4 5 3 2 2 5" xfId="11023" xr:uid="{00000000-0005-0000-0000-00005F600000}"/>
    <cellStyle name="Normal 65 4 5 3 2 2 6" xfId="19182" xr:uid="{00000000-0005-0000-0000-000060600000}"/>
    <cellStyle name="Normal 65 4 5 3 2 2 7" xfId="27335" xr:uid="{00000000-0005-0000-0000-000061600000}"/>
    <cellStyle name="Normal 65 4 5 3 2 2 8" xfId="35567" xr:uid="{00000000-0005-0000-0000-000062600000}"/>
    <cellStyle name="Normal 65 4 5 3 2 2 9" xfId="45078" xr:uid="{00000000-0005-0000-0000-000063600000}"/>
    <cellStyle name="Normal 65 4 5 3 2 3" xfId="2146" xr:uid="{00000000-0005-0000-0000-000064600000}"/>
    <cellStyle name="Normal 65 4 5 3 2 3 2" xfId="5186" xr:uid="{00000000-0005-0000-0000-000065600000}"/>
    <cellStyle name="Normal 65 4 5 3 2 3 2 2" xfId="14703" xr:uid="{00000000-0005-0000-0000-000066600000}"/>
    <cellStyle name="Normal 65 4 5 3 2 3 2 3" xfId="22856" xr:uid="{00000000-0005-0000-0000-000067600000}"/>
    <cellStyle name="Normal 65 4 5 3 2 3 2 4" xfId="31009" xr:uid="{00000000-0005-0000-0000-000068600000}"/>
    <cellStyle name="Normal 65 4 5 3 2 3 2 5" xfId="39241" xr:uid="{00000000-0005-0000-0000-000069600000}"/>
    <cellStyle name="Normal 65 4 5 3 2 3 2 6" xfId="48752" xr:uid="{00000000-0005-0000-0000-00006A600000}"/>
    <cellStyle name="Normal 65 4 5 3 2 3 3" xfId="7746" xr:uid="{00000000-0005-0000-0000-00006B600000}"/>
    <cellStyle name="Normal 65 4 5 3 2 3 3 2" xfId="17263" xr:uid="{00000000-0005-0000-0000-00006C600000}"/>
    <cellStyle name="Normal 65 4 5 3 2 3 3 3" xfId="25416" xr:uid="{00000000-0005-0000-0000-00006D600000}"/>
    <cellStyle name="Normal 65 4 5 3 2 3 3 4" xfId="33569" xr:uid="{00000000-0005-0000-0000-00006E600000}"/>
    <cellStyle name="Normal 65 4 5 3 2 3 3 5" xfId="41801" xr:uid="{00000000-0005-0000-0000-00006F600000}"/>
    <cellStyle name="Normal 65 4 5 3 2 3 3 6" xfId="51312" xr:uid="{00000000-0005-0000-0000-000070600000}"/>
    <cellStyle name="Normal 65 4 5 3 2 3 4" xfId="11663" xr:uid="{00000000-0005-0000-0000-000071600000}"/>
    <cellStyle name="Normal 65 4 5 3 2 3 5" xfId="19822" xr:uid="{00000000-0005-0000-0000-000072600000}"/>
    <cellStyle name="Normal 65 4 5 3 2 3 6" xfId="27975" xr:uid="{00000000-0005-0000-0000-000073600000}"/>
    <cellStyle name="Normal 65 4 5 3 2 3 7" xfId="36207" xr:uid="{00000000-0005-0000-0000-000074600000}"/>
    <cellStyle name="Normal 65 4 5 3 2 3 8" xfId="45718" xr:uid="{00000000-0005-0000-0000-000075600000}"/>
    <cellStyle name="Normal 65 4 5 3 2 4" xfId="3906" xr:uid="{00000000-0005-0000-0000-000076600000}"/>
    <cellStyle name="Normal 65 4 5 3 2 4 2" xfId="13423" xr:uid="{00000000-0005-0000-0000-000077600000}"/>
    <cellStyle name="Normal 65 4 5 3 2 4 3" xfId="21576" xr:uid="{00000000-0005-0000-0000-000078600000}"/>
    <cellStyle name="Normal 65 4 5 3 2 4 4" xfId="29729" xr:uid="{00000000-0005-0000-0000-000079600000}"/>
    <cellStyle name="Normal 65 4 5 3 2 4 5" xfId="37961" xr:uid="{00000000-0005-0000-0000-00007A600000}"/>
    <cellStyle name="Normal 65 4 5 3 2 4 6" xfId="47472" xr:uid="{00000000-0005-0000-0000-00007B600000}"/>
    <cellStyle name="Normal 65 4 5 3 2 5" xfId="6466" xr:uid="{00000000-0005-0000-0000-00007C600000}"/>
    <cellStyle name="Normal 65 4 5 3 2 5 2" xfId="15983" xr:uid="{00000000-0005-0000-0000-00007D600000}"/>
    <cellStyle name="Normal 65 4 5 3 2 5 3" xfId="24136" xr:uid="{00000000-0005-0000-0000-00007E600000}"/>
    <cellStyle name="Normal 65 4 5 3 2 5 4" xfId="32289" xr:uid="{00000000-0005-0000-0000-00007F600000}"/>
    <cellStyle name="Normal 65 4 5 3 2 5 5" xfId="40521" xr:uid="{00000000-0005-0000-0000-000080600000}"/>
    <cellStyle name="Normal 65 4 5 3 2 5 6" xfId="50032" xr:uid="{00000000-0005-0000-0000-000081600000}"/>
    <cellStyle name="Normal 65 4 5 3 2 6" xfId="10383" xr:uid="{00000000-0005-0000-0000-000082600000}"/>
    <cellStyle name="Normal 65 4 5 3 2 7" xfId="18542" xr:uid="{00000000-0005-0000-0000-000083600000}"/>
    <cellStyle name="Normal 65 4 5 3 2 8" xfId="26695" xr:uid="{00000000-0005-0000-0000-000084600000}"/>
    <cellStyle name="Normal 65 4 5 3 2 9" xfId="34927" xr:uid="{00000000-0005-0000-0000-000085600000}"/>
    <cellStyle name="Normal 65 4 5 3 3" xfId="1183" xr:uid="{00000000-0005-0000-0000-000086600000}"/>
    <cellStyle name="Normal 65 4 5 3 3 2" xfId="2466" xr:uid="{00000000-0005-0000-0000-000087600000}"/>
    <cellStyle name="Normal 65 4 5 3 3 2 2" xfId="5506" xr:uid="{00000000-0005-0000-0000-000088600000}"/>
    <cellStyle name="Normal 65 4 5 3 3 2 2 2" xfId="15023" xr:uid="{00000000-0005-0000-0000-000089600000}"/>
    <cellStyle name="Normal 65 4 5 3 3 2 2 3" xfId="23176" xr:uid="{00000000-0005-0000-0000-00008A600000}"/>
    <cellStyle name="Normal 65 4 5 3 3 2 2 4" xfId="31329" xr:uid="{00000000-0005-0000-0000-00008B600000}"/>
    <cellStyle name="Normal 65 4 5 3 3 2 2 5" xfId="39561" xr:uid="{00000000-0005-0000-0000-00008C600000}"/>
    <cellStyle name="Normal 65 4 5 3 3 2 2 6" xfId="49072" xr:uid="{00000000-0005-0000-0000-00008D600000}"/>
    <cellStyle name="Normal 65 4 5 3 3 2 3" xfId="8066" xr:uid="{00000000-0005-0000-0000-00008E600000}"/>
    <cellStyle name="Normal 65 4 5 3 3 2 3 2" xfId="17583" xr:uid="{00000000-0005-0000-0000-00008F600000}"/>
    <cellStyle name="Normal 65 4 5 3 3 2 3 3" xfId="25736" xr:uid="{00000000-0005-0000-0000-000090600000}"/>
    <cellStyle name="Normal 65 4 5 3 3 2 3 4" xfId="33889" xr:uid="{00000000-0005-0000-0000-000091600000}"/>
    <cellStyle name="Normal 65 4 5 3 3 2 3 5" xfId="42121" xr:uid="{00000000-0005-0000-0000-000092600000}"/>
    <cellStyle name="Normal 65 4 5 3 3 2 3 6" xfId="51632" xr:uid="{00000000-0005-0000-0000-000093600000}"/>
    <cellStyle name="Normal 65 4 5 3 3 2 4" xfId="11983" xr:uid="{00000000-0005-0000-0000-000094600000}"/>
    <cellStyle name="Normal 65 4 5 3 3 2 5" xfId="20142" xr:uid="{00000000-0005-0000-0000-000095600000}"/>
    <cellStyle name="Normal 65 4 5 3 3 2 6" xfId="28295" xr:uid="{00000000-0005-0000-0000-000096600000}"/>
    <cellStyle name="Normal 65 4 5 3 3 2 7" xfId="36527" xr:uid="{00000000-0005-0000-0000-000097600000}"/>
    <cellStyle name="Normal 65 4 5 3 3 2 8" xfId="46038" xr:uid="{00000000-0005-0000-0000-000098600000}"/>
    <cellStyle name="Normal 65 4 5 3 3 3" xfId="4226" xr:uid="{00000000-0005-0000-0000-000099600000}"/>
    <cellStyle name="Normal 65 4 5 3 3 3 2" xfId="13743" xr:uid="{00000000-0005-0000-0000-00009A600000}"/>
    <cellStyle name="Normal 65 4 5 3 3 3 3" xfId="21896" xr:uid="{00000000-0005-0000-0000-00009B600000}"/>
    <cellStyle name="Normal 65 4 5 3 3 3 4" xfId="30049" xr:uid="{00000000-0005-0000-0000-00009C600000}"/>
    <cellStyle name="Normal 65 4 5 3 3 3 5" xfId="38281" xr:uid="{00000000-0005-0000-0000-00009D600000}"/>
    <cellStyle name="Normal 65 4 5 3 3 3 6" xfId="47792" xr:uid="{00000000-0005-0000-0000-00009E600000}"/>
    <cellStyle name="Normal 65 4 5 3 3 4" xfId="6786" xr:uid="{00000000-0005-0000-0000-00009F600000}"/>
    <cellStyle name="Normal 65 4 5 3 3 4 2" xfId="16303" xr:uid="{00000000-0005-0000-0000-0000A0600000}"/>
    <cellStyle name="Normal 65 4 5 3 3 4 3" xfId="24456" xr:uid="{00000000-0005-0000-0000-0000A1600000}"/>
    <cellStyle name="Normal 65 4 5 3 3 4 4" xfId="32609" xr:uid="{00000000-0005-0000-0000-0000A2600000}"/>
    <cellStyle name="Normal 65 4 5 3 3 4 5" xfId="40841" xr:uid="{00000000-0005-0000-0000-0000A3600000}"/>
    <cellStyle name="Normal 65 4 5 3 3 4 6" xfId="50352" xr:uid="{00000000-0005-0000-0000-0000A4600000}"/>
    <cellStyle name="Normal 65 4 5 3 3 5" xfId="10703" xr:uid="{00000000-0005-0000-0000-0000A5600000}"/>
    <cellStyle name="Normal 65 4 5 3 3 6" xfId="18862" xr:uid="{00000000-0005-0000-0000-0000A6600000}"/>
    <cellStyle name="Normal 65 4 5 3 3 7" xfId="27015" xr:uid="{00000000-0005-0000-0000-0000A7600000}"/>
    <cellStyle name="Normal 65 4 5 3 3 8" xfId="35247" xr:uid="{00000000-0005-0000-0000-0000A8600000}"/>
    <cellStyle name="Normal 65 4 5 3 3 9" xfId="44758" xr:uid="{00000000-0005-0000-0000-0000A9600000}"/>
    <cellStyle name="Normal 65 4 5 3 4" xfId="1826" xr:uid="{00000000-0005-0000-0000-0000AA600000}"/>
    <cellStyle name="Normal 65 4 5 3 4 2" xfId="4866" xr:uid="{00000000-0005-0000-0000-0000AB600000}"/>
    <cellStyle name="Normal 65 4 5 3 4 2 2" xfId="14383" xr:uid="{00000000-0005-0000-0000-0000AC600000}"/>
    <cellStyle name="Normal 65 4 5 3 4 2 3" xfId="22536" xr:uid="{00000000-0005-0000-0000-0000AD600000}"/>
    <cellStyle name="Normal 65 4 5 3 4 2 4" xfId="30689" xr:uid="{00000000-0005-0000-0000-0000AE600000}"/>
    <cellStyle name="Normal 65 4 5 3 4 2 5" xfId="38921" xr:uid="{00000000-0005-0000-0000-0000AF600000}"/>
    <cellStyle name="Normal 65 4 5 3 4 2 6" xfId="48432" xr:uid="{00000000-0005-0000-0000-0000B0600000}"/>
    <cellStyle name="Normal 65 4 5 3 4 3" xfId="7426" xr:uid="{00000000-0005-0000-0000-0000B1600000}"/>
    <cellStyle name="Normal 65 4 5 3 4 3 2" xfId="16943" xr:uid="{00000000-0005-0000-0000-0000B2600000}"/>
    <cellStyle name="Normal 65 4 5 3 4 3 3" xfId="25096" xr:uid="{00000000-0005-0000-0000-0000B3600000}"/>
    <cellStyle name="Normal 65 4 5 3 4 3 4" xfId="33249" xr:uid="{00000000-0005-0000-0000-0000B4600000}"/>
    <cellStyle name="Normal 65 4 5 3 4 3 5" xfId="41481" xr:uid="{00000000-0005-0000-0000-0000B5600000}"/>
    <cellStyle name="Normal 65 4 5 3 4 3 6" xfId="50992" xr:uid="{00000000-0005-0000-0000-0000B6600000}"/>
    <cellStyle name="Normal 65 4 5 3 4 4" xfId="11343" xr:uid="{00000000-0005-0000-0000-0000B7600000}"/>
    <cellStyle name="Normal 65 4 5 3 4 5" xfId="19502" xr:uid="{00000000-0005-0000-0000-0000B8600000}"/>
    <cellStyle name="Normal 65 4 5 3 4 6" xfId="27655" xr:uid="{00000000-0005-0000-0000-0000B9600000}"/>
    <cellStyle name="Normal 65 4 5 3 4 7" xfId="35887" xr:uid="{00000000-0005-0000-0000-0000BA600000}"/>
    <cellStyle name="Normal 65 4 5 3 4 8" xfId="45398" xr:uid="{00000000-0005-0000-0000-0000BB600000}"/>
    <cellStyle name="Normal 65 4 5 3 5" xfId="3583" xr:uid="{00000000-0005-0000-0000-0000BC600000}"/>
    <cellStyle name="Normal 65 4 5 3 5 2" xfId="13100" xr:uid="{00000000-0005-0000-0000-0000BD600000}"/>
    <cellStyle name="Normal 65 4 5 3 5 3" xfId="21256" xr:uid="{00000000-0005-0000-0000-0000BE600000}"/>
    <cellStyle name="Normal 65 4 5 3 5 4" xfId="29409" xr:uid="{00000000-0005-0000-0000-0000BF600000}"/>
    <cellStyle name="Normal 65 4 5 3 5 5" xfId="37641" xr:uid="{00000000-0005-0000-0000-0000C0600000}"/>
    <cellStyle name="Normal 65 4 5 3 5 6" xfId="47152" xr:uid="{00000000-0005-0000-0000-0000C1600000}"/>
    <cellStyle name="Normal 65 4 5 3 6" xfId="6146" xr:uid="{00000000-0005-0000-0000-0000C2600000}"/>
    <cellStyle name="Normal 65 4 5 3 6 2" xfId="15663" xr:uid="{00000000-0005-0000-0000-0000C3600000}"/>
    <cellStyle name="Normal 65 4 5 3 6 3" xfId="23816" xr:uid="{00000000-0005-0000-0000-0000C4600000}"/>
    <cellStyle name="Normal 65 4 5 3 6 4" xfId="31969" xr:uid="{00000000-0005-0000-0000-0000C5600000}"/>
    <cellStyle name="Normal 65 4 5 3 6 5" xfId="40201" xr:uid="{00000000-0005-0000-0000-0000C6600000}"/>
    <cellStyle name="Normal 65 4 5 3 6 6" xfId="49712" xr:uid="{00000000-0005-0000-0000-0000C7600000}"/>
    <cellStyle name="Normal 65 4 5 3 7" xfId="10063" xr:uid="{00000000-0005-0000-0000-0000C8600000}"/>
    <cellStyle name="Normal 65 4 5 3 8" xfId="18222" xr:uid="{00000000-0005-0000-0000-0000C9600000}"/>
    <cellStyle name="Normal 65 4 5 3 9" xfId="26375" xr:uid="{00000000-0005-0000-0000-0000CA600000}"/>
    <cellStyle name="Normal 65 4 5 30" xfId="9730" xr:uid="{00000000-0005-0000-0000-0000CB600000}"/>
    <cellStyle name="Normal 65 4 5 30 2" xfId="43785" xr:uid="{00000000-0005-0000-0000-0000CC600000}"/>
    <cellStyle name="Normal 65 4 5 30 3" xfId="53296" xr:uid="{00000000-0005-0000-0000-0000CD600000}"/>
    <cellStyle name="Normal 65 4 5 31" xfId="9809" xr:uid="{00000000-0005-0000-0000-0000CE600000}"/>
    <cellStyle name="Normal 65 4 5 31 2" xfId="43864" xr:uid="{00000000-0005-0000-0000-0000CF600000}"/>
    <cellStyle name="Normal 65 4 5 31 3" xfId="53375" xr:uid="{00000000-0005-0000-0000-0000D0600000}"/>
    <cellStyle name="Normal 65 4 5 32" xfId="9903" xr:uid="{00000000-0005-0000-0000-0000D1600000}"/>
    <cellStyle name="Normal 65 4 5 33" xfId="18062" xr:uid="{00000000-0005-0000-0000-0000D2600000}"/>
    <cellStyle name="Normal 65 4 5 34" xfId="26215" xr:uid="{00000000-0005-0000-0000-0000D3600000}"/>
    <cellStyle name="Normal 65 4 5 35" xfId="34368" xr:uid="{00000000-0005-0000-0000-0000D4600000}"/>
    <cellStyle name="Normal 65 4 5 36" xfId="34447" xr:uid="{00000000-0005-0000-0000-0000D5600000}"/>
    <cellStyle name="Normal 65 4 5 37" xfId="43958" xr:uid="{00000000-0005-0000-0000-0000D6600000}"/>
    <cellStyle name="Normal 65 4 5 38" xfId="53469" xr:uid="{00000000-0005-0000-0000-0000D7600000}"/>
    <cellStyle name="Normal 65 4 5 39" xfId="53548" xr:uid="{00000000-0005-0000-0000-0000D8600000}"/>
    <cellStyle name="Normal 65 4 5 4" xfId="697" xr:uid="{00000000-0005-0000-0000-0000D9600000}"/>
    <cellStyle name="Normal 65 4 5 4 10" xfId="44278" xr:uid="{00000000-0005-0000-0000-0000DA600000}"/>
    <cellStyle name="Normal 65 4 5 4 2" xfId="1343" xr:uid="{00000000-0005-0000-0000-0000DB600000}"/>
    <cellStyle name="Normal 65 4 5 4 2 2" xfId="2626" xr:uid="{00000000-0005-0000-0000-0000DC600000}"/>
    <cellStyle name="Normal 65 4 5 4 2 2 2" xfId="5666" xr:uid="{00000000-0005-0000-0000-0000DD600000}"/>
    <cellStyle name="Normal 65 4 5 4 2 2 2 2" xfId="15183" xr:uid="{00000000-0005-0000-0000-0000DE600000}"/>
    <cellStyle name="Normal 65 4 5 4 2 2 2 3" xfId="23336" xr:uid="{00000000-0005-0000-0000-0000DF600000}"/>
    <cellStyle name="Normal 65 4 5 4 2 2 2 4" xfId="31489" xr:uid="{00000000-0005-0000-0000-0000E0600000}"/>
    <cellStyle name="Normal 65 4 5 4 2 2 2 5" xfId="39721" xr:uid="{00000000-0005-0000-0000-0000E1600000}"/>
    <cellStyle name="Normal 65 4 5 4 2 2 2 6" xfId="49232" xr:uid="{00000000-0005-0000-0000-0000E2600000}"/>
    <cellStyle name="Normal 65 4 5 4 2 2 3" xfId="8226" xr:uid="{00000000-0005-0000-0000-0000E3600000}"/>
    <cellStyle name="Normal 65 4 5 4 2 2 3 2" xfId="17743" xr:uid="{00000000-0005-0000-0000-0000E4600000}"/>
    <cellStyle name="Normal 65 4 5 4 2 2 3 3" xfId="25896" xr:uid="{00000000-0005-0000-0000-0000E5600000}"/>
    <cellStyle name="Normal 65 4 5 4 2 2 3 4" xfId="34049" xr:uid="{00000000-0005-0000-0000-0000E6600000}"/>
    <cellStyle name="Normal 65 4 5 4 2 2 3 5" xfId="42281" xr:uid="{00000000-0005-0000-0000-0000E7600000}"/>
    <cellStyle name="Normal 65 4 5 4 2 2 3 6" xfId="51792" xr:uid="{00000000-0005-0000-0000-0000E8600000}"/>
    <cellStyle name="Normal 65 4 5 4 2 2 4" xfId="12143" xr:uid="{00000000-0005-0000-0000-0000E9600000}"/>
    <cellStyle name="Normal 65 4 5 4 2 2 5" xfId="20302" xr:uid="{00000000-0005-0000-0000-0000EA600000}"/>
    <cellStyle name="Normal 65 4 5 4 2 2 6" xfId="28455" xr:uid="{00000000-0005-0000-0000-0000EB600000}"/>
    <cellStyle name="Normal 65 4 5 4 2 2 7" xfId="36687" xr:uid="{00000000-0005-0000-0000-0000EC600000}"/>
    <cellStyle name="Normal 65 4 5 4 2 2 8" xfId="46198" xr:uid="{00000000-0005-0000-0000-0000ED600000}"/>
    <cellStyle name="Normal 65 4 5 4 2 3" xfId="4386" xr:uid="{00000000-0005-0000-0000-0000EE600000}"/>
    <cellStyle name="Normal 65 4 5 4 2 3 2" xfId="13903" xr:uid="{00000000-0005-0000-0000-0000EF600000}"/>
    <cellStyle name="Normal 65 4 5 4 2 3 3" xfId="22056" xr:uid="{00000000-0005-0000-0000-0000F0600000}"/>
    <cellStyle name="Normal 65 4 5 4 2 3 4" xfId="30209" xr:uid="{00000000-0005-0000-0000-0000F1600000}"/>
    <cellStyle name="Normal 65 4 5 4 2 3 5" xfId="38441" xr:uid="{00000000-0005-0000-0000-0000F2600000}"/>
    <cellStyle name="Normal 65 4 5 4 2 3 6" xfId="47952" xr:uid="{00000000-0005-0000-0000-0000F3600000}"/>
    <cellStyle name="Normal 65 4 5 4 2 4" xfId="6946" xr:uid="{00000000-0005-0000-0000-0000F4600000}"/>
    <cellStyle name="Normal 65 4 5 4 2 4 2" xfId="16463" xr:uid="{00000000-0005-0000-0000-0000F5600000}"/>
    <cellStyle name="Normal 65 4 5 4 2 4 3" xfId="24616" xr:uid="{00000000-0005-0000-0000-0000F6600000}"/>
    <cellStyle name="Normal 65 4 5 4 2 4 4" xfId="32769" xr:uid="{00000000-0005-0000-0000-0000F7600000}"/>
    <cellStyle name="Normal 65 4 5 4 2 4 5" xfId="41001" xr:uid="{00000000-0005-0000-0000-0000F8600000}"/>
    <cellStyle name="Normal 65 4 5 4 2 4 6" xfId="50512" xr:uid="{00000000-0005-0000-0000-0000F9600000}"/>
    <cellStyle name="Normal 65 4 5 4 2 5" xfId="10863" xr:uid="{00000000-0005-0000-0000-0000FA600000}"/>
    <cellStyle name="Normal 65 4 5 4 2 6" xfId="19022" xr:uid="{00000000-0005-0000-0000-0000FB600000}"/>
    <cellStyle name="Normal 65 4 5 4 2 7" xfId="27175" xr:uid="{00000000-0005-0000-0000-0000FC600000}"/>
    <cellStyle name="Normal 65 4 5 4 2 8" xfId="35407" xr:uid="{00000000-0005-0000-0000-0000FD600000}"/>
    <cellStyle name="Normal 65 4 5 4 2 9" xfId="44918" xr:uid="{00000000-0005-0000-0000-0000FE600000}"/>
    <cellStyle name="Normal 65 4 5 4 3" xfId="1986" xr:uid="{00000000-0005-0000-0000-0000FF600000}"/>
    <cellStyle name="Normal 65 4 5 4 3 2" xfId="5026" xr:uid="{00000000-0005-0000-0000-000000610000}"/>
    <cellStyle name="Normal 65 4 5 4 3 2 2" xfId="14543" xr:uid="{00000000-0005-0000-0000-000001610000}"/>
    <cellStyle name="Normal 65 4 5 4 3 2 3" xfId="22696" xr:uid="{00000000-0005-0000-0000-000002610000}"/>
    <cellStyle name="Normal 65 4 5 4 3 2 4" xfId="30849" xr:uid="{00000000-0005-0000-0000-000003610000}"/>
    <cellStyle name="Normal 65 4 5 4 3 2 5" xfId="39081" xr:uid="{00000000-0005-0000-0000-000004610000}"/>
    <cellStyle name="Normal 65 4 5 4 3 2 6" xfId="48592" xr:uid="{00000000-0005-0000-0000-000005610000}"/>
    <cellStyle name="Normal 65 4 5 4 3 3" xfId="7586" xr:uid="{00000000-0005-0000-0000-000006610000}"/>
    <cellStyle name="Normal 65 4 5 4 3 3 2" xfId="17103" xr:uid="{00000000-0005-0000-0000-000007610000}"/>
    <cellStyle name="Normal 65 4 5 4 3 3 3" xfId="25256" xr:uid="{00000000-0005-0000-0000-000008610000}"/>
    <cellStyle name="Normal 65 4 5 4 3 3 4" xfId="33409" xr:uid="{00000000-0005-0000-0000-000009610000}"/>
    <cellStyle name="Normal 65 4 5 4 3 3 5" xfId="41641" xr:uid="{00000000-0005-0000-0000-00000A610000}"/>
    <cellStyle name="Normal 65 4 5 4 3 3 6" xfId="51152" xr:uid="{00000000-0005-0000-0000-00000B610000}"/>
    <cellStyle name="Normal 65 4 5 4 3 4" xfId="11503" xr:uid="{00000000-0005-0000-0000-00000C610000}"/>
    <cellStyle name="Normal 65 4 5 4 3 5" xfId="19662" xr:uid="{00000000-0005-0000-0000-00000D610000}"/>
    <cellStyle name="Normal 65 4 5 4 3 6" xfId="27815" xr:uid="{00000000-0005-0000-0000-00000E610000}"/>
    <cellStyle name="Normal 65 4 5 4 3 7" xfId="36047" xr:uid="{00000000-0005-0000-0000-00000F610000}"/>
    <cellStyle name="Normal 65 4 5 4 3 8" xfId="45558" xr:uid="{00000000-0005-0000-0000-000010610000}"/>
    <cellStyle name="Normal 65 4 5 4 4" xfId="3743" xr:uid="{00000000-0005-0000-0000-000011610000}"/>
    <cellStyle name="Normal 65 4 5 4 4 2" xfId="13260" xr:uid="{00000000-0005-0000-0000-000012610000}"/>
    <cellStyle name="Normal 65 4 5 4 4 3" xfId="21416" xr:uid="{00000000-0005-0000-0000-000013610000}"/>
    <cellStyle name="Normal 65 4 5 4 4 4" xfId="29569" xr:uid="{00000000-0005-0000-0000-000014610000}"/>
    <cellStyle name="Normal 65 4 5 4 4 5" xfId="37801" xr:uid="{00000000-0005-0000-0000-000015610000}"/>
    <cellStyle name="Normal 65 4 5 4 4 6" xfId="47312" xr:uid="{00000000-0005-0000-0000-000016610000}"/>
    <cellStyle name="Normal 65 4 5 4 5" xfId="6306" xr:uid="{00000000-0005-0000-0000-000017610000}"/>
    <cellStyle name="Normal 65 4 5 4 5 2" xfId="15823" xr:uid="{00000000-0005-0000-0000-000018610000}"/>
    <cellStyle name="Normal 65 4 5 4 5 3" xfId="23976" xr:uid="{00000000-0005-0000-0000-000019610000}"/>
    <cellStyle name="Normal 65 4 5 4 5 4" xfId="32129" xr:uid="{00000000-0005-0000-0000-00001A610000}"/>
    <cellStyle name="Normal 65 4 5 4 5 5" xfId="40361" xr:uid="{00000000-0005-0000-0000-00001B610000}"/>
    <cellStyle name="Normal 65 4 5 4 5 6" xfId="49872" xr:uid="{00000000-0005-0000-0000-00001C610000}"/>
    <cellStyle name="Normal 65 4 5 4 6" xfId="10223" xr:uid="{00000000-0005-0000-0000-00001D610000}"/>
    <cellStyle name="Normal 65 4 5 4 7" xfId="18382" xr:uid="{00000000-0005-0000-0000-00001E610000}"/>
    <cellStyle name="Normal 65 4 5 4 8" xfId="26535" xr:uid="{00000000-0005-0000-0000-00001F610000}"/>
    <cellStyle name="Normal 65 4 5 4 9" xfId="34767" xr:uid="{00000000-0005-0000-0000-000020610000}"/>
    <cellStyle name="Normal 65 4 5 40" xfId="53627" xr:uid="{00000000-0005-0000-0000-000021610000}"/>
    <cellStyle name="Normal 65 4 5 41" xfId="53706" xr:uid="{00000000-0005-0000-0000-000022610000}"/>
    <cellStyle name="Normal 65 4 5 42" xfId="53785" xr:uid="{00000000-0005-0000-0000-000023610000}"/>
    <cellStyle name="Normal 65 4 5 5" xfId="1023" xr:uid="{00000000-0005-0000-0000-000024610000}"/>
    <cellStyle name="Normal 65 4 5 5 2" xfId="2306" xr:uid="{00000000-0005-0000-0000-000025610000}"/>
    <cellStyle name="Normal 65 4 5 5 2 2" xfId="5346" xr:uid="{00000000-0005-0000-0000-000026610000}"/>
    <cellStyle name="Normal 65 4 5 5 2 2 2" xfId="14863" xr:uid="{00000000-0005-0000-0000-000027610000}"/>
    <cellStyle name="Normal 65 4 5 5 2 2 3" xfId="23016" xr:uid="{00000000-0005-0000-0000-000028610000}"/>
    <cellStyle name="Normal 65 4 5 5 2 2 4" xfId="31169" xr:uid="{00000000-0005-0000-0000-000029610000}"/>
    <cellStyle name="Normal 65 4 5 5 2 2 5" xfId="39401" xr:uid="{00000000-0005-0000-0000-00002A610000}"/>
    <cellStyle name="Normal 65 4 5 5 2 2 6" xfId="48912" xr:uid="{00000000-0005-0000-0000-00002B610000}"/>
    <cellStyle name="Normal 65 4 5 5 2 3" xfId="7906" xr:uid="{00000000-0005-0000-0000-00002C610000}"/>
    <cellStyle name="Normal 65 4 5 5 2 3 2" xfId="17423" xr:uid="{00000000-0005-0000-0000-00002D610000}"/>
    <cellStyle name="Normal 65 4 5 5 2 3 3" xfId="25576" xr:uid="{00000000-0005-0000-0000-00002E610000}"/>
    <cellStyle name="Normal 65 4 5 5 2 3 4" xfId="33729" xr:uid="{00000000-0005-0000-0000-00002F610000}"/>
    <cellStyle name="Normal 65 4 5 5 2 3 5" xfId="41961" xr:uid="{00000000-0005-0000-0000-000030610000}"/>
    <cellStyle name="Normal 65 4 5 5 2 3 6" xfId="51472" xr:uid="{00000000-0005-0000-0000-000031610000}"/>
    <cellStyle name="Normal 65 4 5 5 2 4" xfId="11823" xr:uid="{00000000-0005-0000-0000-000032610000}"/>
    <cellStyle name="Normal 65 4 5 5 2 5" xfId="19982" xr:uid="{00000000-0005-0000-0000-000033610000}"/>
    <cellStyle name="Normal 65 4 5 5 2 6" xfId="28135" xr:uid="{00000000-0005-0000-0000-000034610000}"/>
    <cellStyle name="Normal 65 4 5 5 2 7" xfId="36367" xr:uid="{00000000-0005-0000-0000-000035610000}"/>
    <cellStyle name="Normal 65 4 5 5 2 8" xfId="45878" xr:uid="{00000000-0005-0000-0000-000036610000}"/>
    <cellStyle name="Normal 65 4 5 5 3" xfId="4066" xr:uid="{00000000-0005-0000-0000-000037610000}"/>
    <cellStyle name="Normal 65 4 5 5 3 2" xfId="13583" xr:uid="{00000000-0005-0000-0000-000038610000}"/>
    <cellStyle name="Normal 65 4 5 5 3 3" xfId="21736" xr:uid="{00000000-0005-0000-0000-000039610000}"/>
    <cellStyle name="Normal 65 4 5 5 3 4" xfId="29889" xr:uid="{00000000-0005-0000-0000-00003A610000}"/>
    <cellStyle name="Normal 65 4 5 5 3 5" xfId="38121" xr:uid="{00000000-0005-0000-0000-00003B610000}"/>
    <cellStyle name="Normal 65 4 5 5 3 6" xfId="47632" xr:uid="{00000000-0005-0000-0000-00003C610000}"/>
    <cellStyle name="Normal 65 4 5 5 4" xfId="6626" xr:uid="{00000000-0005-0000-0000-00003D610000}"/>
    <cellStyle name="Normal 65 4 5 5 4 2" xfId="16143" xr:uid="{00000000-0005-0000-0000-00003E610000}"/>
    <cellStyle name="Normal 65 4 5 5 4 3" xfId="24296" xr:uid="{00000000-0005-0000-0000-00003F610000}"/>
    <cellStyle name="Normal 65 4 5 5 4 4" xfId="32449" xr:uid="{00000000-0005-0000-0000-000040610000}"/>
    <cellStyle name="Normal 65 4 5 5 4 5" xfId="40681" xr:uid="{00000000-0005-0000-0000-000041610000}"/>
    <cellStyle name="Normal 65 4 5 5 4 6" xfId="50192" xr:uid="{00000000-0005-0000-0000-000042610000}"/>
    <cellStyle name="Normal 65 4 5 5 5" xfId="10543" xr:uid="{00000000-0005-0000-0000-000043610000}"/>
    <cellStyle name="Normal 65 4 5 5 6" xfId="18702" xr:uid="{00000000-0005-0000-0000-000044610000}"/>
    <cellStyle name="Normal 65 4 5 5 7" xfId="26855" xr:uid="{00000000-0005-0000-0000-000045610000}"/>
    <cellStyle name="Normal 65 4 5 5 8" xfId="35087" xr:uid="{00000000-0005-0000-0000-000046610000}"/>
    <cellStyle name="Normal 65 4 5 5 9" xfId="44598" xr:uid="{00000000-0005-0000-0000-000047610000}"/>
    <cellStyle name="Normal 65 4 5 6" xfId="1666" xr:uid="{00000000-0005-0000-0000-000048610000}"/>
    <cellStyle name="Normal 65 4 5 6 2" xfId="4706" xr:uid="{00000000-0005-0000-0000-000049610000}"/>
    <cellStyle name="Normal 65 4 5 6 2 2" xfId="14223" xr:uid="{00000000-0005-0000-0000-00004A610000}"/>
    <cellStyle name="Normal 65 4 5 6 2 3" xfId="22376" xr:uid="{00000000-0005-0000-0000-00004B610000}"/>
    <cellStyle name="Normal 65 4 5 6 2 4" xfId="30529" xr:uid="{00000000-0005-0000-0000-00004C610000}"/>
    <cellStyle name="Normal 65 4 5 6 2 5" xfId="38761" xr:uid="{00000000-0005-0000-0000-00004D610000}"/>
    <cellStyle name="Normal 65 4 5 6 2 6" xfId="48272" xr:uid="{00000000-0005-0000-0000-00004E610000}"/>
    <cellStyle name="Normal 65 4 5 6 3" xfId="7266" xr:uid="{00000000-0005-0000-0000-00004F610000}"/>
    <cellStyle name="Normal 65 4 5 6 3 2" xfId="16783" xr:uid="{00000000-0005-0000-0000-000050610000}"/>
    <cellStyle name="Normal 65 4 5 6 3 3" xfId="24936" xr:uid="{00000000-0005-0000-0000-000051610000}"/>
    <cellStyle name="Normal 65 4 5 6 3 4" xfId="33089" xr:uid="{00000000-0005-0000-0000-000052610000}"/>
    <cellStyle name="Normal 65 4 5 6 3 5" xfId="41321" xr:uid="{00000000-0005-0000-0000-000053610000}"/>
    <cellStyle name="Normal 65 4 5 6 3 6" xfId="50832" xr:uid="{00000000-0005-0000-0000-000054610000}"/>
    <cellStyle name="Normal 65 4 5 6 4" xfId="11183" xr:uid="{00000000-0005-0000-0000-000055610000}"/>
    <cellStyle name="Normal 65 4 5 6 5" xfId="19342" xr:uid="{00000000-0005-0000-0000-000056610000}"/>
    <cellStyle name="Normal 65 4 5 6 6" xfId="27495" xr:uid="{00000000-0005-0000-0000-000057610000}"/>
    <cellStyle name="Normal 65 4 5 6 7" xfId="35727" xr:uid="{00000000-0005-0000-0000-000058610000}"/>
    <cellStyle name="Normal 65 4 5 6 8" xfId="45238" xr:uid="{00000000-0005-0000-0000-000059610000}"/>
    <cellStyle name="Normal 65 4 5 7" xfId="2945" xr:uid="{00000000-0005-0000-0000-00005A610000}"/>
    <cellStyle name="Normal 65 4 5 7 2" xfId="12462" xr:uid="{00000000-0005-0000-0000-00005B610000}"/>
    <cellStyle name="Normal 65 4 5 7 3" xfId="20621" xr:uid="{00000000-0005-0000-0000-00005C610000}"/>
    <cellStyle name="Normal 65 4 5 7 4" xfId="28774" xr:uid="{00000000-0005-0000-0000-00005D610000}"/>
    <cellStyle name="Normal 65 4 5 7 5" xfId="37006" xr:uid="{00000000-0005-0000-0000-00005E610000}"/>
    <cellStyle name="Normal 65 4 5 7 6" xfId="46517" xr:uid="{00000000-0005-0000-0000-00005F610000}"/>
    <cellStyle name="Normal 65 4 5 8" xfId="3024" xr:uid="{00000000-0005-0000-0000-000060610000}"/>
    <cellStyle name="Normal 65 4 5 8 2" xfId="12541" xr:uid="{00000000-0005-0000-0000-000061610000}"/>
    <cellStyle name="Normal 65 4 5 8 3" xfId="20700" xr:uid="{00000000-0005-0000-0000-000062610000}"/>
    <cellStyle name="Normal 65 4 5 8 4" xfId="28853" xr:uid="{00000000-0005-0000-0000-000063610000}"/>
    <cellStyle name="Normal 65 4 5 8 5" xfId="37085" xr:uid="{00000000-0005-0000-0000-000064610000}"/>
    <cellStyle name="Normal 65 4 5 8 6" xfId="46596" xr:uid="{00000000-0005-0000-0000-000065610000}"/>
    <cellStyle name="Normal 65 4 5 9" xfId="3103" xr:uid="{00000000-0005-0000-0000-000066610000}"/>
    <cellStyle name="Normal 65 4 5 9 2" xfId="12620" xr:uid="{00000000-0005-0000-0000-000067610000}"/>
    <cellStyle name="Normal 65 4 5 9 3" xfId="20779" xr:uid="{00000000-0005-0000-0000-000068610000}"/>
    <cellStyle name="Normal 65 4 5 9 4" xfId="28932" xr:uid="{00000000-0005-0000-0000-000069610000}"/>
    <cellStyle name="Normal 65 4 5 9 5" xfId="37164" xr:uid="{00000000-0005-0000-0000-00006A610000}"/>
    <cellStyle name="Normal 65 4 5 9 6" xfId="46675" xr:uid="{00000000-0005-0000-0000-00006B610000}"/>
    <cellStyle name="Normal 65 4 6" xfId="9856" xr:uid="{00000000-0005-0000-0000-00006C610000}"/>
    <cellStyle name="Normal 65 4 6 2" xfId="43911" xr:uid="{00000000-0005-0000-0000-00006D610000}"/>
    <cellStyle name="Normal 65 4 6 3" xfId="53422" xr:uid="{00000000-0005-0000-0000-00006E610000}"/>
    <cellStyle name="Normal 65 5" xfId="225" xr:uid="{00000000-0005-0000-0000-00006F610000}"/>
    <cellStyle name="Normal 65 5 10" xfId="3075" xr:uid="{00000000-0005-0000-0000-000070610000}"/>
    <cellStyle name="Normal 65 5 10 2" xfId="12592" xr:uid="{00000000-0005-0000-0000-000071610000}"/>
    <cellStyle name="Normal 65 5 10 3" xfId="20751" xr:uid="{00000000-0005-0000-0000-000072610000}"/>
    <cellStyle name="Normal 65 5 10 4" xfId="28904" xr:uid="{00000000-0005-0000-0000-000073610000}"/>
    <cellStyle name="Normal 65 5 10 5" xfId="37136" xr:uid="{00000000-0005-0000-0000-000074610000}"/>
    <cellStyle name="Normal 65 5 10 6" xfId="46647" xr:uid="{00000000-0005-0000-0000-000075610000}"/>
    <cellStyle name="Normal 65 5 11" xfId="3154" xr:uid="{00000000-0005-0000-0000-000076610000}"/>
    <cellStyle name="Normal 65 5 11 2" xfId="12671" xr:uid="{00000000-0005-0000-0000-000077610000}"/>
    <cellStyle name="Normal 65 5 11 3" xfId="20830" xr:uid="{00000000-0005-0000-0000-000078610000}"/>
    <cellStyle name="Normal 65 5 11 4" xfId="28983" xr:uid="{00000000-0005-0000-0000-000079610000}"/>
    <cellStyle name="Normal 65 5 11 5" xfId="37215" xr:uid="{00000000-0005-0000-0000-00007A610000}"/>
    <cellStyle name="Normal 65 5 11 6" xfId="46726" xr:uid="{00000000-0005-0000-0000-00007B610000}"/>
    <cellStyle name="Normal 65 5 12" xfId="3233" xr:uid="{00000000-0005-0000-0000-00007C610000}"/>
    <cellStyle name="Normal 65 5 12 2" xfId="12750" xr:uid="{00000000-0005-0000-0000-00007D610000}"/>
    <cellStyle name="Normal 65 5 12 3" xfId="20909" xr:uid="{00000000-0005-0000-0000-00007E610000}"/>
    <cellStyle name="Normal 65 5 12 4" xfId="29062" xr:uid="{00000000-0005-0000-0000-00007F610000}"/>
    <cellStyle name="Normal 65 5 12 5" xfId="37294" xr:uid="{00000000-0005-0000-0000-000080610000}"/>
    <cellStyle name="Normal 65 5 12 6" xfId="46805" xr:uid="{00000000-0005-0000-0000-000081610000}"/>
    <cellStyle name="Normal 65 5 13" xfId="3312" xr:uid="{00000000-0005-0000-0000-000082610000}"/>
    <cellStyle name="Normal 65 5 13 2" xfId="12829" xr:uid="{00000000-0005-0000-0000-000083610000}"/>
    <cellStyle name="Normal 65 5 13 3" xfId="20988" xr:uid="{00000000-0005-0000-0000-000084610000}"/>
    <cellStyle name="Normal 65 5 13 4" xfId="29141" xr:uid="{00000000-0005-0000-0000-000085610000}"/>
    <cellStyle name="Normal 65 5 13 5" xfId="37373" xr:uid="{00000000-0005-0000-0000-000086610000}"/>
    <cellStyle name="Normal 65 5 13 6" xfId="46884" xr:uid="{00000000-0005-0000-0000-000087610000}"/>
    <cellStyle name="Normal 65 5 14" xfId="3391" xr:uid="{00000000-0005-0000-0000-000088610000}"/>
    <cellStyle name="Normal 65 5 14 2" xfId="12908" xr:uid="{00000000-0005-0000-0000-000089610000}"/>
    <cellStyle name="Normal 65 5 14 3" xfId="21067" xr:uid="{00000000-0005-0000-0000-00008A610000}"/>
    <cellStyle name="Normal 65 5 14 4" xfId="29220" xr:uid="{00000000-0005-0000-0000-00008B610000}"/>
    <cellStyle name="Normal 65 5 14 5" xfId="37452" xr:uid="{00000000-0005-0000-0000-00008C610000}"/>
    <cellStyle name="Normal 65 5 14 6" xfId="46963" xr:uid="{00000000-0005-0000-0000-00008D610000}"/>
    <cellStyle name="Normal 65 5 15" xfId="5957" xr:uid="{00000000-0005-0000-0000-00008E610000}"/>
    <cellStyle name="Normal 65 5 15 2" xfId="15474" xr:uid="{00000000-0005-0000-0000-00008F610000}"/>
    <cellStyle name="Normal 65 5 15 3" xfId="23627" xr:uid="{00000000-0005-0000-0000-000090610000}"/>
    <cellStyle name="Normal 65 5 15 4" xfId="31780" xr:uid="{00000000-0005-0000-0000-000091610000}"/>
    <cellStyle name="Normal 65 5 15 5" xfId="40012" xr:uid="{00000000-0005-0000-0000-000092610000}"/>
    <cellStyle name="Normal 65 5 15 6" xfId="49523" xr:uid="{00000000-0005-0000-0000-000093610000}"/>
    <cellStyle name="Normal 65 5 16" xfId="8517" xr:uid="{00000000-0005-0000-0000-000094610000}"/>
    <cellStyle name="Normal 65 5 16 2" xfId="42572" xr:uid="{00000000-0005-0000-0000-000095610000}"/>
    <cellStyle name="Normal 65 5 16 3" xfId="52083" xr:uid="{00000000-0005-0000-0000-000096610000}"/>
    <cellStyle name="Normal 65 5 17" xfId="8596" xr:uid="{00000000-0005-0000-0000-000097610000}"/>
    <cellStyle name="Normal 65 5 17 2" xfId="42651" xr:uid="{00000000-0005-0000-0000-000098610000}"/>
    <cellStyle name="Normal 65 5 17 3" xfId="52162" xr:uid="{00000000-0005-0000-0000-000099610000}"/>
    <cellStyle name="Normal 65 5 18" xfId="8675" xr:uid="{00000000-0005-0000-0000-00009A610000}"/>
    <cellStyle name="Normal 65 5 18 2" xfId="42730" xr:uid="{00000000-0005-0000-0000-00009B610000}"/>
    <cellStyle name="Normal 65 5 18 3" xfId="52241" xr:uid="{00000000-0005-0000-0000-00009C610000}"/>
    <cellStyle name="Normal 65 5 19" xfId="8754" xr:uid="{00000000-0005-0000-0000-00009D610000}"/>
    <cellStyle name="Normal 65 5 19 2" xfId="42809" xr:uid="{00000000-0005-0000-0000-00009E610000}"/>
    <cellStyle name="Normal 65 5 19 3" xfId="52320" xr:uid="{00000000-0005-0000-0000-00009F610000}"/>
    <cellStyle name="Normal 65 5 2" xfId="382" xr:uid="{00000000-0005-0000-0000-0000A0610000}"/>
    <cellStyle name="Normal 65 5 2 10" xfId="3201" xr:uid="{00000000-0005-0000-0000-0000A1610000}"/>
    <cellStyle name="Normal 65 5 2 10 2" xfId="12718" xr:uid="{00000000-0005-0000-0000-0000A2610000}"/>
    <cellStyle name="Normal 65 5 2 10 3" xfId="20877" xr:uid="{00000000-0005-0000-0000-0000A3610000}"/>
    <cellStyle name="Normal 65 5 2 10 4" xfId="29030" xr:uid="{00000000-0005-0000-0000-0000A4610000}"/>
    <cellStyle name="Normal 65 5 2 10 5" xfId="37262" xr:uid="{00000000-0005-0000-0000-0000A5610000}"/>
    <cellStyle name="Normal 65 5 2 10 6" xfId="46773" xr:uid="{00000000-0005-0000-0000-0000A6610000}"/>
    <cellStyle name="Normal 65 5 2 11" xfId="3280" xr:uid="{00000000-0005-0000-0000-0000A7610000}"/>
    <cellStyle name="Normal 65 5 2 11 2" xfId="12797" xr:uid="{00000000-0005-0000-0000-0000A8610000}"/>
    <cellStyle name="Normal 65 5 2 11 3" xfId="20956" xr:uid="{00000000-0005-0000-0000-0000A9610000}"/>
    <cellStyle name="Normal 65 5 2 11 4" xfId="29109" xr:uid="{00000000-0005-0000-0000-0000AA610000}"/>
    <cellStyle name="Normal 65 5 2 11 5" xfId="37341" xr:uid="{00000000-0005-0000-0000-0000AB610000}"/>
    <cellStyle name="Normal 65 5 2 11 6" xfId="46852" xr:uid="{00000000-0005-0000-0000-0000AC610000}"/>
    <cellStyle name="Normal 65 5 2 12" xfId="3359" xr:uid="{00000000-0005-0000-0000-0000AD610000}"/>
    <cellStyle name="Normal 65 5 2 12 2" xfId="12876" xr:uid="{00000000-0005-0000-0000-0000AE610000}"/>
    <cellStyle name="Normal 65 5 2 12 3" xfId="21035" xr:uid="{00000000-0005-0000-0000-0000AF610000}"/>
    <cellStyle name="Normal 65 5 2 12 4" xfId="29188" xr:uid="{00000000-0005-0000-0000-0000B0610000}"/>
    <cellStyle name="Normal 65 5 2 12 5" xfId="37420" xr:uid="{00000000-0005-0000-0000-0000B1610000}"/>
    <cellStyle name="Normal 65 5 2 12 6" xfId="46931" xr:uid="{00000000-0005-0000-0000-0000B2610000}"/>
    <cellStyle name="Normal 65 5 2 13" xfId="3439" xr:uid="{00000000-0005-0000-0000-0000B3610000}"/>
    <cellStyle name="Normal 65 5 2 13 2" xfId="12956" xr:uid="{00000000-0005-0000-0000-0000B4610000}"/>
    <cellStyle name="Normal 65 5 2 13 3" xfId="21115" xr:uid="{00000000-0005-0000-0000-0000B5610000}"/>
    <cellStyle name="Normal 65 5 2 13 4" xfId="29268" xr:uid="{00000000-0005-0000-0000-0000B6610000}"/>
    <cellStyle name="Normal 65 5 2 13 5" xfId="37500" xr:uid="{00000000-0005-0000-0000-0000B7610000}"/>
    <cellStyle name="Normal 65 5 2 13 6" xfId="47011" xr:uid="{00000000-0005-0000-0000-0000B8610000}"/>
    <cellStyle name="Normal 65 5 2 14" xfId="6005" xr:uid="{00000000-0005-0000-0000-0000B9610000}"/>
    <cellStyle name="Normal 65 5 2 14 2" xfId="15522" xr:uid="{00000000-0005-0000-0000-0000BA610000}"/>
    <cellStyle name="Normal 65 5 2 14 3" xfId="23675" xr:uid="{00000000-0005-0000-0000-0000BB610000}"/>
    <cellStyle name="Normal 65 5 2 14 4" xfId="31828" xr:uid="{00000000-0005-0000-0000-0000BC610000}"/>
    <cellStyle name="Normal 65 5 2 14 5" xfId="40060" xr:uid="{00000000-0005-0000-0000-0000BD610000}"/>
    <cellStyle name="Normal 65 5 2 14 6" xfId="49571" xr:uid="{00000000-0005-0000-0000-0000BE610000}"/>
    <cellStyle name="Normal 65 5 2 15" xfId="8564" xr:uid="{00000000-0005-0000-0000-0000BF610000}"/>
    <cellStyle name="Normal 65 5 2 15 2" xfId="42619" xr:uid="{00000000-0005-0000-0000-0000C0610000}"/>
    <cellStyle name="Normal 65 5 2 15 3" xfId="52130" xr:uid="{00000000-0005-0000-0000-0000C1610000}"/>
    <cellStyle name="Normal 65 5 2 16" xfId="8643" xr:uid="{00000000-0005-0000-0000-0000C2610000}"/>
    <cellStyle name="Normal 65 5 2 16 2" xfId="42698" xr:uid="{00000000-0005-0000-0000-0000C3610000}"/>
    <cellStyle name="Normal 65 5 2 16 3" xfId="52209" xr:uid="{00000000-0005-0000-0000-0000C4610000}"/>
    <cellStyle name="Normal 65 5 2 17" xfId="8722" xr:uid="{00000000-0005-0000-0000-0000C5610000}"/>
    <cellStyle name="Normal 65 5 2 17 2" xfId="42777" xr:uid="{00000000-0005-0000-0000-0000C6610000}"/>
    <cellStyle name="Normal 65 5 2 17 3" xfId="52288" xr:uid="{00000000-0005-0000-0000-0000C7610000}"/>
    <cellStyle name="Normal 65 5 2 18" xfId="8801" xr:uid="{00000000-0005-0000-0000-0000C8610000}"/>
    <cellStyle name="Normal 65 5 2 18 2" xfId="42856" xr:uid="{00000000-0005-0000-0000-0000C9610000}"/>
    <cellStyle name="Normal 65 5 2 18 3" xfId="52367" xr:uid="{00000000-0005-0000-0000-0000CA610000}"/>
    <cellStyle name="Normal 65 5 2 19" xfId="8880" xr:uid="{00000000-0005-0000-0000-0000CB610000}"/>
    <cellStyle name="Normal 65 5 2 19 2" xfId="42935" xr:uid="{00000000-0005-0000-0000-0000CC610000}"/>
    <cellStyle name="Normal 65 5 2 19 3" xfId="52446" xr:uid="{00000000-0005-0000-0000-0000CD610000}"/>
    <cellStyle name="Normal 65 5 2 2" xfId="472" xr:uid="{00000000-0005-0000-0000-0000CE610000}"/>
    <cellStyle name="Normal 65 5 2 2 10" xfId="26314" xr:uid="{00000000-0005-0000-0000-0000CF610000}"/>
    <cellStyle name="Normal 65 5 2 2 11" xfId="34546" xr:uid="{00000000-0005-0000-0000-0000D0610000}"/>
    <cellStyle name="Normal 65 5 2 2 12" xfId="44057" xr:uid="{00000000-0005-0000-0000-0000D1610000}"/>
    <cellStyle name="Normal 65 5 2 2 2" xfId="633" xr:uid="{00000000-0005-0000-0000-0000D2610000}"/>
    <cellStyle name="Normal 65 5 2 2 2 10" xfId="34706" xr:uid="{00000000-0005-0000-0000-0000D3610000}"/>
    <cellStyle name="Normal 65 5 2 2 2 11" xfId="44217" xr:uid="{00000000-0005-0000-0000-0000D4610000}"/>
    <cellStyle name="Normal 65 5 2 2 2 2" xfId="959" xr:uid="{00000000-0005-0000-0000-0000D5610000}"/>
    <cellStyle name="Normal 65 5 2 2 2 2 10" xfId="44537" xr:uid="{00000000-0005-0000-0000-0000D6610000}"/>
    <cellStyle name="Normal 65 5 2 2 2 2 2" xfId="1602" xr:uid="{00000000-0005-0000-0000-0000D7610000}"/>
    <cellStyle name="Normal 65 5 2 2 2 2 2 2" xfId="2885" xr:uid="{00000000-0005-0000-0000-0000D8610000}"/>
    <cellStyle name="Normal 65 5 2 2 2 2 2 2 2" xfId="5925" xr:uid="{00000000-0005-0000-0000-0000D9610000}"/>
    <cellStyle name="Normal 65 5 2 2 2 2 2 2 2 2" xfId="15442" xr:uid="{00000000-0005-0000-0000-0000DA610000}"/>
    <cellStyle name="Normal 65 5 2 2 2 2 2 2 2 3" xfId="23595" xr:uid="{00000000-0005-0000-0000-0000DB610000}"/>
    <cellStyle name="Normal 65 5 2 2 2 2 2 2 2 4" xfId="31748" xr:uid="{00000000-0005-0000-0000-0000DC610000}"/>
    <cellStyle name="Normal 65 5 2 2 2 2 2 2 2 5" xfId="39980" xr:uid="{00000000-0005-0000-0000-0000DD610000}"/>
    <cellStyle name="Normal 65 5 2 2 2 2 2 2 2 6" xfId="49491" xr:uid="{00000000-0005-0000-0000-0000DE610000}"/>
    <cellStyle name="Normal 65 5 2 2 2 2 2 2 3" xfId="8485" xr:uid="{00000000-0005-0000-0000-0000DF610000}"/>
    <cellStyle name="Normal 65 5 2 2 2 2 2 2 3 2" xfId="18002" xr:uid="{00000000-0005-0000-0000-0000E0610000}"/>
    <cellStyle name="Normal 65 5 2 2 2 2 2 2 3 3" xfId="26155" xr:uid="{00000000-0005-0000-0000-0000E1610000}"/>
    <cellStyle name="Normal 65 5 2 2 2 2 2 2 3 4" xfId="34308" xr:uid="{00000000-0005-0000-0000-0000E2610000}"/>
    <cellStyle name="Normal 65 5 2 2 2 2 2 2 3 5" xfId="42540" xr:uid="{00000000-0005-0000-0000-0000E3610000}"/>
    <cellStyle name="Normal 65 5 2 2 2 2 2 2 3 6" xfId="52051" xr:uid="{00000000-0005-0000-0000-0000E4610000}"/>
    <cellStyle name="Normal 65 5 2 2 2 2 2 2 4" xfId="12402" xr:uid="{00000000-0005-0000-0000-0000E5610000}"/>
    <cellStyle name="Normal 65 5 2 2 2 2 2 2 5" xfId="20561" xr:uid="{00000000-0005-0000-0000-0000E6610000}"/>
    <cellStyle name="Normal 65 5 2 2 2 2 2 2 6" xfId="28714" xr:uid="{00000000-0005-0000-0000-0000E7610000}"/>
    <cellStyle name="Normal 65 5 2 2 2 2 2 2 7" xfId="36946" xr:uid="{00000000-0005-0000-0000-0000E8610000}"/>
    <cellStyle name="Normal 65 5 2 2 2 2 2 2 8" xfId="46457" xr:uid="{00000000-0005-0000-0000-0000E9610000}"/>
    <cellStyle name="Normal 65 5 2 2 2 2 2 3" xfId="4645" xr:uid="{00000000-0005-0000-0000-0000EA610000}"/>
    <cellStyle name="Normal 65 5 2 2 2 2 2 3 2" xfId="14162" xr:uid="{00000000-0005-0000-0000-0000EB610000}"/>
    <cellStyle name="Normal 65 5 2 2 2 2 2 3 3" xfId="22315" xr:uid="{00000000-0005-0000-0000-0000EC610000}"/>
    <cellStyle name="Normal 65 5 2 2 2 2 2 3 4" xfId="30468" xr:uid="{00000000-0005-0000-0000-0000ED610000}"/>
    <cellStyle name="Normal 65 5 2 2 2 2 2 3 5" xfId="38700" xr:uid="{00000000-0005-0000-0000-0000EE610000}"/>
    <cellStyle name="Normal 65 5 2 2 2 2 2 3 6" xfId="48211" xr:uid="{00000000-0005-0000-0000-0000EF610000}"/>
    <cellStyle name="Normal 65 5 2 2 2 2 2 4" xfId="7205" xr:uid="{00000000-0005-0000-0000-0000F0610000}"/>
    <cellStyle name="Normal 65 5 2 2 2 2 2 4 2" xfId="16722" xr:uid="{00000000-0005-0000-0000-0000F1610000}"/>
    <cellStyle name="Normal 65 5 2 2 2 2 2 4 3" xfId="24875" xr:uid="{00000000-0005-0000-0000-0000F2610000}"/>
    <cellStyle name="Normal 65 5 2 2 2 2 2 4 4" xfId="33028" xr:uid="{00000000-0005-0000-0000-0000F3610000}"/>
    <cellStyle name="Normal 65 5 2 2 2 2 2 4 5" xfId="41260" xr:uid="{00000000-0005-0000-0000-0000F4610000}"/>
    <cellStyle name="Normal 65 5 2 2 2 2 2 4 6" xfId="50771" xr:uid="{00000000-0005-0000-0000-0000F5610000}"/>
    <cellStyle name="Normal 65 5 2 2 2 2 2 5" xfId="11122" xr:uid="{00000000-0005-0000-0000-0000F6610000}"/>
    <cellStyle name="Normal 65 5 2 2 2 2 2 6" xfId="19281" xr:uid="{00000000-0005-0000-0000-0000F7610000}"/>
    <cellStyle name="Normal 65 5 2 2 2 2 2 7" xfId="27434" xr:uid="{00000000-0005-0000-0000-0000F8610000}"/>
    <cellStyle name="Normal 65 5 2 2 2 2 2 8" xfId="35666" xr:uid="{00000000-0005-0000-0000-0000F9610000}"/>
    <cellStyle name="Normal 65 5 2 2 2 2 2 9" xfId="45177" xr:uid="{00000000-0005-0000-0000-0000FA610000}"/>
    <cellStyle name="Normal 65 5 2 2 2 2 3" xfId="2245" xr:uid="{00000000-0005-0000-0000-0000FB610000}"/>
    <cellStyle name="Normal 65 5 2 2 2 2 3 2" xfId="5285" xr:uid="{00000000-0005-0000-0000-0000FC610000}"/>
    <cellStyle name="Normal 65 5 2 2 2 2 3 2 2" xfId="14802" xr:uid="{00000000-0005-0000-0000-0000FD610000}"/>
    <cellStyle name="Normal 65 5 2 2 2 2 3 2 3" xfId="22955" xr:uid="{00000000-0005-0000-0000-0000FE610000}"/>
    <cellStyle name="Normal 65 5 2 2 2 2 3 2 4" xfId="31108" xr:uid="{00000000-0005-0000-0000-0000FF610000}"/>
    <cellStyle name="Normal 65 5 2 2 2 2 3 2 5" xfId="39340" xr:uid="{00000000-0005-0000-0000-000000620000}"/>
    <cellStyle name="Normal 65 5 2 2 2 2 3 2 6" xfId="48851" xr:uid="{00000000-0005-0000-0000-000001620000}"/>
    <cellStyle name="Normal 65 5 2 2 2 2 3 3" xfId="7845" xr:uid="{00000000-0005-0000-0000-000002620000}"/>
    <cellStyle name="Normal 65 5 2 2 2 2 3 3 2" xfId="17362" xr:uid="{00000000-0005-0000-0000-000003620000}"/>
    <cellStyle name="Normal 65 5 2 2 2 2 3 3 3" xfId="25515" xr:uid="{00000000-0005-0000-0000-000004620000}"/>
    <cellStyle name="Normal 65 5 2 2 2 2 3 3 4" xfId="33668" xr:uid="{00000000-0005-0000-0000-000005620000}"/>
    <cellStyle name="Normal 65 5 2 2 2 2 3 3 5" xfId="41900" xr:uid="{00000000-0005-0000-0000-000006620000}"/>
    <cellStyle name="Normal 65 5 2 2 2 2 3 3 6" xfId="51411" xr:uid="{00000000-0005-0000-0000-000007620000}"/>
    <cellStyle name="Normal 65 5 2 2 2 2 3 4" xfId="11762" xr:uid="{00000000-0005-0000-0000-000008620000}"/>
    <cellStyle name="Normal 65 5 2 2 2 2 3 5" xfId="19921" xr:uid="{00000000-0005-0000-0000-000009620000}"/>
    <cellStyle name="Normal 65 5 2 2 2 2 3 6" xfId="28074" xr:uid="{00000000-0005-0000-0000-00000A620000}"/>
    <cellStyle name="Normal 65 5 2 2 2 2 3 7" xfId="36306" xr:uid="{00000000-0005-0000-0000-00000B620000}"/>
    <cellStyle name="Normal 65 5 2 2 2 2 3 8" xfId="45817" xr:uid="{00000000-0005-0000-0000-00000C620000}"/>
    <cellStyle name="Normal 65 5 2 2 2 2 4" xfId="4005" xr:uid="{00000000-0005-0000-0000-00000D620000}"/>
    <cellStyle name="Normal 65 5 2 2 2 2 4 2" xfId="13522" xr:uid="{00000000-0005-0000-0000-00000E620000}"/>
    <cellStyle name="Normal 65 5 2 2 2 2 4 3" xfId="21675" xr:uid="{00000000-0005-0000-0000-00000F620000}"/>
    <cellStyle name="Normal 65 5 2 2 2 2 4 4" xfId="29828" xr:uid="{00000000-0005-0000-0000-000010620000}"/>
    <cellStyle name="Normal 65 5 2 2 2 2 4 5" xfId="38060" xr:uid="{00000000-0005-0000-0000-000011620000}"/>
    <cellStyle name="Normal 65 5 2 2 2 2 4 6" xfId="47571" xr:uid="{00000000-0005-0000-0000-000012620000}"/>
    <cellStyle name="Normal 65 5 2 2 2 2 5" xfId="6565" xr:uid="{00000000-0005-0000-0000-000013620000}"/>
    <cellStyle name="Normal 65 5 2 2 2 2 5 2" xfId="16082" xr:uid="{00000000-0005-0000-0000-000014620000}"/>
    <cellStyle name="Normal 65 5 2 2 2 2 5 3" xfId="24235" xr:uid="{00000000-0005-0000-0000-000015620000}"/>
    <cellStyle name="Normal 65 5 2 2 2 2 5 4" xfId="32388" xr:uid="{00000000-0005-0000-0000-000016620000}"/>
    <cellStyle name="Normal 65 5 2 2 2 2 5 5" xfId="40620" xr:uid="{00000000-0005-0000-0000-000017620000}"/>
    <cellStyle name="Normal 65 5 2 2 2 2 5 6" xfId="50131" xr:uid="{00000000-0005-0000-0000-000018620000}"/>
    <cellStyle name="Normal 65 5 2 2 2 2 6" xfId="10482" xr:uid="{00000000-0005-0000-0000-000019620000}"/>
    <cellStyle name="Normal 65 5 2 2 2 2 7" xfId="18641" xr:uid="{00000000-0005-0000-0000-00001A620000}"/>
    <cellStyle name="Normal 65 5 2 2 2 2 8" xfId="26794" xr:uid="{00000000-0005-0000-0000-00001B620000}"/>
    <cellStyle name="Normal 65 5 2 2 2 2 9" xfId="35026" xr:uid="{00000000-0005-0000-0000-00001C620000}"/>
    <cellStyle name="Normal 65 5 2 2 2 3" xfId="1282" xr:uid="{00000000-0005-0000-0000-00001D620000}"/>
    <cellStyle name="Normal 65 5 2 2 2 3 2" xfId="2565" xr:uid="{00000000-0005-0000-0000-00001E620000}"/>
    <cellStyle name="Normal 65 5 2 2 2 3 2 2" xfId="5605" xr:uid="{00000000-0005-0000-0000-00001F620000}"/>
    <cellStyle name="Normal 65 5 2 2 2 3 2 2 2" xfId="15122" xr:uid="{00000000-0005-0000-0000-000020620000}"/>
    <cellStyle name="Normal 65 5 2 2 2 3 2 2 3" xfId="23275" xr:uid="{00000000-0005-0000-0000-000021620000}"/>
    <cellStyle name="Normal 65 5 2 2 2 3 2 2 4" xfId="31428" xr:uid="{00000000-0005-0000-0000-000022620000}"/>
    <cellStyle name="Normal 65 5 2 2 2 3 2 2 5" xfId="39660" xr:uid="{00000000-0005-0000-0000-000023620000}"/>
    <cellStyle name="Normal 65 5 2 2 2 3 2 2 6" xfId="49171" xr:uid="{00000000-0005-0000-0000-000024620000}"/>
    <cellStyle name="Normal 65 5 2 2 2 3 2 3" xfId="8165" xr:uid="{00000000-0005-0000-0000-000025620000}"/>
    <cellStyle name="Normal 65 5 2 2 2 3 2 3 2" xfId="17682" xr:uid="{00000000-0005-0000-0000-000026620000}"/>
    <cellStyle name="Normal 65 5 2 2 2 3 2 3 3" xfId="25835" xr:uid="{00000000-0005-0000-0000-000027620000}"/>
    <cellStyle name="Normal 65 5 2 2 2 3 2 3 4" xfId="33988" xr:uid="{00000000-0005-0000-0000-000028620000}"/>
    <cellStyle name="Normal 65 5 2 2 2 3 2 3 5" xfId="42220" xr:uid="{00000000-0005-0000-0000-000029620000}"/>
    <cellStyle name="Normal 65 5 2 2 2 3 2 3 6" xfId="51731" xr:uid="{00000000-0005-0000-0000-00002A620000}"/>
    <cellStyle name="Normal 65 5 2 2 2 3 2 4" xfId="12082" xr:uid="{00000000-0005-0000-0000-00002B620000}"/>
    <cellStyle name="Normal 65 5 2 2 2 3 2 5" xfId="20241" xr:uid="{00000000-0005-0000-0000-00002C620000}"/>
    <cellStyle name="Normal 65 5 2 2 2 3 2 6" xfId="28394" xr:uid="{00000000-0005-0000-0000-00002D620000}"/>
    <cellStyle name="Normal 65 5 2 2 2 3 2 7" xfId="36626" xr:uid="{00000000-0005-0000-0000-00002E620000}"/>
    <cellStyle name="Normal 65 5 2 2 2 3 2 8" xfId="46137" xr:uid="{00000000-0005-0000-0000-00002F620000}"/>
    <cellStyle name="Normal 65 5 2 2 2 3 3" xfId="4325" xr:uid="{00000000-0005-0000-0000-000030620000}"/>
    <cellStyle name="Normal 65 5 2 2 2 3 3 2" xfId="13842" xr:uid="{00000000-0005-0000-0000-000031620000}"/>
    <cellStyle name="Normal 65 5 2 2 2 3 3 3" xfId="21995" xr:uid="{00000000-0005-0000-0000-000032620000}"/>
    <cellStyle name="Normal 65 5 2 2 2 3 3 4" xfId="30148" xr:uid="{00000000-0005-0000-0000-000033620000}"/>
    <cellStyle name="Normal 65 5 2 2 2 3 3 5" xfId="38380" xr:uid="{00000000-0005-0000-0000-000034620000}"/>
    <cellStyle name="Normal 65 5 2 2 2 3 3 6" xfId="47891" xr:uid="{00000000-0005-0000-0000-000035620000}"/>
    <cellStyle name="Normal 65 5 2 2 2 3 4" xfId="6885" xr:uid="{00000000-0005-0000-0000-000036620000}"/>
    <cellStyle name="Normal 65 5 2 2 2 3 4 2" xfId="16402" xr:uid="{00000000-0005-0000-0000-000037620000}"/>
    <cellStyle name="Normal 65 5 2 2 2 3 4 3" xfId="24555" xr:uid="{00000000-0005-0000-0000-000038620000}"/>
    <cellStyle name="Normal 65 5 2 2 2 3 4 4" xfId="32708" xr:uid="{00000000-0005-0000-0000-000039620000}"/>
    <cellStyle name="Normal 65 5 2 2 2 3 4 5" xfId="40940" xr:uid="{00000000-0005-0000-0000-00003A620000}"/>
    <cellStyle name="Normal 65 5 2 2 2 3 4 6" xfId="50451" xr:uid="{00000000-0005-0000-0000-00003B620000}"/>
    <cellStyle name="Normal 65 5 2 2 2 3 5" xfId="10802" xr:uid="{00000000-0005-0000-0000-00003C620000}"/>
    <cellStyle name="Normal 65 5 2 2 2 3 6" xfId="18961" xr:uid="{00000000-0005-0000-0000-00003D620000}"/>
    <cellStyle name="Normal 65 5 2 2 2 3 7" xfId="27114" xr:uid="{00000000-0005-0000-0000-00003E620000}"/>
    <cellStyle name="Normal 65 5 2 2 2 3 8" xfId="35346" xr:uid="{00000000-0005-0000-0000-00003F620000}"/>
    <cellStyle name="Normal 65 5 2 2 2 3 9" xfId="44857" xr:uid="{00000000-0005-0000-0000-000040620000}"/>
    <cellStyle name="Normal 65 5 2 2 2 4" xfId="1925" xr:uid="{00000000-0005-0000-0000-000041620000}"/>
    <cellStyle name="Normal 65 5 2 2 2 4 2" xfId="4965" xr:uid="{00000000-0005-0000-0000-000042620000}"/>
    <cellStyle name="Normal 65 5 2 2 2 4 2 2" xfId="14482" xr:uid="{00000000-0005-0000-0000-000043620000}"/>
    <cellStyle name="Normal 65 5 2 2 2 4 2 3" xfId="22635" xr:uid="{00000000-0005-0000-0000-000044620000}"/>
    <cellStyle name="Normal 65 5 2 2 2 4 2 4" xfId="30788" xr:uid="{00000000-0005-0000-0000-000045620000}"/>
    <cellStyle name="Normal 65 5 2 2 2 4 2 5" xfId="39020" xr:uid="{00000000-0005-0000-0000-000046620000}"/>
    <cellStyle name="Normal 65 5 2 2 2 4 2 6" xfId="48531" xr:uid="{00000000-0005-0000-0000-000047620000}"/>
    <cellStyle name="Normal 65 5 2 2 2 4 3" xfId="7525" xr:uid="{00000000-0005-0000-0000-000048620000}"/>
    <cellStyle name="Normal 65 5 2 2 2 4 3 2" xfId="17042" xr:uid="{00000000-0005-0000-0000-000049620000}"/>
    <cellStyle name="Normal 65 5 2 2 2 4 3 3" xfId="25195" xr:uid="{00000000-0005-0000-0000-00004A620000}"/>
    <cellStyle name="Normal 65 5 2 2 2 4 3 4" xfId="33348" xr:uid="{00000000-0005-0000-0000-00004B620000}"/>
    <cellStyle name="Normal 65 5 2 2 2 4 3 5" xfId="41580" xr:uid="{00000000-0005-0000-0000-00004C620000}"/>
    <cellStyle name="Normal 65 5 2 2 2 4 3 6" xfId="51091" xr:uid="{00000000-0005-0000-0000-00004D620000}"/>
    <cellStyle name="Normal 65 5 2 2 2 4 4" xfId="11442" xr:uid="{00000000-0005-0000-0000-00004E620000}"/>
    <cellStyle name="Normal 65 5 2 2 2 4 5" xfId="19601" xr:uid="{00000000-0005-0000-0000-00004F620000}"/>
    <cellStyle name="Normal 65 5 2 2 2 4 6" xfId="27754" xr:uid="{00000000-0005-0000-0000-000050620000}"/>
    <cellStyle name="Normal 65 5 2 2 2 4 7" xfId="35986" xr:uid="{00000000-0005-0000-0000-000051620000}"/>
    <cellStyle name="Normal 65 5 2 2 2 4 8" xfId="45497" xr:uid="{00000000-0005-0000-0000-000052620000}"/>
    <cellStyle name="Normal 65 5 2 2 2 5" xfId="3682" xr:uid="{00000000-0005-0000-0000-000053620000}"/>
    <cellStyle name="Normal 65 5 2 2 2 5 2" xfId="13199" xr:uid="{00000000-0005-0000-0000-000054620000}"/>
    <cellStyle name="Normal 65 5 2 2 2 5 3" xfId="21355" xr:uid="{00000000-0005-0000-0000-000055620000}"/>
    <cellStyle name="Normal 65 5 2 2 2 5 4" xfId="29508" xr:uid="{00000000-0005-0000-0000-000056620000}"/>
    <cellStyle name="Normal 65 5 2 2 2 5 5" xfId="37740" xr:uid="{00000000-0005-0000-0000-000057620000}"/>
    <cellStyle name="Normal 65 5 2 2 2 5 6" xfId="47251" xr:uid="{00000000-0005-0000-0000-000058620000}"/>
    <cellStyle name="Normal 65 5 2 2 2 6" xfId="6245" xr:uid="{00000000-0005-0000-0000-000059620000}"/>
    <cellStyle name="Normal 65 5 2 2 2 6 2" xfId="15762" xr:uid="{00000000-0005-0000-0000-00005A620000}"/>
    <cellStyle name="Normal 65 5 2 2 2 6 3" xfId="23915" xr:uid="{00000000-0005-0000-0000-00005B620000}"/>
    <cellStyle name="Normal 65 5 2 2 2 6 4" xfId="32068" xr:uid="{00000000-0005-0000-0000-00005C620000}"/>
    <cellStyle name="Normal 65 5 2 2 2 6 5" xfId="40300" xr:uid="{00000000-0005-0000-0000-00005D620000}"/>
    <cellStyle name="Normal 65 5 2 2 2 6 6" xfId="49811" xr:uid="{00000000-0005-0000-0000-00005E620000}"/>
    <cellStyle name="Normal 65 5 2 2 2 7" xfId="10162" xr:uid="{00000000-0005-0000-0000-00005F620000}"/>
    <cellStyle name="Normal 65 5 2 2 2 8" xfId="18321" xr:uid="{00000000-0005-0000-0000-000060620000}"/>
    <cellStyle name="Normal 65 5 2 2 2 9" xfId="26474" xr:uid="{00000000-0005-0000-0000-000061620000}"/>
    <cellStyle name="Normal 65 5 2 2 3" xfId="796" xr:uid="{00000000-0005-0000-0000-000062620000}"/>
    <cellStyle name="Normal 65 5 2 2 3 10" xfId="44377" xr:uid="{00000000-0005-0000-0000-000063620000}"/>
    <cellStyle name="Normal 65 5 2 2 3 2" xfId="1442" xr:uid="{00000000-0005-0000-0000-000064620000}"/>
    <cellStyle name="Normal 65 5 2 2 3 2 2" xfId="2725" xr:uid="{00000000-0005-0000-0000-000065620000}"/>
    <cellStyle name="Normal 65 5 2 2 3 2 2 2" xfId="5765" xr:uid="{00000000-0005-0000-0000-000066620000}"/>
    <cellStyle name="Normal 65 5 2 2 3 2 2 2 2" xfId="15282" xr:uid="{00000000-0005-0000-0000-000067620000}"/>
    <cellStyle name="Normal 65 5 2 2 3 2 2 2 3" xfId="23435" xr:uid="{00000000-0005-0000-0000-000068620000}"/>
    <cellStyle name="Normal 65 5 2 2 3 2 2 2 4" xfId="31588" xr:uid="{00000000-0005-0000-0000-000069620000}"/>
    <cellStyle name="Normal 65 5 2 2 3 2 2 2 5" xfId="39820" xr:uid="{00000000-0005-0000-0000-00006A620000}"/>
    <cellStyle name="Normal 65 5 2 2 3 2 2 2 6" xfId="49331" xr:uid="{00000000-0005-0000-0000-00006B620000}"/>
    <cellStyle name="Normal 65 5 2 2 3 2 2 3" xfId="8325" xr:uid="{00000000-0005-0000-0000-00006C620000}"/>
    <cellStyle name="Normal 65 5 2 2 3 2 2 3 2" xfId="17842" xr:uid="{00000000-0005-0000-0000-00006D620000}"/>
    <cellStyle name="Normal 65 5 2 2 3 2 2 3 3" xfId="25995" xr:uid="{00000000-0005-0000-0000-00006E620000}"/>
    <cellStyle name="Normal 65 5 2 2 3 2 2 3 4" xfId="34148" xr:uid="{00000000-0005-0000-0000-00006F620000}"/>
    <cellStyle name="Normal 65 5 2 2 3 2 2 3 5" xfId="42380" xr:uid="{00000000-0005-0000-0000-000070620000}"/>
    <cellStyle name="Normal 65 5 2 2 3 2 2 3 6" xfId="51891" xr:uid="{00000000-0005-0000-0000-000071620000}"/>
    <cellStyle name="Normal 65 5 2 2 3 2 2 4" xfId="12242" xr:uid="{00000000-0005-0000-0000-000072620000}"/>
    <cellStyle name="Normal 65 5 2 2 3 2 2 5" xfId="20401" xr:uid="{00000000-0005-0000-0000-000073620000}"/>
    <cellStyle name="Normal 65 5 2 2 3 2 2 6" xfId="28554" xr:uid="{00000000-0005-0000-0000-000074620000}"/>
    <cellStyle name="Normal 65 5 2 2 3 2 2 7" xfId="36786" xr:uid="{00000000-0005-0000-0000-000075620000}"/>
    <cellStyle name="Normal 65 5 2 2 3 2 2 8" xfId="46297" xr:uid="{00000000-0005-0000-0000-000076620000}"/>
    <cellStyle name="Normal 65 5 2 2 3 2 3" xfId="4485" xr:uid="{00000000-0005-0000-0000-000077620000}"/>
    <cellStyle name="Normal 65 5 2 2 3 2 3 2" xfId="14002" xr:uid="{00000000-0005-0000-0000-000078620000}"/>
    <cellStyle name="Normal 65 5 2 2 3 2 3 3" xfId="22155" xr:uid="{00000000-0005-0000-0000-000079620000}"/>
    <cellStyle name="Normal 65 5 2 2 3 2 3 4" xfId="30308" xr:uid="{00000000-0005-0000-0000-00007A620000}"/>
    <cellStyle name="Normal 65 5 2 2 3 2 3 5" xfId="38540" xr:uid="{00000000-0005-0000-0000-00007B620000}"/>
    <cellStyle name="Normal 65 5 2 2 3 2 3 6" xfId="48051" xr:uid="{00000000-0005-0000-0000-00007C620000}"/>
    <cellStyle name="Normal 65 5 2 2 3 2 4" xfId="7045" xr:uid="{00000000-0005-0000-0000-00007D620000}"/>
    <cellStyle name="Normal 65 5 2 2 3 2 4 2" xfId="16562" xr:uid="{00000000-0005-0000-0000-00007E620000}"/>
    <cellStyle name="Normal 65 5 2 2 3 2 4 3" xfId="24715" xr:uid="{00000000-0005-0000-0000-00007F620000}"/>
    <cellStyle name="Normal 65 5 2 2 3 2 4 4" xfId="32868" xr:uid="{00000000-0005-0000-0000-000080620000}"/>
    <cellStyle name="Normal 65 5 2 2 3 2 4 5" xfId="41100" xr:uid="{00000000-0005-0000-0000-000081620000}"/>
    <cellStyle name="Normal 65 5 2 2 3 2 4 6" xfId="50611" xr:uid="{00000000-0005-0000-0000-000082620000}"/>
    <cellStyle name="Normal 65 5 2 2 3 2 5" xfId="10962" xr:uid="{00000000-0005-0000-0000-000083620000}"/>
    <cellStyle name="Normal 65 5 2 2 3 2 6" xfId="19121" xr:uid="{00000000-0005-0000-0000-000084620000}"/>
    <cellStyle name="Normal 65 5 2 2 3 2 7" xfId="27274" xr:uid="{00000000-0005-0000-0000-000085620000}"/>
    <cellStyle name="Normal 65 5 2 2 3 2 8" xfId="35506" xr:uid="{00000000-0005-0000-0000-000086620000}"/>
    <cellStyle name="Normal 65 5 2 2 3 2 9" xfId="45017" xr:uid="{00000000-0005-0000-0000-000087620000}"/>
    <cellStyle name="Normal 65 5 2 2 3 3" xfId="2085" xr:uid="{00000000-0005-0000-0000-000088620000}"/>
    <cellStyle name="Normal 65 5 2 2 3 3 2" xfId="5125" xr:uid="{00000000-0005-0000-0000-000089620000}"/>
    <cellStyle name="Normal 65 5 2 2 3 3 2 2" xfId="14642" xr:uid="{00000000-0005-0000-0000-00008A620000}"/>
    <cellStyle name="Normal 65 5 2 2 3 3 2 3" xfId="22795" xr:uid="{00000000-0005-0000-0000-00008B620000}"/>
    <cellStyle name="Normal 65 5 2 2 3 3 2 4" xfId="30948" xr:uid="{00000000-0005-0000-0000-00008C620000}"/>
    <cellStyle name="Normal 65 5 2 2 3 3 2 5" xfId="39180" xr:uid="{00000000-0005-0000-0000-00008D620000}"/>
    <cellStyle name="Normal 65 5 2 2 3 3 2 6" xfId="48691" xr:uid="{00000000-0005-0000-0000-00008E620000}"/>
    <cellStyle name="Normal 65 5 2 2 3 3 3" xfId="7685" xr:uid="{00000000-0005-0000-0000-00008F620000}"/>
    <cellStyle name="Normal 65 5 2 2 3 3 3 2" xfId="17202" xr:uid="{00000000-0005-0000-0000-000090620000}"/>
    <cellStyle name="Normal 65 5 2 2 3 3 3 3" xfId="25355" xr:uid="{00000000-0005-0000-0000-000091620000}"/>
    <cellStyle name="Normal 65 5 2 2 3 3 3 4" xfId="33508" xr:uid="{00000000-0005-0000-0000-000092620000}"/>
    <cellStyle name="Normal 65 5 2 2 3 3 3 5" xfId="41740" xr:uid="{00000000-0005-0000-0000-000093620000}"/>
    <cellStyle name="Normal 65 5 2 2 3 3 3 6" xfId="51251" xr:uid="{00000000-0005-0000-0000-000094620000}"/>
    <cellStyle name="Normal 65 5 2 2 3 3 4" xfId="11602" xr:uid="{00000000-0005-0000-0000-000095620000}"/>
    <cellStyle name="Normal 65 5 2 2 3 3 5" xfId="19761" xr:uid="{00000000-0005-0000-0000-000096620000}"/>
    <cellStyle name="Normal 65 5 2 2 3 3 6" xfId="27914" xr:uid="{00000000-0005-0000-0000-000097620000}"/>
    <cellStyle name="Normal 65 5 2 2 3 3 7" xfId="36146" xr:uid="{00000000-0005-0000-0000-000098620000}"/>
    <cellStyle name="Normal 65 5 2 2 3 3 8" xfId="45657" xr:uid="{00000000-0005-0000-0000-000099620000}"/>
    <cellStyle name="Normal 65 5 2 2 3 4" xfId="3842" xr:uid="{00000000-0005-0000-0000-00009A620000}"/>
    <cellStyle name="Normal 65 5 2 2 3 4 2" xfId="13359" xr:uid="{00000000-0005-0000-0000-00009B620000}"/>
    <cellStyle name="Normal 65 5 2 2 3 4 3" xfId="21515" xr:uid="{00000000-0005-0000-0000-00009C620000}"/>
    <cellStyle name="Normal 65 5 2 2 3 4 4" xfId="29668" xr:uid="{00000000-0005-0000-0000-00009D620000}"/>
    <cellStyle name="Normal 65 5 2 2 3 4 5" xfId="37900" xr:uid="{00000000-0005-0000-0000-00009E620000}"/>
    <cellStyle name="Normal 65 5 2 2 3 4 6" xfId="47411" xr:uid="{00000000-0005-0000-0000-00009F620000}"/>
    <cellStyle name="Normal 65 5 2 2 3 5" xfId="6405" xr:uid="{00000000-0005-0000-0000-0000A0620000}"/>
    <cellStyle name="Normal 65 5 2 2 3 5 2" xfId="15922" xr:uid="{00000000-0005-0000-0000-0000A1620000}"/>
    <cellStyle name="Normal 65 5 2 2 3 5 3" xfId="24075" xr:uid="{00000000-0005-0000-0000-0000A2620000}"/>
    <cellStyle name="Normal 65 5 2 2 3 5 4" xfId="32228" xr:uid="{00000000-0005-0000-0000-0000A3620000}"/>
    <cellStyle name="Normal 65 5 2 2 3 5 5" xfId="40460" xr:uid="{00000000-0005-0000-0000-0000A4620000}"/>
    <cellStyle name="Normal 65 5 2 2 3 5 6" xfId="49971" xr:uid="{00000000-0005-0000-0000-0000A5620000}"/>
    <cellStyle name="Normal 65 5 2 2 3 6" xfId="10322" xr:uid="{00000000-0005-0000-0000-0000A6620000}"/>
    <cellStyle name="Normal 65 5 2 2 3 7" xfId="18481" xr:uid="{00000000-0005-0000-0000-0000A7620000}"/>
    <cellStyle name="Normal 65 5 2 2 3 8" xfId="26634" xr:uid="{00000000-0005-0000-0000-0000A8620000}"/>
    <cellStyle name="Normal 65 5 2 2 3 9" xfId="34866" xr:uid="{00000000-0005-0000-0000-0000A9620000}"/>
    <cellStyle name="Normal 65 5 2 2 4" xfId="1122" xr:uid="{00000000-0005-0000-0000-0000AA620000}"/>
    <cellStyle name="Normal 65 5 2 2 4 2" xfId="2405" xr:uid="{00000000-0005-0000-0000-0000AB620000}"/>
    <cellStyle name="Normal 65 5 2 2 4 2 2" xfId="5445" xr:uid="{00000000-0005-0000-0000-0000AC620000}"/>
    <cellStyle name="Normal 65 5 2 2 4 2 2 2" xfId="14962" xr:uid="{00000000-0005-0000-0000-0000AD620000}"/>
    <cellStyle name="Normal 65 5 2 2 4 2 2 3" xfId="23115" xr:uid="{00000000-0005-0000-0000-0000AE620000}"/>
    <cellStyle name="Normal 65 5 2 2 4 2 2 4" xfId="31268" xr:uid="{00000000-0005-0000-0000-0000AF620000}"/>
    <cellStyle name="Normal 65 5 2 2 4 2 2 5" xfId="39500" xr:uid="{00000000-0005-0000-0000-0000B0620000}"/>
    <cellStyle name="Normal 65 5 2 2 4 2 2 6" xfId="49011" xr:uid="{00000000-0005-0000-0000-0000B1620000}"/>
    <cellStyle name="Normal 65 5 2 2 4 2 3" xfId="8005" xr:uid="{00000000-0005-0000-0000-0000B2620000}"/>
    <cellStyle name="Normal 65 5 2 2 4 2 3 2" xfId="17522" xr:uid="{00000000-0005-0000-0000-0000B3620000}"/>
    <cellStyle name="Normal 65 5 2 2 4 2 3 3" xfId="25675" xr:uid="{00000000-0005-0000-0000-0000B4620000}"/>
    <cellStyle name="Normal 65 5 2 2 4 2 3 4" xfId="33828" xr:uid="{00000000-0005-0000-0000-0000B5620000}"/>
    <cellStyle name="Normal 65 5 2 2 4 2 3 5" xfId="42060" xr:uid="{00000000-0005-0000-0000-0000B6620000}"/>
    <cellStyle name="Normal 65 5 2 2 4 2 3 6" xfId="51571" xr:uid="{00000000-0005-0000-0000-0000B7620000}"/>
    <cellStyle name="Normal 65 5 2 2 4 2 4" xfId="11922" xr:uid="{00000000-0005-0000-0000-0000B8620000}"/>
    <cellStyle name="Normal 65 5 2 2 4 2 5" xfId="20081" xr:uid="{00000000-0005-0000-0000-0000B9620000}"/>
    <cellStyle name="Normal 65 5 2 2 4 2 6" xfId="28234" xr:uid="{00000000-0005-0000-0000-0000BA620000}"/>
    <cellStyle name="Normal 65 5 2 2 4 2 7" xfId="36466" xr:uid="{00000000-0005-0000-0000-0000BB620000}"/>
    <cellStyle name="Normal 65 5 2 2 4 2 8" xfId="45977" xr:uid="{00000000-0005-0000-0000-0000BC620000}"/>
    <cellStyle name="Normal 65 5 2 2 4 3" xfId="4165" xr:uid="{00000000-0005-0000-0000-0000BD620000}"/>
    <cellStyle name="Normal 65 5 2 2 4 3 2" xfId="13682" xr:uid="{00000000-0005-0000-0000-0000BE620000}"/>
    <cellStyle name="Normal 65 5 2 2 4 3 3" xfId="21835" xr:uid="{00000000-0005-0000-0000-0000BF620000}"/>
    <cellStyle name="Normal 65 5 2 2 4 3 4" xfId="29988" xr:uid="{00000000-0005-0000-0000-0000C0620000}"/>
    <cellStyle name="Normal 65 5 2 2 4 3 5" xfId="38220" xr:uid="{00000000-0005-0000-0000-0000C1620000}"/>
    <cellStyle name="Normal 65 5 2 2 4 3 6" xfId="47731" xr:uid="{00000000-0005-0000-0000-0000C2620000}"/>
    <cellStyle name="Normal 65 5 2 2 4 4" xfId="6725" xr:uid="{00000000-0005-0000-0000-0000C3620000}"/>
    <cellStyle name="Normal 65 5 2 2 4 4 2" xfId="16242" xr:uid="{00000000-0005-0000-0000-0000C4620000}"/>
    <cellStyle name="Normal 65 5 2 2 4 4 3" xfId="24395" xr:uid="{00000000-0005-0000-0000-0000C5620000}"/>
    <cellStyle name="Normal 65 5 2 2 4 4 4" xfId="32548" xr:uid="{00000000-0005-0000-0000-0000C6620000}"/>
    <cellStyle name="Normal 65 5 2 2 4 4 5" xfId="40780" xr:uid="{00000000-0005-0000-0000-0000C7620000}"/>
    <cellStyle name="Normal 65 5 2 2 4 4 6" xfId="50291" xr:uid="{00000000-0005-0000-0000-0000C8620000}"/>
    <cellStyle name="Normal 65 5 2 2 4 5" xfId="10642" xr:uid="{00000000-0005-0000-0000-0000C9620000}"/>
    <cellStyle name="Normal 65 5 2 2 4 6" xfId="18801" xr:uid="{00000000-0005-0000-0000-0000CA620000}"/>
    <cellStyle name="Normal 65 5 2 2 4 7" xfId="26954" xr:uid="{00000000-0005-0000-0000-0000CB620000}"/>
    <cellStyle name="Normal 65 5 2 2 4 8" xfId="35186" xr:uid="{00000000-0005-0000-0000-0000CC620000}"/>
    <cellStyle name="Normal 65 5 2 2 4 9" xfId="44697" xr:uid="{00000000-0005-0000-0000-0000CD620000}"/>
    <cellStyle name="Normal 65 5 2 2 5" xfId="1765" xr:uid="{00000000-0005-0000-0000-0000CE620000}"/>
    <cellStyle name="Normal 65 5 2 2 5 2" xfId="4805" xr:uid="{00000000-0005-0000-0000-0000CF620000}"/>
    <cellStyle name="Normal 65 5 2 2 5 2 2" xfId="14322" xr:uid="{00000000-0005-0000-0000-0000D0620000}"/>
    <cellStyle name="Normal 65 5 2 2 5 2 3" xfId="22475" xr:uid="{00000000-0005-0000-0000-0000D1620000}"/>
    <cellStyle name="Normal 65 5 2 2 5 2 4" xfId="30628" xr:uid="{00000000-0005-0000-0000-0000D2620000}"/>
    <cellStyle name="Normal 65 5 2 2 5 2 5" xfId="38860" xr:uid="{00000000-0005-0000-0000-0000D3620000}"/>
    <cellStyle name="Normal 65 5 2 2 5 2 6" xfId="48371" xr:uid="{00000000-0005-0000-0000-0000D4620000}"/>
    <cellStyle name="Normal 65 5 2 2 5 3" xfId="7365" xr:uid="{00000000-0005-0000-0000-0000D5620000}"/>
    <cellStyle name="Normal 65 5 2 2 5 3 2" xfId="16882" xr:uid="{00000000-0005-0000-0000-0000D6620000}"/>
    <cellStyle name="Normal 65 5 2 2 5 3 3" xfId="25035" xr:uid="{00000000-0005-0000-0000-0000D7620000}"/>
    <cellStyle name="Normal 65 5 2 2 5 3 4" xfId="33188" xr:uid="{00000000-0005-0000-0000-0000D8620000}"/>
    <cellStyle name="Normal 65 5 2 2 5 3 5" xfId="41420" xr:uid="{00000000-0005-0000-0000-0000D9620000}"/>
    <cellStyle name="Normal 65 5 2 2 5 3 6" xfId="50931" xr:uid="{00000000-0005-0000-0000-0000DA620000}"/>
    <cellStyle name="Normal 65 5 2 2 5 4" xfId="11282" xr:uid="{00000000-0005-0000-0000-0000DB620000}"/>
    <cellStyle name="Normal 65 5 2 2 5 5" xfId="19441" xr:uid="{00000000-0005-0000-0000-0000DC620000}"/>
    <cellStyle name="Normal 65 5 2 2 5 6" xfId="27594" xr:uid="{00000000-0005-0000-0000-0000DD620000}"/>
    <cellStyle name="Normal 65 5 2 2 5 7" xfId="35826" xr:uid="{00000000-0005-0000-0000-0000DE620000}"/>
    <cellStyle name="Normal 65 5 2 2 5 8" xfId="45337" xr:uid="{00000000-0005-0000-0000-0000DF620000}"/>
    <cellStyle name="Normal 65 5 2 2 6" xfId="3519" xr:uid="{00000000-0005-0000-0000-0000E0620000}"/>
    <cellStyle name="Normal 65 5 2 2 6 2" xfId="13036" xr:uid="{00000000-0005-0000-0000-0000E1620000}"/>
    <cellStyle name="Normal 65 5 2 2 6 3" xfId="21195" xr:uid="{00000000-0005-0000-0000-0000E2620000}"/>
    <cellStyle name="Normal 65 5 2 2 6 4" xfId="29348" xr:uid="{00000000-0005-0000-0000-0000E3620000}"/>
    <cellStyle name="Normal 65 5 2 2 6 5" xfId="37580" xr:uid="{00000000-0005-0000-0000-0000E4620000}"/>
    <cellStyle name="Normal 65 5 2 2 6 6" xfId="47091" xr:uid="{00000000-0005-0000-0000-0000E5620000}"/>
    <cellStyle name="Normal 65 5 2 2 7" xfId="6085" xr:uid="{00000000-0005-0000-0000-0000E6620000}"/>
    <cellStyle name="Normal 65 5 2 2 7 2" xfId="15602" xr:uid="{00000000-0005-0000-0000-0000E7620000}"/>
    <cellStyle name="Normal 65 5 2 2 7 3" xfId="23755" xr:uid="{00000000-0005-0000-0000-0000E8620000}"/>
    <cellStyle name="Normal 65 5 2 2 7 4" xfId="31908" xr:uid="{00000000-0005-0000-0000-0000E9620000}"/>
    <cellStyle name="Normal 65 5 2 2 7 5" xfId="40140" xr:uid="{00000000-0005-0000-0000-0000EA620000}"/>
    <cellStyle name="Normal 65 5 2 2 7 6" xfId="49651" xr:uid="{00000000-0005-0000-0000-0000EB620000}"/>
    <cellStyle name="Normal 65 5 2 2 8" xfId="10002" xr:uid="{00000000-0005-0000-0000-0000EC620000}"/>
    <cellStyle name="Normal 65 5 2 2 9" xfId="18161" xr:uid="{00000000-0005-0000-0000-0000ED620000}"/>
    <cellStyle name="Normal 65 5 2 20" xfId="8959" xr:uid="{00000000-0005-0000-0000-0000EE620000}"/>
    <cellStyle name="Normal 65 5 2 20 2" xfId="43014" xr:uid="{00000000-0005-0000-0000-0000EF620000}"/>
    <cellStyle name="Normal 65 5 2 20 3" xfId="52525" xr:uid="{00000000-0005-0000-0000-0000F0620000}"/>
    <cellStyle name="Normal 65 5 2 21" xfId="9038" xr:uid="{00000000-0005-0000-0000-0000F1620000}"/>
    <cellStyle name="Normal 65 5 2 21 2" xfId="43093" xr:uid="{00000000-0005-0000-0000-0000F2620000}"/>
    <cellStyle name="Normal 65 5 2 21 3" xfId="52604" xr:uid="{00000000-0005-0000-0000-0000F3620000}"/>
    <cellStyle name="Normal 65 5 2 22" xfId="9117" xr:uid="{00000000-0005-0000-0000-0000F4620000}"/>
    <cellStyle name="Normal 65 5 2 22 2" xfId="43172" xr:uid="{00000000-0005-0000-0000-0000F5620000}"/>
    <cellStyle name="Normal 65 5 2 22 3" xfId="52683" xr:uid="{00000000-0005-0000-0000-0000F6620000}"/>
    <cellStyle name="Normal 65 5 2 23" xfId="9196" xr:uid="{00000000-0005-0000-0000-0000F7620000}"/>
    <cellStyle name="Normal 65 5 2 23 2" xfId="43251" xr:uid="{00000000-0005-0000-0000-0000F8620000}"/>
    <cellStyle name="Normal 65 5 2 23 3" xfId="52762" xr:uid="{00000000-0005-0000-0000-0000F9620000}"/>
    <cellStyle name="Normal 65 5 2 24" xfId="9275" xr:uid="{00000000-0005-0000-0000-0000FA620000}"/>
    <cellStyle name="Normal 65 5 2 24 2" xfId="43330" xr:uid="{00000000-0005-0000-0000-0000FB620000}"/>
    <cellStyle name="Normal 65 5 2 24 3" xfId="52841" xr:uid="{00000000-0005-0000-0000-0000FC620000}"/>
    <cellStyle name="Normal 65 5 2 25" xfId="9354" xr:uid="{00000000-0005-0000-0000-0000FD620000}"/>
    <cellStyle name="Normal 65 5 2 25 2" xfId="43409" xr:uid="{00000000-0005-0000-0000-0000FE620000}"/>
    <cellStyle name="Normal 65 5 2 25 3" xfId="52920" xr:uid="{00000000-0005-0000-0000-0000FF620000}"/>
    <cellStyle name="Normal 65 5 2 26" xfId="9433" xr:uid="{00000000-0005-0000-0000-000000630000}"/>
    <cellStyle name="Normal 65 5 2 26 2" xfId="43488" xr:uid="{00000000-0005-0000-0000-000001630000}"/>
    <cellStyle name="Normal 65 5 2 26 3" xfId="52999" xr:uid="{00000000-0005-0000-0000-000002630000}"/>
    <cellStyle name="Normal 65 5 2 27" xfId="9512" xr:uid="{00000000-0005-0000-0000-000003630000}"/>
    <cellStyle name="Normal 65 5 2 27 2" xfId="43567" xr:uid="{00000000-0005-0000-0000-000004630000}"/>
    <cellStyle name="Normal 65 5 2 27 3" xfId="53078" xr:uid="{00000000-0005-0000-0000-000005630000}"/>
    <cellStyle name="Normal 65 5 2 28" xfId="9591" xr:uid="{00000000-0005-0000-0000-000006630000}"/>
    <cellStyle name="Normal 65 5 2 28 2" xfId="43646" xr:uid="{00000000-0005-0000-0000-000007630000}"/>
    <cellStyle name="Normal 65 5 2 28 3" xfId="53157" xr:uid="{00000000-0005-0000-0000-000008630000}"/>
    <cellStyle name="Normal 65 5 2 29" xfId="9670" xr:uid="{00000000-0005-0000-0000-000009630000}"/>
    <cellStyle name="Normal 65 5 2 29 2" xfId="43725" xr:uid="{00000000-0005-0000-0000-00000A630000}"/>
    <cellStyle name="Normal 65 5 2 29 3" xfId="53236" xr:uid="{00000000-0005-0000-0000-00000B630000}"/>
    <cellStyle name="Normal 65 5 2 3" xfId="553" xr:uid="{00000000-0005-0000-0000-00000C630000}"/>
    <cellStyle name="Normal 65 5 2 3 10" xfId="34626" xr:uid="{00000000-0005-0000-0000-00000D630000}"/>
    <cellStyle name="Normal 65 5 2 3 11" xfId="44137" xr:uid="{00000000-0005-0000-0000-00000E630000}"/>
    <cellStyle name="Normal 65 5 2 3 2" xfId="879" xr:uid="{00000000-0005-0000-0000-00000F630000}"/>
    <cellStyle name="Normal 65 5 2 3 2 10" xfId="44457" xr:uid="{00000000-0005-0000-0000-000010630000}"/>
    <cellStyle name="Normal 65 5 2 3 2 2" xfId="1522" xr:uid="{00000000-0005-0000-0000-000011630000}"/>
    <cellStyle name="Normal 65 5 2 3 2 2 2" xfId="2805" xr:uid="{00000000-0005-0000-0000-000012630000}"/>
    <cellStyle name="Normal 65 5 2 3 2 2 2 2" xfId="5845" xr:uid="{00000000-0005-0000-0000-000013630000}"/>
    <cellStyle name="Normal 65 5 2 3 2 2 2 2 2" xfId="15362" xr:uid="{00000000-0005-0000-0000-000014630000}"/>
    <cellStyle name="Normal 65 5 2 3 2 2 2 2 3" xfId="23515" xr:uid="{00000000-0005-0000-0000-000015630000}"/>
    <cellStyle name="Normal 65 5 2 3 2 2 2 2 4" xfId="31668" xr:uid="{00000000-0005-0000-0000-000016630000}"/>
    <cellStyle name="Normal 65 5 2 3 2 2 2 2 5" xfId="39900" xr:uid="{00000000-0005-0000-0000-000017630000}"/>
    <cellStyle name="Normal 65 5 2 3 2 2 2 2 6" xfId="49411" xr:uid="{00000000-0005-0000-0000-000018630000}"/>
    <cellStyle name="Normal 65 5 2 3 2 2 2 3" xfId="8405" xr:uid="{00000000-0005-0000-0000-000019630000}"/>
    <cellStyle name="Normal 65 5 2 3 2 2 2 3 2" xfId="17922" xr:uid="{00000000-0005-0000-0000-00001A630000}"/>
    <cellStyle name="Normal 65 5 2 3 2 2 2 3 3" xfId="26075" xr:uid="{00000000-0005-0000-0000-00001B630000}"/>
    <cellStyle name="Normal 65 5 2 3 2 2 2 3 4" xfId="34228" xr:uid="{00000000-0005-0000-0000-00001C630000}"/>
    <cellStyle name="Normal 65 5 2 3 2 2 2 3 5" xfId="42460" xr:uid="{00000000-0005-0000-0000-00001D630000}"/>
    <cellStyle name="Normal 65 5 2 3 2 2 2 3 6" xfId="51971" xr:uid="{00000000-0005-0000-0000-00001E630000}"/>
    <cellStyle name="Normal 65 5 2 3 2 2 2 4" xfId="12322" xr:uid="{00000000-0005-0000-0000-00001F630000}"/>
    <cellStyle name="Normal 65 5 2 3 2 2 2 5" xfId="20481" xr:uid="{00000000-0005-0000-0000-000020630000}"/>
    <cellStyle name="Normal 65 5 2 3 2 2 2 6" xfId="28634" xr:uid="{00000000-0005-0000-0000-000021630000}"/>
    <cellStyle name="Normal 65 5 2 3 2 2 2 7" xfId="36866" xr:uid="{00000000-0005-0000-0000-000022630000}"/>
    <cellStyle name="Normal 65 5 2 3 2 2 2 8" xfId="46377" xr:uid="{00000000-0005-0000-0000-000023630000}"/>
    <cellStyle name="Normal 65 5 2 3 2 2 3" xfId="4565" xr:uid="{00000000-0005-0000-0000-000024630000}"/>
    <cellStyle name="Normal 65 5 2 3 2 2 3 2" xfId="14082" xr:uid="{00000000-0005-0000-0000-000025630000}"/>
    <cellStyle name="Normal 65 5 2 3 2 2 3 3" xfId="22235" xr:uid="{00000000-0005-0000-0000-000026630000}"/>
    <cellStyle name="Normal 65 5 2 3 2 2 3 4" xfId="30388" xr:uid="{00000000-0005-0000-0000-000027630000}"/>
    <cellStyle name="Normal 65 5 2 3 2 2 3 5" xfId="38620" xr:uid="{00000000-0005-0000-0000-000028630000}"/>
    <cellStyle name="Normal 65 5 2 3 2 2 3 6" xfId="48131" xr:uid="{00000000-0005-0000-0000-000029630000}"/>
    <cellStyle name="Normal 65 5 2 3 2 2 4" xfId="7125" xr:uid="{00000000-0005-0000-0000-00002A630000}"/>
    <cellStyle name="Normal 65 5 2 3 2 2 4 2" xfId="16642" xr:uid="{00000000-0005-0000-0000-00002B630000}"/>
    <cellStyle name="Normal 65 5 2 3 2 2 4 3" xfId="24795" xr:uid="{00000000-0005-0000-0000-00002C630000}"/>
    <cellStyle name="Normal 65 5 2 3 2 2 4 4" xfId="32948" xr:uid="{00000000-0005-0000-0000-00002D630000}"/>
    <cellStyle name="Normal 65 5 2 3 2 2 4 5" xfId="41180" xr:uid="{00000000-0005-0000-0000-00002E630000}"/>
    <cellStyle name="Normal 65 5 2 3 2 2 4 6" xfId="50691" xr:uid="{00000000-0005-0000-0000-00002F630000}"/>
    <cellStyle name="Normal 65 5 2 3 2 2 5" xfId="11042" xr:uid="{00000000-0005-0000-0000-000030630000}"/>
    <cellStyle name="Normal 65 5 2 3 2 2 6" xfId="19201" xr:uid="{00000000-0005-0000-0000-000031630000}"/>
    <cellStyle name="Normal 65 5 2 3 2 2 7" xfId="27354" xr:uid="{00000000-0005-0000-0000-000032630000}"/>
    <cellStyle name="Normal 65 5 2 3 2 2 8" xfId="35586" xr:uid="{00000000-0005-0000-0000-000033630000}"/>
    <cellStyle name="Normal 65 5 2 3 2 2 9" xfId="45097" xr:uid="{00000000-0005-0000-0000-000034630000}"/>
    <cellStyle name="Normal 65 5 2 3 2 3" xfId="2165" xr:uid="{00000000-0005-0000-0000-000035630000}"/>
    <cellStyle name="Normal 65 5 2 3 2 3 2" xfId="5205" xr:uid="{00000000-0005-0000-0000-000036630000}"/>
    <cellStyle name="Normal 65 5 2 3 2 3 2 2" xfId="14722" xr:uid="{00000000-0005-0000-0000-000037630000}"/>
    <cellStyle name="Normal 65 5 2 3 2 3 2 3" xfId="22875" xr:uid="{00000000-0005-0000-0000-000038630000}"/>
    <cellStyle name="Normal 65 5 2 3 2 3 2 4" xfId="31028" xr:uid="{00000000-0005-0000-0000-000039630000}"/>
    <cellStyle name="Normal 65 5 2 3 2 3 2 5" xfId="39260" xr:uid="{00000000-0005-0000-0000-00003A630000}"/>
    <cellStyle name="Normal 65 5 2 3 2 3 2 6" xfId="48771" xr:uid="{00000000-0005-0000-0000-00003B630000}"/>
    <cellStyle name="Normal 65 5 2 3 2 3 3" xfId="7765" xr:uid="{00000000-0005-0000-0000-00003C630000}"/>
    <cellStyle name="Normal 65 5 2 3 2 3 3 2" xfId="17282" xr:uid="{00000000-0005-0000-0000-00003D630000}"/>
    <cellStyle name="Normal 65 5 2 3 2 3 3 3" xfId="25435" xr:uid="{00000000-0005-0000-0000-00003E630000}"/>
    <cellStyle name="Normal 65 5 2 3 2 3 3 4" xfId="33588" xr:uid="{00000000-0005-0000-0000-00003F630000}"/>
    <cellStyle name="Normal 65 5 2 3 2 3 3 5" xfId="41820" xr:uid="{00000000-0005-0000-0000-000040630000}"/>
    <cellStyle name="Normal 65 5 2 3 2 3 3 6" xfId="51331" xr:uid="{00000000-0005-0000-0000-000041630000}"/>
    <cellStyle name="Normal 65 5 2 3 2 3 4" xfId="11682" xr:uid="{00000000-0005-0000-0000-000042630000}"/>
    <cellStyle name="Normal 65 5 2 3 2 3 5" xfId="19841" xr:uid="{00000000-0005-0000-0000-000043630000}"/>
    <cellStyle name="Normal 65 5 2 3 2 3 6" xfId="27994" xr:uid="{00000000-0005-0000-0000-000044630000}"/>
    <cellStyle name="Normal 65 5 2 3 2 3 7" xfId="36226" xr:uid="{00000000-0005-0000-0000-000045630000}"/>
    <cellStyle name="Normal 65 5 2 3 2 3 8" xfId="45737" xr:uid="{00000000-0005-0000-0000-000046630000}"/>
    <cellStyle name="Normal 65 5 2 3 2 4" xfId="3925" xr:uid="{00000000-0005-0000-0000-000047630000}"/>
    <cellStyle name="Normal 65 5 2 3 2 4 2" xfId="13442" xr:uid="{00000000-0005-0000-0000-000048630000}"/>
    <cellStyle name="Normal 65 5 2 3 2 4 3" xfId="21595" xr:uid="{00000000-0005-0000-0000-000049630000}"/>
    <cellStyle name="Normal 65 5 2 3 2 4 4" xfId="29748" xr:uid="{00000000-0005-0000-0000-00004A630000}"/>
    <cellStyle name="Normal 65 5 2 3 2 4 5" xfId="37980" xr:uid="{00000000-0005-0000-0000-00004B630000}"/>
    <cellStyle name="Normal 65 5 2 3 2 4 6" xfId="47491" xr:uid="{00000000-0005-0000-0000-00004C630000}"/>
    <cellStyle name="Normal 65 5 2 3 2 5" xfId="6485" xr:uid="{00000000-0005-0000-0000-00004D630000}"/>
    <cellStyle name="Normal 65 5 2 3 2 5 2" xfId="16002" xr:uid="{00000000-0005-0000-0000-00004E630000}"/>
    <cellStyle name="Normal 65 5 2 3 2 5 3" xfId="24155" xr:uid="{00000000-0005-0000-0000-00004F630000}"/>
    <cellStyle name="Normal 65 5 2 3 2 5 4" xfId="32308" xr:uid="{00000000-0005-0000-0000-000050630000}"/>
    <cellStyle name="Normal 65 5 2 3 2 5 5" xfId="40540" xr:uid="{00000000-0005-0000-0000-000051630000}"/>
    <cellStyle name="Normal 65 5 2 3 2 5 6" xfId="50051" xr:uid="{00000000-0005-0000-0000-000052630000}"/>
    <cellStyle name="Normal 65 5 2 3 2 6" xfId="10402" xr:uid="{00000000-0005-0000-0000-000053630000}"/>
    <cellStyle name="Normal 65 5 2 3 2 7" xfId="18561" xr:uid="{00000000-0005-0000-0000-000054630000}"/>
    <cellStyle name="Normal 65 5 2 3 2 8" xfId="26714" xr:uid="{00000000-0005-0000-0000-000055630000}"/>
    <cellStyle name="Normal 65 5 2 3 2 9" xfId="34946" xr:uid="{00000000-0005-0000-0000-000056630000}"/>
    <cellStyle name="Normal 65 5 2 3 3" xfId="1202" xr:uid="{00000000-0005-0000-0000-000057630000}"/>
    <cellStyle name="Normal 65 5 2 3 3 2" xfId="2485" xr:uid="{00000000-0005-0000-0000-000058630000}"/>
    <cellStyle name="Normal 65 5 2 3 3 2 2" xfId="5525" xr:uid="{00000000-0005-0000-0000-000059630000}"/>
    <cellStyle name="Normal 65 5 2 3 3 2 2 2" xfId="15042" xr:uid="{00000000-0005-0000-0000-00005A630000}"/>
    <cellStyle name="Normal 65 5 2 3 3 2 2 3" xfId="23195" xr:uid="{00000000-0005-0000-0000-00005B630000}"/>
    <cellStyle name="Normal 65 5 2 3 3 2 2 4" xfId="31348" xr:uid="{00000000-0005-0000-0000-00005C630000}"/>
    <cellStyle name="Normal 65 5 2 3 3 2 2 5" xfId="39580" xr:uid="{00000000-0005-0000-0000-00005D630000}"/>
    <cellStyle name="Normal 65 5 2 3 3 2 2 6" xfId="49091" xr:uid="{00000000-0005-0000-0000-00005E630000}"/>
    <cellStyle name="Normal 65 5 2 3 3 2 3" xfId="8085" xr:uid="{00000000-0005-0000-0000-00005F630000}"/>
    <cellStyle name="Normal 65 5 2 3 3 2 3 2" xfId="17602" xr:uid="{00000000-0005-0000-0000-000060630000}"/>
    <cellStyle name="Normal 65 5 2 3 3 2 3 3" xfId="25755" xr:uid="{00000000-0005-0000-0000-000061630000}"/>
    <cellStyle name="Normal 65 5 2 3 3 2 3 4" xfId="33908" xr:uid="{00000000-0005-0000-0000-000062630000}"/>
    <cellStyle name="Normal 65 5 2 3 3 2 3 5" xfId="42140" xr:uid="{00000000-0005-0000-0000-000063630000}"/>
    <cellStyle name="Normal 65 5 2 3 3 2 3 6" xfId="51651" xr:uid="{00000000-0005-0000-0000-000064630000}"/>
    <cellStyle name="Normal 65 5 2 3 3 2 4" xfId="12002" xr:uid="{00000000-0005-0000-0000-000065630000}"/>
    <cellStyle name="Normal 65 5 2 3 3 2 5" xfId="20161" xr:uid="{00000000-0005-0000-0000-000066630000}"/>
    <cellStyle name="Normal 65 5 2 3 3 2 6" xfId="28314" xr:uid="{00000000-0005-0000-0000-000067630000}"/>
    <cellStyle name="Normal 65 5 2 3 3 2 7" xfId="36546" xr:uid="{00000000-0005-0000-0000-000068630000}"/>
    <cellStyle name="Normal 65 5 2 3 3 2 8" xfId="46057" xr:uid="{00000000-0005-0000-0000-000069630000}"/>
    <cellStyle name="Normal 65 5 2 3 3 3" xfId="4245" xr:uid="{00000000-0005-0000-0000-00006A630000}"/>
    <cellStyle name="Normal 65 5 2 3 3 3 2" xfId="13762" xr:uid="{00000000-0005-0000-0000-00006B630000}"/>
    <cellStyle name="Normal 65 5 2 3 3 3 3" xfId="21915" xr:uid="{00000000-0005-0000-0000-00006C630000}"/>
    <cellStyle name="Normal 65 5 2 3 3 3 4" xfId="30068" xr:uid="{00000000-0005-0000-0000-00006D630000}"/>
    <cellStyle name="Normal 65 5 2 3 3 3 5" xfId="38300" xr:uid="{00000000-0005-0000-0000-00006E630000}"/>
    <cellStyle name="Normal 65 5 2 3 3 3 6" xfId="47811" xr:uid="{00000000-0005-0000-0000-00006F630000}"/>
    <cellStyle name="Normal 65 5 2 3 3 4" xfId="6805" xr:uid="{00000000-0005-0000-0000-000070630000}"/>
    <cellStyle name="Normal 65 5 2 3 3 4 2" xfId="16322" xr:uid="{00000000-0005-0000-0000-000071630000}"/>
    <cellStyle name="Normal 65 5 2 3 3 4 3" xfId="24475" xr:uid="{00000000-0005-0000-0000-000072630000}"/>
    <cellStyle name="Normal 65 5 2 3 3 4 4" xfId="32628" xr:uid="{00000000-0005-0000-0000-000073630000}"/>
    <cellStyle name="Normal 65 5 2 3 3 4 5" xfId="40860" xr:uid="{00000000-0005-0000-0000-000074630000}"/>
    <cellStyle name="Normal 65 5 2 3 3 4 6" xfId="50371" xr:uid="{00000000-0005-0000-0000-000075630000}"/>
    <cellStyle name="Normal 65 5 2 3 3 5" xfId="10722" xr:uid="{00000000-0005-0000-0000-000076630000}"/>
    <cellStyle name="Normal 65 5 2 3 3 6" xfId="18881" xr:uid="{00000000-0005-0000-0000-000077630000}"/>
    <cellStyle name="Normal 65 5 2 3 3 7" xfId="27034" xr:uid="{00000000-0005-0000-0000-000078630000}"/>
    <cellStyle name="Normal 65 5 2 3 3 8" xfId="35266" xr:uid="{00000000-0005-0000-0000-000079630000}"/>
    <cellStyle name="Normal 65 5 2 3 3 9" xfId="44777" xr:uid="{00000000-0005-0000-0000-00007A630000}"/>
    <cellStyle name="Normal 65 5 2 3 4" xfId="1845" xr:uid="{00000000-0005-0000-0000-00007B630000}"/>
    <cellStyle name="Normal 65 5 2 3 4 2" xfId="4885" xr:uid="{00000000-0005-0000-0000-00007C630000}"/>
    <cellStyle name="Normal 65 5 2 3 4 2 2" xfId="14402" xr:uid="{00000000-0005-0000-0000-00007D630000}"/>
    <cellStyle name="Normal 65 5 2 3 4 2 3" xfId="22555" xr:uid="{00000000-0005-0000-0000-00007E630000}"/>
    <cellStyle name="Normal 65 5 2 3 4 2 4" xfId="30708" xr:uid="{00000000-0005-0000-0000-00007F630000}"/>
    <cellStyle name="Normal 65 5 2 3 4 2 5" xfId="38940" xr:uid="{00000000-0005-0000-0000-000080630000}"/>
    <cellStyle name="Normal 65 5 2 3 4 2 6" xfId="48451" xr:uid="{00000000-0005-0000-0000-000081630000}"/>
    <cellStyle name="Normal 65 5 2 3 4 3" xfId="7445" xr:uid="{00000000-0005-0000-0000-000082630000}"/>
    <cellStyle name="Normal 65 5 2 3 4 3 2" xfId="16962" xr:uid="{00000000-0005-0000-0000-000083630000}"/>
    <cellStyle name="Normal 65 5 2 3 4 3 3" xfId="25115" xr:uid="{00000000-0005-0000-0000-000084630000}"/>
    <cellStyle name="Normal 65 5 2 3 4 3 4" xfId="33268" xr:uid="{00000000-0005-0000-0000-000085630000}"/>
    <cellStyle name="Normal 65 5 2 3 4 3 5" xfId="41500" xr:uid="{00000000-0005-0000-0000-000086630000}"/>
    <cellStyle name="Normal 65 5 2 3 4 3 6" xfId="51011" xr:uid="{00000000-0005-0000-0000-000087630000}"/>
    <cellStyle name="Normal 65 5 2 3 4 4" xfId="11362" xr:uid="{00000000-0005-0000-0000-000088630000}"/>
    <cellStyle name="Normal 65 5 2 3 4 5" xfId="19521" xr:uid="{00000000-0005-0000-0000-000089630000}"/>
    <cellStyle name="Normal 65 5 2 3 4 6" xfId="27674" xr:uid="{00000000-0005-0000-0000-00008A630000}"/>
    <cellStyle name="Normal 65 5 2 3 4 7" xfId="35906" xr:uid="{00000000-0005-0000-0000-00008B630000}"/>
    <cellStyle name="Normal 65 5 2 3 4 8" xfId="45417" xr:uid="{00000000-0005-0000-0000-00008C630000}"/>
    <cellStyle name="Normal 65 5 2 3 5" xfId="3602" xr:uid="{00000000-0005-0000-0000-00008D630000}"/>
    <cellStyle name="Normal 65 5 2 3 5 2" xfId="13119" xr:uid="{00000000-0005-0000-0000-00008E630000}"/>
    <cellStyle name="Normal 65 5 2 3 5 3" xfId="21275" xr:uid="{00000000-0005-0000-0000-00008F630000}"/>
    <cellStyle name="Normal 65 5 2 3 5 4" xfId="29428" xr:uid="{00000000-0005-0000-0000-000090630000}"/>
    <cellStyle name="Normal 65 5 2 3 5 5" xfId="37660" xr:uid="{00000000-0005-0000-0000-000091630000}"/>
    <cellStyle name="Normal 65 5 2 3 5 6" xfId="47171" xr:uid="{00000000-0005-0000-0000-000092630000}"/>
    <cellStyle name="Normal 65 5 2 3 6" xfId="6165" xr:uid="{00000000-0005-0000-0000-000093630000}"/>
    <cellStyle name="Normal 65 5 2 3 6 2" xfId="15682" xr:uid="{00000000-0005-0000-0000-000094630000}"/>
    <cellStyle name="Normal 65 5 2 3 6 3" xfId="23835" xr:uid="{00000000-0005-0000-0000-000095630000}"/>
    <cellStyle name="Normal 65 5 2 3 6 4" xfId="31988" xr:uid="{00000000-0005-0000-0000-000096630000}"/>
    <cellStyle name="Normal 65 5 2 3 6 5" xfId="40220" xr:uid="{00000000-0005-0000-0000-000097630000}"/>
    <cellStyle name="Normal 65 5 2 3 6 6" xfId="49731" xr:uid="{00000000-0005-0000-0000-000098630000}"/>
    <cellStyle name="Normal 65 5 2 3 7" xfId="10082" xr:uid="{00000000-0005-0000-0000-000099630000}"/>
    <cellStyle name="Normal 65 5 2 3 8" xfId="18241" xr:uid="{00000000-0005-0000-0000-00009A630000}"/>
    <cellStyle name="Normal 65 5 2 3 9" xfId="26394" xr:uid="{00000000-0005-0000-0000-00009B630000}"/>
    <cellStyle name="Normal 65 5 2 30" xfId="9749" xr:uid="{00000000-0005-0000-0000-00009C630000}"/>
    <cellStyle name="Normal 65 5 2 30 2" xfId="43804" xr:uid="{00000000-0005-0000-0000-00009D630000}"/>
    <cellStyle name="Normal 65 5 2 30 3" xfId="53315" xr:uid="{00000000-0005-0000-0000-00009E630000}"/>
    <cellStyle name="Normal 65 5 2 31" xfId="9828" xr:uid="{00000000-0005-0000-0000-00009F630000}"/>
    <cellStyle name="Normal 65 5 2 31 2" xfId="43883" xr:uid="{00000000-0005-0000-0000-0000A0630000}"/>
    <cellStyle name="Normal 65 5 2 31 3" xfId="53394" xr:uid="{00000000-0005-0000-0000-0000A1630000}"/>
    <cellStyle name="Normal 65 5 2 32" xfId="9922" xr:uid="{00000000-0005-0000-0000-0000A2630000}"/>
    <cellStyle name="Normal 65 5 2 33" xfId="18081" xr:uid="{00000000-0005-0000-0000-0000A3630000}"/>
    <cellStyle name="Normal 65 5 2 34" xfId="26234" xr:uid="{00000000-0005-0000-0000-0000A4630000}"/>
    <cellStyle name="Normal 65 5 2 35" xfId="34387" xr:uid="{00000000-0005-0000-0000-0000A5630000}"/>
    <cellStyle name="Normal 65 5 2 36" xfId="34466" xr:uid="{00000000-0005-0000-0000-0000A6630000}"/>
    <cellStyle name="Normal 65 5 2 37" xfId="43977" xr:uid="{00000000-0005-0000-0000-0000A7630000}"/>
    <cellStyle name="Normal 65 5 2 38" xfId="53488" xr:uid="{00000000-0005-0000-0000-0000A8630000}"/>
    <cellStyle name="Normal 65 5 2 39" xfId="53567" xr:uid="{00000000-0005-0000-0000-0000A9630000}"/>
    <cellStyle name="Normal 65 5 2 4" xfId="716" xr:uid="{00000000-0005-0000-0000-0000AA630000}"/>
    <cellStyle name="Normal 65 5 2 4 10" xfId="44297" xr:uid="{00000000-0005-0000-0000-0000AB630000}"/>
    <cellStyle name="Normal 65 5 2 4 2" xfId="1362" xr:uid="{00000000-0005-0000-0000-0000AC630000}"/>
    <cellStyle name="Normal 65 5 2 4 2 2" xfId="2645" xr:uid="{00000000-0005-0000-0000-0000AD630000}"/>
    <cellStyle name="Normal 65 5 2 4 2 2 2" xfId="5685" xr:uid="{00000000-0005-0000-0000-0000AE630000}"/>
    <cellStyle name="Normal 65 5 2 4 2 2 2 2" xfId="15202" xr:uid="{00000000-0005-0000-0000-0000AF630000}"/>
    <cellStyle name="Normal 65 5 2 4 2 2 2 3" xfId="23355" xr:uid="{00000000-0005-0000-0000-0000B0630000}"/>
    <cellStyle name="Normal 65 5 2 4 2 2 2 4" xfId="31508" xr:uid="{00000000-0005-0000-0000-0000B1630000}"/>
    <cellStyle name="Normal 65 5 2 4 2 2 2 5" xfId="39740" xr:uid="{00000000-0005-0000-0000-0000B2630000}"/>
    <cellStyle name="Normal 65 5 2 4 2 2 2 6" xfId="49251" xr:uid="{00000000-0005-0000-0000-0000B3630000}"/>
    <cellStyle name="Normal 65 5 2 4 2 2 3" xfId="8245" xr:uid="{00000000-0005-0000-0000-0000B4630000}"/>
    <cellStyle name="Normal 65 5 2 4 2 2 3 2" xfId="17762" xr:uid="{00000000-0005-0000-0000-0000B5630000}"/>
    <cellStyle name="Normal 65 5 2 4 2 2 3 3" xfId="25915" xr:uid="{00000000-0005-0000-0000-0000B6630000}"/>
    <cellStyle name="Normal 65 5 2 4 2 2 3 4" xfId="34068" xr:uid="{00000000-0005-0000-0000-0000B7630000}"/>
    <cellStyle name="Normal 65 5 2 4 2 2 3 5" xfId="42300" xr:uid="{00000000-0005-0000-0000-0000B8630000}"/>
    <cellStyle name="Normal 65 5 2 4 2 2 3 6" xfId="51811" xr:uid="{00000000-0005-0000-0000-0000B9630000}"/>
    <cellStyle name="Normal 65 5 2 4 2 2 4" xfId="12162" xr:uid="{00000000-0005-0000-0000-0000BA630000}"/>
    <cellStyle name="Normal 65 5 2 4 2 2 5" xfId="20321" xr:uid="{00000000-0005-0000-0000-0000BB630000}"/>
    <cellStyle name="Normal 65 5 2 4 2 2 6" xfId="28474" xr:uid="{00000000-0005-0000-0000-0000BC630000}"/>
    <cellStyle name="Normal 65 5 2 4 2 2 7" xfId="36706" xr:uid="{00000000-0005-0000-0000-0000BD630000}"/>
    <cellStyle name="Normal 65 5 2 4 2 2 8" xfId="46217" xr:uid="{00000000-0005-0000-0000-0000BE630000}"/>
    <cellStyle name="Normal 65 5 2 4 2 3" xfId="4405" xr:uid="{00000000-0005-0000-0000-0000BF630000}"/>
    <cellStyle name="Normal 65 5 2 4 2 3 2" xfId="13922" xr:uid="{00000000-0005-0000-0000-0000C0630000}"/>
    <cellStyle name="Normal 65 5 2 4 2 3 3" xfId="22075" xr:uid="{00000000-0005-0000-0000-0000C1630000}"/>
    <cellStyle name="Normal 65 5 2 4 2 3 4" xfId="30228" xr:uid="{00000000-0005-0000-0000-0000C2630000}"/>
    <cellStyle name="Normal 65 5 2 4 2 3 5" xfId="38460" xr:uid="{00000000-0005-0000-0000-0000C3630000}"/>
    <cellStyle name="Normal 65 5 2 4 2 3 6" xfId="47971" xr:uid="{00000000-0005-0000-0000-0000C4630000}"/>
    <cellStyle name="Normal 65 5 2 4 2 4" xfId="6965" xr:uid="{00000000-0005-0000-0000-0000C5630000}"/>
    <cellStyle name="Normal 65 5 2 4 2 4 2" xfId="16482" xr:uid="{00000000-0005-0000-0000-0000C6630000}"/>
    <cellStyle name="Normal 65 5 2 4 2 4 3" xfId="24635" xr:uid="{00000000-0005-0000-0000-0000C7630000}"/>
    <cellStyle name="Normal 65 5 2 4 2 4 4" xfId="32788" xr:uid="{00000000-0005-0000-0000-0000C8630000}"/>
    <cellStyle name="Normal 65 5 2 4 2 4 5" xfId="41020" xr:uid="{00000000-0005-0000-0000-0000C9630000}"/>
    <cellStyle name="Normal 65 5 2 4 2 4 6" xfId="50531" xr:uid="{00000000-0005-0000-0000-0000CA630000}"/>
    <cellStyle name="Normal 65 5 2 4 2 5" xfId="10882" xr:uid="{00000000-0005-0000-0000-0000CB630000}"/>
    <cellStyle name="Normal 65 5 2 4 2 6" xfId="19041" xr:uid="{00000000-0005-0000-0000-0000CC630000}"/>
    <cellStyle name="Normal 65 5 2 4 2 7" xfId="27194" xr:uid="{00000000-0005-0000-0000-0000CD630000}"/>
    <cellStyle name="Normal 65 5 2 4 2 8" xfId="35426" xr:uid="{00000000-0005-0000-0000-0000CE630000}"/>
    <cellStyle name="Normal 65 5 2 4 2 9" xfId="44937" xr:uid="{00000000-0005-0000-0000-0000CF630000}"/>
    <cellStyle name="Normal 65 5 2 4 3" xfId="2005" xr:uid="{00000000-0005-0000-0000-0000D0630000}"/>
    <cellStyle name="Normal 65 5 2 4 3 2" xfId="5045" xr:uid="{00000000-0005-0000-0000-0000D1630000}"/>
    <cellStyle name="Normal 65 5 2 4 3 2 2" xfId="14562" xr:uid="{00000000-0005-0000-0000-0000D2630000}"/>
    <cellStyle name="Normal 65 5 2 4 3 2 3" xfId="22715" xr:uid="{00000000-0005-0000-0000-0000D3630000}"/>
    <cellStyle name="Normal 65 5 2 4 3 2 4" xfId="30868" xr:uid="{00000000-0005-0000-0000-0000D4630000}"/>
    <cellStyle name="Normal 65 5 2 4 3 2 5" xfId="39100" xr:uid="{00000000-0005-0000-0000-0000D5630000}"/>
    <cellStyle name="Normal 65 5 2 4 3 2 6" xfId="48611" xr:uid="{00000000-0005-0000-0000-0000D6630000}"/>
    <cellStyle name="Normal 65 5 2 4 3 3" xfId="7605" xr:uid="{00000000-0005-0000-0000-0000D7630000}"/>
    <cellStyle name="Normal 65 5 2 4 3 3 2" xfId="17122" xr:uid="{00000000-0005-0000-0000-0000D8630000}"/>
    <cellStyle name="Normal 65 5 2 4 3 3 3" xfId="25275" xr:uid="{00000000-0005-0000-0000-0000D9630000}"/>
    <cellStyle name="Normal 65 5 2 4 3 3 4" xfId="33428" xr:uid="{00000000-0005-0000-0000-0000DA630000}"/>
    <cellStyle name="Normal 65 5 2 4 3 3 5" xfId="41660" xr:uid="{00000000-0005-0000-0000-0000DB630000}"/>
    <cellStyle name="Normal 65 5 2 4 3 3 6" xfId="51171" xr:uid="{00000000-0005-0000-0000-0000DC630000}"/>
    <cellStyle name="Normal 65 5 2 4 3 4" xfId="11522" xr:uid="{00000000-0005-0000-0000-0000DD630000}"/>
    <cellStyle name="Normal 65 5 2 4 3 5" xfId="19681" xr:uid="{00000000-0005-0000-0000-0000DE630000}"/>
    <cellStyle name="Normal 65 5 2 4 3 6" xfId="27834" xr:uid="{00000000-0005-0000-0000-0000DF630000}"/>
    <cellStyle name="Normal 65 5 2 4 3 7" xfId="36066" xr:uid="{00000000-0005-0000-0000-0000E0630000}"/>
    <cellStyle name="Normal 65 5 2 4 3 8" xfId="45577" xr:uid="{00000000-0005-0000-0000-0000E1630000}"/>
    <cellStyle name="Normal 65 5 2 4 4" xfId="3762" xr:uid="{00000000-0005-0000-0000-0000E2630000}"/>
    <cellStyle name="Normal 65 5 2 4 4 2" xfId="13279" xr:uid="{00000000-0005-0000-0000-0000E3630000}"/>
    <cellStyle name="Normal 65 5 2 4 4 3" xfId="21435" xr:uid="{00000000-0005-0000-0000-0000E4630000}"/>
    <cellStyle name="Normal 65 5 2 4 4 4" xfId="29588" xr:uid="{00000000-0005-0000-0000-0000E5630000}"/>
    <cellStyle name="Normal 65 5 2 4 4 5" xfId="37820" xr:uid="{00000000-0005-0000-0000-0000E6630000}"/>
    <cellStyle name="Normal 65 5 2 4 4 6" xfId="47331" xr:uid="{00000000-0005-0000-0000-0000E7630000}"/>
    <cellStyle name="Normal 65 5 2 4 5" xfId="6325" xr:uid="{00000000-0005-0000-0000-0000E8630000}"/>
    <cellStyle name="Normal 65 5 2 4 5 2" xfId="15842" xr:uid="{00000000-0005-0000-0000-0000E9630000}"/>
    <cellStyle name="Normal 65 5 2 4 5 3" xfId="23995" xr:uid="{00000000-0005-0000-0000-0000EA630000}"/>
    <cellStyle name="Normal 65 5 2 4 5 4" xfId="32148" xr:uid="{00000000-0005-0000-0000-0000EB630000}"/>
    <cellStyle name="Normal 65 5 2 4 5 5" xfId="40380" xr:uid="{00000000-0005-0000-0000-0000EC630000}"/>
    <cellStyle name="Normal 65 5 2 4 5 6" xfId="49891" xr:uid="{00000000-0005-0000-0000-0000ED630000}"/>
    <cellStyle name="Normal 65 5 2 4 6" xfId="10242" xr:uid="{00000000-0005-0000-0000-0000EE630000}"/>
    <cellStyle name="Normal 65 5 2 4 7" xfId="18401" xr:uid="{00000000-0005-0000-0000-0000EF630000}"/>
    <cellStyle name="Normal 65 5 2 4 8" xfId="26554" xr:uid="{00000000-0005-0000-0000-0000F0630000}"/>
    <cellStyle name="Normal 65 5 2 4 9" xfId="34786" xr:uid="{00000000-0005-0000-0000-0000F1630000}"/>
    <cellStyle name="Normal 65 5 2 40" xfId="53646" xr:uid="{00000000-0005-0000-0000-0000F2630000}"/>
    <cellStyle name="Normal 65 5 2 41" xfId="53725" xr:uid="{00000000-0005-0000-0000-0000F3630000}"/>
    <cellStyle name="Normal 65 5 2 42" xfId="53804" xr:uid="{00000000-0005-0000-0000-0000F4630000}"/>
    <cellStyle name="Normal 65 5 2 5" xfId="1042" xr:uid="{00000000-0005-0000-0000-0000F5630000}"/>
    <cellStyle name="Normal 65 5 2 5 2" xfId="2325" xr:uid="{00000000-0005-0000-0000-0000F6630000}"/>
    <cellStyle name="Normal 65 5 2 5 2 2" xfId="5365" xr:uid="{00000000-0005-0000-0000-0000F7630000}"/>
    <cellStyle name="Normal 65 5 2 5 2 2 2" xfId="14882" xr:uid="{00000000-0005-0000-0000-0000F8630000}"/>
    <cellStyle name="Normal 65 5 2 5 2 2 3" xfId="23035" xr:uid="{00000000-0005-0000-0000-0000F9630000}"/>
    <cellStyle name="Normal 65 5 2 5 2 2 4" xfId="31188" xr:uid="{00000000-0005-0000-0000-0000FA630000}"/>
    <cellStyle name="Normal 65 5 2 5 2 2 5" xfId="39420" xr:uid="{00000000-0005-0000-0000-0000FB630000}"/>
    <cellStyle name="Normal 65 5 2 5 2 2 6" xfId="48931" xr:uid="{00000000-0005-0000-0000-0000FC630000}"/>
    <cellStyle name="Normal 65 5 2 5 2 3" xfId="7925" xr:uid="{00000000-0005-0000-0000-0000FD630000}"/>
    <cellStyle name="Normal 65 5 2 5 2 3 2" xfId="17442" xr:uid="{00000000-0005-0000-0000-0000FE630000}"/>
    <cellStyle name="Normal 65 5 2 5 2 3 3" xfId="25595" xr:uid="{00000000-0005-0000-0000-0000FF630000}"/>
    <cellStyle name="Normal 65 5 2 5 2 3 4" xfId="33748" xr:uid="{00000000-0005-0000-0000-000000640000}"/>
    <cellStyle name="Normal 65 5 2 5 2 3 5" xfId="41980" xr:uid="{00000000-0005-0000-0000-000001640000}"/>
    <cellStyle name="Normal 65 5 2 5 2 3 6" xfId="51491" xr:uid="{00000000-0005-0000-0000-000002640000}"/>
    <cellStyle name="Normal 65 5 2 5 2 4" xfId="11842" xr:uid="{00000000-0005-0000-0000-000003640000}"/>
    <cellStyle name="Normal 65 5 2 5 2 5" xfId="20001" xr:uid="{00000000-0005-0000-0000-000004640000}"/>
    <cellStyle name="Normal 65 5 2 5 2 6" xfId="28154" xr:uid="{00000000-0005-0000-0000-000005640000}"/>
    <cellStyle name="Normal 65 5 2 5 2 7" xfId="36386" xr:uid="{00000000-0005-0000-0000-000006640000}"/>
    <cellStyle name="Normal 65 5 2 5 2 8" xfId="45897" xr:uid="{00000000-0005-0000-0000-000007640000}"/>
    <cellStyle name="Normal 65 5 2 5 3" xfId="4085" xr:uid="{00000000-0005-0000-0000-000008640000}"/>
    <cellStyle name="Normal 65 5 2 5 3 2" xfId="13602" xr:uid="{00000000-0005-0000-0000-000009640000}"/>
    <cellStyle name="Normal 65 5 2 5 3 3" xfId="21755" xr:uid="{00000000-0005-0000-0000-00000A640000}"/>
    <cellStyle name="Normal 65 5 2 5 3 4" xfId="29908" xr:uid="{00000000-0005-0000-0000-00000B640000}"/>
    <cellStyle name="Normal 65 5 2 5 3 5" xfId="38140" xr:uid="{00000000-0005-0000-0000-00000C640000}"/>
    <cellStyle name="Normal 65 5 2 5 3 6" xfId="47651" xr:uid="{00000000-0005-0000-0000-00000D640000}"/>
    <cellStyle name="Normal 65 5 2 5 4" xfId="6645" xr:uid="{00000000-0005-0000-0000-00000E640000}"/>
    <cellStyle name="Normal 65 5 2 5 4 2" xfId="16162" xr:uid="{00000000-0005-0000-0000-00000F640000}"/>
    <cellStyle name="Normal 65 5 2 5 4 3" xfId="24315" xr:uid="{00000000-0005-0000-0000-000010640000}"/>
    <cellStyle name="Normal 65 5 2 5 4 4" xfId="32468" xr:uid="{00000000-0005-0000-0000-000011640000}"/>
    <cellStyle name="Normal 65 5 2 5 4 5" xfId="40700" xr:uid="{00000000-0005-0000-0000-000012640000}"/>
    <cellStyle name="Normal 65 5 2 5 4 6" xfId="50211" xr:uid="{00000000-0005-0000-0000-000013640000}"/>
    <cellStyle name="Normal 65 5 2 5 5" xfId="10562" xr:uid="{00000000-0005-0000-0000-000014640000}"/>
    <cellStyle name="Normal 65 5 2 5 6" xfId="18721" xr:uid="{00000000-0005-0000-0000-000015640000}"/>
    <cellStyle name="Normal 65 5 2 5 7" xfId="26874" xr:uid="{00000000-0005-0000-0000-000016640000}"/>
    <cellStyle name="Normal 65 5 2 5 8" xfId="35106" xr:uid="{00000000-0005-0000-0000-000017640000}"/>
    <cellStyle name="Normal 65 5 2 5 9" xfId="44617" xr:uid="{00000000-0005-0000-0000-000018640000}"/>
    <cellStyle name="Normal 65 5 2 6" xfId="1685" xr:uid="{00000000-0005-0000-0000-000019640000}"/>
    <cellStyle name="Normal 65 5 2 6 2" xfId="4725" xr:uid="{00000000-0005-0000-0000-00001A640000}"/>
    <cellStyle name="Normal 65 5 2 6 2 2" xfId="14242" xr:uid="{00000000-0005-0000-0000-00001B640000}"/>
    <cellStyle name="Normal 65 5 2 6 2 3" xfId="22395" xr:uid="{00000000-0005-0000-0000-00001C640000}"/>
    <cellStyle name="Normal 65 5 2 6 2 4" xfId="30548" xr:uid="{00000000-0005-0000-0000-00001D640000}"/>
    <cellStyle name="Normal 65 5 2 6 2 5" xfId="38780" xr:uid="{00000000-0005-0000-0000-00001E640000}"/>
    <cellStyle name="Normal 65 5 2 6 2 6" xfId="48291" xr:uid="{00000000-0005-0000-0000-00001F640000}"/>
    <cellStyle name="Normal 65 5 2 6 3" xfId="7285" xr:uid="{00000000-0005-0000-0000-000020640000}"/>
    <cellStyle name="Normal 65 5 2 6 3 2" xfId="16802" xr:uid="{00000000-0005-0000-0000-000021640000}"/>
    <cellStyle name="Normal 65 5 2 6 3 3" xfId="24955" xr:uid="{00000000-0005-0000-0000-000022640000}"/>
    <cellStyle name="Normal 65 5 2 6 3 4" xfId="33108" xr:uid="{00000000-0005-0000-0000-000023640000}"/>
    <cellStyle name="Normal 65 5 2 6 3 5" xfId="41340" xr:uid="{00000000-0005-0000-0000-000024640000}"/>
    <cellStyle name="Normal 65 5 2 6 3 6" xfId="50851" xr:uid="{00000000-0005-0000-0000-000025640000}"/>
    <cellStyle name="Normal 65 5 2 6 4" xfId="11202" xr:uid="{00000000-0005-0000-0000-000026640000}"/>
    <cellStyle name="Normal 65 5 2 6 5" xfId="19361" xr:uid="{00000000-0005-0000-0000-000027640000}"/>
    <cellStyle name="Normal 65 5 2 6 6" xfId="27514" xr:uid="{00000000-0005-0000-0000-000028640000}"/>
    <cellStyle name="Normal 65 5 2 6 7" xfId="35746" xr:uid="{00000000-0005-0000-0000-000029640000}"/>
    <cellStyle name="Normal 65 5 2 6 8" xfId="45257" xr:uid="{00000000-0005-0000-0000-00002A640000}"/>
    <cellStyle name="Normal 65 5 2 7" xfId="2964" xr:uid="{00000000-0005-0000-0000-00002B640000}"/>
    <cellStyle name="Normal 65 5 2 7 2" xfId="12481" xr:uid="{00000000-0005-0000-0000-00002C640000}"/>
    <cellStyle name="Normal 65 5 2 7 3" xfId="20640" xr:uid="{00000000-0005-0000-0000-00002D640000}"/>
    <cellStyle name="Normal 65 5 2 7 4" xfId="28793" xr:uid="{00000000-0005-0000-0000-00002E640000}"/>
    <cellStyle name="Normal 65 5 2 7 5" xfId="37025" xr:uid="{00000000-0005-0000-0000-00002F640000}"/>
    <cellStyle name="Normal 65 5 2 7 6" xfId="46536" xr:uid="{00000000-0005-0000-0000-000030640000}"/>
    <cellStyle name="Normal 65 5 2 8" xfId="3043" xr:uid="{00000000-0005-0000-0000-000031640000}"/>
    <cellStyle name="Normal 65 5 2 8 2" xfId="12560" xr:uid="{00000000-0005-0000-0000-000032640000}"/>
    <cellStyle name="Normal 65 5 2 8 3" xfId="20719" xr:uid="{00000000-0005-0000-0000-000033640000}"/>
    <cellStyle name="Normal 65 5 2 8 4" xfId="28872" xr:uid="{00000000-0005-0000-0000-000034640000}"/>
    <cellStyle name="Normal 65 5 2 8 5" xfId="37104" xr:uid="{00000000-0005-0000-0000-000035640000}"/>
    <cellStyle name="Normal 65 5 2 8 6" xfId="46615" xr:uid="{00000000-0005-0000-0000-000036640000}"/>
    <cellStyle name="Normal 65 5 2 9" xfId="3122" xr:uid="{00000000-0005-0000-0000-000037640000}"/>
    <cellStyle name="Normal 65 5 2 9 2" xfId="12639" xr:uid="{00000000-0005-0000-0000-000038640000}"/>
    <cellStyle name="Normal 65 5 2 9 3" xfId="20798" xr:uid="{00000000-0005-0000-0000-000039640000}"/>
    <cellStyle name="Normal 65 5 2 9 4" xfId="28951" xr:uid="{00000000-0005-0000-0000-00003A640000}"/>
    <cellStyle name="Normal 65 5 2 9 5" xfId="37183" xr:uid="{00000000-0005-0000-0000-00003B640000}"/>
    <cellStyle name="Normal 65 5 2 9 6" xfId="46694" xr:uid="{00000000-0005-0000-0000-00003C640000}"/>
    <cellStyle name="Normal 65 5 20" xfId="8833" xr:uid="{00000000-0005-0000-0000-00003D640000}"/>
    <cellStyle name="Normal 65 5 20 2" xfId="42888" xr:uid="{00000000-0005-0000-0000-00003E640000}"/>
    <cellStyle name="Normal 65 5 20 3" xfId="52399" xr:uid="{00000000-0005-0000-0000-00003F640000}"/>
    <cellStyle name="Normal 65 5 21" xfId="8912" xr:uid="{00000000-0005-0000-0000-000040640000}"/>
    <cellStyle name="Normal 65 5 21 2" xfId="42967" xr:uid="{00000000-0005-0000-0000-000041640000}"/>
    <cellStyle name="Normal 65 5 21 3" xfId="52478" xr:uid="{00000000-0005-0000-0000-000042640000}"/>
    <cellStyle name="Normal 65 5 22" xfId="8991" xr:uid="{00000000-0005-0000-0000-000043640000}"/>
    <cellStyle name="Normal 65 5 22 2" xfId="43046" xr:uid="{00000000-0005-0000-0000-000044640000}"/>
    <cellStyle name="Normal 65 5 22 3" xfId="52557" xr:uid="{00000000-0005-0000-0000-000045640000}"/>
    <cellStyle name="Normal 65 5 23" xfId="9070" xr:uid="{00000000-0005-0000-0000-000046640000}"/>
    <cellStyle name="Normal 65 5 23 2" xfId="43125" xr:uid="{00000000-0005-0000-0000-000047640000}"/>
    <cellStyle name="Normal 65 5 23 3" xfId="52636" xr:uid="{00000000-0005-0000-0000-000048640000}"/>
    <cellStyle name="Normal 65 5 24" xfId="9149" xr:uid="{00000000-0005-0000-0000-000049640000}"/>
    <cellStyle name="Normal 65 5 24 2" xfId="43204" xr:uid="{00000000-0005-0000-0000-00004A640000}"/>
    <cellStyle name="Normal 65 5 24 3" xfId="52715" xr:uid="{00000000-0005-0000-0000-00004B640000}"/>
    <cellStyle name="Normal 65 5 25" xfId="9228" xr:uid="{00000000-0005-0000-0000-00004C640000}"/>
    <cellStyle name="Normal 65 5 25 2" xfId="43283" xr:uid="{00000000-0005-0000-0000-00004D640000}"/>
    <cellStyle name="Normal 65 5 25 3" xfId="52794" xr:uid="{00000000-0005-0000-0000-00004E640000}"/>
    <cellStyle name="Normal 65 5 26" xfId="9307" xr:uid="{00000000-0005-0000-0000-00004F640000}"/>
    <cellStyle name="Normal 65 5 26 2" xfId="43362" xr:uid="{00000000-0005-0000-0000-000050640000}"/>
    <cellStyle name="Normal 65 5 26 3" xfId="52873" xr:uid="{00000000-0005-0000-0000-000051640000}"/>
    <cellStyle name="Normal 65 5 27" xfId="9386" xr:uid="{00000000-0005-0000-0000-000052640000}"/>
    <cellStyle name="Normal 65 5 27 2" xfId="43441" xr:uid="{00000000-0005-0000-0000-000053640000}"/>
    <cellStyle name="Normal 65 5 27 3" xfId="52952" xr:uid="{00000000-0005-0000-0000-000054640000}"/>
    <cellStyle name="Normal 65 5 28" xfId="9465" xr:uid="{00000000-0005-0000-0000-000055640000}"/>
    <cellStyle name="Normal 65 5 28 2" xfId="43520" xr:uid="{00000000-0005-0000-0000-000056640000}"/>
    <cellStyle name="Normal 65 5 28 3" xfId="53031" xr:uid="{00000000-0005-0000-0000-000057640000}"/>
    <cellStyle name="Normal 65 5 29" xfId="9544" xr:uid="{00000000-0005-0000-0000-000058640000}"/>
    <cellStyle name="Normal 65 5 29 2" xfId="43599" xr:uid="{00000000-0005-0000-0000-000059640000}"/>
    <cellStyle name="Normal 65 5 29 3" xfId="53110" xr:uid="{00000000-0005-0000-0000-00005A640000}"/>
    <cellStyle name="Normal 65 5 3" xfId="423" xr:uid="{00000000-0005-0000-0000-00005B640000}"/>
    <cellStyle name="Normal 65 5 3 10" xfId="26266" xr:uid="{00000000-0005-0000-0000-00005C640000}"/>
    <cellStyle name="Normal 65 5 3 11" xfId="34498" xr:uid="{00000000-0005-0000-0000-00005D640000}"/>
    <cellStyle name="Normal 65 5 3 12" xfId="44009" xr:uid="{00000000-0005-0000-0000-00005E640000}"/>
    <cellStyle name="Normal 65 5 3 2" xfId="585" xr:uid="{00000000-0005-0000-0000-00005F640000}"/>
    <cellStyle name="Normal 65 5 3 2 10" xfId="34658" xr:uid="{00000000-0005-0000-0000-000060640000}"/>
    <cellStyle name="Normal 65 5 3 2 11" xfId="44169" xr:uid="{00000000-0005-0000-0000-000061640000}"/>
    <cellStyle name="Normal 65 5 3 2 2" xfId="911" xr:uid="{00000000-0005-0000-0000-000062640000}"/>
    <cellStyle name="Normal 65 5 3 2 2 10" xfId="44489" xr:uid="{00000000-0005-0000-0000-000063640000}"/>
    <cellStyle name="Normal 65 5 3 2 2 2" xfId="1554" xr:uid="{00000000-0005-0000-0000-000064640000}"/>
    <cellStyle name="Normal 65 5 3 2 2 2 2" xfId="2837" xr:uid="{00000000-0005-0000-0000-000065640000}"/>
    <cellStyle name="Normal 65 5 3 2 2 2 2 2" xfId="5877" xr:uid="{00000000-0005-0000-0000-000066640000}"/>
    <cellStyle name="Normal 65 5 3 2 2 2 2 2 2" xfId="15394" xr:uid="{00000000-0005-0000-0000-000067640000}"/>
    <cellStyle name="Normal 65 5 3 2 2 2 2 2 3" xfId="23547" xr:uid="{00000000-0005-0000-0000-000068640000}"/>
    <cellStyle name="Normal 65 5 3 2 2 2 2 2 4" xfId="31700" xr:uid="{00000000-0005-0000-0000-000069640000}"/>
    <cellStyle name="Normal 65 5 3 2 2 2 2 2 5" xfId="39932" xr:uid="{00000000-0005-0000-0000-00006A640000}"/>
    <cellStyle name="Normal 65 5 3 2 2 2 2 2 6" xfId="49443" xr:uid="{00000000-0005-0000-0000-00006B640000}"/>
    <cellStyle name="Normal 65 5 3 2 2 2 2 3" xfId="8437" xr:uid="{00000000-0005-0000-0000-00006C640000}"/>
    <cellStyle name="Normal 65 5 3 2 2 2 2 3 2" xfId="17954" xr:uid="{00000000-0005-0000-0000-00006D640000}"/>
    <cellStyle name="Normal 65 5 3 2 2 2 2 3 3" xfId="26107" xr:uid="{00000000-0005-0000-0000-00006E640000}"/>
    <cellStyle name="Normal 65 5 3 2 2 2 2 3 4" xfId="34260" xr:uid="{00000000-0005-0000-0000-00006F640000}"/>
    <cellStyle name="Normal 65 5 3 2 2 2 2 3 5" xfId="42492" xr:uid="{00000000-0005-0000-0000-000070640000}"/>
    <cellStyle name="Normal 65 5 3 2 2 2 2 3 6" xfId="52003" xr:uid="{00000000-0005-0000-0000-000071640000}"/>
    <cellStyle name="Normal 65 5 3 2 2 2 2 4" xfId="12354" xr:uid="{00000000-0005-0000-0000-000072640000}"/>
    <cellStyle name="Normal 65 5 3 2 2 2 2 5" xfId="20513" xr:uid="{00000000-0005-0000-0000-000073640000}"/>
    <cellStyle name="Normal 65 5 3 2 2 2 2 6" xfId="28666" xr:uid="{00000000-0005-0000-0000-000074640000}"/>
    <cellStyle name="Normal 65 5 3 2 2 2 2 7" xfId="36898" xr:uid="{00000000-0005-0000-0000-000075640000}"/>
    <cellStyle name="Normal 65 5 3 2 2 2 2 8" xfId="46409" xr:uid="{00000000-0005-0000-0000-000076640000}"/>
    <cellStyle name="Normal 65 5 3 2 2 2 3" xfId="4597" xr:uid="{00000000-0005-0000-0000-000077640000}"/>
    <cellStyle name="Normal 65 5 3 2 2 2 3 2" xfId="14114" xr:uid="{00000000-0005-0000-0000-000078640000}"/>
    <cellStyle name="Normal 65 5 3 2 2 2 3 3" xfId="22267" xr:uid="{00000000-0005-0000-0000-000079640000}"/>
    <cellStyle name="Normal 65 5 3 2 2 2 3 4" xfId="30420" xr:uid="{00000000-0005-0000-0000-00007A640000}"/>
    <cellStyle name="Normal 65 5 3 2 2 2 3 5" xfId="38652" xr:uid="{00000000-0005-0000-0000-00007B640000}"/>
    <cellStyle name="Normal 65 5 3 2 2 2 3 6" xfId="48163" xr:uid="{00000000-0005-0000-0000-00007C640000}"/>
    <cellStyle name="Normal 65 5 3 2 2 2 4" xfId="7157" xr:uid="{00000000-0005-0000-0000-00007D640000}"/>
    <cellStyle name="Normal 65 5 3 2 2 2 4 2" xfId="16674" xr:uid="{00000000-0005-0000-0000-00007E640000}"/>
    <cellStyle name="Normal 65 5 3 2 2 2 4 3" xfId="24827" xr:uid="{00000000-0005-0000-0000-00007F640000}"/>
    <cellStyle name="Normal 65 5 3 2 2 2 4 4" xfId="32980" xr:uid="{00000000-0005-0000-0000-000080640000}"/>
    <cellStyle name="Normal 65 5 3 2 2 2 4 5" xfId="41212" xr:uid="{00000000-0005-0000-0000-000081640000}"/>
    <cellStyle name="Normal 65 5 3 2 2 2 4 6" xfId="50723" xr:uid="{00000000-0005-0000-0000-000082640000}"/>
    <cellStyle name="Normal 65 5 3 2 2 2 5" xfId="11074" xr:uid="{00000000-0005-0000-0000-000083640000}"/>
    <cellStyle name="Normal 65 5 3 2 2 2 6" xfId="19233" xr:uid="{00000000-0005-0000-0000-000084640000}"/>
    <cellStyle name="Normal 65 5 3 2 2 2 7" xfId="27386" xr:uid="{00000000-0005-0000-0000-000085640000}"/>
    <cellStyle name="Normal 65 5 3 2 2 2 8" xfId="35618" xr:uid="{00000000-0005-0000-0000-000086640000}"/>
    <cellStyle name="Normal 65 5 3 2 2 2 9" xfId="45129" xr:uid="{00000000-0005-0000-0000-000087640000}"/>
    <cellStyle name="Normal 65 5 3 2 2 3" xfId="2197" xr:uid="{00000000-0005-0000-0000-000088640000}"/>
    <cellStyle name="Normal 65 5 3 2 2 3 2" xfId="5237" xr:uid="{00000000-0005-0000-0000-000089640000}"/>
    <cellStyle name="Normal 65 5 3 2 2 3 2 2" xfId="14754" xr:uid="{00000000-0005-0000-0000-00008A640000}"/>
    <cellStyle name="Normal 65 5 3 2 2 3 2 3" xfId="22907" xr:uid="{00000000-0005-0000-0000-00008B640000}"/>
    <cellStyle name="Normal 65 5 3 2 2 3 2 4" xfId="31060" xr:uid="{00000000-0005-0000-0000-00008C640000}"/>
    <cellStyle name="Normal 65 5 3 2 2 3 2 5" xfId="39292" xr:uid="{00000000-0005-0000-0000-00008D640000}"/>
    <cellStyle name="Normal 65 5 3 2 2 3 2 6" xfId="48803" xr:uid="{00000000-0005-0000-0000-00008E640000}"/>
    <cellStyle name="Normal 65 5 3 2 2 3 3" xfId="7797" xr:uid="{00000000-0005-0000-0000-00008F640000}"/>
    <cellStyle name="Normal 65 5 3 2 2 3 3 2" xfId="17314" xr:uid="{00000000-0005-0000-0000-000090640000}"/>
    <cellStyle name="Normal 65 5 3 2 2 3 3 3" xfId="25467" xr:uid="{00000000-0005-0000-0000-000091640000}"/>
    <cellStyle name="Normal 65 5 3 2 2 3 3 4" xfId="33620" xr:uid="{00000000-0005-0000-0000-000092640000}"/>
    <cellStyle name="Normal 65 5 3 2 2 3 3 5" xfId="41852" xr:uid="{00000000-0005-0000-0000-000093640000}"/>
    <cellStyle name="Normal 65 5 3 2 2 3 3 6" xfId="51363" xr:uid="{00000000-0005-0000-0000-000094640000}"/>
    <cellStyle name="Normal 65 5 3 2 2 3 4" xfId="11714" xr:uid="{00000000-0005-0000-0000-000095640000}"/>
    <cellStyle name="Normal 65 5 3 2 2 3 5" xfId="19873" xr:uid="{00000000-0005-0000-0000-000096640000}"/>
    <cellStyle name="Normal 65 5 3 2 2 3 6" xfId="28026" xr:uid="{00000000-0005-0000-0000-000097640000}"/>
    <cellStyle name="Normal 65 5 3 2 2 3 7" xfId="36258" xr:uid="{00000000-0005-0000-0000-000098640000}"/>
    <cellStyle name="Normal 65 5 3 2 2 3 8" xfId="45769" xr:uid="{00000000-0005-0000-0000-000099640000}"/>
    <cellStyle name="Normal 65 5 3 2 2 4" xfId="3957" xr:uid="{00000000-0005-0000-0000-00009A640000}"/>
    <cellStyle name="Normal 65 5 3 2 2 4 2" xfId="13474" xr:uid="{00000000-0005-0000-0000-00009B640000}"/>
    <cellStyle name="Normal 65 5 3 2 2 4 3" xfId="21627" xr:uid="{00000000-0005-0000-0000-00009C640000}"/>
    <cellStyle name="Normal 65 5 3 2 2 4 4" xfId="29780" xr:uid="{00000000-0005-0000-0000-00009D640000}"/>
    <cellStyle name="Normal 65 5 3 2 2 4 5" xfId="38012" xr:uid="{00000000-0005-0000-0000-00009E640000}"/>
    <cellStyle name="Normal 65 5 3 2 2 4 6" xfId="47523" xr:uid="{00000000-0005-0000-0000-00009F640000}"/>
    <cellStyle name="Normal 65 5 3 2 2 5" xfId="6517" xr:uid="{00000000-0005-0000-0000-0000A0640000}"/>
    <cellStyle name="Normal 65 5 3 2 2 5 2" xfId="16034" xr:uid="{00000000-0005-0000-0000-0000A1640000}"/>
    <cellStyle name="Normal 65 5 3 2 2 5 3" xfId="24187" xr:uid="{00000000-0005-0000-0000-0000A2640000}"/>
    <cellStyle name="Normal 65 5 3 2 2 5 4" xfId="32340" xr:uid="{00000000-0005-0000-0000-0000A3640000}"/>
    <cellStyle name="Normal 65 5 3 2 2 5 5" xfId="40572" xr:uid="{00000000-0005-0000-0000-0000A4640000}"/>
    <cellStyle name="Normal 65 5 3 2 2 5 6" xfId="50083" xr:uid="{00000000-0005-0000-0000-0000A5640000}"/>
    <cellStyle name="Normal 65 5 3 2 2 6" xfId="10434" xr:uid="{00000000-0005-0000-0000-0000A6640000}"/>
    <cellStyle name="Normal 65 5 3 2 2 7" xfId="18593" xr:uid="{00000000-0005-0000-0000-0000A7640000}"/>
    <cellStyle name="Normal 65 5 3 2 2 8" xfId="26746" xr:uid="{00000000-0005-0000-0000-0000A8640000}"/>
    <cellStyle name="Normal 65 5 3 2 2 9" xfId="34978" xr:uid="{00000000-0005-0000-0000-0000A9640000}"/>
    <cellStyle name="Normal 65 5 3 2 3" xfId="1234" xr:uid="{00000000-0005-0000-0000-0000AA640000}"/>
    <cellStyle name="Normal 65 5 3 2 3 2" xfId="2517" xr:uid="{00000000-0005-0000-0000-0000AB640000}"/>
    <cellStyle name="Normal 65 5 3 2 3 2 2" xfId="5557" xr:uid="{00000000-0005-0000-0000-0000AC640000}"/>
    <cellStyle name="Normal 65 5 3 2 3 2 2 2" xfId="15074" xr:uid="{00000000-0005-0000-0000-0000AD640000}"/>
    <cellStyle name="Normal 65 5 3 2 3 2 2 3" xfId="23227" xr:uid="{00000000-0005-0000-0000-0000AE640000}"/>
    <cellStyle name="Normal 65 5 3 2 3 2 2 4" xfId="31380" xr:uid="{00000000-0005-0000-0000-0000AF640000}"/>
    <cellStyle name="Normal 65 5 3 2 3 2 2 5" xfId="39612" xr:uid="{00000000-0005-0000-0000-0000B0640000}"/>
    <cellStyle name="Normal 65 5 3 2 3 2 2 6" xfId="49123" xr:uid="{00000000-0005-0000-0000-0000B1640000}"/>
    <cellStyle name="Normal 65 5 3 2 3 2 3" xfId="8117" xr:uid="{00000000-0005-0000-0000-0000B2640000}"/>
    <cellStyle name="Normal 65 5 3 2 3 2 3 2" xfId="17634" xr:uid="{00000000-0005-0000-0000-0000B3640000}"/>
    <cellStyle name="Normal 65 5 3 2 3 2 3 3" xfId="25787" xr:uid="{00000000-0005-0000-0000-0000B4640000}"/>
    <cellStyle name="Normal 65 5 3 2 3 2 3 4" xfId="33940" xr:uid="{00000000-0005-0000-0000-0000B5640000}"/>
    <cellStyle name="Normal 65 5 3 2 3 2 3 5" xfId="42172" xr:uid="{00000000-0005-0000-0000-0000B6640000}"/>
    <cellStyle name="Normal 65 5 3 2 3 2 3 6" xfId="51683" xr:uid="{00000000-0005-0000-0000-0000B7640000}"/>
    <cellStyle name="Normal 65 5 3 2 3 2 4" xfId="12034" xr:uid="{00000000-0005-0000-0000-0000B8640000}"/>
    <cellStyle name="Normal 65 5 3 2 3 2 5" xfId="20193" xr:uid="{00000000-0005-0000-0000-0000B9640000}"/>
    <cellStyle name="Normal 65 5 3 2 3 2 6" xfId="28346" xr:uid="{00000000-0005-0000-0000-0000BA640000}"/>
    <cellStyle name="Normal 65 5 3 2 3 2 7" xfId="36578" xr:uid="{00000000-0005-0000-0000-0000BB640000}"/>
    <cellStyle name="Normal 65 5 3 2 3 2 8" xfId="46089" xr:uid="{00000000-0005-0000-0000-0000BC640000}"/>
    <cellStyle name="Normal 65 5 3 2 3 3" xfId="4277" xr:uid="{00000000-0005-0000-0000-0000BD640000}"/>
    <cellStyle name="Normal 65 5 3 2 3 3 2" xfId="13794" xr:uid="{00000000-0005-0000-0000-0000BE640000}"/>
    <cellStyle name="Normal 65 5 3 2 3 3 3" xfId="21947" xr:uid="{00000000-0005-0000-0000-0000BF640000}"/>
    <cellStyle name="Normal 65 5 3 2 3 3 4" xfId="30100" xr:uid="{00000000-0005-0000-0000-0000C0640000}"/>
    <cellStyle name="Normal 65 5 3 2 3 3 5" xfId="38332" xr:uid="{00000000-0005-0000-0000-0000C1640000}"/>
    <cellStyle name="Normal 65 5 3 2 3 3 6" xfId="47843" xr:uid="{00000000-0005-0000-0000-0000C2640000}"/>
    <cellStyle name="Normal 65 5 3 2 3 4" xfId="6837" xr:uid="{00000000-0005-0000-0000-0000C3640000}"/>
    <cellStyle name="Normal 65 5 3 2 3 4 2" xfId="16354" xr:uid="{00000000-0005-0000-0000-0000C4640000}"/>
    <cellStyle name="Normal 65 5 3 2 3 4 3" xfId="24507" xr:uid="{00000000-0005-0000-0000-0000C5640000}"/>
    <cellStyle name="Normal 65 5 3 2 3 4 4" xfId="32660" xr:uid="{00000000-0005-0000-0000-0000C6640000}"/>
    <cellStyle name="Normal 65 5 3 2 3 4 5" xfId="40892" xr:uid="{00000000-0005-0000-0000-0000C7640000}"/>
    <cellStyle name="Normal 65 5 3 2 3 4 6" xfId="50403" xr:uid="{00000000-0005-0000-0000-0000C8640000}"/>
    <cellStyle name="Normal 65 5 3 2 3 5" xfId="10754" xr:uid="{00000000-0005-0000-0000-0000C9640000}"/>
    <cellStyle name="Normal 65 5 3 2 3 6" xfId="18913" xr:uid="{00000000-0005-0000-0000-0000CA640000}"/>
    <cellStyle name="Normal 65 5 3 2 3 7" xfId="27066" xr:uid="{00000000-0005-0000-0000-0000CB640000}"/>
    <cellStyle name="Normal 65 5 3 2 3 8" xfId="35298" xr:uid="{00000000-0005-0000-0000-0000CC640000}"/>
    <cellStyle name="Normal 65 5 3 2 3 9" xfId="44809" xr:uid="{00000000-0005-0000-0000-0000CD640000}"/>
    <cellStyle name="Normal 65 5 3 2 4" xfId="1877" xr:uid="{00000000-0005-0000-0000-0000CE640000}"/>
    <cellStyle name="Normal 65 5 3 2 4 2" xfId="4917" xr:uid="{00000000-0005-0000-0000-0000CF640000}"/>
    <cellStyle name="Normal 65 5 3 2 4 2 2" xfId="14434" xr:uid="{00000000-0005-0000-0000-0000D0640000}"/>
    <cellStyle name="Normal 65 5 3 2 4 2 3" xfId="22587" xr:uid="{00000000-0005-0000-0000-0000D1640000}"/>
    <cellStyle name="Normal 65 5 3 2 4 2 4" xfId="30740" xr:uid="{00000000-0005-0000-0000-0000D2640000}"/>
    <cellStyle name="Normal 65 5 3 2 4 2 5" xfId="38972" xr:uid="{00000000-0005-0000-0000-0000D3640000}"/>
    <cellStyle name="Normal 65 5 3 2 4 2 6" xfId="48483" xr:uid="{00000000-0005-0000-0000-0000D4640000}"/>
    <cellStyle name="Normal 65 5 3 2 4 3" xfId="7477" xr:uid="{00000000-0005-0000-0000-0000D5640000}"/>
    <cellStyle name="Normal 65 5 3 2 4 3 2" xfId="16994" xr:uid="{00000000-0005-0000-0000-0000D6640000}"/>
    <cellStyle name="Normal 65 5 3 2 4 3 3" xfId="25147" xr:uid="{00000000-0005-0000-0000-0000D7640000}"/>
    <cellStyle name="Normal 65 5 3 2 4 3 4" xfId="33300" xr:uid="{00000000-0005-0000-0000-0000D8640000}"/>
    <cellStyle name="Normal 65 5 3 2 4 3 5" xfId="41532" xr:uid="{00000000-0005-0000-0000-0000D9640000}"/>
    <cellStyle name="Normal 65 5 3 2 4 3 6" xfId="51043" xr:uid="{00000000-0005-0000-0000-0000DA640000}"/>
    <cellStyle name="Normal 65 5 3 2 4 4" xfId="11394" xr:uid="{00000000-0005-0000-0000-0000DB640000}"/>
    <cellStyle name="Normal 65 5 3 2 4 5" xfId="19553" xr:uid="{00000000-0005-0000-0000-0000DC640000}"/>
    <cellStyle name="Normal 65 5 3 2 4 6" xfId="27706" xr:uid="{00000000-0005-0000-0000-0000DD640000}"/>
    <cellStyle name="Normal 65 5 3 2 4 7" xfId="35938" xr:uid="{00000000-0005-0000-0000-0000DE640000}"/>
    <cellStyle name="Normal 65 5 3 2 4 8" xfId="45449" xr:uid="{00000000-0005-0000-0000-0000DF640000}"/>
    <cellStyle name="Normal 65 5 3 2 5" xfId="3634" xr:uid="{00000000-0005-0000-0000-0000E0640000}"/>
    <cellStyle name="Normal 65 5 3 2 5 2" xfId="13151" xr:uid="{00000000-0005-0000-0000-0000E1640000}"/>
    <cellStyle name="Normal 65 5 3 2 5 3" xfId="21307" xr:uid="{00000000-0005-0000-0000-0000E2640000}"/>
    <cellStyle name="Normal 65 5 3 2 5 4" xfId="29460" xr:uid="{00000000-0005-0000-0000-0000E3640000}"/>
    <cellStyle name="Normal 65 5 3 2 5 5" xfId="37692" xr:uid="{00000000-0005-0000-0000-0000E4640000}"/>
    <cellStyle name="Normal 65 5 3 2 5 6" xfId="47203" xr:uid="{00000000-0005-0000-0000-0000E5640000}"/>
    <cellStyle name="Normal 65 5 3 2 6" xfId="6197" xr:uid="{00000000-0005-0000-0000-0000E6640000}"/>
    <cellStyle name="Normal 65 5 3 2 6 2" xfId="15714" xr:uid="{00000000-0005-0000-0000-0000E7640000}"/>
    <cellStyle name="Normal 65 5 3 2 6 3" xfId="23867" xr:uid="{00000000-0005-0000-0000-0000E8640000}"/>
    <cellStyle name="Normal 65 5 3 2 6 4" xfId="32020" xr:uid="{00000000-0005-0000-0000-0000E9640000}"/>
    <cellStyle name="Normal 65 5 3 2 6 5" xfId="40252" xr:uid="{00000000-0005-0000-0000-0000EA640000}"/>
    <cellStyle name="Normal 65 5 3 2 6 6" xfId="49763" xr:uid="{00000000-0005-0000-0000-0000EB640000}"/>
    <cellStyle name="Normal 65 5 3 2 7" xfId="10114" xr:uid="{00000000-0005-0000-0000-0000EC640000}"/>
    <cellStyle name="Normal 65 5 3 2 8" xfId="18273" xr:uid="{00000000-0005-0000-0000-0000ED640000}"/>
    <cellStyle name="Normal 65 5 3 2 9" xfId="26426" xr:uid="{00000000-0005-0000-0000-0000EE640000}"/>
    <cellStyle name="Normal 65 5 3 3" xfId="748" xr:uid="{00000000-0005-0000-0000-0000EF640000}"/>
    <cellStyle name="Normal 65 5 3 3 10" xfId="44329" xr:uid="{00000000-0005-0000-0000-0000F0640000}"/>
    <cellStyle name="Normal 65 5 3 3 2" xfId="1394" xr:uid="{00000000-0005-0000-0000-0000F1640000}"/>
    <cellStyle name="Normal 65 5 3 3 2 2" xfId="2677" xr:uid="{00000000-0005-0000-0000-0000F2640000}"/>
    <cellStyle name="Normal 65 5 3 3 2 2 2" xfId="5717" xr:uid="{00000000-0005-0000-0000-0000F3640000}"/>
    <cellStyle name="Normal 65 5 3 3 2 2 2 2" xfId="15234" xr:uid="{00000000-0005-0000-0000-0000F4640000}"/>
    <cellStyle name="Normal 65 5 3 3 2 2 2 3" xfId="23387" xr:uid="{00000000-0005-0000-0000-0000F5640000}"/>
    <cellStyle name="Normal 65 5 3 3 2 2 2 4" xfId="31540" xr:uid="{00000000-0005-0000-0000-0000F6640000}"/>
    <cellStyle name="Normal 65 5 3 3 2 2 2 5" xfId="39772" xr:uid="{00000000-0005-0000-0000-0000F7640000}"/>
    <cellStyle name="Normal 65 5 3 3 2 2 2 6" xfId="49283" xr:uid="{00000000-0005-0000-0000-0000F8640000}"/>
    <cellStyle name="Normal 65 5 3 3 2 2 3" xfId="8277" xr:uid="{00000000-0005-0000-0000-0000F9640000}"/>
    <cellStyle name="Normal 65 5 3 3 2 2 3 2" xfId="17794" xr:uid="{00000000-0005-0000-0000-0000FA640000}"/>
    <cellStyle name="Normal 65 5 3 3 2 2 3 3" xfId="25947" xr:uid="{00000000-0005-0000-0000-0000FB640000}"/>
    <cellStyle name="Normal 65 5 3 3 2 2 3 4" xfId="34100" xr:uid="{00000000-0005-0000-0000-0000FC640000}"/>
    <cellStyle name="Normal 65 5 3 3 2 2 3 5" xfId="42332" xr:uid="{00000000-0005-0000-0000-0000FD640000}"/>
    <cellStyle name="Normal 65 5 3 3 2 2 3 6" xfId="51843" xr:uid="{00000000-0005-0000-0000-0000FE640000}"/>
    <cellStyle name="Normal 65 5 3 3 2 2 4" xfId="12194" xr:uid="{00000000-0005-0000-0000-0000FF640000}"/>
    <cellStyle name="Normal 65 5 3 3 2 2 5" xfId="20353" xr:uid="{00000000-0005-0000-0000-000000650000}"/>
    <cellStyle name="Normal 65 5 3 3 2 2 6" xfId="28506" xr:uid="{00000000-0005-0000-0000-000001650000}"/>
    <cellStyle name="Normal 65 5 3 3 2 2 7" xfId="36738" xr:uid="{00000000-0005-0000-0000-000002650000}"/>
    <cellStyle name="Normal 65 5 3 3 2 2 8" xfId="46249" xr:uid="{00000000-0005-0000-0000-000003650000}"/>
    <cellStyle name="Normal 65 5 3 3 2 3" xfId="4437" xr:uid="{00000000-0005-0000-0000-000004650000}"/>
    <cellStyle name="Normal 65 5 3 3 2 3 2" xfId="13954" xr:uid="{00000000-0005-0000-0000-000005650000}"/>
    <cellStyle name="Normal 65 5 3 3 2 3 3" xfId="22107" xr:uid="{00000000-0005-0000-0000-000006650000}"/>
    <cellStyle name="Normal 65 5 3 3 2 3 4" xfId="30260" xr:uid="{00000000-0005-0000-0000-000007650000}"/>
    <cellStyle name="Normal 65 5 3 3 2 3 5" xfId="38492" xr:uid="{00000000-0005-0000-0000-000008650000}"/>
    <cellStyle name="Normal 65 5 3 3 2 3 6" xfId="48003" xr:uid="{00000000-0005-0000-0000-000009650000}"/>
    <cellStyle name="Normal 65 5 3 3 2 4" xfId="6997" xr:uid="{00000000-0005-0000-0000-00000A650000}"/>
    <cellStyle name="Normal 65 5 3 3 2 4 2" xfId="16514" xr:uid="{00000000-0005-0000-0000-00000B650000}"/>
    <cellStyle name="Normal 65 5 3 3 2 4 3" xfId="24667" xr:uid="{00000000-0005-0000-0000-00000C650000}"/>
    <cellStyle name="Normal 65 5 3 3 2 4 4" xfId="32820" xr:uid="{00000000-0005-0000-0000-00000D650000}"/>
    <cellStyle name="Normal 65 5 3 3 2 4 5" xfId="41052" xr:uid="{00000000-0005-0000-0000-00000E650000}"/>
    <cellStyle name="Normal 65 5 3 3 2 4 6" xfId="50563" xr:uid="{00000000-0005-0000-0000-00000F650000}"/>
    <cellStyle name="Normal 65 5 3 3 2 5" xfId="10914" xr:uid="{00000000-0005-0000-0000-000010650000}"/>
    <cellStyle name="Normal 65 5 3 3 2 6" xfId="19073" xr:uid="{00000000-0005-0000-0000-000011650000}"/>
    <cellStyle name="Normal 65 5 3 3 2 7" xfId="27226" xr:uid="{00000000-0005-0000-0000-000012650000}"/>
    <cellStyle name="Normal 65 5 3 3 2 8" xfId="35458" xr:uid="{00000000-0005-0000-0000-000013650000}"/>
    <cellStyle name="Normal 65 5 3 3 2 9" xfId="44969" xr:uid="{00000000-0005-0000-0000-000014650000}"/>
    <cellStyle name="Normal 65 5 3 3 3" xfId="2037" xr:uid="{00000000-0005-0000-0000-000015650000}"/>
    <cellStyle name="Normal 65 5 3 3 3 2" xfId="5077" xr:uid="{00000000-0005-0000-0000-000016650000}"/>
    <cellStyle name="Normal 65 5 3 3 3 2 2" xfId="14594" xr:uid="{00000000-0005-0000-0000-000017650000}"/>
    <cellStyle name="Normal 65 5 3 3 3 2 3" xfId="22747" xr:uid="{00000000-0005-0000-0000-000018650000}"/>
    <cellStyle name="Normal 65 5 3 3 3 2 4" xfId="30900" xr:uid="{00000000-0005-0000-0000-000019650000}"/>
    <cellStyle name="Normal 65 5 3 3 3 2 5" xfId="39132" xr:uid="{00000000-0005-0000-0000-00001A650000}"/>
    <cellStyle name="Normal 65 5 3 3 3 2 6" xfId="48643" xr:uid="{00000000-0005-0000-0000-00001B650000}"/>
    <cellStyle name="Normal 65 5 3 3 3 3" xfId="7637" xr:uid="{00000000-0005-0000-0000-00001C650000}"/>
    <cellStyle name="Normal 65 5 3 3 3 3 2" xfId="17154" xr:uid="{00000000-0005-0000-0000-00001D650000}"/>
    <cellStyle name="Normal 65 5 3 3 3 3 3" xfId="25307" xr:uid="{00000000-0005-0000-0000-00001E650000}"/>
    <cellStyle name="Normal 65 5 3 3 3 3 4" xfId="33460" xr:uid="{00000000-0005-0000-0000-00001F650000}"/>
    <cellStyle name="Normal 65 5 3 3 3 3 5" xfId="41692" xr:uid="{00000000-0005-0000-0000-000020650000}"/>
    <cellStyle name="Normal 65 5 3 3 3 3 6" xfId="51203" xr:uid="{00000000-0005-0000-0000-000021650000}"/>
    <cellStyle name="Normal 65 5 3 3 3 4" xfId="11554" xr:uid="{00000000-0005-0000-0000-000022650000}"/>
    <cellStyle name="Normal 65 5 3 3 3 5" xfId="19713" xr:uid="{00000000-0005-0000-0000-000023650000}"/>
    <cellStyle name="Normal 65 5 3 3 3 6" xfId="27866" xr:uid="{00000000-0005-0000-0000-000024650000}"/>
    <cellStyle name="Normal 65 5 3 3 3 7" xfId="36098" xr:uid="{00000000-0005-0000-0000-000025650000}"/>
    <cellStyle name="Normal 65 5 3 3 3 8" xfId="45609" xr:uid="{00000000-0005-0000-0000-000026650000}"/>
    <cellStyle name="Normal 65 5 3 3 4" xfId="3794" xr:uid="{00000000-0005-0000-0000-000027650000}"/>
    <cellStyle name="Normal 65 5 3 3 4 2" xfId="13311" xr:uid="{00000000-0005-0000-0000-000028650000}"/>
    <cellStyle name="Normal 65 5 3 3 4 3" xfId="21467" xr:uid="{00000000-0005-0000-0000-000029650000}"/>
    <cellStyle name="Normal 65 5 3 3 4 4" xfId="29620" xr:uid="{00000000-0005-0000-0000-00002A650000}"/>
    <cellStyle name="Normal 65 5 3 3 4 5" xfId="37852" xr:uid="{00000000-0005-0000-0000-00002B650000}"/>
    <cellStyle name="Normal 65 5 3 3 4 6" xfId="47363" xr:uid="{00000000-0005-0000-0000-00002C650000}"/>
    <cellStyle name="Normal 65 5 3 3 5" xfId="6357" xr:uid="{00000000-0005-0000-0000-00002D650000}"/>
    <cellStyle name="Normal 65 5 3 3 5 2" xfId="15874" xr:uid="{00000000-0005-0000-0000-00002E650000}"/>
    <cellStyle name="Normal 65 5 3 3 5 3" xfId="24027" xr:uid="{00000000-0005-0000-0000-00002F650000}"/>
    <cellStyle name="Normal 65 5 3 3 5 4" xfId="32180" xr:uid="{00000000-0005-0000-0000-000030650000}"/>
    <cellStyle name="Normal 65 5 3 3 5 5" xfId="40412" xr:uid="{00000000-0005-0000-0000-000031650000}"/>
    <cellStyle name="Normal 65 5 3 3 5 6" xfId="49923" xr:uid="{00000000-0005-0000-0000-000032650000}"/>
    <cellStyle name="Normal 65 5 3 3 6" xfId="10274" xr:uid="{00000000-0005-0000-0000-000033650000}"/>
    <cellStyle name="Normal 65 5 3 3 7" xfId="18433" xr:uid="{00000000-0005-0000-0000-000034650000}"/>
    <cellStyle name="Normal 65 5 3 3 8" xfId="26586" xr:uid="{00000000-0005-0000-0000-000035650000}"/>
    <cellStyle name="Normal 65 5 3 3 9" xfId="34818" xr:uid="{00000000-0005-0000-0000-000036650000}"/>
    <cellStyle name="Normal 65 5 3 4" xfId="1074" xr:uid="{00000000-0005-0000-0000-000037650000}"/>
    <cellStyle name="Normal 65 5 3 4 2" xfId="2357" xr:uid="{00000000-0005-0000-0000-000038650000}"/>
    <cellStyle name="Normal 65 5 3 4 2 2" xfId="5397" xr:uid="{00000000-0005-0000-0000-000039650000}"/>
    <cellStyle name="Normal 65 5 3 4 2 2 2" xfId="14914" xr:uid="{00000000-0005-0000-0000-00003A650000}"/>
    <cellStyle name="Normal 65 5 3 4 2 2 3" xfId="23067" xr:uid="{00000000-0005-0000-0000-00003B650000}"/>
    <cellStyle name="Normal 65 5 3 4 2 2 4" xfId="31220" xr:uid="{00000000-0005-0000-0000-00003C650000}"/>
    <cellStyle name="Normal 65 5 3 4 2 2 5" xfId="39452" xr:uid="{00000000-0005-0000-0000-00003D650000}"/>
    <cellStyle name="Normal 65 5 3 4 2 2 6" xfId="48963" xr:uid="{00000000-0005-0000-0000-00003E650000}"/>
    <cellStyle name="Normal 65 5 3 4 2 3" xfId="7957" xr:uid="{00000000-0005-0000-0000-00003F650000}"/>
    <cellStyle name="Normal 65 5 3 4 2 3 2" xfId="17474" xr:uid="{00000000-0005-0000-0000-000040650000}"/>
    <cellStyle name="Normal 65 5 3 4 2 3 3" xfId="25627" xr:uid="{00000000-0005-0000-0000-000041650000}"/>
    <cellStyle name="Normal 65 5 3 4 2 3 4" xfId="33780" xr:uid="{00000000-0005-0000-0000-000042650000}"/>
    <cellStyle name="Normal 65 5 3 4 2 3 5" xfId="42012" xr:uid="{00000000-0005-0000-0000-000043650000}"/>
    <cellStyle name="Normal 65 5 3 4 2 3 6" xfId="51523" xr:uid="{00000000-0005-0000-0000-000044650000}"/>
    <cellStyle name="Normal 65 5 3 4 2 4" xfId="11874" xr:uid="{00000000-0005-0000-0000-000045650000}"/>
    <cellStyle name="Normal 65 5 3 4 2 5" xfId="20033" xr:uid="{00000000-0005-0000-0000-000046650000}"/>
    <cellStyle name="Normal 65 5 3 4 2 6" xfId="28186" xr:uid="{00000000-0005-0000-0000-000047650000}"/>
    <cellStyle name="Normal 65 5 3 4 2 7" xfId="36418" xr:uid="{00000000-0005-0000-0000-000048650000}"/>
    <cellStyle name="Normal 65 5 3 4 2 8" xfId="45929" xr:uid="{00000000-0005-0000-0000-000049650000}"/>
    <cellStyle name="Normal 65 5 3 4 3" xfId="4117" xr:uid="{00000000-0005-0000-0000-00004A650000}"/>
    <cellStyle name="Normal 65 5 3 4 3 2" xfId="13634" xr:uid="{00000000-0005-0000-0000-00004B650000}"/>
    <cellStyle name="Normal 65 5 3 4 3 3" xfId="21787" xr:uid="{00000000-0005-0000-0000-00004C650000}"/>
    <cellStyle name="Normal 65 5 3 4 3 4" xfId="29940" xr:uid="{00000000-0005-0000-0000-00004D650000}"/>
    <cellStyle name="Normal 65 5 3 4 3 5" xfId="38172" xr:uid="{00000000-0005-0000-0000-00004E650000}"/>
    <cellStyle name="Normal 65 5 3 4 3 6" xfId="47683" xr:uid="{00000000-0005-0000-0000-00004F650000}"/>
    <cellStyle name="Normal 65 5 3 4 4" xfId="6677" xr:uid="{00000000-0005-0000-0000-000050650000}"/>
    <cellStyle name="Normal 65 5 3 4 4 2" xfId="16194" xr:uid="{00000000-0005-0000-0000-000051650000}"/>
    <cellStyle name="Normal 65 5 3 4 4 3" xfId="24347" xr:uid="{00000000-0005-0000-0000-000052650000}"/>
    <cellStyle name="Normal 65 5 3 4 4 4" xfId="32500" xr:uid="{00000000-0005-0000-0000-000053650000}"/>
    <cellStyle name="Normal 65 5 3 4 4 5" xfId="40732" xr:uid="{00000000-0005-0000-0000-000054650000}"/>
    <cellStyle name="Normal 65 5 3 4 4 6" xfId="50243" xr:uid="{00000000-0005-0000-0000-000055650000}"/>
    <cellStyle name="Normal 65 5 3 4 5" xfId="10594" xr:uid="{00000000-0005-0000-0000-000056650000}"/>
    <cellStyle name="Normal 65 5 3 4 6" xfId="18753" xr:uid="{00000000-0005-0000-0000-000057650000}"/>
    <cellStyle name="Normal 65 5 3 4 7" xfId="26906" xr:uid="{00000000-0005-0000-0000-000058650000}"/>
    <cellStyle name="Normal 65 5 3 4 8" xfId="35138" xr:uid="{00000000-0005-0000-0000-000059650000}"/>
    <cellStyle name="Normal 65 5 3 4 9" xfId="44649" xr:uid="{00000000-0005-0000-0000-00005A650000}"/>
    <cellStyle name="Normal 65 5 3 5" xfId="1717" xr:uid="{00000000-0005-0000-0000-00005B650000}"/>
    <cellStyle name="Normal 65 5 3 5 2" xfId="4757" xr:uid="{00000000-0005-0000-0000-00005C650000}"/>
    <cellStyle name="Normal 65 5 3 5 2 2" xfId="14274" xr:uid="{00000000-0005-0000-0000-00005D650000}"/>
    <cellStyle name="Normal 65 5 3 5 2 3" xfId="22427" xr:uid="{00000000-0005-0000-0000-00005E650000}"/>
    <cellStyle name="Normal 65 5 3 5 2 4" xfId="30580" xr:uid="{00000000-0005-0000-0000-00005F650000}"/>
    <cellStyle name="Normal 65 5 3 5 2 5" xfId="38812" xr:uid="{00000000-0005-0000-0000-000060650000}"/>
    <cellStyle name="Normal 65 5 3 5 2 6" xfId="48323" xr:uid="{00000000-0005-0000-0000-000061650000}"/>
    <cellStyle name="Normal 65 5 3 5 3" xfId="7317" xr:uid="{00000000-0005-0000-0000-000062650000}"/>
    <cellStyle name="Normal 65 5 3 5 3 2" xfId="16834" xr:uid="{00000000-0005-0000-0000-000063650000}"/>
    <cellStyle name="Normal 65 5 3 5 3 3" xfId="24987" xr:uid="{00000000-0005-0000-0000-000064650000}"/>
    <cellStyle name="Normal 65 5 3 5 3 4" xfId="33140" xr:uid="{00000000-0005-0000-0000-000065650000}"/>
    <cellStyle name="Normal 65 5 3 5 3 5" xfId="41372" xr:uid="{00000000-0005-0000-0000-000066650000}"/>
    <cellStyle name="Normal 65 5 3 5 3 6" xfId="50883" xr:uid="{00000000-0005-0000-0000-000067650000}"/>
    <cellStyle name="Normal 65 5 3 5 4" xfId="11234" xr:uid="{00000000-0005-0000-0000-000068650000}"/>
    <cellStyle name="Normal 65 5 3 5 5" xfId="19393" xr:uid="{00000000-0005-0000-0000-000069650000}"/>
    <cellStyle name="Normal 65 5 3 5 6" xfId="27546" xr:uid="{00000000-0005-0000-0000-00006A650000}"/>
    <cellStyle name="Normal 65 5 3 5 7" xfId="35778" xr:uid="{00000000-0005-0000-0000-00006B650000}"/>
    <cellStyle name="Normal 65 5 3 5 8" xfId="45289" xr:uid="{00000000-0005-0000-0000-00006C650000}"/>
    <cellStyle name="Normal 65 5 3 6" xfId="3471" xr:uid="{00000000-0005-0000-0000-00006D650000}"/>
    <cellStyle name="Normal 65 5 3 6 2" xfId="12988" xr:uid="{00000000-0005-0000-0000-00006E650000}"/>
    <cellStyle name="Normal 65 5 3 6 3" xfId="21147" xr:uid="{00000000-0005-0000-0000-00006F650000}"/>
    <cellStyle name="Normal 65 5 3 6 4" xfId="29300" xr:uid="{00000000-0005-0000-0000-000070650000}"/>
    <cellStyle name="Normal 65 5 3 6 5" xfId="37532" xr:uid="{00000000-0005-0000-0000-000071650000}"/>
    <cellStyle name="Normal 65 5 3 6 6" xfId="47043" xr:uid="{00000000-0005-0000-0000-000072650000}"/>
    <cellStyle name="Normal 65 5 3 7" xfId="6037" xr:uid="{00000000-0005-0000-0000-000073650000}"/>
    <cellStyle name="Normal 65 5 3 7 2" xfId="15554" xr:uid="{00000000-0005-0000-0000-000074650000}"/>
    <cellStyle name="Normal 65 5 3 7 3" xfId="23707" xr:uid="{00000000-0005-0000-0000-000075650000}"/>
    <cellStyle name="Normal 65 5 3 7 4" xfId="31860" xr:uid="{00000000-0005-0000-0000-000076650000}"/>
    <cellStyle name="Normal 65 5 3 7 5" xfId="40092" xr:uid="{00000000-0005-0000-0000-000077650000}"/>
    <cellStyle name="Normal 65 5 3 7 6" xfId="49603" xr:uid="{00000000-0005-0000-0000-000078650000}"/>
    <cellStyle name="Normal 65 5 3 8" xfId="9954" xr:uid="{00000000-0005-0000-0000-000079650000}"/>
    <cellStyle name="Normal 65 5 3 9" xfId="18113" xr:uid="{00000000-0005-0000-0000-00007A650000}"/>
    <cellStyle name="Normal 65 5 30" xfId="9623" xr:uid="{00000000-0005-0000-0000-00007B650000}"/>
    <cellStyle name="Normal 65 5 30 2" xfId="43678" xr:uid="{00000000-0005-0000-0000-00007C650000}"/>
    <cellStyle name="Normal 65 5 30 3" xfId="53189" xr:uid="{00000000-0005-0000-0000-00007D650000}"/>
    <cellStyle name="Normal 65 5 31" xfId="9702" xr:uid="{00000000-0005-0000-0000-00007E650000}"/>
    <cellStyle name="Normal 65 5 31 2" xfId="43757" xr:uid="{00000000-0005-0000-0000-00007F650000}"/>
    <cellStyle name="Normal 65 5 31 3" xfId="53268" xr:uid="{00000000-0005-0000-0000-000080650000}"/>
    <cellStyle name="Normal 65 5 32" xfId="9781" xr:uid="{00000000-0005-0000-0000-000081650000}"/>
    <cellStyle name="Normal 65 5 32 2" xfId="43836" xr:uid="{00000000-0005-0000-0000-000082650000}"/>
    <cellStyle name="Normal 65 5 32 3" xfId="53347" xr:uid="{00000000-0005-0000-0000-000083650000}"/>
    <cellStyle name="Normal 65 5 33" xfId="9875" xr:uid="{00000000-0005-0000-0000-000084650000}"/>
    <cellStyle name="Normal 65 5 34" xfId="18034" xr:uid="{00000000-0005-0000-0000-000085650000}"/>
    <cellStyle name="Normal 65 5 35" xfId="26187" xr:uid="{00000000-0005-0000-0000-000086650000}"/>
    <cellStyle name="Normal 65 5 36" xfId="34340" xr:uid="{00000000-0005-0000-0000-000087650000}"/>
    <cellStyle name="Normal 65 5 37" xfId="34419" xr:uid="{00000000-0005-0000-0000-000088650000}"/>
    <cellStyle name="Normal 65 5 38" xfId="43930" xr:uid="{00000000-0005-0000-0000-000089650000}"/>
    <cellStyle name="Normal 65 5 39" xfId="53441" xr:uid="{00000000-0005-0000-0000-00008A650000}"/>
    <cellStyle name="Normal 65 5 4" xfId="505" xr:uid="{00000000-0005-0000-0000-00008B650000}"/>
    <cellStyle name="Normal 65 5 4 10" xfId="34578" xr:uid="{00000000-0005-0000-0000-00008C650000}"/>
    <cellStyle name="Normal 65 5 4 11" xfId="44089" xr:uid="{00000000-0005-0000-0000-00008D650000}"/>
    <cellStyle name="Normal 65 5 4 2" xfId="831" xr:uid="{00000000-0005-0000-0000-00008E650000}"/>
    <cellStyle name="Normal 65 5 4 2 10" xfId="44409" xr:uid="{00000000-0005-0000-0000-00008F650000}"/>
    <cellStyle name="Normal 65 5 4 2 2" xfId="1474" xr:uid="{00000000-0005-0000-0000-000090650000}"/>
    <cellStyle name="Normal 65 5 4 2 2 2" xfId="2757" xr:uid="{00000000-0005-0000-0000-000091650000}"/>
    <cellStyle name="Normal 65 5 4 2 2 2 2" xfId="5797" xr:uid="{00000000-0005-0000-0000-000092650000}"/>
    <cellStyle name="Normal 65 5 4 2 2 2 2 2" xfId="15314" xr:uid="{00000000-0005-0000-0000-000093650000}"/>
    <cellStyle name="Normal 65 5 4 2 2 2 2 3" xfId="23467" xr:uid="{00000000-0005-0000-0000-000094650000}"/>
    <cellStyle name="Normal 65 5 4 2 2 2 2 4" xfId="31620" xr:uid="{00000000-0005-0000-0000-000095650000}"/>
    <cellStyle name="Normal 65 5 4 2 2 2 2 5" xfId="39852" xr:uid="{00000000-0005-0000-0000-000096650000}"/>
    <cellStyle name="Normal 65 5 4 2 2 2 2 6" xfId="49363" xr:uid="{00000000-0005-0000-0000-000097650000}"/>
    <cellStyle name="Normal 65 5 4 2 2 2 3" xfId="8357" xr:uid="{00000000-0005-0000-0000-000098650000}"/>
    <cellStyle name="Normal 65 5 4 2 2 2 3 2" xfId="17874" xr:uid="{00000000-0005-0000-0000-000099650000}"/>
    <cellStyle name="Normal 65 5 4 2 2 2 3 3" xfId="26027" xr:uid="{00000000-0005-0000-0000-00009A650000}"/>
    <cellStyle name="Normal 65 5 4 2 2 2 3 4" xfId="34180" xr:uid="{00000000-0005-0000-0000-00009B650000}"/>
    <cellStyle name="Normal 65 5 4 2 2 2 3 5" xfId="42412" xr:uid="{00000000-0005-0000-0000-00009C650000}"/>
    <cellStyle name="Normal 65 5 4 2 2 2 3 6" xfId="51923" xr:uid="{00000000-0005-0000-0000-00009D650000}"/>
    <cellStyle name="Normal 65 5 4 2 2 2 4" xfId="12274" xr:uid="{00000000-0005-0000-0000-00009E650000}"/>
    <cellStyle name="Normal 65 5 4 2 2 2 5" xfId="20433" xr:uid="{00000000-0005-0000-0000-00009F650000}"/>
    <cellStyle name="Normal 65 5 4 2 2 2 6" xfId="28586" xr:uid="{00000000-0005-0000-0000-0000A0650000}"/>
    <cellStyle name="Normal 65 5 4 2 2 2 7" xfId="36818" xr:uid="{00000000-0005-0000-0000-0000A1650000}"/>
    <cellStyle name="Normal 65 5 4 2 2 2 8" xfId="46329" xr:uid="{00000000-0005-0000-0000-0000A2650000}"/>
    <cellStyle name="Normal 65 5 4 2 2 3" xfId="4517" xr:uid="{00000000-0005-0000-0000-0000A3650000}"/>
    <cellStyle name="Normal 65 5 4 2 2 3 2" xfId="14034" xr:uid="{00000000-0005-0000-0000-0000A4650000}"/>
    <cellStyle name="Normal 65 5 4 2 2 3 3" xfId="22187" xr:uid="{00000000-0005-0000-0000-0000A5650000}"/>
    <cellStyle name="Normal 65 5 4 2 2 3 4" xfId="30340" xr:uid="{00000000-0005-0000-0000-0000A6650000}"/>
    <cellStyle name="Normal 65 5 4 2 2 3 5" xfId="38572" xr:uid="{00000000-0005-0000-0000-0000A7650000}"/>
    <cellStyle name="Normal 65 5 4 2 2 3 6" xfId="48083" xr:uid="{00000000-0005-0000-0000-0000A8650000}"/>
    <cellStyle name="Normal 65 5 4 2 2 4" xfId="7077" xr:uid="{00000000-0005-0000-0000-0000A9650000}"/>
    <cellStyle name="Normal 65 5 4 2 2 4 2" xfId="16594" xr:uid="{00000000-0005-0000-0000-0000AA650000}"/>
    <cellStyle name="Normal 65 5 4 2 2 4 3" xfId="24747" xr:uid="{00000000-0005-0000-0000-0000AB650000}"/>
    <cellStyle name="Normal 65 5 4 2 2 4 4" xfId="32900" xr:uid="{00000000-0005-0000-0000-0000AC650000}"/>
    <cellStyle name="Normal 65 5 4 2 2 4 5" xfId="41132" xr:uid="{00000000-0005-0000-0000-0000AD650000}"/>
    <cellStyle name="Normal 65 5 4 2 2 4 6" xfId="50643" xr:uid="{00000000-0005-0000-0000-0000AE650000}"/>
    <cellStyle name="Normal 65 5 4 2 2 5" xfId="10994" xr:uid="{00000000-0005-0000-0000-0000AF650000}"/>
    <cellStyle name="Normal 65 5 4 2 2 6" xfId="19153" xr:uid="{00000000-0005-0000-0000-0000B0650000}"/>
    <cellStyle name="Normal 65 5 4 2 2 7" xfId="27306" xr:uid="{00000000-0005-0000-0000-0000B1650000}"/>
    <cellStyle name="Normal 65 5 4 2 2 8" xfId="35538" xr:uid="{00000000-0005-0000-0000-0000B2650000}"/>
    <cellStyle name="Normal 65 5 4 2 2 9" xfId="45049" xr:uid="{00000000-0005-0000-0000-0000B3650000}"/>
    <cellStyle name="Normal 65 5 4 2 3" xfId="2117" xr:uid="{00000000-0005-0000-0000-0000B4650000}"/>
    <cellStyle name="Normal 65 5 4 2 3 2" xfId="5157" xr:uid="{00000000-0005-0000-0000-0000B5650000}"/>
    <cellStyle name="Normal 65 5 4 2 3 2 2" xfId="14674" xr:uid="{00000000-0005-0000-0000-0000B6650000}"/>
    <cellStyle name="Normal 65 5 4 2 3 2 3" xfId="22827" xr:uid="{00000000-0005-0000-0000-0000B7650000}"/>
    <cellStyle name="Normal 65 5 4 2 3 2 4" xfId="30980" xr:uid="{00000000-0005-0000-0000-0000B8650000}"/>
    <cellStyle name="Normal 65 5 4 2 3 2 5" xfId="39212" xr:uid="{00000000-0005-0000-0000-0000B9650000}"/>
    <cellStyle name="Normal 65 5 4 2 3 2 6" xfId="48723" xr:uid="{00000000-0005-0000-0000-0000BA650000}"/>
    <cellStyle name="Normal 65 5 4 2 3 3" xfId="7717" xr:uid="{00000000-0005-0000-0000-0000BB650000}"/>
    <cellStyle name="Normal 65 5 4 2 3 3 2" xfId="17234" xr:uid="{00000000-0005-0000-0000-0000BC650000}"/>
    <cellStyle name="Normal 65 5 4 2 3 3 3" xfId="25387" xr:uid="{00000000-0005-0000-0000-0000BD650000}"/>
    <cellStyle name="Normal 65 5 4 2 3 3 4" xfId="33540" xr:uid="{00000000-0005-0000-0000-0000BE650000}"/>
    <cellStyle name="Normal 65 5 4 2 3 3 5" xfId="41772" xr:uid="{00000000-0005-0000-0000-0000BF650000}"/>
    <cellStyle name="Normal 65 5 4 2 3 3 6" xfId="51283" xr:uid="{00000000-0005-0000-0000-0000C0650000}"/>
    <cellStyle name="Normal 65 5 4 2 3 4" xfId="11634" xr:uid="{00000000-0005-0000-0000-0000C1650000}"/>
    <cellStyle name="Normal 65 5 4 2 3 5" xfId="19793" xr:uid="{00000000-0005-0000-0000-0000C2650000}"/>
    <cellStyle name="Normal 65 5 4 2 3 6" xfId="27946" xr:uid="{00000000-0005-0000-0000-0000C3650000}"/>
    <cellStyle name="Normal 65 5 4 2 3 7" xfId="36178" xr:uid="{00000000-0005-0000-0000-0000C4650000}"/>
    <cellStyle name="Normal 65 5 4 2 3 8" xfId="45689" xr:uid="{00000000-0005-0000-0000-0000C5650000}"/>
    <cellStyle name="Normal 65 5 4 2 4" xfId="3877" xr:uid="{00000000-0005-0000-0000-0000C6650000}"/>
    <cellStyle name="Normal 65 5 4 2 4 2" xfId="13394" xr:uid="{00000000-0005-0000-0000-0000C7650000}"/>
    <cellStyle name="Normal 65 5 4 2 4 3" xfId="21547" xr:uid="{00000000-0005-0000-0000-0000C8650000}"/>
    <cellStyle name="Normal 65 5 4 2 4 4" xfId="29700" xr:uid="{00000000-0005-0000-0000-0000C9650000}"/>
    <cellStyle name="Normal 65 5 4 2 4 5" xfId="37932" xr:uid="{00000000-0005-0000-0000-0000CA650000}"/>
    <cellStyle name="Normal 65 5 4 2 4 6" xfId="47443" xr:uid="{00000000-0005-0000-0000-0000CB650000}"/>
    <cellStyle name="Normal 65 5 4 2 5" xfId="6437" xr:uid="{00000000-0005-0000-0000-0000CC650000}"/>
    <cellStyle name="Normal 65 5 4 2 5 2" xfId="15954" xr:uid="{00000000-0005-0000-0000-0000CD650000}"/>
    <cellStyle name="Normal 65 5 4 2 5 3" xfId="24107" xr:uid="{00000000-0005-0000-0000-0000CE650000}"/>
    <cellStyle name="Normal 65 5 4 2 5 4" xfId="32260" xr:uid="{00000000-0005-0000-0000-0000CF650000}"/>
    <cellStyle name="Normal 65 5 4 2 5 5" xfId="40492" xr:uid="{00000000-0005-0000-0000-0000D0650000}"/>
    <cellStyle name="Normal 65 5 4 2 5 6" xfId="50003" xr:uid="{00000000-0005-0000-0000-0000D1650000}"/>
    <cellStyle name="Normal 65 5 4 2 6" xfId="10354" xr:uid="{00000000-0005-0000-0000-0000D2650000}"/>
    <cellStyle name="Normal 65 5 4 2 7" xfId="18513" xr:uid="{00000000-0005-0000-0000-0000D3650000}"/>
    <cellStyle name="Normal 65 5 4 2 8" xfId="26666" xr:uid="{00000000-0005-0000-0000-0000D4650000}"/>
    <cellStyle name="Normal 65 5 4 2 9" xfId="34898" xr:uid="{00000000-0005-0000-0000-0000D5650000}"/>
    <cellStyle name="Normal 65 5 4 3" xfId="1154" xr:uid="{00000000-0005-0000-0000-0000D6650000}"/>
    <cellStyle name="Normal 65 5 4 3 2" xfId="2437" xr:uid="{00000000-0005-0000-0000-0000D7650000}"/>
    <cellStyle name="Normal 65 5 4 3 2 2" xfId="5477" xr:uid="{00000000-0005-0000-0000-0000D8650000}"/>
    <cellStyle name="Normal 65 5 4 3 2 2 2" xfId="14994" xr:uid="{00000000-0005-0000-0000-0000D9650000}"/>
    <cellStyle name="Normal 65 5 4 3 2 2 3" xfId="23147" xr:uid="{00000000-0005-0000-0000-0000DA650000}"/>
    <cellStyle name="Normal 65 5 4 3 2 2 4" xfId="31300" xr:uid="{00000000-0005-0000-0000-0000DB650000}"/>
    <cellStyle name="Normal 65 5 4 3 2 2 5" xfId="39532" xr:uid="{00000000-0005-0000-0000-0000DC650000}"/>
    <cellStyle name="Normal 65 5 4 3 2 2 6" xfId="49043" xr:uid="{00000000-0005-0000-0000-0000DD650000}"/>
    <cellStyle name="Normal 65 5 4 3 2 3" xfId="8037" xr:uid="{00000000-0005-0000-0000-0000DE650000}"/>
    <cellStyle name="Normal 65 5 4 3 2 3 2" xfId="17554" xr:uid="{00000000-0005-0000-0000-0000DF650000}"/>
    <cellStyle name="Normal 65 5 4 3 2 3 3" xfId="25707" xr:uid="{00000000-0005-0000-0000-0000E0650000}"/>
    <cellStyle name="Normal 65 5 4 3 2 3 4" xfId="33860" xr:uid="{00000000-0005-0000-0000-0000E1650000}"/>
    <cellStyle name="Normal 65 5 4 3 2 3 5" xfId="42092" xr:uid="{00000000-0005-0000-0000-0000E2650000}"/>
    <cellStyle name="Normal 65 5 4 3 2 3 6" xfId="51603" xr:uid="{00000000-0005-0000-0000-0000E3650000}"/>
    <cellStyle name="Normal 65 5 4 3 2 4" xfId="11954" xr:uid="{00000000-0005-0000-0000-0000E4650000}"/>
    <cellStyle name="Normal 65 5 4 3 2 5" xfId="20113" xr:uid="{00000000-0005-0000-0000-0000E5650000}"/>
    <cellStyle name="Normal 65 5 4 3 2 6" xfId="28266" xr:uid="{00000000-0005-0000-0000-0000E6650000}"/>
    <cellStyle name="Normal 65 5 4 3 2 7" xfId="36498" xr:uid="{00000000-0005-0000-0000-0000E7650000}"/>
    <cellStyle name="Normal 65 5 4 3 2 8" xfId="46009" xr:uid="{00000000-0005-0000-0000-0000E8650000}"/>
    <cellStyle name="Normal 65 5 4 3 3" xfId="4197" xr:uid="{00000000-0005-0000-0000-0000E9650000}"/>
    <cellStyle name="Normal 65 5 4 3 3 2" xfId="13714" xr:uid="{00000000-0005-0000-0000-0000EA650000}"/>
    <cellStyle name="Normal 65 5 4 3 3 3" xfId="21867" xr:uid="{00000000-0005-0000-0000-0000EB650000}"/>
    <cellStyle name="Normal 65 5 4 3 3 4" xfId="30020" xr:uid="{00000000-0005-0000-0000-0000EC650000}"/>
    <cellStyle name="Normal 65 5 4 3 3 5" xfId="38252" xr:uid="{00000000-0005-0000-0000-0000ED650000}"/>
    <cellStyle name="Normal 65 5 4 3 3 6" xfId="47763" xr:uid="{00000000-0005-0000-0000-0000EE650000}"/>
    <cellStyle name="Normal 65 5 4 3 4" xfId="6757" xr:uid="{00000000-0005-0000-0000-0000EF650000}"/>
    <cellStyle name="Normal 65 5 4 3 4 2" xfId="16274" xr:uid="{00000000-0005-0000-0000-0000F0650000}"/>
    <cellStyle name="Normal 65 5 4 3 4 3" xfId="24427" xr:uid="{00000000-0005-0000-0000-0000F1650000}"/>
    <cellStyle name="Normal 65 5 4 3 4 4" xfId="32580" xr:uid="{00000000-0005-0000-0000-0000F2650000}"/>
    <cellStyle name="Normal 65 5 4 3 4 5" xfId="40812" xr:uid="{00000000-0005-0000-0000-0000F3650000}"/>
    <cellStyle name="Normal 65 5 4 3 4 6" xfId="50323" xr:uid="{00000000-0005-0000-0000-0000F4650000}"/>
    <cellStyle name="Normal 65 5 4 3 5" xfId="10674" xr:uid="{00000000-0005-0000-0000-0000F5650000}"/>
    <cellStyle name="Normal 65 5 4 3 6" xfId="18833" xr:uid="{00000000-0005-0000-0000-0000F6650000}"/>
    <cellStyle name="Normal 65 5 4 3 7" xfId="26986" xr:uid="{00000000-0005-0000-0000-0000F7650000}"/>
    <cellStyle name="Normal 65 5 4 3 8" xfId="35218" xr:uid="{00000000-0005-0000-0000-0000F8650000}"/>
    <cellStyle name="Normal 65 5 4 3 9" xfId="44729" xr:uid="{00000000-0005-0000-0000-0000F9650000}"/>
    <cellStyle name="Normal 65 5 4 4" xfId="1797" xr:uid="{00000000-0005-0000-0000-0000FA650000}"/>
    <cellStyle name="Normal 65 5 4 4 2" xfId="4837" xr:uid="{00000000-0005-0000-0000-0000FB650000}"/>
    <cellStyle name="Normal 65 5 4 4 2 2" xfId="14354" xr:uid="{00000000-0005-0000-0000-0000FC650000}"/>
    <cellStyle name="Normal 65 5 4 4 2 3" xfId="22507" xr:uid="{00000000-0005-0000-0000-0000FD650000}"/>
    <cellStyle name="Normal 65 5 4 4 2 4" xfId="30660" xr:uid="{00000000-0005-0000-0000-0000FE650000}"/>
    <cellStyle name="Normal 65 5 4 4 2 5" xfId="38892" xr:uid="{00000000-0005-0000-0000-0000FF650000}"/>
    <cellStyle name="Normal 65 5 4 4 2 6" xfId="48403" xr:uid="{00000000-0005-0000-0000-000000660000}"/>
    <cellStyle name="Normal 65 5 4 4 3" xfId="7397" xr:uid="{00000000-0005-0000-0000-000001660000}"/>
    <cellStyle name="Normal 65 5 4 4 3 2" xfId="16914" xr:uid="{00000000-0005-0000-0000-000002660000}"/>
    <cellStyle name="Normal 65 5 4 4 3 3" xfId="25067" xr:uid="{00000000-0005-0000-0000-000003660000}"/>
    <cellStyle name="Normal 65 5 4 4 3 4" xfId="33220" xr:uid="{00000000-0005-0000-0000-000004660000}"/>
    <cellStyle name="Normal 65 5 4 4 3 5" xfId="41452" xr:uid="{00000000-0005-0000-0000-000005660000}"/>
    <cellStyle name="Normal 65 5 4 4 3 6" xfId="50963" xr:uid="{00000000-0005-0000-0000-000006660000}"/>
    <cellStyle name="Normal 65 5 4 4 4" xfId="11314" xr:uid="{00000000-0005-0000-0000-000007660000}"/>
    <cellStyle name="Normal 65 5 4 4 5" xfId="19473" xr:uid="{00000000-0005-0000-0000-000008660000}"/>
    <cellStyle name="Normal 65 5 4 4 6" xfId="27626" xr:uid="{00000000-0005-0000-0000-000009660000}"/>
    <cellStyle name="Normal 65 5 4 4 7" xfId="35858" xr:uid="{00000000-0005-0000-0000-00000A660000}"/>
    <cellStyle name="Normal 65 5 4 4 8" xfId="45369" xr:uid="{00000000-0005-0000-0000-00000B660000}"/>
    <cellStyle name="Normal 65 5 4 5" xfId="3554" xr:uid="{00000000-0005-0000-0000-00000C660000}"/>
    <cellStyle name="Normal 65 5 4 5 2" xfId="13071" xr:uid="{00000000-0005-0000-0000-00000D660000}"/>
    <cellStyle name="Normal 65 5 4 5 3" xfId="21227" xr:uid="{00000000-0005-0000-0000-00000E660000}"/>
    <cellStyle name="Normal 65 5 4 5 4" xfId="29380" xr:uid="{00000000-0005-0000-0000-00000F660000}"/>
    <cellStyle name="Normal 65 5 4 5 5" xfId="37612" xr:uid="{00000000-0005-0000-0000-000010660000}"/>
    <cellStyle name="Normal 65 5 4 5 6" xfId="47123" xr:uid="{00000000-0005-0000-0000-000011660000}"/>
    <cellStyle name="Normal 65 5 4 6" xfId="6117" xr:uid="{00000000-0005-0000-0000-000012660000}"/>
    <cellStyle name="Normal 65 5 4 6 2" xfId="15634" xr:uid="{00000000-0005-0000-0000-000013660000}"/>
    <cellStyle name="Normal 65 5 4 6 3" xfId="23787" xr:uid="{00000000-0005-0000-0000-000014660000}"/>
    <cellStyle name="Normal 65 5 4 6 4" xfId="31940" xr:uid="{00000000-0005-0000-0000-000015660000}"/>
    <cellStyle name="Normal 65 5 4 6 5" xfId="40172" xr:uid="{00000000-0005-0000-0000-000016660000}"/>
    <cellStyle name="Normal 65 5 4 6 6" xfId="49683" xr:uid="{00000000-0005-0000-0000-000017660000}"/>
    <cellStyle name="Normal 65 5 4 7" xfId="10034" xr:uid="{00000000-0005-0000-0000-000018660000}"/>
    <cellStyle name="Normal 65 5 4 8" xfId="18193" xr:uid="{00000000-0005-0000-0000-000019660000}"/>
    <cellStyle name="Normal 65 5 4 9" xfId="26346" xr:uid="{00000000-0005-0000-0000-00001A660000}"/>
    <cellStyle name="Normal 65 5 40" xfId="53520" xr:uid="{00000000-0005-0000-0000-00001B660000}"/>
    <cellStyle name="Normal 65 5 41" xfId="53599" xr:uid="{00000000-0005-0000-0000-00001C660000}"/>
    <cellStyle name="Normal 65 5 42" xfId="53678" xr:uid="{00000000-0005-0000-0000-00001D660000}"/>
    <cellStyle name="Normal 65 5 43" xfId="53757" xr:uid="{00000000-0005-0000-0000-00001E660000}"/>
    <cellStyle name="Normal 65 5 5" xfId="668" xr:uid="{00000000-0005-0000-0000-00001F660000}"/>
    <cellStyle name="Normal 65 5 5 10" xfId="44249" xr:uid="{00000000-0005-0000-0000-000020660000}"/>
    <cellStyle name="Normal 65 5 5 2" xfId="1314" xr:uid="{00000000-0005-0000-0000-000021660000}"/>
    <cellStyle name="Normal 65 5 5 2 2" xfId="2597" xr:uid="{00000000-0005-0000-0000-000022660000}"/>
    <cellStyle name="Normal 65 5 5 2 2 2" xfId="5637" xr:uid="{00000000-0005-0000-0000-000023660000}"/>
    <cellStyle name="Normal 65 5 5 2 2 2 2" xfId="15154" xr:uid="{00000000-0005-0000-0000-000024660000}"/>
    <cellStyle name="Normal 65 5 5 2 2 2 3" xfId="23307" xr:uid="{00000000-0005-0000-0000-000025660000}"/>
    <cellStyle name="Normal 65 5 5 2 2 2 4" xfId="31460" xr:uid="{00000000-0005-0000-0000-000026660000}"/>
    <cellStyle name="Normal 65 5 5 2 2 2 5" xfId="39692" xr:uid="{00000000-0005-0000-0000-000027660000}"/>
    <cellStyle name="Normal 65 5 5 2 2 2 6" xfId="49203" xr:uid="{00000000-0005-0000-0000-000028660000}"/>
    <cellStyle name="Normal 65 5 5 2 2 3" xfId="8197" xr:uid="{00000000-0005-0000-0000-000029660000}"/>
    <cellStyle name="Normal 65 5 5 2 2 3 2" xfId="17714" xr:uid="{00000000-0005-0000-0000-00002A660000}"/>
    <cellStyle name="Normal 65 5 5 2 2 3 3" xfId="25867" xr:uid="{00000000-0005-0000-0000-00002B660000}"/>
    <cellStyle name="Normal 65 5 5 2 2 3 4" xfId="34020" xr:uid="{00000000-0005-0000-0000-00002C660000}"/>
    <cellStyle name="Normal 65 5 5 2 2 3 5" xfId="42252" xr:uid="{00000000-0005-0000-0000-00002D660000}"/>
    <cellStyle name="Normal 65 5 5 2 2 3 6" xfId="51763" xr:uid="{00000000-0005-0000-0000-00002E660000}"/>
    <cellStyle name="Normal 65 5 5 2 2 4" xfId="12114" xr:uid="{00000000-0005-0000-0000-00002F660000}"/>
    <cellStyle name="Normal 65 5 5 2 2 5" xfId="20273" xr:uid="{00000000-0005-0000-0000-000030660000}"/>
    <cellStyle name="Normal 65 5 5 2 2 6" xfId="28426" xr:uid="{00000000-0005-0000-0000-000031660000}"/>
    <cellStyle name="Normal 65 5 5 2 2 7" xfId="36658" xr:uid="{00000000-0005-0000-0000-000032660000}"/>
    <cellStyle name="Normal 65 5 5 2 2 8" xfId="46169" xr:uid="{00000000-0005-0000-0000-000033660000}"/>
    <cellStyle name="Normal 65 5 5 2 3" xfId="4357" xr:uid="{00000000-0005-0000-0000-000034660000}"/>
    <cellStyle name="Normal 65 5 5 2 3 2" xfId="13874" xr:uid="{00000000-0005-0000-0000-000035660000}"/>
    <cellStyle name="Normal 65 5 5 2 3 3" xfId="22027" xr:uid="{00000000-0005-0000-0000-000036660000}"/>
    <cellStyle name="Normal 65 5 5 2 3 4" xfId="30180" xr:uid="{00000000-0005-0000-0000-000037660000}"/>
    <cellStyle name="Normal 65 5 5 2 3 5" xfId="38412" xr:uid="{00000000-0005-0000-0000-000038660000}"/>
    <cellStyle name="Normal 65 5 5 2 3 6" xfId="47923" xr:uid="{00000000-0005-0000-0000-000039660000}"/>
    <cellStyle name="Normal 65 5 5 2 4" xfId="6917" xr:uid="{00000000-0005-0000-0000-00003A660000}"/>
    <cellStyle name="Normal 65 5 5 2 4 2" xfId="16434" xr:uid="{00000000-0005-0000-0000-00003B660000}"/>
    <cellStyle name="Normal 65 5 5 2 4 3" xfId="24587" xr:uid="{00000000-0005-0000-0000-00003C660000}"/>
    <cellStyle name="Normal 65 5 5 2 4 4" xfId="32740" xr:uid="{00000000-0005-0000-0000-00003D660000}"/>
    <cellStyle name="Normal 65 5 5 2 4 5" xfId="40972" xr:uid="{00000000-0005-0000-0000-00003E660000}"/>
    <cellStyle name="Normal 65 5 5 2 4 6" xfId="50483" xr:uid="{00000000-0005-0000-0000-00003F660000}"/>
    <cellStyle name="Normal 65 5 5 2 5" xfId="10834" xr:uid="{00000000-0005-0000-0000-000040660000}"/>
    <cellStyle name="Normal 65 5 5 2 6" xfId="18993" xr:uid="{00000000-0005-0000-0000-000041660000}"/>
    <cellStyle name="Normal 65 5 5 2 7" xfId="27146" xr:uid="{00000000-0005-0000-0000-000042660000}"/>
    <cellStyle name="Normal 65 5 5 2 8" xfId="35378" xr:uid="{00000000-0005-0000-0000-000043660000}"/>
    <cellStyle name="Normal 65 5 5 2 9" xfId="44889" xr:uid="{00000000-0005-0000-0000-000044660000}"/>
    <cellStyle name="Normal 65 5 5 3" xfId="1957" xr:uid="{00000000-0005-0000-0000-000045660000}"/>
    <cellStyle name="Normal 65 5 5 3 2" xfId="4997" xr:uid="{00000000-0005-0000-0000-000046660000}"/>
    <cellStyle name="Normal 65 5 5 3 2 2" xfId="14514" xr:uid="{00000000-0005-0000-0000-000047660000}"/>
    <cellStyle name="Normal 65 5 5 3 2 3" xfId="22667" xr:uid="{00000000-0005-0000-0000-000048660000}"/>
    <cellStyle name="Normal 65 5 5 3 2 4" xfId="30820" xr:uid="{00000000-0005-0000-0000-000049660000}"/>
    <cellStyle name="Normal 65 5 5 3 2 5" xfId="39052" xr:uid="{00000000-0005-0000-0000-00004A660000}"/>
    <cellStyle name="Normal 65 5 5 3 2 6" xfId="48563" xr:uid="{00000000-0005-0000-0000-00004B660000}"/>
    <cellStyle name="Normal 65 5 5 3 3" xfId="7557" xr:uid="{00000000-0005-0000-0000-00004C660000}"/>
    <cellStyle name="Normal 65 5 5 3 3 2" xfId="17074" xr:uid="{00000000-0005-0000-0000-00004D660000}"/>
    <cellStyle name="Normal 65 5 5 3 3 3" xfId="25227" xr:uid="{00000000-0005-0000-0000-00004E660000}"/>
    <cellStyle name="Normal 65 5 5 3 3 4" xfId="33380" xr:uid="{00000000-0005-0000-0000-00004F660000}"/>
    <cellStyle name="Normal 65 5 5 3 3 5" xfId="41612" xr:uid="{00000000-0005-0000-0000-000050660000}"/>
    <cellStyle name="Normal 65 5 5 3 3 6" xfId="51123" xr:uid="{00000000-0005-0000-0000-000051660000}"/>
    <cellStyle name="Normal 65 5 5 3 4" xfId="11474" xr:uid="{00000000-0005-0000-0000-000052660000}"/>
    <cellStyle name="Normal 65 5 5 3 5" xfId="19633" xr:uid="{00000000-0005-0000-0000-000053660000}"/>
    <cellStyle name="Normal 65 5 5 3 6" xfId="27786" xr:uid="{00000000-0005-0000-0000-000054660000}"/>
    <cellStyle name="Normal 65 5 5 3 7" xfId="36018" xr:uid="{00000000-0005-0000-0000-000055660000}"/>
    <cellStyle name="Normal 65 5 5 3 8" xfId="45529" xr:uid="{00000000-0005-0000-0000-000056660000}"/>
    <cellStyle name="Normal 65 5 5 4" xfId="3714" xr:uid="{00000000-0005-0000-0000-000057660000}"/>
    <cellStyle name="Normal 65 5 5 4 2" xfId="13231" xr:uid="{00000000-0005-0000-0000-000058660000}"/>
    <cellStyle name="Normal 65 5 5 4 3" xfId="21387" xr:uid="{00000000-0005-0000-0000-000059660000}"/>
    <cellStyle name="Normal 65 5 5 4 4" xfId="29540" xr:uid="{00000000-0005-0000-0000-00005A660000}"/>
    <cellStyle name="Normal 65 5 5 4 5" xfId="37772" xr:uid="{00000000-0005-0000-0000-00005B660000}"/>
    <cellStyle name="Normal 65 5 5 4 6" xfId="47283" xr:uid="{00000000-0005-0000-0000-00005C660000}"/>
    <cellStyle name="Normal 65 5 5 5" xfId="6277" xr:uid="{00000000-0005-0000-0000-00005D660000}"/>
    <cellStyle name="Normal 65 5 5 5 2" xfId="15794" xr:uid="{00000000-0005-0000-0000-00005E660000}"/>
    <cellStyle name="Normal 65 5 5 5 3" xfId="23947" xr:uid="{00000000-0005-0000-0000-00005F660000}"/>
    <cellStyle name="Normal 65 5 5 5 4" xfId="32100" xr:uid="{00000000-0005-0000-0000-000060660000}"/>
    <cellStyle name="Normal 65 5 5 5 5" xfId="40332" xr:uid="{00000000-0005-0000-0000-000061660000}"/>
    <cellStyle name="Normal 65 5 5 5 6" xfId="49843" xr:uid="{00000000-0005-0000-0000-000062660000}"/>
    <cellStyle name="Normal 65 5 5 6" xfId="10194" xr:uid="{00000000-0005-0000-0000-000063660000}"/>
    <cellStyle name="Normal 65 5 5 7" xfId="18353" xr:uid="{00000000-0005-0000-0000-000064660000}"/>
    <cellStyle name="Normal 65 5 5 8" xfId="26506" xr:uid="{00000000-0005-0000-0000-000065660000}"/>
    <cellStyle name="Normal 65 5 5 9" xfId="34738" xr:uid="{00000000-0005-0000-0000-000066660000}"/>
    <cellStyle name="Normal 65 5 6" xfId="994" xr:uid="{00000000-0005-0000-0000-000067660000}"/>
    <cellStyle name="Normal 65 5 6 2" xfId="2277" xr:uid="{00000000-0005-0000-0000-000068660000}"/>
    <cellStyle name="Normal 65 5 6 2 2" xfId="5317" xr:uid="{00000000-0005-0000-0000-000069660000}"/>
    <cellStyle name="Normal 65 5 6 2 2 2" xfId="14834" xr:uid="{00000000-0005-0000-0000-00006A660000}"/>
    <cellStyle name="Normal 65 5 6 2 2 3" xfId="22987" xr:uid="{00000000-0005-0000-0000-00006B660000}"/>
    <cellStyle name="Normal 65 5 6 2 2 4" xfId="31140" xr:uid="{00000000-0005-0000-0000-00006C660000}"/>
    <cellStyle name="Normal 65 5 6 2 2 5" xfId="39372" xr:uid="{00000000-0005-0000-0000-00006D660000}"/>
    <cellStyle name="Normal 65 5 6 2 2 6" xfId="48883" xr:uid="{00000000-0005-0000-0000-00006E660000}"/>
    <cellStyle name="Normal 65 5 6 2 3" xfId="7877" xr:uid="{00000000-0005-0000-0000-00006F660000}"/>
    <cellStyle name="Normal 65 5 6 2 3 2" xfId="17394" xr:uid="{00000000-0005-0000-0000-000070660000}"/>
    <cellStyle name="Normal 65 5 6 2 3 3" xfId="25547" xr:uid="{00000000-0005-0000-0000-000071660000}"/>
    <cellStyle name="Normal 65 5 6 2 3 4" xfId="33700" xr:uid="{00000000-0005-0000-0000-000072660000}"/>
    <cellStyle name="Normal 65 5 6 2 3 5" xfId="41932" xr:uid="{00000000-0005-0000-0000-000073660000}"/>
    <cellStyle name="Normal 65 5 6 2 3 6" xfId="51443" xr:uid="{00000000-0005-0000-0000-000074660000}"/>
    <cellStyle name="Normal 65 5 6 2 4" xfId="11794" xr:uid="{00000000-0005-0000-0000-000075660000}"/>
    <cellStyle name="Normal 65 5 6 2 5" xfId="19953" xr:uid="{00000000-0005-0000-0000-000076660000}"/>
    <cellStyle name="Normal 65 5 6 2 6" xfId="28106" xr:uid="{00000000-0005-0000-0000-000077660000}"/>
    <cellStyle name="Normal 65 5 6 2 7" xfId="36338" xr:uid="{00000000-0005-0000-0000-000078660000}"/>
    <cellStyle name="Normal 65 5 6 2 8" xfId="45849" xr:uid="{00000000-0005-0000-0000-000079660000}"/>
    <cellStyle name="Normal 65 5 6 3" xfId="4037" xr:uid="{00000000-0005-0000-0000-00007A660000}"/>
    <cellStyle name="Normal 65 5 6 3 2" xfId="13554" xr:uid="{00000000-0005-0000-0000-00007B660000}"/>
    <cellStyle name="Normal 65 5 6 3 3" xfId="21707" xr:uid="{00000000-0005-0000-0000-00007C660000}"/>
    <cellStyle name="Normal 65 5 6 3 4" xfId="29860" xr:uid="{00000000-0005-0000-0000-00007D660000}"/>
    <cellStyle name="Normal 65 5 6 3 5" xfId="38092" xr:uid="{00000000-0005-0000-0000-00007E660000}"/>
    <cellStyle name="Normal 65 5 6 3 6" xfId="47603" xr:uid="{00000000-0005-0000-0000-00007F660000}"/>
    <cellStyle name="Normal 65 5 6 4" xfId="6597" xr:uid="{00000000-0005-0000-0000-000080660000}"/>
    <cellStyle name="Normal 65 5 6 4 2" xfId="16114" xr:uid="{00000000-0005-0000-0000-000081660000}"/>
    <cellStyle name="Normal 65 5 6 4 3" xfId="24267" xr:uid="{00000000-0005-0000-0000-000082660000}"/>
    <cellStyle name="Normal 65 5 6 4 4" xfId="32420" xr:uid="{00000000-0005-0000-0000-000083660000}"/>
    <cellStyle name="Normal 65 5 6 4 5" xfId="40652" xr:uid="{00000000-0005-0000-0000-000084660000}"/>
    <cellStyle name="Normal 65 5 6 4 6" xfId="50163" xr:uid="{00000000-0005-0000-0000-000085660000}"/>
    <cellStyle name="Normal 65 5 6 5" xfId="10514" xr:uid="{00000000-0005-0000-0000-000086660000}"/>
    <cellStyle name="Normal 65 5 6 6" xfId="18673" xr:uid="{00000000-0005-0000-0000-000087660000}"/>
    <cellStyle name="Normal 65 5 6 7" xfId="26826" xr:uid="{00000000-0005-0000-0000-000088660000}"/>
    <cellStyle name="Normal 65 5 6 8" xfId="35058" xr:uid="{00000000-0005-0000-0000-000089660000}"/>
    <cellStyle name="Normal 65 5 6 9" xfId="44569" xr:uid="{00000000-0005-0000-0000-00008A660000}"/>
    <cellStyle name="Normal 65 5 7" xfId="1637" xr:uid="{00000000-0005-0000-0000-00008B660000}"/>
    <cellStyle name="Normal 65 5 7 2" xfId="4677" xr:uid="{00000000-0005-0000-0000-00008C660000}"/>
    <cellStyle name="Normal 65 5 7 2 2" xfId="14194" xr:uid="{00000000-0005-0000-0000-00008D660000}"/>
    <cellStyle name="Normal 65 5 7 2 3" xfId="22347" xr:uid="{00000000-0005-0000-0000-00008E660000}"/>
    <cellStyle name="Normal 65 5 7 2 4" xfId="30500" xr:uid="{00000000-0005-0000-0000-00008F660000}"/>
    <cellStyle name="Normal 65 5 7 2 5" xfId="38732" xr:uid="{00000000-0005-0000-0000-000090660000}"/>
    <cellStyle name="Normal 65 5 7 2 6" xfId="48243" xr:uid="{00000000-0005-0000-0000-000091660000}"/>
    <cellStyle name="Normal 65 5 7 3" xfId="7237" xr:uid="{00000000-0005-0000-0000-000092660000}"/>
    <cellStyle name="Normal 65 5 7 3 2" xfId="16754" xr:uid="{00000000-0005-0000-0000-000093660000}"/>
    <cellStyle name="Normal 65 5 7 3 3" xfId="24907" xr:uid="{00000000-0005-0000-0000-000094660000}"/>
    <cellStyle name="Normal 65 5 7 3 4" xfId="33060" xr:uid="{00000000-0005-0000-0000-000095660000}"/>
    <cellStyle name="Normal 65 5 7 3 5" xfId="41292" xr:uid="{00000000-0005-0000-0000-000096660000}"/>
    <cellStyle name="Normal 65 5 7 3 6" xfId="50803" xr:uid="{00000000-0005-0000-0000-000097660000}"/>
    <cellStyle name="Normal 65 5 7 4" xfId="11154" xr:uid="{00000000-0005-0000-0000-000098660000}"/>
    <cellStyle name="Normal 65 5 7 5" xfId="19313" xr:uid="{00000000-0005-0000-0000-000099660000}"/>
    <cellStyle name="Normal 65 5 7 6" xfId="27466" xr:uid="{00000000-0005-0000-0000-00009A660000}"/>
    <cellStyle name="Normal 65 5 7 7" xfId="35698" xr:uid="{00000000-0005-0000-0000-00009B660000}"/>
    <cellStyle name="Normal 65 5 7 8" xfId="45209" xr:uid="{00000000-0005-0000-0000-00009C660000}"/>
    <cellStyle name="Normal 65 5 8" xfId="2917" xr:uid="{00000000-0005-0000-0000-00009D660000}"/>
    <cellStyle name="Normal 65 5 8 2" xfId="12434" xr:uid="{00000000-0005-0000-0000-00009E660000}"/>
    <cellStyle name="Normal 65 5 8 3" xfId="20593" xr:uid="{00000000-0005-0000-0000-00009F660000}"/>
    <cellStyle name="Normal 65 5 8 4" xfId="28746" xr:uid="{00000000-0005-0000-0000-0000A0660000}"/>
    <cellStyle name="Normal 65 5 8 5" xfId="36978" xr:uid="{00000000-0005-0000-0000-0000A1660000}"/>
    <cellStyle name="Normal 65 5 8 6" xfId="46489" xr:uid="{00000000-0005-0000-0000-0000A2660000}"/>
    <cellStyle name="Normal 65 5 9" xfId="2996" xr:uid="{00000000-0005-0000-0000-0000A3660000}"/>
    <cellStyle name="Normal 65 5 9 2" xfId="12513" xr:uid="{00000000-0005-0000-0000-0000A4660000}"/>
    <cellStyle name="Normal 65 5 9 3" xfId="20672" xr:uid="{00000000-0005-0000-0000-0000A5660000}"/>
    <cellStyle name="Normal 65 5 9 4" xfId="28825" xr:uid="{00000000-0005-0000-0000-0000A6660000}"/>
    <cellStyle name="Normal 65 5 9 5" xfId="37057" xr:uid="{00000000-0005-0000-0000-0000A7660000}"/>
    <cellStyle name="Normal 65 5 9 6" xfId="46568" xr:uid="{00000000-0005-0000-0000-0000A8660000}"/>
    <cellStyle name="Normal 65 6" xfId="226" xr:uid="{00000000-0005-0000-0000-0000A9660000}"/>
    <cellStyle name="Normal 65 7" xfId="379" xr:uid="{00000000-0005-0000-0000-0000AA660000}"/>
    <cellStyle name="Normal 65_Chicken" xfId="227" xr:uid="{00000000-0005-0000-0000-0000AB660000}"/>
    <cellStyle name="Normal 66" xfId="228" xr:uid="{00000000-0005-0000-0000-0000AC660000}"/>
    <cellStyle name="Normal 66 2" xfId="229" xr:uid="{00000000-0005-0000-0000-0000AD660000}"/>
    <cellStyle name="Normal 66 3" xfId="230" xr:uid="{00000000-0005-0000-0000-0000AE660000}"/>
    <cellStyle name="Normal 66 3 2" xfId="231" xr:uid="{00000000-0005-0000-0000-0000AF660000}"/>
    <cellStyle name="Normal 66 3 2 10" xfId="3076" xr:uid="{00000000-0005-0000-0000-0000B0660000}"/>
    <cellStyle name="Normal 66 3 2 10 2" xfId="12593" xr:uid="{00000000-0005-0000-0000-0000B1660000}"/>
    <cellStyle name="Normal 66 3 2 10 3" xfId="20752" xr:uid="{00000000-0005-0000-0000-0000B2660000}"/>
    <cellStyle name="Normal 66 3 2 10 4" xfId="28905" xr:uid="{00000000-0005-0000-0000-0000B3660000}"/>
    <cellStyle name="Normal 66 3 2 10 5" xfId="37137" xr:uid="{00000000-0005-0000-0000-0000B4660000}"/>
    <cellStyle name="Normal 66 3 2 10 6" xfId="46648" xr:uid="{00000000-0005-0000-0000-0000B5660000}"/>
    <cellStyle name="Normal 66 3 2 11" xfId="3155" xr:uid="{00000000-0005-0000-0000-0000B6660000}"/>
    <cellStyle name="Normal 66 3 2 11 2" xfId="12672" xr:uid="{00000000-0005-0000-0000-0000B7660000}"/>
    <cellStyle name="Normal 66 3 2 11 3" xfId="20831" xr:uid="{00000000-0005-0000-0000-0000B8660000}"/>
    <cellStyle name="Normal 66 3 2 11 4" xfId="28984" xr:uid="{00000000-0005-0000-0000-0000B9660000}"/>
    <cellStyle name="Normal 66 3 2 11 5" xfId="37216" xr:uid="{00000000-0005-0000-0000-0000BA660000}"/>
    <cellStyle name="Normal 66 3 2 11 6" xfId="46727" xr:uid="{00000000-0005-0000-0000-0000BB660000}"/>
    <cellStyle name="Normal 66 3 2 12" xfId="3234" xr:uid="{00000000-0005-0000-0000-0000BC660000}"/>
    <cellStyle name="Normal 66 3 2 12 2" xfId="12751" xr:uid="{00000000-0005-0000-0000-0000BD660000}"/>
    <cellStyle name="Normal 66 3 2 12 3" xfId="20910" xr:uid="{00000000-0005-0000-0000-0000BE660000}"/>
    <cellStyle name="Normal 66 3 2 12 4" xfId="29063" xr:uid="{00000000-0005-0000-0000-0000BF660000}"/>
    <cellStyle name="Normal 66 3 2 12 5" xfId="37295" xr:uid="{00000000-0005-0000-0000-0000C0660000}"/>
    <cellStyle name="Normal 66 3 2 12 6" xfId="46806" xr:uid="{00000000-0005-0000-0000-0000C1660000}"/>
    <cellStyle name="Normal 66 3 2 13" xfId="3313" xr:uid="{00000000-0005-0000-0000-0000C2660000}"/>
    <cellStyle name="Normal 66 3 2 13 2" xfId="12830" xr:uid="{00000000-0005-0000-0000-0000C3660000}"/>
    <cellStyle name="Normal 66 3 2 13 3" xfId="20989" xr:uid="{00000000-0005-0000-0000-0000C4660000}"/>
    <cellStyle name="Normal 66 3 2 13 4" xfId="29142" xr:uid="{00000000-0005-0000-0000-0000C5660000}"/>
    <cellStyle name="Normal 66 3 2 13 5" xfId="37374" xr:uid="{00000000-0005-0000-0000-0000C6660000}"/>
    <cellStyle name="Normal 66 3 2 13 6" xfId="46885" xr:uid="{00000000-0005-0000-0000-0000C7660000}"/>
    <cellStyle name="Normal 66 3 2 14" xfId="3392" xr:uid="{00000000-0005-0000-0000-0000C8660000}"/>
    <cellStyle name="Normal 66 3 2 14 2" xfId="12909" xr:uid="{00000000-0005-0000-0000-0000C9660000}"/>
    <cellStyle name="Normal 66 3 2 14 3" xfId="21068" xr:uid="{00000000-0005-0000-0000-0000CA660000}"/>
    <cellStyle name="Normal 66 3 2 14 4" xfId="29221" xr:uid="{00000000-0005-0000-0000-0000CB660000}"/>
    <cellStyle name="Normal 66 3 2 14 5" xfId="37453" xr:uid="{00000000-0005-0000-0000-0000CC660000}"/>
    <cellStyle name="Normal 66 3 2 14 6" xfId="46964" xr:uid="{00000000-0005-0000-0000-0000CD660000}"/>
    <cellStyle name="Normal 66 3 2 15" xfId="5958" xr:uid="{00000000-0005-0000-0000-0000CE660000}"/>
    <cellStyle name="Normal 66 3 2 15 2" xfId="15475" xr:uid="{00000000-0005-0000-0000-0000CF660000}"/>
    <cellStyle name="Normal 66 3 2 15 3" xfId="23628" xr:uid="{00000000-0005-0000-0000-0000D0660000}"/>
    <cellStyle name="Normal 66 3 2 15 4" xfId="31781" xr:uid="{00000000-0005-0000-0000-0000D1660000}"/>
    <cellStyle name="Normal 66 3 2 15 5" xfId="40013" xr:uid="{00000000-0005-0000-0000-0000D2660000}"/>
    <cellStyle name="Normal 66 3 2 15 6" xfId="49524" xr:uid="{00000000-0005-0000-0000-0000D3660000}"/>
    <cellStyle name="Normal 66 3 2 16" xfId="8518" xr:uid="{00000000-0005-0000-0000-0000D4660000}"/>
    <cellStyle name="Normal 66 3 2 16 2" xfId="42573" xr:uid="{00000000-0005-0000-0000-0000D5660000}"/>
    <cellStyle name="Normal 66 3 2 16 3" xfId="52084" xr:uid="{00000000-0005-0000-0000-0000D6660000}"/>
    <cellStyle name="Normal 66 3 2 17" xfId="8597" xr:uid="{00000000-0005-0000-0000-0000D7660000}"/>
    <cellStyle name="Normal 66 3 2 17 2" xfId="42652" xr:uid="{00000000-0005-0000-0000-0000D8660000}"/>
    <cellStyle name="Normal 66 3 2 17 3" xfId="52163" xr:uid="{00000000-0005-0000-0000-0000D9660000}"/>
    <cellStyle name="Normal 66 3 2 18" xfId="8676" xr:uid="{00000000-0005-0000-0000-0000DA660000}"/>
    <cellStyle name="Normal 66 3 2 18 2" xfId="42731" xr:uid="{00000000-0005-0000-0000-0000DB660000}"/>
    <cellStyle name="Normal 66 3 2 18 3" xfId="52242" xr:uid="{00000000-0005-0000-0000-0000DC660000}"/>
    <cellStyle name="Normal 66 3 2 19" xfId="8755" xr:uid="{00000000-0005-0000-0000-0000DD660000}"/>
    <cellStyle name="Normal 66 3 2 19 2" xfId="42810" xr:uid="{00000000-0005-0000-0000-0000DE660000}"/>
    <cellStyle name="Normal 66 3 2 19 3" xfId="52321" xr:uid="{00000000-0005-0000-0000-0000DF660000}"/>
    <cellStyle name="Normal 66 3 2 2" xfId="385" xr:uid="{00000000-0005-0000-0000-0000E0660000}"/>
    <cellStyle name="Normal 66 3 2 2 10" xfId="3202" xr:uid="{00000000-0005-0000-0000-0000E1660000}"/>
    <cellStyle name="Normal 66 3 2 2 10 2" xfId="12719" xr:uid="{00000000-0005-0000-0000-0000E2660000}"/>
    <cellStyle name="Normal 66 3 2 2 10 3" xfId="20878" xr:uid="{00000000-0005-0000-0000-0000E3660000}"/>
    <cellStyle name="Normal 66 3 2 2 10 4" xfId="29031" xr:uid="{00000000-0005-0000-0000-0000E4660000}"/>
    <cellStyle name="Normal 66 3 2 2 10 5" xfId="37263" xr:uid="{00000000-0005-0000-0000-0000E5660000}"/>
    <cellStyle name="Normal 66 3 2 2 10 6" xfId="46774" xr:uid="{00000000-0005-0000-0000-0000E6660000}"/>
    <cellStyle name="Normal 66 3 2 2 11" xfId="3281" xr:uid="{00000000-0005-0000-0000-0000E7660000}"/>
    <cellStyle name="Normal 66 3 2 2 11 2" xfId="12798" xr:uid="{00000000-0005-0000-0000-0000E8660000}"/>
    <cellStyle name="Normal 66 3 2 2 11 3" xfId="20957" xr:uid="{00000000-0005-0000-0000-0000E9660000}"/>
    <cellStyle name="Normal 66 3 2 2 11 4" xfId="29110" xr:uid="{00000000-0005-0000-0000-0000EA660000}"/>
    <cellStyle name="Normal 66 3 2 2 11 5" xfId="37342" xr:uid="{00000000-0005-0000-0000-0000EB660000}"/>
    <cellStyle name="Normal 66 3 2 2 11 6" xfId="46853" xr:uid="{00000000-0005-0000-0000-0000EC660000}"/>
    <cellStyle name="Normal 66 3 2 2 12" xfId="3360" xr:uid="{00000000-0005-0000-0000-0000ED660000}"/>
    <cellStyle name="Normal 66 3 2 2 12 2" xfId="12877" xr:uid="{00000000-0005-0000-0000-0000EE660000}"/>
    <cellStyle name="Normal 66 3 2 2 12 3" xfId="21036" xr:uid="{00000000-0005-0000-0000-0000EF660000}"/>
    <cellStyle name="Normal 66 3 2 2 12 4" xfId="29189" xr:uid="{00000000-0005-0000-0000-0000F0660000}"/>
    <cellStyle name="Normal 66 3 2 2 12 5" xfId="37421" xr:uid="{00000000-0005-0000-0000-0000F1660000}"/>
    <cellStyle name="Normal 66 3 2 2 12 6" xfId="46932" xr:uid="{00000000-0005-0000-0000-0000F2660000}"/>
    <cellStyle name="Normal 66 3 2 2 13" xfId="3440" xr:uid="{00000000-0005-0000-0000-0000F3660000}"/>
    <cellStyle name="Normal 66 3 2 2 13 2" xfId="12957" xr:uid="{00000000-0005-0000-0000-0000F4660000}"/>
    <cellStyle name="Normal 66 3 2 2 13 3" xfId="21116" xr:uid="{00000000-0005-0000-0000-0000F5660000}"/>
    <cellStyle name="Normal 66 3 2 2 13 4" xfId="29269" xr:uid="{00000000-0005-0000-0000-0000F6660000}"/>
    <cellStyle name="Normal 66 3 2 2 13 5" xfId="37501" xr:uid="{00000000-0005-0000-0000-0000F7660000}"/>
    <cellStyle name="Normal 66 3 2 2 13 6" xfId="47012" xr:uid="{00000000-0005-0000-0000-0000F8660000}"/>
    <cellStyle name="Normal 66 3 2 2 14" xfId="6006" xr:uid="{00000000-0005-0000-0000-0000F9660000}"/>
    <cellStyle name="Normal 66 3 2 2 14 2" xfId="15523" xr:uid="{00000000-0005-0000-0000-0000FA660000}"/>
    <cellStyle name="Normal 66 3 2 2 14 3" xfId="23676" xr:uid="{00000000-0005-0000-0000-0000FB660000}"/>
    <cellStyle name="Normal 66 3 2 2 14 4" xfId="31829" xr:uid="{00000000-0005-0000-0000-0000FC660000}"/>
    <cellStyle name="Normal 66 3 2 2 14 5" xfId="40061" xr:uid="{00000000-0005-0000-0000-0000FD660000}"/>
    <cellStyle name="Normal 66 3 2 2 14 6" xfId="49572" xr:uid="{00000000-0005-0000-0000-0000FE660000}"/>
    <cellStyle name="Normal 66 3 2 2 15" xfId="8565" xr:uid="{00000000-0005-0000-0000-0000FF660000}"/>
    <cellStyle name="Normal 66 3 2 2 15 2" xfId="42620" xr:uid="{00000000-0005-0000-0000-000000670000}"/>
    <cellStyle name="Normal 66 3 2 2 15 3" xfId="52131" xr:uid="{00000000-0005-0000-0000-000001670000}"/>
    <cellStyle name="Normal 66 3 2 2 16" xfId="8644" xr:uid="{00000000-0005-0000-0000-000002670000}"/>
    <cellStyle name="Normal 66 3 2 2 16 2" xfId="42699" xr:uid="{00000000-0005-0000-0000-000003670000}"/>
    <cellStyle name="Normal 66 3 2 2 16 3" xfId="52210" xr:uid="{00000000-0005-0000-0000-000004670000}"/>
    <cellStyle name="Normal 66 3 2 2 17" xfId="8723" xr:uid="{00000000-0005-0000-0000-000005670000}"/>
    <cellStyle name="Normal 66 3 2 2 17 2" xfId="42778" xr:uid="{00000000-0005-0000-0000-000006670000}"/>
    <cellStyle name="Normal 66 3 2 2 17 3" xfId="52289" xr:uid="{00000000-0005-0000-0000-000007670000}"/>
    <cellStyle name="Normal 66 3 2 2 18" xfId="8802" xr:uid="{00000000-0005-0000-0000-000008670000}"/>
    <cellStyle name="Normal 66 3 2 2 18 2" xfId="42857" xr:uid="{00000000-0005-0000-0000-000009670000}"/>
    <cellStyle name="Normal 66 3 2 2 18 3" xfId="52368" xr:uid="{00000000-0005-0000-0000-00000A670000}"/>
    <cellStyle name="Normal 66 3 2 2 19" xfId="8881" xr:uid="{00000000-0005-0000-0000-00000B670000}"/>
    <cellStyle name="Normal 66 3 2 2 19 2" xfId="42936" xr:uid="{00000000-0005-0000-0000-00000C670000}"/>
    <cellStyle name="Normal 66 3 2 2 19 3" xfId="52447" xr:uid="{00000000-0005-0000-0000-00000D670000}"/>
    <cellStyle name="Normal 66 3 2 2 2" xfId="473" xr:uid="{00000000-0005-0000-0000-00000E670000}"/>
    <cellStyle name="Normal 66 3 2 2 2 10" xfId="26315" xr:uid="{00000000-0005-0000-0000-00000F670000}"/>
    <cellStyle name="Normal 66 3 2 2 2 11" xfId="34547" xr:uid="{00000000-0005-0000-0000-000010670000}"/>
    <cellStyle name="Normal 66 3 2 2 2 12" xfId="44058" xr:uid="{00000000-0005-0000-0000-000011670000}"/>
    <cellStyle name="Normal 66 3 2 2 2 2" xfId="634" xr:uid="{00000000-0005-0000-0000-000012670000}"/>
    <cellStyle name="Normal 66 3 2 2 2 2 10" xfId="34707" xr:uid="{00000000-0005-0000-0000-000013670000}"/>
    <cellStyle name="Normal 66 3 2 2 2 2 11" xfId="44218" xr:uid="{00000000-0005-0000-0000-000014670000}"/>
    <cellStyle name="Normal 66 3 2 2 2 2 2" xfId="960" xr:uid="{00000000-0005-0000-0000-000015670000}"/>
    <cellStyle name="Normal 66 3 2 2 2 2 2 10" xfId="44538" xr:uid="{00000000-0005-0000-0000-000016670000}"/>
    <cellStyle name="Normal 66 3 2 2 2 2 2 2" xfId="1603" xr:uid="{00000000-0005-0000-0000-000017670000}"/>
    <cellStyle name="Normal 66 3 2 2 2 2 2 2 2" xfId="2886" xr:uid="{00000000-0005-0000-0000-000018670000}"/>
    <cellStyle name="Normal 66 3 2 2 2 2 2 2 2 2" xfId="5926" xr:uid="{00000000-0005-0000-0000-000019670000}"/>
    <cellStyle name="Normal 66 3 2 2 2 2 2 2 2 2 2" xfId="15443" xr:uid="{00000000-0005-0000-0000-00001A670000}"/>
    <cellStyle name="Normal 66 3 2 2 2 2 2 2 2 2 3" xfId="23596" xr:uid="{00000000-0005-0000-0000-00001B670000}"/>
    <cellStyle name="Normal 66 3 2 2 2 2 2 2 2 2 4" xfId="31749" xr:uid="{00000000-0005-0000-0000-00001C670000}"/>
    <cellStyle name="Normal 66 3 2 2 2 2 2 2 2 2 5" xfId="39981" xr:uid="{00000000-0005-0000-0000-00001D670000}"/>
    <cellStyle name="Normal 66 3 2 2 2 2 2 2 2 2 6" xfId="49492" xr:uid="{00000000-0005-0000-0000-00001E670000}"/>
    <cellStyle name="Normal 66 3 2 2 2 2 2 2 2 3" xfId="8486" xr:uid="{00000000-0005-0000-0000-00001F670000}"/>
    <cellStyle name="Normal 66 3 2 2 2 2 2 2 2 3 2" xfId="18003" xr:uid="{00000000-0005-0000-0000-000020670000}"/>
    <cellStyle name="Normal 66 3 2 2 2 2 2 2 2 3 3" xfId="26156" xr:uid="{00000000-0005-0000-0000-000021670000}"/>
    <cellStyle name="Normal 66 3 2 2 2 2 2 2 2 3 4" xfId="34309" xr:uid="{00000000-0005-0000-0000-000022670000}"/>
    <cellStyle name="Normal 66 3 2 2 2 2 2 2 2 3 5" xfId="42541" xr:uid="{00000000-0005-0000-0000-000023670000}"/>
    <cellStyle name="Normal 66 3 2 2 2 2 2 2 2 3 6" xfId="52052" xr:uid="{00000000-0005-0000-0000-000024670000}"/>
    <cellStyle name="Normal 66 3 2 2 2 2 2 2 2 4" xfId="12403" xr:uid="{00000000-0005-0000-0000-000025670000}"/>
    <cellStyle name="Normal 66 3 2 2 2 2 2 2 2 5" xfId="20562" xr:uid="{00000000-0005-0000-0000-000026670000}"/>
    <cellStyle name="Normal 66 3 2 2 2 2 2 2 2 6" xfId="28715" xr:uid="{00000000-0005-0000-0000-000027670000}"/>
    <cellStyle name="Normal 66 3 2 2 2 2 2 2 2 7" xfId="36947" xr:uid="{00000000-0005-0000-0000-000028670000}"/>
    <cellStyle name="Normal 66 3 2 2 2 2 2 2 2 8" xfId="46458" xr:uid="{00000000-0005-0000-0000-000029670000}"/>
    <cellStyle name="Normal 66 3 2 2 2 2 2 2 3" xfId="4646" xr:uid="{00000000-0005-0000-0000-00002A670000}"/>
    <cellStyle name="Normal 66 3 2 2 2 2 2 2 3 2" xfId="14163" xr:uid="{00000000-0005-0000-0000-00002B670000}"/>
    <cellStyle name="Normal 66 3 2 2 2 2 2 2 3 3" xfId="22316" xr:uid="{00000000-0005-0000-0000-00002C670000}"/>
    <cellStyle name="Normal 66 3 2 2 2 2 2 2 3 4" xfId="30469" xr:uid="{00000000-0005-0000-0000-00002D670000}"/>
    <cellStyle name="Normal 66 3 2 2 2 2 2 2 3 5" xfId="38701" xr:uid="{00000000-0005-0000-0000-00002E670000}"/>
    <cellStyle name="Normal 66 3 2 2 2 2 2 2 3 6" xfId="48212" xr:uid="{00000000-0005-0000-0000-00002F670000}"/>
    <cellStyle name="Normal 66 3 2 2 2 2 2 2 4" xfId="7206" xr:uid="{00000000-0005-0000-0000-000030670000}"/>
    <cellStyle name="Normal 66 3 2 2 2 2 2 2 4 2" xfId="16723" xr:uid="{00000000-0005-0000-0000-000031670000}"/>
    <cellStyle name="Normal 66 3 2 2 2 2 2 2 4 3" xfId="24876" xr:uid="{00000000-0005-0000-0000-000032670000}"/>
    <cellStyle name="Normal 66 3 2 2 2 2 2 2 4 4" xfId="33029" xr:uid="{00000000-0005-0000-0000-000033670000}"/>
    <cellStyle name="Normal 66 3 2 2 2 2 2 2 4 5" xfId="41261" xr:uid="{00000000-0005-0000-0000-000034670000}"/>
    <cellStyle name="Normal 66 3 2 2 2 2 2 2 4 6" xfId="50772" xr:uid="{00000000-0005-0000-0000-000035670000}"/>
    <cellStyle name="Normal 66 3 2 2 2 2 2 2 5" xfId="11123" xr:uid="{00000000-0005-0000-0000-000036670000}"/>
    <cellStyle name="Normal 66 3 2 2 2 2 2 2 6" xfId="19282" xr:uid="{00000000-0005-0000-0000-000037670000}"/>
    <cellStyle name="Normal 66 3 2 2 2 2 2 2 7" xfId="27435" xr:uid="{00000000-0005-0000-0000-000038670000}"/>
    <cellStyle name="Normal 66 3 2 2 2 2 2 2 8" xfId="35667" xr:uid="{00000000-0005-0000-0000-000039670000}"/>
    <cellStyle name="Normal 66 3 2 2 2 2 2 2 9" xfId="45178" xr:uid="{00000000-0005-0000-0000-00003A670000}"/>
    <cellStyle name="Normal 66 3 2 2 2 2 2 3" xfId="2246" xr:uid="{00000000-0005-0000-0000-00003B670000}"/>
    <cellStyle name="Normal 66 3 2 2 2 2 2 3 2" xfId="5286" xr:uid="{00000000-0005-0000-0000-00003C670000}"/>
    <cellStyle name="Normal 66 3 2 2 2 2 2 3 2 2" xfId="14803" xr:uid="{00000000-0005-0000-0000-00003D670000}"/>
    <cellStyle name="Normal 66 3 2 2 2 2 2 3 2 3" xfId="22956" xr:uid="{00000000-0005-0000-0000-00003E670000}"/>
    <cellStyle name="Normal 66 3 2 2 2 2 2 3 2 4" xfId="31109" xr:uid="{00000000-0005-0000-0000-00003F670000}"/>
    <cellStyle name="Normal 66 3 2 2 2 2 2 3 2 5" xfId="39341" xr:uid="{00000000-0005-0000-0000-000040670000}"/>
    <cellStyle name="Normal 66 3 2 2 2 2 2 3 2 6" xfId="48852" xr:uid="{00000000-0005-0000-0000-000041670000}"/>
    <cellStyle name="Normal 66 3 2 2 2 2 2 3 3" xfId="7846" xr:uid="{00000000-0005-0000-0000-000042670000}"/>
    <cellStyle name="Normal 66 3 2 2 2 2 2 3 3 2" xfId="17363" xr:uid="{00000000-0005-0000-0000-000043670000}"/>
    <cellStyle name="Normal 66 3 2 2 2 2 2 3 3 3" xfId="25516" xr:uid="{00000000-0005-0000-0000-000044670000}"/>
    <cellStyle name="Normal 66 3 2 2 2 2 2 3 3 4" xfId="33669" xr:uid="{00000000-0005-0000-0000-000045670000}"/>
    <cellStyle name="Normal 66 3 2 2 2 2 2 3 3 5" xfId="41901" xr:uid="{00000000-0005-0000-0000-000046670000}"/>
    <cellStyle name="Normal 66 3 2 2 2 2 2 3 3 6" xfId="51412" xr:uid="{00000000-0005-0000-0000-000047670000}"/>
    <cellStyle name="Normal 66 3 2 2 2 2 2 3 4" xfId="11763" xr:uid="{00000000-0005-0000-0000-000048670000}"/>
    <cellStyle name="Normal 66 3 2 2 2 2 2 3 5" xfId="19922" xr:uid="{00000000-0005-0000-0000-000049670000}"/>
    <cellStyle name="Normal 66 3 2 2 2 2 2 3 6" xfId="28075" xr:uid="{00000000-0005-0000-0000-00004A670000}"/>
    <cellStyle name="Normal 66 3 2 2 2 2 2 3 7" xfId="36307" xr:uid="{00000000-0005-0000-0000-00004B670000}"/>
    <cellStyle name="Normal 66 3 2 2 2 2 2 3 8" xfId="45818" xr:uid="{00000000-0005-0000-0000-00004C670000}"/>
    <cellStyle name="Normal 66 3 2 2 2 2 2 4" xfId="4006" xr:uid="{00000000-0005-0000-0000-00004D670000}"/>
    <cellStyle name="Normal 66 3 2 2 2 2 2 4 2" xfId="13523" xr:uid="{00000000-0005-0000-0000-00004E670000}"/>
    <cellStyle name="Normal 66 3 2 2 2 2 2 4 3" xfId="21676" xr:uid="{00000000-0005-0000-0000-00004F670000}"/>
    <cellStyle name="Normal 66 3 2 2 2 2 2 4 4" xfId="29829" xr:uid="{00000000-0005-0000-0000-000050670000}"/>
    <cellStyle name="Normal 66 3 2 2 2 2 2 4 5" xfId="38061" xr:uid="{00000000-0005-0000-0000-000051670000}"/>
    <cellStyle name="Normal 66 3 2 2 2 2 2 4 6" xfId="47572" xr:uid="{00000000-0005-0000-0000-000052670000}"/>
    <cellStyle name="Normal 66 3 2 2 2 2 2 5" xfId="6566" xr:uid="{00000000-0005-0000-0000-000053670000}"/>
    <cellStyle name="Normal 66 3 2 2 2 2 2 5 2" xfId="16083" xr:uid="{00000000-0005-0000-0000-000054670000}"/>
    <cellStyle name="Normal 66 3 2 2 2 2 2 5 3" xfId="24236" xr:uid="{00000000-0005-0000-0000-000055670000}"/>
    <cellStyle name="Normal 66 3 2 2 2 2 2 5 4" xfId="32389" xr:uid="{00000000-0005-0000-0000-000056670000}"/>
    <cellStyle name="Normal 66 3 2 2 2 2 2 5 5" xfId="40621" xr:uid="{00000000-0005-0000-0000-000057670000}"/>
    <cellStyle name="Normal 66 3 2 2 2 2 2 5 6" xfId="50132" xr:uid="{00000000-0005-0000-0000-000058670000}"/>
    <cellStyle name="Normal 66 3 2 2 2 2 2 6" xfId="10483" xr:uid="{00000000-0005-0000-0000-000059670000}"/>
    <cellStyle name="Normal 66 3 2 2 2 2 2 7" xfId="18642" xr:uid="{00000000-0005-0000-0000-00005A670000}"/>
    <cellStyle name="Normal 66 3 2 2 2 2 2 8" xfId="26795" xr:uid="{00000000-0005-0000-0000-00005B670000}"/>
    <cellStyle name="Normal 66 3 2 2 2 2 2 9" xfId="35027" xr:uid="{00000000-0005-0000-0000-00005C670000}"/>
    <cellStyle name="Normal 66 3 2 2 2 2 3" xfId="1283" xr:uid="{00000000-0005-0000-0000-00005D670000}"/>
    <cellStyle name="Normal 66 3 2 2 2 2 3 2" xfId="2566" xr:uid="{00000000-0005-0000-0000-00005E670000}"/>
    <cellStyle name="Normal 66 3 2 2 2 2 3 2 2" xfId="5606" xr:uid="{00000000-0005-0000-0000-00005F670000}"/>
    <cellStyle name="Normal 66 3 2 2 2 2 3 2 2 2" xfId="15123" xr:uid="{00000000-0005-0000-0000-000060670000}"/>
    <cellStyle name="Normal 66 3 2 2 2 2 3 2 2 3" xfId="23276" xr:uid="{00000000-0005-0000-0000-000061670000}"/>
    <cellStyle name="Normal 66 3 2 2 2 2 3 2 2 4" xfId="31429" xr:uid="{00000000-0005-0000-0000-000062670000}"/>
    <cellStyle name="Normal 66 3 2 2 2 2 3 2 2 5" xfId="39661" xr:uid="{00000000-0005-0000-0000-000063670000}"/>
    <cellStyle name="Normal 66 3 2 2 2 2 3 2 2 6" xfId="49172" xr:uid="{00000000-0005-0000-0000-000064670000}"/>
    <cellStyle name="Normal 66 3 2 2 2 2 3 2 3" xfId="8166" xr:uid="{00000000-0005-0000-0000-000065670000}"/>
    <cellStyle name="Normal 66 3 2 2 2 2 3 2 3 2" xfId="17683" xr:uid="{00000000-0005-0000-0000-000066670000}"/>
    <cellStyle name="Normal 66 3 2 2 2 2 3 2 3 3" xfId="25836" xr:uid="{00000000-0005-0000-0000-000067670000}"/>
    <cellStyle name="Normal 66 3 2 2 2 2 3 2 3 4" xfId="33989" xr:uid="{00000000-0005-0000-0000-000068670000}"/>
    <cellStyle name="Normal 66 3 2 2 2 2 3 2 3 5" xfId="42221" xr:uid="{00000000-0005-0000-0000-000069670000}"/>
    <cellStyle name="Normal 66 3 2 2 2 2 3 2 3 6" xfId="51732" xr:uid="{00000000-0005-0000-0000-00006A670000}"/>
    <cellStyle name="Normal 66 3 2 2 2 2 3 2 4" xfId="12083" xr:uid="{00000000-0005-0000-0000-00006B670000}"/>
    <cellStyle name="Normal 66 3 2 2 2 2 3 2 5" xfId="20242" xr:uid="{00000000-0005-0000-0000-00006C670000}"/>
    <cellStyle name="Normal 66 3 2 2 2 2 3 2 6" xfId="28395" xr:uid="{00000000-0005-0000-0000-00006D670000}"/>
    <cellStyle name="Normal 66 3 2 2 2 2 3 2 7" xfId="36627" xr:uid="{00000000-0005-0000-0000-00006E670000}"/>
    <cellStyle name="Normal 66 3 2 2 2 2 3 2 8" xfId="46138" xr:uid="{00000000-0005-0000-0000-00006F670000}"/>
    <cellStyle name="Normal 66 3 2 2 2 2 3 3" xfId="4326" xr:uid="{00000000-0005-0000-0000-000070670000}"/>
    <cellStyle name="Normal 66 3 2 2 2 2 3 3 2" xfId="13843" xr:uid="{00000000-0005-0000-0000-000071670000}"/>
    <cellStyle name="Normal 66 3 2 2 2 2 3 3 3" xfId="21996" xr:uid="{00000000-0005-0000-0000-000072670000}"/>
    <cellStyle name="Normal 66 3 2 2 2 2 3 3 4" xfId="30149" xr:uid="{00000000-0005-0000-0000-000073670000}"/>
    <cellStyle name="Normal 66 3 2 2 2 2 3 3 5" xfId="38381" xr:uid="{00000000-0005-0000-0000-000074670000}"/>
    <cellStyle name="Normal 66 3 2 2 2 2 3 3 6" xfId="47892" xr:uid="{00000000-0005-0000-0000-000075670000}"/>
    <cellStyle name="Normal 66 3 2 2 2 2 3 4" xfId="6886" xr:uid="{00000000-0005-0000-0000-000076670000}"/>
    <cellStyle name="Normal 66 3 2 2 2 2 3 4 2" xfId="16403" xr:uid="{00000000-0005-0000-0000-000077670000}"/>
    <cellStyle name="Normal 66 3 2 2 2 2 3 4 3" xfId="24556" xr:uid="{00000000-0005-0000-0000-000078670000}"/>
    <cellStyle name="Normal 66 3 2 2 2 2 3 4 4" xfId="32709" xr:uid="{00000000-0005-0000-0000-000079670000}"/>
    <cellStyle name="Normal 66 3 2 2 2 2 3 4 5" xfId="40941" xr:uid="{00000000-0005-0000-0000-00007A670000}"/>
    <cellStyle name="Normal 66 3 2 2 2 2 3 4 6" xfId="50452" xr:uid="{00000000-0005-0000-0000-00007B670000}"/>
    <cellStyle name="Normal 66 3 2 2 2 2 3 5" xfId="10803" xr:uid="{00000000-0005-0000-0000-00007C670000}"/>
    <cellStyle name="Normal 66 3 2 2 2 2 3 6" xfId="18962" xr:uid="{00000000-0005-0000-0000-00007D670000}"/>
    <cellStyle name="Normal 66 3 2 2 2 2 3 7" xfId="27115" xr:uid="{00000000-0005-0000-0000-00007E670000}"/>
    <cellStyle name="Normal 66 3 2 2 2 2 3 8" xfId="35347" xr:uid="{00000000-0005-0000-0000-00007F670000}"/>
    <cellStyle name="Normal 66 3 2 2 2 2 3 9" xfId="44858" xr:uid="{00000000-0005-0000-0000-000080670000}"/>
    <cellStyle name="Normal 66 3 2 2 2 2 4" xfId="1926" xr:uid="{00000000-0005-0000-0000-000081670000}"/>
    <cellStyle name="Normal 66 3 2 2 2 2 4 2" xfId="4966" xr:uid="{00000000-0005-0000-0000-000082670000}"/>
    <cellStyle name="Normal 66 3 2 2 2 2 4 2 2" xfId="14483" xr:uid="{00000000-0005-0000-0000-000083670000}"/>
    <cellStyle name="Normal 66 3 2 2 2 2 4 2 3" xfId="22636" xr:uid="{00000000-0005-0000-0000-000084670000}"/>
    <cellStyle name="Normal 66 3 2 2 2 2 4 2 4" xfId="30789" xr:uid="{00000000-0005-0000-0000-000085670000}"/>
    <cellStyle name="Normal 66 3 2 2 2 2 4 2 5" xfId="39021" xr:uid="{00000000-0005-0000-0000-000086670000}"/>
    <cellStyle name="Normal 66 3 2 2 2 2 4 2 6" xfId="48532" xr:uid="{00000000-0005-0000-0000-000087670000}"/>
    <cellStyle name="Normal 66 3 2 2 2 2 4 3" xfId="7526" xr:uid="{00000000-0005-0000-0000-000088670000}"/>
    <cellStyle name="Normal 66 3 2 2 2 2 4 3 2" xfId="17043" xr:uid="{00000000-0005-0000-0000-000089670000}"/>
    <cellStyle name="Normal 66 3 2 2 2 2 4 3 3" xfId="25196" xr:uid="{00000000-0005-0000-0000-00008A670000}"/>
    <cellStyle name="Normal 66 3 2 2 2 2 4 3 4" xfId="33349" xr:uid="{00000000-0005-0000-0000-00008B670000}"/>
    <cellStyle name="Normal 66 3 2 2 2 2 4 3 5" xfId="41581" xr:uid="{00000000-0005-0000-0000-00008C670000}"/>
    <cellStyle name="Normal 66 3 2 2 2 2 4 3 6" xfId="51092" xr:uid="{00000000-0005-0000-0000-00008D670000}"/>
    <cellStyle name="Normal 66 3 2 2 2 2 4 4" xfId="11443" xr:uid="{00000000-0005-0000-0000-00008E670000}"/>
    <cellStyle name="Normal 66 3 2 2 2 2 4 5" xfId="19602" xr:uid="{00000000-0005-0000-0000-00008F670000}"/>
    <cellStyle name="Normal 66 3 2 2 2 2 4 6" xfId="27755" xr:uid="{00000000-0005-0000-0000-000090670000}"/>
    <cellStyle name="Normal 66 3 2 2 2 2 4 7" xfId="35987" xr:uid="{00000000-0005-0000-0000-000091670000}"/>
    <cellStyle name="Normal 66 3 2 2 2 2 4 8" xfId="45498" xr:uid="{00000000-0005-0000-0000-000092670000}"/>
    <cellStyle name="Normal 66 3 2 2 2 2 5" xfId="3683" xr:uid="{00000000-0005-0000-0000-000093670000}"/>
    <cellStyle name="Normal 66 3 2 2 2 2 5 2" xfId="13200" xr:uid="{00000000-0005-0000-0000-000094670000}"/>
    <cellStyle name="Normal 66 3 2 2 2 2 5 3" xfId="21356" xr:uid="{00000000-0005-0000-0000-000095670000}"/>
    <cellStyle name="Normal 66 3 2 2 2 2 5 4" xfId="29509" xr:uid="{00000000-0005-0000-0000-000096670000}"/>
    <cellStyle name="Normal 66 3 2 2 2 2 5 5" xfId="37741" xr:uid="{00000000-0005-0000-0000-000097670000}"/>
    <cellStyle name="Normal 66 3 2 2 2 2 5 6" xfId="47252" xr:uid="{00000000-0005-0000-0000-000098670000}"/>
    <cellStyle name="Normal 66 3 2 2 2 2 6" xfId="6246" xr:uid="{00000000-0005-0000-0000-000099670000}"/>
    <cellStyle name="Normal 66 3 2 2 2 2 6 2" xfId="15763" xr:uid="{00000000-0005-0000-0000-00009A670000}"/>
    <cellStyle name="Normal 66 3 2 2 2 2 6 3" xfId="23916" xr:uid="{00000000-0005-0000-0000-00009B670000}"/>
    <cellStyle name="Normal 66 3 2 2 2 2 6 4" xfId="32069" xr:uid="{00000000-0005-0000-0000-00009C670000}"/>
    <cellStyle name="Normal 66 3 2 2 2 2 6 5" xfId="40301" xr:uid="{00000000-0005-0000-0000-00009D670000}"/>
    <cellStyle name="Normal 66 3 2 2 2 2 6 6" xfId="49812" xr:uid="{00000000-0005-0000-0000-00009E670000}"/>
    <cellStyle name="Normal 66 3 2 2 2 2 7" xfId="10163" xr:uid="{00000000-0005-0000-0000-00009F670000}"/>
    <cellStyle name="Normal 66 3 2 2 2 2 8" xfId="18322" xr:uid="{00000000-0005-0000-0000-0000A0670000}"/>
    <cellStyle name="Normal 66 3 2 2 2 2 9" xfId="26475" xr:uid="{00000000-0005-0000-0000-0000A1670000}"/>
    <cellStyle name="Normal 66 3 2 2 2 3" xfId="797" xr:uid="{00000000-0005-0000-0000-0000A2670000}"/>
    <cellStyle name="Normal 66 3 2 2 2 3 10" xfId="44378" xr:uid="{00000000-0005-0000-0000-0000A3670000}"/>
    <cellStyle name="Normal 66 3 2 2 2 3 2" xfId="1443" xr:uid="{00000000-0005-0000-0000-0000A4670000}"/>
    <cellStyle name="Normal 66 3 2 2 2 3 2 2" xfId="2726" xr:uid="{00000000-0005-0000-0000-0000A5670000}"/>
    <cellStyle name="Normal 66 3 2 2 2 3 2 2 2" xfId="5766" xr:uid="{00000000-0005-0000-0000-0000A6670000}"/>
    <cellStyle name="Normal 66 3 2 2 2 3 2 2 2 2" xfId="15283" xr:uid="{00000000-0005-0000-0000-0000A7670000}"/>
    <cellStyle name="Normal 66 3 2 2 2 3 2 2 2 3" xfId="23436" xr:uid="{00000000-0005-0000-0000-0000A8670000}"/>
    <cellStyle name="Normal 66 3 2 2 2 3 2 2 2 4" xfId="31589" xr:uid="{00000000-0005-0000-0000-0000A9670000}"/>
    <cellStyle name="Normal 66 3 2 2 2 3 2 2 2 5" xfId="39821" xr:uid="{00000000-0005-0000-0000-0000AA670000}"/>
    <cellStyle name="Normal 66 3 2 2 2 3 2 2 2 6" xfId="49332" xr:uid="{00000000-0005-0000-0000-0000AB670000}"/>
    <cellStyle name="Normal 66 3 2 2 2 3 2 2 3" xfId="8326" xr:uid="{00000000-0005-0000-0000-0000AC670000}"/>
    <cellStyle name="Normal 66 3 2 2 2 3 2 2 3 2" xfId="17843" xr:uid="{00000000-0005-0000-0000-0000AD670000}"/>
    <cellStyle name="Normal 66 3 2 2 2 3 2 2 3 3" xfId="25996" xr:uid="{00000000-0005-0000-0000-0000AE670000}"/>
    <cellStyle name="Normal 66 3 2 2 2 3 2 2 3 4" xfId="34149" xr:uid="{00000000-0005-0000-0000-0000AF670000}"/>
    <cellStyle name="Normal 66 3 2 2 2 3 2 2 3 5" xfId="42381" xr:uid="{00000000-0005-0000-0000-0000B0670000}"/>
    <cellStyle name="Normal 66 3 2 2 2 3 2 2 3 6" xfId="51892" xr:uid="{00000000-0005-0000-0000-0000B1670000}"/>
    <cellStyle name="Normal 66 3 2 2 2 3 2 2 4" xfId="12243" xr:uid="{00000000-0005-0000-0000-0000B2670000}"/>
    <cellStyle name="Normal 66 3 2 2 2 3 2 2 5" xfId="20402" xr:uid="{00000000-0005-0000-0000-0000B3670000}"/>
    <cellStyle name="Normal 66 3 2 2 2 3 2 2 6" xfId="28555" xr:uid="{00000000-0005-0000-0000-0000B4670000}"/>
    <cellStyle name="Normal 66 3 2 2 2 3 2 2 7" xfId="36787" xr:uid="{00000000-0005-0000-0000-0000B5670000}"/>
    <cellStyle name="Normal 66 3 2 2 2 3 2 2 8" xfId="46298" xr:uid="{00000000-0005-0000-0000-0000B6670000}"/>
    <cellStyle name="Normal 66 3 2 2 2 3 2 3" xfId="4486" xr:uid="{00000000-0005-0000-0000-0000B7670000}"/>
    <cellStyle name="Normal 66 3 2 2 2 3 2 3 2" xfId="14003" xr:uid="{00000000-0005-0000-0000-0000B8670000}"/>
    <cellStyle name="Normal 66 3 2 2 2 3 2 3 3" xfId="22156" xr:uid="{00000000-0005-0000-0000-0000B9670000}"/>
    <cellStyle name="Normal 66 3 2 2 2 3 2 3 4" xfId="30309" xr:uid="{00000000-0005-0000-0000-0000BA670000}"/>
    <cellStyle name="Normal 66 3 2 2 2 3 2 3 5" xfId="38541" xr:uid="{00000000-0005-0000-0000-0000BB670000}"/>
    <cellStyle name="Normal 66 3 2 2 2 3 2 3 6" xfId="48052" xr:uid="{00000000-0005-0000-0000-0000BC670000}"/>
    <cellStyle name="Normal 66 3 2 2 2 3 2 4" xfId="7046" xr:uid="{00000000-0005-0000-0000-0000BD670000}"/>
    <cellStyle name="Normal 66 3 2 2 2 3 2 4 2" xfId="16563" xr:uid="{00000000-0005-0000-0000-0000BE670000}"/>
    <cellStyle name="Normal 66 3 2 2 2 3 2 4 3" xfId="24716" xr:uid="{00000000-0005-0000-0000-0000BF670000}"/>
    <cellStyle name="Normal 66 3 2 2 2 3 2 4 4" xfId="32869" xr:uid="{00000000-0005-0000-0000-0000C0670000}"/>
    <cellStyle name="Normal 66 3 2 2 2 3 2 4 5" xfId="41101" xr:uid="{00000000-0005-0000-0000-0000C1670000}"/>
    <cellStyle name="Normal 66 3 2 2 2 3 2 4 6" xfId="50612" xr:uid="{00000000-0005-0000-0000-0000C2670000}"/>
    <cellStyle name="Normal 66 3 2 2 2 3 2 5" xfId="10963" xr:uid="{00000000-0005-0000-0000-0000C3670000}"/>
    <cellStyle name="Normal 66 3 2 2 2 3 2 6" xfId="19122" xr:uid="{00000000-0005-0000-0000-0000C4670000}"/>
    <cellStyle name="Normal 66 3 2 2 2 3 2 7" xfId="27275" xr:uid="{00000000-0005-0000-0000-0000C5670000}"/>
    <cellStyle name="Normal 66 3 2 2 2 3 2 8" xfId="35507" xr:uid="{00000000-0005-0000-0000-0000C6670000}"/>
    <cellStyle name="Normal 66 3 2 2 2 3 2 9" xfId="45018" xr:uid="{00000000-0005-0000-0000-0000C7670000}"/>
    <cellStyle name="Normal 66 3 2 2 2 3 3" xfId="2086" xr:uid="{00000000-0005-0000-0000-0000C8670000}"/>
    <cellStyle name="Normal 66 3 2 2 2 3 3 2" xfId="5126" xr:uid="{00000000-0005-0000-0000-0000C9670000}"/>
    <cellStyle name="Normal 66 3 2 2 2 3 3 2 2" xfId="14643" xr:uid="{00000000-0005-0000-0000-0000CA670000}"/>
    <cellStyle name="Normal 66 3 2 2 2 3 3 2 3" xfId="22796" xr:uid="{00000000-0005-0000-0000-0000CB670000}"/>
    <cellStyle name="Normal 66 3 2 2 2 3 3 2 4" xfId="30949" xr:uid="{00000000-0005-0000-0000-0000CC670000}"/>
    <cellStyle name="Normal 66 3 2 2 2 3 3 2 5" xfId="39181" xr:uid="{00000000-0005-0000-0000-0000CD670000}"/>
    <cellStyle name="Normal 66 3 2 2 2 3 3 2 6" xfId="48692" xr:uid="{00000000-0005-0000-0000-0000CE670000}"/>
    <cellStyle name="Normal 66 3 2 2 2 3 3 3" xfId="7686" xr:uid="{00000000-0005-0000-0000-0000CF670000}"/>
    <cellStyle name="Normal 66 3 2 2 2 3 3 3 2" xfId="17203" xr:uid="{00000000-0005-0000-0000-0000D0670000}"/>
    <cellStyle name="Normal 66 3 2 2 2 3 3 3 3" xfId="25356" xr:uid="{00000000-0005-0000-0000-0000D1670000}"/>
    <cellStyle name="Normal 66 3 2 2 2 3 3 3 4" xfId="33509" xr:uid="{00000000-0005-0000-0000-0000D2670000}"/>
    <cellStyle name="Normal 66 3 2 2 2 3 3 3 5" xfId="41741" xr:uid="{00000000-0005-0000-0000-0000D3670000}"/>
    <cellStyle name="Normal 66 3 2 2 2 3 3 3 6" xfId="51252" xr:uid="{00000000-0005-0000-0000-0000D4670000}"/>
    <cellStyle name="Normal 66 3 2 2 2 3 3 4" xfId="11603" xr:uid="{00000000-0005-0000-0000-0000D5670000}"/>
    <cellStyle name="Normal 66 3 2 2 2 3 3 5" xfId="19762" xr:uid="{00000000-0005-0000-0000-0000D6670000}"/>
    <cellStyle name="Normal 66 3 2 2 2 3 3 6" xfId="27915" xr:uid="{00000000-0005-0000-0000-0000D7670000}"/>
    <cellStyle name="Normal 66 3 2 2 2 3 3 7" xfId="36147" xr:uid="{00000000-0005-0000-0000-0000D8670000}"/>
    <cellStyle name="Normal 66 3 2 2 2 3 3 8" xfId="45658" xr:uid="{00000000-0005-0000-0000-0000D9670000}"/>
    <cellStyle name="Normal 66 3 2 2 2 3 4" xfId="3843" xr:uid="{00000000-0005-0000-0000-0000DA670000}"/>
    <cellStyle name="Normal 66 3 2 2 2 3 4 2" xfId="13360" xr:uid="{00000000-0005-0000-0000-0000DB670000}"/>
    <cellStyle name="Normal 66 3 2 2 2 3 4 3" xfId="21516" xr:uid="{00000000-0005-0000-0000-0000DC670000}"/>
    <cellStyle name="Normal 66 3 2 2 2 3 4 4" xfId="29669" xr:uid="{00000000-0005-0000-0000-0000DD670000}"/>
    <cellStyle name="Normal 66 3 2 2 2 3 4 5" xfId="37901" xr:uid="{00000000-0005-0000-0000-0000DE670000}"/>
    <cellStyle name="Normal 66 3 2 2 2 3 4 6" xfId="47412" xr:uid="{00000000-0005-0000-0000-0000DF670000}"/>
    <cellStyle name="Normal 66 3 2 2 2 3 5" xfId="6406" xr:uid="{00000000-0005-0000-0000-0000E0670000}"/>
    <cellStyle name="Normal 66 3 2 2 2 3 5 2" xfId="15923" xr:uid="{00000000-0005-0000-0000-0000E1670000}"/>
    <cellStyle name="Normal 66 3 2 2 2 3 5 3" xfId="24076" xr:uid="{00000000-0005-0000-0000-0000E2670000}"/>
    <cellStyle name="Normal 66 3 2 2 2 3 5 4" xfId="32229" xr:uid="{00000000-0005-0000-0000-0000E3670000}"/>
    <cellStyle name="Normal 66 3 2 2 2 3 5 5" xfId="40461" xr:uid="{00000000-0005-0000-0000-0000E4670000}"/>
    <cellStyle name="Normal 66 3 2 2 2 3 5 6" xfId="49972" xr:uid="{00000000-0005-0000-0000-0000E5670000}"/>
    <cellStyle name="Normal 66 3 2 2 2 3 6" xfId="10323" xr:uid="{00000000-0005-0000-0000-0000E6670000}"/>
    <cellStyle name="Normal 66 3 2 2 2 3 7" xfId="18482" xr:uid="{00000000-0005-0000-0000-0000E7670000}"/>
    <cellStyle name="Normal 66 3 2 2 2 3 8" xfId="26635" xr:uid="{00000000-0005-0000-0000-0000E8670000}"/>
    <cellStyle name="Normal 66 3 2 2 2 3 9" xfId="34867" xr:uid="{00000000-0005-0000-0000-0000E9670000}"/>
    <cellStyle name="Normal 66 3 2 2 2 4" xfId="1123" xr:uid="{00000000-0005-0000-0000-0000EA670000}"/>
    <cellStyle name="Normal 66 3 2 2 2 4 2" xfId="2406" xr:uid="{00000000-0005-0000-0000-0000EB670000}"/>
    <cellStyle name="Normal 66 3 2 2 2 4 2 2" xfId="5446" xr:uid="{00000000-0005-0000-0000-0000EC670000}"/>
    <cellStyle name="Normal 66 3 2 2 2 4 2 2 2" xfId="14963" xr:uid="{00000000-0005-0000-0000-0000ED670000}"/>
    <cellStyle name="Normal 66 3 2 2 2 4 2 2 3" xfId="23116" xr:uid="{00000000-0005-0000-0000-0000EE670000}"/>
    <cellStyle name="Normal 66 3 2 2 2 4 2 2 4" xfId="31269" xr:uid="{00000000-0005-0000-0000-0000EF670000}"/>
    <cellStyle name="Normal 66 3 2 2 2 4 2 2 5" xfId="39501" xr:uid="{00000000-0005-0000-0000-0000F0670000}"/>
    <cellStyle name="Normal 66 3 2 2 2 4 2 2 6" xfId="49012" xr:uid="{00000000-0005-0000-0000-0000F1670000}"/>
    <cellStyle name="Normal 66 3 2 2 2 4 2 3" xfId="8006" xr:uid="{00000000-0005-0000-0000-0000F2670000}"/>
    <cellStyle name="Normal 66 3 2 2 2 4 2 3 2" xfId="17523" xr:uid="{00000000-0005-0000-0000-0000F3670000}"/>
    <cellStyle name="Normal 66 3 2 2 2 4 2 3 3" xfId="25676" xr:uid="{00000000-0005-0000-0000-0000F4670000}"/>
    <cellStyle name="Normal 66 3 2 2 2 4 2 3 4" xfId="33829" xr:uid="{00000000-0005-0000-0000-0000F5670000}"/>
    <cellStyle name="Normal 66 3 2 2 2 4 2 3 5" xfId="42061" xr:uid="{00000000-0005-0000-0000-0000F6670000}"/>
    <cellStyle name="Normal 66 3 2 2 2 4 2 3 6" xfId="51572" xr:uid="{00000000-0005-0000-0000-0000F7670000}"/>
    <cellStyle name="Normal 66 3 2 2 2 4 2 4" xfId="11923" xr:uid="{00000000-0005-0000-0000-0000F8670000}"/>
    <cellStyle name="Normal 66 3 2 2 2 4 2 5" xfId="20082" xr:uid="{00000000-0005-0000-0000-0000F9670000}"/>
    <cellStyle name="Normal 66 3 2 2 2 4 2 6" xfId="28235" xr:uid="{00000000-0005-0000-0000-0000FA670000}"/>
    <cellStyle name="Normal 66 3 2 2 2 4 2 7" xfId="36467" xr:uid="{00000000-0005-0000-0000-0000FB670000}"/>
    <cellStyle name="Normal 66 3 2 2 2 4 2 8" xfId="45978" xr:uid="{00000000-0005-0000-0000-0000FC670000}"/>
    <cellStyle name="Normal 66 3 2 2 2 4 3" xfId="4166" xr:uid="{00000000-0005-0000-0000-0000FD670000}"/>
    <cellStyle name="Normal 66 3 2 2 2 4 3 2" xfId="13683" xr:uid="{00000000-0005-0000-0000-0000FE670000}"/>
    <cellStyle name="Normal 66 3 2 2 2 4 3 3" xfId="21836" xr:uid="{00000000-0005-0000-0000-0000FF670000}"/>
    <cellStyle name="Normal 66 3 2 2 2 4 3 4" xfId="29989" xr:uid="{00000000-0005-0000-0000-000000680000}"/>
    <cellStyle name="Normal 66 3 2 2 2 4 3 5" xfId="38221" xr:uid="{00000000-0005-0000-0000-000001680000}"/>
    <cellStyle name="Normal 66 3 2 2 2 4 3 6" xfId="47732" xr:uid="{00000000-0005-0000-0000-000002680000}"/>
    <cellStyle name="Normal 66 3 2 2 2 4 4" xfId="6726" xr:uid="{00000000-0005-0000-0000-000003680000}"/>
    <cellStyle name="Normal 66 3 2 2 2 4 4 2" xfId="16243" xr:uid="{00000000-0005-0000-0000-000004680000}"/>
    <cellStyle name="Normal 66 3 2 2 2 4 4 3" xfId="24396" xr:uid="{00000000-0005-0000-0000-000005680000}"/>
    <cellStyle name="Normal 66 3 2 2 2 4 4 4" xfId="32549" xr:uid="{00000000-0005-0000-0000-000006680000}"/>
    <cellStyle name="Normal 66 3 2 2 2 4 4 5" xfId="40781" xr:uid="{00000000-0005-0000-0000-000007680000}"/>
    <cellStyle name="Normal 66 3 2 2 2 4 4 6" xfId="50292" xr:uid="{00000000-0005-0000-0000-000008680000}"/>
    <cellStyle name="Normal 66 3 2 2 2 4 5" xfId="10643" xr:uid="{00000000-0005-0000-0000-000009680000}"/>
    <cellStyle name="Normal 66 3 2 2 2 4 6" xfId="18802" xr:uid="{00000000-0005-0000-0000-00000A680000}"/>
    <cellStyle name="Normal 66 3 2 2 2 4 7" xfId="26955" xr:uid="{00000000-0005-0000-0000-00000B680000}"/>
    <cellStyle name="Normal 66 3 2 2 2 4 8" xfId="35187" xr:uid="{00000000-0005-0000-0000-00000C680000}"/>
    <cellStyle name="Normal 66 3 2 2 2 4 9" xfId="44698" xr:uid="{00000000-0005-0000-0000-00000D680000}"/>
    <cellStyle name="Normal 66 3 2 2 2 5" xfId="1766" xr:uid="{00000000-0005-0000-0000-00000E680000}"/>
    <cellStyle name="Normal 66 3 2 2 2 5 2" xfId="4806" xr:uid="{00000000-0005-0000-0000-00000F680000}"/>
    <cellStyle name="Normal 66 3 2 2 2 5 2 2" xfId="14323" xr:uid="{00000000-0005-0000-0000-000010680000}"/>
    <cellStyle name="Normal 66 3 2 2 2 5 2 3" xfId="22476" xr:uid="{00000000-0005-0000-0000-000011680000}"/>
    <cellStyle name="Normal 66 3 2 2 2 5 2 4" xfId="30629" xr:uid="{00000000-0005-0000-0000-000012680000}"/>
    <cellStyle name="Normal 66 3 2 2 2 5 2 5" xfId="38861" xr:uid="{00000000-0005-0000-0000-000013680000}"/>
    <cellStyle name="Normal 66 3 2 2 2 5 2 6" xfId="48372" xr:uid="{00000000-0005-0000-0000-000014680000}"/>
    <cellStyle name="Normal 66 3 2 2 2 5 3" xfId="7366" xr:uid="{00000000-0005-0000-0000-000015680000}"/>
    <cellStyle name="Normal 66 3 2 2 2 5 3 2" xfId="16883" xr:uid="{00000000-0005-0000-0000-000016680000}"/>
    <cellStyle name="Normal 66 3 2 2 2 5 3 3" xfId="25036" xr:uid="{00000000-0005-0000-0000-000017680000}"/>
    <cellStyle name="Normal 66 3 2 2 2 5 3 4" xfId="33189" xr:uid="{00000000-0005-0000-0000-000018680000}"/>
    <cellStyle name="Normal 66 3 2 2 2 5 3 5" xfId="41421" xr:uid="{00000000-0005-0000-0000-000019680000}"/>
    <cellStyle name="Normal 66 3 2 2 2 5 3 6" xfId="50932" xr:uid="{00000000-0005-0000-0000-00001A680000}"/>
    <cellStyle name="Normal 66 3 2 2 2 5 4" xfId="11283" xr:uid="{00000000-0005-0000-0000-00001B680000}"/>
    <cellStyle name="Normal 66 3 2 2 2 5 5" xfId="19442" xr:uid="{00000000-0005-0000-0000-00001C680000}"/>
    <cellStyle name="Normal 66 3 2 2 2 5 6" xfId="27595" xr:uid="{00000000-0005-0000-0000-00001D680000}"/>
    <cellStyle name="Normal 66 3 2 2 2 5 7" xfId="35827" xr:uid="{00000000-0005-0000-0000-00001E680000}"/>
    <cellStyle name="Normal 66 3 2 2 2 5 8" xfId="45338" xr:uid="{00000000-0005-0000-0000-00001F680000}"/>
    <cellStyle name="Normal 66 3 2 2 2 6" xfId="3520" xr:uid="{00000000-0005-0000-0000-000020680000}"/>
    <cellStyle name="Normal 66 3 2 2 2 6 2" xfId="13037" xr:uid="{00000000-0005-0000-0000-000021680000}"/>
    <cellStyle name="Normal 66 3 2 2 2 6 3" xfId="21196" xr:uid="{00000000-0005-0000-0000-000022680000}"/>
    <cellStyle name="Normal 66 3 2 2 2 6 4" xfId="29349" xr:uid="{00000000-0005-0000-0000-000023680000}"/>
    <cellStyle name="Normal 66 3 2 2 2 6 5" xfId="37581" xr:uid="{00000000-0005-0000-0000-000024680000}"/>
    <cellStyle name="Normal 66 3 2 2 2 6 6" xfId="47092" xr:uid="{00000000-0005-0000-0000-000025680000}"/>
    <cellStyle name="Normal 66 3 2 2 2 7" xfId="6086" xr:uid="{00000000-0005-0000-0000-000026680000}"/>
    <cellStyle name="Normal 66 3 2 2 2 7 2" xfId="15603" xr:uid="{00000000-0005-0000-0000-000027680000}"/>
    <cellStyle name="Normal 66 3 2 2 2 7 3" xfId="23756" xr:uid="{00000000-0005-0000-0000-000028680000}"/>
    <cellStyle name="Normal 66 3 2 2 2 7 4" xfId="31909" xr:uid="{00000000-0005-0000-0000-000029680000}"/>
    <cellStyle name="Normal 66 3 2 2 2 7 5" xfId="40141" xr:uid="{00000000-0005-0000-0000-00002A680000}"/>
    <cellStyle name="Normal 66 3 2 2 2 7 6" xfId="49652" xr:uid="{00000000-0005-0000-0000-00002B680000}"/>
    <cellStyle name="Normal 66 3 2 2 2 8" xfId="10003" xr:uid="{00000000-0005-0000-0000-00002C680000}"/>
    <cellStyle name="Normal 66 3 2 2 2 9" xfId="18162" xr:uid="{00000000-0005-0000-0000-00002D680000}"/>
    <cellStyle name="Normal 66 3 2 2 20" xfId="8960" xr:uid="{00000000-0005-0000-0000-00002E680000}"/>
    <cellStyle name="Normal 66 3 2 2 20 2" xfId="43015" xr:uid="{00000000-0005-0000-0000-00002F680000}"/>
    <cellStyle name="Normal 66 3 2 2 20 3" xfId="52526" xr:uid="{00000000-0005-0000-0000-000030680000}"/>
    <cellStyle name="Normal 66 3 2 2 21" xfId="9039" xr:uid="{00000000-0005-0000-0000-000031680000}"/>
    <cellStyle name="Normal 66 3 2 2 21 2" xfId="43094" xr:uid="{00000000-0005-0000-0000-000032680000}"/>
    <cellStyle name="Normal 66 3 2 2 21 3" xfId="52605" xr:uid="{00000000-0005-0000-0000-000033680000}"/>
    <cellStyle name="Normal 66 3 2 2 22" xfId="9118" xr:uid="{00000000-0005-0000-0000-000034680000}"/>
    <cellStyle name="Normal 66 3 2 2 22 2" xfId="43173" xr:uid="{00000000-0005-0000-0000-000035680000}"/>
    <cellStyle name="Normal 66 3 2 2 22 3" xfId="52684" xr:uid="{00000000-0005-0000-0000-000036680000}"/>
    <cellStyle name="Normal 66 3 2 2 23" xfId="9197" xr:uid="{00000000-0005-0000-0000-000037680000}"/>
    <cellStyle name="Normal 66 3 2 2 23 2" xfId="43252" xr:uid="{00000000-0005-0000-0000-000038680000}"/>
    <cellStyle name="Normal 66 3 2 2 23 3" xfId="52763" xr:uid="{00000000-0005-0000-0000-000039680000}"/>
    <cellStyle name="Normal 66 3 2 2 24" xfId="9276" xr:uid="{00000000-0005-0000-0000-00003A680000}"/>
    <cellStyle name="Normal 66 3 2 2 24 2" xfId="43331" xr:uid="{00000000-0005-0000-0000-00003B680000}"/>
    <cellStyle name="Normal 66 3 2 2 24 3" xfId="52842" xr:uid="{00000000-0005-0000-0000-00003C680000}"/>
    <cellStyle name="Normal 66 3 2 2 25" xfId="9355" xr:uid="{00000000-0005-0000-0000-00003D680000}"/>
    <cellStyle name="Normal 66 3 2 2 25 2" xfId="43410" xr:uid="{00000000-0005-0000-0000-00003E680000}"/>
    <cellStyle name="Normal 66 3 2 2 25 3" xfId="52921" xr:uid="{00000000-0005-0000-0000-00003F680000}"/>
    <cellStyle name="Normal 66 3 2 2 26" xfId="9434" xr:uid="{00000000-0005-0000-0000-000040680000}"/>
    <cellStyle name="Normal 66 3 2 2 26 2" xfId="43489" xr:uid="{00000000-0005-0000-0000-000041680000}"/>
    <cellStyle name="Normal 66 3 2 2 26 3" xfId="53000" xr:uid="{00000000-0005-0000-0000-000042680000}"/>
    <cellStyle name="Normal 66 3 2 2 27" xfId="9513" xr:uid="{00000000-0005-0000-0000-000043680000}"/>
    <cellStyle name="Normal 66 3 2 2 27 2" xfId="43568" xr:uid="{00000000-0005-0000-0000-000044680000}"/>
    <cellStyle name="Normal 66 3 2 2 27 3" xfId="53079" xr:uid="{00000000-0005-0000-0000-000045680000}"/>
    <cellStyle name="Normal 66 3 2 2 28" xfId="9592" xr:uid="{00000000-0005-0000-0000-000046680000}"/>
    <cellStyle name="Normal 66 3 2 2 28 2" xfId="43647" xr:uid="{00000000-0005-0000-0000-000047680000}"/>
    <cellStyle name="Normal 66 3 2 2 28 3" xfId="53158" xr:uid="{00000000-0005-0000-0000-000048680000}"/>
    <cellStyle name="Normal 66 3 2 2 29" xfId="9671" xr:uid="{00000000-0005-0000-0000-000049680000}"/>
    <cellStyle name="Normal 66 3 2 2 29 2" xfId="43726" xr:uid="{00000000-0005-0000-0000-00004A680000}"/>
    <cellStyle name="Normal 66 3 2 2 29 3" xfId="53237" xr:uid="{00000000-0005-0000-0000-00004B680000}"/>
    <cellStyle name="Normal 66 3 2 2 3" xfId="554" xr:uid="{00000000-0005-0000-0000-00004C680000}"/>
    <cellStyle name="Normal 66 3 2 2 3 10" xfId="34627" xr:uid="{00000000-0005-0000-0000-00004D680000}"/>
    <cellStyle name="Normal 66 3 2 2 3 11" xfId="44138" xr:uid="{00000000-0005-0000-0000-00004E680000}"/>
    <cellStyle name="Normal 66 3 2 2 3 2" xfId="880" xr:uid="{00000000-0005-0000-0000-00004F680000}"/>
    <cellStyle name="Normal 66 3 2 2 3 2 10" xfId="44458" xr:uid="{00000000-0005-0000-0000-000050680000}"/>
    <cellStyle name="Normal 66 3 2 2 3 2 2" xfId="1523" xr:uid="{00000000-0005-0000-0000-000051680000}"/>
    <cellStyle name="Normal 66 3 2 2 3 2 2 2" xfId="2806" xr:uid="{00000000-0005-0000-0000-000052680000}"/>
    <cellStyle name="Normal 66 3 2 2 3 2 2 2 2" xfId="5846" xr:uid="{00000000-0005-0000-0000-000053680000}"/>
    <cellStyle name="Normal 66 3 2 2 3 2 2 2 2 2" xfId="15363" xr:uid="{00000000-0005-0000-0000-000054680000}"/>
    <cellStyle name="Normal 66 3 2 2 3 2 2 2 2 3" xfId="23516" xr:uid="{00000000-0005-0000-0000-000055680000}"/>
    <cellStyle name="Normal 66 3 2 2 3 2 2 2 2 4" xfId="31669" xr:uid="{00000000-0005-0000-0000-000056680000}"/>
    <cellStyle name="Normal 66 3 2 2 3 2 2 2 2 5" xfId="39901" xr:uid="{00000000-0005-0000-0000-000057680000}"/>
    <cellStyle name="Normal 66 3 2 2 3 2 2 2 2 6" xfId="49412" xr:uid="{00000000-0005-0000-0000-000058680000}"/>
    <cellStyle name="Normal 66 3 2 2 3 2 2 2 3" xfId="8406" xr:uid="{00000000-0005-0000-0000-000059680000}"/>
    <cellStyle name="Normal 66 3 2 2 3 2 2 2 3 2" xfId="17923" xr:uid="{00000000-0005-0000-0000-00005A680000}"/>
    <cellStyle name="Normal 66 3 2 2 3 2 2 2 3 3" xfId="26076" xr:uid="{00000000-0005-0000-0000-00005B680000}"/>
    <cellStyle name="Normal 66 3 2 2 3 2 2 2 3 4" xfId="34229" xr:uid="{00000000-0005-0000-0000-00005C680000}"/>
    <cellStyle name="Normal 66 3 2 2 3 2 2 2 3 5" xfId="42461" xr:uid="{00000000-0005-0000-0000-00005D680000}"/>
    <cellStyle name="Normal 66 3 2 2 3 2 2 2 3 6" xfId="51972" xr:uid="{00000000-0005-0000-0000-00005E680000}"/>
    <cellStyle name="Normal 66 3 2 2 3 2 2 2 4" xfId="12323" xr:uid="{00000000-0005-0000-0000-00005F680000}"/>
    <cellStyle name="Normal 66 3 2 2 3 2 2 2 5" xfId="20482" xr:uid="{00000000-0005-0000-0000-000060680000}"/>
    <cellStyle name="Normal 66 3 2 2 3 2 2 2 6" xfId="28635" xr:uid="{00000000-0005-0000-0000-000061680000}"/>
    <cellStyle name="Normal 66 3 2 2 3 2 2 2 7" xfId="36867" xr:uid="{00000000-0005-0000-0000-000062680000}"/>
    <cellStyle name="Normal 66 3 2 2 3 2 2 2 8" xfId="46378" xr:uid="{00000000-0005-0000-0000-000063680000}"/>
    <cellStyle name="Normal 66 3 2 2 3 2 2 3" xfId="4566" xr:uid="{00000000-0005-0000-0000-000064680000}"/>
    <cellStyle name="Normal 66 3 2 2 3 2 2 3 2" xfId="14083" xr:uid="{00000000-0005-0000-0000-000065680000}"/>
    <cellStyle name="Normal 66 3 2 2 3 2 2 3 3" xfId="22236" xr:uid="{00000000-0005-0000-0000-000066680000}"/>
    <cellStyle name="Normal 66 3 2 2 3 2 2 3 4" xfId="30389" xr:uid="{00000000-0005-0000-0000-000067680000}"/>
    <cellStyle name="Normal 66 3 2 2 3 2 2 3 5" xfId="38621" xr:uid="{00000000-0005-0000-0000-000068680000}"/>
    <cellStyle name="Normal 66 3 2 2 3 2 2 3 6" xfId="48132" xr:uid="{00000000-0005-0000-0000-000069680000}"/>
    <cellStyle name="Normal 66 3 2 2 3 2 2 4" xfId="7126" xr:uid="{00000000-0005-0000-0000-00006A680000}"/>
    <cellStyle name="Normal 66 3 2 2 3 2 2 4 2" xfId="16643" xr:uid="{00000000-0005-0000-0000-00006B680000}"/>
    <cellStyle name="Normal 66 3 2 2 3 2 2 4 3" xfId="24796" xr:uid="{00000000-0005-0000-0000-00006C680000}"/>
    <cellStyle name="Normal 66 3 2 2 3 2 2 4 4" xfId="32949" xr:uid="{00000000-0005-0000-0000-00006D680000}"/>
    <cellStyle name="Normal 66 3 2 2 3 2 2 4 5" xfId="41181" xr:uid="{00000000-0005-0000-0000-00006E680000}"/>
    <cellStyle name="Normal 66 3 2 2 3 2 2 4 6" xfId="50692" xr:uid="{00000000-0005-0000-0000-00006F680000}"/>
    <cellStyle name="Normal 66 3 2 2 3 2 2 5" xfId="11043" xr:uid="{00000000-0005-0000-0000-000070680000}"/>
    <cellStyle name="Normal 66 3 2 2 3 2 2 6" xfId="19202" xr:uid="{00000000-0005-0000-0000-000071680000}"/>
    <cellStyle name="Normal 66 3 2 2 3 2 2 7" xfId="27355" xr:uid="{00000000-0005-0000-0000-000072680000}"/>
    <cellStyle name="Normal 66 3 2 2 3 2 2 8" xfId="35587" xr:uid="{00000000-0005-0000-0000-000073680000}"/>
    <cellStyle name="Normal 66 3 2 2 3 2 2 9" xfId="45098" xr:uid="{00000000-0005-0000-0000-000074680000}"/>
    <cellStyle name="Normal 66 3 2 2 3 2 3" xfId="2166" xr:uid="{00000000-0005-0000-0000-000075680000}"/>
    <cellStyle name="Normal 66 3 2 2 3 2 3 2" xfId="5206" xr:uid="{00000000-0005-0000-0000-000076680000}"/>
    <cellStyle name="Normal 66 3 2 2 3 2 3 2 2" xfId="14723" xr:uid="{00000000-0005-0000-0000-000077680000}"/>
    <cellStyle name="Normal 66 3 2 2 3 2 3 2 3" xfId="22876" xr:uid="{00000000-0005-0000-0000-000078680000}"/>
    <cellStyle name="Normal 66 3 2 2 3 2 3 2 4" xfId="31029" xr:uid="{00000000-0005-0000-0000-000079680000}"/>
    <cellStyle name="Normal 66 3 2 2 3 2 3 2 5" xfId="39261" xr:uid="{00000000-0005-0000-0000-00007A680000}"/>
    <cellStyle name="Normal 66 3 2 2 3 2 3 2 6" xfId="48772" xr:uid="{00000000-0005-0000-0000-00007B680000}"/>
    <cellStyle name="Normal 66 3 2 2 3 2 3 3" xfId="7766" xr:uid="{00000000-0005-0000-0000-00007C680000}"/>
    <cellStyle name="Normal 66 3 2 2 3 2 3 3 2" xfId="17283" xr:uid="{00000000-0005-0000-0000-00007D680000}"/>
    <cellStyle name="Normal 66 3 2 2 3 2 3 3 3" xfId="25436" xr:uid="{00000000-0005-0000-0000-00007E680000}"/>
    <cellStyle name="Normal 66 3 2 2 3 2 3 3 4" xfId="33589" xr:uid="{00000000-0005-0000-0000-00007F680000}"/>
    <cellStyle name="Normal 66 3 2 2 3 2 3 3 5" xfId="41821" xr:uid="{00000000-0005-0000-0000-000080680000}"/>
    <cellStyle name="Normal 66 3 2 2 3 2 3 3 6" xfId="51332" xr:uid="{00000000-0005-0000-0000-000081680000}"/>
    <cellStyle name="Normal 66 3 2 2 3 2 3 4" xfId="11683" xr:uid="{00000000-0005-0000-0000-000082680000}"/>
    <cellStyle name="Normal 66 3 2 2 3 2 3 5" xfId="19842" xr:uid="{00000000-0005-0000-0000-000083680000}"/>
    <cellStyle name="Normal 66 3 2 2 3 2 3 6" xfId="27995" xr:uid="{00000000-0005-0000-0000-000084680000}"/>
    <cellStyle name="Normal 66 3 2 2 3 2 3 7" xfId="36227" xr:uid="{00000000-0005-0000-0000-000085680000}"/>
    <cellStyle name="Normal 66 3 2 2 3 2 3 8" xfId="45738" xr:uid="{00000000-0005-0000-0000-000086680000}"/>
    <cellStyle name="Normal 66 3 2 2 3 2 4" xfId="3926" xr:uid="{00000000-0005-0000-0000-000087680000}"/>
    <cellStyle name="Normal 66 3 2 2 3 2 4 2" xfId="13443" xr:uid="{00000000-0005-0000-0000-000088680000}"/>
    <cellStyle name="Normal 66 3 2 2 3 2 4 3" xfId="21596" xr:uid="{00000000-0005-0000-0000-000089680000}"/>
    <cellStyle name="Normal 66 3 2 2 3 2 4 4" xfId="29749" xr:uid="{00000000-0005-0000-0000-00008A680000}"/>
    <cellStyle name="Normal 66 3 2 2 3 2 4 5" xfId="37981" xr:uid="{00000000-0005-0000-0000-00008B680000}"/>
    <cellStyle name="Normal 66 3 2 2 3 2 4 6" xfId="47492" xr:uid="{00000000-0005-0000-0000-00008C680000}"/>
    <cellStyle name="Normal 66 3 2 2 3 2 5" xfId="6486" xr:uid="{00000000-0005-0000-0000-00008D680000}"/>
    <cellStyle name="Normal 66 3 2 2 3 2 5 2" xfId="16003" xr:uid="{00000000-0005-0000-0000-00008E680000}"/>
    <cellStyle name="Normal 66 3 2 2 3 2 5 3" xfId="24156" xr:uid="{00000000-0005-0000-0000-00008F680000}"/>
    <cellStyle name="Normal 66 3 2 2 3 2 5 4" xfId="32309" xr:uid="{00000000-0005-0000-0000-000090680000}"/>
    <cellStyle name="Normal 66 3 2 2 3 2 5 5" xfId="40541" xr:uid="{00000000-0005-0000-0000-000091680000}"/>
    <cellStyle name="Normal 66 3 2 2 3 2 5 6" xfId="50052" xr:uid="{00000000-0005-0000-0000-000092680000}"/>
    <cellStyle name="Normal 66 3 2 2 3 2 6" xfId="10403" xr:uid="{00000000-0005-0000-0000-000093680000}"/>
    <cellStyle name="Normal 66 3 2 2 3 2 7" xfId="18562" xr:uid="{00000000-0005-0000-0000-000094680000}"/>
    <cellStyle name="Normal 66 3 2 2 3 2 8" xfId="26715" xr:uid="{00000000-0005-0000-0000-000095680000}"/>
    <cellStyle name="Normal 66 3 2 2 3 2 9" xfId="34947" xr:uid="{00000000-0005-0000-0000-000096680000}"/>
    <cellStyle name="Normal 66 3 2 2 3 3" xfId="1203" xr:uid="{00000000-0005-0000-0000-000097680000}"/>
    <cellStyle name="Normal 66 3 2 2 3 3 2" xfId="2486" xr:uid="{00000000-0005-0000-0000-000098680000}"/>
    <cellStyle name="Normal 66 3 2 2 3 3 2 2" xfId="5526" xr:uid="{00000000-0005-0000-0000-000099680000}"/>
    <cellStyle name="Normal 66 3 2 2 3 3 2 2 2" xfId="15043" xr:uid="{00000000-0005-0000-0000-00009A680000}"/>
    <cellStyle name="Normal 66 3 2 2 3 3 2 2 3" xfId="23196" xr:uid="{00000000-0005-0000-0000-00009B680000}"/>
    <cellStyle name="Normal 66 3 2 2 3 3 2 2 4" xfId="31349" xr:uid="{00000000-0005-0000-0000-00009C680000}"/>
    <cellStyle name="Normal 66 3 2 2 3 3 2 2 5" xfId="39581" xr:uid="{00000000-0005-0000-0000-00009D680000}"/>
    <cellStyle name="Normal 66 3 2 2 3 3 2 2 6" xfId="49092" xr:uid="{00000000-0005-0000-0000-00009E680000}"/>
    <cellStyle name="Normal 66 3 2 2 3 3 2 3" xfId="8086" xr:uid="{00000000-0005-0000-0000-00009F680000}"/>
    <cellStyle name="Normal 66 3 2 2 3 3 2 3 2" xfId="17603" xr:uid="{00000000-0005-0000-0000-0000A0680000}"/>
    <cellStyle name="Normal 66 3 2 2 3 3 2 3 3" xfId="25756" xr:uid="{00000000-0005-0000-0000-0000A1680000}"/>
    <cellStyle name="Normal 66 3 2 2 3 3 2 3 4" xfId="33909" xr:uid="{00000000-0005-0000-0000-0000A2680000}"/>
    <cellStyle name="Normal 66 3 2 2 3 3 2 3 5" xfId="42141" xr:uid="{00000000-0005-0000-0000-0000A3680000}"/>
    <cellStyle name="Normal 66 3 2 2 3 3 2 3 6" xfId="51652" xr:uid="{00000000-0005-0000-0000-0000A4680000}"/>
    <cellStyle name="Normal 66 3 2 2 3 3 2 4" xfId="12003" xr:uid="{00000000-0005-0000-0000-0000A5680000}"/>
    <cellStyle name="Normal 66 3 2 2 3 3 2 5" xfId="20162" xr:uid="{00000000-0005-0000-0000-0000A6680000}"/>
    <cellStyle name="Normal 66 3 2 2 3 3 2 6" xfId="28315" xr:uid="{00000000-0005-0000-0000-0000A7680000}"/>
    <cellStyle name="Normal 66 3 2 2 3 3 2 7" xfId="36547" xr:uid="{00000000-0005-0000-0000-0000A8680000}"/>
    <cellStyle name="Normal 66 3 2 2 3 3 2 8" xfId="46058" xr:uid="{00000000-0005-0000-0000-0000A9680000}"/>
    <cellStyle name="Normal 66 3 2 2 3 3 3" xfId="4246" xr:uid="{00000000-0005-0000-0000-0000AA680000}"/>
    <cellStyle name="Normal 66 3 2 2 3 3 3 2" xfId="13763" xr:uid="{00000000-0005-0000-0000-0000AB680000}"/>
    <cellStyle name="Normal 66 3 2 2 3 3 3 3" xfId="21916" xr:uid="{00000000-0005-0000-0000-0000AC680000}"/>
    <cellStyle name="Normal 66 3 2 2 3 3 3 4" xfId="30069" xr:uid="{00000000-0005-0000-0000-0000AD680000}"/>
    <cellStyle name="Normal 66 3 2 2 3 3 3 5" xfId="38301" xr:uid="{00000000-0005-0000-0000-0000AE680000}"/>
    <cellStyle name="Normal 66 3 2 2 3 3 3 6" xfId="47812" xr:uid="{00000000-0005-0000-0000-0000AF680000}"/>
    <cellStyle name="Normal 66 3 2 2 3 3 4" xfId="6806" xr:uid="{00000000-0005-0000-0000-0000B0680000}"/>
    <cellStyle name="Normal 66 3 2 2 3 3 4 2" xfId="16323" xr:uid="{00000000-0005-0000-0000-0000B1680000}"/>
    <cellStyle name="Normal 66 3 2 2 3 3 4 3" xfId="24476" xr:uid="{00000000-0005-0000-0000-0000B2680000}"/>
    <cellStyle name="Normal 66 3 2 2 3 3 4 4" xfId="32629" xr:uid="{00000000-0005-0000-0000-0000B3680000}"/>
    <cellStyle name="Normal 66 3 2 2 3 3 4 5" xfId="40861" xr:uid="{00000000-0005-0000-0000-0000B4680000}"/>
    <cellStyle name="Normal 66 3 2 2 3 3 4 6" xfId="50372" xr:uid="{00000000-0005-0000-0000-0000B5680000}"/>
    <cellStyle name="Normal 66 3 2 2 3 3 5" xfId="10723" xr:uid="{00000000-0005-0000-0000-0000B6680000}"/>
    <cellStyle name="Normal 66 3 2 2 3 3 6" xfId="18882" xr:uid="{00000000-0005-0000-0000-0000B7680000}"/>
    <cellStyle name="Normal 66 3 2 2 3 3 7" xfId="27035" xr:uid="{00000000-0005-0000-0000-0000B8680000}"/>
    <cellStyle name="Normal 66 3 2 2 3 3 8" xfId="35267" xr:uid="{00000000-0005-0000-0000-0000B9680000}"/>
    <cellStyle name="Normal 66 3 2 2 3 3 9" xfId="44778" xr:uid="{00000000-0005-0000-0000-0000BA680000}"/>
    <cellStyle name="Normal 66 3 2 2 3 4" xfId="1846" xr:uid="{00000000-0005-0000-0000-0000BB680000}"/>
    <cellStyle name="Normal 66 3 2 2 3 4 2" xfId="4886" xr:uid="{00000000-0005-0000-0000-0000BC680000}"/>
    <cellStyle name="Normal 66 3 2 2 3 4 2 2" xfId="14403" xr:uid="{00000000-0005-0000-0000-0000BD680000}"/>
    <cellStyle name="Normal 66 3 2 2 3 4 2 3" xfId="22556" xr:uid="{00000000-0005-0000-0000-0000BE680000}"/>
    <cellStyle name="Normal 66 3 2 2 3 4 2 4" xfId="30709" xr:uid="{00000000-0005-0000-0000-0000BF680000}"/>
    <cellStyle name="Normal 66 3 2 2 3 4 2 5" xfId="38941" xr:uid="{00000000-0005-0000-0000-0000C0680000}"/>
    <cellStyle name="Normal 66 3 2 2 3 4 2 6" xfId="48452" xr:uid="{00000000-0005-0000-0000-0000C1680000}"/>
    <cellStyle name="Normal 66 3 2 2 3 4 3" xfId="7446" xr:uid="{00000000-0005-0000-0000-0000C2680000}"/>
    <cellStyle name="Normal 66 3 2 2 3 4 3 2" xfId="16963" xr:uid="{00000000-0005-0000-0000-0000C3680000}"/>
    <cellStyle name="Normal 66 3 2 2 3 4 3 3" xfId="25116" xr:uid="{00000000-0005-0000-0000-0000C4680000}"/>
    <cellStyle name="Normal 66 3 2 2 3 4 3 4" xfId="33269" xr:uid="{00000000-0005-0000-0000-0000C5680000}"/>
    <cellStyle name="Normal 66 3 2 2 3 4 3 5" xfId="41501" xr:uid="{00000000-0005-0000-0000-0000C6680000}"/>
    <cellStyle name="Normal 66 3 2 2 3 4 3 6" xfId="51012" xr:uid="{00000000-0005-0000-0000-0000C7680000}"/>
    <cellStyle name="Normal 66 3 2 2 3 4 4" xfId="11363" xr:uid="{00000000-0005-0000-0000-0000C8680000}"/>
    <cellStyle name="Normal 66 3 2 2 3 4 5" xfId="19522" xr:uid="{00000000-0005-0000-0000-0000C9680000}"/>
    <cellStyle name="Normal 66 3 2 2 3 4 6" xfId="27675" xr:uid="{00000000-0005-0000-0000-0000CA680000}"/>
    <cellStyle name="Normal 66 3 2 2 3 4 7" xfId="35907" xr:uid="{00000000-0005-0000-0000-0000CB680000}"/>
    <cellStyle name="Normal 66 3 2 2 3 4 8" xfId="45418" xr:uid="{00000000-0005-0000-0000-0000CC680000}"/>
    <cellStyle name="Normal 66 3 2 2 3 5" xfId="3603" xr:uid="{00000000-0005-0000-0000-0000CD680000}"/>
    <cellStyle name="Normal 66 3 2 2 3 5 2" xfId="13120" xr:uid="{00000000-0005-0000-0000-0000CE680000}"/>
    <cellStyle name="Normal 66 3 2 2 3 5 3" xfId="21276" xr:uid="{00000000-0005-0000-0000-0000CF680000}"/>
    <cellStyle name="Normal 66 3 2 2 3 5 4" xfId="29429" xr:uid="{00000000-0005-0000-0000-0000D0680000}"/>
    <cellStyle name="Normal 66 3 2 2 3 5 5" xfId="37661" xr:uid="{00000000-0005-0000-0000-0000D1680000}"/>
    <cellStyle name="Normal 66 3 2 2 3 5 6" xfId="47172" xr:uid="{00000000-0005-0000-0000-0000D2680000}"/>
    <cellStyle name="Normal 66 3 2 2 3 6" xfId="6166" xr:uid="{00000000-0005-0000-0000-0000D3680000}"/>
    <cellStyle name="Normal 66 3 2 2 3 6 2" xfId="15683" xr:uid="{00000000-0005-0000-0000-0000D4680000}"/>
    <cellStyle name="Normal 66 3 2 2 3 6 3" xfId="23836" xr:uid="{00000000-0005-0000-0000-0000D5680000}"/>
    <cellStyle name="Normal 66 3 2 2 3 6 4" xfId="31989" xr:uid="{00000000-0005-0000-0000-0000D6680000}"/>
    <cellStyle name="Normal 66 3 2 2 3 6 5" xfId="40221" xr:uid="{00000000-0005-0000-0000-0000D7680000}"/>
    <cellStyle name="Normal 66 3 2 2 3 6 6" xfId="49732" xr:uid="{00000000-0005-0000-0000-0000D8680000}"/>
    <cellStyle name="Normal 66 3 2 2 3 7" xfId="10083" xr:uid="{00000000-0005-0000-0000-0000D9680000}"/>
    <cellStyle name="Normal 66 3 2 2 3 8" xfId="18242" xr:uid="{00000000-0005-0000-0000-0000DA680000}"/>
    <cellStyle name="Normal 66 3 2 2 3 9" xfId="26395" xr:uid="{00000000-0005-0000-0000-0000DB680000}"/>
    <cellStyle name="Normal 66 3 2 2 30" xfId="9750" xr:uid="{00000000-0005-0000-0000-0000DC680000}"/>
    <cellStyle name="Normal 66 3 2 2 30 2" xfId="43805" xr:uid="{00000000-0005-0000-0000-0000DD680000}"/>
    <cellStyle name="Normal 66 3 2 2 30 3" xfId="53316" xr:uid="{00000000-0005-0000-0000-0000DE680000}"/>
    <cellStyle name="Normal 66 3 2 2 31" xfId="9829" xr:uid="{00000000-0005-0000-0000-0000DF680000}"/>
    <cellStyle name="Normal 66 3 2 2 31 2" xfId="43884" xr:uid="{00000000-0005-0000-0000-0000E0680000}"/>
    <cellStyle name="Normal 66 3 2 2 31 3" xfId="53395" xr:uid="{00000000-0005-0000-0000-0000E1680000}"/>
    <cellStyle name="Normal 66 3 2 2 32" xfId="9923" xr:uid="{00000000-0005-0000-0000-0000E2680000}"/>
    <cellStyle name="Normal 66 3 2 2 33" xfId="18082" xr:uid="{00000000-0005-0000-0000-0000E3680000}"/>
    <cellStyle name="Normal 66 3 2 2 34" xfId="26235" xr:uid="{00000000-0005-0000-0000-0000E4680000}"/>
    <cellStyle name="Normal 66 3 2 2 35" xfId="34388" xr:uid="{00000000-0005-0000-0000-0000E5680000}"/>
    <cellStyle name="Normal 66 3 2 2 36" xfId="34467" xr:uid="{00000000-0005-0000-0000-0000E6680000}"/>
    <cellStyle name="Normal 66 3 2 2 37" xfId="43978" xr:uid="{00000000-0005-0000-0000-0000E7680000}"/>
    <cellStyle name="Normal 66 3 2 2 38" xfId="53489" xr:uid="{00000000-0005-0000-0000-0000E8680000}"/>
    <cellStyle name="Normal 66 3 2 2 39" xfId="53568" xr:uid="{00000000-0005-0000-0000-0000E9680000}"/>
    <cellStyle name="Normal 66 3 2 2 4" xfId="717" xr:uid="{00000000-0005-0000-0000-0000EA680000}"/>
    <cellStyle name="Normal 66 3 2 2 4 10" xfId="44298" xr:uid="{00000000-0005-0000-0000-0000EB680000}"/>
    <cellStyle name="Normal 66 3 2 2 4 2" xfId="1363" xr:uid="{00000000-0005-0000-0000-0000EC680000}"/>
    <cellStyle name="Normal 66 3 2 2 4 2 2" xfId="2646" xr:uid="{00000000-0005-0000-0000-0000ED680000}"/>
    <cellStyle name="Normal 66 3 2 2 4 2 2 2" xfId="5686" xr:uid="{00000000-0005-0000-0000-0000EE680000}"/>
    <cellStyle name="Normal 66 3 2 2 4 2 2 2 2" xfId="15203" xr:uid="{00000000-0005-0000-0000-0000EF680000}"/>
    <cellStyle name="Normal 66 3 2 2 4 2 2 2 3" xfId="23356" xr:uid="{00000000-0005-0000-0000-0000F0680000}"/>
    <cellStyle name="Normal 66 3 2 2 4 2 2 2 4" xfId="31509" xr:uid="{00000000-0005-0000-0000-0000F1680000}"/>
    <cellStyle name="Normal 66 3 2 2 4 2 2 2 5" xfId="39741" xr:uid="{00000000-0005-0000-0000-0000F2680000}"/>
    <cellStyle name="Normal 66 3 2 2 4 2 2 2 6" xfId="49252" xr:uid="{00000000-0005-0000-0000-0000F3680000}"/>
    <cellStyle name="Normal 66 3 2 2 4 2 2 3" xfId="8246" xr:uid="{00000000-0005-0000-0000-0000F4680000}"/>
    <cellStyle name="Normal 66 3 2 2 4 2 2 3 2" xfId="17763" xr:uid="{00000000-0005-0000-0000-0000F5680000}"/>
    <cellStyle name="Normal 66 3 2 2 4 2 2 3 3" xfId="25916" xr:uid="{00000000-0005-0000-0000-0000F6680000}"/>
    <cellStyle name="Normal 66 3 2 2 4 2 2 3 4" xfId="34069" xr:uid="{00000000-0005-0000-0000-0000F7680000}"/>
    <cellStyle name="Normal 66 3 2 2 4 2 2 3 5" xfId="42301" xr:uid="{00000000-0005-0000-0000-0000F8680000}"/>
    <cellStyle name="Normal 66 3 2 2 4 2 2 3 6" xfId="51812" xr:uid="{00000000-0005-0000-0000-0000F9680000}"/>
    <cellStyle name="Normal 66 3 2 2 4 2 2 4" xfId="12163" xr:uid="{00000000-0005-0000-0000-0000FA680000}"/>
    <cellStyle name="Normal 66 3 2 2 4 2 2 5" xfId="20322" xr:uid="{00000000-0005-0000-0000-0000FB680000}"/>
    <cellStyle name="Normal 66 3 2 2 4 2 2 6" xfId="28475" xr:uid="{00000000-0005-0000-0000-0000FC680000}"/>
    <cellStyle name="Normal 66 3 2 2 4 2 2 7" xfId="36707" xr:uid="{00000000-0005-0000-0000-0000FD680000}"/>
    <cellStyle name="Normal 66 3 2 2 4 2 2 8" xfId="46218" xr:uid="{00000000-0005-0000-0000-0000FE680000}"/>
    <cellStyle name="Normal 66 3 2 2 4 2 3" xfId="4406" xr:uid="{00000000-0005-0000-0000-0000FF680000}"/>
    <cellStyle name="Normal 66 3 2 2 4 2 3 2" xfId="13923" xr:uid="{00000000-0005-0000-0000-000000690000}"/>
    <cellStyle name="Normal 66 3 2 2 4 2 3 3" xfId="22076" xr:uid="{00000000-0005-0000-0000-000001690000}"/>
    <cellStyle name="Normal 66 3 2 2 4 2 3 4" xfId="30229" xr:uid="{00000000-0005-0000-0000-000002690000}"/>
    <cellStyle name="Normal 66 3 2 2 4 2 3 5" xfId="38461" xr:uid="{00000000-0005-0000-0000-000003690000}"/>
    <cellStyle name="Normal 66 3 2 2 4 2 3 6" xfId="47972" xr:uid="{00000000-0005-0000-0000-000004690000}"/>
    <cellStyle name="Normal 66 3 2 2 4 2 4" xfId="6966" xr:uid="{00000000-0005-0000-0000-000005690000}"/>
    <cellStyle name="Normal 66 3 2 2 4 2 4 2" xfId="16483" xr:uid="{00000000-0005-0000-0000-000006690000}"/>
    <cellStyle name="Normal 66 3 2 2 4 2 4 3" xfId="24636" xr:uid="{00000000-0005-0000-0000-000007690000}"/>
    <cellStyle name="Normal 66 3 2 2 4 2 4 4" xfId="32789" xr:uid="{00000000-0005-0000-0000-000008690000}"/>
    <cellStyle name="Normal 66 3 2 2 4 2 4 5" xfId="41021" xr:uid="{00000000-0005-0000-0000-000009690000}"/>
    <cellStyle name="Normal 66 3 2 2 4 2 4 6" xfId="50532" xr:uid="{00000000-0005-0000-0000-00000A690000}"/>
    <cellStyle name="Normal 66 3 2 2 4 2 5" xfId="10883" xr:uid="{00000000-0005-0000-0000-00000B690000}"/>
    <cellStyle name="Normal 66 3 2 2 4 2 6" xfId="19042" xr:uid="{00000000-0005-0000-0000-00000C690000}"/>
    <cellStyle name="Normal 66 3 2 2 4 2 7" xfId="27195" xr:uid="{00000000-0005-0000-0000-00000D690000}"/>
    <cellStyle name="Normal 66 3 2 2 4 2 8" xfId="35427" xr:uid="{00000000-0005-0000-0000-00000E690000}"/>
    <cellStyle name="Normal 66 3 2 2 4 2 9" xfId="44938" xr:uid="{00000000-0005-0000-0000-00000F690000}"/>
    <cellStyle name="Normal 66 3 2 2 4 3" xfId="2006" xr:uid="{00000000-0005-0000-0000-000010690000}"/>
    <cellStyle name="Normal 66 3 2 2 4 3 2" xfId="5046" xr:uid="{00000000-0005-0000-0000-000011690000}"/>
    <cellStyle name="Normal 66 3 2 2 4 3 2 2" xfId="14563" xr:uid="{00000000-0005-0000-0000-000012690000}"/>
    <cellStyle name="Normal 66 3 2 2 4 3 2 3" xfId="22716" xr:uid="{00000000-0005-0000-0000-000013690000}"/>
    <cellStyle name="Normal 66 3 2 2 4 3 2 4" xfId="30869" xr:uid="{00000000-0005-0000-0000-000014690000}"/>
    <cellStyle name="Normal 66 3 2 2 4 3 2 5" xfId="39101" xr:uid="{00000000-0005-0000-0000-000015690000}"/>
    <cellStyle name="Normal 66 3 2 2 4 3 2 6" xfId="48612" xr:uid="{00000000-0005-0000-0000-000016690000}"/>
    <cellStyle name="Normal 66 3 2 2 4 3 3" xfId="7606" xr:uid="{00000000-0005-0000-0000-000017690000}"/>
    <cellStyle name="Normal 66 3 2 2 4 3 3 2" xfId="17123" xr:uid="{00000000-0005-0000-0000-000018690000}"/>
    <cellStyle name="Normal 66 3 2 2 4 3 3 3" xfId="25276" xr:uid="{00000000-0005-0000-0000-000019690000}"/>
    <cellStyle name="Normal 66 3 2 2 4 3 3 4" xfId="33429" xr:uid="{00000000-0005-0000-0000-00001A690000}"/>
    <cellStyle name="Normal 66 3 2 2 4 3 3 5" xfId="41661" xr:uid="{00000000-0005-0000-0000-00001B690000}"/>
    <cellStyle name="Normal 66 3 2 2 4 3 3 6" xfId="51172" xr:uid="{00000000-0005-0000-0000-00001C690000}"/>
    <cellStyle name="Normal 66 3 2 2 4 3 4" xfId="11523" xr:uid="{00000000-0005-0000-0000-00001D690000}"/>
    <cellStyle name="Normal 66 3 2 2 4 3 5" xfId="19682" xr:uid="{00000000-0005-0000-0000-00001E690000}"/>
    <cellStyle name="Normal 66 3 2 2 4 3 6" xfId="27835" xr:uid="{00000000-0005-0000-0000-00001F690000}"/>
    <cellStyle name="Normal 66 3 2 2 4 3 7" xfId="36067" xr:uid="{00000000-0005-0000-0000-000020690000}"/>
    <cellStyle name="Normal 66 3 2 2 4 3 8" xfId="45578" xr:uid="{00000000-0005-0000-0000-000021690000}"/>
    <cellStyle name="Normal 66 3 2 2 4 4" xfId="3763" xr:uid="{00000000-0005-0000-0000-000022690000}"/>
    <cellStyle name="Normal 66 3 2 2 4 4 2" xfId="13280" xr:uid="{00000000-0005-0000-0000-000023690000}"/>
    <cellStyle name="Normal 66 3 2 2 4 4 3" xfId="21436" xr:uid="{00000000-0005-0000-0000-000024690000}"/>
    <cellStyle name="Normal 66 3 2 2 4 4 4" xfId="29589" xr:uid="{00000000-0005-0000-0000-000025690000}"/>
    <cellStyle name="Normal 66 3 2 2 4 4 5" xfId="37821" xr:uid="{00000000-0005-0000-0000-000026690000}"/>
    <cellStyle name="Normal 66 3 2 2 4 4 6" xfId="47332" xr:uid="{00000000-0005-0000-0000-000027690000}"/>
    <cellStyle name="Normal 66 3 2 2 4 5" xfId="6326" xr:uid="{00000000-0005-0000-0000-000028690000}"/>
    <cellStyle name="Normal 66 3 2 2 4 5 2" xfId="15843" xr:uid="{00000000-0005-0000-0000-000029690000}"/>
    <cellStyle name="Normal 66 3 2 2 4 5 3" xfId="23996" xr:uid="{00000000-0005-0000-0000-00002A690000}"/>
    <cellStyle name="Normal 66 3 2 2 4 5 4" xfId="32149" xr:uid="{00000000-0005-0000-0000-00002B690000}"/>
    <cellStyle name="Normal 66 3 2 2 4 5 5" xfId="40381" xr:uid="{00000000-0005-0000-0000-00002C690000}"/>
    <cellStyle name="Normal 66 3 2 2 4 5 6" xfId="49892" xr:uid="{00000000-0005-0000-0000-00002D690000}"/>
    <cellStyle name="Normal 66 3 2 2 4 6" xfId="10243" xr:uid="{00000000-0005-0000-0000-00002E690000}"/>
    <cellStyle name="Normal 66 3 2 2 4 7" xfId="18402" xr:uid="{00000000-0005-0000-0000-00002F690000}"/>
    <cellStyle name="Normal 66 3 2 2 4 8" xfId="26555" xr:uid="{00000000-0005-0000-0000-000030690000}"/>
    <cellStyle name="Normal 66 3 2 2 4 9" xfId="34787" xr:uid="{00000000-0005-0000-0000-000031690000}"/>
    <cellStyle name="Normal 66 3 2 2 40" xfId="53647" xr:uid="{00000000-0005-0000-0000-000032690000}"/>
    <cellStyle name="Normal 66 3 2 2 41" xfId="53726" xr:uid="{00000000-0005-0000-0000-000033690000}"/>
    <cellStyle name="Normal 66 3 2 2 42" xfId="53805" xr:uid="{00000000-0005-0000-0000-000034690000}"/>
    <cellStyle name="Normal 66 3 2 2 5" xfId="1043" xr:uid="{00000000-0005-0000-0000-000035690000}"/>
    <cellStyle name="Normal 66 3 2 2 5 2" xfId="2326" xr:uid="{00000000-0005-0000-0000-000036690000}"/>
    <cellStyle name="Normal 66 3 2 2 5 2 2" xfId="5366" xr:uid="{00000000-0005-0000-0000-000037690000}"/>
    <cellStyle name="Normal 66 3 2 2 5 2 2 2" xfId="14883" xr:uid="{00000000-0005-0000-0000-000038690000}"/>
    <cellStyle name="Normal 66 3 2 2 5 2 2 3" xfId="23036" xr:uid="{00000000-0005-0000-0000-000039690000}"/>
    <cellStyle name="Normal 66 3 2 2 5 2 2 4" xfId="31189" xr:uid="{00000000-0005-0000-0000-00003A690000}"/>
    <cellStyle name="Normal 66 3 2 2 5 2 2 5" xfId="39421" xr:uid="{00000000-0005-0000-0000-00003B690000}"/>
    <cellStyle name="Normal 66 3 2 2 5 2 2 6" xfId="48932" xr:uid="{00000000-0005-0000-0000-00003C690000}"/>
    <cellStyle name="Normal 66 3 2 2 5 2 3" xfId="7926" xr:uid="{00000000-0005-0000-0000-00003D690000}"/>
    <cellStyle name="Normal 66 3 2 2 5 2 3 2" xfId="17443" xr:uid="{00000000-0005-0000-0000-00003E690000}"/>
    <cellStyle name="Normal 66 3 2 2 5 2 3 3" xfId="25596" xr:uid="{00000000-0005-0000-0000-00003F690000}"/>
    <cellStyle name="Normal 66 3 2 2 5 2 3 4" xfId="33749" xr:uid="{00000000-0005-0000-0000-000040690000}"/>
    <cellStyle name="Normal 66 3 2 2 5 2 3 5" xfId="41981" xr:uid="{00000000-0005-0000-0000-000041690000}"/>
    <cellStyle name="Normal 66 3 2 2 5 2 3 6" xfId="51492" xr:uid="{00000000-0005-0000-0000-000042690000}"/>
    <cellStyle name="Normal 66 3 2 2 5 2 4" xfId="11843" xr:uid="{00000000-0005-0000-0000-000043690000}"/>
    <cellStyle name="Normal 66 3 2 2 5 2 5" xfId="20002" xr:uid="{00000000-0005-0000-0000-000044690000}"/>
    <cellStyle name="Normal 66 3 2 2 5 2 6" xfId="28155" xr:uid="{00000000-0005-0000-0000-000045690000}"/>
    <cellStyle name="Normal 66 3 2 2 5 2 7" xfId="36387" xr:uid="{00000000-0005-0000-0000-000046690000}"/>
    <cellStyle name="Normal 66 3 2 2 5 2 8" xfId="45898" xr:uid="{00000000-0005-0000-0000-000047690000}"/>
    <cellStyle name="Normal 66 3 2 2 5 3" xfId="4086" xr:uid="{00000000-0005-0000-0000-000048690000}"/>
    <cellStyle name="Normal 66 3 2 2 5 3 2" xfId="13603" xr:uid="{00000000-0005-0000-0000-000049690000}"/>
    <cellStyle name="Normal 66 3 2 2 5 3 3" xfId="21756" xr:uid="{00000000-0005-0000-0000-00004A690000}"/>
    <cellStyle name="Normal 66 3 2 2 5 3 4" xfId="29909" xr:uid="{00000000-0005-0000-0000-00004B690000}"/>
    <cellStyle name="Normal 66 3 2 2 5 3 5" xfId="38141" xr:uid="{00000000-0005-0000-0000-00004C690000}"/>
    <cellStyle name="Normal 66 3 2 2 5 3 6" xfId="47652" xr:uid="{00000000-0005-0000-0000-00004D690000}"/>
    <cellStyle name="Normal 66 3 2 2 5 4" xfId="6646" xr:uid="{00000000-0005-0000-0000-00004E690000}"/>
    <cellStyle name="Normal 66 3 2 2 5 4 2" xfId="16163" xr:uid="{00000000-0005-0000-0000-00004F690000}"/>
    <cellStyle name="Normal 66 3 2 2 5 4 3" xfId="24316" xr:uid="{00000000-0005-0000-0000-000050690000}"/>
    <cellStyle name="Normal 66 3 2 2 5 4 4" xfId="32469" xr:uid="{00000000-0005-0000-0000-000051690000}"/>
    <cellStyle name="Normal 66 3 2 2 5 4 5" xfId="40701" xr:uid="{00000000-0005-0000-0000-000052690000}"/>
    <cellStyle name="Normal 66 3 2 2 5 4 6" xfId="50212" xr:uid="{00000000-0005-0000-0000-000053690000}"/>
    <cellStyle name="Normal 66 3 2 2 5 5" xfId="10563" xr:uid="{00000000-0005-0000-0000-000054690000}"/>
    <cellStyle name="Normal 66 3 2 2 5 6" xfId="18722" xr:uid="{00000000-0005-0000-0000-000055690000}"/>
    <cellStyle name="Normal 66 3 2 2 5 7" xfId="26875" xr:uid="{00000000-0005-0000-0000-000056690000}"/>
    <cellStyle name="Normal 66 3 2 2 5 8" xfId="35107" xr:uid="{00000000-0005-0000-0000-000057690000}"/>
    <cellStyle name="Normal 66 3 2 2 5 9" xfId="44618" xr:uid="{00000000-0005-0000-0000-000058690000}"/>
    <cellStyle name="Normal 66 3 2 2 6" xfId="1686" xr:uid="{00000000-0005-0000-0000-000059690000}"/>
    <cellStyle name="Normal 66 3 2 2 6 2" xfId="4726" xr:uid="{00000000-0005-0000-0000-00005A690000}"/>
    <cellStyle name="Normal 66 3 2 2 6 2 2" xfId="14243" xr:uid="{00000000-0005-0000-0000-00005B690000}"/>
    <cellStyle name="Normal 66 3 2 2 6 2 3" xfId="22396" xr:uid="{00000000-0005-0000-0000-00005C690000}"/>
    <cellStyle name="Normal 66 3 2 2 6 2 4" xfId="30549" xr:uid="{00000000-0005-0000-0000-00005D690000}"/>
    <cellStyle name="Normal 66 3 2 2 6 2 5" xfId="38781" xr:uid="{00000000-0005-0000-0000-00005E690000}"/>
    <cellStyle name="Normal 66 3 2 2 6 2 6" xfId="48292" xr:uid="{00000000-0005-0000-0000-00005F690000}"/>
    <cellStyle name="Normal 66 3 2 2 6 3" xfId="7286" xr:uid="{00000000-0005-0000-0000-000060690000}"/>
    <cellStyle name="Normal 66 3 2 2 6 3 2" xfId="16803" xr:uid="{00000000-0005-0000-0000-000061690000}"/>
    <cellStyle name="Normal 66 3 2 2 6 3 3" xfId="24956" xr:uid="{00000000-0005-0000-0000-000062690000}"/>
    <cellStyle name="Normal 66 3 2 2 6 3 4" xfId="33109" xr:uid="{00000000-0005-0000-0000-000063690000}"/>
    <cellStyle name="Normal 66 3 2 2 6 3 5" xfId="41341" xr:uid="{00000000-0005-0000-0000-000064690000}"/>
    <cellStyle name="Normal 66 3 2 2 6 3 6" xfId="50852" xr:uid="{00000000-0005-0000-0000-000065690000}"/>
    <cellStyle name="Normal 66 3 2 2 6 4" xfId="11203" xr:uid="{00000000-0005-0000-0000-000066690000}"/>
    <cellStyle name="Normal 66 3 2 2 6 5" xfId="19362" xr:uid="{00000000-0005-0000-0000-000067690000}"/>
    <cellStyle name="Normal 66 3 2 2 6 6" xfId="27515" xr:uid="{00000000-0005-0000-0000-000068690000}"/>
    <cellStyle name="Normal 66 3 2 2 6 7" xfId="35747" xr:uid="{00000000-0005-0000-0000-000069690000}"/>
    <cellStyle name="Normal 66 3 2 2 6 8" xfId="45258" xr:uid="{00000000-0005-0000-0000-00006A690000}"/>
    <cellStyle name="Normal 66 3 2 2 7" xfId="2965" xr:uid="{00000000-0005-0000-0000-00006B690000}"/>
    <cellStyle name="Normal 66 3 2 2 7 2" xfId="12482" xr:uid="{00000000-0005-0000-0000-00006C690000}"/>
    <cellStyle name="Normal 66 3 2 2 7 3" xfId="20641" xr:uid="{00000000-0005-0000-0000-00006D690000}"/>
    <cellStyle name="Normal 66 3 2 2 7 4" xfId="28794" xr:uid="{00000000-0005-0000-0000-00006E690000}"/>
    <cellStyle name="Normal 66 3 2 2 7 5" xfId="37026" xr:uid="{00000000-0005-0000-0000-00006F690000}"/>
    <cellStyle name="Normal 66 3 2 2 7 6" xfId="46537" xr:uid="{00000000-0005-0000-0000-000070690000}"/>
    <cellStyle name="Normal 66 3 2 2 8" xfId="3044" xr:uid="{00000000-0005-0000-0000-000071690000}"/>
    <cellStyle name="Normal 66 3 2 2 8 2" xfId="12561" xr:uid="{00000000-0005-0000-0000-000072690000}"/>
    <cellStyle name="Normal 66 3 2 2 8 3" xfId="20720" xr:uid="{00000000-0005-0000-0000-000073690000}"/>
    <cellStyle name="Normal 66 3 2 2 8 4" xfId="28873" xr:uid="{00000000-0005-0000-0000-000074690000}"/>
    <cellStyle name="Normal 66 3 2 2 8 5" xfId="37105" xr:uid="{00000000-0005-0000-0000-000075690000}"/>
    <cellStyle name="Normal 66 3 2 2 8 6" xfId="46616" xr:uid="{00000000-0005-0000-0000-000076690000}"/>
    <cellStyle name="Normal 66 3 2 2 9" xfId="3123" xr:uid="{00000000-0005-0000-0000-000077690000}"/>
    <cellStyle name="Normal 66 3 2 2 9 2" xfId="12640" xr:uid="{00000000-0005-0000-0000-000078690000}"/>
    <cellStyle name="Normal 66 3 2 2 9 3" xfId="20799" xr:uid="{00000000-0005-0000-0000-000079690000}"/>
    <cellStyle name="Normal 66 3 2 2 9 4" xfId="28952" xr:uid="{00000000-0005-0000-0000-00007A690000}"/>
    <cellStyle name="Normal 66 3 2 2 9 5" xfId="37184" xr:uid="{00000000-0005-0000-0000-00007B690000}"/>
    <cellStyle name="Normal 66 3 2 2 9 6" xfId="46695" xr:uid="{00000000-0005-0000-0000-00007C690000}"/>
    <cellStyle name="Normal 66 3 2 20" xfId="8834" xr:uid="{00000000-0005-0000-0000-00007D690000}"/>
    <cellStyle name="Normal 66 3 2 20 2" xfId="42889" xr:uid="{00000000-0005-0000-0000-00007E690000}"/>
    <cellStyle name="Normal 66 3 2 20 3" xfId="52400" xr:uid="{00000000-0005-0000-0000-00007F690000}"/>
    <cellStyle name="Normal 66 3 2 21" xfId="8913" xr:uid="{00000000-0005-0000-0000-000080690000}"/>
    <cellStyle name="Normal 66 3 2 21 2" xfId="42968" xr:uid="{00000000-0005-0000-0000-000081690000}"/>
    <cellStyle name="Normal 66 3 2 21 3" xfId="52479" xr:uid="{00000000-0005-0000-0000-000082690000}"/>
    <cellStyle name="Normal 66 3 2 22" xfId="8992" xr:uid="{00000000-0005-0000-0000-000083690000}"/>
    <cellStyle name="Normal 66 3 2 22 2" xfId="43047" xr:uid="{00000000-0005-0000-0000-000084690000}"/>
    <cellStyle name="Normal 66 3 2 22 3" xfId="52558" xr:uid="{00000000-0005-0000-0000-000085690000}"/>
    <cellStyle name="Normal 66 3 2 23" xfId="9071" xr:uid="{00000000-0005-0000-0000-000086690000}"/>
    <cellStyle name="Normal 66 3 2 23 2" xfId="43126" xr:uid="{00000000-0005-0000-0000-000087690000}"/>
    <cellStyle name="Normal 66 3 2 23 3" xfId="52637" xr:uid="{00000000-0005-0000-0000-000088690000}"/>
    <cellStyle name="Normal 66 3 2 24" xfId="9150" xr:uid="{00000000-0005-0000-0000-000089690000}"/>
    <cellStyle name="Normal 66 3 2 24 2" xfId="43205" xr:uid="{00000000-0005-0000-0000-00008A690000}"/>
    <cellStyle name="Normal 66 3 2 24 3" xfId="52716" xr:uid="{00000000-0005-0000-0000-00008B690000}"/>
    <cellStyle name="Normal 66 3 2 25" xfId="9229" xr:uid="{00000000-0005-0000-0000-00008C690000}"/>
    <cellStyle name="Normal 66 3 2 25 2" xfId="43284" xr:uid="{00000000-0005-0000-0000-00008D690000}"/>
    <cellStyle name="Normal 66 3 2 25 3" xfId="52795" xr:uid="{00000000-0005-0000-0000-00008E690000}"/>
    <cellStyle name="Normal 66 3 2 26" xfId="9308" xr:uid="{00000000-0005-0000-0000-00008F690000}"/>
    <cellStyle name="Normal 66 3 2 26 2" xfId="43363" xr:uid="{00000000-0005-0000-0000-000090690000}"/>
    <cellStyle name="Normal 66 3 2 26 3" xfId="52874" xr:uid="{00000000-0005-0000-0000-000091690000}"/>
    <cellStyle name="Normal 66 3 2 27" xfId="9387" xr:uid="{00000000-0005-0000-0000-000092690000}"/>
    <cellStyle name="Normal 66 3 2 27 2" xfId="43442" xr:uid="{00000000-0005-0000-0000-000093690000}"/>
    <cellStyle name="Normal 66 3 2 27 3" xfId="52953" xr:uid="{00000000-0005-0000-0000-000094690000}"/>
    <cellStyle name="Normal 66 3 2 28" xfId="9466" xr:uid="{00000000-0005-0000-0000-000095690000}"/>
    <cellStyle name="Normal 66 3 2 28 2" xfId="43521" xr:uid="{00000000-0005-0000-0000-000096690000}"/>
    <cellStyle name="Normal 66 3 2 28 3" xfId="53032" xr:uid="{00000000-0005-0000-0000-000097690000}"/>
    <cellStyle name="Normal 66 3 2 29" xfId="9545" xr:uid="{00000000-0005-0000-0000-000098690000}"/>
    <cellStyle name="Normal 66 3 2 29 2" xfId="43600" xr:uid="{00000000-0005-0000-0000-000099690000}"/>
    <cellStyle name="Normal 66 3 2 29 3" xfId="53111" xr:uid="{00000000-0005-0000-0000-00009A690000}"/>
    <cellStyle name="Normal 66 3 2 3" xfId="424" xr:uid="{00000000-0005-0000-0000-00009B690000}"/>
    <cellStyle name="Normal 66 3 2 3 10" xfId="26267" xr:uid="{00000000-0005-0000-0000-00009C690000}"/>
    <cellStyle name="Normal 66 3 2 3 11" xfId="34499" xr:uid="{00000000-0005-0000-0000-00009D690000}"/>
    <cellStyle name="Normal 66 3 2 3 12" xfId="44010" xr:uid="{00000000-0005-0000-0000-00009E690000}"/>
    <cellStyle name="Normal 66 3 2 3 2" xfId="586" xr:uid="{00000000-0005-0000-0000-00009F690000}"/>
    <cellStyle name="Normal 66 3 2 3 2 10" xfId="34659" xr:uid="{00000000-0005-0000-0000-0000A0690000}"/>
    <cellStyle name="Normal 66 3 2 3 2 11" xfId="44170" xr:uid="{00000000-0005-0000-0000-0000A1690000}"/>
    <cellStyle name="Normal 66 3 2 3 2 2" xfId="912" xr:uid="{00000000-0005-0000-0000-0000A2690000}"/>
    <cellStyle name="Normal 66 3 2 3 2 2 10" xfId="44490" xr:uid="{00000000-0005-0000-0000-0000A3690000}"/>
    <cellStyle name="Normal 66 3 2 3 2 2 2" xfId="1555" xr:uid="{00000000-0005-0000-0000-0000A4690000}"/>
    <cellStyle name="Normal 66 3 2 3 2 2 2 2" xfId="2838" xr:uid="{00000000-0005-0000-0000-0000A5690000}"/>
    <cellStyle name="Normal 66 3 2 3 2 2 2 2 2" xfId="5878" xr:uid="{00000000-0005-0000-0000-0000A6690000}"/>
    <cellStyle name="Normal 66 3 2 3 2 2 2 2 2 2" xfId="15395" xr:uid="{00000000-0005-0000-0000-0000A7690000}"/>
    <cellStyle name="Normal 66 3 2 3 2 2 2 2 2 3" xfId="23548" xr:uid="{00000000-0005-0000-0000-0000A8690000}"/>
    <cellStyle name="Normal 66 3 2 3 2 2 2 2 2 4" xfId="31701" xr:uid="{00000000-0005-0000-0000-0000A9690000}"/>
    <cellStyle name="Normal 66 3 2 3 2 2 2 2 2 5" xfId="39933" xr:uid="{00000000-0005-0000-0000-0000AA690000}"/>
    <cellStyle name="Normal 66 3 2 3 2 2 2 2 2 6" xfId="49444" xr:uid="{00000000-0005-0000-0000-0000AB690000}"/>
    <cellStyle name="Normal 66 3 2 3 2 2 2 2 3" xfId="8438" xr:uid="{00000000-0005-0000-0000-0000AC690000}"/>
    <cellStyle name="Normal 66 3 2 3 2 2 2 2 3 2" xfId="17955" xr:uid="{00000000-0005-0000-0000-0000AD690000}"/>
    <cellStyle name="Normal 66 3 2 3 2 2 2 2 3 3" xfId="26108" xr:uid="{00000000-0005-0000-0000-0000AE690000}"/>
    <cellStyle name="Normal 66 3 2 3 2 2 2 2 3 4" xfId="34261" xr:uid="{00000000-0005-0000-0000-0000AF690000}"/>
    <cellStyle name="Normal 66 3 2 3 2 2 2 2 3 5" xfId="42493" xr:uid="{00000000-0005-0000-0000-0000B0690000}"/>
    <cellStyle name="Normal 66 3 2 3 2 2 2 2 3 6" xfId="52004" xr:uid="{00000000-0005-0000-0000-0000B1690000}"/>
    <cellStyle name="Normal 66 3 2 3 2 2 2 2 4" xfId="12355" xr:uid="{00000000-0005-0000-0000-0000B2690000}"/>
    <cellStyle name="Normal 66 3 2 3 2 2 2 2 5" xfId="20514" xr:uid="{00000000-0005-0000-0000-0000B3690000}"/>
    <cellStyle name="Normal 66 3 2 3 2 2 2 2 6" xfId="28667" xr:uid="{00000000-0005-0000-0000-0000B4690000}"/>
    <cellStyle name="Normal 66 3 2 3 2 2 2 2 7" xfId="36899" xr:uid="{00000000-0005-0000-0000-0000B5690000}"/>
    <cellStyle name="Normal 66 3 2 3 2 2 2 2 8" xfId="46410" xr:uid="{00000000-0005-0000-0000-0000B6690000}"/>
    <cellStyle name="Normal 66 3 2 3 2 2 2 3" xfId="4598" xr:uid="{00000000-0005-0000-0000-0000B7690000}"/>
    <cellStyle name="Normal 66 3 2 3 2 2 2 3 2" xfId="14115" xr:uid="{00000000-0005-0000-0000-0000B8690000}"/>
    <cellStyle name="Normal 66 3 2 3 2 2 2 3 3" xfId="22268" xr:uid="{00000000-0005-0000-0000-0000B9690000}"/>
    <cellStyle name="Normal 66 3 2 3 2 2 2 3 4" xfId="30421" xr:uid="{00000000-0005-0000-0000-0000BA690000}"/>
    <cellStyle name="Normal 66 3 2 3 2 2 2 3 5" xfId="38653" xr:uid="{00000000-0005-0000-0000-0000BB690000}"/>
    <cellStyle name="Normal 66 3 2 3 2 2 2 3 6" xfId="48164" xr:uid="{00000000-0005-0000-0000-0000BC690000}"/>
    <cellStyle name="Normal 66 3 2 3 2 2 2 4" xfId="7158" xr:uid="{00000000-0005-0000-0000-0000BD690000}"/>
    <cellStyle name="Normal 66 3 2 3 2 2 2 4 2" xfId="16675" xr:uid="{00000000-0005-0000-0000-0000BE690000}"/>
    <cellStyle name="Normal 66 3 2 3 2 2 2 4 3" xfId="24828" xr:uid="{00000000-0005-0000-0000-0000BF690000}"/>
    <cellStyle name="Normal 66 3 2 3 2 2 2 4 4" xfId="32981" xr:uid="{00000000-0005-0000-0000-0000C0690000}"/>
    <cellStyle name="Normal 66 3 2 3 2 2 2 4 5" xfId="41213" xr:uid="{00000000-0005-0000-0000-0000C1690000}"/>
    <cellStyle name="Normal 66 3 2 3 2 2 2 4 6" xfId="50724" xr:uid="{00000000-0005-0000-0000-0000C2690000}"/>
    <cellStyle name="Normal 66 3 2 3 2 2 2 5" xfId="11075" xr:uid="{00000000-0005-0000-0000-0000C3690000}"/>
    <cellStyle name="Normal 66 3 2 3 2 2 2 6" xfId="19234" xr:uid="{00000000-0005-0000-0000-0000C4690000}"/>
    <cellStyle name="Normal 66 3 2 3 2 2 2 7" xfId="27387" xr:uid="{00000000-0005-0000-0000-0000C5690000}"/>
    <cellStyle name="Normal 66 3 2 3 2 2 2 8" xfId="35619" xr:uid="{00000000-0005-0000-0000-0000C6690000}"/>
    <cellStyle name="Normal 66 3 2 3 2 2 2 9" xfId="45130" xr:uid="{00000000-0005-0000-0000-0000C7690000}"/>
    <cellStyle name="Normal 66 3 2 3 2 2 3" xfId="2198" xr:uid="{00000000-0005-0000-0000-0000C8690000}"/>
    <cellStyle name="Normal 66 3 2 3 2 2 3 2" xfId="5238" xr:uid="{00000000-0005-0000-0000-0000C9690000}"/>
    <cellStyle name="Normal 66 3 2 3 2 2 3 2 2" xfId="14755" xr:uid="{00000000-0005-0000-0000-0000CA690000}"/>
    <cellStyle name="Normal 66 3 2 3 2 2 3 2 3" xfId="22908" xr:uid="{00000000-0005-0000-0000-0000CB690000}"/>
    <cellStyle name="Normal 66 3 2 3 2 2 3 2 4" xfId="31061" xr:uid="{00000000-0005-0000-0000-0000CC690000}"/>
    <cellStyle name="Normal 66 3 2 3 2 2 3 2 5" xfId="39293" xr:uid="{00000000-0005-0000-0000-0000CD690000}"/>
    <cellStyle name="Normal 66 3 2 3 2 2 3 2 6" xfId="48804" xr:uid="{00000000-0005-0000-0000-0000CE690000}"/>
    <cellStyle name="Normal 66 3 2 3 2 2 3 3" xfId="7798" xr:uid="{00000000-0005-0000-0000-0000CF690000}"/>
    <cellStyle name="Normal 66 3 2 3 2 2 3 3 2" xfId="17315" xr:uid="{00000000-0005-0000-0000-0000D0690000}"/>
    <cellStyle name="Normal 66 3 2 3 2 2 3 3 3" xfId="25468" xr:uid="{00000000-0005-0000-0000-0000D1690000}"/>
    <cellStyle name="Normal 66 3 2 3 2 2 3 3 4" xfId="33621" xr:uid="{00000000-0005-0000-0000-0000D2690000}"/>
    <cellStyle name="Normal 66 3 2 3 2 2 3 3 5" xfId="41853" xr:uid="{00000000-0005-0000-0000-0000D3690000}"/>
    <cellStyle name="Normal 66 3 2 3 2 2 3 3 6" xfId="51364" xr:uid="{00000000-0005-0000-0000-0000D4690000}"/>
    <cellStyle name="Normal 66 3 2 3 2 2 3 4" xfId="11715" xr:uid="{00000000-0005-0000-0000-0000D5690000}"/>
    <cellStyle name="Normal 66 3 2 3 2 2 3 5" xfId="19874" xr:uid="{00000000-0005-0000-0000-0000D6690000}"/>
    <cellStyle name="Normal 66 3 2 3 2 2 3 6" xfId="28027" xr:uid="{00000000-0005-0000-0000-0000D7690000}"/>
    <cellStyle name="Normal 66 3 2 3 2 2 3 7" xfId="36259" xr:uid="{00000000-0005-0000-0000-0000D8690000}"/>
    <cellStyle name="Normal 66 3 2 3 2 2 3 8" xfId="45770" xr:uid="{00000000-0005-0000-0000-0000D9690000}"/>
    <cellStyle name="Normal 66 3 2 3 2 2 4" xfId="3958" xr:uid="{00000000-0005-0000-0000-0000DA690000}"/>
    <cellStyle name="Normal 66 3 2 3 2 2 4 2" xfId="13475" xr:uid="{00000000-0005-0000-0000-0000DB690000}"/>
    <cellStyle name="Normal 66 3 2 3 2 2 4 3" xfId="21628" xr:uid="{00000000-0005-0000-0000-0000DC690000}"/>
    <cellStyle name="Normal 66 3 2 3 2 2 4 4" xfId="29781" xr:uid="{00000000-0005-0000-0000-0000DD690000}"/>
    <cellStyle name="Normal 66 3 2 3 2 2 4 5" xfId="38013" xr:uid="{00000000-0005-0000-0000-0000DE690000}"/>
    <cellStyle name="Normal 66 3 2 3 2 2 4 6" xfId="47524" xr:uid="{00000000-0005-0000-0000-0000DF690000}"/>
    <cellStyle name="Normal 66 3 2 3 2 2 5" xfId="6518" xr:uid="{00000000-0005-0000-0000-0000E0690000}"/>
    <cellStyle name="Normal 66 3 2 3 2 2 5 2" xfId="16035" xr:uid="{00000000-0005-0000-0000-0000E1690000}"/>
    <cellStyle name="Normal 66 3 2 3 2 2 5 3" xfId="24188" xr:uid="{00000000-0005-0000-0000-0000E2690000}"/>
    <cellStyle name="Normal 66 3 2 3 2 2 5 4" xfId="32341" xr:uid="{00000000-0005-0000-0000-0000E3690000}"/>
    <cellStyle name="Normal 66 3 2 3 2 2 5 5" xfId="40573" xr:uid="{00000000-0005-0000-0000-0000E4690000}"/>
    <cellStyle name="Normal 66 3 2 3 2 2 5 6" xfId="50084" xr:uid="{00000000-0005-0000-0000-0000E5690000}"/>
    <cellStyle name="Normal 66 3 2 3 2 2 6" xfId="10435" xr:uid="{00000000-0005-0000-0000-0000E6690000}"/>
    <cellStyle name="Normal 66 3 2 3 2 2 7" xfId="18594" xr:uid="{00000000-0005-0000-0000-0000E7690000}"/>
    <cellStyle name="Normal 66 3 2 3 2 2 8" xfId="26747" xr:uid="{00000000-0005-0000-0000-0000E8690000}"/>
    <cellStyle name="Normal 66 3 2 3 2 2 9" xfId="34979" xr:uid="{00000000-0005-0000-0000-0000E9690000}"/>
    <cellStyle name="Normal 66 3 2 3 2 3" xfId="1235" xr:uid="{00000000-0005-0000-0000-0000EA690000}"/>
    <cellStyle name="Normal 66 3 2 3 2 3 2" xfId="2518" xr:uid="{00000000-0005-0000-0000-0000EB690000}"/>
    <cellStyle name="Normal 66 3 2 3 2 3 2 2" xfId="5558" xr:uid="{00000000-0005-0000-0000-0000EC690000}"/>
    <cellStyle name="Normal 66 3 2 3 2 3 2 2 2" xfId="15075" xr:uid="{00000000-0005-0000-0000-0000ED690000}"/>
    <cellStyle name="Normal 66 3 2 3 2 3 2 2 3" xfId="23228" xr:uid="{00000000-0005-0000-0000-0000EE690000}"/>
    <cellStyle name="Normal 66 3 2 3 2 3 2 2 4" xfId="31381" xr:uid="{00000000-0005-0000-0000-0000EF690000}"/>
    <cellStyle name="Normal 66 3 2 3 2 3 2 2 5" xfId="39613" xr:uid="{00000000-0005-0000-0000-0000F0690000}"/>
    <cellStyle name="Normal 66 3 2 3 2 3 2 2 6" xfId="49124" xr:uid="{00000000-0005-0000-0000-0000F1690000}"/>
    <cellStyle name="Normal 66 3 2 3 2 3 2 3" xfId="8118" xr:uid="{00000000-0005-0000-0000-0000F2690000}"/>
    <cellStyle name="Normal 66 3 2 3 2 3 2 3 2" xfId="17635" xr:uid="{00000000-0005-0000-0000-0000F3690000}"/>
    <cellStyle name="Normal 66 3 2 3 2 3 2 3 3" xfId="25788" xr:uid="{00000000-0005-0000-0000-0000F4690000}"/>
    <cellStyle name="Normal 66 3 2 3 2 3 2 3 4" xfId="33941" xr:uid="{00000000-0005-0000-0000-0000F5690000}"/>
    <cellStyle name="Normal 66 3 2 3 2 3 2 3 5" xfId="42173" xr:uid="{00000000-0005-0000-0000-0000F6690000}"/>
    <cellStyle name="Normal 66 3 2 3 2 3 2 3 6" xfId="51684" xr:uid="{00000000-0005-0000-0000-0000F7690000}"/>
    <cellStyle name="Normal 66 3 2 3 2 3 2 4" xfId="12035" xr:uid="{00000000-0005-0000-0000-0000F8690000}"/>
    <cellStyle name="Normal 66 3 2 3 2 3 2 5" xfId="20194" xr:uid="{00000000-0005-0000-0000-0000F9690000}"/>
    <cellStyle name="Normal 66 3 2 3 2 3 2 6" xfId="28347" xr:uid="{00000000-0005-0000-0000-0000FA690000}"/>
    <cellStyle name="Normal 66 3 2 3 2 3 2 7" xfId="36579" xr:uid="{00000000-0005-0000-0000-0000FB690000}"/>
    <cellStyle name="Normal 66 3 2 3 2 3 2 8" xfId="46090" xr:uid="{00000000-0005-0000-0000-0000FC690000}"/>
    <cellStyle name="Normal 66 3 2 3 2 3 3" xfId="4278" xr:uid="{00000000-0005-0000-0000-0000FD690000}"/>
    <cellStyle name="Normal 66 3 2 3 2 3 3 2" xfId="13795" xr:uid="{00000000-0005-0000-0000-0000FE690000}"/>
    <cellStyle name="Normal 66 3 2 3 2 3 3 3" xfId="21948" xr:uid="{00000000-0005-0000-0000-0000FF690000}"/>
    <cellStyle name="Normal 66 3 2 3 2 3 3 4" xfId="30101" xr:uid="{00000000-0005-0000-0000-0000006A0000}"/>
    <cellStyle name="Normal 66 3 2 3 2 3 3 5" xfId="38333" xr:uid="{00000000-0005-0000-0000-0000016A0000}"/>
    <cellStyle name="Normal 66 3 2 3 2 3 3 6" xfId="47844" xr:uid="{00000000-0005-0000-0000-0000026A0000}"/>
    <cellStyle name="Normal 66 3 2 3 2 3 4" xfId="6838" xr:uid="{00000000-0005-0000-0000-0000036A0000}"/>
    <cellStyle name="Normal 66 3 2 3 2 3 4 2" xfId="16355" xr:uid="{00000000-0005-0000-0000-0000046A0000}"/>
    <cellStyle name="Normal 66 3 2 3 2 3 4 3" xfId="24508" xr:uid="{00000000-0005-0000-0000-0000056A0000}"/>
    <cellStyle name="Normal 66 3 2 3 2 3 4 4" xfId="32661" xr:uid="{00000000-0005-0000-0000-0000066A0000}"/>
    <cellStyle name="Normal 66 3 2 3 2 3 4 5" xfId="40893" xr:uid="{00000000-0005-0000-0000-0000076A0000}"/>
    <cellStyle name="Normal 66 3 2 3 2 3 4 6" xfId="50404" xr:uid="{00000000-0005-0000-0000-0000086A0000}"/>
    <cellStyle name="Normal 66 3 2 3 2 3 5" xfId="10755" xr:uid="{00000000-0005-0000-0000-0000096A0000}"/>
    <cellStyle name="Normal 66 3 2 3 2 3 6" xfId="18914" xr:uid="{00000000-0005-0000-0000-00000A6A0000}"/>
    <cellStyle name="Normal 66 3 2 3 2 3 7" xfId="27067" xr:uid="{00000000-0005-0000-0000-00000B6A0000}"/>
    <cellStyle name="Normal 66 3 2 3 2 3 8" xfId="35299" xr:uid="{00000000-0005-0000-0000-00000C6A0000}"/>
    <cellStyle name="Normal 66 3 2 3 2 3 9" xfId="44810" xr:uid="{00000000-0005-0000-0000-00000D6A0000}"/>
    <cellStyle name="Normal 66 3 2 3 2 4" xfId="1878" xr:uid="{00000000-0005-0000-0000-00000E6A0000}"/>
    <cellStyle name="Normal 66 3 2 3 2 4 2" xfId="4918" xr:uid="{00000000-0005-0000-0000-00000F6A0000}"/>
    <cellStyle name="Normal 66 3 2 3 2 4 2 2" xfId="14435" xr:uid="{00000000-0005-0000-0000-0000106A0000}"/>
    <cellStyle name="Normal 66 3 2 3 2 4 2 3" xfId="22588" xr:uid="{00000000-0005-0000-0000-0000116A0000}"/>
    <cellStyle name="Normal 66 3 2 3 2 4 2 4" xfId="30741" xr:uid="{00000000-0005-0000-0000-0000126A0000}"/>
    <cellStyle name="Normal 66 3 2 3 2 4 2 5" xfId="38973" xr:uid="{00000000-0005-0000-0000-0000136A0000}"/>
    <cellStyle name="Normal 66 3 2 3 2 4 2 6" xfId="48484" xr:uid="{00000000-0005-0000-0000-0000146A0000}"/>
    <cellStyle name="Normal 66 3 2 3 2 4 3" xfId="7478" xr:uid="{00000000-0005-0000-0000-0000156A0000}"/>
    <cellStyle name="Normal 66 3 2 3 2 4 3 2" xfId="16995" xr:uid="{00000000-0005-0000-0000-0000166A0000}"/>
    <cellStyle name="Normal 66 3 2 3 2 4 3 3" xfId="25148" xr:uid="{00000000-0005-0000-0000-0000176A0000}"/>
    <cellStyle name="Normal 66 3 2 3 2 4 3 4" xfId="33301" xr:uid="{00000000-0005-0000-0000-0000186A0000}"/>
    <cellStyle name="Normal 66 3 2 3 2 4 3 5" xfId="41533" xr:uid="{00000000-0005-0000-0000-0000196A0000}"/>
    <cellStyle name="Normal 66 3 2 3 2 4 3 6" xfId="51044" xr:uid="{00000000-0005-0000-0000-00001A6A0000}"/>
    <cellStyle name="Normal 66 3 2 3 2 4 4" xfId="11395" xr:uid="{00000000-0005-0000-0000-00001B6A0000}"/>
    <cellStyle name="Normal 66 3 2 3 2 4 5" xfId="19554" xr:uid="{00000000-0005-0000-0000-00001C6A0000}"/>
    <cellStyle name="Normal 66 3 2 3 2 4 6" xfId="27707" xr:uid="{00000000-0005-0000-0000-00001D6A0000}"/>
    <cellStyle name="Normal 66 3 2 3 2 4 7" xfId="35939" xr:uid="{00000000-0005-0000-0000-00001E6A0000}"/>
    <cellStyle name="Normal 66 3 2 3 2 4 8" xfId="45450" xr:uid="{00000000-0005-0000-0000-00001F6A0000}"/>
    <cellStyle name="Normal 66 3 2 3 2 5" xfId="3635" xr:uid="{00000000-0005-0000-0000-0000206A0000}"/>
    <cellStyle name="Normal 66 3 2 3 2 5 2" xfId="13152" xr:uid="{00000000-0005-0000-0000-0000216A0000}"/>
    <cellStyle name="Normal 66 3 2 3 2 5 3" xfId="21308" xr:uid="{00000000-0005-0000-0000-0000226A0000}"/>
    <cellStyle name="Normal 66 3 2 3 2 5 4" xfId="29461" xr:uid="{00000000-0005-0000-0000-0000236A0000}"/>
    <cellStyle name="Normal 66 3 2 3 2 5 5" xfId="37693" xr:uid="{00000000-0005-0000-0000-0000246A0000}"/>
    <cellStyle name="Normal 66 3 2 3 2 5 6" xfId="47204" xr:uid="{00000000-0005-0000-0000-0000256A0000}"/>
    <cellStyle name="Normal 66 3 2 3 2 6" xfId="6198" xr:uid="{00000000-0005-0000-0000-0000266A0000}"/>
    <cellStyle name="Normal 66 3 2 3 2 6 2" xfId="15715" xr:uid="{00000000-0005-0000-0000-0000276A0000}"/>
    <cellStyle name="Normal 66 3 2 3 2 6 3" xfId="23868" xr:uid="{00000000-0005-0000-0000-0000286A0000}"/>
    <cellStyle name="Normal 66 3 2 3 2 6 4" xfId="32021" xr:uid="{00000000-0005-0000-0000-0000296A0000}"/>
    <cellStyle name="Normal 66 3 2 3 2 6 5" xfId="40253" xr:uid="{00000000-0005-0000-0000-00002A6A0000}"/>
    <cellStyle name="Normal 66 3 2 3 2 6 6" xfId="49764" xr:uid="{00000000-0005-0000-0000-00002B6A0000}"/>
    <cellStyle name="Normal 66 3 2 3 2 7" xfId="10115" xr:uid="{00000000-0005-0000-0000-00002C6A0000}"/>
    <cellStyle name="Normal 66 3 2 3 2 8" xfId="18274" xr:uid="{00000000-0005-0000-0000-00002D6A0000}"/>
    <cellStyle name="Normal 66 3 2 3 2 9" xfId="26427" xr:uid="{00000000-0005-0000-0000-00002E6A0000}"/>
    <cellStyle name="Normal 66 3 2 3 3" xfId="749" xr:uid="{00000000-0005-0000-0000-00002F6A0000}"/>
    <cellStyle name="Normal 66 3 2 3 3 10" xfId="44330" xr:uid="{00000000-0005-0000-0000-0000306A0000}"/>
    <cellStyle name="Normal 66 3 2 3 3 2" xfId="1395" xr:uid="{00000000-0005-0000-0000-0000316A0000}"/>
    <cellStyle name="Normal 66 3 2 3 3 2 2" xfId="2678" xr:uid="{00000000-0005-0000-0000-0000326A0000}"/>
    <cellStyle name="Normal 66 3 2 3 3 2 2 2" xfId="5718" xr:uid="{00000000-0005-0000-0000-0000336A0000}"/>
    <cellStyle name="Normal 66 3 2 3 3 2 2 2 2" xfId="15235" xr:uid="{00000000-0005-0000-0000-0000346A0000}"/>
    <cellStyle name="Normal 66 3 2 3 3 2 2 2 3" xfId="23388" xr:uid="{00000000-0005-0000-0000-0000356A0000}"/>
    <cellStyle name="Normal 66 3 2 3 3 2 2 2 4" xfId="31541" xr:uid="{00000000-0005-0000-0000-0000366A0000}"/>
    <cellStyle name="Normal 66 3 2 3 3 2 2 2 5" xfId="39773" xr:uid="{00000000-0005-0000-0000-0000376A0000}"/>
    <cellStyle name="Normal 66 3 2 3 3 2 2 2 6" xfId="49284" xr:uid="{00000000-0005-0000-0000-0000386A0000}"/>
    <cellStyle name="Normal 66 3 2 3 3 2 2 3" xfId="8278" xr:uid="{00000000-0005-0000-0000-0000396A0000}"/>
    <cellStyle name="Normal 66 3 2 3 3 2 2 3 2" xfId="17795" xr:uid="{00000000-0005-0000-0000-00003A6A0000}"/>
    <cellStyle name="Normal 66 3 2 3 3 2 2 3 3" xfId="25948" xr:uid="{00000000-0005-0000-0000-00003B6A0000}"/>
    <cellStyle name="Normal 66 3 2 3 3 2 2 3 4" xfId="34101" xr:uid="{00000000-0005-0000-0000-00003C6A0000}"/>
    <cellStyle name="Normal 66 3 2 3 3 2 2 3 5" xfId="42333" xr:uid="{00000000-0005-0000-0000-00003D6A0000}"/>
    <cellStyle name="Normal 66 3 2 3 3 2 2 3 6" xfId="51844" xr:uid="{00000000-0005-0000-0000-00003E6A0000}"/>
    <cellStyle name="Normal 66 3 2 3 3 2 2 4" xfId="12195" xr:uid="{00000000-0005-0000-0000-00003F6A0000}"/>
    <cellStyle name="Normal 66 3 2 3 3 2 2 5" xfId="20354" xr:uid="{00000000-0005-0000-0000-0000406A0000}"/>
    <cellStyle name="Normal 66 3 2 3 3 2 2 6" xfId="28507" xr:uid="{00000000-0005-0000-0000-0000416A0000}"/>
    <cellStyle name="Normal 66 3 2 3 3 2 2 7" xfId="36739" xr:uid="{00000000-0005-0000-0000-0000426A0000}"/>
    <cellStyle name="Normal 66 3 2 3 3 2 2 8" xfId="46250" xr:uid="{00000000-0005-0000-0000-0000436A0000}"/>
    <cellStyle name="Normal 66 3 2 3 3 2 3" xfId="4438" xr:uid="{00000000-0005-0000-0000-0000446A0000}"/>
    <cellStyle name="Normal 66 3 2 3 3 2 3 2" xfId="13955" xr:uid="{00000000-0005-0000-0000-0000456A0000}"/>
    <cellStyle name="Normal 66 3 2 3 3 2 3 3" xfId="22108" xr:uid="{00000000-0005-0000-0000-0000466A0000}"/>
    <cellStyle name="Normal 66 3 2 3 3 2 3 4" xfId="30261" xr:uid="{00000000-0005-0000-0000-0000476A0000}"/>
    <cellStyle name="Normal 66 3 2 3 3 2 3 5" xfId="38493" xr:uid="{00000000-0005-0000-0000-0000486A0000}"/>
    <cellStyle name="Normal 66 3 2 3 3 2 3 6" xfId="48004" xr:uid="{00000000-0005-0000-0000-0000496A0000}"/>
    <cellStyle name="Normal 66 3 2 3 3 2 4" xfId="6998" xr:uid="{00000000-0005-0000-0000-00004A6A0000}"/>
    <cellStyle name="Normal 66 3 2 3 3 2 4 2" xfId="16515" xr:uid="{00000000-0005-0000-0000-00004B6A0000}"/>
    <cellStyle name="Normal 66 3 2 3 3 2 4 3" xfId="24668" xr:uid="{00000000-0005-0000-0000-00004C6A0000}"/>
    <cellStyle name="Normal 66 3 2 3 3 2 4 4" xfId="32821" xr:uid="{00000000-0005-0000-0000-00004D6A0000}"/>
    <cellStyle name="Normal 66 3 2 3 3 2 4 5" xfId="41053" xr:uid="{00000000-0005-0000-0000-00004E6A0000}"/>
    <cellStyle name="Normal 66 3 2 3 3 2 4 6" xfId="50564" xr:uid="{00000000-0005-0000-0000-00004F6A0000}"/>
    <cellStyle name="Normal 66 3 2 3 3 2 5" xfId="10915" xr:uid="{00000000-0005-0000-0000-0000506A0000}"/>
    <cellStyle name="Normal 66 3 2 3 3 2 6" xfId="19074" xr:uid="{00000000-0005-0000-0000-0000516A0000}"/>
    <cellStyle name="Normal 66 3 2 3 3 2 7" xfId="27227" xr:uid="{00000000-0005-0000-0000-0000526A0000}"/>
    <cellStyle name="Normal 66 3 2 3 3 2 8" xfId="35459" xr:uid="{00000000-0005-0000-0000-0000536A0000}"/>
    <cellStyle name="Normal 66 3 2 3 3 2 9" xfId="44970" xr:uid="{00000000-0005-0000-0000-0000546A0000}"/>
    <cellStyle name="Normal 66 3 2 3 3 3" xfId="2038" xr:uid="{00000000-0005-0000-0000-0000556A0000}"/>
    <cellStyle name="Normal 66 3 2 3 3 3 2" xfId="5078" xr:uid="{00000000-0005-0000-0000-0000566A0000}"/>
    <cellStyle name="Normal 66 3 2 3 3 3 2 2" xfId="14595" xr:uid="{00000000-0005-0000-0000-0000576A0000}"/>
    <cellStyle name="Normal 66 3 2 3 3 3 2 3" xfId="22748" xr:uid="{00000000-0005-0000-0000-0000586A0000}"/>
    <cellStyle name="Normal 66 3 2 3 3 3 2 4" xfId="30901" xr:uid="{00000000-0005-0000-0000-0000596A0000}"/>
    <cellStyle name="Normal 66 3 2 3 3 3 2 5" xfId="39133" xr:uid="{00000000-0005-0000-0000-00005A6A0000}"/>
    <cellStyle name="Normal 66 3 2 3 3 3 2 6" xfId="48644" xr:uid="{00000000-0005-0000-0000-00005B6A0000}"/>
    <cellStyle name="Normal 66 3 2 3 3 3 3" xfId="7638" xr:uid="{00000000-0005-0000-0000-00005C6A0000}"/>
    <cellStyle name="Normal 66 3 2 3 3 3 3 2" xfId="17155" xr:uid="{00000000-0005-0000-0000-00005D6A0000}"/>
    <cellStyle name="Normal 66 3 2 3 3 3 3 3" xfId="25308" xr:uid="{00000000-0005-0000-0000-00005E6A0000}"/>
    <cellStyle name="Normal 66 3 2 3 3 3 3 4" xfId="33461" xr:uid="{00000000-0005-0000-0000-00005F6A0000}"/>
    <cellStyle name="Normal 66 3 2 3 3 3 3 5" xfId="41693" xr:uid="{00000000-0005-0000-0000-0000606A0000}"/>
    <cellStyle name="Normal 66 3 2 3 3 3 3 6" xfId="51204" xr:uid="{00000000-0005-0000-0000-0000616A0000}"/>
    <cellStyle name="Normal 66 3 2 3 3 3 4" xfId="11555" xr:uid="{00000000-0005-0000-0000-0000626A0000}"/>
    <cellStyle name="Normal 66 3 2 3 3 3 5" xfId="19714" xr:uid="{00000000-0005-0000-0000-0000636A0000}"/>
    <cellStyle name="Normal 66 3 2 3 3 3 6" xfId="27867" xr:uid="{00000000-0005-0000-0000-0000646A0000}"/>
    <cellStyle name="Normal 66 3 2 3 3 3 7" xfId="36099" xr:uid="{00000000-0005-0000-0000-0000656A0000}"/>
    <cellStyle name="Normal 66 3 2 3 3 3 8" xfId="45610" xr:uid="{00000000-0005-0000-0000-0000666A0000}"/>
    <cellStyle name="Normal 66 3 2 3 3 4" xfId="3795" xr:uid="{00000000-0005-0000-0000-0000676A0000}"/>
    <cellStyle name="Normal 66 3 2 3 3 4 2" xfId="13312" xr:uid="{00000000-0005-0000-0000-0000686A0000}"/>
    <cellStyle name="Normal 66 3 2 3 3 4 3" xfId="21468" xr:uid="{00000000-0005-0000-0000-0000696A0000}"/>
    <cellStyle name="Normal 66 3 2 3 3 4 4" xfId="29621" xr:uid="{00000000-0005-0000-0000-00006A6A0000}"/>
    <cellStyle name="Normal 66 3 2 3 3 4 5" xfId="37853" xr:uid="{00000000-0005-0000-0000-00006B6A0000}"/>
    <cellStyle name="Normal 66 3 2 3 3 4 6" xfId="47364" xr:uid="{00000000-0005-0000-0000-00006C6A0000}"/>
    <cellStyle name="Normal 66 3 2 3 3 5" xfId="6358" xr:uid="{00000000-0005-0000-0000-00006D6A0000}"/>
    <cellStyle name="Normal 66 3 2 3 3 5 2" xfId="15875" xr:uid="{00000000-0005-0000-0000-00006E6A0000}"/>
    <cellStyle name="Normal 66 3 2 3 3 5 3" xfId="24028" xr:uid="{00000000-0005-0000-0000-00006F6A0000}"/>
    <cellStyle name="Normal 66 3 2 3 3 5 4" xfId="32181" xr:uid="{00000000-0005-0000-0000-0000706A0000}"/>
    <cellStyle name="Normal 66 3 2 3 3 5 5" xfId="40413" xr:uid="{00000000-0005-0000-0000-0000716A0000}"/>
    <cellStyle name="Normal 66 3 2 3 3 5 6" xfId="49924" xr:uid="{00000000-0005-0000-0000-0000726A0000}"/>
    <cellStyle name="Normal 66 3 2 3 3 6" xfId="10275" xr:uid="{00000000-0005-0000-0000-0000736A0000}"/>
    <cellStyle name="Normal 66 3 2 3 3 7" xfId="18434" xr:uid="{00000000-0005-0000-0000-0000746A0000}"/>
    <cellStyle name="Normal 66 3 2 3 3 8" xfId="26587" xr:uid="{00000000-0005-0000-0000-0000756A0000}"/>
    <cellStyle name="Normal 66 3 2 3 3 9" xfId="34819" xr:uid="{00000000-0005-0000-0000-0000766A0000}"/>
    <cellStyle name="Normal 66 3 2 3 4" xfId="1075" xr:uid="{00000000-0005-0000-0000-0000776A0000}"/>
    <cellStyle name="Normal 66 3 2 3 4 2" xfId="2358" xr:uid="{00000000-0005-0000-0000-0000786A0000}"/>
    <cellStyle name="Normal 66 3 2 3 4 2 2" xfId="5398" xr:uid="{00000000-0005-0000-0000-0000796A0000}"/>
    <cellStyle name="Normal 66 3 2 3 4 2 2 2" xfId="14915" xr:uid="{00000000-0005-0000-0000-00007A6A0000}"/>
    <cellStyle name="Normal 66 3 2 3 4 2 2 3" xfId="23068" xr:uid="{00000000-0005-0000-0000-00007B6A0000}"/>
    <cellStyle name="Normal 66 3 2 3 4 2 2 4" xfId="31221" xr:uid="{00000000-0005-0000-0000-00007C6A0000}"/>
    <cellStyle name="Normal 66 3 2 3 4 2 2 5" xfId="39453" xr:uid="{00000000-0005-0000-0000-00007D6A0000}"/>
    <cellStyle name="Normal 66 3 2 3 4 2 2 6" xfId="48964" xr:uid="{00000000-0005-0000-0000-00007E6A0000}"/>
    <cellStyle name="Normal 66 3 2 3 4 2 3" xfId="7958" xr:uid="{00000000-0005-0000-0000-00007F6A0000}"/>
    <cellStyle name="Normal 66 3 2 3 4 2 3 2" xfId="17475" xr:uid="{00000000-0005-0000-0000-0000806A0000}"/>
    <cellStyle name="Normal 66 3 2 3 4 2 3 3" xfId="25628" xr:uid="{00000000-0005-0000-0000-0000816A0000}"/>
    <cellStyle name="Normal 66 3 2 3 4 2 3 4" xfId="33781" xr:uid="{00000000-0005-0000-0000-0000826A0000}"/>
    <cellStyle name="Normal 66 3 2 3 4 2 3 5" xfId="42013" xr:uid="{00000000-0005-0000-0000-0000836A0000}"/>
    <cellStyle name="Normal 66 3 2 3 4 2 3 6" xfId="51524" xr:uid="{00000000-0005-0000-0000-0000846A0000}"/>
    <cellStyle name="Normal 66 3 2 3 4 2 4" xfId="11875" xr:uid="{00000000-0005-0000-0000-0000856A0000}"/>
    <cellStyle name="Normal 66 3 2 3 4 2 5" xfId="20034" xr:uid="{00000000-0005-0000-0000-0000866A0000}"/>
    <cellStyle name="Normal 66 3 2 3 4 2 6" xfId="28187" xr:uid="{00000000-0005-0000-0000-0000876A0000}"/>
    <cellStyle name="Normal 66 3 2 3 4 2 7" xfId="36419" xr:uid="{00000000-0005-0000-0000-0000886A0000}"/>
    <cellStyle name="Normal 66 3 2 3 4 2 8" xfId="45930" xr:uid="{00000000-0005-0000-0000-0000896A0000}"/>
    <cellStyle name="Normal 66 3 2 3 4 3" xfId="4118" xr:uid="{00000000-0005-0000-0000-00008A6A0000}"/>
    <cellStyle name="Normal 66 3 2 3 4 3 2" xfId="13635" xr:uid="{00000000-0005-0000-0000-00008B6A0000}"/>
    <cellStyle name="Normal 66 3 2 3 4 3 3" xfId="21788" xr:uid="{00000000-0005-0000-0000-00008C6A0000}"/>
    <cellStyle name="Normal 66 3 2 3 4 3 4" xfId="29941" xr:uid="{00000000-0005-0000-0000-00008D6A0000}"/>
    <cellStyle name="Normal 66 3 2 3 4 3 5" xfId="38173" xr:uid="{00000000-0005-0000-0000-00008E6A0000}"/>
    <cellStyle name="Normal 66 3 2 3 4 3 6" xfId="47684" xr:uid="{00000000-0005-0000-0000-00008F6A0000}"/>
    <cellStyle name="Normal 66 3 2 3 4 4" xfId="6678" xr:uid="{00000000-0005-0000-0000-0000906A0000}"/>
    <cellStyle name="Normal 66 3 2 3 4 4 2" xfId="16195" xr:uid="{00000000-0005-0000-0000-0000916A0000}"/>
    <cellStyle name="Normal 66 3 2 3 4 4 3" xfId="24348" xr:uid="{00000000-0005-0000-0000-0000926A0000}"/>
    <cellStyle name="Normal 66 3 2 3 4 4 4" xfId="32501" xr:uid="{00000000-0005-0000-0000-0000936A0000}"/>
    <cellStyle name="Normal 66 3 2 3 4 4 5" xfId="40733" xr:uid="{00000000-0005-0000-0000-0000946A0000}"/>
    <cellStyle name="Normal 66 3 2 3 4 4 6" xfId="50244" xr:uid="{00000000-0005-0000-0000-0000956A0000}"/>
    <cellStyle name="Normal 66 3 2 3 4 5" xfId="10595" xr:uid="{00000000-0005-0000-0000-0000966A0000}"/>
    <cellStyle name="Normal 66 3 2 3 4 6" xfId="18754" xr:uid="{00000000-0005-0000-0000-0000976A0000}"/>
    <cellStyle name="Normal 66 3 2 3 4 7" xfId="26907" xr:uid="{00000000-0005-0000-0000-0000986A0000}"/>
    <cellStyle name="Normal 66 3 2 3 4 8" xfId="35139" xr:uid="{00000000-0005-0000-0000-0000996A0000}"/>
    <cellStyle name="Normal 66 3 2 3 4 9" xfId="44650" xr:uid="{00000000-0005-0000-0000-00009A6A0000}"/>
    <cellStyle name="Normal 66 3 2 3 5" xfId="1718" xr:uid="{00000000-0005-0000-0000-00009B6A0000}"/>
    <cellStyle name="Normal 66 3 2 3 5 2" xfId="4758" xr:uid="{00000000-0005-0000-0000-00009C6A0000}"/>
    <cellStyle name="Normal 66 3 2 3 5 2 2" xfId="14275" xr:uid="{00000000-0005-0000-0000-00009D6A0000}"/>
    <cellStyle name="Normal 66 3 2 3 5 2 3" xfId="22428" xr:uid="{00000000-0005-0000-0000-00009E6A0000}"/>
    <cellStyle name="Normal 66 3 2 3 5 2 4" xfId="30581" xr:uid="{00000000-0005-0000-0000-00009F6A0000}"/>
    <cellStyle name="Normal 66 3 2 3 5 2 5" xfId="38813" xr:uid="{00000000-0005-0000-0000-0000A06A0000}"/>
    <cellStyle name="Normal 66 3 2 3 5 2 6" xfId="48324" xr:uid="{00000000-0005-0000-0000-0000A16A0000}"/>
    <cellStyle name="Normal 66 3 2 3 5 3" xfId="7318" xr:uid="{00000000-0005-0000-0000-0000A26A0000}"/>
    <cellStyle name="Normal 66 3 2 3 5 3 2" xfId="16835" xr:uid="{00000000-0005-0000-0000-0000A36A0000}"/>
    <cellStyle name="Normal 66 3 2 3 5 3 3" xfId="24988" xr:uid="{00000000-0005-0000-0000-0000A46A0000}"/>
    <cellStyle name="Normal 66 3 2 3 5 3 4" xfId="33141" xr:uid="{00000000-0005-0000-0000-0000A56A0000}"/>
    <cellStyle name="Normal 66 3 2 3 5 3 5" xfId="41373" xr:uid="{00000000-0005-0000-0000-0000A66A0000}"/>
    <cellStyle name="Normal 66 3 2 3 5 3 6" xfId="50884" xr:uid="{00000000-0005-0000-0000-0000A76A0000}"/>
    <cellStyle name="Normal 66 3 2 3 5 4" xfId="11235" xr:uid="{00000000-0005-0000-0000-0000A86A0000}"/>
    <cellStyle name="Normal 66 3 2 3 5 5" xfId="19394" xr:uid="{00000000-0005-0000-0000-0000A96A0000}"/>
    <cellStyle name="Normal 66 3 2 3 5 6" xfId="27547" xr:uid="{00000000-0005-0000-0000-0000AA6A0000}"/>
    <cellStyle name="Normal 66 3 2 3 5 7" xfId="35779" xr:uid="{00000000-0005-0000-0000-0000AB6A0000}"/>
    <cellStyle name="Normal 66 3 2 3 5 8" xfId="45290" xr:uid="{00000000-0005-0000-0000-0000AC6A0000}"/>
    <cellStyle name="Normal 66 3 2 3 6" xfId="3472" xr:uid="{00000000-0005-0000-0000-0000AD6A0000}"/>
    <cellStyle name="Normal 66 3 2 3 6 2" xfId="12989" xr:uid="{00000000-0005-0000-0000-0000AE6A0000}"/>
    <cellStyle name="Normal 66 3 2 3 6 3" xfId="21148" xr:uid="{00000000-0005-0000-0000-0000AF6A0000}"/>
    <cellStyle name="Normal 66 3 2 3 6 4" xfId="29301" xr:uid="{00000000-0005-0000-0000-0000B06A0000}"/>
    <cellStyle name="Normal 66 3 2 3 6 5" xfId="37533" xr:uid="{00000000-0005-0000-0000-0000B16A0000}"/>
    <cellStyle name="Normal 66 3 2 3 6 6" xfId="47044" xr:uid="{00000000-0005-0000-0000-0000B26A0000}"/>
    <cellStyle name="Normal 66 3 2 3 7" xfId="6038" xr:uid="{00000000-0005-0000-0000-0000B36A0000}"/>
    <cellStyle name="Normal 66 3 2 3 7 2" xfId="15555" xr:uid="{00000000-0005-0000-0000-0000B46A0000}"/>
    <cellStyle name="Normal 66 3 2 3 7 3" xfId="23708" xr:uid="{00000000-0005-0000-0000-0000B56A0000}"/>
    <cellStyle name="Normal 66 3 2 3 7 4" xfId="31861" xr:uid="{00000000-0005-0000-0000-0000B66A0000}"/>
    <cellStyle name="Normal 66 3 2 3 7 5" xfId="40093" xr:uid="{00000000-0005-0000-0000-0000B76A0000}"/>
    <cellStyle name="Normal 66 3 2 3 7 6" xfId="49604" xr:uid="{00000000-0005-0000-0000-0000B86A0000}"/>
    <cellStyle name="Normal 66 3 2 3 8" xfId="9955" xr:uid="{00000000-0005-0000-0000-0000B96A0000}"/>
    <cellStyle name="Normal 66 3 2 3 9" xfId="18114" xr:uid="{00000000-0005-0000-0000-0000BA6A0000}"/>
    <cellStyle name="Normal 66 3 2 30" xfId="9624" xr:uid="{00000000-0005-0000-0000-0000BB6A0000}"/>
    <cellStyle name="Normal 66 3 2 30 2" xfId="43679" xr:uid="{00000000-0005-0000-0000-0000BC6A0000}"/>
    <cellStyle name="Normal 66 3 2 30 3" xfId="53190" xr:uid="{00000000-0005-0000-0000-0000BD6A0000}"/>
    <cellStyle name="Normal 66 3 2 31" xfId="9703" xr:uid="{00000000-0005-0000-0000-0000BE6A0000}"/>
    <cellStyle name="Normal 66 3 2 31 2" xfId="43758" xr:uid="{00000000-0005-0000-0000-0000BF6A0000}"/>
    <cellStyle name="Normal 66 3 2 31 3" xfId="53269" xr:uid="{00000000-0005-0000-0000-0000C06A0000}"/>
    <cellStyle name="Normal 66 3 2 32" xfId="9782" xr:uid="{00000000-0005-0000-0000-0000C16A0000}"/>
    <cellStyle name="Normal 66 3 2 32 2" xfId="43837" xr:uid="{00000000-0005-0000-0000-0000C26A0000}"/>
    <cellStyle name="Normal 66 3 2 32 3" xfId="53348" xr:uid="{00000000-0005-0000-0000-0000C36A0000}"/>
    <cellStyle name="Normal 66 3 2 33" xfId="9876" xr:uid="{00000000-0005-0000-0000-0000C46A0000}"/>
    <cellStyle name="Normal 66 3 2 34" xfId="18035" xr:uid="{00000000-0005-0000-0000-0000C56A0000}"/>
    <cellStyle name="Normal 66 3 2 35" xfId="26188" xr:uid="{00000000-0005-0000-0000-0000C66A0000}"/>
    <cellStyle name="Normal 66 3 2 36" xfId="34341" xr:uid="{00000000-0005-0000-0000-0000C76A0000}"/>
    <cellStyle name="Normal 66 3 2 37" xfId="34420" xr:uid="{00000000-0005-0000-0000-0000C86A0000}"/>
    <cellStyle name="Normal 66 3 2 38" xfId="43931" xr:uid="{00000000-0005-0000-0000-0000C96A0000}"/>
    <cellStyle name="Normal 66 3 2 39" xfId="53442" xr:uid="{00000000-0005-0000-0000-0000CA6A0000}"/>
    <cellStyle name="Normal 66 3 2 4" xfId="506" xr:uid="{00000000-0005-0000-0000-0000CB6A0000}"/>
    <cellStyle name="Normal 66 3 2 4 10" xfId="34579" xr:uid="{00000000-0005-0000-0000-0000CC6A0000}"/>
    <cellStyle name="Normal 66 3 2 4 11" xfId="44090" xr:uid="{00000000-0005-0000-0000-0000CD6A0000}"/>
    <cellStyle name="Normal 66 3 2 4 2" xfId="832" xr:uid="{00000000-0005-0000-0000-0000CE6A0000}"/>
    <cellStyle name="Normal 66 3 2 4 2 10" xfId="44410" xr:uid="{00000000-0005-0000-0000-0000CF6A0000}"/>
    <cellStyle name="Normal 66 3 2 4 2 2" xfId="1475" xr:uid="{00000000-0005-0000-0000-0000D06A0000}"/>
    <cellStyle name="Normal 66 3 2 4 2 2 2" xfId="2758" xr:uid="{00000000-0005-0000-0000-0000D16A0000}"/>
    <cellStyle name="Normal 66 3 2 4 2 2 2 2" xfId="5798" xr:uid="{00000000-0005-0000-0000-0000D26A0000}"/>
    <cellStyle name="Normal 66 3 2 4 2 2 2 2 2" xfId="15315" xr:uid="{00000000-0005-0000-0000-0000D36A0000}"/>
    <cellStyle name="Normal 66 3 2 4 2 2 2 2 3" xfId="23468" xr:uid="{00000000-0005-0000-0000-0000D46A0000}"/>
    <cellStyle name="Normal 66 3 2 4 2 2 2 2 4" xfId="31621" xr:uid="{00000000-0005-0000-0000-0000D56A0000}"/>
    <cellStyle name="Normal 66 3 2 4 2 2 2 2 5" xfId="39853" xr:uid="{00000000-0005-0000-0000-0000D66A0000}"/>
    <cellStyle name="Normal 66 3 2 4 2 2 2 2 6" xfId="49364" xr:uid="{00000000-0005-0000-0000-0000D76A0000}"/>
    <cellStyle name="Normal 66 3 2 4 2 2 2 3" xfId="8358" xr:uid="{00000000-0005-0000-0000-0000D86A0000}"/>
    <cellStyle name="Normal 66 3 2 4 2 2 2 3 2" xfId="17875" xr:uid="{00000000-0005-0000-0000-0000D96A0000}"/>
    <cellStyle name="Normal 66 3 2 4 2 2 2 3 3" xfId="26028" xr:uid="{00000000-0005-0000-0000-0000DA6A0000}"/>
    <cellStyle name="Normal 66 3 2 4 2 2 2 3 4" xfId="34181" xr:uid="{00000000-0005-0000-0000-0000DB6A0000}"/>
    <cellStyle name="Normal 66 3 2 4 2 2 2 3 5" xfId="42413" xr:uid="{00000000-0005-0000-0000-0000DC6A0000}"/>
    <cellStyle name="Normal 66 3 2 4 2 2 2 3 6" xfId="51924" xr:uid="{00000000-0005-0000-0000-0000DD6A0000}"/>
    <cellStyle name="Normal 66 3 2 4 2 2 2 4" xfId="12275" xr:uid="{00000000-0005-0000-0000-0000DE6A0000}"/>
    <cellStyle name="Normal 66 3 2 4 2 2 2 5" xfId="20434" xr:uid="{00000000-0005-0000-0000-0000DF6A0000}"/>
    <cellStyle name="Normal 66 3 2 4 2 2 2 6" xfId="28587" xr:uid="{00000000-0005-0000-0000-0000E06A0000}"/>
    <cellStyle name="Normal 66 3 2 4 2 2 2 7" xfId="36819" xr:uid="{00000000-0005-0000-0000-0000E16A0000}"/>
    <cellStyle name="Normal 66 3 2 4 2 2 2 8" xfId="46330" xr:uid="{00000000-0005-0000-0000-0000E26A0000}"/>
    <cellStyle name="Normal 66 3 2 4 2 2 3" xfId="4518" xr:uid="{00000000-0005-0000-0000-0000E36A0000}"/>
    <cellStyle name="Normal 66 3 2 4 2 2 3 2" xfId="14035" xr:uid="{00000000-0005-0000-0000-0000E46A0000}"/>
    <cellStyle name="Normal 66 3 2 4 2 2 3 3" xfId="22188" xr:uid="{00000000-0005-0000-0000-0000E56A0000}"/>
    <cellStyle name="Normal 66 3 2 4 2 2 3 4" xfId="30341" xr:uid="{00000000-0005-0000-0000-0000E66A0000}"/>
    <cellStyle name="Normal 66 3 2 4 2 2 3 5" xfId="38573" xr:uid="{00000000-0005-0000-0000-0000E76A0000}"/>
    <cellStyle name="Normal 66 3 2 4 2 2 3 6" xfId="48084" xr:uid="{00000000-0005-0000-0000-0000E86A0000}"/>
    <cellStyle name="Normal 66 3 2 4 2 2 4" xfId="7078" xr:uid="{00000000-0005-0000-0000-0000E96A0000}"/>
    <cellStyle name="Normal 66 3 2 4 2 2 4 2" xfId="16595" xr:uid="{00000000-0005-0000-0000-0000EA6A0000}"/>
    <cellStyle name="Normal 66 3 2 4 2 2 4 3" xfId="24748" xr:uid="{00000000-0005-0000-0000-0000EB6A0000}"/>
    <cellStyle name="Normal 66 3 2 4 2 2 4 4" xfId="32901" xr:uid="{00000000-0005-0000-0000-0000EC6A0000}"/>
    <cellStyle name="Normal 66 3 2 4 2 2 4 5" xfId="41133" xr:uid="{00000000-0005-0000-0000-0000ED6A0000}"/>
    <cellStyle name="Normal 66 3 2 4 2 2 4 6" xfId="50644" xr:uid="{00000000-0005-0000-0000-0000EE6A0000}"/>
    <cellStyle name="Normal 66 3 2 4 2 2 5" xfId="10995" xr:uid="{00000000-0005-0000-0000-0000EF6A0000}"/>
    <cellStyle name="Normal 66 3 2 4 2 2 6" xfId="19154" xr:uid="{00000000-0005-0000-0000-0000F06A0000}"/>
    <cellStyle name="Normal 66 3 2 4 2 2 7" xfId="27307" xr:uid="{00000000-0005-0000-0000-0000F16A0000}"/>
    <cellStyle name="Normal 66 3 2 4 2 2 8" xfId="35539" xr:uid="{00000000-0005-0000-0000-0000F26A0000}"/>
    <cellStyle name="Normal 66 3 2 4 2 2 9" xfId="45050" xr:uid="{00000000-0005-0000-0000-0000F36A0000}"/>
    <cellStyle name="Normal 66 3 2 4 2 3" xfId="2118" xr:uid="{00000000-0005-0000-0000-0000F46A0000}"/>
    <cellStyle name="Normal 66 3 2 4 2 3 2" xfId="5158" xr:uid="{00000000-0005-0000-0000-0000F56A0000}"/>
    <cellStyle name="Normal 66 3 2 4 2 3 2 2" xfId="14675" xr:uid="{00000000-0005-0000-0000-0000F66A0000}"/>
    <cellStyle name="Normal 66 3 2 4 2 3 2 3" xfId="22828" xr:uid="{00000000-0005-0000-0000-0000F76A0000}"/>
    <cellStyle name="Normal 66 3 2 4 2 3 2 4" xfId="30981" xr:uid="{00000000-0005-0000-0000-0000F86A0000}"/>
    <cellStyle name="Normal 66 3 2 4 2 3 2 5" xfId="39213" xr:uid="{00000000-0005-0000-0000-0000F96A0000}"/>
    <cellStyle name="Normal 66 3 2 4 2 3 2 6" xfId="48724" xr:uid="{00000000-0005-0000-0000-0000FA6A0000}"/>
    <cellStyle name="Normal 66 3 2 4 2 3 3" xfId="7718" xr:uid="{00000000-0005-0000-0000-0000FB6A0000}"/>
    <cellStyle name="Normal 66 3 2 4 2 3 3 2" xfId="17235" xr:uid="{00000000-0005-0000-0000-0000FC6A0000}"/>
    <cellStyle name="Normal 66 3 2 4 2 3 3 3" xfId="25388" xr:uid="{00000000-0005-0000-0000-0000FD6A0000}"/>
    <cellStyle name="Normal 66 3 2 4 2 3 3 4" xfId="33541" xr:uid="{00000000-0005-0000-0000-0000FE6A0000}"/>
    <cellStyle name="Normal 66 3 2 4 2 3 3 5" xfId="41773" xr:uid="{00000000-0005-0000-0000-0000FF6A0000}"/>
    <cellStyle name="Normal 66 3 2 4 2 3 3 6" xfId="51284" xr:uid="{00000000-0005-0000-0000-0000006B0000}"/>
    <cellStyle name="Normal 66 3 2 4 2 3 4" xfId="11635" xr:uid="{00000000-0005-0000-0000-0000016B0000}"/>
    <cellStyle name="Normal 66 3 2 4 2 3 5" xfId="19794" xr:uid="{00000000-0005-0000-0000-0000026B0000}"/>
    <cellStyle name="Normal 66 3 2 4 2 3 6" xfId="27947" xr:uid="{00000000-0005-0000-0000-0000036B0000}"/>
    <cellStyle name="Normal 66 3 2 4 2 3 7" xfId="36179" xr:uid="{00000000-0005-0000-0000-0000046B0000}"/>
    <cellStyle name="Normal 66 3 2 4 2 3 8" xfId="45690" xr:uid="{00000000-0005-0000-0000-0000056B0000}"/>
    <cellStyle name="Normal 66 3 2 4 2 4" xfId="3878" xr:uid="{00000000-0005-0000-0000-0000066B0000}"/>
    <cellStyle name="Normal 66 3 2 4 2 4 2" xfId="13395" xr:uid="{00000000-0005-0000-0000-0000076B0000}"/>
    <cellStyle name="Normal 66 3 2 4 2 4 3" xfId="21548" xr:uid="{00000000-0005-0000-0000-0000086B0000}"/>
    <cellStyle name="Normal 66 3 2 4 2 4 4" xfId="29701" xr:uid="{00000000-0005-0000-0000-0000096B0000}"/>
    <cellStyle name="Normal 66 3 2 4 2 4 5" xfId="37933" xr:uid="{00000000-0005-0000-0000-00000A6B0000}"/>
    <cellStyle name="Normal 66 3 2 4 2 4 6" xfId="47444" xr:uid="{00000000-0005-0000-0000-00000B6B0000}"/>
    <cellStyle name="Normal 66 3 2 4 2 5" xfId="6438" xr:uid="{00000000-0005-0000-0000-00000C6B0000}"/>
    <cellStyle name="Normal 66 3 2 4 2 5 2" xfId="15955" xr:uid="{00000000-0005-0000-0000-00000D6B0000}"/>
    <cellStyle name="Normal 66 3 2 4 2 5 3" xfId="24108" xr:uid="{00000000-0005-0000-0000-00000E6B0000}"/>
    <cellStyle name="Normal 66 3 2 4 2 5 4" xfId="32261" xr:uid="{00000000-0005-0000-0000-00000F6B0000}"/>
    <cellStyle name="Normal 66 3 2 4 2 5 5" xfId="40493" xr:uid="{00000000-0005-0000-0000-0000106B0000}"/>
    <cellStyle name="Normal 66 3 2 4 2 5 6" xfId="50004" xr:uid="{00000000-0005-0000-0000-0000116B0000}"/>
    <cellStyle name="Normal 66 3 2 4 2 6" xfId="10355" xr:uid="{00000000-0005-0000-0000-0000126B0000}"/>
    <cellStyle name="Normal 66 3 2 4 2 7" xfId="18514" xr:uid="{00000000-0005-0000-0000-0000136B0000}"/>
    <cellStyle name="Normal 66 3 2 4 2 8" xfId="26667" xr:uid="{00000000-0005-0000-0000-0000146B0000}"/>
    <cellStyle name="Normal 66 3 2 4 2 9" xfId="34899" xr:uid="{00000000-0005-0000-0000-0000156B0000}"/>
    <cellStyle name="Normal 66 3 2 4 3" xfId="1155" xr:uid="{00000000-0005-0000-0000-0000166B0000}"/>
    <cellStyle name="Normal 66 3 2 4 3 2" xfId="2438" xr:uid="{00000000-0005-0000-0000-0000176B0000}"/>
    <cellStyle name="Normal 66 3 2 4 3 2 2" xfId="5478" xr:uid="{00000000-0005-0000-0000-0000186B0000}"/>
    <cellStyle name="Normal 66 3 2 4 3 2 2 2" xfId="14995" xr:uid="{00000000-0005-0000-0000-0000196B0000}"/>
    <cellStyle name="Normal 66 3 2 4 3 2 2 3" xfId="23148" xr:uid="{00000000-0005-0000-0000-00001A6B0000}"/>
    <cellStyle name="Normal 66 3 2 4 3 2 2 4" xfId="31301" xr:uid="{00000000-0005-0000-0000-00001B6B0000}"/>
    <cellStyle name="Normal 66 3 2 4 3 2 2 5" xfId="39533" xr:uid="{00000000-0005-0000-0000-00001C6B0000}"/>
    <cellStyle name="Normal 66 3 2 4 3 2 2 6" xfId="49044" xr:uid="{00000000-0005-0000-0000-00001D6B0000}"/>
    <cellStyle name="Normal 66 3 2 4 3 2 3" xfId="8038" xr:uid="{00000000-0005-0000-0000-00001E6B0000}"/>
    <cellStyle name="Normal 66 3 2 4 3 2 3 2" xfId="17555" xr:uid="{00000000-0005-0000-0000-00001F6B0000}"/>
    <cellStyle name="Normal 66 3 2 4 3 2 3 3" xfId="25708" xr:uid="{00000000-0005-0000-0000-0000206B0000}"/>
    <cellStyle name="Normal 66 3 2 4 3 2 3 4" xfId="33861" xr:uid="{00000000-0005-0000-0000-0000216B0000}"/>
    <cellStyle name="Normal 66 3 2 4 3 2 3 5" xfId="42093" xr:uid="{00000000-0005-0000-0000-0000226B0000}"/>
    <cellStyle name="Normal 66 3 2 4 3 2 3 6" xfId="51604" xr:uid="{00000000-0005-0000-0000-0000236B0000}"/>
    <cellStyle name="Normal 66 3 2 4 3 2 4" xfId="11955" xr:uid="{00000000-0005-0000-0000-0000246B0000}"/>
    <cellStyle name="Normal 66 3 2 4 3 2 5" xfId="20114" xr:uid="{00000000-0005-0000-0000-0000256B0000}"/>
    <cellStyle name="Normal 66 3 2 4 3 2 6" xfId="28267" xr:uid="{00000000-0005-0000-0000-0000266B0000}"/>
    <cellStyle name="Normal 66 3 2 4 3 2 7" xfId="36499" xr:uid="{00000000-0005-0000-0000-0000276B0000}"/>
    <cellStyle name="Normal 66 3 2 4 3 2 8" xfId="46010" xr:uid="{00000000-0005-0000-0000-0000286B0000}"/>
    <cellStyle name="Normal 66 3 2 4 3 3" xfId="4198" xr:uid="{00000000-0005-0000-0000-0000296B0000}"/>
    <cellStyle name="Normal 66 3 2 4 3 3 2" xfId="13715" xr:uid="{00000000-0005-0000-0000-00002A6B0000}"/>
    <cellStyle name="Normal 66 3 2 4 3 3 3" xfId="21868" xr:uid="{00000000-0005-0000-0000-00002B6B0000}"/>
    <cellStyle name="Normal 66 3 2 4 3 3 4" xfId="30021" xr:uid="{00000000-0005-0000-0000-00002C6B0000}"/>
    <cellStyle name="Normal 66 3 2 4 3 3 5" xfId="38253" xr:uid="{00000000-0005-0000-0000-00002D6B0000}"/>
    <cellStyle name="Normal 66 3 2 4 3 3 6" xfId="47764" xr:uid="{00000000-0005-0000-0000-00002E6B0000}"/>
    <cellStyle name="Normal 66 3 2 4 3 4" xfId="6758" xr:uid="{00000000-0005-0000-0000-00002F6B0000}"/>
    <cellStyle name="Normal 66 3 2 4 3 4 2" xfId="16275" xr:uid="{00000000-0005-0000-0000-0000306B0000}"/>
    <cellStyle name="Normal 66 3 2 4 3 4 3" xfId="24428" xr:uid="{00000000-0005-0000-0000-0000316B0000}"/>
    <cellStyle name="Normal 66 3 2 4 3 4 4" xfId="32581" xr:uid="{00000000-0005-0000-0000-0000326B0000}"/>
    <cellStyle name="Normal 66 3 2 4 3 4 5" xfId="40813" xr:uid="{00000000-0005-0000-0000-0000336B0000}"/>
    <cellStyle name="Normal 66 3 2 4 3 4 6" xfId="50324" xr:uid="{00000000-0005-0000-0000-0000346B0000}"/>
    <cellStyle name="Normal 66 3 2 4 3 5" xfId="10675" xr:uid="{00000000-0005-0000-0000-0000356B0000}"/>
    <cellStyle name="Normal 66 3 2 4 3 6" xfId="18834" xr:uid="{00000000-0005-0000-0000-0000366B0000}"/>
    <cellStyle name="Normal 66 3 2 4 3 7" xfId="26987" xr:uid="{00000000-0005-0000-0000-0000376B0000}"/>
    <cellStyle name="Normal 66 3 2 4 3 8" xfId="35219" xr:uid="{00000000-0005-0000-0000-0000386B0000}"/>
    <cellStyle name="Normal 66 3 2 4 3 9" xfId="44730" xr:uid="{00000000-0005-0000-0000-0000396B0000}"/>
    <cellStyle name="Normal 66 3 2 4 4" xfId="1798" xr:uid="{00000000-0005-0000-0000-00003A6B0000}"/>
    <cellStyle name="Normal 66 3 2 4 4 2" xfId="4838" xr:uid="{00000000-0005-0000-0000-00003B6B0000}"/>
    <cellStyle name="Normal 66 3 2 4 4 2 2" xfId="14355" xr:uid="{00000000-0005-0000-0000-00003C6B0000}"/>
    <cellStyle name="Normal 66 3 2 4 4 2 3" xfId="22508" xr:uid="{00000000-0005-0000-0000-00003D6B0000}"/>
    <cellStyle name="Normal 66 3 2 4 4 2 4" xfId="30661" xr:uid="{00000000-0005-0000-0000-00003E6B0000}"/>
    <cellStyle name="Normal 66 3 2 4 4 2 5" xfId="38893" xr:uid="{00000000-0005-0000-0000-00003F6B0000}"/>
    <cellStyle name="Normal 66 3 2 4 4 2 6" xfId="48404" xr:uid="{00000000-0005-0000-0000-0000406B0000}"/>
    <cellStyle name="Normal 66 3 2 4 4 3" xfId="7398" xr:uid="{00000000-0005-0000-0000-0000416B0000}"/>
    <cellStyle name="Normal 66 3 2 4 4 3 2" xfId="16915" xr:uid="{00000000-0005-0000-0000-0000426B0000}"/>
    <cellStyle name="Normal 66 3 2 4 4 3 3" xfId="25068" xr:uid="{00000000-0005-0000-0000-0000436B0000}"/>
    <cellStyle name="Normal 66 3 2 4 4 3 4" xfId="33221" xr:uid="{00000000-0005-0000-0000-0000446B0000}"/>
    <cellStyle name="Normal 66 3 2 4 4 3 5" xfId="41453" xr:uid="{00000000-0005-0000-0000-0000456B0000}"/>
    <cellStyle name="Normal 66 3 2 4 4 3 6" xfId="50964" xr:uid="{00000000-0005-0000-0000-0000466B0000}"/>
    <cellStyle name="Normal 66 3 2 4 4 4" xfId="11315" xr:uid="{00000000-0005-0000-0000-0000476B0000}"/>
    <cellStyle name="Normal 66 3 2 4 4 5" xfId="19474" xr:uid="{00000000-0005-0000-0000-0000486B0000}"/>
    <cellStyle name="Normal 66 3 2 4 4 6" xfId="27627" xr:uid="{00000000-0005-0000-0000-0000496B0000}"/>
    <cellStyle name="Normal 66 3 2 4 4 7" xfId="35859" xr:uid="{00000000-0005-0000-0000-00004A6B0000}"/>
    <cellStyle name="Normal 66 3 2 4 4 8" xfId="45370" xr:uid="{00000000-0005-0000-0000-00004B6B0000}"/>
    <cellStyle name="Normal 66 3 2 4 5" xfId="3555" xr:uid="{00000000-0005-0000-0000-00004C6B0000}"/>
    <cellStyle name="Normal 66 3 2 4 5 2" xfId="13072" xr:uid="{00000000-0005-0000-0000-00004D6B0000}"/>
    <cellStyle name="Normal 66 3 2 4 5 3" xfId="21228" xr:uid="{00000000-0005-0000-0000-00004E6B0000}"/>
    <cellStyle name="Normal 66 3 2 4 5 4" xfId="29381" xr:uid="{00000000-0005-0000-0000-00004F6B0000}"/>
    <cellStyle name="Normal 66 3 2 4 5 5" xfId="37613" xr:uid="{00000000-0005-0000-0000-0000506B0000}"/>
    <cellStyle name="Normal 66 3 2 4 5 6" xfId="47124" xr:uid="{00000000-0005-0000-0000-0000516B0000}"/>
    <cellStyle name="Normal 66 3 2 4 6" xfId="6118" xr:uid="{00000000-0005-0000-0000-0000526B0000}"/>
    <cellStyle name="Normal 66 3 2 4 6 2" xfId="15635" xr:uid="{00000000-0005-0000-0000-0000536B0000}"/>
    <cellStyle name="Normal 66 3 2 4 6 3" xfId="23788" xr:uid="{00000000-0005-0000-0000-0000546B0000}"/>
    <cellStyle name="Normal 66 3 2 4 6 4" xfId="31941" xr:uid="{00000000-0005-0000-0000-0000556B0000}"/>
    <cellStyle name="Normal 66 3 2 4 6 5" xfId="40173" xr:uid="{00000000-0005-0000-0000-0000566B0000}"/>
    <cellStyle name="Normal 66 3 2 4 6 6" xfId="49684" xr:uid="{00000000-0005-0000-0000-0000576B0000}"/>
    <cellStyle name="Normal 66 3 2 4 7" xfId="10035" xr:uid="{00000000-0005-0000-0000-0000586B0000}"/>
    <cellStyle name="Normal 66 3 2 4 8" xfId="18194" xr:uid="{00000000-0005-0000-0000-0000596B0000}"/>
    <cellStyle name="Normal 66 3 2 4 9" xfId="26347" xr:uid="{00000000-0005-0000-0000-00005A6B0000}"/>
    <cellStyle name="Normal 66 3 2 40" xfId="53521" xr:uid="{00000000-0005-0000-0000-00005B6B0000}"/>
    <cellStyle name="Normal 66 3 2 41" xfId="53600" xr:uid="{00000000-0005-0000-0000-00005C6B0000}"/>
    <cellStyle name="Normal 66 3 2 42" xfId="53679" xr:uid="{00000000-0005-0000-0000-00005D6B0000}"/>
    <cellStyle name="Normal 66 3 2 43" xfId="53758" xr:uid="{00000000-0005-0000-0000-00005E6B0000}"/>
    <cellStyle name="Normal 66 3 2 5" xfId="669" xr:uid="{00000000-0005-0000-0000-00005F6B0000}"/>
    <cellStyle name="Normal 66 3 2 5 10" xfId="44250" xr:uid="{00000000-0005-0000-0000-0000606B0000}"/>
    <cellStyle name="Normal 66 3 2 5 2" xfId="1315" xr:uid="{00000000-0005-0000-0000-0000616B0000}"/>
    <cellStyle name="Normal 66 3 2 5 2 2" xfId="2598" xr:uid="{00000000-0005-0000-0000-0000626B0000}"/>
    <cellStyle name="Normal 66 3 2 5 2 2 2" xfId="5638" xr:uid="{00000000-0005-0000-0000-0000636B0000}"/>
    <cellStyle name="Normal 66 3 2 5 2 2 2 2" xfId="15155" xr:uid="{00000000-0005-0000-0000-0000646B0000}"/>
    <cellStyle name="Normal 66 3 2 5 2 2 2 3" xfId="23308" xr:uid="{00000000-0005-0000-0000-0000656B0000}"/>
    <cellStyle name="Normal 66 3 2 5 2 2 2 4" xfId="31461" xr:uid="{00000000-0005-0000-0000-0000666B0000}"/>
    <cellStyle name="Normal 66 3 2 5 2 2 2 5" xfId="39693" xr:uid="{00000000-0005-0000-0000-0000676B0000}"/>
    <cellStyle name="Normal 66 3 2 5 2 2 2 6" xfId="49204" xr:uid="{00000000-0005-0000-0000-0000686B0000}"/>
    <cellStyle name="Normal 66 3 2 5 2 2 3" xfId="8198" xr:uid="{00000000-0005-0000-0000-0000696B0000}"/>
    <cellStyle name="Normal 66 3 2 5 2 2 3 2" xfId="17715" xr:uid="{00000000-0005-0000-0000-00006A6B0000}"/>
    <cellStyle name="Normal 66 3 2 5 2 2 3 3" xfId="25868" xr:uid="{00000000-0005-0000-0000-00006B6B0000}"/>
    <cellStyle name="Normal 66 3 2 5 2 2 3 4" xfId="34021" xr:uid="{00000000-0005-0000-0000-00006C6B0000}"/>
    <cellStyle name="Normal 66 3 2 5 2 2 3 5" xfId="42253" xr:uid="{00000000-0005-0000-0000-00006D6B0000}"/>
    <cellStyle name="Normal 66 3 2 5 2 2 3 6" xfId="51764" xr:uid="{00000000-0005-0000-0000-00006E6B0000}"/>
    <cellStyle name="Normal 66 3 2 5 2 2 4" xfId="12115" xr:uid="{00000000-0005-0000-0000-00006F6B0000}"/>
    <cellStyle name="Normal 66 3 2 5 2 2 5" xfId="20274" xr:uid="{00000000-0005-0000-0000-0000706B0000}"/>
    <cellStyle name="Normal 66 3 2 5 2 2 6" xfId="28427" xr:uid="{00000000-0005-0000-0000-0000716B0000}"/>
    <cellStyle name="Normal 66 3 2 5 2 2 7" xfId="36659" xr:uid="{00000000-0005-0000-0000-0000726B0000}"/>
    <cellStyle name="Normal 66 3 2 5 2 2 8" xfId="46170" xr:uid="{00000000-0005-0000-0000-0000736B0000}"/>
    <cellStyle name="Normal 66 3 2 5 2 3" xfId="4358" xr:uid="{00000000-0005-0000-0000-0000746B0000}"/>
    <cellStyle name="Normal 66 3 2 5 2 3 2" xfId="13875" xr:uid="{00000000-0005-0000-0000-0000756B0000}"/>
    <cellStyle name="Normal 66 3 2 5 2 3 3" xfId="22028" xr:uid="{00000000-0005-0000-0000-0000766B0000}"/>
    <cellStyle name="Normal 66 3 2 5 2 3 4" xfId="30181" xr:uid="{00000000-0005-0000-0000-0000776B0000}"/>
    <cellStyle name="Normal 66 3 2 5 2 3 5" xfId="38413" xr:uid="{00000000-0005-0000-0000-0000786B0000}"/>
    <cellStyle name="Normal 66 3 2 5 2 3 6" xfId="47924" xr:uid="{00000000-0005-0000-0000-0000796B0000}"/>
    <cellStyle name="Normal 66 3 2 5 2 4" xfId="6918" xr:uid="{00000000-0005-0000-0000-00007A6B0000}"/>
    <cellStyle name="Normal 66 3 2 5 2 4 2" xfId="16435" xr:uid="{00000000-0005-0000-0000-00007B6B0000}"/>
    <cellStyle name="Normal 66 3 2 5 2 4 3" xfId="24588" xr:uid="{00000000-0005-0000-0000-00007C6B0000}"/>
    <cellStyle name="Normal 66 3 2 5 2 4 4" xfId="32741" xr:uid="{00000000-0005-0000-0000-00007D6B0000}"/>
    <cellStyle name="Normal 66 3 2 5 2 4 5" xfId="40973" xr:uid="{00000000-0005-0000-0000-00007E6B0000}"/>
    <cellStyle name="Normal 66 3 2 5 2 4 6" xfId="50484" xr:uid="{00000000-0005-0000-0000-00007F6B0000}"/>
    <cellStyle name="Normal 66 3 2 5 2 5" xfId="10835" xr:uid="{00000000-0005-0000-0000-0000806B0000}"/>
    <cellStyle name="Normal 66 3 2 5 2 6" xfId="18994" xr:uid="{00000000-0005-0000-0000-0000816B0000}"/>
    <cellStyle name="Normal 66 3 2 5 2 7" xfId="27147" xr:uid="{00000000-0005-0000-0000-0000826B0000}"/>
    <cellStyle name="Normal 66 3 2 5 2 8" xfId="35379" xr:uid="{00000000-0005-0000-0000-0000836B0000}"/>
    <cellStyle name="Normal 66 3 2 5 2 9" xfId="44890" xr:uid="{00000000-0005-0000-0000-0000846B0000}"/>
    <cellStyle name="Normal 66 3 2 5 3" xfId="1958" xr:uid="{00000000-0005-0000-0000-0000856B0000}"/>
    <cellStyle name="Normal 66 3 2 5 3 2" xfId="4998" xr:uid="{00000000-0005-0000-0000-0000866B0000}"/>
    <cellStyle name="Normal 66 3 2 5 3 2 2" xfId="14515" xr:uid="{00000000-0005-0000-0000-0000876B0000}"/>
    <cellStyle name="Normal 66 3 2 5 3 2 3" xfId="22668" xr:uid="{00000000-0005-0000-0000-0000886B0000}"/>
    <cellStyle name="Normal 66 3 2 5 3 2 4" xfId="30821" xr:uid="{00000000-0005-0000-0000-0000896B0000}"/>
    <cellStyle name="Normal 66 3 2 5 3 2 5" xfId="39053" xr:uid="{00000000-0005-0000-0000-00008A6B0000}"/>
    <cellStyle name="Normal 66 3 2 5 3 2 6" xfId="48564" xr:uid="{00000000-0005-0000-0000-00008B6B0000}"/>
    <cellStyle name="Normal 66 3 2 5 3 3" xfId="7558" xr:uid="{00000000-0005-0000-0000-00008C6B0000}"/>
    <cellStyle name="Normal 66 3 2 5 3 3 2" xfId="17075" xr:uid="{00000000-0005-0000-0000-00008D6B0000}"/>
    <cellStyle name="Normal 66 3 2 5 3 3 3" xfId="25228" xr:uid="{00000000-0005-0000-0000-00008E6B0000}"/>
    <cellStyle name="Normal 66 3 2 5 3 3 4" xfId="33381" xr:uid="{00000000-0005-0000-0000-00008F6B0000}"/>
    <cellStyle name="Normal 66 3 2 5 3 3 5" xfId="41613" xr:uid="{00000000-0005-0000-0000-0000906B0000}"/>
    <cellStyle name="Normal 66 3 2 5 3 3 6" xfId="51124" xr:uid="{00000000-0005-0000-0000-0000916B0000}"/>
    <cellStyle name="Normal 66 3 2 5 3 4" xfId="11475" xr:uid="{00000000-0005-0000-0000-0000926B0000}"/>
    <cellStyle name="Normal 66 3 2 5 3 5" xfId="19634" xr:uid="{00000000-0005-0000-0000-0000936B0000}"/>
    <cellStyle name="Normal 66 3 2 5 3 6" xfId="27787" xr:uid="{00000000-0005-0000-0000-0000946B0000}"/>
    <cellStyle name="Normal 66 3 2 5 3 7" xfId="36019" xr:uid="{00000000-0005-0000-0000-0000956B0000}"/>
    <cellStyle name="Normal 66 3 2 5 3 8" xfId="45530" xr:uid="{00000000-0005-0000-0000-0000966B0000}"/>
    <cellStyle name="Normal 66 3 2 5 4" xfId="3715" xr:uid="{00000000-0005-0000-0000-0000976B0000}"/>
    <cellStyle name="Normal 66 3 2 5 4 2" xfId="13232" xr:uid="{00000000-0005-0000-0000-0000986B0000}"/>
    <cellStyle name="Normal 66 3 2 5 4 3" xfId="21388" xr:uid="{00000000-0005-0000-0000-0000996B0000}"/>
    <cellStyle name="Normal 66 3 2 5 4 4" xfId="29541" xr:uid="{00000000-0005-0000-0000-00009A6B0000}"/>
    <cellStyle name="Normal 66 3 2 5 4 5" xfId="37773" xr:uid="{00000000-0005-0000-0000-00009B6B0000}"/>
    <cellStyle name="Normal 66 3 2 5 4 6" xfId="47284" xr:uid="{00000000-0005-0000-0000-00009C6B0000}"/>
    <cellStyle name="Normal 66 3 2 5 5" xfId="6278" xr:uid="{00000000-0005-0000-0000-00009D6B0000}"/>
    <cellStyle name="Normal 66 3 2 5 5 2" xfId="15795" xr:uid="{00000000-0005-0000-0000-00009E6B0000}"/>
    <cellStyle name="Normal 66 3 2 5 5 3" xfId="23948" xr:uid="{00000000-0005-0000-0000-00009F6B0000}"/>
    <cellStyle name="Normal 66 3 2 5 5 4" xfId="32101" xr:uid="{00000000-0005-0000-0000-0000A06B0000}"/>
    <cellStyle name="Normal 66 3 2 5 5 5" xfId="40333" xr:uid="{00000000-0005-0000-0000-0000A16B0000}"/>
    <cellStyle name="Normal 66 3 2 5 5 6" xfId="49844" xr:uid="{00000000-0005-0000-0000-0000A26B0000}"/>
    <cellStyle name="Normal 66 3 2 5 6" xfId="10195" xr:uid="{00000000-0005-0000-0000-0000A36B0000}"/>
    <cellStyle name="Normal 66 3 2 5 7" xfId="18354" xr:uid="{00000000-0005-0000-0000-0000A46B0000}"/>
    <cellStyle name="Normal 66 3 2 5 8" xfId="26507" xr:uid="{00000000-0005-0000-0000-0000A56B0000}"/>
    <cellStyle name="Normal 66 3 2 5 9" xfId="34739" xr:uid="{00000000-0005-0000-0000-0000A66B0000}"/>
    <cellStyle name="Normal 66 3 2 6" xfId="995" xr:uid="{00000000-0005-0000-0000-0000A76B0000}"/>
    <cellStyle name="Normal 66 3 2 6 2" xfId="2278" xr:uid="{00000000-0005-0000-0000-0000A86B0000}"/>
    <cellStyle name="Normal 66 3 2 6 2 2" xfId="5318" xr:uid="{00000000-0005-0000-0000-0000A96B0000}"/>
    <cellStyle name="Normal 66 3 2 6 2 2 2" xfId="14835" xr:uid="{00000000-0005-0000-0000-0000AA6B0000}"/>
    <cellStyle name="Normal 66 3 2 6 2 2 3" xfId="22988" xr:uid="{00000000-0005-0000-0000-0000AB6B0000}"/>
    <cellStyle name="Normal 66 3 2 6 2 2 4" xfId="31141" xr:uid="{00000000-0005-0000-0000-0000AC6B0000}"/>
    <cellStyle name="Normal 66 3 2 6 2 2 5" xfId="39373" xr:uid="{00000000-0005-0000-0000-0000AD6B0000}"/>
    <cellStyle name="Normal 66 3 2 6 2 2 6" xfId="48884" xr:uid="{00000000-0005-0000-0000-0000AE6B0000}"/>
    <cellStyle name="Normal 66 3 2 6 2 3" xfId="7878" xr:uid="{00000000-0005-0000-0000-0000AF6B0000}"/>
    <cellStyle name="Normal 66 3 2 6 2 3 2" xfId="17395" xr:uid="{00000000-0005-0000-0000-0000B06B0000}"/>
    <cellStyle name="Normal 66 3 2 6 2 3 3" xfId="25548" xr:uid="{00000000-0005-0000-0000-0000B16B0000}"/>
    <cellStyle name="Normal 66 3 2 6 2 3 4" xfId="33701" xr:uid="{00000000-0005-0000-0000-0000B26B0000}"/>
    <cellStyle name="Normal 66 3 2 6 2 3 5" xfId="41933" xr:uid="{00000000-0005-0000-0000-0000B36B0000}"/>
    <cellStyle name="Normal 66 3 2 6 2 3 6" xfId="51444" xr:uid="{00000000-0005-0000-0000-0000B46B0000}"/>
    <cellStyle name="Normal 66 3 2 6 2 4" xfId="11795" xr:uid="{00000000-0005-0000-0000-0000B56B0000}"/>
    <cellStyle name="Normal 66 3 2 6 2 5" xfId="19954" xr:uid="{00000000-0005-0000-0000-0000B66B0000}"/>
    <cellStyle name="Normal 66 3 2 6 2 6" xfId="28107" xr:uid="{00000000-0005-0000-0000-0000B76B0000}"/>
    <cellStyle name="Normal 66 3 2 6 2 7" xfId="36339" xr:uid="{00000000-0005-0000-0000-0000B86B0000}"/>
    <cellStyle name="Normal 66 3 2 6 2 8" xfId="45850" xr:uid="{00000000-0005-0000-0000-0000B96B0000}"/>
    <cellStyle name="Normal 66 3 2 6 3" xfId="4038" xr:uid="{00000000-0005-0000-0000-0000BA6B0000}"/>
    <cellStyle name="Normal 66 3 2 6 3 2" xfId="13555" xr:uid="{00000000-0005-0000-0000-0000BB6B0000}"/>
    <cellStyle name="Normal 66 3 2 6 3 3" xfId="21708" xr:uid="{00000000-0005-0000-0000-0000BC6B0000}"/>
    <cellStyle name="Normal 66 3 2 6 3 4" xfId="29861" xr:uid="{00000000-0005-0000-0000-0000BD6B0000}"/>
    <cellStyle name="Normal 66 3 2 6 3 5" xfId="38093" xr:uid="{00000000-0005-0000-0000-0000BE6B0000}"/>
    <cellStyle name="Normal 66 3 2 6 3 6" xfId="47604" xr:uid="{00000000-0005-0000-0000-0000BF6B0000}"/>
    <cellStyle name="Normal 66 3 2 6 4" xfId="6598" xr:uid="{00000000-0005-0000-0000-0000C06B0000}"/>
    <cellStyle name="Normal 66 3 2 6 4 2" xfId="16115" xr:uid="{00000000-0005-0000-0000-0000C16B0000}"/>
    <cellStyle name="Normal 66 3 2 6 4 3" xfId="24268" xr:uid="{00000000-0005-0000-0000-0000C26B0000}"/>
    <cellStyle name="Normal 66 3 2 6 4 4" xfId="32421" xr:uid="{00000000-0005-0000-0000-0000C36B0000}"/>
    <cellStyle name="Normal 66 3 2 6 4 5" xfId="40653" xr:uid="{00000000-0005-0000-0000-0000C46B0000}"/>
    <cellStyle name="Normal 66 3 2 6 4 6" xfId="50164" xr:uid="{00000000-0005-0000-0000-0000C56B0000}"/>
    <cellStyle name="Normal 66 3 2 6 5" xfId="10515" xr:uid="{00000000-0005-0000-0000-0000C66B0000}"/>
    <cellStyle name="Normal 66 3 2 6 6" xfId="18674" xr:uid="{00000000-0005-0000-0000-0000C76B0000}"/>
    <cellStyle name="Normal 66 3 2 6 7" xfId="26827" xr:uid="{00000000-0005-0000-0000-0000C86B0000}"/>
    <cellStyle name="Normal 66 3 2 6 8" xfId="35059" xr:uid="{00000000-0005-0000-0000-0000C96B0000}"/>
    <cellStyle name="Normal 66 3 2 6 9" xfId="44570" xr:uid="{00000000-0005-0000-0000-0000CA6B0000}"/>
    <cellStyle name="Normal 66 3 2 7" xfId="1638" xr:uid="{00000000-0005-0000-0000-0000CB6B0000}"/>
    <cellStyle name="Normal 66 3 2 7 2" xfId="4678" xr:uid="{00000000-0005-0000-0000-0000CC6B0000}"/>
    <cellStyle name="Normal 66 3 2 7 2 2" xfId="14195" xr:uid="{00000000-0005-0000-0000-0000CD6B0000}"/>
    <cellStyle name="Normal 66 3 2 7 2 3" xfId="22348" xr:uid="{00000000-0005-0000-0000-0000CE6B0000}"/>
    <cellStyle name="Normal 66 3 2 7 2 4" xfId="30501" xr:uid="{00000000-0005-0000-0000-0000CF6B0000}"/>
    <cellStyle name="Normal 66 3 2 7 2 5" xfId="38733" xr:uid="{00000000-0005-0000-0000-0000D06B0000}"/>
    <cellStyle name="Normal 66 3 2 7 2 6" xfId="48244" xr:uid="{00000000-0005-0000-0000-0000D16B0000}"/>
    <cellStyle name="Normal 66 3 2 7 3" xfId="7238" xr:uid="{00000000-0005-0000-0000-0000D26B0000}"/>
    <cellStyle name="Normal 66 3 2 7 3 2" xfId="16755" xr:uid="{00000000-0005-0000-0000-0000D36B0000}"/>
    <cellStyle name="Normal 66 3 2 7 3 3" xfId="24908" xr:uid="{00000000-0005-0000-0000-0000D46B0000}"/>
    <cellStyle name="Normal 66 3 2 7 3 4" xfId="33061" xr:uid="{00000000-0005-0000-0000-0000D56B0000}"/>
    <cellStyle name="Normal 66 3 2 7 3 5" xfId="41293" xr:uid="{00000000-0005-0000-0000-0000D66B0000}"/>
    <cellStyle name="Normal 66 3 2 7 3 6" xfId="50804" xr:uid="{00000000-0005-0000-0000-0000D76B0000}"/>
    <cellStyle name="Normal 66 3 2 7 4" xfId="11155" xr:uid="{00000000-0005-0000-0000-0000D86B0000}"/>
    <cellStyle name="Normal 66 3 2 7 5" xfId="19314" xr:uid="{00000000-0005-0000-0000-0000D96B0000}"/>
    <cellStyle name="Normal 66 3 2 7 6" xfId="27467" xr:uid="{00000000-0005-0000-0000-0000DA6B0000}"/>
    <cellStyle name="Normal 66 3 2 7 7" xfId="35699" xr:uid="{00000000-0005-0000-0000-0000DB6B0000}"/>
    <cellStyle name="Normal 66 3 2 7 8" xfId="45210" xr:uid="{00000000-0005-0000-0000-0000DC6B0000}"/>
    <cellStyle name="Normal 66 3 2 8" xfId="2918" xr:uid="{00000000-0005-0000-0000-0000DD6B0000}"/>
    <cellStyle name="Normal 66 3 2 8 2" xfId="12435" xr:uid="{00000000-0005-0000-0000-0000DE6B0000}"/>
    <cellStyle name="Normal 66 3 2 8 3" xfId="20594" xr:uid="{00000000-0005-0000-0000-0000DF6B0000}"/>
    <cellStyle name="Normal 66 3 2 8 4" xfId="28747" xr:uid="{00000000-0005-0000-0000-0000E06B0000}"/>
    <cellStyle name="Normal 66 3 2 8 5" xfId="36979" xr:uid="{00000000-0005-0000-0000-0000E16B0000}"/>
    <cellStyle name="Normal 66 3 2 8 6" xfId="46490" xr:uid="{00000000-0005-0000-0000-0000E26B0000}"/>
    <cellStyle name="Normal 66 3 2 9" xfId="2997" xr:uid="{00000000-0005-0000-0000-0000E36B0000}"/>
    <cellStyle name="Normal 66 3 2 9 2" xfId="12514" xr:uid="{00000000-0005-0000-0000-0000E46B0000}"/>
    <cellStyle name="Normal 66 3 2 9 3" xfId="20673" xr:uid="{00000000-0005-0000-0000-0000E56B0000}"/>
    <cellStyle name="Normal 66 3 2 9 4" xfId="28826" xr:uid="{00000000-0005-0000-0000-0000E66B0000}"/>
    <cellStyle name="Normal 66 3 2 9 5" xfId="37058" xr:uid="{00000000-0005-0000-0000-0000E76B0000}"/>
    <cellStyle name="Normal 66 3 2 9 6" xfId="46569" xr:uid="{00000000-0005-0000-0000-0000E86B0000}"/>
    <cellStyle name="Normal 66 3 3" xfId="232" xr:uid="{00000000-0005-0000-0000-0000E96B0000}"/>
    <cellStyle name="Normal 66 3 4" xfId="384" xr:uid="{00000000-0005-0000-0000-0000EA6B0000}"/>
    <cellStyle name="Normal 66 3 5" xfId="352" xr:uid="{00000000-0005-0000-0000-0000EB6B0000}"/>
    <cellStyle name="Normal 66 3 5 10" xfId="3183" xr:uid="{00000000-0005-0000-0000-0000EC6B0000}"/>
    <cellStyle name="Normal 66 3 5 10 2" xfId="12700" xr:uid="{00000000-0005-0000-0000-0000ED6B0000}"/>
    <cellStyle name="Normal 66 3 5 10 3" xfId="20859" xr:uid="{00000000-0005-0000-0000-0000EE6B0000}"/>
    <cellStyle name="Normal 66 3 5 10 4" xfId="29012" xr:uid="{00000000-0005-0000-0000-0000EF6B0000}"/>
    <cellStyle name="Normal 66 3 5 10 5" xfId="37244" xr:uid="{00000000-0005-0000-0000-0000F06B0000}"/>
    <cellStyle name="Normal 66 3 5 10 6" xfId="46755" xr:uid="{00000000-0005-0000-0000-0000F16B0000}"/>
    <cellStyle name="Normal 66 3 5 11" xfId="3262" xr:uid="{00000000-0005-0000-0000-0000F26B0000}"/>
    <cellStyle name="Normal 66 3 5 11 2" xfId="12779" xr:uid="{00000000-0005-0000-0000-0000F36B0000}"/>
    <cellStyle name="Normal 66 3 5 11 3" xfId="20938" xr:uid="{00000000-0005-0000-0000-0000F46B0000}"/>
    <cellStyle name="Normal 66 3 5 11 4" xfId="29091" xr:uid="{00000000-0005-0000-0000-0000F56B0000}"/>
    <cellStyle name="Normal 66 3 5 11 5" xfId="37323" xr:uid="{00000000-0005-0000-0000-0000F66B0000}"/>
    <cellStyle name="Normal 66 3 5 11 6" xfId="46834" xr:uid="{00000000-0005-0000-0000-0000F76B0000}"/>
    <cellStyle name="Normal 66 3 5 12" xfId="3341" xr:uid="{00000000-0005-0000-0000-0000F86B0000}"/>
    <cellStyle name="Normal 66 3 5 12 2" xfId="12858" xr:uid="{00000000-0005-0000-0000-0000F96B0000}"/>
    <cellStyle name="Normal 66 3 5 12 3" xfId="21017" xr:uid="{00000000-0005-0000-0000-0000FA6B0000}"/>
    <cellStyle name="Normal 66 3 5 12 4" xfId="29170" xr:uid="{00000000-0005-0000-0000-0000FB6B0000}"/>
    <cellStyle name="Normal 66 3 5 12 5" xfId="37402" xr:uid="{00000000-0005-0000-0000-0000FC6B0000}"/>
    <cellStyle name="Normal 66 3 5 12 6" xfId="46913" xr:uid="{00000000-0005-0000-0000-0000FD6B0000}"/>
    <cellStyle name="Normal 66 3 5 13" xfId="3421" xr:uid="{00000000-0005-0000-0000-0000FE6B0000}"/>
    <cellStyle name="Normal 66 3 5 13 2" xfId="12938" xr:uid="{00000000-0005-0000-0000-0000FF6B0000}"/>
    <cellStyle name="Normal 66 3 5 13 3" xfId="21097" xr:uid="{00000000-0005-0000-0000-0000006C0000}"/>
    <cellStyle name="Normal 66 3 5 13 4" xfId="29250" xr:uid="{00000000-0005-0000-0000-0000016C0000}"/>
    <cellStyle name="Normal 66 3 5 13 5" xfId="37482" xr:uid="{00000000-0005-0000-0000-0000026C0000}"/>
    <cellStyle name="Normal 66 3 5 13 6" xfId="46993" xr:uid="{00000000-0005-0000-0000-0000036C0000}"/>
    <cellStyle name="Normal 66 3 5 14" xfId="5987" xr:uid="{00000000-0005-0000-0000-0000046C0000}"/>
    <cellStyle name="Normal 66 3 5 14 2" xfId="15504" xr:uid="{00000000-0005-0000-0000-0000056C0000}"/>
    <cellStyle name="Normal 66 3 5 14 3" xfId="23657" xr:uid="{00000000-0005-0000-0000-0000066C0000}"/>
    <cellStyle name="Normal 66 3 5 14 4" xfId="31810" xr:uid="{00000000-0005-0000-0000-0000076C0000}"/>
    <cellStyle name="Normal 66 3 5 14 5" xfId="40042" xr:uid="{00000000-0005-0000-0000-0000086C0000}"/>
    <cellStyle name="Normal 66 3 5 14 6" xfId="49553" xr:uid="{00000000-0005-0000-0000-0000096C0000}"/>
    <cellStyle name="Normal 66 3 5 15" xfId="8546" xr:uid="{00000000-0005-0000-0000-00000A6C0000}"/>
    <cellStyle name="Normal 66 3 5 15 2" xfId="42601" xr:uid="{00000000-0005-0000-0000-00000B6C0000}"/>
    <cellStyle name="Normal 66 3 5 15 3" xfId="52112" xr:uid="{00000000-0005-0000-0000-00000C6C0000}"/>
    <cellStyle name="Normal 66 3 5 16" xfId="8625" xr:uid="{00000000-0005-0000-0000-00000D6C0000}"/>
    <cellStyle name="Normal 66 3 5 16 2" xfId="42680" xr:uid="{00000000-0005-0000-0000-00000E6C0000}"/>
    <cellStyle name="Normal 66 3 5 16 3" xfId="52191" xr:uid="{00000000-0005-0000-0000-00000F6C0000}"/>
    <cellStyle name="Normal 66 3 5 17" xfId="8704" xr:uid="{00000000-0005-0000-0000-0000106C0000}"/>
    <cellStyle name="Normal 66 3 5 17 2" xfId="42759" xr:uid="{00000000-0005-0000-0000-0000116C0000}"/>
    <cellStyle name="Normal 66 3 5 17 3" xfId="52270" xr:uid="{00000000-0005-0000-0000-0000126C0000}"/>
    <cellStyle name="Normal 66 3 5 18" xfId="8783" xr:uid="{00000000-0005-0000-0000-0000136C0000}"/>
    <cellStyle name="Normal 66 3 5 18 2" xfId="42838" xr:uid="{00000000-0005-0000-0000-0000146C0000}"/>
    <cellStyle name="Normal 66 3 5 18 3" xfId="52349" xr:uid="{00000000-0005-0000-0000-0000156C0000}"/>
    <cellStyle name="Normal 66 3 5 19" xfId="8862" xr:uid="{00000000-0005-0000-0000-0000166C0000}"/>
    <cellStyle name="Normal 66 3 5 19 2" xfId="42917" xr:uid="{00000000-0005-0000-0000-0000176C0000}"/>
    <cellStyle name="Normal 66 3 5 19 3" xfId="52428" xr:uid="{00000000-0005-0000-0000-0000186C0000}"/>
    <cellStyle name="Normal 66 3 5 2" xfId="454" xr:uid="{00000000-0005-0000-0000-0000196C0000}"/>
    <cellStyle name="Normal 66 3 5 2 10" xfId="26296" xr:uid="{00000000-0005-0000-0000-00001A6C0000}"/>
    <cellStyle name="Normal 66 3 5 2 11" xfId="34528" xr:uid="{00000000-0005-0000-0000-00001B6C0000}"/>
    <cellStyle name="Normal 66 3 5 2 12" xfId="44039" xr:uid="{00000000-0005-0000-0000-00001C6C0000}"/>
    <cellStyle name="Normal 66 3 5 2 2" xfId="615" xr:uid="{00000000-0005-0000-0000-00001D6C0000}"/>
    <cellStyle name="Normal 66 3 5 2 2 10" xfId="34688" xr:uid="{00000000-0005-0000-0000-00001E6C0000}"/>
    <cellStyle name="Normal 66 3 5 2 2 11" xfId="44199" xr:uid="{00000000-0005-0000-0000-00001F6C0000}"/>
    <cellStyle name="Normal 66 3 5 2 2 2" xfId="941" xr:uid="{00000000-0005-0000-0000-0000206C0000}"/>
    <cellStyle name="Normal 66 3 5 2 2 2 10" xfId="44519" xr:uid="{00000000-0005-0000-0000-0000216C0000}"/>
    <cellStyle name="Normal 66 3 5 2 2 2 2" xfId="1584" xr:uid="{00000000-0005-0000-0000-0000226C0000}"/>
    <cellStyle name="Normal 66 3 5 2 2 2 2 2" xfId="2867" xr:uid="{00000000-0005-0000-0000-0000236C0000}"/>
    <cellStyle name="Normal 66 3 5 2 2 2 2 2 2" xfId="5907" xr:uid="{00000000-0005-0000-0000-0000246C0000}"/>
    <cellStyle name="Normal 66 3 5 2 2 2 2 2 2 2" xfId="15424" xr:uid="{00000000-0005-0000-0000-0000256C0000}"/>
    <cellStyle name="Normal 66 3 5 2 2 2 2 2 2 3" xfId="23577" xr:uid="{00000000-0005-0000-0000-0000266C0000}"/>
    <cellStyle name="Normal 66 3 5 2 2 2 2 2 2 4" xfId="31730" xr:uid="{00000000-0005-0000-0000-0000276C0000}"/>
    <cellStyle name="Normal 66 3 5 2 2 2 2 2 2 5" xfId="39962" xr:uid="{00000000-0005-0000-0000-0000286C0000}"/>
    <cellStyle name="Normal 66 3 5 2 2 2 2 2 2 6" xfId="49473" xr:uid="{00000000-0005-0000-0000-0000296C0000}"/>
    <cellStyle name="Normal 66 3 5 2 2 2 2 2 3" xfId="8467" xr:uid="{00000000-0005-0000-0000-00002A6C0000}"/>
    <cellStyle name="Normal 66 3 5 2 2 2 2 2 3 2" xfId="17984" xr:uid="{00000000-0005-0000-0000-00002B6C0000}"/>
    <cellStyle name="Normal 66 3 5 2 2 2 2 2 3 3" xfId="26137" xr:uid="{00000000-0005-0000-0000-00002C6C0000}"/>
    <cellStyle name="Normal 66 3 5 2 2 2 2 2 3 4" xfId="34290" xr:uid="{00000000-0005-0000-0000-00002D6C0000}"/>
    <cellStyle name="Normal 66 3 5 2 2 2 2 2 3 5" xfId="42522" xr:uid="{00000000-0005-0000-0000-00002E6C0000}"/>
    <cellStyle name="Normal 66 3 5 2 2 2 2 2 3 6" xfId="52033" xr:uid="{00000000-0005-0000-0000-00002F6C0000}"/>
    <cellStyle name="Normal 66 3 5 2 2 2 2 2 4" xfId="12384" xr:uid="{00000000-0005-0000-0000-0000306C0000}"/>
    <cellStyle name="Normal 66 3 5 2 2 2 2 2 5" xfId="20543" xr:uid="{00000000-0005-0000-0000-0000316C0000}"/>
    <cellStyle name="Normal 66 3 5 2 2 2 2 2 6" xfId="28696" xr:uid="{00000000-0005-0000-0000-0000326C0000}"/>
    <cellStyle name="Normal 66 3 5 2 2 2 2 2 7" xfId="36928" xr:uid="{00000000-0005-0000-0000-0000336C0000}"/>
    <cellStyle name="Normal 66 3 5 2 2 2 2 2 8" xfId="46439" xr:uid="{00000000-0005-0000-0000-0000346C0000}"/>
    <cellStyle name="Normal 66 3 5 2 2 2 2 3" xfId="4627" xr:uid="{00000000-0005-0000-0000-0000356C0000}"/>
    <cellStyle name="Normal 66 3 5 2 2 2 2 3 2" xfId="14144" xr:uid="{00000000-0005-0000-0000-0000366C0000}"/>
    <cellStyle name="Normal 66 3 5 2 2 2 2 3 3" xfId="22297" xr:uid="{00000000-0005-0000-0000-0000376C0000}"/>
    <cellStyle name="Normal 66 3 5 2 2 2 2 3 4" xfId="30450" xr:uid="{00000000-0005-0000-0000-0000386C0000}"/>
    <cellStyle name="Normal 66 3 5 2 2 2 2 3 5" xfId="38682" xr:uid="{00000000-0005-0000-0000-0000396C0000}"/>
    <cellStyle name="Normal 66 3 5 2 2 2 2 3 6" xfId="48193" xr:uid="{00000000-0005-0000-0000-00003A6C0000}"/>
    <cellStyle name="Normal 66 3 5 2 2 2 2 4" xfId="7187" xr:uid="{00000000-0005-0000-0000-00003B6C0000}"/>
    <cellStyle name="Normal 66 3 5 2 2 2 2 4 2" xfId="16704" xr:uid="{00000000-0005-0000-0000-00003C6C0000}"/>
    <cellStyle name="Normal 66 3 5 2 2 2 2 4 3" xfId="24857" xr:uid="{00000000-0005-0000-0000-00003D6C0000}"/>
    <cellStyle name="Normal 66 3 5 2 2 2 2 4 4" xfId="33010" xr:uid="{00000000-0005-0000-0000-00003E6C0000}"/>
    <cellStyle name="Normal 66 3 5 2 2 2 2 4 5" xfId="41242" xr:uid="{00000000-0005-0000-0000-00003F6C0000}"/>
    <cellStyle name="Normal 66 3 5 2 2 2 2 4 6" xfId="50753" xr:uid="{00000000-0005-0000-0000-0000406C0000}"/>
    <cellStyle name="Normal 66 3 5 2 2 2 2 5" xfId="11104" xr:uid="{00000000-0005-0000-0000-0000416C0000}"/>
    <cellStyle name="Normal 66 3 5 2 2 2 2 6" xfId="19263" xr:uid="{00000000-0005-0000-0000-0000426C0000}"/>
    <cellStyle name="Normal 66 3 5 2 2 2 2 7" xfId="27416" xr:uid="{00000000-0005-0000-0000-0000436C0000}"/>
    <cellStyle name="Normal 66 3 5 2 2 2 2 8" xfId="35648" xr:uid="{00000000-0005-0000-0000-0000446C0000}"/>
    <cellStyle name="Normal 66 3 5 2 2 2 2 9" xfId="45159" xr:uid="{00000000-0005-0000-0000-0000456C0000}"/>
    <cellStyle name="Normal 66 3 5 2 2 2 3" xfId="2227" xr:uid="{00000000-0005-0000-0000-0000466C0000}"/>
    <cellStyle name="Normal 66 3 5 2 2 2 3 2" xfId="5267" xr:uid="{00000000-0005-0000-0000-0000476C0000}"/>
    <cellStyle name="Normal 66 3 5 2 2 2 3 2 2" xfId="14784" xr:uid="{00000000-0005-0000-0000-0000486C0000}"/>
    <cellStyle name="Normal 66 3 5 2 2 2 3 2 3" xfId="22937" xr:uid="{00000000-0005-0000-0000-0000496C0000}"/>
    <cellStyle name="Normal 66 3 5 2 2 2 3 2 4" xfId="31090" xr:uid="{00000000-0005-0000-0000-00004A6C0000}"/>
    <cellStyle name="Normal 66 3 5 2 2 2 3 2 5" xfId="39322" xr:uid="{00000000-0005-0000-0000-00004B6C0000}"/>
    <cellStyle name="Normal 66 3 5 2 2 2 3 2 6" xfId="48833" xr:uid="{00000000-0005-0000-0000-00004C6C0000}"/>
    <cellStyle name="Normal 66 3 5 2 2 2 3 3" xfId="7827" xr:uid="{00000000-0005-0000-0000-00004D6C0000}"/>
    <cellStyle name="Normal 66 3 5 2 2 2 3 3 2" xfId="17344" xr:uid="{00000000-0005-0000-0000-00004E6C0000}"/>
    <cellStyle name="Normal 66 3 5 2 2 2 3 3 3" xfId="25497" xr:uid="{00000000-0005-0000-0000-00004F6C0000}"/>
    <cellStyle name="Normal 66 3 5 2 2 2 3 3 4" xfId="33650" xr:uid="{00000000-0005-0000-0000-0000506C0000}"/>
    <cellStyle name="Normal 66 3 5 2 2 2 3 3 5" xfId="41882" xr:uid="{00000000-0005-0000-0000-0000516C0000}"/>
    <cellStyle name="Normal 66 3 5 2 2 2 3 3 6" xfId="51393" xr:uid="{00000000-0005-0000-0000-0000526C0000}"/>
    <cellStyle name="Normal 66 3 5 2 2 2 3 4" xfId="11744" xr:uid="{00000000-0005-0000-0000-0000536C0000}"/>
    <cellStyle name="Normal 66 3 5 2 2 2 3 5" xfId="19903" xr:uid="{00000000-0005-0000-0000-0000546C0000}"/>
    <cellStyle name="Normal 66 3 5 2 2 2 3 6" xfId="28056" xr:uid="{00000000-0005-0000-0000-0000556C0000}"/>
    <cellStyle name="Normal 66 3 5 2 2 2 3 7" xfId="36288" xr:uid="{00000000-0005-0000-0000-0000566C0000}"/>
    <cellStyle name="Normal 66 3 5 2 2 2 3 8" xfId="45799" xr:uid="{00000000-0005-0000-0000-0000576C0000}"/>
    <cellStyle name="Normal 66 3 5 2 2 2 4" xfId="3987" xr:uid="{00000000-0005-0000-0000-0000586C0000}"/>
    <cellStyle name="Normal 66 3 5 2 2 2 4 2" xfId="13504" xr:uid="{00000000-0005-0000-0000-0000596C0000}"/>
    <cellStyle name="Normal 66 3 5 2 2 2 4 3" xfId="21657" xr:uid="{00000000-0005-0000-0000-00005A6C0000}"/>
    <cellStyle name="Normal 66 3 5 2 2 2 4 4" xfId="29810" xr:uid="{00000000-0005-0000-0000-00005B6C0000}"/>
    <cellStyle name="Normal 66 3 5 2 2 2 4 5" xfId="38042" xr:uid="{00000000-0005-0000-0000-00005C6C0000}"/>
    <cellStyle name="Normal 66 3 5 2 2 2 4 6" xfId="47553" xr:uid="{00000000-0005-0000-0000-00005D6C0000}"/>
    <cellStyle name="Normal 66 3 5 2 2 2 5" xfId="6547" xr:uid="{00000000-0005-0000-0000-00005E6C0000}"/>
    <cellStyle name="Normal 66 3 5 2 2 2 5 2" xfId="16064" xr:uid="{00000000-0005-0000-0000-00005F6C0000}"/>
    <cellStyle name="Normal 66 3 5 2 2 2 5 3" xfId="24217" xr:uid="{00000000-0005-0000-0000-0000606C0000}"/>
    <cellStyle name="Normal 66 3 5 2 2 2 5 4" xfId="32370" xr:uid="{00000000-0005-0000-0000-0000616C0000}"/>
    <cellStyle name="Normal 66 3 5 2 2 2 5 5" xfId="40602" xr:uid="{00000000-0005-0000-0000-0000626C0000}"/>
    <cellStyle name="Normal 66 3 5 2 2 2 5 6" xfId="50113" xr:uid="{00000000-0005-0000-0000-0000636C0000}"/>
    <cellStyle name="Normal 66 3 5 2 2 2 6" xfId="10464" xr:uid="{00000000-0005-0000-0000-0000646C0000}"/>
    <cellStyle name="Normal 66 3 5 2 2 2 7" xfId="18623" xr:uid="{00000000-0005-0000-0000-0000656C0000}"/>
    <cellStyle name="Normal 66 3 5 2 2 2 8" xfId="26776" xr:uid="{00000000-0005-0000-0000-0000666C0000}"/>
    <cellStyle name="Normal 66 3 5 2 2 2 9" xfId="35008" xr:uid="{00000000-0005-0000-0000-0000676C0000}"/>
    <cellStyle name="Normal 66 3 5 2 2 3" xfId="1264" xr:uid="{00000000-0005-0000-0000-0000686C0000}"/>
    <cellStyle name="Normal 66 3 5 2 2 3 2" xfId="2547" xr:uid="{00000000-0005-0000-0000-0000696C0000}"/>
    <cellStyle name="Normal 66 3 5 2 2 3 2 2" xfId="5587" xr:uid="{00000000-0005-0000-0000-00006A6C0000}"/>
    <cellStyle name="Normal 66 3 5 2 2 3 2 2 2" xfId="15104" xr:uid="{00000000-0005-0000-0000-00006B6C0000}"/>
    <cellStyle name="Normal 66 3 5 2 2 3 2 2 3" xfId="23257" xr:uid="{00000000-0005-0000-0000-00006C6C0000}"/>
    <cellStyle name="Normal 66 3 5 2 2 3 2 2 4" xfId="31410" xr:uid="{00000000-0005-0000-0000-00006D6C0000}"/>
    <cellStyle name="Normal 66 3 5 2 2 3 2 2 5" xfId="39642" xr:uid="{00000000-0005-0000-0000-00006E6C0000}"/>
    <cellStyle name="Normal 66 3 5 2 2 3 2 2 6" xfId="49153" xr:uid="{00000000-0005-0000-0000-00006F6C0000}"/>
    <cellStyle name="Normal 66 3 5 2 2 3 2 3" xfId="8147" xr:uid="{00000000-0005-0000-0000-0000706C0000}"/>
    <cellStyle name="Normal 66 3 5 2 2 3 2 3 2" xfId="17664" xr:uid="{00000000-0005-0000-0000-0000716C0000}"/>
    <cellStyle name="Normal 66 3 5 2 2 3 2 3 3" xfId="25817" xr:uid="{00000000-0005-0000-0000-0000726C0000}"/>
    <cellStyle name="Normal 66 3 5 2 2 3 2 3 4" xfId="33970" xr:uid="{00000000-0005-0000-0000-0000736C0000}"/>
    <cellStyle name="Normal 66 3 5 2 2 3 2 3 5" xfId="42202" xr:uid="{00000000-0005-0000-0000-0000746C0000}"/>
    <cellStyle name="Normal 66 3 5 2 2 3 2 3 6" xfId="51713" xr:uid="{00000000-0005-0000-0000-0000756C0000}"/>
    <cellStyle name="Normal 66 3 5 2 2 3 2 4" xfId="12064" xr:uid="{00000000-0005-0000-0000-0000766C0000}"/>
    <cellStyle name="Normal 66 3 5 2 2 3 2 5" xfId="20223" xr:uid="{00000000-0005-0000-0000-0000776C0000}"/>
    <cellStyle name="Normal 66 3 5 2 2 3 2 6" xfId="28376" xr:uid="{00000000-0005-0000-0000-0000786C0000}"/>
    <cellStyle name="Normal 66 3 5 2 2 3 2 7" xfId="36608" xr:uid="{00000000-0005-0000-0000-0000796C0000}"/>
    <cellStyle name="Normal 66 3 5 2 2 3 2 8" xfId="46119" xr:uid="{00000000-0005-0000-0000-00007A6C0000}"/>
    <cellStyle name="Normal 66 3 5 2 2 3 3" xfId="4307" xr:uid="{00000000-0005-0000-0000-00007B6C0000}"/>
    <cellStyle name="Normal 66 3 5 2 2 3 3 2" xfId="13824" xr:uid="{00000000-0005-0000-0000-00007C6C0000}"/>
    <cellStyle name="Normal 66 3 5 2 2 3 3 3" xfId="21977" xr:uid="{00000000-0005-0000-0000-00007D6C0000}"/>
    <cellStyle name="Normal 66 3 5 2 2 3 3 4" xfId="30130" xr:uid="{00000000-0005-0000-0000-00007E6C0000}"/>
    <cellStyle name="Normal 66 3 5 2 2 3 3 5" xfId="38362" xr:uid="{00000000-0005-0000-0000-00007F6C0000}"/>
    <cellStyle name="Normal 66 3 5 2 2 3 3 6" xfId="47873" xr:uid="{00000000-0005-0000-0000-0000806C0000}"/>
    <cellStyle name="Normal 66 3 5 2 2 3 4" xfId="6867" xr:uid="{00000000-0005-0000-0000-0000816C0000}"/>
    <cellStyle name="Normal 66 3 5 2 2 3 4 2" xfId="16384" xr:uid="{00000000-0005-0000-0000-0000826C0000}"/>
    <cellStyle name="Normal 66 3 5 2 2 3 4 3" xfId="24537" xr:uid="{00000000-0005-0000-0000-0000836C0000}"/>
    <cellStyle name="Normal 66 3 5 2 2 3 4 4" xfId="32690" xr:uid="{00000000-0005-0000-0000-0000846C0000}"/>
    <cellStyle name="Normal 66 3 5 2 2 3 4 5" xfId="40922" xr:uid="{00000000-0005-0000-0000-0000856C0000}"/>
    <cellStyle name="Normal 66 3 5 2 2 3 4 6" xfId="50433" xr:uid="{00000000-0005-0000-0000-0000866C0000}"/>
    <cellStyle name="Normal 66 3 5 2 2 3 5" xfId="10784" xr:uid="{00000000-0005-0000-0000-0000876C0000}"/>
    <cellStyle name="Normal 66 3 5 2 2 3 6" xfId="18943" xr:uid="{00000000-0005-0000-0000-0000886C0000}"/>
    <cellStyle name="Normal 66 3 5 2 2 3 7" xfId="27096" xr:uid="{00000000-0005-0000-0000-0000896C0000}"/>
    <cellStyle name="Normal 66 3 5 2 2 3 8" xfId="35328" xr:uid="{00000000-0005-0000-0000-00008A6C0000}"/>
    <cellStyle name="Normal 66 3 5 2 2 3 9" xfId="44839" xr:uid="{00000000-0005-0000-0000-00008B6C0000}"/>
    <cellStyle name="Normal 66 3 5 2 2 4" xfId="1907" xr:uid="{00000000-0005-0000-0000-00008C6C0000}"/>
    <cellStyle name="Normal 66 3 5 2 2 4 2" xfId="4947" xr:uid="{00000000-0005-0000-0000-00008D6C0000}"/>
    <cellStyle name="Normal 66 3 5 2 2 4 2 2" xfId="14464" xr:uid="{00000000-0005-0000-0000-00008E6C0000}"/>
    <cellStyle name="Normal 66 3 5 2 2 4 2 3" xfId="22617" xr:uid="{00000000-0005-0000-0000-00008F6C0000}"/>
    <cellStyle name="Normal 66 3 5 2 2 4 2 4" xfId="30770" xr:uid="{00000000-0005-0000-0000-0000906C0000}"/>
    <cellStyle name="Normal 66 3 5 2 2 4 2 5" xfId="39002" xr:uid="{00000000-0005-0000-0000-0000916C0000}"/>
    <cellStyle name="Normal 66 3 5 2 2 4 2 6" xfId="48513" xr:uid="{00000000-0005-0000-0000-0000926C0000}"/>
    <cellStyle name="Normal 66 3 5 2 2 4 3" xfId="7507" xr:uid="{00000000-0005-0000-0000-0000936C0000}"/>
    <cellStyle name="Normal 66 3 5 2 2 4 3 2" xfId="17024" xr:uid="{00000000-0005-0000-0000-0000946C0000}"/>
    <cellStyle name="Normal 66 3 5 2 2 4 3 3" xfId="25177" xr:uid="{00000000-0005-0000-0000-0000956C0000}"/>
    <cellStyle name="Normal 66 3 5 2 2 4 3 4" xfId="33330" xr:uid="{00000000-0005-0000-0000-0000966C0000}"/>
    <cellStyle name="Normal 66 3 5 2 2 4 3 5" xfId="41562" xr:uid="{00000000-0005-0000-0000-0000976C0000}"/>
    <cellStyle name="Normal 66 3 5 2 2 4 3 6" xfId="51073" xr:uid="{00000000-0005-0000-0000-0000986C0000}"/>
    <cellStyle name="Normal 66 3 5 2 2 4 4" xfId="11424" xr:uid="{00000000-0005-0000-0000-0000996C0000}"/>
    <cellStyle name="Normal 66 3 5 2 2 4 5" xfId="19583" xr:uid="{00000000-0005-0000-0000-00009A6C0000}"/>
    <cellStyle name="Normal 66 3 5 2 2 4 6" xfId="27736" xr:uid="{00000000-0005-0000-0000-00009B6C0000}"/>
    <cellStyle name="Normal 66 3 5 2 2 4 7" xfId="35968" xr:uid="{00000000-0005-0000-0000-00009C6C0000}"/>
    <cellStyle name="Normal 66 3 5 2 2 4 8" xfId="45479" xr:uid="{00000000-0005-0000-0000-00009D6C0000}"/>
    <cellStyle name="Normal 66 3 5 2 2 5" xfId="3664" xr:uid="{00000000-0005-0000-0000-00009E6C0000}"/>
    <cellStyle name="Normal 66 3 5 2 2 5 2" xfId="13181" xr:uid="{00000000-0005-0000-0000-00009F6C0000}"/>
    <cellStyle name="Normal 66 3 5 2 2 5 3" xfId="21337" xr:uid="{00000000-0005-0000-0000-0000A06C0000}"/>
    <cellStyle name="Normal 66 3 5 2 2 5 4" xfId="29490" xr:uid="{00000000-0005-0000-0000-0000A16C0000}"/>
    <cellStyle name="Normal 66 3 5 2 2 5 5" xfId="37722" xr:uid="{00000000-0005-0000-0000-0000A26C0000}"/>
    <cellStyle name="Normal 66 3 5 2 2 5 6" xfId="47233" xr:uid="{00000000-0005-0000-0000-0000A36C0000}"/>
    <cellStyle name="Normal 66 3 5 2 2 6" xfId="6227" xr:uid="{00000000-0005-0000-0000-0000A46C0000}"/>
    <cellStyle name="Normal 66 3 5 2 2 6 2" xfId="15744" xr:uid="{00000000-0005-0000-0000-0000A56C0000}"/>
    <cellStyle name="Normal 66 3 5 2 2 6 3" xfId="23897" xr:uid="{00000000-0005-0000-0000-0000A66C0000}"/>
    <cellStyle name="Normal 66 3 5 2 2 6 4" xfId="32050" xr:uid="{00000000-0005-0000-0000-0000A76C0000}"/>
    <cellStyle name="Normal 66 3 5 2 2 6 5" xfId="40282" xr:uid="{00000000-0005-0000-0000-0000A86C0000}"/>
    <cellStyle name="Normal 66 3 5 2 2 6 6" xfId="49793" xr:uid="{00000000-0005-0000-0000-0000A96C0000}"/>
    <cellStyle name="Normal 66 3 5 2 2 7" xfId="10144" xr:uid="{00000000-0005-0000-0000-0000AA6C0000}"/>
    <cellStyle name="Normal 66 3 5 2 2 8" xfId="18303" xr:uid="{00000000-0005-0000-0000-0000AB6C0000}"/>
    <cellStyle name="Normal 66 3 5 2 2 9" xfId="26456" xr:uid="{00000000-0005-0000-0000-0000AC6C0000}"/>
    <cellStyle name="Normal 66 3 5 2 3" xfId="778" xr:uid="{00000000-0005-0000-0000-0000AD6C0000}"/>
    <cellStyle name="Normal 66 3 5 2 3 10" xfId="44359" xr:uid="{00000000-0005-0000-0000-0000AE6C0000}"/>
    <cellStyle name="Normal 66 3 5 2 3 2" xfId="1424" xr:uid="{00000000-0005-0000-0000-0000AF6C0000}"/>
    <cellStyle name="Normal 66 3 5 2 3 2 2" xfId="2707" xr:uid="{00000000-0005-0000-0000-0000B06C0000}"/>
    <cellStyle name="Normal 66 3 5 2 3 2 2 2" xfId="5747" xr:uid="{00000000-0005-0000-0000-0000B16C0000}"/>
    <cellStyle name="Normal 66 3 5 2 3 2 2 2 2" xfId="15264" xr:uid="{00000000-0005-0000-0000-0000B26C0000}"/>
    <cellStyle name="Normal 66 3 5 2 3 2 2 2 3" xfId="23417" xr:uid="{00000000-0005-0000-0000-0000B36C0000}"/>
    <cellStyle name="Normal 66 3 5 2 3 2 2 2 4" xfId="31570" xr:uid="{00000000-0005-0000-0000-0000B46C0000}"/>
    <cellStyle name="Normal 66 3 5 2 3 2 2 2 5" xfId="39802" xr:uid="{00000000-0005-0000-0000-0000B56C0000}"/>
    <cellStyle name="Normal 66 3 5 2 3 2 2 2 6" xfId="49313" xr:uid="{00000000-0005-0000-0000-0000B66C0000}"/>
    <cellStyle name="Normal 66 3 5 2 3 2 2 3" xfId="8307" xr:uid="{00000000-0005-0000-0000-0000B76C0000}"/>
    <cellStyle name="Normal 66 3 5 2 3 2 2 3 2" xfId="17824" xr:uid="{00000000-0005-0000-0000-0000B86C0000}"/>
    <cellStyle name="Normal 66 3 5 2 3 2 2 3 3" xfId="25977" xr:uid="{00000000-0005-0000-0000-0000B96C0000}"/>
    <cellStyle name="Normal 66 3 5 2 3 2 2 3 4" xfId="34130" xr:uid="{00000000-0005-0000-0000-0000BA6C0000}"/>
    <cellStyle name="Normal 66 3 5 2 3 2 2 3 5" xfId="42362" xr:uid="{00000000-0005-0000-0000-0000BB6C0000}"/>
    <cellStyle name="Normal 66 3 5 2 3 2 2 3 6" xfId="51873" xr:uid="{00000000-0005-0000-0000-0000BC6C0000}"/>
    <cellStyle name="Normal 66 3 5 2 3 2 2 4" xfId="12224" xr:uid="{00000000-0005-0000-0000-0000BD6C0000}"/>
    <cellStyle name="Normal 66 3 5 2 3 2 2 5" xfId="20383" xr:uid="{00000000-0005-0000-0000-0000BE6C0000}"/>
    <cellStyle name="Normal 66 3 5 2 3 2 2 6" xfId="28536" xr:uid="{00000000-0005-0000-0000-0000BF6C0000}"/>
    <cellStyle name="Normal 66 3 5 2 3 2 2 7" xfId="36768" xr:uid="{00000000-0005-0000-0000-0000C06C0000}"/>
    <cellStyle name="Normal 66 3 5 2 3 2 2 8" xfId="46279" xr:uid="{00000000-0005-0000-0000-0000C16C0000}"/>
    <cellStyle name="Normal 66 3 5 2 3 2 3" xfId="4467" xr:uid="{00000000-0005-0000-0000-0000C26C0000}"/>
    <cellStyle name="Normal 66 3 5 2 3 2 3 2" xfId="13984" xr:uid="{00000000-0005-0000-0000-0000C36C0000}"/>
    <cellStyle name="Normal 66 3 5 2 3 2 3 3" xfId="22137" xr:uid="{00000000-0005-0000-0000-0000C46C0000}"/>
    <cellStyle name="Normal 66 3 5 2 3 2 3 4" xfId="30290" xr:uid="{00000000-0005-0000-0000-0000C56C0000}"/>
    <cellStyle name="Normal 66 3 5 2 3 2 3 5" xfId="38522" xr:uid="{00000000-0005-0000-0000-0000C66C0000}"/>
    <cellStyle name="Normal 66 3 5 2 3 2 3 6" xfId="48033" xr:uid="{00000000-0005-0000-0000-0000C76C0000}"/>
    <cellStyle name="Normal 66 3 5 2 3 2 4" xfId="7027" xr:uid="{00000000-0005-0000-0000-0000C86C0000}"/>
    <cellStyle name="Normal 66 3 5 2 3 2 4 2" xfId="16544" xr:uid="{00000000-0005-0000-0000-0000C96C0000}"/>
    <cellStyle name="Normal 66 3 5 2 3 2 4 3" xfId="24697" xr:uid="{00000000-0005-0000-0000-0000CA6C0000}"/>
    <cellStyle name="Normal 66 3 5 2 3 2 4 4" xfId="32850" xr:uid="{00000000-0005-0000-0000-0000CB6C0000}"/>
    <cellStyle name="Normal 66 3 5 2 3 2 4 5" xfId="41082" xr:uid="{00000000-0005-0000-0000-0000CC6C0000}"/>
    <cellStyle name="Normal 66 3 5 2 3 2 4 6" xfId="50593" xr:uid="{00000000-0005-0000-0000-0000CD6C0000}"/>
    <cellStyle name="Normal 66 3 5 2 3 2 5" xfId="10944" xr:uid="{00000000-0005-0000-0000-0000CE6C0000}"/>
    <cellStyle name="Normal 66 3 5 2 3 2 6" xfId="19103" xr:uid="{00000000-0005-0000-0000-0000CF6C0000}"/>
    <cellStyle name="Normal 66 3 5 2 3 2 7" xfId="27256" xr:uid="{00000000-0005-0000-0000-0000D06C0000}"/>
    <cellStyle name="Normal 66 3 5 2 3 2 8" xfId="35488" xr:uid="{00000000-0005-0000-0000-0000D16C0000}"/>
    <cellStyle name="Normal 66 3 5 2 3 2 9" xfId="44999" xr:uid="{00000000-0005-0000-0000-0000D26C0000}"/>
    <cellStyle name="Normal 66 3 5 2 3 3" xfId="2067" xr:uid="{00000000-0005-0000-0000-0000D36C0000}"/>
    <cellStyle name="Normal 66 3 5 2 3 3 2" xfId="5107" xr:uid="{00000000-0005-0000-0000-0000D46C0000}"/>
    <cellStyle name="Normal 66 3 5 2 3 3 2 2" xfId="14624" xr:uid="{00000000-0005-0000-0000-0000D56C0000}"/>
    <cellStyle name="Normal 66 3 5 2 3 3 2 3" xfId="22777" xr:uid="{00000000-0005-0000-0000-0000D66C0000}"/>
    <cellStyle name="Normal 66 3 5 2 3 3 2 4" xfId="30930" xr:uid="{00000000-0005-0000-0000-0000D76C0000}"/>
    <cellStyle name="Normal 66 3 5 2 3 3 2 5" xfId="39162" xr:uid="{00000000-0005-0000-0000-0000D86C0000}"/>
    <cellStyle name="Normal 66 3 5 2 3 3 2 6" xfId="48673" xr:uid="{00000000-0005-0000-0000-0000D96C0000}"/>
    <cellStyle name="Normal 66 3 5 2 3 3 3" xfId="7667" xr:uid="{00000000-0005-0000-0000-0000DA6C0000}"/>
    <cellStyle name="Normal 66 3 5 2 3 3 3 2" xfId="17184" xr:uid="{00000000-0005-0000-0000-0000DB6C0000}"/>
    <cellStyle name="Normal 66 3 5 2 3 3 3 3" xfId="25337" xr:uid="{00000000-0005-0000-0000-0000DC6C0000}"/>
    <cellStyle name="Normal 66 3 5 2 3 3 3 4" xfId="33490" xr:uid="{00000000-0005-0000-0000-0000DD6C0000}"/>
    <cellStyle name="Normal 66 3 5 2 3 3 3 5" xfId="41722" xr:uid="{00000000-0005-0000-0000-0000DE6C0000}"/>
    <cellStyle name="Normal 66 3 5 2 3 3 3 6" xfId="51233" xr:uid="{00000000-0005-0000-0000-0000DF6C0000}"/>
    <cellStyle name="Normal 66 3 5 2 3 3 4" xfId="11584" xr:uid="{00000000-0005-0000-0000-0000E06C0000}"/>
    <cellStyle name="Normal 66 3 5 2 3 3 5" xfId="19743" xr:uid="{00000000-0005-0000-0000-0000E16C0000}"/>
    <cellStyle name="Normal 66 3 5 2 3 3 6" xfId="27896" xr:uid="{00000000-0005-0000-0000-0000E26C0000}"/>
    <cellStyle name="Normal 66 3 5 2 3 3 7" xfId="36128" xr:uid="{00000000-0005-0000-0000-0000E36C0000}"/>
    <cellStyle name="Normal 66 3 5 2 3 3 8" xfId="45639" xr:uid="{00000000-0005-0000-0000-0000E46C0000}"/>
    <cellStyle name="Normal 66 3 5 2 3 4" xfId="3824" xr:uid="{00000000-0005-0000-0000-0000E56C0000}"/>
    <cellStyle name="Normal 66 3 5 2 3 4 2" xfId="13341" xr:uid="{00000000-0005-0000-0000-0000E66C0000}"/>
    <cellStyle name="Normal 66 3 5 2 3 4 3" xfId="21497" xr:uid="{00000000-0005-0000-0000-0000E76C0000}"/>
    <cellStyle name="Normal 66 3 5 2 3 4 4" xfId="29650" xr:uid="{00000000-0005-0000-0000-0000E86C0000}"/>
    <cellStyle name="Normal 66 3 5 2 3 4 5" xfId="37882" xr:uid="{00000000-0005-0000-0000-0000E96C0000}"/>
    <cellStyle name="Normal 66 3 5 2 3 4 6" xfId="47393" xr:uid="{00000000-0005-0000-0000-0000EA6C0000}"/>
    <cellStyle name="Normal 66 3 5 2 3 5" xfId="6387" xr:uid="{00000000-0005-0000-0000-0000EB6C0000}"/>
    <cellStyle name="Normal 66 3 5 2 3 5 2" xfId="15904" xr:uid="{00000000-0005-0000-0000-0000EC6C0000}"/>
    <cellStyle name="Normal 66 3 5 2 3 5 3" xfId="24057" xr:uid="{00000000-0005-0000-0000-0000ED6C0000}"/>
    <cellStyle name="Normal 66 3 5 2 3 5 4" xfId="32210" xr:uid="{00000000-0005-0000-0000-0000EE6C0000}"/>
    <cellStyle name="Normal 66 3 5 2 3 5 5" xfId="40442" xr:uid="{00000000-0005-0000-0000-0000EF6C0000}"/>
    <cellStyle name="Normal 66 3 5 2 3 5 6" xfId="49953" xr:uid="{00000000-0005-0000-0000-0000F06C0000}"/>
    <cellStyle name="Normal 66 3 5 2 3 6" xfId="10304" xr:uid="{00000000-0005-0000-0000-0000F16C0000}"/>
    <cellStyle name="Normal 66 3 5 2 3 7" xfId="18463" xr:uid="{00000000-0005-0000-0000-0000F26C0000}"/>
    <cellStyle name="Normal 66 3 5 2 3 8" xfId="26616" xr:uid="{00000000-0005-0000-0000-0000F36C0000}"/>
    <cellStyle name="Normal 66 3 5 2 3 9" xfId="34848" xr:uid="{00000000-0005-0000-0000-0000F46C0000}"/>
    <cellStyle name="Normal 66 3 5 2 4" xfId="1104" xr:uid="{00000000-0005-0000-0000-0000F56C0000}"/>
    <cellStyle name="Normal 66 3 5 2 4 2" xfId="2387" xr:uid="{00000000-0005-0000-0000-0000F66C0000}"/>
    <cellStyle name="Normal 66 3 5 2 4 2 2" xfId="5427" xr:uid="{00000000-0005-0000-0000-0000F76C0000}"/>
    <cellStyle name="Normal 66 3 5 2 4 2 2 2" xfId="14944" xr:uid="{00000000-0005-0000-0000-0000F86C0000}"/>
    <cellStyle name="Normal 66 3 5 2 4 2 2 3" xfId="23097" xr:uid="{00000000-0005-0000-0000-0000F96C0000}"/>
    <cellStyle name="Normal 66 3 5 2 4 2 2 4" xfId="31250" xr:uid="{00000000-0005-0000-0000-0000FA6C0000}"/>
    <cellStyle name="Normal 66 3 5 2 4 2 2 5" xfId="39482" xr:uid="{00000000-0005-0000-0000-0000FB6C0000}"/>
    <cellStyle name="Normal 66 3 5 2 4 2 2 6" xfId="48993" xr:uid="{00000000-0005-0000-0000-0000FC6C0000}"/>
    <cellStyle name="Normal 66 3 5 2 4 2 3" xfId="7987" xr:uid="{00000000-0005-0000-0000-0000FD6C0000}"/>
    <cellStyle name="Normal 66 3 5 2 4 2 3 2" xfId="17504" xr:uid="{00000000-0005-0000-0000-0000FE6C0000}"/>
    <cellStyle name="Normal 66 3 5 2 4 2 3 3" xfId="25657" xr:uid="{00000000-0005-0000-0000-0000FF6C0000}"/>
    <cellStyle name="Normal 66 3 5 2 4 2 3 4" xfId="33810" xr:uid="{00000000-0005-0000-0000-0000006D0000}"/>
    <cellStyle name="Normal 66 3 5 2 4 2 3 5" xfId="42042" xr:uid="{00000000-0005-0000-0000-0000016D0000}"/>
    <cellStyle name="Normal 66 3 5 2 4 2 3 6" xfId="51553" xr:uid="{00000000-0005-0000-0000-0000026D0000}"/>
    <cellStyle name="Normal 66 3 5 2 4 2 4" xfId="11904" xr:uid="{00000000-0005-0000-0000-0000036D0000}"/>
    <cellStyle name="Normal 66 3 5 2 4 2 5" xfId="20063" xr:uid="{00000000-0005-0000-0000-0000046D0000}"/>
    <cellStyle name="Normal 66 3 5 2 4 2 6" xfId="28216" xr:uid="{00000000-0005-0000-0000-0000056D0000}"/>
    <cellStyle name="Normal 66 3 5 2 4 2 7" xfId="36448" xr:uid="{00000000-0005-0000-0000-0000066D0000}"/>
    <cellStyle name="Normal 66 3 5 2 4 2 8" xfId="45959" xr:uid="{00000000-0005-0000-0000-0000076D0000}"/>
    <cellStyle name="Normal 66 3 5 2 4 3" xfId="4147" xr:uid="{00000000-0005-0000-0000-0000086D0000}"/>
    <cellStyle name="Normal 66 3 5 2 4 3 2" xfId="13664" xr:uid="{00000000-0005-0000-0000-0000096D0000}"/>
    <cellStyle name="Normal 66 3 5 2 4 3 3" xfId="21817" xr:uid="{00000000-0005-0000-0000-00000A6D0000}"/>
    <cellStyle name="Normal 66 3 5 2 4 3 4" xfId="29970" xr:uid="{00000000-0005-0000-0000-00000B6D0000}"/>
    <cellStyle name="Normal 66 3 5 2 4 3 5" xfId="38202" xr:uid="{00000000-0005-0000-0000-00000C6D0000}"/>
    <cellStyle name="Normal 66 3 5 2 4 3 6" xfId="47713" xr:uid="{00000000-0005-0000-0000-00000D6D0000}"/>
    <cellStyle name="Normal 66 3 5 2 4 4" xfId="6707" xr:uid="{00000000-0005-0000-0000-00000E6D0000}"/>
    <cellStyle name="Normal 66 3 5 2 4 4 2" xfId="16224" xr:uid="{00000000-0005-0000-0000-00000F6D0000}"/>
    <cellStyle name="Normal 66 3 5 2 4 4 3" xfId="24377" xr:uid="{00000000-0005-0000-0000-0000106D0000}"/>
    <cellStyle name="Normal 66 3 5 2 4 4 4" xfId="32530" xr:uid="{00000000-0005-0000-0000-0000116D0000}"/>
    <cellStyle name="Normal 66 3 5 2 4 4 5" xfId="40762" xr:uid="{00000000-0005-0000-0000-0000126D0000}"/>
    <cellStyle name="Normal 66 3 5 2 4 4 6" xfId="50273" xr:uid="{00000000-0005-0000-0000-0000136D0000}"/>
    <cellStyle name="Normal 66 3 5 2 4 5" xfId="10624" xr:uid="{00000000-0005-0000-0000-0000146D0000}"/>
    <cellStyle name="Normal 66 3 5 2 4 6" xfId="18783" xr:uid="{00000000-0005-0000-0000-0000156D0000}"/>
    <cellStyle name="Normal 66 3 5 2 4 7" xfId="26936" xr:uid="{00000000-0005-0000-0000-0000166D0000}"/>
    <cellStyle name="Normal 66 3 5 2 4 8" xfId="35168" xr:uid="{00000000-0005-0000-0000-0000176D0000}"/>
    <cellStyle name="Normal 66 3 5 2 4 9" xfId="44679" xr:uid="{00000000-0005-0000-0000-0000186D0000}"/>
    <cellStyle name="Normal 66 3 5 2 5" xfId="1747" xr:uid="{00000000-0005-0000-0000-0000196D0000}"/>
    <cellStyle name="Normal 66 3 5 2 5 2" xfId="4787" xr:uid="{00000000-0005-0000-0000-00001A6D0000}"/>
    <cellStyle name="Normal 66 3 5 2 5 2 2" xfId="14304" xr:uid="{00000000-0005-0000-0000-00001B6D0000}"/>
    <cellStyle name="Normal 66 3 5 2 5 2 3" xfId="22457" xr:uid="{00000000-0005-0000-0000-00001C6D0000}"/>
    <cellStyle name="Normal 66 3 5 2 5 2 4" xfId="30610" xr:uid="{00000000-0005-0000-0000-00001D6D0000}"/>
    <cellStyle name="Normal 66 3 5 2 5 2 5" xfId="38842" xr:uid="{00000000-0005-0000-0000-00001E6D0000}"/>
    <cellStyle name="Normal 66 3 5 2 5 2 6" xfId="48353" xr:uid="{00000000-0005-0000-0000-00001F6D0000}"/>
    <cellStyle name="Normal 66 3 5 2 5 3" xfId="7347" xr:uid="{00000000-0005-0000-0000-0000206D0000}"/>
    <cellStyle name="Normal 66 3 5 2 5 3 2" xfId="16864" xr:uid="{00000000-0005-0000-0000-0000216D0000}"/>
    <cellStyle name="Normal 66 3 5 2 5 3 3" xfId="25017" xr:uid="{00000000-0005-0000-0000-0000226D0000}"/>
    <cellStyle name="Normal 66 3 5 2 5 3 4" xfId="33170" xr:uid="{00000000-0005-0000-0000-0000236D0000}"/>
    <cellStyle name="Normal 66 3 5 2 5 3 5" xfId="41402" xr:uid="{00000000-0005-0000-0000-0000246D0000}"/>
    <cellStyle name="Normal 66 3 5 2 5 3 6" xfId="50913" xr:uid="{00000000-0005-0000-0000-0000256D0000}"/>
    <cellStyle name="Normal 66 3 5 2 5 4" xfId="11264" xr:uid="{00000000-0005-0000-0000-0000266D0000}"/>
    <cellStyle name="Normal 66 3 5 2 5 5" xfId="19423" xr:uid="{00000000-0005-0000-0000-0000276D0000}"/>
    <cellStyle name="Normal 66 3 5 2 5 6" xfId="27576" xr:uid="{00000000-0005-0000-0000-0000286D0000}"/>
    <cellStyle name="Normal 66 3 5 2 5 7" xfId="35808" xr:uid="{00000000-0005-0000-0000-0000296D0000}"/>
    <cellStyle name="Normal 66 3 5 2 5 8" xfId="45319" xr:uid="{00000000-0005-0000-0000-00002A6D0000}"/>
    <cellStyle name="Normal 66 3 5 2 6" xfId="3501" xr:uid="{00000000-0005-0000-0000-00002B6D0000}"/>
    <cellStyle name="Normal 66 3 5 2 6 2" xfId="13018" xr:uid="{00000000-0005-0000-0000-00002C6D0000}"/>
    <cellStyle name="Normal 66 3 5 2 6 3" xfId="21177" xr:uid="{00000000-0005-0000-0000-00002D6D0000}"/>
    <cellStyle name="Normal 66 3 5 2 6 4" xfId="29330" xr:uid="{00000000-0005-0000-0000-00002E6D0000}"/>
    <cellStyle name="Normal 66 3 5 2 6 5" xfId="37562" xr:uid="{00000000-0005-0000-0000-00002F6D0000}"/>
    <cellStyle name="Normal 66 3 5 2 6 6" xfId="47073" xr:uid="{00000000-0005-0000-0000-0000306D0000}"/>
    <cellStyle name="Normal 66 3 5 2 7" xfId="6067" xr:uid="{00000000-0005-0000-0000-0000316D0000}"/>
    <cellStyle name="Normal 66 3 5 2 7 2" xfId="15584" xr:uid="{00000000-0005-0000-0000-0000326D0000}"/>
    <cellStyle name="Normal 66 3 5 2 7 3" xfId="23737" xr:uid="{00000000-0005-0000-0000-0000336D0000}"/>
    <cellStyle name="Normal 66 3 5 2 7 4" xfId="31890" xr:uid="{00000000-0005-0000-0000-0000346D0000}"/>
    <cellStyle name="Normal 66 3 5 2 7 5" xfId="40122" xr:uid="{00000000-0005-0000-0000-0000356D0000}"/>
    <cellStyle name="Normal 66 3 5 2 7 6" xfId="49633" xr:uid="{00000000-0005-0000-0000-0000366D0000}"/>
    <cellStyle name="Normal 66 3 5 2 8" xfId="9984" xr:uid="{00000000-0005-0000-0000-0000376D0000}"/>
    <cellStyle name="Normal 66 3 5 2 9" xfId="18143" xr:uid="{00000000-0005-0000-0000-0000386D0000}"/>
    <cellStyle name="Normal 66 3 5 20" xfId="8941" xr:uid="{00000000-0005-0000-0000-0000396D0000}"/>
    <cellStyle name="Normal 66 3 5 20 2" xfId="42996" xr:uid="{00000000-0005-0000-0000-00003A6D0000}"/>
    <cellStyle name="Normal 66 3 5 20 3" xfId="52507" xr:uid="{00000000-0005-0000-0000-00003B6D0000}"/>
    <cellStyle name="Normal 66 3 5 21" xfId="9020" xr:uid="{00000000-0005-0000-0000-00003C6D0000}"/>
    <cellStyle name="Normal 66 3 5 21 2" xfId="43075" xr:uid="{00000000-0005-0000-0000-00003D6D0000}"/>
    <cellStyle name="Normal 66 3 5 21 3" xfId="52586" xr:uid="{00000000-0005-0000-0000-00003E6D0000}"/>
    <cellStyle name="Normal 66 3 5 22" xfId="9099" xr:uid="{00000000-0005-0000-0000-00003F6D0000}"/>
    <cellStyle name="Normal 66 3 5 22 2" xfId="43154" xr:uid="{00000000-0005-0000-0000-0000406D0000}"/>
    <cellStyle name="Normal 66 3 5 22 3" xfId="52665" xr:uid="{00000000-0005-0000-0000-0000416D0000}"/>
    <cellStyle name="Normal 66 3 5 23" xfId="9178" xr:uid="{00000000-0005-0000-0000-0000426D0000}"/>
    <cellStyle name="Normal 66 3 5 23 2" xfId="43233" xr:uid="{00000000-0005-0000-0000-0000436D0000}"/>
    <cellStyle name="Normal 66 3 5 23 3" xfId="52744" xr:uid="{00000000-0005-0000-0000-0000446D0000}"/>
    <cellStyle name="Normal 66 3 5 24" xfId="9257" xr:uid="{00000000-0005-0000-0000-0000456D0000}"/>
    <cellStyle name="Normal 66 3 5 24 2" xfId="43312" xr:uid="{00000000-0005-0000-0000-0000466D0000}"/>
    <cellStyle name="Normal 66 3 5 24 3" xfId="52823" xr:uid="{00000000-0005-0000-0000-0000476D0000}"/>
    <cellStyle name="Normal 66 3 5 25" xfId="9336" xr:uid="{00000000-0005-0000-0000-0000486D0000}"/>
    <cellStyle name="Normal 66 3 5 25 2" xfId="43391" xr:uid="{00000000-0005-0000-0000-0000496D0000}"/>
    <cellStyle name="Normal 66 3 5 25 3" xfId="52902" xr:uid="{00000000-0005-0000-0000-00004A6D0000}"/>
    <cellStyle name="Normal 66 3 5 26" xfId="9415" xr:uid="{00000000-0005-0000-0000-00004B6D0000}"/>
    <cellStyle name="Normal 66 3 5 26 2" xfId="43470" xr:uid="{00000000-0005-0000-0000-00004C6D0000}"/>
    <cellStyle name="Normal 66 3 5 26 3" xfId="52981" xr:uid="{00000000-0005-0000-0000-00004D6D0000}"/>
    <cellStyle name="Normal 66 3 5 27" xfId="9494" xr:uid="{00000000-0005-0000-0000-00004E6D0000}"/>
    <cellStyle name="Normal 66 3 5 27 2" xfId="43549" xr:uid="{00000000-0005-0000-0000-00004F6D0000}"/>
    <cellStyle name="Normal 66 3 5 27 3" xfId="53060" xr:uid="{00000000-0005-0000-0000-0000506D0000}"/>
    <cellStyle name="Normal 66 3 5 28" xfId="9573" xr:uid="{00000000-0005-0000-0000-0000516D0000}"/>
    <cellStyle name="Normal 66 3 5 28 2" xfId="43628" xr:uid="{00000000-0005-0000-0000-0000526D0000}"/>
    <cellStyle name="Normal 66 3 5 28 3" xfId="53139" xr:uid="{00000000-0005-0000-0000-0000536D0000}"/>
    <cellStyle name="Normal 66 3 5 29" xfId="9652" xr:uid="{00000000-0005-0000-0000-0000546D0000}"/>
    <cellStyle name="Normal 66 3 5 29 2" xfId="43707" xr:uid="{00000000-0005-0000-0000-0000556D0000}"/>
    <cellStyle name="Normal 66 3 5 29 3" xfId="53218" xr:uid="{00000000-0005-0000-0000-0000566D0000}"/>
    <cellStyle name="Normal 66 3 5 3" xfId="535" xr:uid="{00000000-0005-0000-0000-0000576D0000}"/>
    <cellStyle name="Normal 66 3 5 3 10" xfId="34608" xr:uid="{00000000-0005-0000-0000-0000586D0000}"/>
    <cellStyle name="Normal 66 3 5 3 11" xfId="44119" xr:uid="{00000000-0005-0000-0000-0000596D0000}"/>
    <cellStyle name="Normal 66 3 5 3 2" xfId="861" xr:uid="{00000000-0005-0000-0000-00005A6D0000}"/>
    <cellStyle name="Normal 66 3 5 3 2 10" xfId="44439" xr:uid="{00000000-0005-0000-0000-00005B6D0000}"/>
    <cellStyle name="Normal 66 3 5 3 2 2" xfId="1504" xr:uid="{00000000-0005-0000-0000-00005C6D0000}"/>
    <cellStyle name="Normal 66 3 5 3 2 2 2" xfId="2787" xr:uid="{00000000-0005-0000-0000-00005D6D0000}"/>
    <cellStyle name="Normal 66 3 5 3 2 2 2 2" xfId="5827" xr:uid="{00000000-0005-0000-0000-00005E6D0000}"/>
    <cellStyle name="Normal 66 3 5 3 2 2 2 2 2" xfId="15344" xr:uid="{00000000-0005-0000-0000-00005F6D0000}"/>
    <cellStyle name="Normal 66 3 5 3 2 2 2 2 3" xfId="23497" xr:uid="{00000000-0005-0000-0000-0000606D0000}"/>
    <cellStyle name="Normal 66 3 5 3 2 2 2 2 4" xfId="31650" xr:uid="{00000000-0005-0000-0000-0000616D0000}"/>
    <cellStyle name="Normal 66 3 5 3 2 2 2 2 5" xfId="39882" xr:uid="{00000000-0005-0000-0000-0000626D0000}"/>
    <cellStyle name="Normal 66 3 5 3 2 2 2 2 6" xfId="49393" xr:uid="{00000000-0005-0000-0000-0000636D0000}"/>
    <cellStyle name="Normal 66 3 5 3 2 2 2 3" xfId="8387" xr:uid="{00000000-0005-0000-0000-0000646D0000}"/>
    <cellStyle name="Normal 66 3 5 3 2 2 2 3 2" xfId="17904" xr:uid="{00000000-0005-0000-0000-0000656D0000}"/>
    <cellStyle name="Normal 66 3 5 3 2 2 2 3 3" xfId="26057" xr:uid="{00000000-0005-0000-0000-0000666D0000}"/>
    <cellStyle name="Normal 66 3 5 3 2 2 2 3 4" xfId="34210" xr:uid="{00000000-0005-0000-0000-0000676D0000}"/>
    <cellStyle name="Normal 66 3 5 3 2 2 2 3 5" xfId="42442" xr:uid="{00000000-0005-0000-0000-0000686D0000}"/>
    <cellStyle name="Normal 66 3 5 3 2 2 2 3 6" xfId="51953" xr:uid="{00000000-0005-0000-0000-0000696D0000}"/>
    <cellStyle name="Normal 66 3 5 3 2 2 2 4" xfId="12304" xr:uid="{00000000-0005-0000-0000-00006A6D0000}"/>
    <cellStyle name="Normal 66 3 5 3 2 2 2 5" xfId="20463" xr:uid="{00000000-0005-0000-0000-00006B6D0000}"/>
    <cellStyle name="Normal 66 3 5 3 2 2 2 6" xfId="28616" xr:uid="{00000000-0005-0000-0000-00006C6D0000}"/>
    <cellStyle name="Normal 66 3 5 3 2 2 2 7" xfId="36848" xr:uid="{00000000-0005-0000-0000-00006D6D0000}"/>
    <cellStyle name="Normal 66 3 5 3 2 2 2 8" xfId="46359" xr:uid="{00000000-0005-0000-0000-00006E6D0000}"/>
    <cellStyle name="Normal 66 3 5 3 2 2 3" xfId="4547" xr:uid="{00000000-0005-0000-0000-00006F6D0000}"/>
    <cellStyle name="Normal 66 3 5 3 2 2 3 2" xfId="14064" xr:uid="{00000000-0005-0000-0000-0000706D0000}"/>
    <cellStyle name="Normal 66 3 5 3 2 2 3 3" xfId="22217" xr:uid="{00000000-0005-0000-0000-0000716D0000}"/>
    <cellStyle name="Normal 66 3 5 3 2 2 3 4" xfId="30370" xr:uid="{00000000-0005-0000-0000-0000726D0000}"/>
    <cellStyle name="Normal 66 3 5 3 2 2 3 5" xfId="38602" xr:uid="{00000000-0005-0000-0000-0000736D0000}"/>
    <cellStyle name="Normal 66 3 5 3 2 2 3 6" xfId="48113" xr:uid="{00000000-0005-0000-0000-0000746D0000}"/>
    <cellStyle name="Normal 66 3 5 3 2 2 4" xfId="7107" xr:uid="{00000000-0005-0000-0000-0000756D0000}"/>
    <cellStyle name="Normal 66 3 5 3 2 2 4 2" xfId="16624" xr:uid="{00000000-0005-0000-0000-0000766D0000}"/>
    <cellStyle name="Normal 66 3 5 3 2 2 4 3" xfId="24777" xr:uid="{00000000-0005-0000-0000-0000776D0000}"/>
    <cellStyle name="Normal 66 3 5 3 2 2 4 4" xfId="32930" xr:uid="{00000000-0005-0000-0000-0000786D0000}"/>
    <cellStyle name="Normal 66 3 5 3 2 2 4 5" xfId="41162" xr:uid="{00000000-0005-0000-0000-0000796D0000}"/>
    <cellStyle name="Normal 66 3 5 3 2 2 4 6" xfId="50673" xr:uid="{00000000-0005-0000-0000-00007A6D0000}"/>
    <cellStyle name="Normal 66 3 5 3 2 2 5" xfId="11024" xr:uid="{00000000-0005-0000-0000-00007B6D0000}"/>
    <cellStyle name="Normal 66 3 5 3 2 2 6" xfId="19183" xr:uid="{00000000-0005-0000-0000-00007C6D0000}"/>
    <cellStyle name="Normal 66 3 5 3 2 2 7" xfId="27336" xr:uid="{00000000-0005-0000-0000-00007D6D0000}"/>
    <cellStyle name="Normal 66 3 5 3 2 2 8" xfId="35568" xr:uid="{00000000-0005-0000-0000-00007E6D0000}"/>
    <cellStyle name="Normal 66 3 5 3 2 2 9" xfId="45079" xr:uid="{00000000-0005-0000-0000-00007F6D0000}"/>
    <cellStyle name="Normal 66 3 5 3 2 3" xfId="2147" xr:uid="{00000000-0005-0000-0000-0000806D0000}"/>
    <cellStyle name="Normal 66 3 5 3 2 3 2" xfId="5187" xr:uid="{00000000-0005-0000-0000-0000816D0000}"/>
    <cellStyle name="Normal 66 3 5 3 2 3 2 2" xfId="14704" xr:uid="{00000000-0005-0000-0000-0000826D0000}"/>
    <cellStyle name="Normal 66 3 5 3 2 3 2 3" xfId="22857" xr:uid="{00000000-0005-0000-0000-0000836D0000}"/>
    <cellStyle name="Normal 66 3 5 3 2 3 2 4" xfId="31010" xr:uid="{00000000-0005-0000-0000-0000846D0000}"/>
    <cellStyle name="Normal 66 3 5 3 2 3 2 5" xfId="39242" xr:uid="{00000000-0005-0000-0000-0000856D0000}"/>
    <cellStyle name="Normal 66 3 5 3 2 3 2 6" xfId="48753" xr:uid="{00000000-0005-0000-0000-0000866D0000}"/>
    <cellStyle name="Normal 66 3 5 3 2 3 3" xfId="7747" xr:uid="{00000000-0005-0000-0000-0000876D0000}"/>
    <cellStyle name="Normal 66 3 5 3 2 3 3 2" xfId="17264" xr:uid="{00000000-0005-0000-0000-0000886D0000}"/>
    <cellStyle name="Normal 66 3 5 3 2 3 3 3" xfId="25417" xr:uid="{00000000-0005-0000-0000-0000896D0000}"/>
    <cellStyle name="Normal 66 3 5 3 2 3 3 4" xfId="33570" xr:uid="{00000000-0005-0000-0000-00008A6D0000}"/>
    <cellStyle name="Normal 66 3 5 3 2 3 3 5" xfId="41802" xr:uid="{00000000-0005-0000-0000-00008B6D0000}"/>
    <cellStyle name="Normal 66 3 5 3 2 3 3 6" xfId="51313" xr:uid="{00000000-0005-0000-0000-00008C6D0000}"/>
    <cellStyle name="Normal 66 3 5 3 2 3 4" xfId="11664" xr:uid="{00000000-0005-0000-0000-00008D6D0000}"/>
    <cellStyle name="Normal 66 3 5 3 2 3 5" xfId="19823" xr:uid="{00000000-0005-0000-0000-00008E6D0000}"/>
    <cellStyle name="Normal 66 3 5 3 2 3 6" xfId="27976" xr:uid="{00000000-0005-0000-0000-00008F6D0000}"/>
    <cellStyle name="Normal 66 3 5 3 2 3 7" xfId="36208" xr:uid="{00000000-0005-0000-0000-0000906D0000}"/>
    <cellStyle name="Normal 66 3 5 3 2 3 8" xfId="45719" xr:uid="{00000000-0005-0000-0000-0000916D0000}"/>
    <cellStyle name="Normal 66 3 5 3 2 4" xfId="3907" xr:uid="{00000000-0005-0000-0000-0000926D0000}"/>
    <cellStyle name="Normal 66 3 5 3 2 4 2" xfId="13424" xr:uid="{00000000-0005-0000-0000-0000936D0000}"/>
    <cellStyle name="Normal 66 3 5 3 2 4 3" xfId="21577" xr:uid="{00000000-0005-0000-0000-0000946D0000}"/>
    <cellStyle name="Normal 66 3 5 3 2 4 4" xfId="29730" xr:uid="{00000000-0005-0000-0000-0000956D0000}"/>
    <cellStyle name="Normal 66 3 5 3 2 4 5" xfId="37962" xr:uid="{00000000-0005-0000-0000-0000966D0000}"/>
    <cellStyle name="Normal 66 3 5 3 2 4 6" xfId="47473" xr:uid="{00000000-0005-0000-0000-0000976D0000}"/>
    <cellStyle name="Normal 66 3 5 3 2 5" xfId="6467" xr:uid="{00000000-0005-0000-0000-0000986D0000}"/>
    <cellStyle name="Normal 66 3 5 3 2 5 2" xfId="15984" xr:uid="{00000000-0005-0000-0000-0000996D0000}"/>
    <cellStyle name="Normal 66 3 5 3 2 5 3" xfId="24137" xr:uid="{00000000-0005-0000-0000-00009A6D0000}"/>
    <cellStyle name="Normal 66 3 5 3 2 5 4" xfId="32290" xr:uid="{00000000-0005-0000-0000-00009B6D0000}"/>
    <cellStyle name="Normal 66 3 5 3 2 5 5" xfId="40522" xr:uid="{00000000-0005-0000-0000-00009C6D0000}"/>
    <cellStyle name="Normal 66 3 5 3 2 5 6" xfId="50033" xr:uid="{00000000-0005-0000-0000-00009D6D0000}"/>
    <cellStyle name="Normal 66 3 5 3 2 6" xfId="10384" xr:uid="{00000000-0005-0000-0000-00009E6D0000}"/>
    <cellStyle name="Normal 66 3 5 3 2 7" xfId="18543" xr:uid="{00000000-0005-0000-0000-00009F6D0000}"/>
    <cellStyle name="Normal 66 3 5 3 2 8" xfId="26696" xr:uid="{00000000-0005-0000-0000-0000A06D0000}"/>
    <cellStyle name="Normal 66 3 5 3 2 9" xfId="34928" xr:uid="{00000000-0005-0000-0000-0000A16D0000}"/>
    <cellStyle name="Normal 66 3 5 3 3" xfId="1184" xr:uid="{00000000-0005-0000-0000-0000A26D0000}"/>
    <cellStyle name="Normal 66 3 5 3 3 2" xfId="2467" xr:uid="{00000000-0005-0000-0000-0000A36D0000}"/>
    <cellStyle name="Normal 66 3 5 3 3 2 2" xfId="5507" xr:uid="{00000000-0005-0000-0000-0000A46D0000}"/>
    <cellStyle name="Normal 66 3 5 3 3 2 2 2" xfId="15024" xr:uid="{00000000-0005-0000-0000-0000A56D0000}"/>
    <cellStyle name="Normal 66 3 5 3 3 2 2 3" xfId="23177" xr:uid="{00000000-0005-0000-0000-0000A66D0000}"/>
    <cellStyle name="Normal 66 3 5 3 3 2 2 4" xfId="31330" xr:uid="{00000000-0005-0000-0000-0000A76D0000}"/>
    <cellStyle name="Normal 66 3 5 3 3 2 2 5" xfId="39562" xr:uid="{00000000-0005-0000-0000-0000A86D0000}"/>
    <cellStyle name="Normal 66 3 5 3 3 2 2 6" xfId="49073" xr:uid="{00000000-0005-0000-0000-0000A96D0000}"/>
    <cellStyle name="Normal 66 3 5 3 3 2 3" xfId="8067" xr:uid="{00000000-0005-0000-0000-0000AA6D0000}"/>
    <cellStyle name="Normal 66 3 5 3 3 2 3 2" xfId="17584" xr:uid="{00000000-0005-0000-0000-0000AB6D0000}"/>
    <cellStyle name="Normal 66 3 5 3 3 2 3 3" xfId="25737" xr:uid="{00000000-0005-0000-0000-0000AC6D0000}"/>
    <cellStyle name="Normal 66 3 5 3 3 2 3 4" xfId="33890" xr:uid="{00000000-0005-0000-0000-0000AD6D0000}"/>
    <cellStyle name="Normal 66 3 5 3 3 2 3 5" xfId="42122" xr:uid="{00000000-0005-0000-0000-0000AE6D0000}"/>
    <cellStyle name="Normal 66 3 5 3 3 2 3 6" xfId="51633" xr:uid="{00000000-0005-0000-0000-0000AF6D0000}"/>
    <cellStyle name="Normal 66 3 5 3 3 2 4" xfId="11984" xr:uid="{00000000-0005-0000-0000-0000B06D0000}"/>
    <cellStyle name="Normal 66 3 5 3 3 2 5" xfId="20143" xr:uid="{00000000-0005-0000-0000-0000B16D0000}"/>
    <cellStyle name="Normal 66 3 5 3 3 2 6" xfId="28296" xr:uid="{00000000-0005-0000-0000-0000B26D0000}"/>
    <cellStyle name="Normal 66 3 5 3 3 2 7" xfId="36528" xr:uid="{00000000-0005-0000-0000-0000B36D0000}"/>
    <cellStyle name="Normal 66 3 5 3 3 2 8" xfId="46039" xr:uid="{00000000-0005-0000-0000-0000B46D0000}"/>
    <cellStyle name="Normal 66 3 5 3 3 3" xfId="4227" xr:uid="{00000000-0005-0000-0000-0000B56D0000}"/>
    <cellStyle name="Normal 66 3 5 3 3 3 2" xfId="13744" xr:uid="{00000000-0005-0000-0000-0000B66D0000}"/>
    <cellStyle name="Normal 66 3 5 3 3 3 3" xfId="21897" xr:uid="{00000000-0005-0000-0000-0000B76D0000}"/>
    <cellStyle name="Normal 66 3 5 3 3 3 4" xfId="30050" xr:uid="{00000000-0005-0000-0000-0000B86D0000}"/>
    <cellStyle name="Normal 66 3 5 3 3 3 5" xfId="38282" xr:uid="{00000000-0005-0000-0000-0000B96D0000}"/>
    <cellStyle name="Normal 66 3 5 3 3 3 6" xfId="47793" xr:uid="{00000000-0005-0000-0000-0000BA6D0000}"/>
    <cellStyle name="Normal 66 3 5 3 3 4" xfId="6787" xr:uid="{00000000-0005-0000-0000-0000BB6D0000}"/>
    <cellStyle name="Normal 66 3 5 3 3 4 2" xfId="16304" xr:uid="{00000000-0005-0000-0000-0000BC6D0000}"/>
    <cellStyle name="Normal 66 3 5 3 3 4 3" xfId="24457" xr:uid="{00000000-0005-0000-0000-0000BD6D0000}"/>
    <cellStyle name="Normal 66 3 5 3 3 4 4" xfId="32610" xr:uid="{00000000-0005-0000-0000-0000BE6D0000}"/>
    <cellStyle name="Normal 66 3 5 3 3 4 5" xfId="40842" xr:uid="{00000000-0005-0000-0000-0000BF6D0000}"/>
    <cellStyle name="Normal 66 3 5 3 3 4 6" xfId="50353" xr:uid="{00000000-0005-0000-0000-0000C06D0000}"/>
    <cellStyle name="Normal 66 3 5 3 3 5" xfId="10704" xr:uid="{00000000-0005-0000-0000-0000C16D0000}"/>
    <cellStyle name="Normal 66 3 5 3 3 6" xfId="18863" xr:uid="{00000000-0005-0000-0000-0000C26D0000}"/>
    <cellStyle name="Normal 66 3 5 3 3 7" xfId="27016" xr:uid="{00000000-0005-0000-0000-0000C36D0000}"/>
    <cellStyle name="Normal 66 3 5 3 3 8" xfId="35248" xr:uid="{00000000-0005-0000-0000-0000C46D0000}"/>
    <cellStyle name="Normal 66 3 5 3 3 9" xfId="44759" xr:uid="{00000000-0005-0000-0000-0000C56D0000}"/>
    <cellStyle name="Normal 66 3 5 3 4" xfId="1827" xr:uid="{00000000-0005-0000-0000-0000C66D0000}"/>
    <cellStyle name="Normal 66 3 5 3 4 2" xfId="4867" xr:uid="{00000000-0005-0000-0000-0000C76D0000}"/>
    <cellStyle name="Normal 66 3 5 3 4 2 2" xfId="14384" xr:uid="{00000000-0005-0000-0000-0000C86D0000}"/>
    <cellStyle name="Normal 66 3 5 3 4 2 3" xfId="22537" xr:uid="{00000000-0005-0000-0000-0000C96D0000}"/>
    <cellStyle name="Normal 66 3 5 3 4 2 4" xfId="30690" xr:uid="{00000000-0005-0000-0000-0000CA6D0000}"/>
    <cellStyle name="Normal 66 3 5 3 4 2 5" xfId="38922" xr:uid="{00000000-0005-0000-0000-0000CB6D0000}"/>
    <cellStyle name="Normal 66 3 5 3 4 2 6" xfId="48433" xr:uid="{00000000-0005-0000-0000-0000CC6D0000}"/>
    <cellStyle name="Normal 66 3 5 3 4 3" xfId="7427" xr:uid="{00000000-0005-0000-0000-0000CD6D0000}"/>
    <cellStyle name="Normal 66 3 5 3 4 3 2" xfId="16944" xr:uid="{00000000-0005-0000-0000-0000CE6D0000}"/>
    <cellStyle name="Normal 66 3 5 3 4 3 3" xfId="25097" xr:uid="{00000000-0005-0000-0000-0000CF6D0000}"/>
    <cellStyle name="Normal 66 3 5 3 4 3 4" xfId="33250" xr:uid="{00000000-0005-0000-0000-0000D06D0000}"/>
    <cellStyle name="Normal 66 3 5 3 4 3 5" xfId="41482" xr:uid="{00000000-0005-0000-0000-0000D16D0000}"/>
    <cellStyle name="Normal 66 3 5 3 4 3 6" xfId="50993" xr:uid="{00000000-0005-0000-0000-0000D26D0000}"/>
    <cellStyle name="Normal 66 3 5 3 4 4" xfId="11344" xr:uid="{00000000-0005-0000-0000-0000D36D0000}"/>
    <cellStyle name="Normal 66 3 5 3 4 5" xfId="19503" xr:uid="{00000000-0005-0000-0000-0000D46D0000}"/>
    <cellStyle name="Normal 66 3 5 3 4 6" xfId="27656" xr:uid="{00000000-0005-0000-0000-0000D56D0000}"/>
    <cellStyle name="Normal 66 3 5 3 4 7" xfId="35888" xr:uid="{00000000-0005-0000-0000-0000D66D0000}"/>
    <cellStyle name="Normal 66 3 5 3 4 8" xfId="45399" xr:uid="{00000000-0005-0000-0000-0000D76D0000}"/>
    <cellStyle name="Normal 66 3 5 3 5" xfId="3584" xr:uid="{00000000-0005-0000-0000-0000D86D0000}"/>
    <cellStyle name="Normal 66 3 5 3 5 2" xfId="13101" xr:uid="{00000000-0005-0000-0000-0000D96D0000}"/>
    <cellStyle name="Normal 66 3 5 3 5 3" xfId="21257" xr:uid="{00000000-0005-0000-0000-0000DA6D0000}"/>
    <cellStyle name="Normal 66 3 5 3 5 4" xfId="29410" xr:uid="{00000000-0005-0000-0000-0000DB6D0000}"/>
    <cellStyle name="Normal 66 3 5 3 5 5" xfId="37642" xr:uid="{00000000-0005-0000-0000-0000DC6D0000}"/>
    <cellStyle name="Normal 66 3 5 3 5 6" xfId="47153" xr:uid="{00000000-0005-0000-0000-0000DD6D0000}"/>
    <cellStyle name="Normal 66 3 5 3 6" xfId="6147" xr:uid="{00000000-0005-0000-0000-0000DE6D0000}"/>
    <cellStyle name="Normal 66 3 5 3 6 2" xfId="15664" xr:uid="{00000000-0005-0000-0000-0000DF6D0000}"/>
    <cellStyle name="Normal 66 3 5 3 6 3" xfId="23817" xr:uid="{00000000-0005-0000-0000-0000E06D0000}"/>
    <cellStyle name="Normal 66 3 5 3 6 4" xfId="31970" xr:uid="{00000000-0005-0000-0000-0000E16D0000}"/>
    <cellStyle name="Normal 66 3 5 3 6 5" xfId="40202" xr:uid="{00000000-0005-0000-0000-0000E26D0000}"/>
    <cellStyle name="Normal 66 3 5 3 6 6" xfId="49713" xr:uid="{00000000-0005-0000-0000-0000E36D0000}"/>
    <cellStyle name="Normal 66 3 5 3 7" xfId="10064" xr:uid="{00000000-0005-0000-0000-0000E46D0000}"/>
    <cellStyle name="Normal 66 3 5 3 8" xfId="18223" xr:uid="{00000000-0005-0000-0000-0000E56D0000}"/>
    <cellStyle name="Normal 66 3 5 3 9" xfId="26376" xr:uid="{00000000-0005-0000-0000-0000E66D0000}"/>
    <cellStyle name="Normal 66 3 5 30" xfId="9731" xr:uid="{00000000-0005-0000-0000-0000E76D0000}"/>
    <cellStyle name="Normal 66 3 5 30 2" xfId="43786" xr:uid="{00000000-0005-0000-0000-0000E86D0000}"/>
    <cellStyle name="Normal 66 3 5 30 3" xfId="53297" xr:uid="{00000000-0005-0000-0000-0000E96D0000}"/>
    <cellStyle name="Normal 66 3 5 31" xfId="9810" xr:uid="{00000000-0005-0000-0000-0000EA6D0000}"/>
    <cellStyle name="Normal 66 3 5 31 2" xfId="43865" xr:uid="{00000000-0005-0000-0000-0000EB6D0000}"/>
    <cellStyle name="Normal 66 3 5 31 3" xfId="53376" xr:uid="{00000000-0005-0000-0000-0000EC6D0000}"/>
    <cellStyle name="Normal 66 3 5 32" xfId="9904" xr:uid="{00000000-0005-0000-0000-0000ED6D0000}"/>
    <cellStyle name="Normal 66 3 5 33" xfId="18063" xr:uid="{00000000-0005-0000-0000-0000EE6D0000}"/>
    <cellStyle name="Normal 66 3 5 34" xfId="26216" xr:uid="{00000000-0005-0000-0000-0000EF6D0000}"/>
    <cellStyle name="Normal 66 3 5 35" xfId="34369" xr:uid="{00000000-0005-0000-0000-0000F06D0000}"/>
    <cellStyle name="Normal 66 3 5 36" xfId="34448" xr:uid="{00000000-0005-0000-0000-0000F16D0000}"/>
    <cellStyle name="Normal 66 3 5 37" xfId="43959" xr:uid="{00000000-0005-0000-0000-0000F26D0000}"/>
    <cellStyle name="Normal 66 3 5 38" xfId="53470" xr:uid="{00000000-0005-0000-0000-0000F36D0000}"/>
    <cellStyle name="Normal 66 3 5 39" xfId="53549" xr:uid="{00000000-0005-0000-0000-0000F46D0000}"/>
    <cellStyle name="Normal 66 3 5 4" xfId="698" xr:uid="{00000000-0005-0000-0000-0000F56D0000}"/>
    <cellStyle name="Normal 66 3 5 4 10" xfId="44279" xr:uid="{00000000-0005-0000-0000-0000F66D0000}"/>
    <cellStyle name="Normal 66 3 5 4 2" xfId="1344" xr:uid="{00000000-0005-0000-0000-0000F76D0000}"/>
    <cellStyle name="Normal 66 3 5 4 2 2" xfId="2627" xr:uid="{00000000-0005-0000-0000-0000F86D0000}"/>
    <cellStyle name="Normal 66 3 5 4 2 2 2" xfId="5667" xr:uid="{00000000-0005-0000-0000-0000F96D0000}"/>
    <cellStyle name="Normal 66 3 5 4 2 2 2 2" xfId="15184" xr:uid="{00000000-0005-0000-0000-0000FA6D0000}"/>
    <cellStyle name="Normal 66 3 5 4 2 2 2 3" xfId="23337" xr:uid="{00000000-0005-0000-0000-0000FB6D0000}"/>
    <cellStyle name="Normal 66 3 5 4 2 2 2 4" xfId="31490" xr:uid="{00000000-0005-0000-0000-0000FC6D0000}"/>
    <cellStyle name="Normal 66 3 5 4 2 2 2 5" xfId="39722" xr:uid="{00000000-0005-0000-0000-0000FD6D0000}"/>
    <cellStyle name="Normal 66 3 5 4 2 2 2 6" xfId="49233" xr:uid="{00000000-0005-0000-0000-0000FE6D0000}"/>
    <cellStyle name="Normal 66 3 5 4 2 2 3" xfId="8227" xr:uid="{00000000-0005-0000-0000-0000FF6D0000}"/>
    <cellStyle name="Normal 66 3 5 4 2 2 3 2" xfId="17744" xr:uid="{00000000-0005-0000-0000-0000006E0000}"/>
    <cellStyle name="Normal 66 3 5 4 2 2 3 3" xfId="25897" xr:uid="{00000000-0005-0000-0000-0000016E0000}"/>
    <cellStyle name="Normal 66 3 5 4 2 2 3 4" xfId="34050" xr:uid="{00000000-0005-0000-0000-0000026E0000}"/>
    <cellStyle name="Normal 66 3 5 4 2 2 3 5" xfId="42282" xr:uid="{00000000-0005-0000-0000-0000036E0000}"/>
    <cellStyle name="Normal 66 3 5 4 2 2 3 6" xfId="51793" xr:uid="{00000000-0005-0000-0000-0000046E0000}"/>
    <cellStyle name="Normal 66 3 5 4 2 2 4" xfId="12144" xr:uid="{00000000-0005-0000-0000-0000056E0000}"/>
    <cellStyle name="Normal 66 3 5 4 2 2 5" xfId="20303" xr:uid="{00000000-0005-0000-0000-0000066E0000}"/>
    <cellStyle name="Normal 66 3 5 4 2 2 6" xfId="28456" xr:uid="{00000000-0005-0000-0000-0000076E0000}"/>
    <cellStyle name="Normal 66 3 5 4 2 2 7" xfId="36688" xr:uid="{00000000-0005-0000-0000-0000086E0000}"/>
    <cellStyle name="Normal 66 3 5 4 2 2 8" xfId="46199" xr:uid="{00000000-0005-0000-0000-0000096E0000}"/>
    <cellStyle name="Normal 66 3 5 4 2 3" xfId="4387" xr:uid="{00000000-0005-0000-0000-00000A6E0000}"/>
    <cellStyle name="Normal 66 3 5 4 2 3 2" xfId="13904" xr:uid="{00000000-0005-0000-0000-00000B6E0000}"/>
    <cellStyle name="Normal 66 3 5 4 2 3 3" xfId="22057" xr:uid="{00000000-0005-0000-0000-00000C6E0000}"/>
    <cellStyle name="Normal 66 3 5 4 2 3 4" xfId="30210" xr:uid="{00000000-0005-0000-0000-00000D6E0000}"/>
    <cellStyle name="Normal 66 3 5 4 2 3 5" xfId="38442" xr:uid="{00000000-0005-0000-0000-00000E6E0000}"/>
    <cellStyle name="Normal 66 3 5 4 2 3 6" xfId="47953" xr:uid="{00000000-0005-0000-0000-00000F6E0000}"/>
    <cellStyle name="Normal 66 3 5 4 2 4" xfId="6947" xr:uid="{00000000-0005-0000-0000-0000106E0000}"/>
    <cellStyle name="Normal 66 3 5 4 2 4 2" xfId="16464" xr:uid="{00000000-0005-0000-0000-0000116E0000}"/>
    <cellStyle name="Normal 66 3 5 4 2 4 3" xfId="24617" xr:uid="{00000000-0005-0000-0000-0000126E0000}"/>
    <cellStyle name="Normal 66 3 5 4 2 4 4" xfId="32770" xr:uid="{00000000-0005-0000-0000-0000136E0000}"/>
    <cellStyle name="Normal 66 3 5 4 2 4 5" xfId="41002" xr:uid="{00000000-0005-0000-0000-0000146E0000}"/>
    <cellStyle name="Normal 66 3 5 4 2 4 6" xfId="50513" xr:uid="{00000000-0005-0000-0000-0000156E0000}"/>
    <cellStyle name="Normal 66 3 5 4 2 5" xfId="10864" xr:uid="{00000000-0005-0000-0000-0000166E0000}"/>
    <cellStyle name="Normal 66 3 5 4 2 6" xfId="19023" xr:uid="{00000000-0005-0000-0000-0000176E0000}"/>
    <cellStyle name="Normal 66 3 5 4 2 7" xfId="27176" xr:uid="{00000000-0005-0000-0000-0000186E0000}"/>
    <cellStyle name="Normal 66 3 5 4 2 8" xfId="35408" xr:uid="{00000000-0005-0000-0000-0000196E0000}"/>
    <cellStyle name="Normal 66 3 5 4 2 9" xfId="44919" xr:uid="{00000000-0005-0000-0000-00001A6E0000}"/>
    <cellStyle name="Normal 66 3 5 4 3" xfId="1987" xr:uid="{00000000-0005-0000-0000-00001B6E0000}"/>
    <cellStyle name="Normal 66 3 5 4 3 2" xfId="5027" xr:uid="{00000000-0005-0000-0000-00001C6E0000}"/>
    <cellStyle name="Normal 66 3 5 4 3 2 2" xfId="14544" xr:uid="{00000000-0005-0000-0000-00001D6E0000}"/>
    <cellStyle name="Normal 66 3 5 4 3 2 3" xfId="22697" xr:uid="{00000000-0005-0000-0000-00001E6E0000}"/>
    <cellStyle name="Normal 66 3 5 4 3 2 4" xfId="30850" xr:uid="{00000000-0005-0000-0000-00001F6E0000}"/>
    <cellStyle name="Normal 66 3 5 4 3 2 5" xfId="39082" xr:uid="{00000000-0005-0000-0000-0000206E0000}"/>
    <cellStyle name="Normal 66 3 5 4 3 2 6" xfId="48593" xr:uid="{00000000-0005-0000-0000-0000216E0000}"/>
    <cellStyle name="Normal 66 3 5 4 3 3" xfId="7587" xr:uid="{00000000-0005-0000-0000-0000226E0000}"/>
    <cellStyle name="Normal 66 3 5 4 3 3 2" xfId="17104" xr:uid="{00000000-0005-0000-0000-0000236E0000}"/>
    <cellStyle name="Normal 66 3 5 4 3 3 3" xfId="25257" xr:uid="{00000000-0005-0000-0000-0000246E0000}"/>
    <cellStyle name="Normal 66 3 5 4 3 3 4" xfId="33410" xr:uid="{00000000-0005-0000-0000-0000256E0000}"/>
    <cellStyle name="Normal 66 3 5 4 3 3 5" xfId="41642" xr:uid="{00000000-0005-0000-0000-0000266E0000}"/>
    <cellStyle name="Normal 66 3 5 4 3 3 6" xfId="51153" xr:uid="{00000000-0005-0000-0000-0000276E0000}"/>
    <cellStyle name="Normal 66 3 5 4 3 4" xfId="11504" xr:uid="{00000000-0005-0000-0000-0000286E0000}"/>
    <cellStyle name="Normal 66 3 5 4 3 5" xfId="19663" xr:uid="{00000000-0005-0000-0000-0000296E0000}"/>
    <cellStyle name="Normal 66 3 5 4 3 6" xfId="27816" xr:uid="{00000000-0005-0000-0000-00002A6E0000}"/>
    <cellStyle name="Normal 66 3 5 4 3 7" xfId="36048" xr:uid="{00000000-0005-0000-0000-00002B6E0000}"/>
    <cellStyle name="Normal 66 3 5 4 3 8" xfId="45559" xr:uid="{00000000-0005-0000-0000-00002C6E0000}"/>
    <cellStyle name="Normal 66 3 5 4 4" xfId="3744" xr:uid="{00000000-0005-0000-0000-00002D6E0000}"/>
    <cellStyle name="Normal 66 3 5 4 4 2" xfId="13261" xr:uid="{00000000-0005-0000-0000-00002E6E0000}"/>
    <cellStyle name="Normal 66 3 5 4 4 3" xfId="21417" xr:uid="{00000000-0005-0000-0000-00002F6E0000}"/>
    <cellStyle name="Normal 66 3 5 4 4 4" xfId="29570" xr:uid="{00000000-0005-0000-0000-0000306E0000}"/>
    <cellStyle name="Normal 66 3 5 4 4 5" xfId="37802" xr:uid="{00000000-0005-0000-0000-0000316E0000}"/>
    <cellStyle name="Normal 66 3 5 4 4 6" xfId="47313" xr:uid="{00000000-0005-0000-0000-0000326E0000}"/>
    <cellStyle name="Normal 66 3 5 4 5" xfId="6307" xr:uid="{00000000-0005-0000-0000-0000336E0000}"/>
    <cellStyle name="Normal 66 3 5 4 5 2" xfId="15824" xr:uid="{00000000-0005-0000-0000-0000346E0000}"/>
    <cellStyle name="Normal 66 3 5 4 5 3" xfId="23977" xr:uid="{00000000-0005-0000-0000-0000356E0000}"/>
    <cellStyle name="Normal 66 3 5 4 5 4" xfId="32130" xr:uid="{00000000-0005-0000-0000-0000366E0000}"/>
    <cellStyle name="Normal 66 3 5 4 5 5" xfId="40362" xr:uid="{00000000-0005-0000-0000-0000376E0000}"/>
    <cellStyle name="Normal 66 3 5 4 5 6" xfId="49873" xr:uid="{00000000-0005-0000-0000-0000386E0000}"/>
    <cellStyle name="Normal 66 3 5 4 6" xfId="10224" xr:uid="{00000000-0005-0000-0000-0000396E0000}"/>
    <cellStyle name="Normal 66 3 5 4 7" xfId="18383" xr:uid="{00000000-0005-0000-0000-00003A6E0000}"/>
    <cellStyle name="Normal 66 3 5 4 8" xfId="26536" xr:uid="{00000000-0005-0000-0000-00003B6E0000}"/>
    <cellStyle name="Normal 66 3 5 4 9" xfId="34768" xr:uid="{00000000-0005-0000-0000-00003C6E0000}"/>
    <cellStyle name="Normal 66 3 5 40" xfId="53628" xr:uid="{00000000-0005-0000-0000-00003D6E0000}"/>
    <cellStyle name="Normal 66 3 5 41" xfId="53707" xr:uid="{00000000-0005-0000-0000-00003E6E0000}"/>
    <cellStyle name="Normal 66 3 5 42" xfId="53786" xr:uid="{00000000-0005-0000-0000-00003F6E0000}"/>
    <cellStyle name="Normal 66 3 5 5" xfId="1024" xr:uid="{00000000-0005-0000-0000-0000406E0000}"/>
    <cellStyle name="Normal 66 3 5 5 2" xfId="2307" xr:uid="{00000000-0005-0000-0000-0000416E0000}"/>
    <cellStyle name="Normal 66 3 5 5 2 2" xfId="5347" xr:uid="{00000000-0005-0000-0000-0000426E0000}"/>
    <cellStyle name="Normal 66 3 5 5 2 2 2" xfId="14864" xr:uid="{00000000-0005-0000-0000-0000436E0000}"/>
    <cellStyle name="Normal 66 3 5 5 2 2 3" xfId="23017" xr:uid="{00000000-0005-0000-0000-0000446E0000}"/>
    <cellStyle name="Normal 66 3 5 5 2 2 4" xfId="31170" xr:uid="{00000000-0005-0000-0000-0000456E0000}"/>
    <cellStyle name="Normal 66 3 5 5 2 2 5" xfId="39402" xr:uid="{00000000-0005-0000-0000-0000466E0000}"/>
    <cellStyle name="Normal 66 3 5 5 2 2 6" xfId="48913" xr:uid="{00000000-0005-0000-0000-0000476E0000}"/>
    <cellStyle name="Normal 66 3 5 5 2 3" xfId="7907" xr:uid="{00000000-0005-0000-0000-0000486E0000}"/>
    <cellStyle name="Normal 66 3 5 5 2 3 2" xfId="17424" xr:uid="{00000000-0005-0000-0000-0000496E0000}"/>
    <cellStyle name="Normal 66 3 5 5 2 3 3" xfId="25577" xr:uid="{00000000-0005-0000-0000-00004A6E0000}"/>
    <cellStyle name="Normal 66 3 5 5 2 3 4" xfId="33730" xr:uid="{00000000-0005-0000-0000-00004B6E0000}"/>
    <cellStyle name="Normal 66 3 5 5 2 3 5" xfId="41962" xr:uid="{00000000-0005-0000-0000-00004C6E0000}"/>
    <cellStyle name="Normal 66 3 5 5 2 3 6" xfId="51473" xr:uid="{00000000-0005-0000-0000-00004D6E0000}"/>
    <cellStyle name="Normal 66 3 5 5 2 4" xfId="11824" xr:uid="{00000000-0005-0000-0000-00004E6E0000}"/>
    <cellStyle name="Normal 66 3 5 5 2 5" xfId="19983" xr:uid="{00000000-0005-0000-0000-00004F6E0000}"/>
    <cellStyle name="Normal 66 3 5 5 2 6" xfId="28136" xr:uid="{00000000-0005-0000-0000-0000506E0000}"/>
    <cellStyle name="Normal 66 3 5 5 2 7" xfId="36368" xr:uid="{00000000-0005-0000-0000-0000516E0000}"/>
    <cellStyle name="Normal 66 3 5 5 2 8" xfId="45879" xr:uid="{00000000-0005-0000-0000-0000526E0000}"/>
    <cellStyle name="Normal 66 3 5 5 3" xfId="4067" xr:uid="{00000000-0005-0000-0000-0000536E0000}"/>
    <cellStyle name="Normal 66 3 5 5 3 2" xfId="13584" xr:uid="{00000000-0005-0000-0000-0000546E0000}"/>
    <cellStyle name="Normal 66 3 5 5 3 3" xfId="21737" xr:uid="{00000000-0005-0000-0000-0000556E0000}"/>
    <cellStyle name="Normal 66 3 5 5 3 4" xfId="29890" xr:uid="{00000000-0005-0000-0000-0000566E0000}"/>
    <cellStyle name="Normal 66 3 5 5 3 5" xfId="38122" xr:uid="{00000000-0005-0000-0000-0000576E0000}"/>
    <cellStyle name="Normal 66 3 5 5 3 6" xfId="47633" xr:uid="{00000000-0005-0000-0000-0000586E0000}"/>
    <cellStyle name="Normal 66 3 5 5 4" xfId="6627" xr:uid="{00000000-0005-0000-0000-0000596E0000}"/>
    <cellStyle name="Normal 66 3 5 5 4 2" xfId="16144" xr:uid="{00000000-0005-0000-0000-00005A6E0000}"/>
    <cellStyle name="Normal 66 3 5 5 4 3" xfId="24297" xr:uid="{00000000-0005-0000-0000-00005B6E0000}"/>
    <cellStyle name="Normal 66 3 5 5 4 4" xfId="32450" xr:uid="{00000000-0005-0000-0000-00005C6E0000}"/>
    <cellStyle name="Normal 66 3 5 5 4 5" xfId="40682" xr:uid="{00000000-0005-0000-0000-00005D6E0000}"/>
    <cellStyle name="Normal 66 3 5 5 4 6" xfId="50193" xr:uid="{00000000-0005-0000-0000-00005E6E0000}"/>
    <cellStyle name="Normal 66 3 5 5 5" xfId="10544" xr:uid="{00000000-0005-0000-0000-00005F6E0000}"/>
    <cellStyle name="Normal 66 3 5 5 6" xfId="18703" xr:uid="{00000000-0005-0000-0000-0000606E0000}"/>
    <cellStyle name="Normal 66 3 5 5 7" xfId="26856" xr:uid="{00000000-0005-0000-0000-0000616E0000}"/>
    <cellStyle name="Normal 66 3 5 5 8" xfId="35088" xr:uid="{00000000-0005-0000-0000-0000626E0000}"/>
    <cellStyle name="Normal 66 3 5 5 9" xfId="44599" xr:uid="{00000000-0005-0000-0000-0000636E0000}"/>
    <cellStyle name="Normal 66 3 5 6" xfId="1667" xr:uid="{00000000-0005-0000-0000-0000646E0000}"/>
    <cellStyle name="Normal 66 3 5 6 2" xfId="4707" xr:uid="{00000000-0005-0000-0000-0000656E0000}"/>
    <cellStyle name="Normal 66 3 5 6 2 2" xfId="14224" xr:uid="{00000000-0005-0000-0000-0000666E0000}"/>
    <cellStyle name="Normal 66 3 5 6 2 3" xfId="22377" xr:uid="{00000000-0005-0000-0000-0000676E0000}"/>
    <cellStyle name="Normal 66 3 5 6 2 4" xfId="30530" xr:uid="{00000000-0005-0000-0000-0000686E0000}"/>
    <cellStyle name="Normal 66 3 5 6 2 5" xfId="38762" xr:uid="{00000000-0005-0000-0000-0000696E0000}"/>
    <cellStyle name="Normal 66 3 5 6 2 6" xfId="48273" xr:uid="{00000000-0005-0000-0000-00006A6E0000}"/>
    <cellStyle name="Normal 66 3 5 6 3" xfId="7267" xr:uid="{00000000-0005-0000-0000-00006B6E0000}"/>
    <cellStyle name="Normal 66 3 5 6 3 2" xfId="16784" xr:uid="{00000000-0005-0000-0000-00006C6E0000}"/>
    <cellStyle name="Normal 66 3 5 6 3 3" xfId="24937" xr:uid="{00000000-0005-0000-0000-00006D6E0000}"/>
    <cellStyle name="Normal 66 3 5 6 3 4" xfId="33090" xr:uid="{00000000-0005-0000-0000-00006E6E0000}"/>
    <cellStyle name="Normal 66 3 5 6 3 5" xfId="41322" xr:uid="{00000000-0005-0000-0000-00006F6E0000}"/>
    <cellStyle name="Normal 66 3 5 6 3 6" xfId="50833" xr:uid="{00000000-0005-0000-0000-0000706E0000}"/>
    <cellStyle name="Normal 66 3 5 6 4" xfId="11184" xr:uid="{00000000-0005-0000-0000-0000716E0000}"/>
    <cellStyle name="Normal 66 3 5 6 5" xfId="19343" xr:uid="{00000000-0005-0000-0000-0000726E0000}"/>
    <cellStyle name="Normal 66 3 5 6 6" xfId="27496" xr:uid="{00000000-0005-0000-0000-0000736E0000}"/>
    <cellStyle name="Normal 66 3 5 6 7" xfId="35728" xr:uid="{00000000-0005-0000-0000-0000746E0000}"/>
    <cellStyle name="Normal 66 3 5 6 8" xfId="45239" xr:uid="{00000000-0005-0000-0000-0000756E0000}"/>
    <cellStyle name="Normal 66 3 5 7" xfId="2946" xr:uid="{00000000-0005-0000-0000-0000766E0000}"/>
    <cellStyle name="Normal 66 3 5 7 2" xfId="12463" xr:uid="{00000000-0005-0000-0000-0000776E0000}"/>
    <cellStyle name="Normal 66 3 5 7 3" xfId="20622" xr:uid="{00000000-0005-0000-0000-0000786E0000}"/>
    <cellStyle name="Normal 66 3 5 7 4" xfId="28775" xr:uid="{00000000-0005-0000-0000-0000796E0000}"/>
    <cellStyle name="Normal 66 3 5 7 5" xfId="37007" xr:uid="{00000000-0005-0000-0000-00007A6E0000}"/>
    <cellStyle name="Normal 66 3 5 7 6" xfId="46518" xr:uid="{00000000-0005-0000-0000-00007B6E0000}"/>
    <cellStyle name="Normal 66 3 5 8" xfId="3025" xr:uid="{00000000-0005-0000-0000-00007C6E0000}"/>
    <cellStyle name="Normal 66 3 5 8 2" xfId="12542" xr:uid="{00000000-0005-0000-0000-00007D6E0000}"/>
    <cellStyle name="Normal 66 3 5 8 3" xfId="20701" xr:uid="{00000000-0005-0000-0000-00007E6E0000}"/>
    <cellStyle name="Normal 66 3 5 8 4" xfId="28854" xr:uid="{00000000-0005-0000-0000-00007F6E0000}"/>
    <cellStyle name="Normal 66 3 5 8 5" xfId="37086" xr:uid="{00000000-0005-0000-0000-0000806E0000}"/>
    <cellStyle name="Normal 66 3 5 8 6" xfId="46597" xr:uid="{00000000-0005-0000-0000-0000816E0000}"/>
    <cellStyle name="Normal 66 3 5 9" xfId="3104" xr:uid="{00000000-0005-0000-0000-0000826E0000}"/>
    <cellStyle name="Normal 66 3 5 9 2" xfId="12621" xr:uid="{00000000-0005-0000-0000-0000836E0000}"/>
    <cellStyle name="Normal 66 3 5 9 3" xfId="20780" xr:uid="{00000000-0005-0000-0000-0000846E0000}"/>
    <cellStyle name="Normal 66 3 5 9 4" xfId="28933" xr:uid="{00000000-0005-0000-0000-0000856E0000}"/>
    <cellStyle name="Normal 66 3 5 9 5" xfId="37165" xr:uid="{00000000-0005-0000-0000-0000866E0000}"/>
    <cellStyle name="Normal 66 3 5 9 6" xfId="46676" xr:uid="{00000000-0005-0000-0000-0000876E0000}"/>
    <cellStyle name="Normal 66 3 6" xfId="9857" xr:uid="{00000000-0005-0000-0000-0000886E0000}"/>
    <cellStyle name="Normal 66 3 6 2" xfId="43912" xr:uid="{00000000-0005-0000-0000-0000896E0000}"/>
    <cellStyle name="Normal 66 3 6 3" xfId="53423" xr:uid="{00000000-0005-0000-0000-00008A6E0000}"/>
    <cellStyle name="Normal 66 4" xfId="233" xr:uid="{00000000-0005-0000-0000-00008B6E0000}"/>
    <cellStyle name="Normal 66 4 10" xfId="3077" xr:uid="{00000000-0005-0000-0000-00008C6E0000}"/>
    <cellStyle name="Normal 66 4 10 2" xfId="12594" xr:uid="{00000000-0005-0000-0000-00008D6E0000}"/>
    <cellStyle name="Normal 66 4 10 3" xfId="20753" xr:uid="{00000000-0005-0000-0000-00008E6E0000}"/>
    <cellStyle name="Normal 66 4 10 4" xfId="28906" xr:uid="{00000000-0005-0000-0000-00008F6E0000}"/>
    <cellStyle name="Normal 66 4 10 5" xfId="37138" xr:uid="{00000000-0005-0000-0000-0000906E0000}"/>
    <cellStyle name="Normal 66 4 10 6" xfId="46649" xr:uid="{00000000-0005-0000-0000-0000916E0000}"/>
    <cellStyle name="Normal 66 4 11" xfId="3156" xr:uid="{00000000-0005-0000-0000-0000926E0000}"/>
    <cellStyle name="Normal 66 4 11 2" xfId="12673" xr:uid="{00000000-0005-0000-0000-0000936E0000}"/>
    <cellStyle name="Normal 66 4 11 3" xfId="20832" xr:uid="{00000000-0005-0000-0000-0000946E0000}"/>
    <cellStyle name="Normal 66 4 11 4" xfId="28985" xr:uid="{00000000-0005-0000-0000-0000956E0000}"/>
    <cellStyle name="Normal 66 4 11 5" xfId="37217" xr:uid="{00000000-0005-0000-0000-0000966E0000}"/>
    <cellStyle name="Normal 66 4 11 6" xfId="46728" xr:uid="{00000000-0005-0000-0000-0000976E0000}"/>
    <cellStyle name="Normal 66 4 12" xfId="3235" xr:uid="{00000000-0005-0000-0000-0000986E0000}"/>
    <cellStyle name="Normal 66 4 12 2" xfId="12752" xr:uid="{00000000-0005-0000-0000-0000996E0000}"/>
    <cellStyle name="Normal 66 4 12 3" xfId="20911" xr:uid="{00000000-0005-0000-0000-00009A6E0000}"/>
    <cellStyle name="Normal 66 4 12 4" xfId="29064" xr:uid="{00000000-0005-0000-0000-00009B6E0000}"/>
    <cellStyle name="Normal 66 4 12 5" xfId="37296" xr:uid="{00000000-0005-0000-0000-00009C6E0000}"/>
    <cellStyle name="Normal 66 4 12 6" xfId="46807" xr:uid="{00000000-0005-0000-0000-00009D6E0000}"/>
    <cellStyle name="Normal 66 4 13" xfId="3314" xr:uid="{00000000-0005-0000-0000-00009E6E0000}"/>
    <cellStyle name="Normal 66 4 13 2" xfId="12831" xr:uid="{00000000-0005-0000-0000-00009F6E0000}"/>
    <cellStyle name="Normal 66 4 13 3" xfId="20990" xr:uid="{00000000-0005-0000-0000-0000A06E0000}"/>
    <cellStyle name="Normal 66 4 13 4" xfId="29143" xr:uid="{00000000-0005-0000-0000-0000A16E0000}"/>
    <cellStyle name="Normal 66 4 13 5" xfId="37375" xr:uid="{00000000-0005-0000-0000-0000A26E0000}"/>
    <cellStyle name="Normal 66 4 13 6" xfId="46886" xr:uid="{00000000-0005-0000-0000-0000A36E0000}"/>
    <cellStyle name="Normal 66 4 14" xfId="3393" xr:uid="{00000000-0005-0000-0000-0000A46E0000}"/>
    <cellStyle name="Normal 66 4 14 2" xfId="12910" xr:uid="{00000000-0005-0000-0000-0000A56E0000}"/>
    <cellStyle name="Normal 66 4 14 3" xfId="21069" xr:uid="{00000000-0005-0000-0000-0000A66E0000}"/>
    <cellStyle name="Normal 66 4 14 4" xfId="29222" xr:uid="{00000000-0005-0000-0000-0000A76E0000}"/>
    <cellStyle name="Normal 66 4 14 5" xfId="37454" xr:uid="{00000000-0005-0000-0000-0000A86E0000}"/>
    <cellStyle name="Normal 66 4 14 6" xfId="46965" xr:uid="{00000000-0005-0000-0000-0000A96E0000}"/>
    <cellStyle name="Normal 66 4 15" xfId="5959" xr:uid="{00000000-0005-0000-0000-0000AA6E0000}"/>
    <cellStyle name="Normal 66 4 15 2" xfId="15476" xr:uid="{00000000-0005-0000-0000-0000AB6E0000}"/>
    <cellStyle name="Normal 66 4 15 3" xfId="23629" xr:uid="{00000000-0005-0000-0000-0000AC6E0000}"/>
    <cellStyle name="Normal 66 4 15 4" xfId="31782" xr:uid="{00000000-0005-0000-0000-0000AD6E0000}"/>
    <cellStyle name="Normal 66 4 15 5" xfId="40014" xr:uid="{00000000-0005-0000-0000-0000AE6E0000}"/>
    <cellStyle name="Normal 66 4 15 6" xfId="49525" xr:uid="{00000000-0005-0000-0000-0000AF6E0000}"/>
    <cellStyle name="Normal 66 4 16" xfId="8519" xr:uid="{00000000-0005-0000-0000-0000B06E0000}"/>
    <cellStyle name="Normal 66 4 16 2" xfId="42574" xr:uid="{00000000-0005-0000-0000-0000B16E0000}"/>
    <cellStyle name="Normal 66 4 16 3" xfId="52085" xr:uid="{00000000-0005-0000-0000-0000B26E0000}"/>
    <cellStyle name="Normal 66 4 17" xfId="8598" xr:uid="{00000000-0005-0000-0000-0000B36E0000}"/>
    <cellStyle name="Normal 66 4 17 2" xfId="42653" xr:uid="{00000000-0005-0000-0000-0000B46E0000}"/>
    <cellStyle name="Normal 66 4 17 3" xfId="52164" xr:uid="{00000000-0005-0000-0000-0000B56E0000}"/>
    <cellStyle name="Normal 66 4 18" xfId="8677" xr:uid="{00000000-0005-0000-0000-0000B66E0000}"/>
    <cellStyle name="Normal 66 4 18 2" xfId="42732" xr:uid="{00000000-0005-0000-0000-0000B76E0000}"/>
    <cellStyle name="Normal 66 4 18 3" xfId="52243" xr:uid="{00000000-0005-0000-0000-0000B86E0000}"/>
    <cellStyle name="Normal 66 4 19" xfId="8756" xr:uid="{00000000-0005-0000-0000-0000B96E0000}"/>
    <cellStyle name="Normal 66 4 19 2" xfId="42811" xr:uid="{00000000-0005-0000-0000-0000BA6E0000}"/>
    <cellStyle name="Normal 66 4 19 3" xfId="52322" xr:uid="{00000000-0005-0000-0000-0000BB6E0000}"/>
    <cellStyle name="Normal 66 4 2" xfId="386" xr:uid="{00000000-0005-0000-0000-0000BC6E0000}"/>
    <cellStyle name="Normal 66 4 2 10" xfId="3203" xr:uid="{00000000-0005-0000-0000-0000BD6E0000}"/>
    <cellStyle name="Normal 66 4 2 10 2" xfId="12720" xr:uid="{00000000-0005-0000-0000-0000BE6E0000}"/>
    <cellStyle name="Normal 66 4 2 10 3" xfId="20879" xr:uid="{00000000-0005-0000-0000-0000BF6E0000}"/>
    <cellStyle name="Normal 66 4 2 10 4" xfId="29032" xr:uid="{00000000-0005-0000-0000-0000C06E0000}"/>
    <cellStyle name="Normal 66 4 2 10 5" xfId="37264" xr:uid="{00000000-0005-0000-0000-0000C16E0000}"/>
    <cellStyle name="Normal 66 4 2 10 6" xfId="46775" xr:uid="{00000000-0005-0000-0000-0000C26E0000}"/>
    <cellStyle name="Normal 66 4 2 11" xfId="3282" xr:uid="{00000000-0005-0000-0000-0000C36E0000}"/>
    <cellStyle name="Normal 66 4 2 11 2" xfId="12799" xr:uid="{00000000-0005-0000-0000-0000C46E0000}"/>
    <cellStyle name="Normal 66 4 2 11 3" xfId="20958" xr:uid="{00000000-0005-0000-0000-0000C56E0000}"/>
    <cellStyle name="Normal 66 4 2 11 4" xfId="29111" xr:uid="{00000000-0005-0000-0000-0000C66E0000}"/>
    <cellStyle name="Normal 66 4 2 11 5" xfId="37343" xr:uid="{00000000-0005-0000-0000-0000C76E0000}"/>
    <cellStyle name="Normal 66 4 2 11 6" xfId="46854" xr:uid="{00000000-0005-0000-0000-0000C86E0000}"/>
    <cellStyle name="Normal 66 4 2 12" xfId="3361" xr:uid="{00000000-0005-0000-0000-0000C96E0000}"/>
    <cellStyle name="Normal 66 4 2 12 2" xfId="12878" xr:uid="{00000000-0005-0000-0000-0000CA6E0000}"/>
    <cellStyle name="Normal 66 4 2 12 3" xfId="21037" xr:uid="{00000000-0005-0000-0000-0000CB6E0000}"/>
    <cellStyle name="Normal 66 4 2 12 4" xfId="29190" xr:uid="{00000000-0005-0000-0000-0000CC6E0000}"/>
    <cellStyle name="Normal 66 4 2 12 5" xfId="37422" xr:uid="{00000000-0005-0000-0000-0000CD6E0000}"/>
    <cellStyle name="Normal 66 4 2 12 6" xfId="46933" xr:uid="{00000000-0005-0000-0000-0000CE6E0000}"/>
    <cellStyle name="Normal 66 4 2 13" xfId="3441" xr:uid="{00000000-0005-0000-0000-0000CF6E0000}"/>
    <cellStyle name="Normal 66 4 2 13 2" xfId="12958" xr:uid="{00000000-0005-0000-0000-0000D06E0000}"/>
    <cellStyle name="Normal 66 4 2 13 3" xfId="21117" xr:uid="{00000000-0005-0000-0000-0000D16E0000}"/>
    <cellStyle name="Normal 66 4 2 13 4" xfId="29270" xr:uid="{00000000-0005-0000-0000-0000D26E0000}"/>
    <cellStyle name="Normal 66 4 2 13 5" xfId="37502" xr:uid="{00000000-0005-0000-0000-0000D36E0000}"/>
    <cellStyle name="Normal 66 4 2 13 6" xfId="47013" xr:uid="{00000000-0005-0000-0000-0000D46E0000}"/>
    <cellStyle name="Normal 66 4 2 14" xfId="6007" xr:uid="{00000000-0005-0000-0000-0000D56E0000}"/>
    <cellStyle name="Normal 66 4 2 14 2" xfId="15524" xr:uid="{00000000-0005-0000-0000-0000D66E0000}"/>
    <cellStyle name="Normal 66 4 2 14 3" xfId="23677" xr:uid="{00000000-0005-0000-0000-0000D76E0000}"/>
    <cellStyle name="Normal 66 4 2 14 4" xfId="31830" xr:uid="{00000000-0005-0000-0000-0000D86E0000}"/>
    <cellStyle name="Normal 66 4 2 14 5" xfId="40062" xr:uid="{00000000-0005-0000-0000-0000D96E0000}"/>
    <cellStyle name="Normal 66 4 2 14 6" xfId="49573" xr:uid="{00000000-0005-0000-0000-0000DA6E0000}"/>
    <cellStyle name="Normal 66 4 2 15" xfId="8566" xr:uid="{00000000-0005-0000-0000-0000DB6E0000}"/>
    <cellStyle name="Normal 66 4 2 15 2" xfId="42621" xr:uid="{00000000-0005-0000-0000-0000DC6E0000}"/>
    <cellStyle name="Normal 66 4 2 15 3" xfId="52132" xr:uid="{00000000-0005-0000-0000-0000DD6E0000}"/>
    <cellStyle name="Normal 66 4 2 16" xfId="8645" xr:uid="{00000000-0005-0000-0000-0000DE6E0000}"/>
    <cellStyle name="Normal 66 4 2 16 2" xfId="42700" xr:uid="{00000000-0005-0000-0000-0000DF6E0000}"/>
    <cellStyle name="Normal 66 4 2 16 3" xfId="52211" xr:uid="{00000000-0005-0000-0000-0000E06E0000}"/>
    <cellStyle name="Normal 66 4 2 17" xfId="8724" xr:uid="{00000000-0005-0000-0000-0000E16E0000}"/>
    <cellStyle name="Normal 66 4 2 17 2" xfId="42779" xr:uid="{00000000-0005-0000-0000-0000E26E0000}"/>
    <cellStyle name="Normal 66 4 2 17 3" xfId="52290" xr:uid="{00000000-0005-0000-0000-0000E36E0000}"/>
    <cellStyle name="Normal 66 4 2 18" xfId="8803" xr:uid="{00000000-0005-0000-0000-0000E46E0000}"/>
    <cellStyle name="Normal 66 4 2 18 2" xfId="42858" xr:uid="{00000000-0005-0000-0000-0000E56E0000}"/>
    <cellStyle name="Normal 66 4 2 18 3" xfId="52369" xr:uid="{00000000-0005-0000-0000-0000E66E0000}"/>
    <cellStyle name="Normal 66 4 2 19" xfId="8882" xr:uid="{00000000-0005-0000-0000-0000E76E0000}"/>
    <cellStyle name="Normal 66 4 2 19 2" xfId="42937" xr:uid="{00000000-0005-0000-0000-0000E86E0000}"/>
    <cellStyle name="Normal 66 4 2 19 3" xfId="52448" xr:uid="{00000000-0005-0000-0000-0000E96E0000}"/>
    <cellStyle name="Normal 66 4 2 2" xfId="474" xr:uid="{00000000-0005-0000-0000-0000EA6E0000}"/>
    <cellStyle name="Normal 66 4 2 2 10" xfId="26316" xr:uid="{00000000-0005-0000-0000-0000EB6E0000}"/>
    <cellStyle name="Normal 66 4 2 2 11" xfId="34548" xr:uid="{00000000-0005-0000-0000-0000EC6E0000}"/>
    <cellStyle name="Normal 66 4 2 2 12" xfId="44059" xr:uid="{00000000-0005-0000-0000-0000ED6E0000}"/>
    <cellStyle name="Normal 66 4 2 2 2" xfId="635" xr:uid="{00000000-0005-0000-0000-0000EE6E0000}"/>
    <cellStyle name="Normal 66 4 2 2 2 10" xfId="34708" xr:uid="{00000000-0005-0000-0000-0000EF6E0000}"/>
    <cellStyle name="Normal 66 4 2 2 2 11" xfId="44219" xr:uid="{00000000-0005-0000-0000-0000F06E0000}"/>
    <cellStyle name="Normal 66 4 2 2 2 2" xfId="961" xr:uid="{00000000-0005-0000-0000-0000F16E0000}"/>
    <cellStyle name="Normal 66 4 2 2 2 2 10" xfId="44539" xr:uid="{00000000-0005-0000-0000-0000F26E0000}"/>
    <cellStyle name="Normal 66 4 2 2 2 2 2" xfId="1604" xr:uid="{00000000-0005-0000-0000-0000F36E0000}"/>
    <cellStyle name="Normal 66 4 2 2 2 2 2 2" xfId="2887" xr:uid="{00000000-0005-0000-0000-0000F46E0000}"/>
    <cellStyle name="Normal 66 4 2 2 2 2 2 2 2" xfId="5927" xr:uid="{00000000-0005-0000-0000-0000F56E0000}"/>
    <cellStyle name="Normal 66 4 2 2 2 2 2 2 2 2" xfId="15444" xr:uid="{00000000-0005-0000-0000-0000F66E0000}"/>
    <cellStyle name="Normal 66 4 2 2 2 2 2 2 2 3" xfId="23597" xr:uid="{00000000-0005-0000-0000-0000F76E0000}"/>
    <cellStyle name="Normal 66 4 2 2 2 2 2 2 2 4" xfId="31750" xr:uid="{00000000-0005-0000-0000-0000F86E0000}"/>
    <cellStyle name="Normal 66 4 2 2 2 2 2 2 2 5" xfId="39982" xr:uid="{00000000-0005-0000-0000-0000F96E0000}"/>
    <cellStyle name="Normal 66 4 2 2 2 2 2 2 2 6" xfId="49493" xr:uid="{00000000-0005-0000-0000-0000FA6E0000}"/>
    <cellStyle name="Normal 66 4 2 2 2 2 2 2 3" xfId="8487" xr:uid="{00000000-0005-0000-0000-0000FB6E0000}"/>
    <cellStyle name="Normal 66 4 2 2 2 2 2 2 3 2" xfId="18004" xr:uid="{00000000-0005-0000-0000-0000FC6E0000}"/>
    <cellStyle name="Normal 66 4 2 2 2 2 2 2 3 3" xfId="26157" xr:uid="{00000000-0005-0000-0000-0000FD6E0000}"/>
    <cellStyle name="Normal 66 4 2 2 2 2 2 2 3 4" xfId="34310" xr:uid="{00000000-0005-0000-0000-0000FE6E0000}"/>
    <cellStyle name="Normal 66 4 2 2 2 2 2 2 3 5" xfId="42542" xr:uid="{00000000-0005-0000-0000-0000FF6E0000}"/>
    <cellStyle name="Normal 66 4 2 2 2 2 2 2 3 6" xfId="52053" xr:uid="{00000000-0005-0000-0000-0000006F0000}"/>
    <cellStyle name="Normal 66 4 2 2 2 2 2 2 4" xfId="12404" xr:uid="{00000000-0005-0000-0000-0000016F0000}"/>
    <cellStyle name="Normal 66 4 2 2 2 2 2 2 5" xfId="20563" xr:uid="{00000000-0005-0000-0000-0000026F0000}"/>
    <cellStyle name="Normal 66 4 2 2 2 2 2 2 6" xfId="28716" xr:uid="{00000000-0005-0000-0000-0000036F0000}"/>
    <cellStyle name="Normal 66 4 2 2 2 2 2 2 7" xfId="36948" xr:uid="{00000000-0005-0000-0000-0000046F0000}"/>
    <cellStyle name="Normal 66 4 2 2 2 2 2 2 8" xfId="46459" xr:uid="{00000000-0005-0000-0000-0000056F0000}"/>
    <cellStyle name="Normal 66 4 2 2 2 2 2 3" xfId="4647" xr:uid="{00000000-0005-0000-0000-0000066F0000}"/>
    <cellStyle name="Normal 66 4 2 2 2 2 2 3 2" xfId="14164" xr:uid="{00000000-0005-0000-0000-0000076F0000}"/>
    <cellStyle name="Normal 66 4 2 2 2 2 2 3 3" xfId="22317" xr:uid="{00000000-0005-0000-0000-0000086F0000}"/>
    <cellStyle name="Normal 66 4 2 2 2 2 2 3 4" xfId="30470" xr:uid="{00000000-0005-0000-0000-0000096F0000}"/>
    <cellStyle name="Normal 66 4 2 2 2 2 2 3 5" xfId="38702" xr:uid="{00000000-0005-0000-0000-00000A6F0000}"/>
    <cellStyle name="Normal 66 4 2 2 2 2 2 3 6" xfId="48213" xr:uid="{00000000-0005-0000-0000-00000B6F0000}"/>
    <cellStyle name="Normal 66 4 2 2 2 2 2 4" xfId="7207" xr:uid="{00000000-0005-0000-0000-00000C6F0000}"/>
    <cellStyle name="Normal 66 4 2 2 2 2 2 4 2" xfId="16724" xr:uid="{00000000-0005-0000-0000-00000D6F0000}"/>
    <cellStyle name="Normal 66 4 2 2 2 2 2 4 3" xfId="24877" xr:uid="{00000000-0005-0000-0000-00000E6F0000}"/>
    <cellStyle name="Normal 66 4 2 2 2 2 2 4 4" xfId="33030" xr:uid="{00000000-0005-0000-0000-00000F6F0000}"/>
    <cellStyle name="Normal 66 4 2 2 2 2 2 4 5" xfId="41262" xr:uid="{00000000-0005-0000-0000-0000106F0000}"/>
    <cellStyle name="Normal 66 4 2 2 2 2 2 4 6" xfId="50773" xr:uid="{00000000-0005-0000-0000-0000116F0000}"/>
    <cellStyle name="Normal 66 4 2 2 2 2 2 5" xfId="11124" xr:uid="{00000000-0005-0000-0000-0000126F0000}"/>
    <cellStyle name="Normal 66 4 2 2 2 2 2 6" xfId="19283" xr:uid="{00000000-0005-0000-0000-0000136F0000}"/>
    <cellStyle name="Normal 66 4 2 2 2 2 2 7" xfId="27436" xr:uid="{00000000-0005-0000-0000-0000146F0000}"/>
    <cellStyle name="Normal 66 4 2 2 2 2 2 8" xfId="35668" xr:uid="{00000000-0005-0000-0000-0000156F0000}"/>
    <cellStyle name="Normal 66 4 2 2 2 2 2 9" xfId="45179" xr:uid="{00000000-0005-0000-0000-0000166F0000}"/>
    <cellStyle name="Normal 66 4 2 2 2 2 3" xfId="2247" xr:uid="{00000000-0005-0000-0000-0000176F0000}"/>
    <cellStyle name="Normal 66 4 2 2 2 2 3 2" xfId="5287" xr:uid="{00000000-0005-0000-0000-0000186F0000}"/>
    <cellStyle name="Normal 66 4 2 2 2 2 3 2 2" xfId="14804" xr:uid="{00000000-0005-0000-0000-0000196F0000}"/>
    <cellStyle name="Normal 66 4 2 2 2 2 3 2 3" xfId="22957" xr:uid="{00000000-0005-0000-0000-00001A6F0000}"/>
    <cellStyle name="Normal 66 4 2 2 2 2 3 2 4" xfId="31110" xr:uid="{00000000-0005-0000-0000-00001B6F0000}"/>
    <cellStyle name="Normal 66 4 2 2 2 2 3 2 5" xfId="39342" xr:uid="{00000000-0005-0000-0000-00001C6F0000}"/>
    <cellStyle name="Normal 66 4 2 2 2 2 3 2 6" xfId="48853" xr:uid="{00000000-0005-0000-0000-00001D6F0000}"/>
    <cellStyle name="Normal 66 4 2 2 2 2 3 3" xfId="7847" xr:uid="{00000000-0005-0000-0000-00001E6F0000}"/>
    <cellStyle name="Normal 66 4 2 2 2 2 3 3 2" xfId="17364" xr:uid="{00000000-0005-0000-0000-00001F6F0000}"/>
    <cellStyle name="Normal 66 4 2 2 2 2 3 3 3" xfId="25517" xr:uid="{00000000-0005-0000-0000-0000206F0000}"/>
    <cellStyle name="Normal 66 4 2 2 2 2 3 3 4" xfId="33670" xr:uid="{00000000-0005-0000-0000-0000216F0000}"/>
    <cellStyle name="Normal 66 4 2 2 2 2 3 3 5" xfId="41902" xr:uid="{00000000-0005-0000-0000-0000226F0000}"/>
    <cellStyle name="Normal 66 4 2 2 2 2 3 3 6" xfId="51413" xr:uid="{00000000-0005-0000-0000-0000236F0000}"/>
    <cellStyle name="Normal 66 4 2 2 2 2 3 4" xfId="11764" xr:uid="{00000000-0005-0000-0000-0000246F0000}"/>
    <cellStyle name="Normal 66 4 2 2 2 2 3 5" xfId="19923" xr:uid="{00000000-0005-0000-0000-0000256F0000}"/>
    <cellStyle name="Normal 66 4 2 2 2 2 3 6" xfId="28076" xr:uid="{00000000-0005-0000-0000-0000266F0000}"/>
    <cellStyle name="Normal 66 4 2 2 2 2 3 7" xfId="36308" xr:uid="{00000000-0005-0000-0000-0000276F0000}"/>
    <cellStyle name="Normal 66 4 2 2 2 2 3 8" xfId="45819" xr:uid="{00000000-0005-0000-0000-0000286F0000}"/>
    <cellStyle name="Normal 66 4 2 2 2 2 4" xfId="4007" xr:uid="{00000000-0005-0000-0000-0000296F0000}"/>
    <cellStyle name="Normal 66 4 2 2 2 2 4 2" xfId="13524" xr:uid="{00000000-0005-0000-0000-00002A6F0000}"/>
    <cellStyle name="Normal 66 4 2 2 2 2 4 3" xfId="21677" xr:uid="{00000000-0005-0000-0000-00002B6F0000}"/>
    <cellStyle name="Normal 66 4 2 2 2 2 4 4" xfId="29830" xr:uid="{00000000-0005-0000-0000-00002C6F0000}"/>
    <cellStyle name="Normal 66 4 2 2 2 2 4 5" xfId="38062" xr:uid="{00000000-0005-0000-0000-00002D6F0000}"/>
    <cellStyle name="Normal 66 4 2 2 2 2 4 6" xfId="47573" xr:uid="{00000000-0005-0000-0000-00002E6F0000}"/>
    <cellStyle name="Normal 66 4 2 2 2 2 5" xfId="6567" xr:uid="{00000000-0005-0000-0000-00002F6F0000}"/>
    <cellStyle name="Normal 66 4 2 2 2 2 5 2" xfId="16084" xr:uid="{00000000-0005-0000-0000-0000306F0000}"/>
    <cellStyle name="Normal 66 4 2 2 2 2 5 3" xfId="24237" xr:uid="{00000000-0005-0000-0000-0000316F0000}"/>
    <cellStyle name="Normal 66 4 2 2 2 2 5 4" xfId="32390" xr:uid="{00000000-0005-0000-0000-0000326F0000}"/>
    <cellStyle name="Normal 66 4 2 2 2 2 5 5" xfId="40622" xr:uid="{00000000-0005-0000-0000-0000336F0000}"/>
    <cellStyle name="Normal 66 4 2 2 2 2 5 6" xfId="50133" xr:uid="{00000000-0005-0000-0000-0000346F0000}"/>
    <cellStyle name="Normal 66 4 2 2 2 2 6" xfId="10484" xr:uid="{00000000-0005-0000-0000-0000356F0000}"/>
    <cellStyle name="Normal 66 4 2 2 2 2 7" xfId="18643" xr:uid="{00000000-0005-0000-0000-0000366F0000}"/>
    <cellStyle name="Normal 66 4 2 2 2 2 8" xfId="26796" xr:uid="{00000000-0005-0000-0000-0000376F0000}"/>
    <cellStyle name="Normal 66 4 2 2 2 2 9" xfId="35028" xr:uid="{00000000-0005-0000-0000-0000386F0000}"/>
    <cellStyle name="Normal 66 4 2 2 2 3" xfId="1284" xr:uid="{00000000-0005-0000-0000-0000396F0000}"/>
    <cellStyle name="Normal 66 4 2 2 2 3 2" xfId="2567" xr:uid="{00000000-0005-0000-0000-00003A6F0000}"/>
    <cellStyle name="Normal 66 4 2 2 2 3 2 2" xfId="5607" xr:uid="{00000000-0005-0000-0000-00003B6F0000}"/>
    <cellStyle name="Normal 66 4 2 2 2 3 2 2 2" xfId="15124" xr:uid="{00000000-0005-0000-0000-00003C6F0000}"/>
    <cellStyle name="Normal 66 4 2 2 2 3 2 2 3" xfId="23277" xr:uid="{00000000-0005-0000-0000-00003D6F0000}"/>
    <cellStyle name="Normal 66 4 2 2 2 3 2 2 4" xfId="31430" xr:uid="{00000000-0005-0000-0000-00003E6F0000}"/>
    <cellStyle name="Normal 66 4 2 2 2 3 2 2 5" xfId="39662" xr:uid="{00000000-0005-0000-0000-00003F6F0000}"/>
    <cellStyle name="Normal 66 4 2 2 2 3 2 2 6" xfId="49173" xr:uid="{00000000-0005-0000-0000-0000406F0000}"/>
    <cellStyle name="Normal 66 4 2 2 2 3 2 3" xfId="8167" xr:uid="{00000000-0005-0000-0000-0000416F0000}"/>
    <cellStyle name="Normal 66 4 2 2 2 3 2 3 2" xfId="17684" xr:uid="{00000000-0005-0000-0000-0000426F0000}"/>
    <cellStyle name="Normal 66 4 2 2 2 3 2 3 3" xfId="25837" xr:uid="{00000000-0005-0000-0000-0000436F0000}"/>
    <cellStyle name="Normal 66 4 2 2 2 3 2 3 4" xfId="33990" xr:uid="{00000000-0005-0000-0000-0000446F0000}"/>
    <cellStyle name="Normal 66 4 2 2 2 3 2 3 5" xfId="42222" xr:uid="{00000000-0005-0000-0000-0000456F0000}"/>
    <cellStyle name="Normal 66 4 2 2 2 3 2 3 6" xfId="51733" xr:uid="{00000000-0005-0000-0000-0000466F0000}"/>
    <cellStyle name="Normal 66 4 2 2 2 3 2 4" xfId="12084" xr:uid="{00000000-0005-0000-0000-0000476F0000}"/>
    <cellStyle name="Normal 66 4 2 2 2 3 2 5" xfId="20243" xr:uid="{00000000-0005-0000-0000-0000486F0000}"/>
    <cellStyle name="Normal 66 4 2 2 2 3 2 6" xfId="28396" xr:uid="{00000000-0005-0000-0000-0000496F0000}"/>
    <cellStyle name="Normal 66 4 2 2 2 3 2 7" xfId="36628" xr:uid="{00000000-0005-0000-0000-00004A6F0000}"/>
    <cellStyle name="Normal 66 4 2 2 2 3 2 8" xfId="46139" xr:uid="{00000000-0005-0000-0000-00004B6F0000}"/>
    <cellStyle name="Normal 66 4 2 2 2 3 3" xfId="4327" xr:uid="{00000000-0005-0000-0000-00004C6F0000}"/>
    <cellStyle name="Normal 66 4 2 2 2 3 3 2" xfId="13844" xr:uid="{00000000-0005-0000-0000-00004D6F0000}"/>
    <cellStyle name="Normal 66 4 2 2 2 3 3 3" xfId="21997" xr:uid="{00000000-0005-0000-0000-00004E6F0000}"/>
    <cellStyle name="Normal 66 4 2 2 2 3 3 4" xfId="30150" xr:uid="{00000000-0005-0000-0000-00004F6F0000}"/>
    <cellStyle name="Normal 66 4 2 2 2 3 3 5" xfId="38382" xr:uid="{00000000-0005-0000-0000-0000506F0000}"/>
    <cellStyle name="Normal 66 4 2 2 2 3 3 6" xfId="47893" xr:uid="{00000000-0005-0000-0000-0000516F0000}"/>
    <cellStyle name="Normal 66 4 2 2 2 3 4" xfId="6887" xr:uid="{00000000-0005-0000-0000-0000526F0000}"/>
    <cellStyle name="Normal 66 4 2 2 2 3 4 2" xfId="16404" xr:uid="{00000000-0005-0000-0000-0000536F0000}"/>
    <cellStyle name="Normal 66 4 2 2 2 3 4 3" xfId="24557" xr:uid="{00000000-0005-0000-0000-0000546F0000}"/>
    <cellStyle name="Normal 66 4 2 2 2 3 4 4" xfId="32710" xr:uid="{00000000-0005-0000-0000-0000556F0000}"/>
    <cellStyle name="Normal 66 4 2 2 2 3 4 5" xfId="40942" xr:uid="{00000000-0005-0000-0000-0000566F0000}"/>
    <cellStyle name="Normal 66 4 2 2 2 3 4 6" xfId="50453" xr:uid="{00000000-0005-0000-0000-0000576F0000}"/>
    <cellStyle name="Normal 66 4 2 2 2 3 5" xfId="10804" xr:uid="{00000000-0005-0000-0000-0000586F0000}"/>
    <cellStyle name="Normal 66 4 2 2 2 3 6" xfId="18963" xr:uid="{00000000-0005-0000-0000-0000596F0000}"/>
    <cellStyle name="Normal 66 4 2 2 2 3 7" xfId="27116" xr:uid="{00000000-0005-0000-0000-00005A6F0000}"/>
    <cellStyle name="Normal 66 4 2 2 2 3 8" xfId="35348" xr:uid="{00000000-0005-0000-0000-00005B6F0000}"/>
    <cellStyle name="Normal 66 4 2 2 2 3 9" xfId="44859" xr:uid="{00000000-0005-0000-0000-00005C6F0000}"/>
    <cellStyle name="Normal 66 4 2 2 2 4" xfId="1927" xr:uid="{00000000-0005-0000-0000-00005D6F0000}"/>
    <cellStyle name="Normal 66 4 2 2 2 4 2" xfId="4967" xr:uid="{00000000-0005-0000-0000-00005E6F0000}"/>
    <cellStyle name="Normal 66 4 2 2 2 4 2 2" xfId="14484" xr:uid="{00000000-0005-0000-0000-00005F6F0000}"/>
    <cellStyle name="Normal 66 4 2 2 2 4 2 3" xfId="22637" xr:uid="{00000000-0005-0000-0000-0000606F0000}"/>
    <cellStyle name="Normal 66 4 2 2 2 4 2 4" xfId="30790" xr:uid="{00000000-0005-0000-0000-0000616F0000}"/>
    <cellStyle name="Normal 66 4 2 2 2 4 2 5" xfId="39022" xr:uid="{00000000-0005-0000-0000-0000626F0000}"/>
    <cellStyle name="Normal 66 4 2 2 2 4 2 6" xfId="48533" xr:uid="{00000000-0005-0000-0000-0000636F0000}"/>
    <cellStyle name="Normal 66 4 2 2 2 4 3" xfId="7527" xr:uid="{00000000-0005-0000-0000-0000646F0000}"/>
    <cellStyle name="Normal 66 4 2 2 2 4 3 2" xfId="17044" xr:uid="{00000000-0005-0000-0000-0000656F0000}"/>
    <cellStyle name="Normal 66 4 2 2 2 4 3 3" xfId="25197" xr:uid="{00000000-0005-0000-0000-0000666F0000}"/>
    <cellStyle name="Normal 66 4 2 2 2 4 3 4" xfId="33350" xr:uid="{00000000-0005-0000-0000-0000676F0000}"/>
    <cellStyle name="Normal 66 4 2 2 2 4 3 5" xfId="41582" xr:uid="{00000000-0005-0000-0000-0000686F0000}"/>
    <cellStyle name="Normal 66 4 2 2 2 4 3 6" xfId="51093" xr:uid="{00000000-0005-0000-0000-0000696F0000}"/>
    <cellStyle name="Normal 66 4 2 2 2 4 4" xfId="11444" xr:uid="{00000000-0005-0000-0000-00006A6F0000}"/>
    <cellStyle name="Normal 66 4 2 2 2 4 5" xfId="19603" xr:uid="{00000000-0005-0000-0000-00006B6F0000}"/>
    <cellStyle name="Normal 66 4 2 2 2 4 6" xfId="27756" xr:uid="{00000000-0005-0000-0000-00006C6F0000}"/>
    <cellStyle name="Normal 66 4 2 2 2 4 7" xfId="35988" xr:uid="{00000000-0005-0000-0000-00006D6F0000}"/>
    <cellStyle name="Normal 66 4 2 2 2 4 8" xfId="45499" xr:uid="{00000000-0005-0000-0000-00006E6F0000}"/>
    <cellStyle name="Normal 66 4 2 2 2 5" xfId="3684" xr:uid="{00000000-0005-0000-0000-00006F6F0000}"/>
    <cellStyle name="Normal 66 4 2 2 2 5 2" xfId="13201" xr:uid="{00000000-0005-0000-0000-0000706F0000}"/>
    <cellStyle name="Normal 66 4 2 2 2 5 3" xfId="21357" xr:uid="{00000000-0005-0000-0000-0000716F0000}"/>
    <cellStyle name="Normal 66 4 2 2 2 5 4" xfId="29510" xr:uid="{00000000-0005-0000-0000-0000726F0000}"/>
    <cellStyle name="Normal 66 4 2 2 2 5 5" xfId="37742" xr:uid="{00000000-0005-0000-0000-0000736F0000}"/>
    <cellStyle name="Normal 66 4 2 2 2 5 6" xfId="47253" xr:uid="{00000000-0005-0000-0000-0000746F0000}"/>
    <cellStyle name="Normal 66 4 2 2 2 6" xfId="6247" xr:uid="{00000000-0005-0000-0000-0000756F0000}"/>
    <cellStyle name="Normal 66 4 2 2 2 6 2" xfId="15764" xr:uid="{00000000-0005-0000-0000-0000766F0000}"/>
    <cellStyle name="Normal 66 4 2 2 2 6 3" xfId="23917" xr:uid="{00000000-0005-0000-0000-0000776F0000}"/>
    <cellStyle name="Normal 66 4 2 2 2 6 4" xfId="32070" xr:uid="{00000000-0005-0000-0000-0000786F0000}"/>
    <cellStyle name="Normal 66 4 2 2 2 6 5" xfId="40302" xr:uid="{00000000-0005-0000-0000-0000796F0000}"/>
    <cellStyle name="Normal 66 4 2 2 2 6 6" xfId="49813" xr:uid="{00000000-0005-0000-0000-00007A6F0000}"/>
    <cellStyle name="Normal 66 4 2 2 2 7" xfId="10164" xr:uid="{00000000-0005-0000-0000-00007B6F0000}"/>
    <cellStyle name="Normal 66 4 2 2 2 8" xfId="18323" xr:uid="{00000000-0005-0000-0000-00007C6F0000}"/>
    <cellStyle name="Normal 66 4 2 2 2 9" xfId="26476" xr:uid="{00000000-0005-0000-0000-00007D6F0000}"/>
    <cellStyle name="Normal 66 4 2 2 3" xfId="798" xr:uid="{00000000-0005-0000-0000-00007E6F0000}"/>
    <cellStyle name="Normal 66 4 2 2 3 10" xfId="44379" xr:uid="{00000000-0005-0000-0000-00007F6F0000}"/>
    <cellStyle name="Normal 66 4 2 2 3 2" xfId="1444" xr:uid="{00000000-0005-0000-0000-0000806F0000}"/>
    <cellStyle name="Normal 66 4 2 2 3 2 2" xfId="2727" xr:uid="{00000000-0005-0000-0000-0000816F0000}"/>
    <cellStyle name="Normal 66 4 2 2 3 2 2 2" xfId="5767" xr:uid="{00000000-0005-0000-0000-0000826F0000}"/>
    <cellStyle name="Normal 66 4 2 2 3 2 2 2 2" xfId="15284" xr:uid="{00000000-0005-0000-0000-0000836F0000}"/>
    <cellStyle name="Normal 66 4 2 2 3 2 2 2 3" xfId="23437" xr:uid="{00000000-0005-0000-0000-0000846F0000}"/>
    <cellStyle name="Normal 66 4 2 2 3 2 2 2 4" xfId="31590" xr:uid="{00000000-0005-0000-0000-0000856F0000}"/>
    <cellStyle name="Normal 66 4 2 2 3 2 2 2 5" xfId="39822" xr:uid="{00000000-0005-0000-0000-0000866F0000}"/>
    <cellStyle name="Normal 66 4 2 2 3 2 2 2 6" xfId="49333" xr:uid="{00000000-0005-0000-0000-0000876F0000}"/>
    <cellStyle name="Normal 66 4 2 2 3 2 2 3" xfId="8327" xr:uid="{00000000-0005-0000-0000-0000886F0000}"/>
    <cellStyle name="Normal 66 4 2 2 3 2 2 3 2" xfId="17844" xr:uid="{00000000-0005-0000-0000-0000896F0000}"/>
    <cellStyle name="Normal 66 4 2 2 3 2 2 3 3" xfId="25997" xr:uid="{00000000-0005-0000-0000-00008A6F0000}"/>
    <cellStyle name="Normal 66 4 2 2 3 2 2 3 4" xfId="34150" xr:uid="{00000000-0005-0000-0000-00008B6F0000}"/>
    <cellStyle name="Normal 66 4 2 2 3 2 2 3 5" xfId="42382" xr:uid="{00000000-0005-0000-0000-00008C6F0000}"/>
    <cellStyle name="Normal 66 4 2 2 3 2 2 3 6" xfId="51893" xr:uid="{00000000-0005-0000-0000-00008D6F0000}"/>
    <cellStyle name="Normal 66 4 2 2 3 2 2 4" xfId="12244" xr:uid="{00000000-0005-0000-0000-00008E6F0000}"/>
    <cellStyle name="Normal 66 4 2 2 3 2 2 5" xfId="20403" xr:uid="{00000000-0005-0000-0000-00008F6F0000}"/>
    <cellStyle name="Normal 66 4 2 2 3 2 2 6" xfId="28556" xr:uid="{00000000-0005-0000-0000-0000906F0000}"/>
    <cellStyle name="Normal 66 4 2 2 3 2 2 7" xfId="36788" xr:uid="{00000000-0005-0000-0000-0000916F0000}"/>
    <cellStyle name="Normal 66 4 2 2 3 2 2 8" xfId="46299" xr:uid="{00000000-0005-0000-0000-0000926F0000}"/>
    <cellStyle name="Normal 66 4 2 2 3 2 3" xfId="4487" xr:uid="{00000000-0005-0000-0000-0000936F0000}"/>
    <cellStyle name="Normal 66 4 2 2 3 2 3 2" xfId="14004" xr:uid="{00000000-0005-0000-0000-0000946F0000}"/>
    <cellStyle name="Normal 66 4 2 2 3 2 3 3" xfId="22157" xr:uid="{00000000-0005-0000-0000-0000956F0000}"/>
    <cellStyle name="Normal 66 4 2 2 3 2 3 4" xfId="30310" xr:uid="{00000000-0005-0000-0000-0000966F0000}"/>
    <cellStyle name="Normal 66 4 2 2 3 2 3 5" xfId="38542" xr:uid="{00000000-0005-0000-0000-0000976F0000}"/>
    <cellStyle name="Normal 66 4 2 2 3 2 3 6" xfId="48053" xr:uid="{00000000-0005-0000-0000-0000986F0000}"/>
    <cellStyle name="Normal 66 4 2 2 3 2 4" xfId="7047" xr:uid="{00000000-0005-0000-0000-0000996F0000}"/>
    <cellStyle name="Normal 66 4 2 2 3 2 4 2" xfId="16564" xr:uid="{00000000-0005-0000-0000-00009A6F0000}"/>
    <cellStyle name="Normal 66 4 2 2 3 2 4 3" xfId="24717" xr:uid="{00000000-0005-0000-0000-00009B6F0000}"/>
    <cellStyle name="Normal 66 4 2 2 3 2 4 4" xfId="32870" xr:uid="{00000000-0005-0000-0000-00009C6F0000}"/>
    <cellStyle name="Normal 66 4 2 2 3 2 4 5" xfId="41102" xr:uid="{00000000-0005-0000-0000-00009D6F0000}"/>
    <cellStyle name="Normal 66 4 2 2 3 2 4 6" xfId="50613" xr:uid="{00000000-0005-0000-0000-00009E6F0000}"/>
    <cellStyle name="Normal 66 4 2 2 3 2 5" xfId="10964" xr:uid="{00000000-0005-0000-0000-00009F6F0000}"/>
    <cellStyle name="Normal 66 4 2 2 3 2 6" xfId="19123" xr:uid="{00000000-0005-0000-0000-0000A06F0000}"/>
    <cellStyle name="Normal 66 4 2 2 3 2 7" xfId="27276" xr:uid="{00000000-0005-0000-0000-0000A16F0000}"/>
    <cellStyle name="Normal 66 4 2 2 3 2 8" xfId="35508" xr:uid="{00000000-0005-0000-0000-0000A26F0000}"/>
    <cellStyle name="Normal 66 4 2 2 3 2 9" xfId="45019" xr:uid="{00000000-0005-0000-0000-0000A36F0000}"/>
    <cellStyle name="Normal 66 4 2 2 3 3" xfId="2087" xr:uid="{00000000-0005-0000-0000-0000A46F0000}"/>
    <cellStyle name="Normal 66 4 2 2 3 3 2" xfId="5127" xr:uid="{00000000-0005-0000-0000-0000A56F0000}"/>
    <cellStyle name="Normal 66 4 2 2 3 3 2 2" xfId="14644" xr:uid="{00000000-0005-0000-0000-0000A66F0000}"/>
    <cellStyle name="Normal 66 4 2 2 3 3 2 3" xfId="22797" xr:uid="{00000000-0005-0000-0000-0000A76F0000}"/>
    <cellStyle name="Normal 66 4 2 2 3 3 2 4" xfId="30950" xr:uid="{00000000-0005-0000-0000-0000A86F0000}"/>
    <cellStyle name="Normal 66 4 2 2 3 3 2 5" xfId="39182" xr:uid="{00000000-0005-0000-0000-0000A96F0000}"/>
    <cellStyle name="Normal 66 4 2 2 3 3 2 6" xfId="48693" xr:uid="{00000000-0005-0000-0000-0000AA6F0000}"/>
    <cellStyle name="Normal 66 4 2 2 3 3 3" xfId="7687" xr:uid="{00000000-0005-0000-0000-0000AB6F0000}"/>
    <cellStyle name="Normal 66 4 2 2 3 3 3 2" xfId="17204" xr:uid="{00000000-0005-0000-0000-0000AC6F0000}"/>
    <cellStyle name="Normal 66 4 2 2 3 3 3 3" xfId="25357" xr:uid="{00000000-0005-0000-0000-0000AD6F0000}"/>
    <cellStyle name="Normal 66 4 2 2 3 3 3 4" xfId="33510" xr:uid="{00000000-0005-0000-0000-0000AE6F0000}"/>
    <cellStyle name="Normal 66 4 2 2 3 3 3 5" xfId="41742" xr:uid="{00000000-0005-0000-0000-0000AF6F0000}"/>
    <cellStyle name="Normal 66 4 2 2 3 3 3 6" xfId="51253" xr:uid="{00000000-0005-0000-0000-0000B06F0000}"/>
    <cellStyle name="Normal 66 4 2 2 3 3 4" xfId="11604" xr:uid="{00000000-0005-0000-0000-0000B16F0000}"/>
    <cellStyle name="Normal 66 4 2 2 3 3 5" xfId="19763" xr:uid="{00000000-0005-0000-0000-0000B26F0000}"/>
    <cellStyle name="Normal 66 4 2 2 3 3 6" xfId="27916" xr:uid="{00000000-0005-0000-0000-0000B36F0000}"/>
    <cellStyle name="Normal 66 4 2 2 3 3 7" xfId="36148" xr:uid="{00000000-0005-0000-0000-0000B46F0000}"/>
    <cellStyle name="Normal 66 4 2 2 3 3 8" xfId="45659" xr:uid="{00000000-0005-0000-0000-0000B56F0000}"/>
    <cellStyle name="Normal 66 4 2 2 3 4" xfId="3844" xr:uid="{00000000-0005-0000-0000-0000B66F0000}"/>
    <cellStyle name="Normal 66 4 2 2 3 4 2" xfId="13361" xr:uid="{00000000-0005-0000-0000-0000B76F0000}"/>
    <cellStyle name="Normal 66 4 2 2 3 4 3" xfId="21517" xr:uid="{00000000-0005-0000-0000-0000B86F0000}"/>
    <cellStyle name="Normal 66 4 2 2 3 4 4" xfId="29670" xr:uid="{00000000-0005-0000-0000-0000B96F0000}"/>
    <cellStyle name="Normal 66 4 2 2 3 4 5" xfId="37902" xr:uid="{00000000-0005-0000-0000-0000BA6F0000}"/>
    <cellStyle name="Normal 66 4 2 2 3 4 6" xfId="47413" xr:uid="{00000000-0005-0000-0000-0000BB6F0000}"/>
    <cellStyle name="Normal 66 4 2 2 3 5" xfId="6407" xr:uid="{00000000-0005-0000-0000-0000BC6F0000}"/>
    <cellStyle name="Normal 66 4 2 2 3 5 2" xfId="15924" xr:uid="{00000000-0005-0000-0000-0000BD6F0000}"/>
    <cellStyle name="Normal 66 4 2 2 3 5 3" xfId="24077" xr:uid="{00000000-0005-0000-0000-0000BE6F0000}"/>
    <cellStyle name="Normal 66 4 2 2 3 5 4" xfId="32230" xr:uid="{00000000-0005-0000-0000-0000BF6F0000}"/>
    <cellStyle name="Normal 66 4 2 2 3 5 5" xfId="40462" xr:uid="{00000000-0005-0000-0000-0000C06F0000}"/>
    <cellStyle name="Normal 66 4 2 2 3 5 6" xfId="49973" xr:uid="{00000000-0005-0000-0000-0000C16F0000}"/>
    <cellStyle name="Normal 66 4 2 2 3 6" xfId="10324" xr:uid="{00000000-0005-0000-0000-0000C26F0000}"/>
    <cellStyle name="Normal 66 4 2 2 3 7" xfId="18483" xr:uid="{00000000-0005-0000-0000-0000C36F0000}"/>
    <cellStyle name="Normal 66 4 2 2 3 8" xfId="26636" xr:uid="{00000000-0005-0000-0000-0000C46F0000}"/>
    <cellStyle name="Normal 66 4 2 2 3 9" xfId="34868" xr:uid="{00000000-0005-0000-0000-0000C56F0000}"/>
    <cellStyle name="Normal 66 4 2 2 4" xfId="1124" xr:uid="{00000000-0005-0000-0000-0000C66F0000}"/>
    <cellStyle name="Normal 66 4 2 2 4 2" xfId="2407" xr:uid="{00000000-0005-0000-0000-0000C76F0000}"/>
    <cellStyle name="Normal 66 4 2 2 4 2 2" xfId="5447" xr:uid="{00000000-0005-0000-0000-0000C86F0000}"/>
    <cellStyle name="Normal 66 4 2 2 4 2 2 2" xfId="14964" xr:uid="{00000000-0005-0000-0000-0000C96F0000}"/>
    <cellStyle name="Normal 66 4 2 2 4 2 2 3" xfId="23117" xr:uid="{00000000-0005-0000-0000-0000CA6F0000}"/>
    <cellStyle name="Normal 66 4 2 2 4 2 2 4" xfId="31270" xr:uid="{00000000-0005-0000-0000-0000CB6F0000}"/>
    <cellStyle name="Normal 66 4 2 2 4 2 2 5" xfId="39502" xr:uid="{00000000-0005-0000-0000-0000CC6F0000}"/>
    <cellStyle name="Normal 66 4 2 2 4 2 2 6" xfId="49013" xr:uid="{00000000-0005-0000-0000-0000CD6F0000}"/>
    <cellStyle name="Normal 66 4 2 2 4 2 3" xfId="8007" xr:uid="{00000000-0005-0000-0000-0000CE6F0000}"/>
    <cellStyle name="Normal 66 4 2 2 4 2 3 2" xfId="17524" xr:uid="{00000000-0005-0000-0000-0000CF6F0000}"/>
    <cellStyle name="Normal 66 4 2 2 4 2 3 3" xfId="25677" xr:uid="{00000000-0005-0000-0000-0000D06F0000}"/>
    <cellStyle name="Normal 66 4 2 2 4 2 3 4" xfId="33830" xr:uid="{00000000-0005-0000-0000-0000D16F0000}"/>
    <cellStyle name="Normal 66 4 2 2 4 2 3 5" xfId="42062" xr:uid="{00000000-0005-0000-0000-0000D26F0000}"/>
    <cellStyle name="Normal 66 4 2 2 4 2 3 6" xfId="51573" xr:uid="{00000000-0005-0000-0000-0000D36F0000}"/>
    <cellStyle name="Normal 66 4 2 2 4 2 4" xfId="11924" xr:uid="{00000000-0005-0000-0000-0000D46F0000}"/>
    <cellStyle name="Normal 66 4 2 2 4 2 5" xfId="20083" xr:uid="{00000000-0005-0000-0000-0000D56F0000}"/>
    <cellStyle name="Normal 66 4 2 2 4 2 6" xfId="28236" xr:uid="{00000000-0005-0000-0000-0000D66F0000}"/>
    <cellStyle name="Normal 66 4 2 2 4 2 7" xfId="36468" xr:uid="{00000000-0005-0000-0000-0000D76F0000}"/>
    <cellStyle name="Normal 66 4 2 2 4 2 8" xfId="45979" xr:uid="{00000000-0005-0000-0000-0000D86F0000}"/>
    <cellStyle name="Normal 66 4 2 2 4 3" xfId="4167" xr:uid="{00000000-0005-0000-0000-0000D96F0000}"/>
    <cellStyle name="Normal 66 4 2 2 4 3 2" xfId="13684" xr:uid="{00000000-0005-0000-0000-0000DA6F0000}"/>
    <cellStyle name="Normal 66 4 2 2 4 3 3" xfId="21837" xr:uid="{00000000-0005-0000-0000-0000DB6F0000}"/>
    <cellStyle name="Normal 66 4 2 2 4 3 4" xfId="29990" xr:uid="{00000000-0005-0000-0000-0000DC6F0000}"/>
    <cellStyle name="Normal 66 4 2 2 4 3 5" xfId="38222" xr:uid="{00000000-0005-0000-0000-0000DD6F0000}"/>
    <cellStyle name="Normal 66 4 2 2 4 3 6" xfId="47733" xr:uid="{00000000-0005-0000-0000-0000DE6F0000}"/>
    <cellStyle name="Normal 66 4 2 2 4 4" xfId="6727" xr:uid="{00000000-0005-0000-0000-0000DF6F0000}"/>
    <cellStyle name="Normal 66 4 2 2 4 4 2" xfId="16244" xr:uid="{00000000-0005-0000-0000-0000E06F0000}"/>
    <cellStyle name="Normal 66 4 2 2 4 4 3" xfId="24397" xr:uid="{00000000-0005-0000-0000-0000E16F0000}"/>
    <cellStyle name="Normal 66 4 2 2 4 4 4" xfId="32550" xr:uid="{00000000-0005-0000-0000-0000E26F0000}"/>
    <cellStyle name="Normal 66 4 2 2 4 4 5" xfId="40782" xr:uid="{00000000-0005-0000-0000-0000E36F0000}"/>
    <cellStyle name="Normal 66 4 2 2 4 4 6" xfId="50293" xr:uid="{00000000-0005-0000-0000-0000E46F0000}"/>
    <cellStyle name="Normal 66 4 2 2 4 5" xfId="10644" xr:uid="{00000000-0005-0000-0000-0000E56F0000}"/>
    <cellStyle name="Normal 66 4 2 2 4 6" xfId="18803" xr:uid="{00000000-0005-0000-0000-0000E66F0000}"/>
    <cellStyle name="Normal 66 4 2 2 4 7" xfId="26956" xr:uid="{00000000-0005-0000-0000-0000E76F0000}"/>
    <cellStyle name="Normal 66 4 2 2 4 8" xfId="35188" xr:uid="{00000000-0005-0000-0000-0000E86F0000}"/>
    <cellStyle name="Normal 66 4 2 2 4 9" xfId="44699" xr:uid="{00000000-0005-0000-0000-0000E96F0000}"/>
    <cellStyle name="Normal 66 4 2 2 5" xfId="1767" xr:uid="{00000000-0005-0000-0000-0000EA6F0000}"/>
    <cellStyle name="Normal 66 4 2 2 5 2" xfId="4807" xr:uid="{00000000-0005-0000-0000-0000EB6F0000}"/>
    <cellStyle name="Normal 66 4 2 2 5 2 2" xfId="14324" xr:uid="{00000000-0005-0000-0000-0000EC6F0000}"/>
    <cellStyle name="Normal 66 4 2 2 5 2 3" xfId="22477" xr:uid="{00000000-0005-0000-0000-0000ED6F0000}"/>
    <cellStyle name="Normal 66 4 2 2 5 2 4" xfId="30630" xr:uid="{00000000-0005-0000-0000-0000EE6F0000}"/>
    <cellStyle name="Normal 66 4 2 2 5 2 5" xfId="38862" xr:uid="{00000000-0005-0000-0000-0000EF6F0000}"/>
    <cellStyle name="Normal 66 4 2 2 5 2 6" xfId="48373" xr:uid="{00000000-0005-0000-0000-0000F06F0000}"/>
    <cellStyle name="Normal 66 4 2 2 5 3" xfId="7367" xr:uid="{00000000-0005-0000-0000-0000F16F0000}"/>
    <cellStyle name="Normal 66 4 2 2 5 3 2" xfId="16884" xr:uid="{00000000-0005-0000-0000-0000F26F0000}"/>
    <cellStyle name="Normal 66 4 2 2 5 3 3" xfId="25037" xr:uid="{00000000-0005-0000-0000-0000F36F0000}"/>
    <cellStyle name="Normal 66 4 2 2 5 3 4" xfId="33190" xr:uid="{00000000-0005-0000-0000-0000F46F0000}"/>
    <cellStyle name="Normal 66 4 2 2 5 3 5" xfId="41422" xr:uid="{00000000-0005-0000-0000-0000F56F0000}"/>
    <cellStyle name="Normal 66 4 2 2 5 3 6" xfId="50933" xr:uid="{00000000-0005-0000-0000-0000F66F0000}"/>
    <cellStyle name="Normal 66 4 2 2 5 4" xfId="11284" xr:uid="{00000000-0005-0000-0000-0000F76F0000}"/>
    <cellStyle name="Normal 66 4 2 2 5 5" xfId="19443" xr:uid="{00000000-0005-0000-0000-0000F86F0000}"/>
    <cellStyle name="Normal 66 4 2 2 5 6" xfId="27596" xr:uid="{00000000-0005-0000-0000-0000F96F0000}"/>
    <cellStyle name="Normal 66 4 2 2 5 7" xfId="35828" xr:uid="{00000000-0005-0000-0000-0000FA6F0000}"/>
    <cellStyle name="Normal 66 4 2 2 5 8" xfId="45339" xr:uid="{00000000-0005-0000-0000-0000FB6F0000}"/>
    <cellStyle name="Normal 66 4 2 2 6" xfId="3521" xr:uid="{00000000-0005-0000-0000-0000FC6F0000}"/>
    <cellStyle name="Normal 66 4 2 2 6 2" xfId="13038" xr:uid="{00000000-0005-0000-0000-0000FD6F0000}"/>
    <cellStyle name="Normal 66 4 2 2 6 3" xfId="21197" xr:uid="{00000000-0005-0000-0000-0000FE6F0000}"/>
    <cellStyle name="Normal 66 4 2 2 6 4" xfId="29350" xr:uid="{00000000-0005-0000-0000-0000FF6F0000}"/>
    <cellStyle name="Normal 66 4 2 2 6 5" xfId="37582" xr:uid="{00000000-0005-0000-0000-000000700000}"/>
    <cellStyle name="Normal 66 4 2 2 6 6" xfId="47093" xr:uid="{00000000-0005-0000-0000-000001700000}"/>
    <cellStyle name="Normal 66 4 2 2 7" xfId="6087" xr:uid="{00000000-0005-0000-0000-000002700000}"/>
    <cellStyle name="Normal 66 4 2 2 7 2" xfId="15604" xr:uid="{00000000-0005-0000-0000-000003700000}"/>
    <cellStyle name="Normal 66 4 2 2 7 3" xfId="23757" xr:uid="{00000000-0005-0000-0000-000004700000}"/>
    <cellStyle name="Normal 66 4 2 2 7 4" xfId="31910" xr:uid="{00000000-0005-0000-0000-000005700000}"/>
    <cellStyle name="Normal 66 4 2 2 7 5" xfId="40142" xr:uid="{00000000-0005-0000-0000-000006700000}"/>
    <cellStyle name="Normal 66 4 2 2 7 6" xfId="49653" xr:uid="{00000000-0005-0000-0000-000007700000}"/>
    <cellStyle name="Normal 66 4 2 2 8" xfId="10004" xr:uid="{00000000-0005-0000-0000-000008700000}"/>
    <cellStyle name="Normal 66 4 2 2 9" xfId="18163" xr:uid="{00000000-0005-0000-0000-000009700000}"/>
    <cellStyle name="Normal 66 4 2 20" xfId="8961" xr:uid="{00000000-0005-0000-0000-00000A700000}"/>
    <cellStyle name="Normal 66 4 2 20 2" xfId="43016" xr:uid="{00000000-0005-0000-0000-00000B700000}"/>
    <cellStyle name="Normal 66 4 2 20 3" xfId="52527" xr:uid="{00000000-0005-0000-0000-00000C700000}"/>
    <cellStyle name="Normal 66 4 2 21" xfId="9040" xr:uid="{00000000-0005-0000-0000-00000D700000}"/>
    <cellStyle name="Normal 66 4 2 21 2" xfId="43095" xr:uid="{00000000-0005-0000-0000-00000E700000}"/>
    <cellStyle name="Normal 66 4 2 21 3" xfId="52606" xr:uid="{00000000-0005-0000-0000-00000F700000}"/>
    <cellStyle name="Normal 66 4 2 22" xfId="9119" xr:uid="{00000000-0005-0000-0000-000010700000}"/>
    <cellStyle name="Normal 66 4 2 22 2" xfId="43174" xr:uid="{00000000-0005-0000-0000-000011700000}"/>
    <cellStyle name="Normal 66 4 2 22 3" xfId="52685" xr:uid="{00000000-0005-0000-0000-000012700000}"/>
    <cellStyle name="Normal 66 4 2 23" xfId="9198" xr:uid="{00000000-0005-0000-0000-000013700000}"/>
    <cellStyle name="Normal 66 4 2 23 2" xfId="43253" xr:uid="{00000000-0005-0000-0000-000014700000}"/>
    <cellStyle name="Normal 66 4 2 23 3" xfId="52764" xr:uid="{00000000-0005-0000-0000-000015700000}"/>
    <cellStyle name="Normal 66 4 2 24" xfId="9277" xr:uid="{00000000-0005-0000-0000-000016700000}"/>
    <cellStyle name="Normal 66 4 2 24 2" xfId="43332" xr:uid="{00000000-0005-0000-0000-000017700000}"/>
    <cellStyle name="Normal 66 4 2 24 3" xfId="52843" xr:uid="{00000000-0005-0000-0000-000018700000}"/>
    <cellStyle name="Normal 66 4 2 25" xfId="9356" xr:uid="{00000000-0005-0000-0000-000019700000}"/>
    <cellStyle name="Normal 66 4 2 25 2" xfId="43411" xr:uid="{00000000-0005-0000-0000-00001A700000}"/>
    <cellStyle name="Normal 66 4 2 25 3" xfId="52922" xr:uid="{00000000-0005-0000-0000-00001B700000}"/>
    <cellStyle name="Normal 66 4 2 26" xfId="9435" xr:uid="{00000000-0005-0000-0000-00001C700000}"/>
    <cellStyle name="Normal 66 4 2 26 2" xfId="43490" xr:uid="{00000000-0005-0000-0000-00001D700000}"/>
    <cellStyle name="Normal 66 4 2 26 3" xfId="53001" xr:uid="{00000000-0005-0000-0000-00001E700000}"/>
    <cellStyle name="Normal 66 4 2 27" xfId="9514" xr:uid="{00000000-0005-0000-0000-00001F700000}"/>
    <cellStyle name="Normal 66 4 2 27 2" xfId="43569" xr:uid="{00000000-0005-0000-0000-000020700000}"/>
    <cellStyle name="Normal 66 4 2 27 3" xfId="53080" xr:uid="{00000000-0005-0000-0000-000021700000}"/>
    <cellStyle name="Normal 66 4 2 28" xfId="9593" xr:uid="{00000000-0005-0000-0000-000022700000}"/>
    <cellStyle name="Normal 66 4 2 28 2" xfId="43648" xr:uid="{00000000-0005-0000-0000-000023700000}"/>
    <cellStyle name="Normal 66 4 2 28 3" xfId="53159" xr:uid="{00000000-0005-0000-0000-000024700000}"/>
    <cellStyle name="Normal 66 4 2 29" xfId="9672" xr:uid="{00000000-0005-0000-0000-000025700000}"/>
    <cellStyle name="Normal 66 4 2 29 2" xfId="43727" xr:uid="{00000000-0005-0000-0000-000026700000}"/>
    <cellStyle name="Normal 66 4 2 29 3" xfId="53238" xr:uid="{00000000-0005-0000-0000-000027700000}"/>
    <cellStyle name="Normal 66 4 2 3" xfId="555" xr:uid="{00000000-0005-0000-0000-000028700000}"/>
    <cellStyle name="Normal 66 4 2 3 10" xfId="34628" xr:uid="{00000000-0005-0000-0000-000029700000}"/>
    <cellStyle name="Normal 66 4 2 3 11" xfId="44139" xr:uid="{00000000-0005-0000-0000-00002A700000}"/>
    <cellStyle name="Normal 66 4 2 3 2" xfId="881" xr:uid="{00000000-0005-0000-0000-00002B700000}"/>
    <cellStyle name="Normal 66 4 2 3 2 10" xfId="44459" xr:uid="{00000000-0005-0000-0000-00002C700000}"/>
    <cellStyle name="Normal 66 4 2 3 2 2" xfId="1524" xr:uid="{00000000-0005-0000-0000-00002D700000}"/>
    <cellStyle name="Normal 66 4 2 3 2 2 2" xfId="2807" xr:uid="{00000000-0005-0000-0000-00002E700000}"/>
    <cellStyle name="Normal 66 4 2 3 2 2 2 2" xfId="5847" xr:uid="{00000000-0005-0000-0000-00002F700000}"/>
    <cellStyle name="Normal 66 4 2 3 2 2 2 2 2" xfId="15364" xr:uid="{00000000-0005-0000-0000-000030700000}"/>
    <cellStyle name="Normal 66 4 2 3 2 2 2 2 3" xfId="23517" xr:uid="{00000000-0005-0000-0000-000031700000}"/>
    <cellStyle name="Normal 66 4 2 3 2 2 2 2 4" xfId="31670" xr:uid="{00000000-0005-0000-0000-000032700000}"/>
    <cellStyle name="Normal 66 4 2 3 2 2 2 2 5" xfId="39902" xr:uid="{00000000-0005-0000-0000-000033700000}"/>
    <cellStyle name="Normal 66 4 2 3 2 2 2 2 6" xfId="49413" xr:uid="{00000000-0005-0000-0000-000034700000}"/>
    <cellStyle name="Normal 66 4 2 3 2 2 2 3" xfId="8407" xr:uid="{00000000-0005-0000-0000-000035700000}"/>
    <cellStyle name="Normal 66 4 2 3 2 2 2 3 2" xfId="17924" xr:uid="{00000000-0005-0000-0000-000036700000}"/>
    <cellStyle name="Normal 66 4 2 3 2 2 2 3 3" xfId="26077" xr:uid="{00000000-0005-0000-0000-000037700000}"/>
    <cellStyle name="Normal 66 4 2 3 2 2 2 3 4" xfId="34230" xr:uid="{00000000-0005-0000-0000-000038700000}"/>
    <cellStyle name="Normal 66 4 2 3 2 2 2 3 5" xfId="42462" xr:uid="{00000000-0005-0000-0000-000039700000}"/>
    <cellStyle name="Normal 66 4 2 3 2 2 2 3 6" xfId="51973" xr:uid="{00000000-0005-0000-0000-00003A700000}"/>
    <cellStyle name="Normal 66 4 2 3 2 2 2 4" xfId="12324" xr:uid="{00000000-0005-0000-0000-00003B700000}"/>
    <cellStyle name="Normal 66 4 2 3 2 2 2 5" xfId="20483" xr:uid="{00000000-0005-0000-0000-00003C700000}"/>
    <cellStyle name="Normal 66 4 2 3 2 2 2 6" xfId="28636" xr:uid="{00000000-0005-0000-0000-00003D700000}"/>
    <cellStyle name="Normal 66 4 2 3 2 2 2 7" xfId="36868" xr:uid="{00000000-0005-0000-0000-00003E700000}"/>
    <cellStyle name="Normal 66 4 2 3 2 2 2 8" xfId="46379" xr:uid="{00000000-0005-0000-0000-00003F700000}"/>
    <cellStyle name="Normal 66 4 2 3 2 2 3" xfId="4567" xr:uid="{00000000-0005-0000-0000-000040700000}"/>
    <cellStyle name="Normal 66 4 2 3 2 2 3 2" xfId="14084" xr:uid="{00000000-0005-0000-0000-000041700000}"/>
    <cellStyle name="Normal 66 4 2 3 2 2 3 3" xfId="22237" xr:uid="{00000000-0005-0000-0000-000042700000}"/>
    <cellStyle name="Normal 66 4 2 3 2 2 3 4" xfId="30390" xr:uid="{00000000-0005-0000-0000-000043700000}"/>
    <cellStyle name="Normal 66 4 2 3 2 2 3 5" xfId="38622" xr:uid="{00000000-0005-0000-0000-000044700000}"/>
    <cellStyle name="Normal 66 4 2 3 2 2 3 6" xfId="48133" xr:uid="{00000000-0005-0000-0000-000045700000}"/>
    <cellStyle name="Normal 66 4 2 3 2 2 4" xfId="7127" xr:uid="{00000000-0005-0000-0000-000046700000}"/>
    <cellStyle name="Normal 66 4 2 3 2 2 4 2" xfId="16644" xr:uid="{00000000-0005-0000-0000-000047700000}"/>
    <cellStyle name="Normal 66 4 2 3 2 2 4 3" xfId="24797" xr:uid="{00000000-0005-0000-0000-000048700000}"/>
    <cellStyle name="Normal 66 4 2 3 2 2 4 4" xfId="32950" xr:uid="{00000000-0005-0000-0000-000049700000}"/>
    <cellStyle name="Normal 66 4 2 3 2 2 4 5" xfId="41182" xr:uid="{00000000-0005-0000-0000-00004A700000}"/>
    <cellStyle name="Normal 66 4 2 3 2 2 4 6" xfId="50693" xr:uid="{00000000-0005-0000-0000-00004B700000}"/>
    <cellStyle name="Normal 66 4 2 3 2 2 5" xfId="11044" xr:uid="{00000000-0005-0000-0000-00004C700000}"/>
    <cellStyle name="Normal 66 4 2 3 2 2 6" xfId="19203" xr:uid="{00000000-0005-0000-0000-00004D700000}"/>
    <cellStyle name="Normal 66 4 2 3 2 2 7" xfId="27356" xr:uid="{00000000-0005-0000-0000-00004E700000}"/>
    <cellStyle name="Normal 66 4 2 3 2 2 8" xfId="35588" xr:uid="{00000000-0005-0000-0000-00004F700000}"/>
    <cellStyle name="Normal 66 4 2 3 2 2 9" xfId="45099" xr:uid="{00000000-0005-0000-0000-000050700000}"/>
    <cellStyle name="Normal 66 4 2 3 2 3" xfId="2167" xr:uid="{00000000-0005-0000-0000-000051700000}"/>
    <cellStyle name="Normal 66 4 2 3 2 3 2" xfId="5207" xr:uid="{00000000-0005-0000-0000-000052700000}"/>
    <cellStyle name="Normal 66 4 2 3 2 3 2 2" xfId="14724" xr:uid="{00000000-0005-0000-0000-000053700000}"/>
    <cellStyle name="Normal 66 4 2 3 2 3 2 3" xfId="22877" xr:uid="{00000000-0005-0000-0000-000054700000}"/>
    <cellStyle name="Normal 66 4 2 3 2 3 2 4" xfId="31030" xr:uid="{00000000-0005-0000-0000-000055700000}"/>
    <cellStyle name="Normal 66 4 2 3 2 3 2 5" xfId="39262" xr:uid="{00000000-0005-0000-0000-000056700000}"/>
    <cellStyle name="Normal 66 4 2 3 2 3 2 6" xfId="48773" xr:uid="{00000000-0005-0000-0000-000057700000}"/>
    <cellStyle name="Normal 66 4 2 3 2 3 3" xfId="7767" xr:uid="{00000000-0005-0000-0000-000058700000}"/>
    <cellStyle name="Normal 66 4 2 3 2 3 3 2" xfId="17284" xr:uid="{00000000-0005-0000-0000-000059700000}"/>
    <cellStyle name="Normal 66 4 2 3 2 3 3 3" xfId="25437" xr:uid="{00000000-0005-0000-0000-00005A700000}"/>
    <cellStyle name="Normal 66 4 2 3 2 3 3 4" xfId="33590" xr:uid="{00000000-0005-0000-0000-00005B700000}"/>
    <cellStyle name="Normal 66 4 2 3 2 3 3 5" xfId="41822" xr:uid="{00000000-0005-0000-0000-00005C700000}"/>
    <cellStyle name="Normal 66 4 2 3 2 3 3 6" xfId="51333" xr:uid="{00000000-0005-0000-0000-00005D700000}"/>
    <cellStyle name="Normal 66 4 2 3 2 3 4" xfId="11684" xr:uid="{00000000-0005-0000-0000-00005E700000}"/>
    <cellStyle name="Normal 66 4 2 3 2 3 5" xfId="19843" xr:uid="{00000000-0005-0000-0000-00005F700000}"/>
    <cellStyle name="Normal 66 4 2 3 2 3 6" xfId="27996" xr:uid="{00000000-0005-0000-0000-000060700000}"/>
    <cellStyle name="Normal 66 4 2 3 2 3 7" xfId="36228" xr:uid="{00000000-0005-0000-0000-000061700000}"/>
    <cellStyle name="Normal 66 4 2 3 2 3 8" xfId="45739" xr:uid="{00000000-0005-0000-0000-000062700000}"/>
    <cellStyle name="Normal 66 4 2 3 2 4" xfId="3927" xr:uid="{00000000-0005-0000-0000-000063700000}"/>
    <cellStyle name="Normal 66 4 2 3 2 4 2" xfId="13444" xr:uid="{00000000-0005-0000-0000-000064700000}"/>
    <cellStyle name="Normal 66 4 2 3 2 4 3" xfId="21597" xr:uid="{00000000-0005-0000-0000-000065700000}"/>
    <cellStyle name="Normal 66 4 2 3 2 4 4" xfId="29750" xr:uid="{00000000-0005-0000-0000-000066700000}"/>
    <cellStyle name="Normal 66 4 2 3 2 4 5" xfId="37982" xr:uid="{00000000-0005-0000-0000-000067700000}"/>
    <cellStyle name="Normal 66 4 2 3 2 4 6" xfId="47493" xr:uid="{00000000-0005-0000-0000-000068700000}"/>
    <cellStyle name="Normal 66 4 2 3 2 5" xfId="6487" xr:uid="{00000000-0005-0000-0000-000069700000}"/>
    <cellStyle name="Normal 66 4 2 3 2 5 2" xfId="16004" xr:uid="{00000000-0005-0000-0000-00006A700000}"/>
    <cellStyle name="Normal 66 4 2 3 2 5 3" xfId="24157" xr:uid="{00000000-0005-0000-0000-00006B700000}"/>
    <cellStyle name="Normal 66 4 2 3 2 5 4" xfId="32310" xr:uid="{00000000-0005-0000-0000-00006C700000}"/>
    <cellStyle name="Normal 66 4 2 3 2 5 5" xfId="40542" xr:uid="{00000000-0005-0000-0000-00006D700000}"/>
    <cellStyle name="Normal 66 4 2 3 2 5 6" xfId="50053" xr:uid="{00000000-0005-0000-0000-00006E700000}"/>
    <cellStyle name="Normal 66 4 2 3 2 6" xfId="10404" xr:uid="{00000000-0005-0000-0000-00006F700000}"/>
    <cellStyle name="Normal 66 4 2 3 2 7" xfId="18563" xr:uid="{00000000-0005-0000-0000-000070700000}"/>
    <cellStyle name="Normal 66 4 2 3 2 8" xfId="26716" xr:uid="{00000000-0005-0000-0000-000071700000}"/>
    <cellStyle name="Normal 66 4 2 3 2 9" xfId="34948" xr:uid="{00000000-0005-0000-0000-000072700000}"/>
    <cellStyle name="Normal 66 4 2 3 3" xfId="1204" xr:uid="{00000000-0005-0000-0000-000073700000}"/>
    <cellStyle name="Normal 66 4 2 3 3 2" xfId="2487" xr:uid="{00000000-0005-0000-0000-000074700000}"/>
    <cellStyle name="Normal 66 4 2 3 3 2 2" xfId="5527" xr:uid="{00000000-0005-0000-0000-000075700000}"/>
    <cellStyle name="Normal 66 4 2 3 3 2 2 2" xfId="15044" xr:uid="{00000000-0005-0000-0000-000076700000}"/>
    <cellStyle name="Normal 66 4 2 3 3 2 2 3" xfId="23197" xr:uid="{00000000-0005-0000-0000-000077700000}"/>
    <cellStyle name="Normal 66 4 2 3 3 2 2 4" xfId="31350" xr:uid="{00000000-0005-0000-0000-000078700000}"/>
    <cellStyle name="Normal 66 4 2 3 3 2 2 5" xfId="39582" xr:uid="{00000000-0005-0000-0000-000079700000}"/>
    <cellStyle name="Normal 66 4 2 3 3 2 2 6" xfId="49093" xr:uid="{00000000-0005-0000-0000-00007A700000}"/>
    <cellStyle name="Normal 66 4 2 3 3 2 3" xfId="8087" xr:uid="{00000000-0005-0000-0000-00007B700000}"/>
    <cellStyle name="Normal 66 4 2 3 3 2 3 2" xfId="17604" xr:uid="{00000000-0005-0000-0000-00007C700000}"/>
    <cellStyle name="Normal 66 4 2 3 3 2 3 3" xfId="25757" xr:uid="{00000000-0005-0000-0000-00007D700000}"/>
    <cellStyle name="Normal 66 4 2 3 3 2 3 4" xfId="33910" xr:uid="{00000000-0005-0000-0000-00007E700000}"/>
    <cellStyle name="Normal 66 4 2 3 3 2 3 5" xfId="42142" xr:uid="{00000000-0005-0000-0000-00007F700000}"/>
    <cellStyle name="Normal 66 4 2 3 3 2 3 6" xfId="51653" xr:uid="{00000000-0005-0000-0000-000080700000}"/>
    <cellStyle name="Normal 66 4 2 3 3 2 4" xfId="12004" xr:uid="{00000000-0005-0000-0000-000081700000}"/>
    <cellStyle name="Normal 66 4 2 3 3 2 5" xfId="20163" xr:uid="{00000000-0005-0000-0000-000082700000}"/>
    <cellStyle name="Normal 66 4 2 3 3 2 6" xfId="28316" xr:uid="{00000000-0005-0000-0000-000083700000}"/>
    <cellStyle name="Normal 66 4 2 3 3 2 7" xfId="36548" xr:uid="{00000000-0005-0000-0000-000084700000}"/>
    <cellStyle name="Normal 66 4 2 3 3 2 8" xfId="46059" xr:uid="{00000000-0005-0000-0000-000085700000}"/>
    <cellStyle name="Normal 66 4 2 3 3 3" xfId="4247" xr:uid="{00000000-0005-0000-0000-000086700000}"/>
    <cellStyle name="Normal 66 4 2 3 3 3 2" xfId="13764" xr:uid="{00000000-0005-0000-0000-000087700000}"/>
    <cellStyle name="Normal 66 4 2 3 3 3 3" xfId="21917" xr:uid="{00000000-0005-0000-0000-000088700000}"/>
    <cellStyle name="Normal 66 4 2 3 3 3 4" xfId="30070" xr:uid="{00000000-0005-0000-0000-000089700000}"/>
    <cellStyle name="Normal 66 4 2 3 3 3 5" xfId="38302" xr:uid="{00000000-0005-0000-0000-00008A700000}"/>
    <cellStyle name="Normal 66 4 2 3 3 3 6" xfId="47813" xr:uid="{00000000-0005-0000-0000-00008B700000}"/>
    <cellStyle name="Normal 66 4 2 3 3 4" xfId="6807" xr:uid="{00000000-0005-0000-0000-00008C700000}"/>
    <cellStyle name="Normal 66 4 2 3 3 4 2" xfId="16324" xr:uid="{00000000-0005-0000-0000-00008D700000}"/>
    <cellStyle name="Normal 66 4 2 3 3 4 3" xfId="24477" xr:uid="{00000000-0005-0000-0000-00008E700000}"/>
    <cellStyle name="Normal 66 4 2 3 3 4 4" xfId="32630" xr:uid="{00000000-0005-0000-0000-00008F700000}"/>
    <cellStyle name="Normal 66 4 2 3 3 4 5" xfId="40862" xr:uid="{00000000-0005-0000-0000-000090700000}"/>
    <cellStyle name="Normal 66 4 2 3 3 4 6" xfId="50373" xr:uid="{00000000-0005-0000-0000-000091700000}"/>
    <cellStyle name="Normal 66 4 2 3 3 5" xfId="10724" xr:uid="{00000000-0005-0000-0000-000092700000}"/>
    <cellStyle name="Normal 66 4 2 3 3 6" xfId="18883" xr:uid="{00000000-0005-0000-0000-000093700000}"/>
    <cellStyle name="Normal 66 4 2 3 3 7" xfId="27036" xr:uid="{00000000-0005-0000-0000-000094700000}"/>
    <cellStyle name="Normal 66 4 2 3 3 8" xfId="35268" xr:uid="{00000000-0005-0000-0000-000095700000}"/>
    <cellStyle name="Normal 66 4 2 3 3 9" xfId="44779" xr:uid="{00000000-0005-0000-0000-000096700000}"/>
    <cellStyle name="Normal 66 4 2 3 4" xfId="1847" xr:uid="{00000000-0005-0000-0000-000097700000}"/>
    <cellStyle name="Normal 66 4 2 3 4 2" xfId="4887" xr:uid="{00000000-0005-0000-0000-000098700000}"/>
    <cellStyle name="Normal 66 4 2 3 4 2 2" xfId="14404" xr:uid="{00000000-0005-0000-0000-000099700000}"/>
    <cellStyle name="Normal 66 4 2 3 4 2 3" xfId="22557" xr:uid="{00000000-0005-0000-0000-00009A700000}"/>
    <cellStyle name="Normal 66 4 2 3 4 2 4" xfId="30710" xr:uid="{00000000-0005-0000-0000-00009B700000}"/>
    <cellStyle name="Normal 66 4 2 3 4 2 5" xfId="38942" xr:uid="{00000000-0005-0000-0000-00009C700000}"/>
    <cellStyle name="Normal 66 4 2 3 4 2 6" xfId="48453" xr:uid="{00000000-0005-0000-0000-00009D700000}"/>
    <cellStyle name="Normal 66 4 2 3 4 3" xfId="7447" xr:uid="{00000000-0005-0000-0000-00009E700000}"/>
    <cellStyle name="Normal 66 4 2 3 4 3 2" xfId="16964" xr:uid="{00000000-0005-0000-0000-00009F700000}"/>
    <cellStyle name="Normal 66 4 2 3 4 3 3" xfId="25117" xr:uid="{00000000-0005-0000-0000-0000A0700000}"/>
    <cellStyle name="Normal 66 4 2 3 4 3 4" xfId="33270" xr:uid="{00000000-0005-0000-0000-0000A1700000}"/>
    <cellStyle name="Normal 66 4 2 3 4 3 5" xfId="41502" xr:uid="{00000000-0005-0000-0000-0000A2700000}"/>
    <cellStyle name="Normal 66 4 2 3 4 3 6" xfId="51013" xr:uid="{00000000-0005-0000-0000-0000A3700000}"/>
    <cellStyle name="Normal 66 4 2 3 4 4" xfId="11364" xr:uid="{00000000-0005-0000-0000-0000A4700000}"/>
    <cellStyle name="Normal 66 4 2 3 4 5" xfId="19523" xr:uid="{00000000-0005-0000-0000-0000A5700000}"/>
    <cellStyle name="Normal 66 4 2 3 4 6" xfId="27676" xr:uid="{00000000-0005-0000-0000-0000A6700000}"/>
    <cellStyle name="Normal 66 4 2 3 4 7" xfId="35908" xr:uid="{00000000-0005-0000-0000-0000A7700000}"/>
    <cellStyle name="Normal 66 4 2 3 4 8" xfId="45419" xr:uid="{00000000-0005-0000-0000-0000A8700000}"/>
    <cellStyle name="Normal 66 4 2 3 5" xfId="3604" xr:uid="{00000000-0005-0000-0000-0000A9700000}"/>
    <cellStyle name="Normal 66 4 2 3 5 2" xfId="13121" xr:uid="{00000000-0005-0000-0000-0000AA700000}"/>
    <cellStyle name="Normal 66 4 2 3 5 3" xfId="21277" xr:uid="{00000000-0005-0000-0000-0000AB700000}"/>
    <cellStyle name="Normal 66 4 2 3 5 4" xfId="29430" xr:uid="{00000000-0005-0000-0000-0000AC700000}"/>
    <cellStyle name="Normal 66 4 2 3 5 5" xfId="37662" xr:uid="{00000000-0005-0000-0000-0000AD700000}"/>
    <cellStyle name="Normal 66 4 2 3 5 6" xfId="47173" xr:uid="{00000000-0005-0000-0000-0000AE700000}"/>
    <cellStyle name="Normal 66 4 2 3 6" xfId="6167" xr:uid="{00000000-0005-0000-0000-0000AF700000}"/>
    <cellStyle name="Normal 66 4 2 3 6 2" xfId="15684" xr:uid="{00000000-0005-0000-0000-0000B0700000}"/>
    <cellStyle name="Normal 66 4 2 3 6 3" xfId="23837" xr:uid="{00000000-0005-0000-0000-0000B1700000}"/>
    <cellStyle name="Normal 66 4 2 3 6 4" xfId="31990" xr:uid="{00000000-0005-0000-0000-0000B2700000}"/>
    <cellStyle name="Normal 66 4 2 3 6 5" xfId="40222" xr:uid="{00000000-0005-0000-0000-0000B3700000}"/>
    <cellStyle name="Normal 66 4 2 3 6 6" xfId="49733" xr:uid="{00000000-0005-0000-0000-0000B4700000}"/>
    <cellStyle name="Normal 66 4 2 3 7" xfId="10084" xr:uid="{00000000-0005-0000-0000-0000B5700000}"/>
    <cellStyle name="Normal 66 4 2 3 8" xfId="18243" xr:uid="{00000000-0005-0000-0000-0000B6700000}"/>
    <cellStyle name="Normal 66 4 2 3 9" xfId="26396" xr:uid="{00000000-0005-0000-0000-0000B7700000}"/>
    <cellStyle name="Normal 66 4 2 30" xfId="9751" xr:uid="{00000000-0005-0000-0000-0000B8700000}"/>
    <cellStyle name="Normal 66 4 2 30 2" xfId="43806" xr:uid="{00000000-0005-0000-0000-0000B9700000}"/>
    <cellStyle name="Normal 66 4 2 30 3" xfId="53317" xr:uid="{00000000-0005-0000-0000-0000BA700000}"/>
    <cellStyle name="Normal 66 4 2 31" xfId="9830" xr:uid="{00000000-0005-0000-0000-0000BB700000}"/>
    <cellStyle name="Normal 66 4 2 31 2" xfId="43885" xr:uid="{00000000-0005-0000-0000-0000BC700000}"/>
    <cellStyle name="Normal 66 4 2 31 3" xfId="53396" xr:uid="{00000000-0005-0000-0000-0000BD700000}"/>
    <cellStyle name="Normal 66 4 2 32" xfId="9924" xr:uid="{00000000-0005-0000-0000-0000BE700000}"/>
    <cellStyle name="Normal 66 4 2 33" xfId="18083" xr:uid="{00000000-0005-0000-0000-0000BF700000}"/>
    <cellStyle name="Normal 66 4 2 34" xfId="26236" xr:uid="{00000000-0005-0000-0000-0000C0700000}"/>
    <cellStyle name="Normal 66 4 2 35" xfId="34389" xr:uid="{00000000-0005-0000-0000-0000C1700000}"/>
    <cellStyle name="Normal 66 4 2 36" xfId="34468" xr:uid="{00000000-0005-0000-0000-0000C2700000}"/>
    <cellStyle name="Normal 66 4 2 37" xfId="43979" xr:uid="{00000000-0005-0000-0000-0000C3700000}"/>
    <cellStyle name="Normal 66 4 2 38" xfId="53490" xr:uid="{00000000-0005-0000-0000-0000C4700000}"/>
    <cellStyle name="Normal 66 4 2 39" xfId="53569" xr:uid="{00000000-0005-0000-0000-0000C5700000}"/>
    <cellStyle name="Normal 66 4 2 4" xfId="718" xr:uid="{00000000-0005-0000-0000-0000C6700000}"/>
    <cellStyle name="Normal 66 4 2 4 10" xfId="44299" xr:uid="{00000000-0005-0000-0000-0000C7700000}"/>
    <cellStyle name="Normal 66 4 2 4 2" xfId="1364" xr:uid="{00000000-0005-0000-0000-0000C8700000}"/>
    <cellStyle name="Normal 66 4 2 4 2 2" xfId="2647" xr:uid="{00000000-0005-0000-0000-0000C9700000}"/>
    <cellStyle name="Normal 66 4 2 4 2 2 2" xfId="5687" xr:uid="{00000000-0005-0000-0000-0000CA700000}"/>
    <cellStyle name="Normal 66 4 2 4 2 2 2 2" xfId="15204" xr:uid="{00000000-0005-0000-0000-0000CB700000}"/>
    <cellStyle name="Normal 66 4 2 4 2 2 2 3" xfId="23357" xr:uid="{00000000-0005-0000-0000-0000CC700000}"/>
    <cellStyle name="Normal 66 4 2 4 2 2 2 4" xfId="31510" xr:uid="{00000000-0005-0000-0000-0000CD700000}"/>
    <cellStyle name="Normal 66 4 2 4 2 2 2 5" xfId="39742" xr:uid="{00000000-0005-0000-0000-0000CE700000}"/>
    <cellStyle name="Normal 66 4 2 4 2 2 2 6" xfId="49253" xr:uid="{00000000-0005-0000-0000-0000CF700000}"/>
    <cellStyle name="Normal 66 4 2 4 2 2 3" xfId="8247" xr:uid="{00000000-0005-0000-0000-0000D0700000}"/>
    <cellStyle name="Normal 66 4 2 4 2 2 3 2" xfId="17764" xr:uid="{00000000-0005-0000-0000-0000D1700000}"/>
    <cellStyle name="Normal 66 4 2 4 2 2 3 3" xfId="25917" xr:uid="{00000000-0005-0000-0000-0000D2700000}"/>
    <cellStyle name="Normal 66 4 2 4 2 2 3 4" xfId="34070" xr:uid="{00000000-0005-0000-0000-0000D3700000}"/>
    <cellStyle name="Normal 66 4 2 4 2 2 3 5" xfId="42302" xr:uid="{00000000-0005-0000-0000-0000D4700000}"/>
    <cellStyle name="Normal 66 4 2 4 2 2 3 6" xfId="51813" xr:uid="{00000000-0005-0000-0000-0000D5700000}"/>
    <cellStyle name="Normal 66 4 2 4 2 2 4" xfId="12164" xr:uid="{00000000-0005-0000-0000-0000D6700000}"/>
    <cellStyle name="Normal 66 4 2 4 2 2 5" xfId="20323" xr:uid="{00000000-0005-0000-0000-0000D7700000}"/>
    <cellStyle name="Normal 66 4 2 4 2 2 6" xfId="28476" xr:uid="{00000000-0005-0000-0000-0000D8700000}"/>
    <cellStyle name="Normal 66 4 2 4 2 2 7" xfId="36708" xr:uid="{00000000-0005-0000-0000-0000D9700000}"/>
    <cellStyle name="Normal 66 4 2 4 2 2 8" xfId="46219" xr:uid="{00000000-0005-0000-0000-0000DA700000}"/>
    <cellStyle name="Normal 66 4 2 4 2 3" xfId="4407" xr:uid="{00000000-0005-0000-0000-0000DB700000}"/>
    <cellStyle name="Normal 66 4 2 4 2 3 2" xfId="13924" xr:uid="{00000000-0005-0000-0000-0000DC700000}"/>
    <cellStyle name="Normal 66 4 2 4 2 3 3" xfId="22077" xr:uid="{00000000-0005-0000-0000-0000DD700000}"/>
    <cellStyle name="Normal 66 4 2 4 2 3 4" xfId="30230" xr:uid="{00000000-0005-0000-0000-0000DE700000}"/>
    <cellStyle name="Normal 66 4 2 4 2 3 5" xfId="38462" xr:uid="{00000000-0005-0000-0000-0000DF700000}"/>
    <cellStyle name="Normal 66 4 2 4 2 3 6" xfId="47973" xr:uid="{00000000-0005-0000-0000-0000E0700000}"/>
    <cellStyle name="Normal 66 4 2 4 2 4" xfId="6967" xr:uid="{00000000-0005-0000-0000-0000E1700000}"/>
    <cellStyle name="Normal 66 4 2 4 2 4 2" xfId="16484" xr:uid="{00000000-0005-0000-0000-0000E2700000}"/>
    <cellStyle name="Normal 66 4 2 4 2 4 3" xfId="24637" xr:uid="{00000000-0005-0000-0000-0000E3700000}"/>
    <cellStyle name="Normal 66 4 2 4 2 4 4" xfId="32790" xr:uid="{00000000-0005-0000-0000-0000E4700000}"/>
    <cellStyle name="Normal 66 4 2 4 2 4 5" xfId="41022" xr:uid="{00000000-0005-0000-0000-0000E5700000}"/>
    <cellStyle name="Normal 66 4 2 4 2 4 6" xfId="50533" xr:uid="{00000000-0005-0000-0000-0000E6700000}"/>
    <cellStyle name="Normal 66 4 2 4 2 5" xfId="10884" xr:uid="{00000000-0005-0000-0000-0000E7700000}"/>
    <cellStyle name="Normal 66 4 2 4 2 6" xfId="19043" xr:uid="{00000000-0005-0000-0000-0000E8700000}"/>
    <cellStyle name="Normal 66 4 2 4 2 7" xfId="27196" xr:uid="{00000000-0005-0000-0000-0000E9700000}"/>
    <cellStyle name="Normal 66 4 2 4 2 8" xfId="35428" xr:uid="{00000000-0005-0000-0000-0000EA700000}"/>
    <cellStyle name="Normal 66 4 2 4 2 9" xfId="44939" xr:uid="{00000000-0005-0000-0000-0000EB700000}"/>
    <cellStyle name="Normal 66 4 2 4 3" xfId="2007" xr:uid="{00000000-0005-0000-0000-0000EC700000}"/>
    <cellStyle name="Normal 66 4 2 4 3 2" xfId="5047" xr:uid="{00000000-0005-0000-0000-0000ED700000}"/>
    <cellStyle name="Normal 66 4 2 4 3 2 2" xfId="14564" xr:uid="{00000000-0005-0000-0000-0000EE700000}"/>
    <cellStyle name="Normal 66 4 2 4 3 2 3" xfId="22717" xr:uid="{00000000-0005-0000-0000-0000EF700000}"/>
    <cellStyle name="Normal 66 4 2 4 3 2 4" xfId="30870" xr:uid="{00000000-0005-0000-0000-0000F0700000}"/>
    <cellStyle name="Normal 66 4 2 4 3 2 5" xfId="39102" xr:uid="{00000000-0005-0000-0000-0000F1700000}"/>
    <cellStyle name="Normal 66 4 2 4 3 2 6" xfId="48613" xr:uid="{00000000-0005-0000-0000-0000F2700000}"/>
    <cellStyle name="Normal 66 4 2 4 3 3" xfId="7607" xr:uid="{00000000-0005-0000-0000-0000F3700000}"/>
    <cellStyle name="Normal 66 4 2 4 3 3 2" xfId="17124" xr:uid="{00000000-0005-0000-0000-0000F4700000}"/>
    <cellStyle name="Normal 66 4 2 4 3 3 3" xfId="25277" xr:uid="{00000000-0005-0000-0000-0000F5700000}"/>
    <cellStyle name="Normal 66 4 2 4 3 3 4" xfId="33430" xr:uid="{00000000-0005-0000-0000-0000F6700000}"/>
    <cellStyle name="Normal 66 4 2 4 3 3 5" xfId="41662" xr:uid="{00000000-0005-0000-0000-0000F7700000}"/>
    <cellStyle name="Normal 66 4 2 4 3 3 6" xfId="51173" xr:uid="{00000000-0005-0000-0000-0000F8700000}"/>
    <cellStyle name="Normal 66 4 2 4 3 4" xfId="11524" xr:uid="{00000000-0005-0000-0000-0000F9700000}"/>
    <cellStyle name="Normal 66 4 2 4 3 5" xfId="19683" xr:uid="{00000000-0005-0000-0000-0000FA700000}"/>
    <cellStyle name="Normal 66 4 2 4 3 6" xfId="27836" xr:uid="{00000000-0005-0000-0000-0000FB700000}"/>
    <cellStyle name="Normal 66 4 2 4 3 7" xfId="36068" xr:uid="{00000000-0005-0000-0000-0000FC700000}"/>
    <cellStyle name="Normal 66 4 2 4 3 8" xfId="45579" xr:uid="{00000000-0005-0000-0000-0000FD700000}"/>
    <cellStyle name="Normal 66 4 2 4 4" xfId="3764" xr:uid="{00000000-0005-0000-0000-0000FE700000}"/>
    <cellStyle name="Normal 66 4 2 4 4 2" xfId="13281" xr:uid="{00000000-0005-0000-0000-0000FF700000}"/>
    <cellStyle name="Normal 66 4 2 4 4 3" xfId="21437" xr:uid="{00000000-0005-0000-0000-000000710000}"/>
    <cellStyle name="Normal 66 4 2 4 4 4" xfId="29590" xr:uid="{00000000-0005-0000-0000-000001710000}"/>
    <cellStyle name="Normal 66 4 2 4 4 5" xfId="37822" xr:uid="{00000000-0005-0000-0000-000002710000}"/>
    <cellStyle name="Normal 66 4 2 4 4 6" xfId="47333" xr:uid="{00000000-0005-0000-0000-000003710000}"/>
    <cellStyle name="Normal 66 4 2 4 5" xfId="6327" xr:uid="{00000000-0005-0000-0000-000004710000}"/>
    <cellStyle name="Normal 66 4 2 4 5 2" xfId="15844" xr:uid="{00000000-0005-0000-0000-000005710000}"/>
    <cellStyle name="Normal 66 4 2 4 5 3" xfId="23997" xr:uid="{00000000-0005-0000-0000-000006710000}"/>
    <cellStyle name="Normal 66 4 2 4 5 4" xfId="32150" xr:uid="{00000000-0005-0000-0000-000007710000}"/>
    <cellStyle name="Normal 66 4 2 4 5 5" xfId="40382" xr:uid="{00000000-0005-0000-0000-000008710000}"/>
    <cellStyle name="Normal 66 4 2 4 5 6" xfId="49893" xr:uid="{00000000-0005-0000-0000-000009710000}"/>
    <cellStyle name="Normal 66 4 2 4 6" xfId="10244" xr:uid="{00000000-0005-0000-0000-00000A710000}"/>
    <cellStyle name="Normal 66 4 2 4 7" xfId="18403" xr:uid="{00000000-0005-0000-0000-00000B710000}"/>
    <cellStyle name="Normal 66 4 2 4 8" xfId="26556" xr:uid="{00000000-0005-0000-0000-00000C710000}"/>
    <cellStyle name="Normal 66 4 2 4 9" xfId="34788" xr:uid="{00000000-0005-0000-0000-00000D710000}"/>
    <cellStyle name="Normal 66 4 2 40" xfId="53648" xr:uid="{00000000-0005-0000-0000-00000E710000}"/>
    <cellStyle name="Normal 66 4 2 41" xfId="53727" xr:uid="{00000000-0005-0000-0000-00000F710000}"/>
    <cellStyle name="Normal 66 4 2 42" xfId="53806" xr:uid="{00000000-0005-0000-0000-000010710000}"/>
    <cellStyle name="Normal 66 4 2 5" xfId="1044" xr:uid="{00000000-0005-0000-0000-000011710000}"/>
    <cellStyle name="Normal 66 4 2 5 2" xfId="2327" xr:uid="{00000000-0005-0000-0000-000012710000}"/>
    <cellStyle name="Normal 66 4 2 5 2 2" xfId="5367" xr:uid="{00000000-0005-0000-0000-000013710000}"/>
    <cellStyle name="Normal 66 4 2 5 2 2 2" xfId="14884" xr:uid="{00000000-0005-0000-0000-000014710000}"/>
    <cellStyle name="Normal 66 4 2 5 2 2 3" xfId="23037" xr:uid="{00000000-0005-0000-0000-000015710000}"/>
    <cellStyle name="Normal 66 4 2 5 2 2 4" xfId="31190" xr:uid="{00000000-0005-0000-0000-000016710000}"/>
    <cellStyle name="Normal 66 4 2 5 2 2 5" xfId="39422" xr:uid="{00000000-0005-0000-0000-000017710000}"/>
    <cellStyle name="Normal 66 4 2 5 2 2 6" xfId="48933" xr:uid="{00000000-0005-0000-0000-000018710000}"/>
    <cellStyle name="Normal 66 4 2 5 2 3" xfId="7927" xr:uid="{00000000-0005-0000-0000-000019710000}"/>
    <cellStyle name="Normal 66 4 2 5 2 3 2" xfId="17444" xr:uid="{00000000-0005-0000-0000-00001A710000}"/>
    <cellStyle name="Normal 66 4 2 5 2 3 3" xfId="25597" xr:uid="{00000000-0005-0000-0000-00001B710000}"/>
    <cellStyle name="Normal 66 4 2 5 2 3 4" xfId="33750" xr:uid="{00000000-0005-0000-0000-00001C710000}"/>
    <cellStyle name="Normal 66 4 2 5 2 3 5" xfId="41982" xr:uid="{00000000-0005-0000-0000-00001D710000}"/>
    <cellStyle name="Normal 66 4 2 5 2 3 6" xfId="51493" xr:uid="{00000000-0005-0000-0000-00001E710000}"/>
    <cellStyle name="Normal 66 4 2 5 2 4" xfId="11844" xr:uid="{00000000-0005-0000-0000-00001F710000}"/>
    <cellStyle name="Normal 66 4 2 5 2 5" xfId="20003" xr:uid="{00000000-0005-0000-0000-000020710000}"/>
    <cellStyle name="Normal 66 4 2 5 2 6" xfId="28156" xr:uid="{00000000-0005-0000-0000-000021710000}"/>
    <cellStyle name="Normal 66 4 2 5 2 7" xfId="36388" xr:uid="{00000000-0005-0000-0000-000022710000}"/>
    <cellStyle name="Normal 66 4 2 5 2 8" xfId="45899" xr:uid="{00000000-0005-0000-0000-000023710000}"/>
    <cellStyle name="Normal 66 4 2 5 3" xfId="4087" xr:uid="{00000000-0005-0000-0000-000024710000}"/>
    <cellStyle name="Normal 66 4 2 5 3 2" xfId="13604" xr:uid="{00000000-0005-0000-0000-000025710000}"/>
    <cellStyle name="Normal 66 4 2 5 3 3" xfId="21757" xr:uid="{00000000-0005-0000-0000-000026710000}"/>
    <cellStyle name="Normal 66 4 2 5 3 4" xfId="29910" xr:uid="{00000000-0005-0000-0000-000027710000}"/>
    <cellStyle name="Normal 66 4 2 5 3 5" xfId="38142" xr:uid="{00000000-0005-0000-0000-000028710000}"/>
    <cellStyle name="Normal 66 4 2 5 3 6" xfId="47653" xr:uid="{00000000-0005-0000-0000-000029710000}"/>
    <cellStyle name="Normal 66 4 2 5 4" xfId="6647" xr:uid="{00000000-0005-0000-0000-00002A710000}"/>
    <cellStyle name="Normal 66 4 2 5 4 2" xfId="16164" xr:uid="{00000000-0005-0000-0000-00002B710000}"/>
    <cellStyle name="Normal 66 4 2 5 4 3" xfId="24317" xr:uid="{00000000-0005-0000-0000-00002C710000}"/>
    <cellStyle name="Normal 66 4 2 5 4 4" xfId="32470" xr:uid="{00000000-0005-0000-0000-00002D710000}"/>
    <cellStyle name="Normal 66 4 2 5 4 5" xfId="40702" xr:uid="{00000000-0005-0000-0000-00002E710000}"/>
    <cellStyle name="Normal 66 4 2 5 4 6" xfId="50213" xr:uid="{00000000-0005-0000-0000-00002F710000}"/>
    <cellStyle name="Normal 66 4 2 5 5" xfId="10564" xr:uid="{00000000-0005-0000-0000-000030710000}"/>
    <cellStyle name="Normal 66 4 2 5 6" xfId="18723" xr:uid="{00000000-0005-0000-0000-000031710000}"/>
    <cellStyle name="Normal 66 4 2 5 7" xfId="26876" xr:uid="{00000000-0005-0000-0000-000032710000}"/>
    <cellStyle name="Normal 66 4 2 5 8" xfId="35108" xr:uid="{00000000-0005-0000-0000-000033710000}"/>
    <cellStyle name="Normal 66 4 2 5 9" xfId="44619" xr:uid="{00000000-0005-0000-0000-000034710000}"/>
    <cellStyle name="Normal 66 4 2 6" xfId="1687" xr:uid="{00000000-0005-0000-0000-000035710000}"/>
    <cellStyle name="Normal 66 4 2 6 2" xfId="4727" xr:uid="{00000000-0005-0000-0000-000036710000}"/>
    <cellStyle name="Normal 66 4 2 6 2 2" xfId="14244" xr:uid="{00000000-0005-0000-0000-000037710000}"/>
    <cellStyle name="Normal 66 4 2 6 2 3" xfId="22397" xr:uid="{00000000-0005-0000-0000-000038710000}"/>
    <cellStyle name="Normal 66 4 2 6 2 4" xfId="30550" xr:uid="{00000000-0005-0000-0000-000039710000}"/>
    <cellStyle name="Normal 66 4 2 6 2 5" xfId="38782" xr:uid="{00000000-0005-0000-0000-00003A710000}"/>
    <cellStyle name="Normal 66 4 2 6 2 6" xfId="48293" xr:uid="{00000000-0005-0000-0000-00003B710000}"/>
    <cellStyle name="Normal 66 4 2 6 3" xfId="7287" xr:uid="{00000000-0005-0000-0000-00003C710000}"/>
    <cellStyle name="Normal 66 4 2 6 3 2" xfId="16804" xr:uid="{00000000-0005-0000-0000-00003D710000}"/>
    <cellStyle name="Normal 66 4 2 6 3 3" xfId="24957" xr:uid="{00000000-0005-0000-0000-00003E710000}"/>
    <cellStyle name="Normal 66 4 2 6 3 4" xfId="33110" xr:uid="{00000000-0005-0000-0000-00003F710000}"/>
    <cellStyle name="Normal 66 4 2 6 3 5" xfId="41342" xr:uid="{00000000-0005-0000-0000-000040710000}"/>
    <cellStyle name="Normal 66 4 2 6 3 6" xfId="50853" xr:uid="{00000000-0005-0000-0000-000041710000}"/>
    <cellStyle name="Normal 66 4 2 6 4" xfId="11204" xr:uid="{00000000-0005-0000-0000-000042710000}"/>
    <cellStyle name="Normal 66 4 2 6 5" xfId="19363" xr:uid="{00000000-0005-0000-0000-000043710000}"/>
    <cellStyle name="Normal 66 4 2 6 6" xfId="27516" xr:uid="{00000000-0005-0000-0000-000044710000}"/>
    <cellStyle name="Normal 66 4 2 6 7" xfId="35748" xr:uid="{00000000-0005-0000-0000-000045710000}"/>
    <cellStyle name="Normal 66 4 2 6 8" xfId="45259" xr:uid="{00000000-0005-0000-0000-000046710000}"/>
    <cellStyle name="Normal 66 4 2 7" xfId="2966" xr:uid="{00000000-0005-0000-0000-000047710000}"/>
    <cellStyle name="Normal 66 4 2 7 2" xfId="12483" xr:uid="{00000000-0005-0000-0000-000048710000}"/>
    <cellStyle name="Normal 66 4 2 7 3" xfId="20642" xr:uid="{00000000-0005-0000-0000-000049710000}"/>
    <cellStyle name="Normal 66 4 2 7 4" xfId="28795" xr:uid="{00000000-0005-0000-0000-00004A710000}"/>
    <cellStyle name="Normal 66 4 2 7 5" xfId="37027" xr:uid="{00000000-0005-0000-0000-00004B710000}"/>
    <cellStyle name="Normal 66 4 2 7 6" xfId="46538" xr:uid="{00000000-0005-0000-0000-00004C710000}"/>
    <cellStyle name="Normal 66 4 2 8" xfId="3045" xr:uid="{00000000-0005-0000-0000-00004D710000}"/>
    <cellStyle name="Normal 66 4 2 8 2" xfId="12562" xr:uid="{00000000-0005-0000-0000-00004E710000}"/>
    <cellStyle name="Normal 66 4 2 8 3" xfId="20721" xr:uid="{00000000-0005-0000-0000-00004F710000}"/>
    <cellStyle name="Normal 66 4 2 8 4" xfId="28874" xr:uid="{00000000-0005-0000-0000-000050710000}"/>
    <cellStyle name="Normal 66 4 2 8 5" xfId="37106" xr:uid="{00000000-0005-0000-0000-000051710000}"/>
    <cellStyle name="Normal 66 4 2 8 6" xfId="46617" xr:uid="{00000000-0005-0000-0000-000052710000}"/>
    <cellStyle name="Normal 66 4 2 9" xfId="3124" xr:uid="{00000000-0005-0000-0000-000053710000}"/>
    <cellStyle name="Normal 66 4 2 9 2" xfId="12641" xr:uid="{00000000-0005-0000-0000-000054710000}"/>
    <cellStyle name="Normal 66 4 2 9 3" xfId="20800" xr:uid="{00000000-0005-0000-0000-000055710000}"/>
    <cellStyle name="Normal 66 4 2 9 4" xfId="28953" xr:uid="{00000000-0005-0000-0000-000056710000}"/>
    <cellStyle name="Normal 66 4 2 9 5" xfId="37185" xr:uid="{00000000-0005-0000-0000-000057710000}"/>
    <cellStyle name="Normal 66 4 2 9 6" xfId="46696" xr:uid="{00000000-0005-0000-0000-000058710000}"/>
    <cellStyle name="Normal 66 4 20" xfId="8835" xr:uid="{00000000-0005-0000-0000-000059710000}"/>
    <cellStyle name="Normal 66 4 20 2" xfId="42890" xr:uid="{00000000-0005-0000-0000-00005A710000}"/>
    <cellStyle name="Normal 66 4 20 3" xfId="52401" xr:uid="{00000000-0005-0000-0000-00005B710000}"/>
    <cellStyle name="Normal 66 4 21" xfId="8914" xr:uid="{00000000-0005-0000-0000-00005C710000}"/>
    <cellStyle name="Normal 66 4 21 2" xfId="42969" xr:uid="{00000000-0005-0000-0000-00005D710000}"/>
    <cellStyle name="Normal 66 4 21 3" xfId="52480" xr:uid="{00000000-0005-0000-0000-00005E710000}"/>
    <cellStyle name="Normal 66 4 22" xfId="8993" xr:uid="{00000000-0005-0000-0000-00005F710000}"/>
    <cellStyle name="Normal 66 4 22 2" xfId="43048" xr:uid="{00000000-0005-0000-0000-000060710000}"/>
    <cellStyle name="Normal 66 4 22 3" xfId="52559" xr:uid="{00000000-0005-0000-0000-000061710000}"/>
    <cellStyle name="Normal 66 4 23" xfId="9072" xr:uid="{00000000-0005-0000-0000-000062710000}"/>
    <cellStyle name="Normal 66 4 23 2" xfId="43127" xr:uid="{00000000-0005-0000-0000-000063710000}"/>
    <cellStyle name="Normal 66 4 23 3" xfId="52638" xr:uid="{00000000-0005-0000-0000-000064710000}"/>
    <cellStyle name="Normal 66 4 24" xfId="9151" xr:uid="{00000000-0005-0000-0000-000065710000}"/>
    <cellStyle name="Normal 66 4 24 2" xfId="43206" xr:uid="{00000000-0005-0000-0000-000066710000}"/>
    <cellStyle name="Normal 66 4 24 3" xfId="52717" xr:uid="{00000000-0005-0000-0000-000067710000}"/>
    <cellStyle name="Normal 66 4 25" xfId="9230" xr:uid="{00000000-0005-0000-0000-000068710000}"/>
    <cellStyle name="Normal 66 4 25 2" xfId="43285" xr:uid="{00000000-0005-0000-0000-000069710000}"/>
    <cellStyle name="Normal 66 4 25 3" xfId="52796" xr:uid="{00000000-0005-0000-0000-00006A710000}"/>
    <cellStyle name="Normal 66 4 26" xfId="9309" xr:uid="{00000000-0005-0000-0000-00006B710000}"/>
    <cellStyle name="Normal 66 4 26 2" xfId="43364" xr:uid="{00000000-0005-0000-0000-00006C710000}"/>
    <cellStyle name="Normal 66 4 26 3" xfId="52875" xr:uid="{00000000-0005-0000-0000-00006D710000}"/>
    <cellStyle name="Normal 66 4 27" xfId="9388" xr:uid="{00000000-0005-0000-0000-00006E710000}"/>
    <cellStyle name="Normal 66 4 27 2" xfId="43443" xr:uid="{00000000-0005-0000-0000-00006F710000}"/>
    <cellStyle name="Normal 66 4 27 3" xfId="52954" xr:uid="{00000000-0005-0000-0000-000070710000}"/>
    <cellStyle name="Normal 66 4 28" xfId="9467" xr:uid="{00000000-0005-0000-0000-000071710000}"/>
    <cellStyle name="Normal 66 4 28 2" xfId="43522" xr:uid="{00000000-0005-0000-0000-000072710000}"/>
    <cellStyle name="Normal 66 4 28 3" xfId="53033" xr:uid="{00000000-0005-0000-0000-000073710000}"/>
    <cellStyle name="Normal 66 4 29" xfId="9546" xr:uid="{00000000-0005-0000-0000-000074710000}"/>
    <cellStyle name="Normal 66 4 29 2" xfId="43601" xr:uid="{00000000-0005-0000-0000-000075710000}"/>
    <cellStyle name="Normal 66 4 29 3" xfId="53112" xr:uid="{00000000-0005-0000-0000-000076710000}"/>
    <cellStyle name="Normal 66 4 3" xfId="425" xr:uid="{00000000-0005-0000-0000-000077710000}"/>
    <cellStyle name="Normal 66 4 3 10" xfId="26268" xr:uid="{00000000-0005-0000-0000-000078710000}"/>
    <cellStyle name="Normal 66 4 3 11" xfId="34500" xr:uid="{00000000-0005-0000-0000-000079710000}"/>
    <cellStyle name="Normal 66 4 3 12" xfId="44011" xr:uid="{00000000-0005-0000-0000-00007A710000}"/>
    <cellStyle name="Normal 66 4 3 2" xfId="587" xr:uid="{00000000-0005-0000-0000-00007B710000}"/>
    <cellStyle name="Normal 66 4 3 2 10" xfId="34660" xr:uid="{00000000-0005-0000-0000-00007C710000}"/>
    <cellStyle name="Normal 66 4 3 2 11" xfId="44171" xr:uid="{00000000-0005-0000-0000-00007D710000}"/>
    <cellStyle name="Normal 66 4 3 2 2" xfId="913" xr:uid="{00000000-0005-0000-0000-00007E710000}"/>
    <cellStyle name="Normal 66 4 3 2 2 10" xfId="44491" xr:uid="{00000000-0005-0000-0000-00007F710000}"/>
    <cellStyle name="Normal 66 4 3 2 2 2" xfId="1556" xr:uid="{00000000-0005-0000-0000-000080710000}"/>
    <cellStyle name="Normal 66 4 3 2 2 2 2" xfId="2839" xr:uid="{00000000-0005-0000-0000-000081710000}"/>
    <cellStyle name="Normal 66 4 3 2 2 2 2 2" xfId="5879" xr:uid="{00000000-0005-0000-0000-000082710000}"/>
    <cellStyle name="Normal 66 4 3 2 2 2 2 2 2" xfId="15396" xr:uid="{00000000-0005-0000-0000-000083710000}"/>
    <cellStyle name="Normal 66 4 3 2 2 2 2 2 3" xfId="23549" xr:uid="{00000000-0005-0000-0000-000084710000}"/>
    <cellStyle name="Normal 66 4 3 2 2 2 2 2 4" xfId="31702" xr:uid="{00000000-0005-0000-0000-000085710000}"/>
    <cellStyle name="Normal 66 4 3 2 2 2 2 2 5" xfId="39934" xr:uid="{00000000-0005-0000-0000-000086710000}"/>
    <cellStyle name="Normal 66 4 3 2 2 2 2 2 6" xfId="49445" xr:uid="{00000000-0005-0000-0000-000087710000}"/>
    <cellStyle name="Normal 66 4 3 2 2 2 2 3" xfId="8439" xr:uid="{00000000-0005-0000-0000-000088710000}"/>
    <cellStyle name="Normal 66 4 3 2 2 2 2 3 2" xfId="17956" xr:uid="{00000000-0005-0000-0000-000089710000}"/>
    <cellStyle name="Normal 66 4 3 2 2 2 2 3 3" xfId="26109" xr:uid="{00000000-0005-0000-0000-00008A710000}"/>
    <cellStyle name="Normal 66 4 3 2 2 2 2 3 4" xfId="34262" xr:uid="{00000000-0005-0000-0000-00008B710000}"/>
    <cellStyle name="Normal 66 4 3 2 2 2 2 3 5" xfId="42494" xr:uid="{00000000-0005-0000-0000-00008C710000}"/>
    <cellStyle name="Normal 66 4 3 2 2 2 2 3 6" xfId="52005" xr:uid="{00000000-0005-0000-0000-00008D710000}"/>
    <cellStyle name="Normal 66 4 3 2 2 2 2 4" xfId="12356" xr:uid="{00000000-0005-0000-0000-00008E710000}"/>
    <cellStyle name="Normal 66 4 3 2 2 2 2 5" xfId="20515" xr:uid="{00000000-0005-0000-0000-00008F710000}"/>
    <cellStyle name="Normal 66 4 3 2 2 2 2 6" xfId="28668" xr:uid="{00000000-0005-0000-0000-000090710000}"/>
    <cellStyle name="Normal 66 4 3 2 2 2 2 7" xfId="36900" xr:uid="{00000000-0005-0000-0000-000091710000}"/>
    <cellStyle name="Normal 66 4 3 2 2 2 2 8" xfId="46411" xr:uid="{00000000-0005-0000-0000-000092710000}"/>
    <cellStyle name="Normal 66 4 3 2 2 2 3" xfId="4599" xr:uid="{00000000-0005-0000-0000-000093710000}"/>
    <cellStyle name="Normal 66 4 3 2 2 2 3 2" xfId="14116" xr:uid="{00000000-0005-0000-0000-000094710000}"/>
    <cellStyle name="Normal 66 4 3 2 2 2 3 3" xfId="22269" xr:uid="{00000000-0005-0000-0000-000095710000}"/>
    <cellStyle name="Normal 66 4 3 2 2 2 3 4" xfId="30422" xr:uid="{00000000-0005-0000-0000-000096710000}"/>
    <cellStyle name="Normal 66 4 3 2 2 2 3 5" xfId="38654" xr:uid="{00000000-0005-0000-0000-000097710000}"/>
    <cellStyle name="Normal 66 4 3 2 2 2 3 6" xfId="48165" xr:uid="{00000000-0005-0000-0000-000098710000}"/>
    <cellStyle name="Normal 66 4 3 2 2 2 4" xfId="7159" xr:uid="{00000000-0005-0000-0000-000099710000}"/>
    <cellStyle name="Normal 66 4 3 2 2 2 4 2" xfId="16676" xr:uid="{00000000-0005-0000-0000-00009A710000}"/>
    <cellStyle name="Normal 66 4 3 2 2 2 4 3" xfId="24829" xr:uid="{00000000-0005-0000-0000-00009B710000}"/>
    <cellStyle name="Normal 66 4 3 2 2 2 4 4" xfId="32982" xr:uid="{00000000-0005-0000-0000-00009C710000}"/>
    <cellStyle name="Normal 66 4 3 2 2 2 4 5" xfId="41214" xr:uid="{00000000-0005-0000-0000-00009D710000}"/>
    <cellStyle name="Normal 66 4 3 2 2 2 4 6" xfId="50725" xr:uid="{00000000-0005-0000-0000-00009E710000}"/>
    <cellStyle name="Normal 66 4 3 2 2 2 5" xfId="11076" xr:uid="{00000000-0005-0000-0000-00009F710000}"/>
    <cellStyle name="Normal 66 4 3 2 2 2 6" xfId="19235" xr:uid="{00000000-0005-0000-0000-0000A0710000}"/>
    <cellStyle name="Normal 66 4 3 2 2 2 7" xfId="27388" xr:uid="{00000000-0005-0000-0000-0000A1710000}"/>
    <cellStyle name="Normal 66 4 3 2 2 2 8" xfId="35620" xr:uid="{00000000-0005-0000-0000-0000A2710000}"/>
    <cellStyle name="Normal 66 4 3 2 2 2 9" xfId="45131" xr:uid="{00000000-0005-0000-0000-0000A3710000}"/>
    <cellStyle name="Normal 66 4 3 2 2 3" xfId="2199" xr:uid="{00000000-0005-0000-0000-0000A4710000}"/>
    <cellStyle name="Normal 66 4 3 2 2 3 2" xfId="5239" xr:uid="{00000000-0005-0000-0000-0000A5710000}"/>
    <cellStyle name="Normal 66 4 3 2 2 3 2 2" xfId="14756" xr:uid="{00000000-0005-0000-0000-0000A6710000}"/>
    <cellStyle name="Normal 66 4 3 2 2 3 2 3" xfId="22909" xr:uid="{00000000-0005-0000-0000-0000A7710000}"/>
    <cellStyle name="Normal 66 4 3 2 2 3 2 4" xfId="31062" xr:uid="{00000000-0005-0000-0000-0000A8710000}"/>
    <cellStyle name="Normal 66 4 3 2 2 3 2 5" xfId="39294" xr:uid="{00000000-0005-0000-0000-0000A9710000}"/>
    <cellStyle name="Normal 66 4 3 2 2 3 2 6" xfId="48805" xr:uid="{00000000-0005-0000-0000-0000AA710000}"/>
    <cellStyle name="Normal 66 4 3 2 2 3 3" xfId="7799" xr:uid="{00000000-0005-0000-0000-0000AB710000}"/>
    <cellStyle name="Normal 66 4 3 2 2 3 3 2" xfId="17316" xr:uid="{00000000-0005-0000-0000-0000AC710000}"/>
    <cellStyle name="Normal 66 4 3 2 2 3 3 3" xfId="25469" xr:uid="{00000000-0005-0000-0000-0000AD710000}"/>
    <cellStyle name="Normal 66 4 3 2 2 3 3 4" xfId="33622" xr:uid="{00000000-0005-0000-0000-0000AE710000}"/>
    <cellStyle name="Normal 66 4 3 2 2 3 3 5" xfId="41854" xr:uid="{00000000-0005-0000-0000-0000AF710000}"/>
    <cellStyle name="Normal 66 4 3 2 2 3 3 6" xfId="51365" xr:uid="{00000000-0005-0000-0000-0000B0710000}"/>
    <cellStyle name="Normal 66 4 3 2 2 3 4" xfId="11716" xr:uid="{00000000-0005-0000-0000-0000B1710000}"/>
    <cellStyle name="Normal 66 4 3 2 2 3 5" xfId="19875" xr:uid="{00000000-0005-0000-0000-0000B2710000}"/>
    <cellStyle name="Normal 66 4 3 2 2 3 6" xfId="28028" xr:uid="{00000000-0005-0000-0000-0000B3710000}"/>
    <cellStyle name="Normal 66 4 3 2 2 3 7" xfId="36260" xr:uid="{00000000-0005-0000-0000-0000B4710000}"/>
    <cellStyle name="Normal 66 4 3 2 2 3 8" xfId="45771" xr:uid="{00000000-0005-0000-0000-0000B5710000}"/>
    <cellStyle name="Normal 66 4 3 2 2 4" xfId="3959" xr:uid="{00000000-0005-0000-0000-0000B6710000}"/>
    <cellStyle name="Normal 66 4 3 2 2 4 2" xfId="13476" xr:uid="{00000000-0005-0000-0000-0000B7710000}"/>
    <cellStyle name="Normal 66 4 3 2 2 4 3" xfId="21629" xr:uid="{00000000-0005-0000-0000-0000B8710000}"/>
    <cellStyle name="Normal 66 4 3 2 2 4 4" xfId="29782" xr:uid="{00000000-0005-0000-0000-0000B9710000}"/>
    <cellStyle name="Normal 66 4 3 2 2 4 5" xfId="38014" xr:uid="{00000000-0005-0000-0000-0000BA710000}"/>
    <cellStyle name="Normal 66 4 3 2 2 4 6" xfId="47525" xr:uid="{00000000-0005-0000-0000-0000BB710000}"/>
    <cellStyle name="Normal 66 4 3 2 2 5" xfId="6519" xr:uid="{00000000-0005-0000-0000-0000BC710000}"/>
    <cellStyle name="Normal 66 4 3 2 2 5 2" xfId="16036" xr:uid="{00000000-0005-0000-0000-0000BD710000}"/>
    <cellStyle name="Normal 66 4 3 2 2 5 3" xfId="24189" xr:uid="{00000000-0005-0000-0000-0000BE710000}"/>
    <cellStyle name="Normal 66 4 3 2 2 5 4" xfId="32342" xr:uid="{00000000-0005-0000-0000-0000BF710000}"/>
    <cellStyle name="Normal 66 4 3 2 2 5 5" xfId="40574" xr:uid="{00000000-0005-0000-0000-0000C0710000}"/>
    <cellStyle name="Normal 66 4 3 2 2 5 6" xfId="50085" xr:uid="{00000000-0005-0000-0000-0000C1710000}"/>
    <cellStyle name="Normal 66 4 3 2 2 6" xfId="10436" xr:uid="{00000000-0005-0000-0000-0000C2710000}"/>
    <cellStyle name="Normal 66 4 3 2 2 7" xfId="18595" xr:uid="{00000000-0005-0000-0000-0000C3710000}"/>
    <cellStyle name="Normal 66 4 3 2 2 8" xfId="26748" xr:uid="{00000000-0005-0000-0000-0000C4710000}"/>
    <cellStyle name="Normal 66 4 3 2 2 9" xfId="34980" xr:uid="{00000000-0005-0000-0000-0000C5710000}"/>
    <cellStyle name="Normal 66 4 3 2 3" xfId="1236" xr:uid="{00000000-0005-0000-0000-0000C6710000}"/>
    <cellStyle name="Normal 66 4 3 2 3 2" xfId="2519" xr:uid="{00000000-0005-0000-0000-0000C7710000}"/>
    <cellStyle name="Normal 66 4 3 2 3 2 2" xfId="5559" xr:uid="{00000000-0005-0000-0000-0000C8710000}"/>
    <cellStyle name="Normal 66 4 3 2 3 2 2 2" xfId="15076" xr:uid="{00000000-0005-0000-0000-0000C9710000}"/>
    <cellStyle name="Normal 66 4 3 2 3 2 2 3" xfId="23229" xr:uid="{00000000-0005-0000-0000-0000CA710000}"/>
    <cellStyle name="Normal 66 4 3 2 3 2 2 4" xfId="31382" xr:uid="{00000000-0005-0000-0000-0000CB710000}"/>
    <cellStyle name="Normal 66 4 3 2 3 2 2 5" xfId="39614" xr:uid="{00000000-0005-0000-0000-0000CC710000}"/>
    <cellStyle name="Normal 66 4 3 2 3 2 2 6" xfId="49125" xr:uid="{00000000-0005-0000-0000-0000CD710000}"/>
    <cellStyle name="Normal 66 4 3 2 3 2 3" xfId="8119" xr:uid="{00000000-0005-0000-0000-0000CE710000}"/>
    <cellStyle name="Normal 66 4 3 2 3 2 3 2" xfId="17636" xr:uid="{00000000-0005-0000-0000-0000CF710000}"/>
    <cellStyle name="Normal 66 4 3 2 3 2 3 3" xfId="25789" xr:uid="{00000000-0005-0000-0000-0000D0710000}"/>
    <cellStyle name="Normal 66 4 3 2 3 2 3 4" xfId="33942" xr:uid="{00000000-0005-0000-0000-0000D1710000}"/>
    <cellStyle name="Normal 66 4 3 2 3 2 3 5" xfId="42174" xr:uid="{00000000-0005-0000-0000-0000D2710000}"/>
    <cellStyle name="Normal 66 4 3 2 3 2 3 6" xfId="51685" xr:uid="{00000000-0005-0000-0000-0000D3710000}"/>
    <cellStyle name="Normal 66 4 3 2 3 2 4" xfId="12036" xr:uid="{00000000-0005-0000-0000-0000D4710000}"/>
    <cellStyle name="Normal 66 4 3 2 3 2 5" xfId="20195" xr:uid="{00000000-0005-0000-0000-0000D5710000}"/>
    <cellStyle name="Normal 66 4 3 2 3 2 6" xfId="28348" xr:uid="{00000000-0005-0000-0000-0000D6710000}"/>
    <cellStyle name="Normal 66 4 3 2 3 2 7" xfId="36580" xr:uid="{00000000-0005-0000-0000-0000D7710000}"/>
    <cellStyle name="Normal 66 4 3 2 3 2 8" xfId="46091" xr:uid="{00000000-0005-0000-0000-0000D8710000}"/>
    <cellStyle name="Normal 66 4 3 2 3 3" xfId="4279" xr:uid="{00000000-0005-0000-0000-0000D9710000}"/>
    <cellStyle name="Normal 66 4 3 2 3 3 2" xfId="13796" xr:uid="{00000000-0005-0000-0000-0000DA710000}"/>
    <cellStyle name="Normal 66 4 3 2 3 3 3" xfId="21949" xr:uid="{00000000-0005-0000-0000-0000DB710000}"/>
    <cellStyle name="Normal 66 4 3 2 3 3 4" xfId="30102" xr:uid="{00000000-0005-0000-0000-0000DC710000}"/>
    <cellStyle name="Normal 66 4 3 2 3 3 5" xfId="38334" xr:uid="{00000000-0005-0000-0000-0000DD710000}"/>
    <cellStyle name="Normal 66 4 3 2 3 3 6" xfId="47845" xr:uid="{00000000-0005-0000-0000-0000DE710000}"/>
    <cellStyle name="Normal 66 4 3 2 3 4" xfId="6839" xr:uid="{00000000-0005-0000-0000-0000DF710000}"/>
    <cellStyle name="Normal 66 4 3 2 3 4 2" xfId="16356" xr:uid="{00000000-0005-0000-0000-0000E0710000}"/>
    <cellStyle name="Normal 66 4 3 2 3 4 3" xfId="24509" xr:uid="{00000000-0005-0000-0000-0000E1710000}"/>
    <cellStyle name="Normal 66 4 3 2 3 4 4" xfId="32662" xr:uid="{00000000-0005-0000-0000-0000E2710000}"/>
    <cellStyle name="Normal 66 4 3 2 3 4 5" xfId="40894" xr:uid="{00000000-0005-0000-0000-0000E3710000}"/>
    <cellStyle name="Normal 66 4 3 2 3 4 6" xfId="50405" xr:uid="{00000000-0005-0000-0000-0000E4710000}"/>
    <cellStyle name="Normal 66 4 3 2 3 5" xfId="10756" xr:uid="{00000000-0005-0000-0000-0000E5710000}"/>
    <cellStyle name="Normal 66 4 3 2 3 6" xfId="18915" xr:uid="{00000000-0005-0000-0000-0000E6710000}"/>
    <cellStyle name="Normal 66 4 3 2 3 7" xfId="27068" xr:uid="{00000000-0005-0000-0000-0000E7710000}"/>
    <cellStyle name="Normal 66 4 3 2 3 8" xfId="35300" xr:uid="{00000000-0005-0000-0000-0000E8710000}"/>
    <cellStyle name="Normal 66 4 3 2 3 9" xfId="44811" xr:uid="{00000000-0005-0000-0000-0000E9710000}"/>
    <cellStyle name="Normal 66 4 3 2 4" xfId="1879" xr:uid="{00000000-0005-0000-0000-0000EA710000}"/>
    <cellStyle name="Normal 66 4 3 2 4 2" xfId="4919" xr:uid="{00000000-0005-0000-0000-0000EB710000}"/>
    <cellStyle name="Normal 66 4 3 2 4 2 2" xfId="14436" xr:uid="{00000000-0005-0000-0000-0000EC710000}"/>
    <cellStyle name="Normal 66 4 3 2 4 2 3" xfId="22589" xr:uid="{00000000-0005-0000-0000-0000ED710000}"/>
    <cellStyle name="Normal 66 4 3 2 4 2 4" xfId="30742" xr:uid="{00000000-0005-0000-0000-0000EE710000}"/>
    <cellStyle name="Normal 66 4 3 2 4 2 5" xfId="38974" xr:uid="{00000000-0005-0000-0000-0000EF710000}"/>
    <cellStyle name="Normal 66 4 3 2 4 2 6" xfId="48485" xr:uid="{00000000-0005-0000-0000-0000F0710000}"/>
    <cellStyle name="Normal 66 4 3 2 4 3" xfId="7479" xr:uid="{00000000-0005-0000-0000-0000F1710000}"/>
    <cellStyle name="Normal 66 4 3 2 4 3 2" xfId="16996" xr:uid="{00000000-0005-0000-0000-0000F2710000}"/>
    <cellStyle name="Normal 66 4 3 2 4 3 3" xfId="25149" xr:uid="{00000000-0005-0000-0000-0000F3710000}"/>
    <cellStyle name="Normal 66 4 3 2 4 3 4" xfId="33302" xr:uid="{00000000-0005-0000-0000-0000F4710000}"/>
    <cellStyle name="Normal 66 4 3 2 4 3 5" xfId="41534" xr:uid="{00000000-0005-0000-0000-0000F5710000}"/>
    <cellStyle name="Normal 66 4 3 2 4 3 6" xfId="51045" xr:uid="{00000000-0005-0000-0000-0000F6710000}"/>
    <cellStyle name="Normal 66 4 3 2 4 4" xfId="11396" xr:uid="{00000000-0005-0000-0000-0000F7710000}"/>
    <cellStyle name="Normal 66 4 3 2 4 5" xfId="19555" xr:uid="{00000000-0005-0000-0000-0000F8710000}"/>
    <cellStyle name="Normal 66 4 3 2 4 6" xfId="27708" xr:uid="{00000000-0005-0000-0000-0000F9710000}"/>
    <cellStyle name="Normal 66 4 3 2 4 7" xfId="35940" xr:uid="{00000000-0005-0000-0000-0000FA710000}"/>
    <cellStyle name="Normal 66 4 3 2 4 8" xfId="45451" xr:uid="{00000000-0005-0000-0000-0000FB710000}"/>
    <cellStyle name="Normal 66 4 3 2 5" xfId="3636" xr:uid="{00000000-0005-0000-0000-0000FC710000}"/>
    <cellStyle name="Normal 66 4 3 2 5 2" xfId="13153" xr:uid="{00000000-0005-0000-0000-0000FD710000}"/>
    <cellStyle name="Normal 66 4 3 2 5 3" xfId="21309" xr:uid="{00000000-0005-0000-0000-0000FE710000}"/>
    <cellStyle name="Normal 66 4 3 2 5 4" xfId="29462" xr:uid="{00000000-0005-0000-0000-0000FF710000}"/>
    <cellStyle name="Normal 66 4 3 2 5 5" xfId="37694" xr:uid="{00000000-0005-0000-0000-000000720000}"/>
    <cellStyle name="Normal 66 4 3 2 5 6" xfId="47205" xr:uid="{00000000-0005-0000-0000-000001720000}"/>
    <cellStyle name="Normal 66 4 3 2 6" xfId="6199" xr:uid="{00000000-0005-0000-0000-000002720000}"/>
    <cellStyle name="Normal 66 4 3 2 6 2" xfId="15716" xr:uid="{00000000-0005-0000-0000-000003720000}"/>
    <cellStyle name="Normal 66 4 3 2 6 3" xfId="23869" xr:uid="{00000000-0005-0000-0000-000004720000}"/>
    <cellStyle name="Normal 66 4 3 2 6 4" xfId="32022" xr:uid="{00000000-0005-0000-0000-000005720000}"/>
    <cellStyle name="Normal 66 4 3 2 6 5" xfId="40254" xr:uid="{00000000-0005-0000-0000-000006720000}"/>
    <cellStyle name="Normal 66 4 3 2 6 6" xfId="49765" xr:uid="{00000000-0005-0000-0000-000007720000}"/>
    <cellStyle name="Normal 66 4 3 2 7" xfId="10116" xr:uid="{00000000-0005-0000-0000-000008720000}"/>
    <cellStyle name="Normal 66 4 3 2 8" xfId="18275" xr:uid="{00000000-0005-0000-0000-000009720000}"/>
    <cellStyle name="Normal 66 4 3 2 9" xfId="26428" xr:uid="{00000000-0005-0000-0000-00000A720000}"/>
    <cellStyle name="Normal 66 4 3 3" xfId="750" xr:uid="{00000000-0005-0000-0000-00000B720000}"/>
    <cellStyle name="Normal 66 4 3 3 10" xfId="44331" xr:uid="{00000000-0005-0000-0000-00000C720000}"/>
    <cellStyle name="Normal 66 4 3 3 2" xfId="1396" xr:uid="{00000000-0005-0000-0000-00000D720000}"/>
    <cellStyle name="Normal 66 4 3 3 2 2" xfId="2679" xr:uid="{00000000-0005-0000-0000-00000E720000}"/>
    <cellStyle name="Normal 66 4 3 3 2 2 2" xfId="5719" xr:uid="{00000000-0005-0000-0000-00000F720000}"/>
    <cellStyle name="Normal 66 4 3 3 2 2 2 2" xfId="15236" xr:uid="{00000000-0005-0000-0000-000010720000}"/>
    <cellStyle name="Normal 66 4 3 3 2 2 2 3" xfId="23389" xr:uid="{00000000-0005-0000-0000-000011720000}"/>
    <cellStyle name="Normal 66 4 3 3 2 2 2 4" xfId="31542" xr:uid="{00000000-0005-0000-0000-000012720000}"/>
    <cellStyle name="Normal 66 4 3 3 2 2 2 5" xfId="39774" xr:uid="{00000000-0005-0000-0000-000013720000}"/>
    <cellStyle name="Normal 66 4 3 3 2 2 2 6" xfId="49285" xr:uid="{00000000-0005-0000-0000-000014720000}"/>
    <cellStyle name="Normal 66 4 3 3 2 2 3" xfId="8279" xr:uid="{00000000-0005-0000-0000-000015720000}"/>
    <cellStyle name="Normal 66 4 3 3 2 2 3 2" xfId="17796" xr:uid="{00000000-0005-0000-0000-000016720000}"/>
    <cellStyle name="Normal 66 4 3 3 2 2 3 3" xfId="25949" xr:uid="{00000000-0005-0000-0000-000017720000}"/>
    <cellStyle name="Normal 66 4 3 3 2 2 3 4" xfId="34102" xr:uid="{00000000-0005-0000-0000-000018720000}"/>
    <cellStyle name="Normal 66 4 3 3 2 2 3 5" xfId="42334" xr:uid="{00000000-0005-0000-0000-000019720000}"/>
    <cellStyle name="Normal 66 4 3 3 2 2 3 6" xfId="51845" xr:uid="{00000000-0005-0000-0000-00001A720000}"/>
    <cellStyle name="Normal 66 4 3 3 2 2 4" xfId="12196" xr:uid="{00000000-0005-0000-0000-00001B720000}"/>
    <cellStyle name="Normal 66 4 3 3 2 2 5" xfId="20355" xr:uid="{00000000-0005-0000-0000-00001C720000}"/>
    <cellStyle name="Normal 66 4 3 3 2 2 6" xfId="28508" xr:uid="{00000000-0005-0000-0000-00001D720000}"/>
    <cellStyle name="Normal 66 4 3 3 2 2 7" xfId="36740" xr:uid="{00000000-0005-0000-0000-00001E720000}"/>
    <cellStyle name="Normal 66 4 3 3 2 2 8" xfId="46251" xr:uid="{00000000-0005-0000-0000-00001F720000}"/>
    <cellStyle name="Normal 66 4 3 3 2 3" xfId="4439" xr:uid="{00000000-0005-0000-0000-000020720000}"/>
    <cellStyle name="Normal 66 4 3 3 2 3 2" xfId="13956" xr:uid="{00000000-0005-0000-0000-000021720000}"/>
    <cellStyle name="Normal 66 4 3 3 2 3 3" xfId="22109" xr:uid="{00000000-0005-0000-0000-000022720000}"/>
    <cellStyle name="Normal 66 4 3 3 2 3 4" xfId="30262" xr:uid="{00000000-0005-0000-0000-000023720000}"/>
    <cellStyle name="Normal 66 4 3 3 2 3 5" xfId="38494" xr:uid="{00000000-0005-0000-0000-000024720000}"/>
    <cellStyle name="Normal 66 4 3 3 2 3 6" xfId="48005" xr:uid="{00000000-0005-0000-0000-000025720000}"/>
    <cellStyle name="Normal 66 4 3 3 2 4" xfId="6999" xr:uid="{00000000-0005-0000-0000-000026720000}"/>
    <cellStyle name="Normal 66 4 3 3 2 4 2" xfId="16516" xr:uid="{00000000-0005-0000-0000-000027720000}"/>
    <cellStyle name="Normal 66 4 3 3 2 4 3" xfId="24669" xr:uid="{00000000-0005-0000-0000-000028720000}"/>
    <cellStyle name="Normal 66 4 3 3 2 4 4" xfId="32822" xr:uid="{00000000-0005-0000-0000-000029720000}"/>
    <cellStyle name="Normal 66 4 3 3 2 4 5" xfId="41054" xr:uid="{00000000-0005-0000-0000-00002A720000}"/>
    <cellStyle name="Normal 66 4 3 3 2 4 6" xfId="50565" xr:uid="{00000000-0005-0000-0000-00002B720000}"/>
    <cellStyle name="Normal 66 4 3 3 2 5" xfId="10916" xr:uid="{00000000-0005-0000-0000-00002C720000}"/>
    <cellStyle name="Normal 66 4 3 3 2 6" xfId="19075" xr:uid="{00000000-0005-0000-0000-00002D720000}"/>
    <cellStyle name="Normal 66 4 3 3 2 7" xfId="27228" xr:uid="{00000000-0005-0000-0000-00002E720000}"/>
    <cellStyle name="Normal 66 4 3 3 2 8" xfId="35460" xr:uid="{00000000-0005-0000-0000-00002F720000}"/>
    <cellStyle name="Normal 66 4 3 3 2 9" xfId="44971" xr:uid="{00000000-0005-0000-0000-000030720000}"/>
    <cellStyle name="Normal 66 4 3 3 3" xfId="2039" xr:uid="{00000000-0005-0000-0000-000031720000}"/>
    <cellStyle name="Normal 66 4 3 3 3 2" xfId="5079" xr:uid="{00000000-0005-0000-0000-000032720000}"/>
    <cellStyle name="Normal 66 4 3 3 3 2 2" xfId="14596" xr:uid="{00000000-0005-0000-0000-000033720000}"/>
    <cellStyle name="Normal 66 4 3 3 3 2 3" xfId="22749" xr:uid="{00000000-0005-0000-0000-000034720000}"/>
    <cellStyle name="Normal 66 4 3 3 3 2 4" xfId="30902" xr:uid="{00000000-0005-0000-0000-000035720000}"/>
    <cellStyle name="Normal 66 4 3 3 3 2 5" xfId="39134" xr:uid="{00000000-0005-0000-0000-000036720000}"/>
    <cellStyle name="Normal 66 4 3 3 3 2 6" xfId="48645" xr:uid="{00000000-0005-0000-0000-000037720000}"/>
    <cellStyle name="Normal 66 4 3 3 3 3" xfId="7639" xr:uid="{00000000-0005-0000-0000-000038720000}"/>
    <cellStyle name="Normal 66 4 3 3 3 3 2" xfId="17156" xr:uid="{00000000-0005-0000-0000-000039720000}"/>
    <cellStyle name="Normal 66 4 3 3 3 3 3" xfId="25309" xr:uid="{00000000-0005-0000-0000-00003A720000}"/>
    <cellStyle name="Normal 66 4 3 3 3 3 4" xfId="33462" xr:uid="{00000000-0005-0000-0000-00003B720000}"/>
    <cellStyle name="Normal 66 4 3 3 3 3 5" xfId="41694" xr:uid="{00000000-0005-0000-0000-00003C720000}"/>
    <cellStyle name="Normal 66 4 3 3 3 3 6" xfId="51205" xr:uid="{00000000-0005-0000-0000-00003D720000}"/>
    <cellStyle name="Normal 66 4 3 3 3 4" xfId="11556" xr:uid="{00000000-0005-0000-0000-00003E720000}"/>
    <cellStyle name="Normal 66 4 3 3 3 5" xfId="19715" xr:uid="{00000000-0005-0000-0000-00003F720000}"/>
    <cellStyle name="Normal 66 4 3 3 3 6" xfId="27868" xr:uid="{00000000-0005-0000-0000-000040720000}"/>
    <cellStyle name="Normal 66 4 3 3 3 7" xfId="36100" xr:uid="{00000000-0005-0000-0000-000041720000}"/>
    <cellStyle name="Normal 66 4 3 3 3 8" xfId="45611" xr:uid="{00000000-0005-0000-0000-000042720000}"/>
    <cellStyle name="Normal 66 4 3 3 4" xfId="3796" xr:uid="{00000000-0005-0000-0000-000043720000}"/>
    <cellStyle name="Normal 66 4 3 3 4 2" xfId="13313" xr:uid="{00000000-0005-0000-0000-000044720000}"/>
    <cellStyle name="Normal 66 4 3 3 4 3" xfId="21469" xr:uid="{00000000-0005-0000-0000-000045720000}"/>
    <cellStyle name="Normal 66 4 3 3 4 4" xfId="29622" xr:uid="{00000000-0005-0000-0000-000046720000}"/>
    <cellStyle name="Normal 66 4 3 3 4 5" xfId="37854" xr:uid="{00000000-0005-0000-0000-000047720000}"/>
    <cellStyle name="Normal 66 4 3 3 4 6" xfId="47365" xr:uid="{00000000-0005-0000-0000-000048720000}"/>
    <cellStyle name="Normal 66 4 3 3 5" xfId="6359" xr:uid="{00000000-0005-0000-0000-000049720000}"/>
    <cellStyle name="Normal 66 4 3 3 5 2" xfId="15876" xr:uid="{00000000-0005-0000-0000-00004A720000}"/>
    <cellStyle name="Normal 66 4 3 3 5 3" xfId="24029" xr:uid="{00000000-0005-0000-0000-00004B720000}"/>
    <cellStyle name="Normal 66 4 3 3 5 4" xfId="32182" xr:uid="{00000000-0005-0000-0000-00004C720000}"/>
    <cellStyle name="Normal 66 4 3 3 5 5" xfId="40414" xr:uid="{00000000-0005-0000-0000-00004D720000}"/>
    <cellStyle name="Normal 66 4 3 3 5 6" xfId="49925" xr:uid="{00000000-0005-0000-0000-00004E720000}"/>
    <cellStyle name="Normal 66 4 3 3 6" xfId="10276" xr:uid="{00000000-0005-0000-0000-00004F720000}"/>
    <cellStyle name="Normal 66 4 3 3 7" xfId="18435" xr:uid="{00000000-0005-0000-0000-000050720000}"/>
    <cellStyle name="Normal 66 4 3 3 8" xfId="26588" xr:uid="{00000000-0005-0000-0000-000051720000}"/>
    <cellStyle name="Normal 66 4 3 3 9" xfId="34820" xr:uid="{00000000-0005-0000-0000-000052720000}"/>
    <cellStyle name="Normal 66 4 3 4" xfId="1076" xr:uid="{00000000-0005-0000-0000-000053720000}"/>
    <cellStyle name="Normal 66 4 3 4 2" xfId="2359" xr:uid="{00000000-0005-0000-0000-000054720000}"/>
    <cellStyle name="Normal 66 4 3 4 2 2" xfId="5399" xr:uid="{00000000-0005-0000-0000-000055720000}"/>
    <cellStyle name="Normal 66 4 3 4 2 2 2" xfId="14916" xr:uid="{00000000-0005-0000-0000-000056720000}"/>
    <cellStyle name="Normal 66 4 3 4 2 2 3" xfId="23069" xr:uid="{00000000-0005-0000-0000-000057720000}"/>
    <cellStyle name="Normal 66 4 3 4 2 2 4" xfId="31222" xr:uid="{00000000-0005-0000-0000-000058720000}"/>
    <cellStyle name="Normal 66 4 3 4 2 2 5" xfId="39454" xr:uid="{00000000-0005-0000-0000-000059720000}"/>
    <cellStyle name="Normal 66 4 3 4 2 2 6" xfId="48965" xr:uid="{00000000-0005-0000-0000-00005A720000}"/>
    <cellStyle name="Normal 66 4 3 4 2 3" xfId="7959" xr:uid="{00000000-0005-0000-0000-00005B720000}"/>
    <cellStyle name="Normal 66 4 3 4 2 3 2" xfId="17476" xr:uid="{00000000-0005-0000-0000-00005C720000}"/>
    <cellStyle name="Normal 66 4 3 4 2 3 3" xfId="25629" xr:uid="{00000000-0005-0000-0000-00005D720000}"/>
    <cellStyle name="Normal 66 4 3 4 2 3 4" xfId="33782" xr:uid="{00000000-0005-0000-0000-00005E720000}"/>
    <cellStyle name="Normal 66 4 3 4 2 3 5" xfId="42014" xr:uid="{00000000-0005-0000-0000-00005F720000}"/>
    <cellStyle name="Normal 66 4 3 4 2 3 6" xfId="51525" xr:uid="{00000000-0005-0000-0000-000060720000}"/>
    <cellStyle name="Normal 66 4 3 4 2 4" xfId="11876" xr:uid="{00000000-0005-0000-0000-000061720000}"/>
    <cellStyle name="Normal 66 4 3 4 2 5" xfId="20035" xr:uid="{00000000-0005-0000-0000-000062720000}"/>
    <cellStyle name="Normal 66 4 3 4 2 6" xfId="28188" xr:uid="{00000000-0005-0000-0000-000063720000}"/>
    <cellStyle name="Normal 66 4 3 4 2 7" xfId="36420" xr:uid="{00000000-0005-0000-0000-000064720000}"/>
    <cellStyle name="Normal 66 4 3 4 2 8" xfId="45931" xr:uid="{00000000-0005-0000-0000-000065720000}"/>
    <cellStyle name="Normal 66 4 3 4 3" xfId="4119" xr:uid="{00000000-0005-0000-0000-000066720000}"/>
    <cellStyle name="Normal 66 4 3 4 3 2" xfId="13636" xr:uid="{00000000-0005-0000-0000-000067720000}"/>
    <cellStyle name="Normal 66 4 3 4 3 3" xfId="21789" xr:uid="{00000000-0005-0000-0000-000068720000}"/>
    <cellStyle name="Normal 66 4 3 4 3 4" xfId="29942" xr:uid="{00000000-0005-0000-0000-000069720000}"/>
    <cellStyle name="Normal 66 4 3 4 3 5" xfId="38174" xr:uid="{00000000-0005-0000-0000-00006A720000}"/>
    <cellStyle name="Normal 66 4 3 4 3 6" xfId="47685" xr:uid="{00000000-0005-0000-0000-00006B720000}"/>
    <cellStyle name="Normal 66 4 3 4 4" xfId="6679" xr:uid="{00000000-0005-0000-0000-00006C720000}"/>
    <cellStyle name="Normal 66 4 3 4 4 2" xfId="16196" xr:uid="{00000000-0005-0000-0000-00006D720000}"/>
    <cellStyle name="Normal 66 4 3 4 4 3" xfId="24349" xr:uid="{00000000-0005-0000-0000-00006E720000}"/>
    <cellStyle name="Normal 66 4 3 4 4 4" xfId="32502" xr:uid="{00000000-0005-0000-0000-00006F720000}"/>
    <cellStyle name="Normal 66 4 3 4 4 5" xfId="40734" xr:uid="{00000000-0005-0000-0000-000070720000}"/>
    <cellStyle name="Normal 66 4 3 4 4 6" xfId="50245" xr:uid="{00000000-0005-0000-0000-000071720000}"/>
    <cellStyle name="Normal 66 4 3 4 5" xfId="10596" xr:uid="{00000000-0005-0000-0000-000072720000}"/>
    <cellStyle name="Normal 66 4 3 4 6" xfId="18755" xr:uid="{00000000-0005-0000-0000-000073720000}"/>
    <cellStyle name="Normal 66 4 3 4 7" xfId="26908" xr:uid="{00000000-0005-0000-0000-000074720000}"/>
    <cellStyle name="Normal 66 4 3 4 8" xfId="35140" xr:uid="{00000000-0005-0000-0000-000075720000}"/>
    <cellStyle name="Normal 66 4 3 4 9" xfId="44651" xr:uid="{00000000-0005-0000-0000-000076720000}"/>
    <cellStyle name="Normal 66 4 3 5" xfId="1719" xr:uid="{00000000-0005-0000-0000-000077720000}"/>
    <cellStyle name="Normal 66 4 3 5 2" xfId="4759" xr:uid="{00000000-0005-0000-0000-000078720000}"/>
    <cellStyle name="Normal 66 4 3 5 2 2" xfId="14276" xr:uid="{00000000-0005-0000-0000-000079720000}"/>
    <cellStyle name="Normal 66 4 3 5 2 3" xfId="22429" xr:uid="{00000000-0005-0000-0000-00007A720000}"/>
    <cellStyle name="Normal 66 4 3 5 2 4" xfId="30582" xr:uid="{00000000-0005-0000-0000-00007B720000}"/>
    <cellStyle name="Normal 66 4 3 5 2 5" xfId="38814" xr:uid="{00000000-0005-0000-0000-00007C720000}"/>
    <cellStyle name="Normal 66 4 3 5 2 6" xfId="48325" xr:uid="{00000000-0005-0000-0000-00007D720000}"/>
    <cellStyle name="Normal 66 4 3 5 3" xfId="7319" xr:uid="{00000000-0005-0000-0000-00007E720000}"/>
    <cellStyle name="Normal 66 4 3 5 3 2" xfId="16836" xr:uid="{00000000-0005-0000-0000-00007F720000}"/>
    <cellStyle name="Normal 66 4 3 5 3 3" xfId="24989" xr:uid="{00000000-0005-0000-0000-000080720000}"/>
    <cellStyle name="Normal 66 4 3 5 3 4" xfId="33142" xr:uid="{00000000-0005-0000-0000-000081720000}"/>
    <cellStyle name="Normal 66 4 3 5 3 5" xfId="41374" xr:uid="{00000000-0005-0000-0000-000082720000}"/>
    <cellStyle name="Normal 66 4 3 5 3 6" xfId="50885" xr:uid="{00000000-0005-0000-0000-000083720000}"/>
    <cellStyle name="Normal 66 4 3 5 4" xfId="11236" xr:uid="{00000000-0005-0000-0000-000084720000}"/>
    <cellStyle name="Normal 66 4 3 5 5" xfId="19395" xr:uid="{00000000-0005-0000-0000-000085720000}"/>
    <cellStyle name="Normal 66 4 3 5 6" xfId="27548" xr:uid="{00000000-0005-0000-0000-000086720000}"/>
    <cellStyle name="Normal 66 4 3 5 7" xfId="35780" xr:uid="{00000000-0005-0000-0000-000087720000}"/>
    <cellStyle name="Normal 66 4 3 5 8" xfId="45291" xr:uid="{00000000-0005-0000-0000-000088720000}"/>
    <cellStyle name="Normal 66 4 3 6" xfId="3473" xr:uid="{00000000-0005-0000-0000-000089720000}"/>
    <cellStyle name="Normal 66 4 3 6 2" xfId="12990" xr:uid="{00000000-0005-0000-0000-00008A720000}"/>
    <cellStyle name="Normal 66 4 3 6 3" xfId="21149" xr:uid="{00000000-0005-0000-0000-00008B720000}"/>
    <cellStyle name="Normal 66 4 3 6 4" xfId="29302" xr:uid="{00000000-0005-0000-0000-00008C720000}"/>
    <cellStyle name="Normal 66 4 3 6 5" xfId="37534" xr:uid="{00000000-0005-0000-0000-00008D720000}"/>
    <cellStyle name="Normal 66 4 3 6 6" xfId="47045" xr:uid="{00000000-0005-0000-0000-00008E720000}"/>
    <cellStyle name="Normal 66 4 3 7" xfId="6039" xr:uid="{00000000-0005-0000-0000-00008F720000}"/>
    <cellStyle name="Normal 66 4 3 7 2" xfId="15556" xr:uid="{00000000-0005-0000-0000-000090720000}"/>
    <cellStyle name="Normal 66 4 3 7 3" xfId="23709" xr:uid="{00000000-0005-0000-0000-000091720000}"/>
    <cellStyle name="Normal 66 4 3 7 4" xfId="31862" xr:uid="{00000000-0005-0000-0000-000092720000}"/>
    <cellStyle name="Normal 66 4 3 7 5" xfId="40094" xr:uid="{00000000-0005-0000-0000-000093720000}"/>
    <cellStyle name="Normal 66 4 3 7 6" xfId="49605" xr:uid="{00000000-0005-0000-0000-000094720000}"/>
    <cellStyle name="Normal 66 4 3 8" xfId="9956" xr:uid="{00000000-0005-0000-0000-000095720000}"/>
    <cellStyle name="Normal 66 4 3 9" xfId="18115" xr:uid="{00000000-0005-0000-0000-000096720000}"/>
    <cellStyle name="Normal 66 4 30" xfId="9625" xr:uid="{00000000-0005-0000-0000-000097720000}"/>
    <cellStyle name="Normal 66 4 30 2" xfId="43680" xr:uid="{00000000-0005-0000-0000-000098720000}"/>
    <cellStyle name="Normal 66 4 30 3" xfId="53191" xr:uid="{00000000-0005-0000-0000-000099720000}"/>
    <cellStyle name="Normal 66 4 31" xfId="9704" xr:uid="{00000000-0005-0000-0000-00009A720000}"/>
    <cellStyle name="Normal 66 4 31 2" xfId="43759" xr:uid="{00000000-0005-0000-0000-00009B720000}"/>
    <cellStyle name="Normal 66 4 31 3" xfId="53270" xr:uid="{00000000-0005-0000-0000-00009C720000}"/>
    <cellStyle name="Normal 66 4 32" xfId="9783" xr:uid="{00000000-0005-0000-0000-00009D720000}"/>
    <cellStyle name="Normal 66 4 32 2" xfId="43838" xr:uid="{00000000-0005-0000-0000-00009E720000}"/>
    <cellStyle name="Normal 66 4 32 3" xfId="53349" xr:uid="{00000000-0005-0000-0000-00009F720000}"/>
    <cellStyle name="Normal 66 4 33" xfId="9877" xr:uid="{00000000-0005-0000-0000-0000A0720000}"/>
    <cellStyle name="Normal 66 4 34" xfId="18036" xr:uid="{00000000-0005-0000-0000-0000A1720000}"/>
    <cellStyle name="Normal 66 4 35" xfId="26189" xr:uid="{00000000-0005-0000-0000-0000A2720000}"/>
    <cellStyle name="Normal 66 4 36" xfId="34342" xr:uid="{00000000-0005-0000-0000-0000A3720000}"/>
    <cellStyle name="Normal 66 4 37" xfId="34421" xr:uid="{00000000-0005-0000-0000-0000A4720000}"/>
    <cellStyle name="Normal 66 4 38" xfId="43932" xr:uid="{00000000-0005-0000-0000-0000A5720000}"/>
    <cellStyle name="Normal 66 4 39" xfId="53443" xr:uid="{00000000-0005-0000-0000-0000A6720000}"/>
    <cellStyle name="Normal 66 4 4" xfId="507" xr:uid="{00000000-0005-0000-0000-0000A7720000}"/>
    <cellStyle name="Normal 66 4 4 10" xfId="34580" xr:uid="{00000000-0005-0000-0000-0000A8720000}"/>
    <cellStyle name="Normal 66 4 4 11" xfId="44091" xr:uid="{00000000-0005-0000-0000-0000A9720000}"/>
    <cellStyle name="Normal 66 4 4 2" xfId="833" xr:uid="{00000000-0005-0000-0000-0000AA720000}"/>
    <cellStyle name="Normal 66 4 4 2 10" xfId="44411" xr:uid="{00000000-0005-0000-0000-0000AB720000}"/>
    <cellStyle name="Normal 66 4 4 2 2" xfId="1476" xr:uid="{00000000-0005-0000-0000-0000AC720000}"/>
    <cellStyle name="Normal 66 4 4 2 2 2" xfId="2759" xr:uid="{00000000-0005-0000-0000-0000AD720000}"/>
    <cellStyle name="Normal 66 4 4 2 2 2 2" xfId="5799" xr:uid="{00000000-0005-0000-0000-0000AE720000}"/>
    <cellStyle name="Normal 66 4 4 2 2 2 2 2" xfId="15316" xr:uid="{00000000-0005-0000-0000-0000AF720000}"/>
    <cellStyle name="Normal 66 4 4 2 2 2 2 3" xfId="23469" xr:uid="{00000000-0005-0000-0000-0000B0720000}"/>
    <cellStyle name="Normal 66 4 4 2 2 2 2 4" xfId="31622" xr:uid="{00000000-0005-0000-0000-0000B1720000}"/>
    <cellStyle name="Normal 66 4 4 2 2 2 2 5" xfId="39854" xr:uid="{00000000-0005-0000-0000-0000B2720000}"/>
    <cellStyle name="Normal 66 4 4 2 2 2 2 6" xfId="49365" xr:uid="{00000000-0005-0000-0000-0000B3720000}"/>
    <cellStyle name="Normal 66 4 4 2 2 2 3" xfId="8359" xr:uid="{00000000-0005-0000-0000-0000B4720000}"/>
    <cellStyle name="Normal 66 4 4 2 2 2 3 2" xfId="17876" xr:uid="{00000000-0005-0000-0000-0000B5720000}"/>
    <cellStyle name="Normal 66 4 4 2 2 2 3 3" xfId="26029" xr:uid="{00000000-0005-0000-0000-0000B6720000}"/>
    <cellStyle name="Normal 66 4 4 2 2 2 3 4" xfId="34182" xr:uid="{00000000-0005-0000-0000-0000B7720000}"/>
    <cellStyle name="Normal 66 4 4 2 2 2 3 5" xfId="42414" xr:uid="{00000000-0005-0000-0000-0000B8720000}"/>
    <cellStyle name="Normal 66 4 4 2 2 2 3 6" xfId="51925" xr:uid="{00000000-0005-0000-0000-0000B9720000}"/>
    <cellStyle name="Normal 66 4 4 2 2 2 4" xfId="12276" xr:uid="{00000000-0005-0000-0000-0000BA720000}"/>
    <cellStyle name="Normal 66 4 4 2 2 2 5" xfId="20435" xr:uid="{00000000-0005-0000-0000-0000BB720000}"/>
    <cellStyle name="Normal 66 4 4 2 2 2 6" xfId="28588" xr:uid="{00000000-0005-0000-0000-0000BC720000}"/>
    <cellStyle name="Normal 66 4 4 2 2 2 7" xfId="36820" xr:uid="{00000000-0005-0000-0000-0000BD720000}"/>
    <cellStyle name="Normal 66 4 4 2 2 2 8" xfId="46331" xr:uid="{00000000-0005-0000-0000-0000BE720000}"/>
    <cellStyle name="Normal 66 4 4 2 2 3" xfId="4519" xr:uid="{00000000-0005-0000-0000-0000BF720000}"/>
    <cellStyle name="Normal 66 4 4 2 2 3 2" xfId="14036" xr:uid="{00000000-0005-0000-0000-0000C0720000}"/>
    <cellStyle name="Normal 66 4 4 2 2 3 3" xfId="22189" xr:uid="{00000000-0005-0000-0000-0000C1720000}"/>
    <cellStyle name="Normal 66 4 4 2 2 3 4" xfId="30342" xr:uid="{00000000-0005-0000-0000-0000C2720000}"/>
    <cellStyle name="Normal 66 4 4 2 2 3 5" xfId="38574" xr:uid="{00000000-0005-0000-0000-0000C3720000}"/>
    <cellStyle name="Normal 66 4 4 2 2 3 6" xfId="48085" xr:uid="{00000000-0005-0000-0000-0000C4720000}"/>
    <cellStyle name="Normal 66 4 4 2 2 4" xfId="7079" xr:uid="{00000000-0005-0000-0000-0000C5720000}"/>
    <cellStyle name="Normal 66 4 4 2 2 4 2" xfId="16596" xr:uid="{00000000-0005-0000-0000-0000C6720000}"/>
    <cellStyle name="Normal 66 4 4 2 2 4 3" xfId="24749" xr:uid="{00000000-0005-0000-0000-0000C7720000}"/>
    <cellStyle name="Normal 66 4 4 2 2 4 4" xfId="32902" xr:uid="{00000000-0005-0000-0000-0000C8720000}"/>
    <cellStyle name="Normal 66 4 4 2 2 4 5" xfId="41134" xr:uid="{00000000-0005-0000-0000-0000C9720000}"/>
    <cellStyle name="Normal 66 4 4 2 2 4 6" xfId="50645" xr:uid="{00000000-0005-0000-0000-0000CA720000}"/>
    <cellStyle name="Normal 66 4 4 2 2 5" xfId="10996" xr:uid="{00000000-0005-0000-0000-0000CB720000}"/>
    <cellStyle name="Normal 66 4 4 2 2 6" xfId="19155" xr:uid="{00000000-0005-0000-0000-0000CC720000}"/>
    <cellStyle name="Normal 66 4 4 2 2 7" xfId="27308" xr:uid="{00000000-0005-0000-0000-0000CD720000}"/>
    <cellStyle name="Normal 66 4 4 2 2 8" xfId="35540" xr:uid="{00000000-0005-0000-0000-0000CE720000}"/>
    <cellStyle name="Normal 66 4 4 2 2 9" xfId="45051" xr:uid="{00000000-0005-0000-0000-0000CF720000}"/>
    <cellStyle name="Normal 66 4 4 2 3" xfId="2119" xr:uid="{00000000-0005-0000-0000-0000D0720000}"/>
    <cellStyle name="Normal 66 4 4 2 3 2" xfId="5159" xr:uid="{00000000-0005-0000-0000-0000D1720000}"/>
    <cellStyle name="Normal 66 4 4 2 3 2 2" xfId="14676" xr:uid="{00000000-0005-0000-0000-0000D2720000}"/>
    <cellStyle name="Normal 66 4 4 2 3 2 3" xfId="22829" xr:uid="{00000000-0005-0000-0000-0000D3720000}"/>
    <cellStyle name="Normal 66 4 4 2 3 2 4" xfId="30982" xr:uid="{00000000-0005-0000-0000-0000D4720000}"/>
    <cellStyle name="Normal 66 4 4 2 3 2 5" xfId="39214" xr:uid="{00000000-0005-0000-0000-0000D5720000}"/>
    <cellStyle name="Normal 66 4 4 2 3 2 6" xfId="48725" xr:uid="{00000000-0005-0000-0000-0000D6720000}"/>
    <cellStyle name="Normal 66 4 4 2 3 3" xfId="7719" xr:uid="{00000000-0005-0000-0000-0000D7720000}"/>
    <cellStyle name="Normal 66 4 4 2 3 3 2" xfId="17236" xr:uid="{00000000-0005-0000-0000-0000D8720000}"/>
    <cellStyle name="Normal 66 4 4 2 3 3 3" xfId="25389" xr:uid="{00000000-0005-0000-0000-0000D9720000}"/>
    <cellStyle name="Normal 66 4 4 2 3 3 4" xfId="33542" xr:uid="{00000000-0005-0000-0000-0000DA720000}"/>
    <cellStyle name="Normal 66 4 4 2 3 3 5" xfId="41774" xr:uid="{00000000-0005-0000-0000-0000DB720000}"/>
    <cellStyle name="Normal 66 4 4 2 3 3 6" xfId="51285" xr:uid="{00000000-0005-0000-0000-0000DC720000}"/>
    <cellStyle name="Normal 66 4 4 2 3 4" xfId="11636" xr:uid="{00000000-0005-0000-0000-0000DD720000}"/>
    <cellStyle name="Normal 66 4 4 2 3 5" xfId="19795" xr:uid="{00000000-0005-0000-0000-0000DE720000}"/>
    <cellStyle name="Normal 66 4 4 2 3 6" xfId="27948" xr:uid="{00000000-0005-0000-0000-0000DF720000}"/>
    <cellStyle name="Normal 66 4 4 2 3 7" xfId="36180" xr:uid="{00000000-0005-0000-0000-0000E0720000}"/>
    <cellStyle name="Normal 66 4 4 2 3 8" xfId="45691" xr:uid="{00000000-0005-0000-0000-0000E1720000}"/>
    <cellStyle name="Normal 66 4 4 2 4" xfId="3879" xr:uid="{00000000-0005-0000-0000-0000E2720000}"/>
    <cellStyle name="Normal 66 4 4 2 4 2" xfId="13396" xr:uid="{00000000-0005-0000-0000-0000E3720000}"/>
    <cellStyle name="Normal 66 4 4 2 4 3" xfId="21549" xr:uid="{00000000-0005-0000-0000-0000E4720000}"/>
    <cellStyle name="Normal 66 4 4 2 4 4" xfId="29702" xr:uid="{00000000-0005-0000-0000-0000E5720000}"/>
    <cellStyle name="Normal 66 4 4 2 4 5" xfId="37934" xr:uid="{00000000-0005-0000-0000-0000E6720000}"/>
    <cellStyle name="Normal 66 4 4 2 4 6" xfId="47445" xr:uid="{00000000-0005-0000-0000-0000E7720000}"/>
    <cellStyle name="Normal 66 4 4 2 5" xfId="6439" xr:uid="{00000000-0005-0000-0000-0000E8720000}"/>
    <cellStyle name="Normal 66 4 4 2 5 2" xfId="15956" xr:uid="{00000000-0005-0000-0000-0000E9720000}"/>
    <cellStyle name="Normal 66 4 4 2 5 3" xfId="24109" xr:uid="{00000000-0005-0000-0000-0000EA720000}"/>
    <cellStyle name="Normal 66 4 4 2 5 4" xfId="32262" xr:uid="{00000000-0005-0000-0000-0000EB720000}"/>
    <cellStyle name="Normal 66 4 4 2 5 5" xfId="40494" xr:uid="{00000000-0005-0000-0000-0000EC720000}"/>
    <cellStyle name="Normal 66 4 4 2 5 6" xfId="50005" xr:uid="{00000000-0005-0000-0000-0000ED720000}"/>
    <cellStyle name="Normal 66 4 4 2 6" xfId="10356" xr:uid="{00000000-0005-0000-0000-0000EE720000}"/>
    <cellStyle name="Normal 66 4 4 2 7" xfId="18515" xr:uid="{00000000-0005-0000-0000-0000EF720000}"/>
    <cellStyle name="Normal 66 4 4 2 8" xfId="26668" xr:uid="{00000000-0005-0000-0000-0000F0720000}"/>
    <cellStyle name="Normal 66 4 4 2 9" xfId="34900" xr:uid="{00000000-0005-0000-0000-0000F1720000}"/>
    <cellStyle name="Normal 66 4 4 3" xfId="1156" xr:uid="{00000000-0005-0000-0000-0000F2720000}"/>
    <cellStyle name="Normal 66 4 4 3 2" xfId="2439" xr:uid="{00000000-0005-0000-0000-0000F3720000}"/>
    <cellStyle name="Normal 66 4 4 3 2 2" xfId="5479" xr:uid="{00000000-0005-0000-0000-0000F4720000}"/>
    <cellStyle name="Normal 66 4 4 3 2 2 2" xfId="14996" xr:uid="{00000000-0005-0000-0000-0000F5720000}"/>
    <cellStyle name="Normal 66 4 4 3 2 2 3" xfId="23149" xr:uid="{00000000-0005-0000-0000-0000F6720000}"/>
    <cellStyle name="Normal 66 4 4 3 2 2 4" xfId="31302" xr:uid="{00000000-0005-0000-0000-0000F7720000}"/>
    <cellStyle name="Normal 66 4 4 3 2 2 5" xfId="39534" xr:uid="{00000000-0005-0000-0000-0000F8720000}"/>
    <cellStyle name="Normal 66 4 4 3 2 2 6" xfId="49045" xr:uid="{00000000-0005-0000-0000-0000F9720000}"/>
    <cellStyle name="Normal 66 4 4 3 2 3" xfId="8039" xr:uid="{00000000-0005-0000-0000-0000FA720000}"/>
    <cellStyle name="Normal 66 4 4 3 2 3 2" xfId="17556" xr:uid="{00000000-0005-0000-0000-0000FB720000}"/>
    <cellStyle name="Normal 66 4 4 3 2 3 3" xfId="25709" xr:uid="{00000000-0005-0000-0000-0000FC720000}"/>
    <cellStyle name="Normal 66 4 4 3 2 3 4" xfId="33862" xr:uid="{00000000-0005-0000-0000-0000FD720000}"/>
    <cellStyle name="Normal 66 4 4 3 2 3 5" xfId="42094" xr:uid="{00000000-0005-0000-0000-0000FE720000}"/>
    <cellStyle name="Normal 66 4 4 3 2 3 6" xfId="51605" xr:uid="{00000000-0005-0000-0000-0000FF720000}"/>
    <cellStyle name="Normal 66 4 4 3 2 4" xfId="11956" xr:uid="{00000000-0005-0000-0000-000000730000}"/>
    <cellStyle name="Normal 66 4 4 3 2 5" xfId="20115" xr:uid="{00000000-0005-0000-0000-000001730000}"/>
    <cellStyle name="Normal 66 4 4 3 2 6" xfId="28268" xr:uid="{00000000-0005-0000-0000-000002730000}"/>
    <cellStyle name="Normal 66 4 4 3 2 7" xfId="36500" xr:uid="{00000000-0005-0000-0000-000003730000}"/>
    <cellStyle name="Normal 66 4 4 3 2 8" xfId="46011" xr:uid="{00000000-0005-0000-0000-000004730000}"/>
    <cellStyle name="Normal 66 4 4 3 3" xfId="4199" xr:uid="{00000000-0005-0000-0000-000005730000}"/>
    <cellStyle name="Normal 66 4 4 3 3 2" xfId="13716" xr:uid="{00000000-0005-0000-0000-000006730000}"/>
    <cellStyle name="Normal 66 4 4 3 3 3" xfId="21869" xr:uid="{00000000-0005-0000-0000-000007730000}"/>
    <cellStyle name="Normal 66 4 4 3 3 4" xfId="30022" xr:uid="{00000000-0005-0000-0000-000008730000}"/>
    <cellStyle name="Normal 66 4 4 3 3 5" xfId="38254" xr:uid="{00000000-0005-0000-0000-000009730000}"/>
    <cellStyle name="Normal 66 4 4 3 3 6" xfId="47765" xr:uid="{00000000-0005-0000-0000-00000A730000}"/>
    <cellStyle name="Normal 66 4 4 3 4" xfId="6759" xr:uid="{00000000-0005-0000-0000-00000B730000}"/>
    <cellStyle name="Normal 66 4 4 3 4 2" xfId="16276" xr:uid="{00000000-0005-0000-0000-00000C730000}"/>
    <cellStyle name="Normal 66 4 4 3 4 3" xfId="24429" xr:uid="{00000000-0005-0000-0000-00000D730000}"/>
    <cellStyle name="Normal 66 4 4 3 4 4" xfId="32582" xr:uid="{00000000-0005-0000-0000-00000E730000}"/>
    <cellStyle name="Normal 66 4 4 3 4 5" xfId="40814" xr:uid="{00000000-0005-0000-0000-00000F730000}"/>
    <cellStyle name="Normal 66 4 4 3 4 6" xfId="50325" xr:uid="{00000000-0005-0000-0000-000010730000}"/>
    <cellStyle name="Normal 66 4 4 3 5" xfId="10676" xr:uid="{00000000-0005-0000-0000-000011730000}"/>
    <cellStyle name="Normal 66 4 4 3 6" xfId="18835" xr:uid="{00000000-0005-0000-0000-000012730000}"/>
    <cellStyle name="Normal 66 4 4 3 7" xfId="26988" xr:uid="{00000000-0005-0000-0000-000013730000}"/>
    <cellStyle name="Normal 66 4 4 3 8" xfId="35220" xr:uid="{00000000-0005-0000-0000-000014730000}"/>
    <cellStyle name="Normal 66 4 4 3 9" xfId="44731" xr:uid="{00000000-0005-0000-0000-000015730000}"/>
    <cellStyle name="Normal 66 4 4 4" xfId="1799" xr:uid="{00000000-0005-0000-0000-000016730000}"/>
    <cellStyle name="Normal 66 4 4 4 2" xfId="4839" xr:uid="{00000000-0005-0000-0000-000017730000}"/>
    <cellStyle name="Normal 66 4 4 4 2 2" xfId="14356" xr:uid="{00000000-0005-0000-0000-000018730000}"/>
    <cellStyle name="Normal 66 4 4 4 2 3" xfId="22509" xr:uid="{00000000-0005-0000-0000-000019730000}"/>
    <cellStyle name="Normal 66 4 4 4 2 4" xfId="30662" xr:uid="{00000000-0005-0000-0000-00001A730000}"/>
    <cellStyle name="Normal 66 4 4 4 2 5" xfId="38894" xr:uid="{00000000-0005-0000-0000-00001B730000}"/>
    <cellStyle name="Normal 66 4 4 4 2 6" xfId="48405" xr:uid="{00000000-0005-0000-0000-00001C730000}"/>
    <cellStyle name="Normal 66 4 4 4 3" xfId="7399" xr:uid="{00000000-0005-0000-0000-00001D730000}"/>
    <cellStyle name="Normal 66 4 4 4 3 2" xfId="16916" xr:uid="{00000000-0005-0000-0000-00001E730000}"/>
    <cellStyle name="Normal 66 4 4 4 3 3" xfId="25069" xr:uid="{00000000-0005-0000-0000-00001F730000}"/>
    <cellStyle name="Normal 66 4 4 4 3 4" xfId="33222" xr:uid="{00000000-0005-0000-0000-000020730000}"/>
    <cellStyle name="Normal 66 4 4 4 3 5" xfId="41454" xr:uid="{00000000-0005-0000-0000-000021730000}"/>
    <cellStyle name="Normal 66 4 4 4 3 6" xfId="50965" xr:uid="{00000000-0005-0000-0000-000022730000}"/>
    <cellStyle name="Normal 66 4 4 4 4" xfId="11316" xr:uid="{00000000-0005-0000-0000-000023730000}"/>
    <cellStyle name="Normal 66 4 4 4 5" xfId="19475" xr:uid="{00000000-0005-0000-0000-000024730000}"/>
    <cellStyle name="Normal 66 4 4 4 6" xfId="27628" xr:uid="{00000000-0005-0000-0000-000025730000}"/>
    <cellStyle name="Normal 66 4 4 4 7" xfId="35860" xr:uid="{00000000-0005-0000-0000-000026730000}"/>
    <cellStyle name="Normal 66 4 4 4 8" xfId="45371" xr:uid="{00000000-0005-0000-0000-000027730000}"/>
    <cellStyle name="Normal 66 4 4 5" xfId="3556" xr:uid="{00000000-0005-0000-0000-000028730000}"/>
    <cellStyle name="Normal 66 4 4 5 2" xfId="13073" xr:uid="{00000000-0005-0000-0000-000029730000}"/>
    <cellStyle name="Normal 66 4 4 5 3" xfId="21229" xr:uid="{00000000-0005-0000-0000-00002A730000}"/>
    <cellStyle name="Normal 66 4 4 5 4" xfId="29382" xr:uid="{00000000-0005-0000-0000-00002B730000}"/>
    <cellStyle name="Normal 66 4 4 5 5" xfId="37614" xr:uid="{00000000-0005-0000-0000-00002C730000}"/>
    <cellStyle name="Normal 66 4 4 5 6" xfId="47125" xr:uid="{00000000-0005-0000-0000-00002D730000}"/>
    <cellStyle name="Normal 66 4 4 6" xfId="6119" xr:uid="{00000000-0005-0000-0000-00002E730000}"/>
    <cellStyle name="Normal 66 4 4 6 2" xfId="15636" xr:uid="{00000000-0005-0000-0000-00002F730000}"/>
    <cellStyle name="Normal 66 4 4 6 3" xfId="23789" xr:uid="{00000000-0005-0000-0000-000030730000}"/>
    <cellStyle name="Normal 66 4 4 6 4" xfId="31942" xr:uid="{00000000-0005-0000-0000-000031730000}"/>
    <cellStyle name="Normal 66 4 4 6 5" xfId="40174" xr:uid="{00000000-0005-0000-0000-000032730000}"/>
    <cellStyle name="Normal 66 4 4 6 6" xfId="49685" xr:uid="{00000000-0005-0000-0000-000033730000}"/>
    <cellStyle name="Normal 66 4 4 7" xfId="10036" xr:uid="{00000000-0005-0000-0000-000034730000}"/>
    <cellStyle name="Normal 66 4 4 8" xfId="18195" xr:uid="{00000000-0005-0000-0000-000035730000}"/>
    <cellStyle name="Normal 66 4 4 9" xfId="26348" xr:uid="{00000000-0005-0000-0000-000036730000}"/>
    <cellStyle name="Normal 66 4 40" xfId="53522" xr:uid="{00000000-0005-0000-0000-000037730000}"/>
    <cellStyle name="Normal 66 4 41" xfId="53601" xr:uid="{00000000-0005-0000-0000-000038730000}"/>
    <cellStyle name="Normal 66 4 42" xfId="53680" xr:uid="{00000000-0005-0000-0000-000039730000}"/>
    <cellStyle name="Normal 66 4 43" xfId="53759" xr:uid="{00000000-0005-0000-0000-00003A730000}"/>
    <cellStyle name="Normal 66 4 5" xfId="670" xr:uid="{00000000-0005-0000-0000-00003B730000}"/>
    <cellStyle name="Normal 66 4 5 10" xfId="44251" xr:uid="{00000000-0005-0000-0000-00003C730000}"/>
    <cellStyle name="Normal 66 4 5 2" xfId="1316" xr:uid="{00000000-0005-0000-0000-00003D730000}"/>
    <cellStyle name="Normal 66 4 5 2 2" xfId="2599" xr:uid="{00000000-0005-0000-0000-00003E730000}"/>
    <cellStyle name="Normal 66 4 5 2 2 2" xfId="5639" xr:uid="{00000000-0005-0000-0000-00003F730000}"/>
    <cellStyle name="Normal 66 4 5 2 2 2 2" xfId="15156" xr:uid="{00000000-0005-0000-0000-000040730000}"/>
    <cellStyle name="Normal 66 4 5 2 2 2 3" xfId="23309" xr:uid="{00000000-0005-0000-0000-000041730000}"/>
    <cellStyle name="Normal 66 4 5 2 2 2 4" xfId="31462" xr:uid="{00000000-0005-0000-0000-000042730000}"/>
    <cellStyle name="Normal 66 4 5 2 2 2 5" xfId="39694" xr:uid="{00000000-0005-0000-0000-000043730000}"/>
    <cellStyle name="Normal 66 4 5 2 2 2 6" xfId="49205" xr:uid="{00000000-0005-0000-0000-000044730000}"/>
    <cellStyle name="Normal 66 4 5 2 2 3" xfId="8199" xr:uid="{00000000-0005-0000-0000-000045730000}"/>
    <cellStyle name="Normal 66 4 5 2 2 3 2" xfId="17716" xr:uid="{00000000-0005-0000-0000-000046730000}"/>
    <cellStyle name="Normal 66 4 5 2 2 3 3" xfId="25869" xr:uid="{00000000-0005-0000-0000-000047730000}"/>
    <cellStyle name="Normal 66 4 5 2 2 3 4" xfId="34022" xr:uid="{00000000-0005-0000-0000-000048730000}"/>
    <cellStyle name="Normal 66 4 5 2 2 3 5" xfId="42254" xr:uid="{00000000-0005-0000-0000-000049730000}"/>
    <cellStyle name="Normal 66 4 5 2 2 3 6" xfId="51765" xr:uid="{00000000-0005-0000-0000-00004A730000}"/>
    <cellStyle name="Normal 66 4 5 2 2 4" xfId="12116" xr:uid="{00000000-0005-0000-0000-00004B730000}"/>
    <cellStyle name="Normal 66 4 5 2 2 5" xfId="20275" xr:uid="{00000000-0005-0000-0000-00004C730000}"/>
    <cellStyle name="Normal 66 4 5 2 2 6" xfId="28428" xr:uid="{00000000-0005-0000-0000-00004D730000}"/>
    <cellStyle name="Normal 66 4 5 2 2 7" xfId="36660" xr:uid="{00000000-0005-0000-0000-00004E730000}"/>
    <cellStyle name="Normal 66 4 5 2 2 8" xfId="46171" xr:uid="{00000000-0005-0000-0000-00004F730000}"/>
    <cellStyle name="Normal 66 4 5 2 3" xfId="4359" xr:uid="{00000000-0005-0000-0000-000050730000}"/>
    <cellStyle name="Normal 66 4 5 2 3 2" xfId="13876" xr:uid="{00000000-0005-0000-0000-000051730000}"/>
    <cellStyle name="Normal 66 4 5 2 3 3" xfId="22029" xr:uid="{00000000-0005-0000-0000-000052730000}"/>
    <cellStyle name="Normal 66 4 5 2 3 4" xfId="30182" xr:uid="{00000000-0005-0000-0000-000053730000}"/>
    <cellStyle name="Normal 66 4 5 2 3 5" xfId="38414" xr:uid="{00000000-0005-0000-0000-000054730000}"/>
    <cellStyle name="Normal 66 4 5 2 3 6" xfId="47925" xr:uid="{00000000-0005-0000-0000-000055730000}"/>
    <cellStyle name="Normal 66 4 5 2 4" xfId="6919" xr:uid="{00000000-0005-0000-0000-000056730000}"/>
    <cellStyle name="Normal 66 4 5 2 4 2" xfId="16436" xr:uid="{00000000-0005-0000-0000-000057730000}"/>
    <cellStyle name="Normal 66 4 5 2 4 3" xfId="24589" xr:uid="{00000000-0005-0000-0000-000058730000}"/>
    <cellStyle name="Normal 66 4 5 2 4 4" xfId="32742" xr:uid="{00000000-0005-0000-0000-000059730000}"/>
    <cellStyle name="Normal 66 4 5 2 4 5" xfId="40974" xr:uid="{00000000-0005-0000-0000-00005A730000}"/>
    <cellStyle name="Normal 66 4 5 2 4 6" xfId="50485" xr:uid="{00000000-0005-0000-0000-00005B730000}"/>
    <cellStyle name="Normal 66 4 5 2 5" xfId="10836" xr:uid="{00000000-0005-0000-0000-00005C730000}"/>
    <cellStyle name="Normal 66 4 5 2 6" xfId="18995" xr:uid="{00000000-0005-0000-0000-00005D730000}"/>
    <cellStyle name="Normal 66 4 5 2 7" xfId="27148" xr:uid="{00000000-0005-0000-0000-00005E730000}"/>
    <cellStyle name="Normal 66 4 5 2 8" xfId="35380" xr:uid="{00000000-0005-0000-0000-00005F730000}"/>
    <cellStyle name="Normal 66 4 5 2 9" xfId="44891" xr:uid="{00000000-0005-0000-0000-000060730000}"/>
    <cellStyle name="Normal 66 4 5 3" xfId="1959" xr:uid="{00000000-0005-0000-0000-000061730000}"/>
    <cellStyle name="Normal 66 4 5 3 2" xfId="4999" xr:uid="{00000000-0005-0000-0000-000062730000}"/>
    <cellStyle name="Normal 66 4 5 3 2 2" xfId="14516" xr:uid="{00000000-0005-0000-0000-000063730000}"/>
    <cellStyle name="Normal 66 4 5 3 2 3" xfId="22669" xr:uid="{00000000-0005-0000-0000-000064730000}"/>
    <cellStyle name="Normal 66 4 5 3 2 4" xfId="30822" xr:uid="{00000000-0005-0000-0000-000065730000}"/>
    <cellStyle name="Normal 66 4 5 3 2 5" xfId="39054" xr:uid="{00000000-0005-0000-0000-000066730000}"/>
    <cellStyle name="Normal 66 4 5 3 2 6" xfId="48565" xr:uid="{00000000-0005-0000-0000-000067730000}"/>
    <cellStyle name="Normal 66 4 5 3 3" xfId="7559" xr:uid="{00000000-0005-0000-0000-000068730000}"/>
    <cellStyle name="Normal 66 4 5 3 3 2" xfId="17076" xr:uid="{00000000-0005-0000-0000-000069730000}"/>
    <cellStyle name="Normal 66 4 5 3 3 3" xfId="25229" xr:uid="{00000000-0005-0000-0000-00006A730000}"/>
    <cellStyle name="Normal 66 4 5 3 3 4" xfId="33382" xr:uid="{00000000-0005-0000-0000-00006B730000}"/>
    <cellStyle name="Normal 66 4 5 3 3 5" xfId="41614" xr:uid="{00000000-0005-0000-0000-00006C730000}"/>
    <cellStyle name="Normal 66 4 5 3 3 6" xfId="51125" xr:uid="{00000000-0005-0000-0000-00006D730000}"/>
    <cellStyle name="Normal 66 4 5 3 4" xfId="11476" xr:uid="{00000000-0005-0000-0000-00006E730000}"/>
    <cellStyle name="Normal 66 4 5 3 5" xfId="19635" xr:uid="{00000000-0005-0000-0000-00006F730000}"/>
    <cellStyle name="Normal 66 4 5 3 6" xfId="27788" xr:uid="{00000000-0005-0000-0000-000070730000}"/>
    <cellStyle name="Normal 66 4 5 3 7" xfId="36020" xr:uid="{00000000-0005-0000-0000-000071730000}"/>
    <cellStyle name="Normal 66 4 5 3 8" xfId="45531" xr:uid="{00000000-0005-0000-0000-000072730000}"/>
    <cellStyle name="Normal 66 4 5 4" xfId="3716" xr:uid="{00000000-0005-0000-0000-000073730000}"/>
    <cellStyle name="Normal 66 4 5 4 2" xfId="13233" xr:uid="{00000000-0005-0000-0000-000074730000}"/>
    <cellStyle name="Normal 66 4 5 4 3" xfId="21389" xr:uid="{00000000-0005-0000-0000-000075730000}"/>
    <cellStyle name="Normal 66 4 5 4 4" xfId="29542" xr:uid="{00000000-0005-0000-0000-000076730000}"/>
    <cellStyle name="Normal 66 4 5 4 5" xfId="37774" xr:uid="{00000000-0005-0000-0000-000077730000}"/>
    <cellStyle name="Normal 66 4 5 4 6" xfId="47285" xr:uid="{00000000-0005-0000-0000-000078730000}"/>
    <cellStyle name="Normal 66 4 5 5" xfId="6279" xr:uid="{00000000-0005-0000-0000-000079730000}"/>
    <cellStyle name="Normal 66 4 5 5 2" xfId="15796" xr:uid="{00000000-0005-0000-0000-00007A730000}"/>
    <cellStyle name="Normal 66 4 5 5 3" xfId="23949" xr:uid="{00000000-0005-0000-0000-00007B730000}"/>
    <cellStyle name="Normal 66 4 5 5 4" xfId="32102" xr:uid="{00000000-0005-0000-0000-00007C730000}"/>
    <cellStyle name="Normal 66 4 5 5 5" xfId="40334" xr:uid="{00000000-0005-0000-0000-00007D730000}"/>
    <cellStyle name="Normal 66 4 5 5 6" xfId="49845" xr:uid="{00000000-0005-0000-0000-00007E730000}"/>
    <cellStyle name="Normal 66 4 5 6" xfId="10196" xr:uid="{00000000-0005-0000-0000-00007F730000}"/>
    <cellStyle name="Normal 66 4 5 7" xfId="18355" xr:uid="{00000000-0005-0000-0000-000080730000}"/>
    <cellStyle name="Normal 66 4 5 8" xfId="26508" xr:uid="{00000000-0005-0000-0000-000081730000}"/>
    <cellStyle name="Normal 66 4 5 9" xfId="34740" xr:uid="{00000000-0005-0000-0000-000082730000}"/>
    <cellStyle name="Normal 66 4 6" xfId="996" xr:uid="{00000000-0005-0000-0000-000083730000}"/>
    <cellStyle name="Normal 66 4 6 2" xfId="2279" xr:uid="{00000000-0005-0000-0000-000084730000}"/>
    <cellStyle name="Normal 66 4 6 2 2" xfId="5319" xr:uid="{00000000-0005-0000-0000-000085730000}"/>
    <cellStyle name="Normal 66 4 6 2 2 2" xfId="14836" xr:uid="{00000000-0005-0000-0000-000086730000}"/>
    <cellStyle name="Normal 66 4 6 2 2 3" xfId="22989" xr:uid="{00000000-0005-0000-0000-000087730000}"/>
    <cellStyle name="Normal 66 4 6 2 2 4" xfId="31142" xr:uid="{00000000-0005-0000-0000-000088730000}"/>
    <cellStyle name="Normal 66 4 6 2 2 5" xfId="39374" xr:uid="{00000000-0005-0000-0000-000089730000}"/>
    <cellStyle name="Normal 66 4 6 2 2 6" xfId="48885" xr:uid="{00000000-0005-0000-0000-00008A730000}"/>
    <cellStyle name="Normal 66 4 6 2 3" xfId="7879" xr:uid="{00000000-0005-0000-0000-00008B730000}"/>
    <cellStyle name="Normal 66 4 6 2 3 2" xfId="17396" xr:uid="{00000000-0005-0000-0000-00008C730000}"/>
    <cellStyle name="Normal 66 4 6 2 3 3" xfId="25549" xr:uid="{00000000-0005-0000-0000-00008D730000}"/>
    <cellStyle name="Normal 66 4 6 2 3 4" xfId="33702" xr:uid="{00000000-0005-0000-0000-00008E730000}"/>
    <cellStyle name="Normal 66 4 6 2 3 5" xfId="41934" xr:uid="{00000000-0005-0000-0000-00008F730000}"/>
    <cellStyle name="Normal 66 4 6 2 3 6" xfId="51445" xr:uid="{00000000-0005-0000-0000-000090730000}"/>
    <cellStyle name="Normal 66 4 6 2 4" xfId="11796" xr:uid="{00000000-0005-0000-0000-000091730000}"/>
    <cellStyle name="Normal 66 4 6 2 5" xfId="19955" xr:uid="{00000000-0005-0000-0000-000092730000}"/>
    <cellStyle name="Normal 66 4 6 2 6" xfId="28108" xr:uid="{00000000-0005-0000-0000-000093730000}"/>
    <cellStyle name="Normal 66 4 6 2 7" xfId="36340" xr:uid="{00000000-0005-0000-0000-000094730000}"/>
    <cellStyle name="Normal 66 4 6 2 8" xfId="45851" xr:uid="{00000000-0005-0000-0000-000095730000}"/>
    <cellStyle name="Normal 66 4 6 3" xfId="4039" xr:uid="{00000000-0005-0000-0000-000096730000}"/>
    <cellStyle name="Normal 66 4 6 3 2" xfId="13556" xr:uid="{00000000-0005-0000-0000-000097730000}"/>
    <cellStyle name="Normal 66 4 6 3 3" xfId="21709" xr:uid="{00000000-0005-0000-0000-000098730000}"/>
    <cellStyle name="Normal 66 4 6 3 4" xfId="29862" xr:uid="{00000000-0005-0000-0000-000099730000}"/>
    <cellStyle name="Normal 66 4 6 3 5" xfId="38094" xr:uid="{00000000-0005-0000-0000-00009A730000}"/>
    <cellStyle name="Normal 66 4 6 3 6" xfId="47605" xr:uid="{00000000-0005-0000-0000-00009B730000}"/>
    <cellStyle name="Normal 66 4 6 4" xfId="6599" xr:uid="{00000000-0005-0000-0000-00009C730000}"/>
    <cellStyle name="Normal 66 4 6 4 2" xfId="16116" xr:uid="{00000000-0005-0000-0000-00009D730000}"/>
    <cellStyle name="Normal 66 4 6 4 3" xfId="24269" xr:uid="{00000000-0005-0000-0000-00009E730000}"/>
    <cellStyle name="Normal 66 4 6 4 4" xfId="32422" xr:uid="{00000000-0005-0000-0000-00009F730000}"/>
    <cellStyle name="Normal 66 4 6 4 5" xfId="40654" xr:uid="{00000000-0005-0000-0000-0000A0730000}"/>
    <cellStyle name="Normal 66 4 6 4 6" xfId="50165" xr:uid="{00000000-0005-0000-0000-0000A1730000}"/>
    <cellStyle name="Normal 66 4 6 5" xfId="10516" xr:uid="{00000000-0005-0000-0000-0000A2730000}"/>
    <cellStyle name="Normal 66 4 6 6" xfId="18675" xr:uid="{00000000-0005-0000-0000-0000A3730000}"/>
    <cellStyle name="Normal 66 4 6 7" xfId="26828" xr:uid="{00000000-0005-0000-0000-0000A4730000}"/>
    <cellStyle name="Normal 66 4 6 8" xfId="35060" xr:uid="{00000000-0005-0000-0000-0000A5730000}"/>
    <cellStyle name="Normal 66 4 6 9" xfId="44571" xr:uid="{00000000-0005-0000-0000-0000A6730000}"/>
    <cellStyle name="Normal 66 4 7" xfId="1639" xr:uid="{00000000-0005-0000-0000-0000A7730000}"/>
    <cellStyle name="Normal 66 4 7 2" xfId="4679" xr:uid="{00000000-0005-0000-0000-0000A8730000}"/>
    <cellStyle name="Normal 66 4 7 2 2" xfId="14196" xr:uid="{00000000-0005-0000-0000-0000A9730000}"/>
    <cellStyle name="Normal 66 4 7 2 3" xfId="22349" xr:uid="{00000000-0005-0000-0000-0000AA730000}"/>
    <cellStyle name="Normal 66 4 7 2 4" xfId="30502" xr:uid="{00000000-0005-0000-0000-0000AB730000}"/>
    <cellStyle name="Normal 66 4 7 2 5" xfId="38734" xr:uid="{00000000-0005-0000-0000-0000AC730000}"/>
    <cellStyle name="Normal 66 4 7 2 6" xfId="48245" xr:uid="{00000000-0005-0000-0000-0000AD730000}"/>
    <cellStyle name="Normal 66 4 7 3" xfId="7239" xr:uid="{00000000-0005-0000-0000-0000AE730000}"/>
    <cellStyle name="Normal 66 4 7 3 2" xfId="16756" xr:uid="{00000000-0005-0000-0000-0000AF730000}"/>
    <cellStyle name="Normal 66 4 7 3 3" xfId="24909" xr:uid="{00000000-0005-0000-0000-0000B0730000}"/>
    <cellStyle name="Normal 66 4 7 3 4" xfId="33062" xr:uid="{00000000-0005-0000-0000-0000B1730000}"/>
    <cellStyle name="Normal 66 4 7 3 5" xfId="41294" xr:uid="{00000000-0005-0000-0000-0000B2730000}"/>
    <cellStyle name="Normal 66 4 7 3 6" xfId="50805" xr:uid="{00000000-0005-0000-0000-0000B3730000}"/>
    <cellStyle name="Normal 66 4 7 4" xfId="11156" xr:uid="{00000000-0005-0000-0000-0000B4730000}"/>
    <cellStyle name="Normal 66 4 7 5" xfId="19315" xr:uid="{00000000-0005-0000-0000-0000B5730000}"/>
    <cellStyle name="Normal 66 4 7 6" xfId="27468" xr:uid="{00000000-0005-0000-0000-0000B6730000}"/>
    <cellStyle name="Normal 66 4 7 7" xfId="35700" xr:uid="{00000000-0005-0000-0000-0000B7730000}"/>
    <cellStyle name="Normal 66 4 7 8" xfId="45211" xr:uid="{00000000-0005-0000-0000-0000B8730000}"/>
    <cellStyle name="Normal 66 4 8" xfId="2919" xr:uid="{00000000-0005-0000-0000-0000B9730000}"/>
    <cellStyle name="Normal 66 4 8 2" xfId="12436" xr:uid="{00000000-0005-0000-0000-0000BA730000}"/>
    <cellStyle name="Normal 66 4 8 3" xfId="20595" xr:uid="{00000000-0005-0000-0000-0000BB730000}"/>
    <cellStyle name="Normal 66 4 8 4" xfId="28748" xr:uid="{00000000-0005-0000-0000-0000BC730000}"/>
    <cellStyle name="Normal 66 4 8 5" xfId="36980" xr:uid="{00000000-0005-0000-0000-0000BD730000}"/>
    <cellStyle name="Normal 66 4 8 6" xfId="46491" xr:uid="{00000000-0005-0000-0000-0000BE730000}"/>
    <cellStyle name="Normal 66 4 9" xfId="2998" xr:uid="{00000000-0005-0000-0000-0000BF730000}"/>
    <cellStyle name="Normal 66 4 9 2" xfId="12515" xr:uid="{00000000-0005-0000-0000-0000C0730000}"/>
    <cellStyle name="Normal 66 4 9 3" xfId="20674" xr:uid="{00000000-0005-0000-0000-0000C1730000}"/>
    <cellStyle name="Normal 66 4 9 4" xfId="28827" xr:uid="{00000000-0005-0000-0000-0000C2730000}"/>
    <cellStyle name="Normal 66 4 9 5" xfId="37059" xr:uid="{00000000-0005-0000-0000-0000C3730000}"/>
    <cellStyle name="Normal 66 4 9 6" xfId="46570" xr:uid="{00000000-0005-0000-0000-0000C4730000}"/>
    <cellStyle name="Normal 66 5" xfId="234" xr:uid="{00000000-0005-0000-0000-0000C5730000}"/>
    <cellStyle name="Normal 66 6" xfId="383" xr:uid="{00000000-0005-0000-0000-0000C6730000}"/>
    <cellStyle name="Normal 66_Chicken" xfId="235" xr:uid="{00000000-0005-0000-0000-0000C7730000}"/>
    <cellStyle name="Normal 67" xfId="236" xr:uid="{00000000-0005-0000-0000-0000C8730000}"/>
    <cellStyle name="Normal 67 2" xfId="237" xr:uid="{00000000-0005-0000-0000-0000C9730000}"/>
    <cellStyle name="Normal 67 3" xfId="238" xr:uid="{00000000-0005-0000-0000-0000CA730000}"/>
    <cellStyle name="Normal 67 3 2" xfId="239" xr:uid="{00000000-0005-0000-0000-0000CB730000}"/>
    <cellStyle name="Normal 67 3 2 10" xfId="3078" xr:uid="{00000000-0005-0000-0000-0000CC730000}"/>
    <cellStyle name="Normal 67 3 2 10 2" xfId="12595" xr:uid="{00000000-0005-0000-0000-0000CD730000}"/>
    <cellStyle name="Normal 67 3 2 10 3" xfId="20754" xr:uid="{00000000-0005-0000-0000-0000CE730000}"/>
    <cellStyle name="Normal 67 3 2 10 4" xfId="28907" xr:uid="{00000000-0005-0000-0000-0000CF730000}"/>
    <cellStyle name="Normal 67 3 2 10 5" xfId="37139" xr:uid="{00000000-0005-0000-0000-0000D0730000}"/>
    <cellStyle name="Normal 67 3 2 10 6" xfId="46650" xr:uid="{00000000-0005-0000-0000-0000D1730000}"/>
    <cellStyle name="Normal 67 3 2 11" xfId="3157" xr:uid="{00000000-0005-0000-0000-0000D2730000}"/>
    <cellStyle name="Normal 67 3 2 11 2" xfId="12674" xr:uid="{00000000-0005-0000-0000-0000D3730000}"/>
    <cellStyle name="Normal 67 3 2 11 3" xfId="20833" xr:uid="{00000000-0005-0000-0000-0000D4730000}"/>
    <cellStyle name="Normal 67 3 2 11 4" xfId="28986" xr:uid="{00000000-0005-0000-0000-0000D5730000}"/>
    <cellStyle name="Normal 67 3 2 11 5" xfId="37218" xr:uid="{00000000-0005-0000-0000-0000D6730000}"/>
    <cellStyle name="Normal 67 3 2 11 6" xfId="46729" xr:uid="{00000000-0005-0000-0000-0000D7730000}"/>
    <cellStyle name="Normal 67 3 2 12" xfId="3236" xr:uid="{00000000-0005-0000-0000-0000D8730000}"/>
    <cellStyle name="Normal 67 3 2 12 2" xfId="12753" xr:uid="{00000000-0005-0000-0000-0000D9730000}"/>
    <cellStyle name="Normal 67 3 2 12 3" xfId="20912" xr:uid="{00000000-0005-0000-0000-0000DA730000}"/>
    <cellStyle name="Normal 67 3 2 12 4" xfId="29065" xr:uid="{00000000-0005-0000-0000-0000DB730000}"/>
    <cellStyle name="Normal 67 3 2 12 5" xfId="37297" xr:uid="{00000000-0005-0000-0000-0000DC730000}"/>
    <cellStyle name="Normal 67 3 2 12 6" xfId="46808" xr:uid="{00000000-0005-0000-0000-0000DD730000}"/>
    <cellStyle name="Normal 67 3 2 13" xfId="3315" xr:uid="{00000000-0005-0000-0000-0000DE730000}"/>
    <cellStyle name="Normal 67 3 2 13 2" xfId="12832" xr:uid="{00000000-0005-0000-0000-0000DF730000}"/>
    <cellStyle name="Normal 67 3 2 13 3" xfId="20991" xr:uid="{00000000-0005-0000-0000-0000E0730000}"/>
    <cellStyle name="Normal 67 3 2 13 4" xfId="29144" xr:uid="{00000000-0005-0000-0000-0000E1730000}"/>
    <cellStyle name="Normal 67 3 2 13 5" xfId="37376" xr:uid="{00000000-0005-0000-0000-0000E2730000}"/>
    <cellStyle name="Normal 67 3 2 13 6" xfId="46887" xr:uid="{00000000-0005-0000-0000-0000E3730000}"/>
    <cellStyle name="Normal 67 3 2 14" xfId="3394" xr:uid="{00000000-0005-0000-0000-0000E4730000}"/>
    <cellStyle name="Normal 67 3 2 14 2" xfId="12911" xr:uid="{00000000-0005-0000-0000-0000E5730000}"/>
    <cellStyle name="Normal 67 3 2 14 3" xfId="21070" xr:uid="{00000000-0005-0000-0000-0000E6730000}"/>
    <cellStyle name="Normal 67 3 2 14 4" xfId="29223" xr:uid="{00000000-0005-0000-0000-0000E7730000}"/>
    <cellStyle name="Normal 67 3 2 14 5" xfId="37455" xr:uid="{00000000-0005-0000-0000-0000E8730000}"/>
    <cellStyle name="Normal 67 3 2 14 6" xfId="46966" xr:uid="{00000000-0005-0000-0000-0000E9730000}"/>
    <cellStyle name="Normal 67 3 2 15" xfId="5960" xr:uid="{00000000-0005-0000-0000-0000EA730000}"/>
    <cellStyle name="Normal 67 3 2 15 2" xfId="15477" xr:uid="{00000000-0005-0000-0000-0000EB730000}"/>
    <cellStyle name="Normal 67 3 2 15 3" xfId="23630" xr:uid="{00000000-0005-0000-0000-0000EC730000}"/>
    <cellStyle name="Normal 67 3 2 15 4" xfId="31783" xr:uid="{00000000-0005-0000-0000-0000ED730000}"/>
    <cellStyle name="Normal 67 3 2 15 5" xfId="40015" xr:uid="{00000000-0005-0000-0000-0000EE730000}"/>
    <cellStyle name="Normal 67 3 2 15 6" xfId="49526" xr:uid="{00000000-0005-0000-0000-0000EF730000}"/>
    <cellStyle name="Normal 67 3 2 16" xfId="8520" xr:uid="{00000000-0005-0000-0000-0000F0730000}"/>
    <cellStyle name="Normal 67 3 2 16 2" xfId="42575" xr:uid="{00000000-0005-0000-0000-0000F1730000}"/>
    <cellStyle name="Normal 67 3 2 16 3" xfId="52086" xr:uid="{00000000-0005-0000-0000-0000F2730000}"/>
    <cellStyle name="Normal 67 3 2 17" xfId="8599" xr:uid="{00000000-0005-0000-0000-0000F3730000}"/>
    <cellStyle name="Normal 67 3 2 17 2" xfId="42654" xr:uid="{00000000-0005-0000-0000-0000F4730000}"/>
    <cellStyle name="Normal 67 3 2 17 3" xfId="52165" xr:uid="{00000000-0005-0000-0000-0000F5730000}"/>
    <cellStyle name="Normal 67 3 2 18" xfId="8678" xr:uid="{00000000-0005-0000-0000-0000F6730000}"/>
    <cellStyle name="Normal 67 3 2 18 2" xfId="42733" xr:uid="{00000000-0005-0000-0000-0000F7730000}"/>
    <cellStyle name="Normal 67 3 2 18 3" xfId="52244" xr:uid="{00000000-0005-0000-0000-0000F8730000}"/>
    <cellStyle name="Normal 67 3 2 19" xfId="8757" xr:uid="{00000000-0005-0000-0000-0000F9730000}"/>
    <cellStyle name="Normal 67 3 2 19 2" xfId="42812" xr:uid="{00000000-0005-0000-0000-0000FA730000}"/>
    <cellStyle name="Normal 67 3 2 19 3" xfId="52323" xr:uid="{00000000-0005-0000-0000-0000FB730000}"/>
    <cellStyle name="Normal 67 3 2 2" xfId="389" xr:uid="{00000000-0005-0000-0000-0000FC730000}"/>
    <cellStyle name="Normal 67 3 2 2 10" xfId="3204" xr:uid="{00000000-0005-0000-0000-0000FD730000}"/>
    <cellStyle name="Normal 67 3 2 2 10 2" xfId="12721" xr:uid="{00000000-0005-0000-0000-0000FE730000}"/>
    <cellStyle name="Normal 67 3 2 2 10 3" xfId="20880" xr:uid="{00000000-0005-0000-0000-0000FF730000}"/>
    <cellStyle name="Normal 67 3 2 2 10 4" xfId="29033" xr:uid="{00000000-0005-0000-0000-000000740000}"/>
    <cellStyle name="Normal 67 3 2 2 10 5" xfId="37265" xr:uid="{00000000-0005-0000-0000-000001740000}"/>
    <cellStyle name="Normal 67 3 2 2 10 6" xfId="46776" xr:uid="{00000000-0005-0000-0000-000002740000}"/>
    <cellStyle name="Normal 67 3 2 2 11" xfId="3283" xr:uid="{00000000-0005-0000-0000-000003740000}"/>
    <cellStyle name="Normal 67 3 2 2 11 2" xfId="12800" xr:uid="{00000000-0005-0000-0000-000004740000}"/>
    <cellStyle name="Normal 67 3 2 2 11 3" xfId="20959" xr:uid="{00000000-0005-0000-0000-000005740000}"/>
    <cellStyle name="Normal 67 3 2 2 11 4" xfId="29112" xr:uid="{00000000-0005-0000-0000-000006740000}"/>
    <cellStyle name="Normal 67 3 2 2 11 5" xfId="37344" xr:uid="{00000000-0005-0000-0000-000007740000}"/>
    <cellStyle name="Normal 67 3 2 2 11 6" xfId="46855" xr:uid="{00000000-0005-0000-0000-000008740000}"/>
    <cellStyle name="Normal 67 3 2 2 12" xfId="3362" xr:uid="{00000000-0005-0000-0000-000009740000}"/>
    <cellStyle name="Normal 67 3 2 2 12 2" xfId="12879" xr:uid="{00000000-0005-0000-0000-00000A740000}"/>
    <cellStyle name="Normal 67 3 2 2 12 3" xfId="21038" xr:uid="{00000000-0005-0000-0000-00000B740000}"/>
    <cellStyle name="Normal 67 3 2 2 12 4" xfId="29191" xr:uid="{00000000-0005-0000-0000-00000C740000}"/>
    <cellStyle name="Normal 67 3 2 2 12 5" xfId="37423" xr:uid="{00000000-0005-0000-0000-00000D740000}"/>
    <cellStyle name="Normal 67 3 2 2 12 6" xfId="46934" xr:uid="{00000000-0005-0000-0000-00000E740000}"/>
    <cellStyle name="Normal 67 3 2 2 13" xfId="3442" xr:uid="{00000000-0005-0000-0000-00000F740000}"/>
    <cellStyle name="Normal 67 3 2 2 13 2" xfId="12959" xr:uid="{00000000-0005-0000-0000-000010740000}"/>
    <cellStyle name="Normal 67 3 2 2 13 3" xfId="21118" xr:uid="{00000000-0005-0000-0000-000011740000}"/>
    <cellStyle name="Normal 67 3 2 2 13 4" xfId="29271" xr:uid="{00000000-0005-0000-0000-000012740000}"/>
    <cellStyle name="Normal 67 3 2 2 13 5" xfId="37503" xr:uid="{00000000-0005-0000-0000-000013740000}"/>
    <cellStyle name="Normal 67 3 2 2 13 6" xfId="47014" xr:uid="{00000000-0005-0000-0000-000014740000}"/>
    <cellStyle name="Normal 67 3 2 2 14" xfId="6008" xr:uid="{00000000-0005-0000-0000-000015740000}"/>
    <cellStyle name="Normal 67 3 2 2 14 2" xfId="15525" xr:uid="{00000000-0005-0000-0000-000016740000}"/>
    <cellStyle name="Normal 67 3 2 2 14 3" xfId="23678" xr:uid="{00000000-0005-0000-0000-000017740000}"/>
    <cellStyle name="Normal 67 3 2 2 14 4" xfId="31831" xr:uid="{00000000-0005-0000-0000-000018740000}"/>
    <cellStyle name="Normal 67 3 2 2 14 5" xfId="40063" xr:uid="{00000000-0005-0000-0000-000019740000}"/>
    <cellStyle name="Normal 67 3 2 2 14 6" xfId="49574" xr:uid="{00000000-0005-0000-0000-00001A740000}"/>
    <cellStyle name="Normal 67 3 2 2 15" xfId="8567" xr:uid="{00000000-0005-0000-0000-00001B740000}"/>
    <cellStyle name="Normal 67 3 2 2 15 2" xfId="42622" xr:uid="{00000000-0005-0000-0000-00001C740000}"/>
    <cellStyle name="Normal 67 3 2 2 15 3" xfId="52133" xr:uid="{00000000-0005-0000-0000-00001D740000}"/>
    <cellStyle name="Normal 67 3 2 2 16" xfId="8646" xr:uid="{00000000-0005-0000-0000-00001E740000}"/>
    <cellStyle name="Normal 67 3 2 2 16 2" xfId="42701" xr:uid="{00000000-0005-0000-0000-00001F740000}"/>
    <cellStyle name="Normal 67 3 2 2 16 3" xfId="52212" xr:uid="{00000000-0005-0000-0000-000020740000}"/>
    <cellStyle name="Normal 67 3 2 2 17" xfId="8725" xr:uid="{00000000-0005-0000-0000-000021740000}"/>
    <cellStyle name="Normal 67 3 2 2 17 2" xfId="42780" xr:uid="{00000000-0005-0000-0000-000022740000}"/>
    <cellStyle name="Normal 67 3 2 2 17 3" xfId="52291" xr:uid="{00000000-0005-0000-0000-000023740000}"/>
    <cellStyle name="Normal 67 3 2 2 18" xfId="8804" xr:uid="{00000000-0005-0000-0000-000024740000}"/>
    <cellStyle name="Normal 67 3 2 2 18 2" xfId="42859" xr:uid="{00000000-0005-0000-0000-000025740000}"/>
    <cellStyle name="Normal 67 3 2 2 18 3" xfId="52370" xr:uid="{00000000-0005-0000-0000-000026740000}"/>
    <cellStyle name="Normal 67 3 2 2 19" xfId="8883" xr:uid="{00000000-0005-0000-0000-000027740000}"/>
    <cellStyle name="Normal 67 3 2 2 19 2" xfId="42938" xr:uid="{00000000-0005-0000-0000-000028740000}"/>
    <cellStyle name="Normal 67 3 2 2 19 3" xfId="52449" xr:uid="{00000000-0005-0000-0000-000029740000}"/>
    <cellStyle name="Normal 67 3 2 2 2" xfId="475" xr:uid="{00000000-0005-0000-0000-00002A740000}"/>
    <cellStyle name="Normal 67 3 2 2 2 10" xfId="26317" xr:uid="{00000000-0005-0000-0000-00002B740000}"/>
    <cellStyle name="Normal 67 3 2 2 2 11" xfId="34549" xr:uid="{00000000-0005-0000-0000-00002C740000}"/>
    <cellStyle name="Normal 67 3 2 2 2 12" xfId="44060" xr:uid="{00000000-0005-0000-0000-00002D740000}"/>
    <cellStyle name="Normal 67 3 2 2 2 2" xfId="636" xr:uid="{00000000-0005-0000-0000-00002E740000}"/>
    <cellStyle name="Normal 67 3 2 2 2 2 10" xfId="34709" xr:uid="{00000000-0005-0000-0000-00002F740000}"/>
    <cellStyle name="Normal 67 3 2 2 2 2 11" xfId="44220" xr:uid="{00000000-0005-0000-0000-000030740000}"/>
    <cellStyle name="Normal 67 3 2 2 2 2 2" xfId="962" xr:uid="{00000000-0005-0000-0000-000031740000}"/>
    <cellStyle name="Normal 67 3 2 2 2 2 2 10" xfId="44540" xr:uid="{00000000-0005-0000-0000-000032740000}"/>
    <cellStyle name="Normal 67 3 2 2 2 2 2 2" xfId="1605" xr:uid="{00000000-0005-0000-0000-000033740000}"/>
    <cellStyle name="Normal 67 3 2 2 2 2 2 2 2" xfId="2888" xr:uid="{00000000-0005-0000-0000-000034740000}"/>
    <cellStyle name="Normal 67 3 2 2 2 2 2 2 2 2" xfId="5928" xr:uid="{00000000-0005-0000-0000-000035740000}"/>
    <cellStyle name="Normal 67 3 2 2 2 2 2 2 2 2 2" xfId="15445" xr:uid="{00000000-0005-0000-0000-000036740000}"/>
    <cellStyle name="Normal 67 3 2 2 2 2 2 2 2 2 3" xfId="23598" xr:uid="{00000000-0005-0000-0000-000037740000}"/>
    <cellStyle name="Normal 67 3 2 2 2 2 2 2 2 2 4" xfId="31751" xr:uid="{00000000-0005-0000-0000-000038740000}"/>
    <cellStyle name="Normal 67 3 2 2 2 2 2 2 2 2 5" xfId="39983" xr:uid="{00000000-0005-0000-0000-000039740000}"/>
    <cellStyle name="Normal 67 3 2 2 2 2 2 2 2 2 6" xfId="49494" xr:uid="{00000000-0005-0000-0000-00003A740000}"/>
    <cellStyle name="Normal 67 3 2 2 2 2 2 2 2 3" xfId="8488" xr:uid="{00000000-0005-0000-0000-00003B740000}"/>
    <cellStyle name="Normal 67 3 2 2 2 2 2 2 2 3 2" xfId="18005" xr:uid="{00000000-0005-0000-0000-00003C740000}"/>
    <cellStyle name="Normal 67 3 2 2 2 2 2 2 2 3 3" xfId="26158" xr:uid="{00000000-0005-0000-0000-00003D740000}"/>
    <cellStyle name="Normal 67 3 2 2 2 2 2 2 2 3 4" xfId="34311" xr:uid="{00000000-0005-0000-0000-00003E740000}"/>
    <cellStyle name="Normal 67 3 2 2 2 2 2 2 2 3 5" xfId="42543" xr:uid="{00000000-0005-0000-0000-00003F740000}"/>
    <cellStyle name="Normal 67 3 2 2 2 2 2 2 2 3 6" xfId="52054" xr:uid="{00000000-0005-0000-0000-000040740000}"/>
    <cellStyle name="Normal 67 3 2 2 2 2 2 2 2 4" xfId="12405" xr:uid="{00000000-0005-0000-0000-000041740000}"/>
    <cellStyle name="Normal 67 3 2 2 2 2 2 2 2 5" xfId="20564" xr:uid="{00000000-0005-0000-0000-000042740000}"/>
    <cellStyle name="Normal 67 3 2 2 2 2 2 2 2 6" xfId="28717" xr:uid="{00000000-0005-0000-0000-000043740000}"/>
    <cellStyle name="Normal 67 3 2 2 2 2 2 2 2 7" xfId="36949" xr:uid="{00000000-0005-0000-0000-000044740000}"/>
    <cellStyle name="Normal 67 3 2 2 2 2 2 2 2 8" xfId="46460" xr:uid="{00000000-0005-0000-0000-000045740000}"/>
    <cellStyle name="Normal 67 3 2 2 2 2 2 2 3" xfId="4648" xr:uid="{00000000-0005-0000-0000-000046740000}"/>
    <cellStyle name="Normal 67 3 2 2 2 2 2 2 3 2" xfId="14165" xr:uid="{00000000-0005-0000-0000-000047740000}"/>
    <cellStyle name="Normal 67 3 2 2 2 2 2 2 3 3" xfId="22318" xr:uid="{00000000-0005-0000-0000-000048740000}"/>
    <cellStyle name="Normal 67 3 2 2 2 2 2 2 3 4" xfId="30471" xr:uid="{00000000-0005-0000-0000-000049740000}"/>
    <cellStyle name="Normal 67 3 2 2 2 2 2 2 3 5" xfId="38703" xr:uid="{00000000-0005-0000-0000-00004A740000}"/>
    <cellStyle name="Normal 67 3 2 2 2 2 2 2 3 6" xfId="48214" xr:uid="{00000000-0005-0000-0000-00004B740000}"/>
    <cellStyle name="Normal 67 3 2 2 2 2 2 2 4" xfId="7208" xr:uid="{00000000-0005-0000-0000-00004C740000}"/>
    <cellStyle name="Normal 67 3 2 2 2 2 2 2 4 2" xfId="16725" xr:uid="{00000000-0005-0000-0000-00004D740000}"/>
    <cellStyle name="Normal 67 3 2 2 2 2 2 2 4 3" xfId="24878" xr:uid="{00000000-0005-0000-0000-00004E740000}"/>
    <cellStyle name="Normal 67 3 2 2 2 2 2 2 4 4" xfId="33031" xr:uid="{00000000-0005-0000-0000-00004F740000}"/>
    <cellStyle name="Normal 67 3 2 2 2 2 2 2 4 5" xfId="41263" xr:uid="{00000000-0005-0000-0000-000050740000}"/>
    <cellStyle name="Normal 67 3 2 2 2 2 2 2 4 6" xfId="50774" xr:uid="{00000000-0005-0000-0000-000051740000}"/>
    <cellStyle name="Normal 67 3 2 2 2 2 2 2 5" xfId="11125" xr:uid="{00000000-0005-0000-0000-000052740000}"/>
    <cellStyle name="Normal 67 3 2 2 2 2 2 2 6" xfId="19284" xr:uid="{00000000-0005-0000-0000-000053740000}"/>
    <cellStyle name="Normal 67 3 2 2 2 2 2 2 7" xfId="27437" xr:uid="{00000000-0005-0000-0000-000054740000}"/>
    <cellStyle name="Normal 67 3 2 2 2 2 2 2 8" xfId="35669" xr:uid="{00000000-0005-0000-0000-000055740000}"/>
    <cellStyle name="Normal 67 3 2 2 2 2 2 2 9" xfId="45180" xr:uid="{00000000-0005-0000-0000-000056740000}"/>
    <cellStyle name="Normal 67 3 2 2 2 2 2 3" xfId="2248" xr:uid="{00000000-0005-0000-0000-000057740000}"/>
    <cellStyle name="Normal 67 3 2 2 2 2 2 3 2" xfId="5288" xr:uid="{00000000-0005-0000-0000-000058740000}"/>
    <cellStyle name="Normal 67 3 2 2 2 2 2 3 2 2" xfId="14805" xr:uid="{00000000-0005-0000-0000-000059740000}"/>
    <cellStyle name="Normal 67 3 2 2 2 2 2 3 2 3" xfId="22958" xr:uid="{00000000-0005-0000-0000-00005A740000}"/>
    <cellStyle name="Normal 67 3 2 2 2 2 2 3 2 4" xfId="31111" xr:uid="{00000000-0005-0000-0000-00005B740000}"/>
    <cellStyle name="Normal 67 3 2 2 2 2 2 3 2 5" xfId="39343" xr:uid="{00000000-0005-0000-0000-00005C740000}"/>
    <cellStyle name="Normal 67 3 2 2 2 2 2 3 2 6" xfId="48854" xr:uid="{00000000-0005-0000-0000-00005D740000}"/>
    <cellStyle name="Normal 67 3 2 2 2 2 2 3 3" xfId="7848" xr:uid="{00000000-0005-0000-0000-00005E740000}"/>
    <cellStyle name="Normal 67 3 2 2 2 2 2 3 3 2" xfId="17365" xr:uid="{00000000-0005-0000-0000-00005F740000}"/>
    <cellStyle name="Normal 67 3 2 2 2 2 2 3 3 3" xfId="25518" xr:uid="{00000000-0005-0000-0000-000060740000}"/>
    <cellStyle name="Normal 67 3 2 2 2 2 2 3 3 4" xfId="33671" xr:uid="{00000000-0005-0000-0000-000061740000}"/>
    <cellStyle name="Normal 67 3 2 2 2 2 2 3 3 5" xfId="41903" xr:uid="{00000000-0005-0000-0000-000062740000}"/>
    <cellStyle name="Normal 67 3 2 2 2 2 2 3 3 6" xfId="51414" xr:uid="{00000000-0005-0000-0000-000063740000}"/>
    <cellStyle name="Normal 67 3 2 2 2 2 2 3 4" xfId="11765" xr:uid="{00000000-0005-0000-0000-000064740000}"/>
    <cellStyle name="Normal 67 3 2 2 2 2 2 3 5" xfId="19924" xr:uid="{00000000-0005-0000-0000-000065740000}"/>
    <cellStyle name="Normal 67 3 2 2 2 2 2 3 6" xfId="28077" xr:uid="{00000000-0005-0000-0000-000066740000}"/>
    <cellStyle name="Normal 67 3 2 2 2 2 2 3 7" xfId="36309" xr:uid="{00000000-0005-0000-0000-000067740000}"/>
    <cellStyle name="Normal 67 3 2 2 2 2 2 3 8" xfId="45820" xr:uid="{00000000-0005-0000-0000-000068740000}"/>
    <cellStyle name="Normal 67 3 2 2 2 2 2 4" xfId="4008" xr:uid="{00000000-0005-0000-0000-000069740000}"/>
    <cellStyle name="Normal 67 3 2 2 2 2 2 4 2" xfId="13525" xr:uid="{00000000-0005-0000-0000-00006A740000}"/>
    <cellStyle name="Normal 67 3 2 2 2 2 2 4 3" xfId="21678" xr:uid="{00000000-0005-0000-0000-00006B740000}"/>
    <cellStyle name="Normal 67 3 2 2 2 2 2 4 4" xfId="29831" xr:uid="{00000000-0005-0000-0000-00006C740000}"/>
    <cellStyle name="Normal 67 3 2 2 2 2 2 4 5" xfId="38063" xr:uid="{00000000-0005-0000-0000-00006D740000}"/>
    <cellStyle name="Normal 67 3 2 2 2 2 2 4 6" xfId="47574" xr:uid="{00000000-0005-0000-0000-00006E740000}"/>
    <cellStyle name="Normal 67 3 2 2 2 2 2 5" xfId="6568" xr:uid="{00000000-0005-0000-0000-00006F740000}"/>
    <cellStyle name="Normal 67 3 2 2 2 2 2 5 2" xfId="16085" xr:uid="{00000000-0005-0000-0000-000070740000}"/>
    <cellStyle name="Normal 67 3 2 2 2 2 2 5 3" xfId="24238" xr:uid="{00000000-0005-0000-0000-000071740000}"/>
    <cellStyle name="Normal 67 3 2 2 2 2 2 5 4" xfId="32391" xr:uid="{00000000-0005-0000-0000-000072740000}"/>
    <cellStyle name="Normal 67 3 2 2 2 2 2 5 5" xfId="40623" xr:uid="{00000000-0005-0000-0000-000073740000}"/>
    <cellStyle name="Normal 67 3 2 2 2 2 2 5 6" xfId="50134" xr:uid="{00000000-0005-0000-0000-000074740000}"/>
    <cellStyle name="Normal 67 3 2 2 2 2 2 6" xfId="10485" xr:uid="{00000000-0005-0000-0000-000075740000}"/>
    <cellStyle name="Normal 67 3 2 2 2 2 2 7" xfId="18644" xr:uid="{00000000-0005-0000-0000-000076740000}"/>
    <cellStyle name="Normal 67 3 2 2 2 2 2 8" xfId="26797" xr:uid="{00000000-0005-0000-0000-000077740000}"/>
    <cellStyle name="Normal 67 3 2 2 2 2 2 9" xfId="35029" xr:uid="{00000000-0005-0000-0000-000078740000}"/>
    <cellStyle name="Normal 67 3 2 2 2 2 3" xfId="1285" xr:uid="{00000000-0005-0000-0000-000079740000}"/>
    <cellStyle name="Normal 67 3 2 2 2 2 3 2" xfId="2568" xr:uid="{00000000-0005-0000-0000-00007A740000}"/>
    <cellStyle name="Normal 67 3 2 2 2 2 3 2 2" xfId="5608" xr:uid="{00000000-0005-0000-0000-00007B740000}"/>
    <cellStyle name="Normal 67 3 2 2 2 2 3 2 2 2" xfId="15125" xr:uid="{00000000-0005-0000-0000-00007C740000}"/>
    <cellStyle name="Normal 67 3 2 2 2 2 3 2 2 3" xfId="23278" xr:uid="{00000000-0005-0000-0000-00007D740000}"/>
    <cellStyle name="Normal 67 3 2 2 2 2 3 2 2 4" xfId="31431" xr:uid="{00000000-0005-0000-0000-00007E740000}"/>
    <cellStyle name="Normal 67 3 2 2 2 2 3 2 2 5" xfId="39663" xr:uid="{00000000-0005-0000-0000-00007F740000}"/>
    <cellStyle name="Normal 67 3 2 2 2 2 3 2 2 6" xfId="49174" xr:uid="{00000000-0005-0000-0000-000080740000}"/>
    <cellStyle name="Normal 67 3 2 2 2 2 3 2 3" xfId="8168" xr:uid="{00000000-0005-0000-0000-000081740000}"/>
    <cellStyle name="Normal 67 3 2 2 2 2 3 2 3 2" xfId="17685" xr:uid="{00000000-0005-0000-0000-000082740000}"/>
    <cellStyle name="Normal 67 3 2 2 2 2 3 2 3 3" xfId="25838" xr:uid="{00000000-0005-0000-0000-000083740000}"/>
    <cellStyle name="Normal 67 3 2 2 2 2 3 2 3 4" xfId="33991" xr:uid="{00000000-0005-0000-0000-000084740000}"/>
    <cellStyle name="Normal 67 3 2 2 2 2 3 2 3 5" xfId="42223" xr:uid="{00000000-0005-0000-0000-000085740000}"/>
    <cellStyle name="Normal 67 3 2 2 2 2 3 2 3 6" xfId="51734" xr:uid="{00000000-0005-0000-0000-000086740000}"/>
    <cellStyle name="Normal 67 3 2 2 2 2 3 2 4" xfId="12085" xr:uid="{00000000-0005-0000-0000-000087740000}"/>
    <cellStyle name="Normal 67 3 2 2 2 2 3 2 5" xfId="20244" xr:uid="{00000000-0005-0000-0000-000088740000}"/>
    <cellStyle name="Normal 67 3 2 2 2 2 3 2 6" xfId="28397" xr:uid="{00000000-0005-0000-0000-000089740000}"/>
    <cellStyle name="Normal 67 3 2 2 2 2 3 2 7" xfId="36629" xr:uid="{00000000-0005-0000-0000-00008A740000}"/>
    <cellStyle name="Normal 67 3 2 2 2 2 3 2 8" xfId="46140" xr:uid="{00000000-0005-0000-0000-00008B740000}"/>
    <cellStyle name="Normal 67 3 2 2 2 2 3 3" xfId="4328" xr:uid="{00000000-0005-0000-0000-00008C740000}"/>
    <cellStyle name="Normal 67 3 2 2 2 2 3 3 2" xfId="13845" xr:uid="{00000000-0005-0000-0000-00008D740000}"/>
    <cellStyle name="Normal 67 3 2 2 2 2 3 3 3" xfId="21998" xr:uid="{00000000-0005-0000-0000-00008E740000}"/>
    <cellStyle name="Normal 67 3 2 2 2 2 3 3 4" xfId="30151" xr:uid="{00000000-0005-0000-0000-00008F740000}"/>
    <cellStyle name="Normal 67 3 2 2 2 2 3 3 5" xfId="38383" xr:uid="{00000000-0005-0000-0000-000090740000}"/>
    <cellStyle name="Normal 67 3 2 2 2 2 3 3 6" xfId="47894" xr:uid="{00000000-0005-0000-0000-000091740000}"/>
    <cellStyle name="Normal 67 3 2 2 2 2 3 4" xfId="6888" xr:uid="{00000000-0005-0000-0000-000092740000}"/>
    <cellStyle name="Normal 67 3 2 2 2 2 3 4 2" xfId="16405" xr:uid="{00000000-0005-0000-0000-000093740000}"/>
    <cellStyle name="Normal 67 3 2 2 2 2 3 4 3" xfId="24558" xr:uid="{00000000-0005-0000-0000-000094740000}"/>
    <cellStyle name="Normal 67 3 2 2 2 2 3 4 4" xfId="32711" xr:uid="{00000000-0005-0000-0000-000095740000}"/>
    <cellStyle name="Normal 67 3 2 2 2 2 3 4 5" xfId="40943" xr:uid="{00000000-0005-0000-0000-000096740000}"/>
    <cellStyle name="Normal 67 3 2 2 2 2 3 4 6" xfId="50454" xr:uid="{00000000-0005-0000-0000-000097740000}"/>
    <cellStyle name="Normal 67 3 2 2 2 2 3 5" xfId="10805" xr:uid="{00000000-0005-0000-0000-000098740000}"/>
    <cellStyle name="Normal 67 3 2 2 2 2 3 6" xfId="18964" xr:uid="{00000000-0005-0000-0000-000099740000}"/>
    <cellStyle name="Normal 67 3 2 2 2 2 3 7" xfId="27117" xr:uid="{00000000-0005-0000-0000-00009A740000}"/>
    <cellStyle name="Normal 67 3 2 2 2 2 3 8" xfId="35349" xr:uid="{00000000-0005-0000-0000-00009B740000}"/>
    <cellStyle name="Normal 67 3 2 2 2 2 3 9" xfId="44860" xr:uid="{00000000-0005-0000-0000-00009C740000}"/>
    <cellStyle name="Normal 67 3 2 2 2 2 4" xfId="1928" xr:uid="{00000000-0005-0000-0000-00009D740000}"/>
    <cellStyle name="Normal 67 3 2 2 2 2 4 2" xfId="4968" xr:uid="{00000000-0005-0000-0000-00009E740000}"/>
    <cellStyle name="Normal 67 3 2 2 2 2 4 2 2" xfId="14485" xr:uid="{00000000-0005-0000-0000-00009F740000}"/>
    <cellStyle name="Normal 67 3 2 2 2 2 4 2 3" xfId="22638" xr:uid="{00000000-0005-0000-0000-0000A0740000}"/>
    <cellStyle name="Normal 67 3 2 2 2 2 4 2 4" xfId="30791" xr:uid="{00000000-0005-0000-0000-0000A1740000}"/>
    <cellStyle name="Normal 67 3 2 2 2 2 4 2 5" xfId="39023" xr:uid="{00000000-0005-0000-0000-0000A2740000}"/>
    <cellStyle name="Normal 67 3 2 2 2 2 4 2 6" xfId="48534" xr:uid="{00000000-0005-0000-0000-0000A3740000}"/>
    <cellStyle name="Normal 67 3 2 2 2 2 4 3" xfId="7528" xr:uid="{00000000-0005-0000-0000-0000A4740000}"/>
    <cellStyle name="Normal 67 3 2 2 2 2 4 3 2" xfId="17045" xr:uid="{00000000-0005-0000-0000-0000A5740000}"/>
    <cellStyle name="Normal 67 3 2 2 2 2 4 3 3" xfId="25198" xr:uid="{00000000-0005-0000-0000-0000A6740000}"/>
    <cellStyle name="Normal 67 3 2 2 2 2 4 3 4" xfId="33351" xr:uid="{00000000-0005-0000-0000-0000A7740000}"/>
    <cellStyle name="Normal 67 3 2 2 2 2 4 3 5" xfId="41583" xr:uid="{00000000-0005-0000-0000-0000A8740000}"/>
    <cellStyle name="Normal 67 3 2 2 2 2 4 3 6" xfId="51094" xr:uid="{00000000-0005-0000-0000-0000A9740000}"/>
    <cellStyle name="Normal 67 3 2 2 2 2 4 4" xfId="11445" xr:uid="{00000000-0005-0000-0000-0000AA740000}"/>
    <cellStyle name="Normal 67 3 2 2 2 2 4 5" xfId="19604" xr:uid="{00000000-0005-0000-0000-0000AB740000}"/>
    <cellStyle name="Normal 67 3 2 2 2 2 4 6" xfId="27757" xr:uid="{00000000-0005-0000-0000-0000AC740000}"/>
    <cellStyle name="Normal 67 3 2 2 2 2 4 7" xfId="35989" xr:uid="{00000000-0005-0000-0000-0000AD740000}"/>
    <cellStyle name="Normal 67 3 2 2 2 2 4 8" xfId="45500" xr:uid="{00000000-0005-0000-0000-0000AE740000}"/>
    <cellStyle name="Normal 67 3 2 2 2 2 5" xfId="3685" xr:uid="{00000000-0005-0000-0000-0000AF740000}"/>
    <cellStyle name="Normal 67 3 2 2 2 2 5 2" xfId="13202" xr:uid="{00000000-0005-0000-0000-0000B0740000}"/>
    <cellStyle name="Normal 67 3 2 2 2 2 5 3" xfId="21358" xr:uid="{00000000-0005-0000-0000-0000B1740000}"/>
    <cellStyle name="Normal 67 3 2 2 2 2 5 4" xfId="29511" xr:uid="{00000000-0005-0000-0000-0000B2740000}"/>
    <cellStyle name="Normal 67 3 2 2 2 2 5 5" xfId="37743" xr:uid="{00000000-0005-0000-0000-0000B3740000}"/>
    <cellStyle name="Normal 67 3 2 2 2 2 5 6" xfId="47254" xr:uid="{00000000-0005-0000-0000-0000B4740000}"/>
    <cellStyle name="Normal 67 3 2 2 2 2 6" xfId="6248" xr:uid="{00000000-0005-0000-0000-0000B5740000}"/>
    <cellStyle name="Normal 67 3 2 2 2 2 6 2" xfId="15765" xr:uid="{00000000-0005-0000-0000-0000B6740000}"/>
    <cellStyle name="Normal 67 3 2 2 2 2 6 3" xfId="23918" xr:uid="{00000000-0005-0000-0000-0000B7740000}"/>
    <cellStyle name="Normal 67 3 2 2 2 2 6 4" xfId="32071" xr:uid="{00000000-0005-0000-0000-0000B8740000}"/>
    <cellStyle name="Normal 67 3 2 2 2 2 6 5" xfId="40303" xr:uid="{00000000-0005-0000-0000-0000B9740000}"/>
    <cellStyle name="Normal 67 3 2 2 2 2 6 6" xfId="49814" xr:uid="{00000000-0005-0000-0000-0000BA740000}"/>
    <cellStyle name="Normal 67 3 2 2 2 2 7" xfId="10165" xr:uid="{00000000-0005-0000-0000-0000BB740000}"/>
    <cellStyle name="Normal 67 3 2 2 2 2 8" xfId="18324" xr:uid="{00000000-0005-0000-0000-0000BC740000}"/>
    <cellStyle name="Normal 67 3 2 2 2 2 9" xfId="26477" xr:uid="{00000000-0005-0000-0000-0000BD740000}"/>
    <cellStyle name="Normal 67 3 2 2 2 3" xfId="799" xr:uid="{00000000-0005-0000-0000-0000BE740000}"/>
    <cellStyle name="Normal 67 3 2 2 2 3 10" xfId="44380" xr:uid="{00000000-0005-0000-0000-0000BF740000}"/>
    <cellStyle name="Normal 67 3 2 2 2 3 2" xfId="1445" xr:uid="{00000000-0005-0000-0000-0000C0740000}"/>
    <cellStyle name="Normal 67 3 2 2 2 3 2 2" xfId="2728" xr:uid="{00000000-0005-0000-0000-0000C1740000}"/>
    <cellStyle name="Normal 67 3 2 2 2 3 2 2 2" xfId="5768" xr:uid="{00000000-0005-0000-0000-0000C2740000}"/>
    <cellStyle name="Normal 67 3 2 2 2 3 2 2 2 2" xfId="15285" xr:uid="{00000000-0005-0000-0000-0000C3740000}"/>
    <cellStyle name="Normal 67 3 2 2 2 3 2 2 2 3" xfId="23438" xr:uid="{00000000-0005-0000-0000-0000C4740000}"/>
    <cellStyle name="Normal 67 3 2 2 2 3 2 2 2 4" xfId="31591" xr:uid="{00000000-0005-0000-0000-0000C5740000}"/>
    <cellStyle name="Normal 67 3 2 2 2 3 2 2 2 5" xfId="39823" xr:uid="{00000000-0005-0000-0000-0000C6740000}"/>
    <cellStyle name="Normal 67 3 2 2 2 3 2 2 2 6" xfId="49334" xr:uid="{00000000-0005-0000-0000-0000C7740000}"/>
    <cellStyle name="Normal 67 3 2 2 2 3 2 2 3" xfId="8328" xr:uid="{00000000-0005-0000-0000-0000C8740000}"/>
    <cellStyle name="Normal 67 3 2 2 2 3 2 2 3 2" xfId="17845" xr:uid="{00000000-0005-0000-0000-0000C9740000}"/>
    <cellStyle name="Normal 67 3 2 2 2 3 2 2 3 3" xfId="25998" xr:uid="{00000000-0005-0000-0000-0000CA740000}"/>
    <cellStyle name="Normal 67 3 2 2 2 3 2 2 3 4" xfId="34151" xr:uid="{00000000-0005-0000-0000-0000CB740000}"/>
    <cellStyle name="Normal 67 3 2 2 2 3 2 2 3 5" xfId="42383" xr:uid="{00000000-0005-0000-0000-0000CC740000}"/>
    <cellStyle name="Normal 67 3 2 2 2 3 2 2 3 6" xfId="51894" xr:uid="{00000000-0005-0000-0000-0000CD740000}"/>
    <cellStyle name="Normal 67 3 2 2 2 3 2 2 4" xfId="12245" xr:uid="{00000000-0005-0000-0000-0000CE740000}"/>
    <cellStyle name="Normal 67 3 2 2 2 3 2 2 5" xfId="20404" xr:uid="{00000000-0005-0000-0000-0000CF740000}"/>
    <cellStyle name="Normal 67 3 2 2 2 3 2 2 6" xfId="28557" xr:uid="{00000000-0005-0000-0000-0000D0740000}"/>
    <cellStyle name="Normal 67 3 2 2 2 3 2 2 7" xfId="36789" xr:uid="{00000000-0005-0000-0000-0000D1740000}"/>
    <cellStyle name="Normal 67 3 2 2 2 3 2 2 8" xfId="46300" xr:uid="{00000000-0005-0000-0000-0000D2740000}"/>
    <cellStyle name="Normal 67 3 2 2 2 3 2 3" xfId="4488" xr:uid="{00000000-0005-0000-0000-0000D3740000}"/>
    <cellStyle name="Normal 67 3 2 2 2 3 2 3 2" xfId="14005" xr:uid="{00000000-0005-0000-0000-0000D4740000}"/>
    <cellStyle name="Normal 67 3 2 2 2 3 2 3 3" xfId="22158" xr:uid="{00000000-0005-0000-0000-0000D5740000}"/>
    <cellStyle name="Normal 67 3 2 2 2 3 2 3 4" xfId="30311" xr:uid="{00000000-0005-0000-0000-0000D6740000}"/>
    <cellStyle name="Normal 67 3 2 2 2 3 2 3 5" xfId="38543" xr:uid="{00000000-0005-0000-0000-0000D7740000}"/>
    <cellStyle name="Normal 67 3 2 2 2 3 2 3 6" xfId="48054" xr:uid="{00000000-0005-0000-0000-0000D8740000}"/>
    <cellStyle name="Normal 67 3 2 2 2 3 2 4" xfId="7048" xr:uid="{00000000-0005-0000-0000-0000D9740000}"/>
    <cellStyle name="Normal 67 3 2 2 2 3 2 4 2" xfId="16565" xr:uid="{00000000-0005-0000-0000-0000DA740000}"/>
    <cellStyle name="Normal 67 3 2 2 2 3 2 4 3" xfId="24718" xr:uid="{00000000-0005-0000-0000-0000DB740000}"/>
    <cellStyle name="Normal 67 3 2 2 2 3 2 4 4" xfId="32871" xr:uid="{00000000-0005-0000-0000-0000DC740000}"/>
    <cellStyle name="Normal 67 3 2 2 2 3 2 4 5" xfId="41103" xr:uid="{00000000-0005-0000-0000-0000DD740000}"/>
    <cellStyle name="Normal 67 3 2 2 2 3 2 4 6" xfId="50614" xr:uid="{00000000-0005-0000-0000-0000DE740000}"/>
    <cellStyle name="Normal 67 3 2 2 2 3 2 5" xfId="10965" xr:uid="{00000000-0005-0000-0000-0000DF740000}"/>
    <cellStyle name="Normal 67 3 2 2 2 3 2 6" xfId="19124" xr:uid="{00000000-0005-0000-0000-0000E0740000}"/>
    <cellStyle name="Normal 67 3 2 2 2 3 2 7" xfId="27277" xr:uid="{00000000-0005-0000-0000-0000E1740000}"/>
    <cellStyle name="Normal 67 3 2 2 2 3 2 8" xfId="35509" xr:uid="{00000000-0005-0000-0000-0000E2740000}"/>
    <cellStyle name="Normal 67 3 2 2 2 3 2 9" xfId="45020" xr:uid="{00000000-0005-0000-0000-0000E3740000}"/>
    <cellStyle name="Normal 67 3 2 2 2 3 3" xfId="2088" xr:uid="{00000000-0005-0000-0000-0000E4740000}"/>
    <cellStyle name="Normal 67 3 2 2 2 3 3 2" xfId="5128" xr:uid="{00000000-0005-0000-0000-0000E5740000}"/>
    <cellStyle name="Normal 67 3 2 2 2 3 3 2 2" xfId="14645" xr:uid="{00000000-0005-0000-0000-0000E6740000}"/>
    <cellStyle name="Normal 67 3 2 2 2 3 3 2 3" xfId="22798" xr:uid="{00000000-0005-0000-0000-0000E7740000}"/>
    <cellStyle name="Normal 67 3 2 2 2 3 3 2 4" xfId="30951" xr:uid="{00000000-0005-0000-0000-0000E8740000}"/>
    <cellStyle name="Normal 67 3 2 2 2 3 3 2 5" xfId="39183" xr:uid="{00000000-0005-0000-0000-0000E9740000}"/>
    <cellStyle name="Normal 67 3 2 2 2 3 3 2 6" xfId="48694" xr:uid="{00000000-0005-0000-0000-0000EA740000}"/>
    <cellStyle name="Normal 67 3 2 2 2 3 3 3" xfId="7688" xr:uid="{00000000-0005-0000-0000-0000EB740000}"/>
    <cellStyle name="Normal 67 3 2 2 2 3 3 3 2" xfId="17205" xr:uid="{00000000-0005-0000-0000-0000EC740000}"/>
    <cellStyle name="Normal 67 3 2 2 2 3 3 3 3" xfId="25358" xr:uid="{00000000-0005-0000-0000-0000ED740000}"/>
    <cellStyle name="Normal 67 3 2 2 2 3 3 3 4" xfId="33511" xr:uid="{00000000-0005-0000-0000-0000EE740000}"/>
    <cellStyle name="Normal 67 3 2 2 2 3 3 3 5" xfId="41743" xr:uid="{00000000-0005-0000-0000-0000EF740000}"/>
    <cellStyle name="Normal 67 3 2 2 2 3 3 3 6" xfId="51254" xr:uid="{00000000-0005-0000-0000-0000F0740000}"/>
    <cellStyle name="Normal 67 3 2 2 2 3 3 4" xfId="11605" xr:uid="{00000000-0005-0000-0000-0000F1740000}"/>
    <cellStyle name="Normal 67 3 2 2 2 3 3 5" xfId="19764" xr:uid="{00000000-0005-0000-0000-0000F2740000}"/>
    <cellStyle name="Normal 67 3 2 2 2 3 3 6" xfId="27917" xr:uid="{00000000-0005-0000-0000-0000F3740000}"/>
    <cellStyle name="Normal 67 3 2 2 2 3 3 7" xfId="36149" xr:uid="{00000000-0005-0000-0000-0000F4740000}"/>
    <cellStyle name="Normal 67 3 2 2 2 3 3 8" xfId="45660" xr:uid="{00000000-0005-0000-0000-0000F5740000}"/>
    <cellStyle name="Normal 67 3 2 2 2 3 4" xfId="3845" xr:uid="{00000000-0005-0000-0000-0000F6740000}"/>
    <cellStyle name="Normal 67 3 2 2 2 3 4 2" xfId="13362" xr:uid="{00000000-0005-0000-0000-0000F7740000}"/>
    <cellStyle name="Normal 67 3 2 2 2 3 4 3" xfId="21518" xr:uid="{00000000-0005-0000-0000-0000F8740000}"/>
    <cellStyle name="Normal 67 3 2 2 2 3 4 4" xfId="29671" xr:uid="{00000000-0005-0000-0000-0000F9740000}"/>
    <cellStyle name="Normal 67 3 2 2 2 3 4 5" xfId="37903" xr:uid="{00000000-0005-0000-0000-0000FA740000}"/>
    <cellStyle name="Normal 67 3 2 2 2 3 4 6" xfId="47414" xr:uid="{00000000-0005-0000-0000-0000FB740000}"/>
    <cellStyle name="Normal 67 3 2 2 2 3 5" xfId="6408" xr:uid="{00000000-0005-0000-0000-0000FC740000}"/>
    <cellStyle name="Normal 67 3 2 2 2 3 5 2" xfId="15925" xr:uid="{00000000-0005-0000-0000-0000FD740000}"/>
    <cellStyle name="Normal 67 3 2 2 2 3 5 3" xfId="24078" xr:uid="{00000000-0005-0000-0000-0000FE740000}"/>
    <cellStyle name="Normal 67 3 2 2 2 3 5 4" xfId="32231" xr:uid="{00000000-0005-0000-0000-0000FF740000}"/>
    <cellStyle name="Normal 67 3 2 2 2 3 5 5" xfId="40463" xr:uid="{00000000-0005-0000-0000-000000750000}"/>
    <cellStyle name="Normal 67 3 2 2 2 3 5 6" xfId="49974" xr:uid="{00000000-0005-0000-0000-000001750000}"/>
    <cellStyle name="Normal 67 3 2 2 2 3 6" xfId="10325" xr:uid="{00000000-0005-0000-0000-000002750000}"/>
    <cellStyle name="Normal 67 3 2 2 2 3 7" xfId="18484" xr:uid="{00000000-0005-0000-0000-000003750000}"/>
    <cellStyle name="Normal 67 3 2 2 2 3 8" xfId="26637" xr:uid="{00000000-0005-0000-0000-000004750000}"/>
    <cellStyle name="Normal 67 3 2 2 2 3 9" xfId="34869" xr:uid="{00000000-0005-0000-0000-000005750000}"/>
    <cellStyle name="Normal 67 3 2 2 2 4" xfId="1125" xr:uid="{00000000-0005-0000-0000-000006750000}"/>
    <cellStyle name="Normal 67 3 2 2 2 4 2" xfId="2408" xr:uid="{00000000-0005-0000-0000-000007750000}"/>
    <cellStyle name="Normal 67 3 2 2 2 4 2 2" xfId="5448" xr:uid="{00000000-0005-0000-0000-000008750000}"/>
    <cellStyle name="Normal 67 3 2 2 2 4 2 2 2" xfId="14965" xr:uid="{00000000-0005-0000-0000-000009750000}"/>
    <cellStyle name="Normal 67 3 2 2 2 4 2 2 3" xfId="23118" xr:uid="{00000000-0005-0000-0000-00000A750000}"/>
    <cellStyle name="Normal 67 3 2 2 2 4 2 2 4" xfId="31271" xr:uid="{00000000-0005-0000-0000-00000B750000}"/>
    <cellStyle name="Normal 67 3 2 2 2 4 2 2 5" xfId="39503" xr:uid="{00000000-0005-0000-0000-00000C750000}"/>
    <cellStyle name="Normal 67 3 2 2 2 4 2 2 6" xfId="49014" xr:uid="{00000000-0005-0000-0000-00000D750000}"/>
    <cellStyle name="Normal 67 3 2 2 2 4 2 3" xfId="8008" xr:uid="{00000000-0005-0000-0000-00000E750000}"/>
    <cellStyle name="Normal 67 3 2 2 2 4 2 3 2" xfId="17525" xr:uid="{00000000-0005-0000-0000-00000F750000}"/>
    <cellStyle name="Normal 67 3 2 2 2 4 2 3 3" xfId="25678" xr:uid="{00000000-0005-0000-0000-000010750000}"/>
    <cellStyle name="Normal 67 3 2 2 2 4 2 3 4" xfId="33831" xr:uid="{00000000-0005-0000-0000-000011750000}"/>
    <cellStyle name="Normal 67 3 2 2 2 4 2 3 5" xfId="42063" xr:uid="{00000000-0005-0000-0000-000012750000}"/>
    <cellStyle name="Normal 67 3 2 2 2 4 2 3 6" xfId="51574" xr:uid="{00000000-0005-0000-0000-000013750000}"/>
    <cellStyle name="Normal 67 3 2 2 2 4 2 4" xfId="11925" xr:uid="{00000000-0005-0000-0000-000014750000}"/>
    <cellStyle name="Normal 67 3 2 2 2 4 2 5" xfId="20084" xr:uid="{00000000-0005-0000-0000-000015750000}"/>
    <cellStyle name="Normal 67 3 2 2 2 4 2 6" xfId="28237" xr:uid="{00000000-0005-0000-0000-000016750000}"/>
    <cellStyle name="Normal 67 3 2 2 2 4 2 7" xfId="36469" xr:uid="{00000000-0005-0000-0000-000017750000}"/>
    <cellStyle name="Normal 67 3 2 2 2 4 2 8" xfId="45980" xr:uid="{00000000-0005-0000-0000-000018750000}"/>
    <cellStyle name="Normal 67 3 2 2 2 4 3" xfId="4168" xr:uid="{00000000-0005-0000-0000-000019750000}"/>
    <cellStyle name="Normal 67 3 2 2 2 4 3 2" xfId="13685" xr:uid="{00000000-0005-0000-0000-00001A750000}"/>
    <cellStyle name="Normal 67 3 2 2 2 4 3 3" xfId="21838" xr:uid="{00000000-0005-0000-0000-00001B750000}"/>
    <cellStyle name="Normal 67 3 2 2 2 4 3 4" xfId="29991" xr:uid="{00000000-0005-0000-0000-00001C750000}"/>
    <cellStyle name="Normal 67 3 2 2 2 4 3 5" xfId="38223" xr:uid="{00000000-0005-0000-0000-00001D750000}"/>
    <cellStyle name="Normal 67 3 2 2 2 4 3 6" xfId="47734" xr:uid="{00000000-0005-0000-0000-00001E750000}"/>
    <cellStyle name="Normal 67 3 2 2 2 4 4" xfId="6728" xr:uid="{00000000-0005-0000-0000-00001F750000}"/>
    <cellStyle name="Normal 67 3 2 2 2 4 4 2" xfId="16245" xr:uid="{00000000-0005-0000-0000-000020750000}"/>
    <cellStyle name="Normal 67 3 2 2 2 4 4 3" xfId="24398" xr:uid="{00000000-0005-0000-0000-000021750000}"/>
    <cellStyle name="Normal 67 3 2 2 2 4 4 4" xfId="32551" xr:uid="{00000000-0005-0000-0000-000022750000}"/>
    <cellStyle name="Normal 67 3 2 2 2 4 4 5" xfId="40783" xr:uid="{00000000-0005-0000-0000-000023750000}"/>
    <cellStyle name="Normal 67 3 2 2 2 4 4 6" xfId="50294" xr:uid="{00000000-0005-0000-0000-000024750000}"/>
    <cellStyle name="Normal 67 3 2 2 2 4 5" xfId="10645" xr:uid="{00000000-0005-0000-0000-000025750000}"/>
    <cellStyle name="Normal 67 3 2 2 2 4 6" xfId="18804" xr:uid="{00000000-0005-0000-0000-000026750000}"/>
    <cellStyle name="Normal 67 3 2 2 2 4 7" xfId="26957" xr:uid="{00000000-0005-0000-0000-000027750000}"/>
    <cellStyle name="Normal 67 3 2 2 2 4 8" xfId="35189" xr:uid="{00000000-0005-0000-0000-000028750000}"/>
    <cellStyle name="Normal 67 3 2 2 2 4 9" xfId="44700" xr:uid="{00000000-0005-0000-0000-000029750000}"/>
    <cellStyle name="Normal 67 3 2 2 2 5" xfId="1768" xr:uid="{00000000-0005-0000-0000-00002A750000}"/>
    <cellStyle name="Normal 67 3 2 2 2 5 2" xfId="4808" xr:uid="{00000000-0005-0000-0000-00002B750000}"/>
    <cellStyle name="Normal 67 3 2 2 2 5 2 2" xfId="14325" xr:uid="{00000000-0005-0000-0000-00002C750000}"/>
    <cellStyle name="Normal 67 3 2 2 2 5 2 3" xfId="22478" xr:uid="{00000000-0005-0000-0000-00002D750000}"/>
    <cellStyle name="Normal 67 3 2 2 2 5 2 4" xfId="30631" xr:uid="{00000000-0005-0000-0000-00002E750000}"/>
    <cellStyle name="Normal 67 3 2 2 2 5 2 5" xfId="38863" xr:uid="{00000000-0005-0000-0000-00002F750000}"/>
    <cellStyle name="Normal 67 3 2 2 2 5 2 6" xfId="48374" xr:uid="{00000000-0005-0000-0000-000030750000}"/>
    <cellStyle name="Normal 67 3 2 2 2 5 3" xfId="7368" xr:uid="{00000000-0005-0000-0000-000031750000}"/>
    <cellStyle name="Normal 67 3 2 2 2 5 3 2" xfId="16885" xr:uid="{00000000-0005-0000-0000-000032750000}"/>
    <cellStyle name="Normal 67 3 2 2 2 5 3 3" xfId="25038" xr:uid="{00000000-0005-0000-0000-000033750000}"/>
    <cellStyle name="Normal 67 3 2 2 2 5 3 4" xfId="33191" xr:uid="{00000000-0005-0000-0000-000034750000}"/>
    <cellStyle name="Normal 67 3 2 2 2 5 3 5" xfId="41423" xr:uid="{00000000-0005-0000-0000-000035750000}"/>
    <cellStyle name="Normal 67 3 2 2 2 5 3 6" xfId="50934" xr:uid="{00000000-0005-0000-0000-000036750000}"/>
    <cellStyle name="Normal 67 3 2 2 2 5 4" xfId="11285" xr:uid="{00000000-0005-0000-0000-000037750000}"/>
    <cellStyle name="Normal 67 3 2 2 2 5 5" xfId="19444" xr:uid="{00000000-0005-0000-0000-000038750000}"/>
    <cellStyle name="Normal 67 3 2 2 2 5 6" xfId="27597" xr:uid="{00000000-0005-0000-0000-000039750000}"/>
    <cellStyle name="Normal 67 3 2 2 2 5 7" xfId="35829" xr:uid="{00000000-0005-0000-0000-00003A750000}"/>
    <cellStyle name="Normal 67 3 2 2 2 5 8" xfId="45340" xr:uid="{00000000-0005-0000-0000-00003B750000}"/>
    <cellStyle name="Normal 67 3 2 2 2 6" xfId="3522" xr:uid="{00000000-0005-0000-0000-00003C750000}"/>
    <cellStyle name="Normal 67 3 2 2 2 6 2" xfId="13039" xr:uid="{00000000-0005-0000-0000-00003D750000}"/>
    <cellStyle name="Normal 67 3 2 2 2 6 3" xfId="21198" xr:uid="{00000000-0005-0000-0000-00003E750000}"/>
    <cellStyle name="Normal 67 3 2 2 2 6 4" xfId="29351" xr:uid="{00000000-0005-0000-0000-00003F750000}"/>
    <cellStyle name="Normal 67 3 2 2 2 6 5" xfId="37583" xr:uid="{00000000-0005-0000-0000-000040750000}"/>
    <cellStyle name="Normal 67 3 2 2 2 6 6" xfId="47094" xr:uid="{00000000-0005-0000-0000-000041750000}"/>
    <cellStyle name="Normal 67 3 2 2 2 7" xfId="6088" xr:uid="{00000000-0005-0000-0000-000042750000}"/>
    <cellStyle name="Normal 67 3 2 2 2 7 2" xfId="15605" xr:uid="{00000000-0005-0000-0000-000043750000}"/>
    <cellStyle name="Normal 67 3 2 2 2 7 3" xfId="23758" xr:uid="{00000000-0005-0000-0000-000044750000}"/>
    <cellStyle name="Normal 67 3 2 2 2 7 4" xfId="31911" xr:uid="{00000000-0005-0000-0000-000045750000}"/>
    <cellStyle name="Normal 67 3 2 2 2 7 5" xfId="40143" xr:uid="{00000000-0005-0000-0000-000046750000}"/>
    <cellStyle name="Normal 67 3 2 2 2 7 6" xfId="49654" xr:uid="{00000000-0005-0000-0000-000047750000}"/>
    <cellStyle name="Normal 67 3 2 2 2 8" xfId="10005" xr:uid="{00000000-0005-0000-0000-000048750000}"/>
    <cellStyle name="Normal 67 3 2 2 2 9" xfId="18164" xr:uid="{00000000-0005-0000-0000-000049750000}"/>
    <cellStyle name="Normal 67 3 2 2 20" xfId="8962" xr:uid="{00000000-0005-0000-0000-00004A750000}"/>
    <cellStyle name="Normal 67 3 2 2 20 2" xfId="43017" xr:uid="{00000000-0005-0000-0000-00004B750000}"/>
    <cellStyle name="Normal 67 3 2 2 20 3" xfId="52528" xr:uid="{00000000-0005-0000-0000-00004C750000}"/>
    <cellStyle name="Normal 67 3 2 2 21" xfId="9041" xr:uid="{00000000-0005-0000-0000-00004D750000}"/>
    <cellStyle name="Normal 67 3 2 2 21 2" xfId="43096" xr:uid="{00000000-0005-0000-0000-00004E750000}"/>
    <cellStyle name="Normal 67 3 2 2 21 3" xfId="52607" xr:uid="{00000000-0005-0000-0000-00004F750000}"/>
    <cellStyle name="Normal 67 3 2 2 22" xfId="9120" xr:uid="{00000000-0005-0000-0000-000050750000}"/>
    <cellStyle name="Normal 67 3 2 2 22 2" xfId="43175" xr:uid="{00000000-0005-0000-0000-000051750000}"/>
    <cellStyle name="Normal 67 3 2 2 22 3" xfId="52686" xr:uid="{00000000-0005-0000-0000-000052750000}"/>
    <cellStyle name="Normal 67 3 2 2 23" xfId="9199" xr:uid="{00000000-0005-0000-0000-000053750000}"/>
    <cellStyle name="Normal 67 3 2 2 23 2" xfId="43254" xr:uid="{00000000-0005-0000-0000-000054750000}"/>
    <cellStyle name="Normal 67 3 2 2 23 3" xfId="52765" xr:uid="{00000000-0005-0000-0000-000055750000}"/>
    <cellStyle name="Normal 67 3 2 2 24" xfId="9278" xr:uid="{00000000-0005-0000-0000-000056750000}"/>
    <cellStyle name="Normal 67 3 2 2 24 2" xfId="43333" xr:uid="{00000000-0005-0000-0000-000057750000}"/>
    <cellStyle name="Normal 67 3 2 2 24 3" xfId="52844" xr:uid="{00000000-0005-0000-0000-000058750000}"/>
    <cellStyle name="Normal 67 3 2 2 25" xfId="9357" xr:uid="{00000000-0005-0000-0000-000059750000}"/>
    <cellStyle name="Normal 67 3 2 2 25 2" xfId="43412" xr:uid="{00000000-0005-0000-0000-00005A750000}"/>
    <cellStyle name="Normal 67 3 2 2 25 3" xfId="52923" xr:uid="{00000000-0005-0000-0000-00005B750000}"/>
    <cellStyle name="Normal 67 3 2 2 26" xfId="9436" xr:uid="{00000000-0005-0000-0000-00005C750000}"/>
    <cellStyle name="Normal 67 3 2 2 26 2" xfId="43491" xr:uid="{00000000-0005-0000-0000-00005D750000}"/>
    <cellStyle name="Normal 67 3 2 2 26 3" xfId="53002" xr:uid="{00000000-0005-0000-0000-00005E750000}"/>
    <cellStyle name="Normal 67 3 2 2 27" xfId="9515" xr:uid="{00000000-0005-0000-0000-00005F750000}"/>
    <cellStyle name="Normal 67 3 2 2 27 2" xfId="43570" xr:uid="{00000000-0005-0000-0000-000060750000}"/>
    <cellStyle name="Normal 67 3 2 2 27 3" xfId="53081" xr:uid="{00000000-0005-0000-0000-000061750000}"/>
    <cellStyle name="Normal 67 3 2 2 28" xfId="9594" xr:uid="{00000000-0005-0000-0000-000062750000}"/>
    <cellStyle name="Normal 67 3 2 2 28 2" xfId="43649" xr:uid="{00000000-0005-0000-0000-000063750000}"/>
    <cellStyle name="Normal 67 3 2 2 28 3" xfId="53160" xr:uid="{00000000-0005-0000-0000-000064750000}"/>
    <cellStyle name="Normal 67 3 2 2 29" xfId="9673" xr:uid="{00000000-0005-0000-0000-000065750000}"/>
    <cellStyle name="Normal 67 3 2 2 29 2" xfId="43728" xr:uid="{00000000-0005-0000-0000-000066750000}"/>
    <cellStyle name="Normal 67 3 2 2 29 3" xfId="53239" xr:uid="{00000000-0005-0000-0000-000067750000}"/>
    <cellStyle name="Normal 67 3 2 2 3" xfId="556" xr:uid="{00000000-0005-0000-0000-000068750000}"/>
    <cellStyle name="Normal 67 3 2 2 3 10" xfId="34629" xr:uid="{00000000-0005-0000-0000-000069750000}"/>
    <cellStyle name="Normal 67 3 2 2 3 11" xfId="44140" xr:uid="{00000000-0005-0000-0000-00006A750000}"/>
    <cellStyle name="Normal 67 3 2 2 3 2" xfId="882" xr:uid="{00000000-0005-0000-0000-00006B750000}"/>
    <cellStyle name="Normal 67 3 2 2 3 2 10" xfId="44460" xr:uid="{00000000-0005-0000-0000-00006C750000}"/>
    <cellStyle name="Normal 67 3 2 2 3 2 2" xfId="1525" xr:uid="{00000000-0005-0000-0000-00006D750000}"/>
    <cellStyle name="Normal 67 3 2 2 3 2 2 2" xfId="2808" xr:uid="{00000000-0005-0000-0000-00006E750000}"/>
    <cellStyle name="Normal 67 3 2 2 3 2 2 2 2" xfId="5848" xr:uid="{00000000-0005-0000-0000-00006F750000}"/>
    <cellStyle name="Normal 67 3 2 2 3 2 2 2 2 2" xfId="15365" xr:uid="{00000000-0005-0000-0000-000070750000}"/>
    <cellStyle name="Normal 67 3 2 2 3 2 2 2 2 3" xfId="23518" xr:uid="{00000000-0005-0000-0000-000071750000}"/>
    <cellStyle name="Normal 67 3 2 2 3 2 2 2 2 4" xfId="31671" xr:uid="{00000000-0005-0000-0000-000072750000}"/>
    <cellStyle name="Normal 67 3 2 2 3 2 2 2 2 5" xfId="39903" xr:uid="{00000000-0005-0000-0000-000073750000}"/>
    <cellStyle name="Normal 67 3 2 2 3 2 2 2 2 6" xfId="49414" xr:uid="{00000000-0005-0000-0000-000074750000}"/>
    <cellStyle name="Normal 67 3 2 2 3 2 2 2 3" xfId="8408" xr:uid="{00000000-0005-0000-0000-000075750000}"/>
    <cellStyle name="Normal 67 3 2 2 3 2 2 2 3 2" xfId="17925" xr:uid="{00000000-0005-0000-0000-000076750000}"/>
    <cellStyle name="Normal 67 3 2 2 3 2 2 2 3 3" xfId="26078" xr:uid="{00000000-0005-0000-0000-000077750000}"/>
    <cellStyle name="Normal 67 3 2 2 3 2 2 2 3 4" xfId="34231" xr:uid="{00000000-0005-0000-0000-000078750000}"/>
    <cellStyle name="Normal 67 3 2 2 3 2 2 2 3 5" xfId="42463" xr:uid="{00000000-0005-0000-0000-000079750000}"/>
    <cellStyle name="Normal 67 3 2 2 3 2 2 2 3 6" xfId="51974" xr:uid="{00000000-0005-0000-0000-00007A750000}"/>
    <cellStyle name="Normal 67 3 2 2 3 2 2 2 4" xfId="12325" xr:uid="{00000000-0005-0000-0000-00007B750000}"/>
    <cellStyle name="Normal 67 3 2 2 3 2 2 2 5" xfId="20484" xr:uid="{00000000-0005-0000-0000-00007C750000}"/>
    <cellStyle name="Normal 67 3 2 2 3 2 2 2 6" xfId="28637" xr:uid="{00000000-0005-0000-0000-00007D750000}"/>
    <cellStyle name="Normal 67 3 2 2 3 2 2 2 7" xfId="36869" xr:uid="{00000000-0005-0000-0000-00007E750000}"/>
    <cellStyle name="Normal 67 3 2 2 3 2 2 2 8" xfId="46380" xr:uid="{00000000-0005-0000-0000-00007F750000}"/>
    <cellStyle name="Normal 67 3 2 2 3 2 2 3" xfId="4568" xr:uid="{00000000-0005-0000-0000-000080750000}"/>
    <cellStyle name="Normal 67 3 2 2 3 2 2 3 2" xfId="14085" xr:uid="{00000000-0005-0000-0000-000081750000}"/>
    <cellStyle name="Normal 67 3 2 2 3 2 2 3 3" xfId="22238" xr:uid="{00000000-0005-0000-0000-000082750000}"/>
    <cellStyle name="Normal 67 3 2 2 3 2 2 3 4" xfId="30391" xr:uid="{00000000-0005-0000-0000-000083750000}"/>
    <cellStyle name="Normal 67 3 2 2 3 2 2 3 5" xfId="38623" xr:uid="{00000000-0005-0000-0000-000084750000}"/>
    <cellStyle name="Normal 67 3 2 2 3 2 2 3 6" xfId="48134" xr:uid="{00000000-0005-0000-0000-000085750000}"/>
    <cellStyle name="Normal 67 3 2 2 3 2 2 4" xfId="7128" xr:uid="{00000000-0005-0000-0000-000086750000}"/>
    <cellStyle name="Normal 67 3 2 2 3 2 2 4 2" xfId="16645" xr:uid="{00000000-0005-0000-0000-000087750000}"/>
    <cellStyle name="Normal 67 3 2 2 3 2 2 4 3" xfId="24798" xr:uid="{00000000-0005-0000-0000-000088750000}"/>
    <cellStyle name="Normal 67 3 2 2 3 2 2 4 4" xfId="32951" xr:uid="{00000000-0005-0000-0000-000089750000}"/>
    <cellStyle name="Normal 67 3 2 2 3 2 2 4 5" xfId="41183" xr:uid="{00000000-0005-0000-0000-00008A750000}"/>
    <cellStyle name="Normal 67 3 2 2 3 2 2 4 6" xfId="50694" xr:uid="{00000000-0005-0000-0000-00008B750000}"/>
    <cellStyle name="Normal 67 3 2 2 3 2 2 5" xfId="11045" xr:uid="{00000000-0005-0000-0000-00008C750000}"/>
    <cellStyle name="Normal 67 3 2 2 3 2 2 6" xfId="19204" xr:uid="{00000000-0005-0000-0000-00008D750000}"/>
    <cellStyle name="Normal 67 3 2 2 3 2 2 7" xfId="27357" xr:uid="{00000000-0005-0000-0000-00008E750000}"/>
    <cellStyle name="Normal 67 3 2 2 3 2 2 8" xfId="35589" xr:uid="{00000000-0005-0000-0000-00008F750000}"/>
    <cellStyle name="Normal 67 3 2 2 3 2 2 9" xfId="45100" xr:uid="{00000000-0005-0000-0000-000090750000}"/>
    <cellStyle name="Normal 67 3 2 2 3 2 3" xfId="2168" xr:uid="{00000000-0005-0000-0000-000091750000}"/>
    <cellStyle name="Normal 67 3 2 2 3 2 3 2" xfId="5208" xr:uid="{00000000-0005-0000-0000-000092750000}"/>
    <cellStyle name="Normal 67 3 2 2 3 2 3 2 2" xfId="14725" xr:uid="{00000000-0005-0000-0000-000093750000}"/>
    <cellStyle name="Normal 67 3 2 2 3 2 3 2 3" xfId="22878" xr:uid="{00000000-0005-0000-0000-000094750000}"/>
    <cellStyle name="Normal 67 3 2 2 3 2 3 2 4" xfId="31031" xr:uid="{00000000-0005-0000-0000-000095750000}"/>
    <cellStyle name="Normal 67 3 2 2 3 2 3 2 5" xfId="39263" xr:uid="{00000000-0005-0000-0000-000096750000}"/>
    <cellStyle name="Normal 67 3 2 2 3 2 3 2 6" xfId="48774" xr:uid="{00000000-0005-0000-0000-000097750000}"/>
    <cellStyle name="Normal 67 3 2 2 3 2 3 3" xfId="7768" xr:uid="{00000000-0005-0000-0000-000098750000}"/>
    <cellStyle name="Normal 67 3 2 2 3 2 3 3 2" xfId="17285" xr:uid="{00000000-0005-0000-0000-000099750000}"/>
    <cellStyle name="Normal 67 3 2 2 3 2 3 3 3" xfId="25438" xr:uid="{00000000-0005-0000-0000-00009A750000}"/>
    <cellStyle name="Normal 67 3 2 2 3 2 3 3 4" xfId="33591" xr:uid="{00000000-0005-0000-0000-00009B750000}"/>
    <cellStyle name="Normal 67 3 2 2 3 2 3 3 5" xfId="41823" xr:uid="{00000000-0005-0000-0000-00009C750000}"/>
    <cellStyle name="Normal 67 3 2 2 3 2 3 3 6" xfId="51334" xr:uid="{00000000-0005-0000-0000-00009D750000}"/>
    <cellStyle name="Normal 67 3 2 2 3 2 3 4" xfId="11685" xr:uid="{00000000-0005-0000-0000-00009E750000}"/>
    <cellStyle name="Normal 67 3 2 2 3 2 3 5" xfId="19844" xr:uid="{00000000-0005-0000-0000-00009F750000}"/>
    <cellStyle name="Normal 67 3 2 2 3 2 3 6" xfId="27997" xr:uid="{00000000-0005-0000-0000-0000A0750000}"/>
    <cellStyle name="Normal 67 3 2 2 3 2 3 7" xfId="36229" xr:uid="{00000000-0005-0000-0000-0000A1750000}"/>
    <cellStyle name="Normal 67 3 2 2 3 2 3 8" xfId="45740" xr:uid="{00000000-0005-0000-0000-0000A2750000}"/>
    <cellStyle name="Normal 67 3 2 2 3 2 4" xfId="3928" xr:uid="{00000000-0005-0000-0000-0000A3750000}"/>
    <cellStyle name="Normal 67 3 2 2 3 2 4 2" xfId="13445" xr:uid="{00000000-0005-0000-0000-0000A4750000}"/>
    <cellStyle name="Normal 67 3 2 2 3 2 4 3" xfId="21598" xr:uid="{00000000-0005-0000-0000-0000A5750000}"/>
    <cellStyle name="Normal 67 3 2 2 3 2 4 4" xfId="29751" xr:uid="{00000000-0005-0000-0000-0000A6750000}"/>
    <cellStyle name="Normal 67 3 2 2 3 2 4 5" xfId="37983" xr:uid="{00000000-0005-0000-0000-0000A7750000}"/>
    <cellStyle name="Normal 67 3 2 2 3 2 4 6" xfId="47494" xr:uid="{00000000-0005-0000-0000-0000A8750000}"/>
    <cellStyle name="Normal 67 3 2 2 3 2 5" xfId="6488" xr:uid="{00000000-0005-0000-0000-0000A9750000}"/>
    <cellStyle name="Normal 67 3 2 2 3 2 5 2" xfId="16005" xr:uid="{00000000-0005-0000-0000-0000AA750000}"/>
    <cellStyle name="Normal 67 3 2 2 3 2 5 3" xfId="24158" xr:uid="{00000000-0005-0000-0000-0000AB750000}"/>
    <cellStyle name="Normal 67 3 2 2 3 2 5 4" xfId="32311" xr:uid="{00000000-0005-0000-0000-0000AC750000}"/>
    <cellStyle name="Normal 67 3 2 2 3 2 5 5" xfId="40543" xr:uid="{00000000-0005-0000-0000-0000AD750000}"/>
    <cellStyle name="Normal 67 3 2 2 3 2 5 6" xfId="50054" xr:uid="{00000000-0005-0000-0000-0000AE750000}"/>
    <cellStyle name="Normal 67 3 2 2 3 2 6" xfId="10405" xr:uid="{00000000-0005-0000-0000-0000AF750000}"/>
    <cellStyle name="Normal 67 3 2 2 3 2 7" xfId="18564" xr:uid="{00000000-0005-0000-0000-0000B0750000}"/>
    <cellStyle name="Normal 67 3 2 2 3 2 8" xfId="26717" xr:uid="{00000000-0005-0000-0000-0000B1750000}"/>
    <cellStyle name="Normal 67 3 2 2 3 2 9" xfId="34949" xr:uid="{00000000-0005-0000-0000-0000B2750000}"/>
    <cellStyle name="Normal 67 3 2 2 3 3" xfId="1205" xr:uid="{00000000-0005-0000-0000-0000B3750000}"/>
    <cellStyle name="Normal 67 3 2 2 3 3 2" xfId="2488" xr:uid="{00000000-0005-0000-0000-0000B4750000}"/>
    <cellStyle name="Normal 67 3 2 2 3 3 2 2" xfId="5528" xr:uid="{00000000-0005-0000-0000-0000B5750000}"/>
    <cellStyle name="Normal 67 3 2 2 3 3 2 2 2" xfId="15045" xr:uid="{00000000-0005-0000-0000-0000B6750000}"/>
    <cellStyle name="Normal 67 3 2 2 3 3 2 2 3" xfId="23198" xr:uid="{00000000-0005-0000-0000-0000B7750000}"/>
    <cellStyle name="Normal 67 3 2 2 3 3 2 2 4" xfId="31351" xr:uid="{00000000-0005-0000-0000-0000B8750000}"/>
    <cellStyle name="Normal 67 3 2 2 3 3 2 2 5" xfId="39583" xr:uid="{00000000-0005-0000-0000-0000B9750000}"/>
    <cellStyle name="Normal 67 3 2 2 3 3 2 2 6" xfId="49094" xr:uid="{00000000-0005-0000-0000-0000BA750000}"/>
    <cellStyle name="Normal 67 3 2 2 3 3 2 3" xfId="8088" xr:uid="{00000000-0005-0000-0000-0000BB750000}"/>
    <cellStyle name="Normal 67 3 2 2 3 3 2 3 2" xfId="17605" xr:uid="{00000000-0005-0000-0000-0000BC750000}"/>
    <cellStyle name="Normal 67 3 2 2 3 3 2 3 3" xfId="25758" xr:uid="{00000000-0005-0000-0000-0000BD750000}"/>
    <cellStyle name="Normal 67 3 2 2 3 3 2 3 4" xfId="33911" xr:uid="{00000000-0005-0000-0000-0000BE750000}"/>
    <cellStyle name="Normal 67 3 2 2 3 3 2 3 5" xfId="42143" xr:uid="{00000000-0005-0000-0000-0000BF750000}"/>
    <cellStyle name="Normal 67 3 2 2 3 3 2 3 6" xfId="51654" xr:uid="{00000000-0005-0000-0000-0000C0750000}"/>
    <cellStyle name="Normal 67 3 2 2 3 3 2 4" xfId="12005" xr:uid="{00000000-0005-0000-0000-0000C1750000}"/>
    <cellStyle name="Normal 67 3 2 2 3 3 2 5" xfId="20164" xr:uid="{00000000-0005-0000-0000-0000C2750000}"/>
    <cellStyle name="Normal 67 3 2 2 3 3 2 6" xfId="28317" xr:uid="{00000000-0005-0000-0000-0000C3750000}"/>
    <cellStyle name="Normal 67 3 2 2 3 3 2 7" xfId="36549" xr:uid="{00000000-0005-0000-0000-0000C4750000}"/>
    <cellStyle name="Normal 67 3 2 2 3 3 2 8" xfId="46060" xr:uid="{00000000-0005-0000-0000-0000C5750000}"/>
    <cellStyle name="Normal 67 3 2 2 3 3 3" xfId="4248" xr:uid="{00000000-0005-0000-0000-0000C6750000}"/>
    <cellStyle name="Normal 67 3 2 2 3 3 3 2" xfId="13765" xr:uid="{00000000-0005-0000-0000-0000C7750000}"/>
    <cellStyle name="Normal 67 3 2 2 3 3 3 3" xfId="21918" xr:uid="{00000000-0005-0000-0000-0000C8750000}"/>
    <cellStyle name="Normal 67 3 2 2 3 3 3 4" xfId="30071" xr:uid="{00000000-0005-0000-0000-0000C9750000}"/>
    <cellStyle name="Normal 67 3 2 2 3 3 3 5" xfId="38303" xr:uid="{00000000-0005-0000-0000-0000CA750000}"/>
    <cellStyle name="Normal 67 3 2 2 3 3 3 6" xfId="47814" xr:uid="{00000000-0005-0000-0000-0000CB750000}"/>
    <cellStyle name="Normal 67 3 2 2 3 3 4" xfId="6808" xr:uid="{00000000-0005-0000-0000-0000CC750000}"/>
    <cellStyle name="Normal 67 3 2 2 3 3 4 2" xfId="16325" xr:uid="{00000000-0005-0000-0000-0000CD750000}"/>
    <cellStyle name="Normal 67 3 2 2 3 3 4 3" xfId="24478" xr:uid="{00000000-0005-0000-0000-0000CE750000}"/>
    <cellStyle name="Normal 67 3 2 2 3 3 4 4" xfId="32631" xr:uid="{00000000-0005-0000-0000-0000CF750000}"/>
    <cellStyle name="Normal 67 3 2 2 3 3 4 5" xfId="40863" xr:uid="{00000000-0005-0000-0000-0000D0750000}"/>
    <cellStyle name="Normal 67 3 2 2 3 3 4 6" xfId="50374" xr:uid="{00000000-0005-0000-0000-0000D1750000}"/>
    <cellStyle name="Normal 67 3 2 2 3 3 5" xfId="10725" xr:uid="{00000000-0005-0000-0000-0000D2750000}"/>
    <cellStyle name="Normal 67 3 2 2 3 3 6" xfId="18884" xr:uid="{00000000-0005-0000-0000-0000D3750000}"/>
    <cellStyle name="Normal 67 3 2 2 3 3 7" xfId="27037" xr:uid="{00000000-0005-0000-0000-0000D4750000}"/>
    <cellStyle name="Normal 67 3 2 2 3 3 8" xfId="35269" xr:uid="{00000000-0005-0000-0000-0000D5750000}"/>
    <cellStyle name="Normal 67 3 2 2 3 3 9" xfId="44780" xr:uid="{00000000-0005-0000-0000-0000D6750000}"/>
    <cellStyle name="Normal 67 3 2 2 3 4" xfId="1848" xr:uid="{00000000-0005-0000-0000-0000D7750000}"/>
    <cellStyle name="Normal 67 3 2 2 3 4 2" xfId="4888" xr:uid="{00000000-0005-0000-0000-0000D8750000}"/>
    <cellStyle name="Normal 67 3 2 2 3 4 2 2" xfId="14405" xr:uid="{00000000-0005-0000-0000-0000D9750000}"/>
    <cellStyle name="Normal 67 3 2 2 3 4 2 3" xfId="22558" xr:uid="{00000000-0005-0000-0000-0000DA750000}"/>
    <cellStyle name="Normal 67 3 2 2 3 4 2 4" xfId="30711" xr:uid="{00000000-0005-0000-0000-0000DB750000}"/>
    <cellStyle name="Normal 67 3 2 2 3 4 2 5" xfId="38943" xr:uid="{00000000-0005-0000-0000-0000DC750000}"/>
    <cellStyle name="Normal 67 3 2 2 3 4 2 6" xfId="48454" xr:uid="{00000000-0005-0000-0000-0000DD750000}"/>
    <cellStyle name="Normal 67 3 2 2 3 4 3" xfId="7448" xr:uid="{00000000-0005-0000-0000-0000DE750000}"/>
    <cellStyle name="Normal 67 3 2 2 3 4 3 2" xfId="16965" xr:uid="{00000000-0005-0000-0000-0000DF750000}"/>
    <cellStyle name="Normal 67 3 2 2 3 4 3 3" xfId="25118" xr:uid="{00000000-0005-0000-0000-0000E0750000}"/>
    <cellStyle name="Normal 67 3 2 2 3 4 3 4" xfId="33271" xr:uid="{00000000-0005-0000-0000-0000E1750000}"/>
    <cellStyle name="Normal 67 3 2 2 3 4 3 5" xfId="41503" xr:uid="{00000000-0005-0000-0000-0000E2750000}"/>
    <cellStyle name="Normal 67 3 2 2 3 4 3 6" xfId="51014" xr:uid="{00000000-0005-0000-0000-0000E3750000}"/>
    <cellStyle name="Normal 67 3 2 2 3 4 4" xfId="11365" xr:uid="{00000000-0005-0000-0000-0000E4750000}"/>
    <cellStyle name="Normal 67 3 2 2 3 4 5" xfId="19524" xr:uid="{00000000-0005-0000-0000-0000E5750000}"/>
    <cellStyle name="Normal 67 3 2 2 3 4 6" xfId="27677" xr:uid="{00000000-0005-0000-0000-0000E6750000}"/>
    <cellStyle name="Normal 67 3 2 2 3 4 7" xfId="35909" xr:uid="{00000000-0005-0000-0000-0000E7750000}"/>
    <cellStyle name="Normal 67 3 2 2 3 4 8" xfId="45420" xr:uid="{00000000-0005-0000-0000-0000E8750000}"/>
    <cellStyle name="Normal 67 3 2 2 3 5" xfId="3605" xr:uid="{00000000-0005-0000-0000-0000E9750000}"/>
    <cellStyle name="Normal 67 3 2 2 3 5 2" xfId="13122" xr:uid="{00000000-0005-0000-0000-0000EA750000}"/>
    <cellStyle name="Normal 67 3 2 2 3 5 3" xfId="21278" xr:uid="{00000000-0005-0000-0000-0000EB750000}"/>
    <cellStyle name="Normal 67 3 2 2 3 5 4" xfId="29431" xr:uid="{00000000-0005-0000-0000-0000EC750000}"/>
    <cellStyle name="Normal 67 3 2 2 3 5 5" xfId="37663" xr:uid="{00000000-0005-0000-0000-0000ED750000}"/>
    <cellStyle name="Normal 67 3 2 2 3 5 6" xfId="47174" xr:uid="{00000000-0005-0000-0000-0000EE750000}"/>
    <cellStyle name="Normal 67 3 2 2 3 6" xfId="6168" xr:uid="{00000000-0005-0000-0000-0000EF750000}"/>
    <cellStyle name="Normal 67 3 2 2 3 6 2" xfId="15685" xr:uid="{00000000-0005-0000-0000-0000F0750000}"/>
    <cellStyle name="Normal 67 3 2 2 3 6 3" xfId="23838" xr:uid="{00000000-0005-0000-0000-0000F1750000}"/>
    <cellStyle name="Normal 67 3 2 2 3 6 4" xfId="31991" xr:uid="{00000000-0005-0000-0000-0000F2750000}"/>
    <cellStyle name="Normal 67 3 2 2 3 6 5" xfId="40223" xr:uid="{00000000-0005-0000-0000-0000F3750000}"/>
    <cellStyle name="Normal 67 3 2 2 3 6 6" xfId="49734" xr:uid="{00000000-0005-0000-0000-0000F4750000}"/>
    <cellStyle name="Normal 67 3 2 2 3 7" xfId="10085" xr:uid="{00000000-0005-0000-0000-0000F5750000}"/>
    <cellStyle name="Normal 67 3 2 2 3 8" xfId="18244" xr:uid="{00000000-0005-0000-0000-0000F6750000}"/>
    <cellStyle name="Normal 67 3 2 2 3 9" xfId="26397" xr:uid="{00000000-0005-0000-0000-0000F7750000}"/>
    <cellStyle name="Normal 67 3 2 2 30" xfId="9752" xr:uid="{00000000-0005-0000-0000-0000F8750000}"/>
    <cellStyle name="Normal 67 3 2 2 30 2" xfId="43807" xr:uid="{00000000-0005-0000-0000-0000F9750000}"/>
    <cellStyle name="Normal 67 3 2 2 30 3" xfId="53318" xr:uid="{00000000-0005-0000-0000-0000FA750000}"/>
    <cellStyle name="Normal 67 3 2 2 31" xfId="9831" xr:uid="{00000000-0005-0000-0000-0000FB750000}"/>
    <cellStyle name="Normal 67 3 2 2 31 2" xfId="43886" xr:uid="{00000000-0005-0000-0000-0000FC750000}"/>
    <cellStyle name="Normal 67 3 2 2 31 3" xfId="53397" xr:uid="{00000000-0005-0000-0000-0000FD750000}"/>
    <cellStyle name="Normal 67 3 2 2 32" xfId="9925" xr:uid="{00000000-0005-0000-0000-0000FE750000}"/>
    <cellStyle name="Normal 67 3 2 2 33" xfId="18084" xr:uid="{00000000-0005-0000-0000-0000FF750000}"/>
    <cellStyle name="Normal 67 3 2 2 34" xfId="26237" xr:uid="{00000000-0005-0000-0000-000000760000}"/>
    <cellStyle name="Normal 67 3 2 2 35" xfId="34390" xr:uid="{00000000-0005-0000-0000-000001760000}"/>
    <cellStyle name="Normal 67 3 2 2 36" xfId="34469" xr:uid="{00000000-0005-0000-0000-000002760000}"/>
    <cellStyle name="Normal 67 3 2 2 37" xfId="43980" xr:uid="{00000000-0005-0000-0000-000003760000}"/>
    <cellStyle name="Normal 67 3 2 2 38" xfId="53491" xr:uid="{00000000-0005-0000-0000-000004760000}"/>
    <cellStyle name="Normal 67 3 2 2 39" xfId="53570" xr:uid="{00000000-0005-0000-0000-000005760000}"/>
    <cellStyle name="Normal 67 3 2 2 4" xfId="719" xr:uid="{00000000-0005-0000-0000-000006760000}"/>
    <cellStyle name="Normal 67 3 2 2 4 10" xfId="44300" xr:uid="{00000000-0005-0000-0000-000007760000}"/>
    <cellStyle name="Normal 67 3 2 2 4 2" xfId="1365" xr:uid="{00000000-0005-0000-0000-000008760000}"/>
    <cellStyle name="Normal 67 3 2 2 4 2 2" xfId="2648" xr:uid="{00000000-0005-0000-0000-000009760000}"/>
    <cellStyle name="Normal 67 3 2 2 4 2 2 2" xfId="5688" xr:uid="{00000000-0005-0000-0000-00000A760000}"/>
    <cellStyle name="Normal 67 3 2 2 4 2 2 2 2" xfId="15205" xr:uid="{00000000-0005-0000-0000-00000B760000}"/>
    <cellStyle name="Normal 67 3 2 2 4 2 2 2 3" xfId="23358" xr:uid="{00000000-0005-0000-0000-00000C760000}"/>
    <cellStyle name="Normal 67 3 2 2 4 2 2 2 4" xfId="31511" xr:uid="{00000000-0005-0000-0000-00000D760000}"/>
    <cellStyle name="Normal 67 3 2 2 4 2 2 2 5" xfId="39743" xr:uid="{00000000-0005-0000-0000-00000E760000}"/>
    <cellStyle name="Normal 67 3 2 2 4 2 2 2 6" xfId="49254" xr:uid="{00000000-0005-0000-0000-00000F760000}"/>
    <cellStyle name="Normal 67 3 2 2 4 2 2 3" xfId="8248" xr:uid="{00000000-0005-0000-0000-000010760000}"/>
    <cellStyle name="Normal 67 3 2 2 4 2 2 3 2" xfId="17765" xr:uid="{00000000-0005-0000-0000-000011760000}"/>
    <cellStyle name="Normal 67 3 2 2 4 2 2 3 3" xfId="25918" xr:uid="{00000000-0005-0000-0000-000012760000}"/>
    <cellStyle name="Normal 67 3 2 2 4 2 2 3 4" xfId="34071" xr:uid="{00000000-0005-0000-0000-000013760000}"/>
    <cellStyle name="Normal 67 3 2 2 4 2 2 3 5" xfId="42303" xr:uid="{00000000-0005-0000-0000-000014760000}"/>
    <cellStyle name="Normal 67 3 2 2 4 2 2 3 6" xfId="51814" xr:uid="{00000000-0005-0000-0000-000015760000}"/>
    <cellStyle name="Normal 67 3 2 2 4 2 2 4" xfId="12165" xr:uid="{00000000-0005-0000-0000-000016760000}"/>
    <cellStyle name="Normal 67 3 2 2 4 2 2 5" xfId="20324" xr:uid="{00000000-0005-0000-0000-000017760000}"/>
    <cellStyle name="Normal 67 3 2 2 4 2 2 6" xfId="28477" xr:uid="{00000000-0005-0000-0000-000018760000}"/>
    <cellStyle name="Normal 67 3 2 2 4 2 2 7" xfId="36709" xr:uid="{00000000-0005-0000-0000-000019760000}"/>
    <cellStyle name="Normal 67 3 2 2 4 2 2 8" xfId="46220" xr:uid="{00000000-0005-0000-0000-00001A760000}"/>
    <cellStyle name="Normal 67 3 2 2 4 2 3" xfId="4408" xr:uid="{00000000-0005-0000-0000-00001B760000}"/>
    <cellStyle name="Normal 67 3 2 2 4 2 3 2" xfId="13925" xr:uid="{00000000-0005-0000-0000-00001C760000}"/>
    <cellStyle name="Normal 67 3 2 2 4 2 3 3" xfId="22078" xr:uid="{00000000-0005-0000-0000-00001D760000}"/>
    <cellStyle name="Normal 67 3 2 2 4 2 3 4" xfId="30231" xr:uid="{00000000-0005-0000-0000-00001E760000}"/>
    <cellStyle name="Normal 67 3 2 2 4 2 3 5" xfId="38463" xr:uid="{00000000-0005-0000-0000-00001F760000}"/>
    <cellStyle name="Normal 67 3 2 2 4 2 3 6" xfId="47974" xr:uid="{00000000-0005-0000-0000-000020760000}"/>
    <cellStyle name="Normal 67 3 2 2 4 2 4" xfId="6968" xr:uid="{00000000-0005-0000-0000-000021760000}"/>
    <cellStyle name="Normal 67 3 2 2 4 2 4 2" xfId="16485" xr:uid="{00000000-0005-0000-0000-000022760000}"/>
    <cellStyle name="Normal 67 3 2 2 4 2 4 3" xfId="24638" xr:uid="{00000000-0005-0000-0000-000023760000}"/>
    <cellStyle name="Normal 67 3 2 2 4 2 4 4" xfId="32791" xr:uid="{00000000-0005-0000-0000-000024760000}"/>
    <cellStyle name="Normal 67 3 2 2 4 2 4 5" xfId="41023" xr:uid="{00000000-0005-0000-0000-000025760000}"/>
    <cellStyle name="Normal 67 3 2 2 4 2 4 6" xfId="50534" xr:uid="{00000000-0005-0000-0000-000026760000}"/>
    <cellStyle name="Normal 67 3 2 2 4 2 5" xfId="10885" xr:uid="{00000000-0005-0000-0000-000027760000}"/>
    <cellStyle name="Normal 67 3 2 2 4 2 6" xfId="19044" xr:uid="{00000000-0005-0000-0000-000028760000}"/>
    <cellStyle name="Normal 67 3 2 2 4 2 7" xfId="27197" xr:uid="{00000000-0005-0000-0000-000029760000}"/>
    <cellStyle name="Normal 67 3 2 2 4 2 8" xfId="35429" xr:uid="{00000000-0005-0000-0000-00002A760000}"/>
    <cellStyle name="Normal 67 3 2 2 4 2 9" xfId="44940" xr:uid="{00000000-0005-0000-0000-00002B760000}"/>
    <cellStyle name="Normal 67 3 2 2 4 3" xfId="2008" xr:uid="{00000000-0005-0000-0000-00002C760000}"/>
    <cellStyle name="Normal 67 3 2 2 4 3 2" xfId="5048" xr:uid="{00000000-0005-0000-0000-00002D760000}"/>
    <cellStyle name="Normal 67 3 2 2 4 3 2 2" xfId="14565" xr:uid="{00000000-0005-0000-0000-00002E760000}"/>
    <cellStyle name="Normal 67 3 2 2 4 3 2 3" xfId="22718" xr:uid="{00000000-0005-0000-0000-00002F760000}"/>
    <cellStyle name="Normal 67 3 2 2 4 3 2 4" xfId="30871" xr:uid="{00000000-0005-0000-0000-000030760000}"/>
    <cellStyle name="Normal 67 3 2 2 4 3 2 5" xfId="39103" xr:uid="{00000000-0005-0000-0000-000031760000}"/>
    <cellStyle name="Normal 67 3 2 2 4 3 2 6" xfId="48614" xr:uid="{00000000-0005-0000-0000-000032760000}"/>
    <cellStyle name="Normal 67 3 2 2 4 3 3" xfId="7608" xr:uid="{00000000-0005-0000-0000-000033760000}"/>
    <cellStyle name="Normal 67 3 2 2 4 3 3 2" xfId="17125" xr:uid="{00000000-0005-0000-0000-000034760000}"/>
    <cellStyle name="Normal 67 3 2 2 4 3 3 3" xfId="25278" xr:uid="{00000000-0005-0000-0000-000035760000}"/>
    <cellStyle name="Normal 67 3 2 2 4 3 3 4" xfId="33431" xr:uid="{00000000-0005-0000-0000-000036760000}"/>
    <cellStyle name="Normal 67 3 2 2 4 3 3 5" xfId="41663" xr:uid="{00000000-0005-0000-0000-000037760000}"/>
    <cellStyle name="Normal 67 3 2 2 4 3 3 6" xfId="51174" xr:uid="{00000000-0005-0000-0000-000038760000}"/>
    <cellStyle name="Normal 67 3 2 2 4 3 4" xfId="11525" xr:uid="{00000000-0005-0000-0000-000039760000}"/>
    <cellStyle name="Normal 67 3 2 2 4 3 5" xfId="19684" xr:uid="{00000000-0005-0000-0000-00003A760000}"/>
    <cellStyle name="Normal 67 3 2 2 4 3 6" xfId="27837" xr:uid="{00000000-0005-0000-0000-00003B760000}"/>
    <cellStyle name="Normal 67 3 2 2 4 3 7" xfId="36069" xr:uid="{00000000-0005-0000-0000-00003C760000}"/>
    <cellStyle name="Normal 67 3 2 2 4 3 8" xfId="45580" xr:uid="{00000000-0005-0000-0000-00003D760000}"/>
    <cellStyle name="Normal 67 3 2 2 4 4" xfId="3765" xr:uid="{00000000-0005-0000-0000-00003E760000}"/>
    <cellStyle name="Normal 67 3 2 2 4 4 2" xfId="13282" xr:uid="{00000000-0005-0000-0000-00003F760000}"/>
    <cellStyle name="Normal 67 3 2 2 4 4 3" xfId="21438" xr:uid="{00000000-0005-0000-0000-000040760000}"/>
    <cellStyle name="Normal 67 3 2 2 4 4 4" xfId="29591" xr:uid="{00000000-0005-0000-0000-000041760000}"/>
    <cellStyle name="Normal 67 3 2 2 4 4 5" xfId="37823" xr:uid="{00000000-0005-0000-0000-000042760000}"/>
    <cellStyle name="Normal 67 3 2 2 4 4 6" xfId="47334" xr:uid="{00000000-0005-0000-0000-000043760000}"/>
    <cellStyle name="Normal 67 3 2 2 4 5" xfId="6328" xr:uid="{00000000-0005-0000-0000-000044760000}"/>
    <cellStyle name="Normal 67 3 2 2 4 5 2" xfId="15845" xr:uid="{00000000-0005-0000-0000-000045760000}"/>
    <cellStyle name="Normal 67 3 2 2 4 5 3" xfId="23998" xr:uid="{00000000-0005-0000-0000-000046760000}"/>
    <cellStyle name="Normal 67 3 2 2 4 5 4" xfId="32151" xr:uid="{00000000-0005-0000-0000-000047760000}"/>
    <cellStyle name="Normal 67 3 2 2 4 5 5" xfId="40383" xr:uid="{00000000-0005-0000-0000-000048760000}"/>
    <cellStyle name="Normal 67 3 2 2 4 5 6" xfId="49894" xr:uid="{00000000-0005-0000-0000-000049760000}"/>
    <cellStyle name="Normal 67 3 2 2 4 6" xfId="10245" xr:uid="{00000000-0005-0000-0000-00004A760000}"/>
    <cellStyle name="Normal 67 3 2 2 4 7" xfId="18404" xr:uid="{00000000-0005-0000-0000-00004B760000}"/>
    <cellStyle name="Normal 67 3 2 2 4 8" xfId="26557" xr:uid="{00000000-0005-0000-0000-00004C760000}"/>
    <cellStyle name="Normal 67 3 2 2 4 9" xfId="34789" xr:uid="{00000000-0005-0000-0000-00004D760000}"/>
    <cellStyle name="Normal 67 3 2 2 40" xfId="53649" xr:uid="{00000000-0005-0000-0000-00004E760000}"/>
    <cellStyle name="Normal 67 3 2 2 41" xfId="53728" xr:uid="{00000000-0005-0000-0000-00004F760000}"/>
    <cellStyle name="Normal 67 3 2 2 42" xfId="53807" xr:uid="{00000000-0005-0000-0000-000050760000}"/>
    <cellStyle name="Normal 67 3 2 2 5" xfId="1045" xr:uid="{00000000-0005-0000-0000-000051760000}"/>
    <cellStyle name="Normal 67 3 2 2 5 2" xfId="2328" xr:uid="{00000000-0005-0000-0000-000052760000}"/>
    <cellStyle name="Normal 67 3 2 2 5 2 2" xfId="5368" xr:uid="{00000000-0005-0000-0000-000053760000}"/>
    <cellStyle name="Normal 67 3 2 2 5 2 2 2" xfId="14885" xr:uid="{00000000-0005-0000-0000-000054760000}"/>
    <cellStyle name="Normal 67 3 2 2 5 2 2 3" xfId="23038" xr:uid="{00000000-0005-0000-0000-000055760000}"/>
    <cellStyle name="Normal 67 3 2 2 5 2 2 4" xfId="31191" xr:uid="{00000000-0005-0000-0000-000056760000}"/>
    <cellStyle name="Normal 67 3 2 2 5 2 2 5" xfId="39423" xr:uid="{00000000-0005-0000-0000-000057760000}"/>
    <cellStyle name="Normal 67 3 2 2 5 2 2 6" xfId="48934" xr:uid="{00000000-0005-0000-0000-000058760000}"/>
    <cellStyle name="Normal 67 3 2 2 5 2 3" xfId="7928" xr:uid="{00000000-0005-0000-0000-000059760000}"/>
    <cellStyle name="Normal 67 3 2 2 5 2 3 2" xfId="17445" xr:uid="{00000000-0005-0000-0000-00005A760000}"/>
    <cellStyle name="Normal 67 3 2 2 5 2 3 3" xfId="25598" xr:uid="{00000000-0005-0000-0000-00005B760000}"/>
    <cellStyle name="Normal 67 3 2 2 5 2 3 4" xfId="33751" xr:uid="{00000000-0005-0000-0000-00005C760000}"/>
    <cellStyle name="Normal 67 3 2 2 5 2 3 5" xfId="41983" xr:uid="{00000000-0005-0000-0000-00005D760000}"/>
    <cellStyle name="Normal 67 3 2 2 5 2 3 6" xfId="51494" xr:uid="{00000000-0005-0000-0000-00005E760000}"/>
    <cellStyle name="Normal 67 3 2 2 5 2 4" xfId="11845" xr:uid="{00000000-0005-0000-0000-00005F760000}"/>
    <cellStyle name="Normal 67 3 2 2 5 2 5" xfId="20004" xr:uid="{00000000-0005-0000-0000-000060760000}"/>
    <cellStyle name="Normal 67 3 2 2 5 2 6" xfId="28157" xr:uid="{00000000-0005-0000-0000-000061760000}"/>
    <cellStyle name="Normal 67 3 2 2 5 2 7" xfId="36389" xr:uid="{00000000-0005-0000-0000-000062760000}"/>
    <cellStyle name="Normal 67 3 2 2 5 2 8" xfId="45900" xr:uid="{00000000-0005-0000-0000-000063760000}"/>
    <cellStyle name="Normal 67 3 2 2 5 3" xfId="4088" xr:uid="{00000000-0005-0000-0000-000064760000}"/>
    <cellStyle name="Normal 67 3 2 2 5 3 2" xfId="13605" xr:uid="{00000000-0005-0000-0000-000065760000}"/>
    <cellStyle name="Normal 67 3 2 2 5 3 3" xfId="21758" xr:uid="{00000000-0005-0000-0000-000066760000}"/>
    <cellStyle name="Normal 67 3 2 2 5 3 4" xfId="29911" xr:uid="{00000000-0005-0000-0000-000067760000}"/>
    <cellStyle name="Normal 67 3 2 2 5 3 5" xfId="38143" xr:uid="{00000000-0005-0000-0000-000068760000}"/>
    <cellStyle name="Normal 67 3 2 2 5 3 6" xfId="47654" xr:uid="{00000000-0005-0000-0000-000069760000}"/>
    <cellStyle name="Normal 67 3 2 2 5 4" xfId="6648" xr:uid="{00000000-0005-0000-0000-00006A760000}"/>
    <cellStyle name="Normal 67 3 2 2 5 4 2" xfId="16165" xr:uid="{00000000-0005-0000-0000-00006B760000}"/>
    <cellStyle name="Normal 67 3 2 2 5 4 3" xfId="24318" xr:uid="{00000000-0005-0000-0000-00006C760000}"/>
    <cellStyle name="Normal 67 3 2 2 5 4 4" xfId="32471" xr:uid="{00000000-0005-0000-0000-00006D760000}"/>
    <cellStyle name="Normal 67 3 2 2 5 4 5" xfId="40703" xr:uid="{00000000-0005-0000-0000-00006E760000}"/>
    <cellStyle name="Normal 67 3 2 2 5 4 6" xfId="50214" xr:uid="{00000000-0005-0000-0000-00006F760000}"/>
    <cellStyle name="Normal 67 3 2 2 5 5" xfId="10565" xr:uid="{00000000-0005-0000-0000-000070760000}"/>
    <cellStyle name="Normal 67 3 2 2 5 6" xfId="18724" xr:uid="{00000000-0005-0000-0000-000071760000}"/>
    <cellStyle name="Normal 67 3 2 2 5 7" xfId="26877" xr:uid="{00000000-0005-0000-0000-000072760000}"/>
    <cellStyle name="Normal 67 3 2 2 5 8" xfId="35109" xr:uid="{00000000-0005-0000-0000-000073760000}"/>
    <cellStyle name="Normal 67 3 2 2 5 9" xfId="44620" xr:uid="{00000000-0005-0000-0000-000074760000}"/>
    <cellStyle name="Normal 67 3 2 2 6" xfId="1688" xr:uid="{00000000-0005-0000-0000-000075760000}"/>
    <cellStyle name="Normal 67 3 2 2 6 2" xfId="4728" xr:uid="{00000000-0005-0000-0000-000076760000}"/>
    <cellStyle name="Normal 67 3 2 2 6 2 2" xfId="14245" xr:uid="{00000000-0005-0000-0000-000077760000}"/>
    <cellStyle name="Normal 67 3 2 2 6 2 3" xfId="22398" xr:uid="{00000000-0005-0000-0000-000078760000}"/>
    <cellStyle name="Normal 67 3 2 2 6 2 4" xfId="30551" xr:uid="{00000000-0005-0000-0000-000079760000}"/>
    <cellStyle name="Normal 67 3 2 2 6 2 5" xfId="38783" xr:uid="{00000000-0005-0000-0000-00007A760000}"/>
    <cellStyle name="Normal 67 3 2 2 6 2 6" xfId="48294" xr:uid="{00000000-0005-0000-0000-00007B760000}"/>
    <cellStyle name="Normal 67 3 2 2 6 3" xfId="7288" xr:uid="{00000000-0005-0000-0000-00007C760000}"/>
    <cellStyle name="Normal 67 3 2 2 6 3 2" xfId="16805" xr:uid="{00000000-0005-0000-0000-00007D760000}"/>
    <cellStyle name="Normal 67 3 2 2 6 3 3" xfId="24958" xr:uid="{00000000-0005-0000-0000-00007E760000}"/>
    <cellStyle name="Normal 67 3 2 2 6 3 4" xfId="33111" xr:uid="{00000000-0005-0000-0000-00007F760000}"/>
    <cellStyle name="Normal 67 3 2 2 6 3 5" xfId="41343" xr:uid="{00000000-0005-0000-0000-000080760000}"/>
    <cellStyle name="Normal 67 3 2 2 6 3 6" xfId="50854" xr:uid="{00000000-0005-0000-0000-000081760000}"/>
    <cellStyle name="Normal 67 3 2 2 6 4" xfId="11205" xr:uid="{00000000-0005-0000-0000-000082760000}"/>
    <cellStyle name="Normal 67 3 2 2 6 5" xfId="19364" xr:uid="{00000000-0005-0000-0000-000083760000}"/>
    <cellStyle name="Normal 67 3 2 2 6 6" xfId="27517" xr:uid="{00000000-0005-0000-0000-000084760000}"/>
    <cellStyle name="Normal 67 3 2 2 6 7" xfId="35749" xr:uid="{00000000-0005-0000-0000-000085760000}"/>
    <cellStyle name="Normal 67 3 2 2 6 8" xfId="45260" xr:uid="{00000000-0005-0000-0000-000086760000}"/>
    <cellStyle name="Normal 67 3 2 2 7" xfId="2967" xr:uid="{00000000-0005-0000-0000-000087760000}"/>
    <cellStyle name="Normal 67 3 2 2 7 2" xfId="12484" xr:uid="{00000000-0005-0000-0000-000088760000}"/>
    <cellStyle name="Normal 67 3 2 2 7 3" xfId="20643" xr:uid="{00000000-0005-0000-0000-000089760000}"/>
    <cellStyle name="Normal 67 3 2 2 7 4" xfId="28796" xr:uid="{00000000-0005-0000-0000-00008A760000}"/>
    <cellStyle name="Normal 67 3 2 2 7 5" xfId="37028" xr:uid="{00000000-0005-0000-0000-00008B760000}"/>
    <cellStyle name="Normal 67 3 2 2 7 6" xfId="46539" xr:uid="{00000000-0005-0000-0000-00008C760000}"/>
    <cellStyle name="Normal 67 3 2 2 8" xfId="3046" xr:uid="{00000000-0005-0000-0000-00008D760000}"/>
    <cellStyle name="Normal 67 3 2 2 8 2" xfId="12563" xr:uid="{00000000-0005-0000-0000-00008E760000}"/>
    <cellStyle name="Normal 67 3 2 2 8 3" xfId="20722" xr:uid="{00000000-0005-0000-0000-00008F760000}"/>
    <cellStyle name="Normal 67 3 2 2 8 4" xfId="28875" xr:uid="{00000000-0005-0000-0000-000090760000}"/>
    <cellStyle name="Normal 67 3 2 2 8 5" xfId="37107" xr:uid="{00000000-0005-0000-0000-000091760000}"/>
    <cellStyle name="Normal 67 3 2 2 8 6" xfId="46618" xr:uid="{00000000-0005-0000-0000-000092760000}"/>
    <cellStyle name="Normal 67 3 2 2 9" xfId="3125" xr:uid="{00000000-0005-0000-0000-000093760000}"/>
    <cellStyle name="Normal 67 3 2 2 9 2" xfId="12642" xr:uid="{00000000-0005-0000-0000-000094760000}"/>
    <cellStyle name="Normal 67 3 2 2 9 3" xfId="20801" xr:uid="{00000000-0005-0000-0000-000095760000}"/>
    <cellStyle name="Normal 67 3 2 2 9 4" xfId="28954" xr:uid="{00000000-0005-0000-0000-000096760000}"/>
    <cellStyle name="Normal 67 3 2 2 9 5" xfId="37186" xr:uid="{00000000-0005-0000-0000-000097760000}"/>
    <cellStyle name="Normal 67 3 2 2 9 6" xfId="46697" xr:uid="{00000000-0005-0000-0000-000098760000}"/>
    <cellStyle name="Normal 67 3 2 20" xfId="8836" xr:uid="{00000000-0005-0000-0000-000099760000}"/>
    <cellStyle name="Normal 67 3 2 20 2" xfId="42891" xr:uid="{00000000-0005-0000-0000-00009A760000}"/>
    <cellStyle name="Normal 67 3 2 20 3" xfId="52402" xr:uid="{00000000-0005-0000-0000-00009B760000}"/>
    <cellStyle name="Normal 67 3 2 21" xfId="8915" xr:uid="{00000000-0005-0000-0000-00009C760000}"/>
    <cellStyle name="Normal 67 3 2 21 2" xfId="42970" xr:uid="{00000000-0005-0000-0000-00009D760000}"/>
    <cellStyle name="Normal 67 3 2 21 3" xfId="52481" xr:uid="{00000000-0005-0000-0000-00009E760000}"/>
    <cellStyle name="Normal 67 3 2 22" xfId="8994" xr:uid="{00000000-0005-0000-0000-00009F760000}"/>
    <cellStyle name="Normal 67 3 2 22 2" xfId="43049" xr:uid="{00000000-0005-0000-0000-0000A0760000}"/>
    <cellStyle name="Normal 67 3 2 22 3" xfId="52560" xr:uid="{00000000-0005-0000-0000-0000A1760000}"/>
    <cellStyle name="Normal 67 3 2 23" xfId="9073" xr:uid="{00000000-0005-0000-0000-0000A2760000}"/>
    <cellStyle name="Normal 67 3 2 23 2" xfId="43128" xr:uid="{00000000-0005-0000-0000-0000A3760000}"/>
    <cellStyle name="Normal 67 3 2 23 3" xfId="52639" xr:uid="{00000000-0005-0000-0000-0000A4760000}"/>
    <cellStyle name="Normal 67 3 2 24" xfId="9152" xr:uid="{00000000-0005-0000-0000-0000A5760000}"/>
    <cellStyle name="Normal 67 3 2 24 2" xfId="43207" xr:uid="{00000000-0005-0000-0000-0000A6760000}"/>
    <cellStyle name="Normal 67 3 2 24 3" xfId="52718" xr:uid="{00000000-0005-0000-0000-0000A7760000}"/>
    <cellStyle name="Normal 67 3 2 25" xfId="9231" xr:uid="{00000000-0005-0000-0000-0000A8760000}"/>
    <cellStyle name="Normal 67 3 2 25 2" xfId="43286" xr:uid="{00000000-0005-0000-0000-0000A9760000}"/>
    <cellStyle name="Normal 67 3 2 25 3" xfId="52797" xr:uid="{00000000-0005-0000-0000-0000AA760000}"/>
    <cellStyle name="Normal 67 3 2 26" xfId="9310" xr:uid="{00000000-0005-0000-0000-0000AB760000}"/>
    <cellStyle name="Normal 67 3 2 26 2" xfId="43365" xr:uid="{00000000-0005-0000-0000-0000AC760000}"/>
    <cellStyle name="Normal 67 3 2 26 3" xfId="52876" xr:uid="{00000000-0005-0000-0000-0000AD760000}"/>
    <cellStyle name="Normal 67 3 2 27" xfId="9389" xr:uid="{00000000-0005-0000-0000-0000AE760000}"/>
    <cellStyle name="Normal 67 3 2 27 2" xfId="43444" xr:uid="{00000000-0005-0000-0000-0000AF760000}"/>
    <cellStyle name="Normal 67 3 2 27 3" xfId="52955" xr:uid="{00000000-0005-0000-0000-0000B0760000}"/>
    <cellStyle name="Normal 67 3 2 28" xfId="9468" xr:uid="{00000000-0005-0000-0000-0000B1760000}"/>
    <cellStyle name="Normal 67 3 2 28 2" xfId="43523" xr:uid="{00000000-0005-0000-0000-0000B2760000}"/>
    <cellStyle name="Normal 67 3 2 28 3" xfId="53034" xr:uid="{00000000-0005-0000-0000-0000B3760000}"/>
    <cellStyle name="Normal 67 3 2 29" xfId="9547" xr:uid="{00000000-0005-0000-0000-0000B4760000}"/>
    <cellStyle name="Normal 67 3 2 29 2" xfId="43602" xr:uid="{00000000-0005-0000-0000-0000B5760000}"/>
    <cellStyle name="Normal 67 3 2 29 3" xfId="53113" xr:uid="{00000000-0005-0000-0000-0000B6760000}"/>
    <cellStyle name="Normal 67 3 2 3" xfId="426" xr:uid="{00000000-0005-0000-0000-0000B7760000}"/>
    <cellStyle name="Normal 67 3 2 3 10" xfId="26269" xr:uid="{00000000-0005-0000-0000-0000B8760000}"/>
    <cellStyle name="Normal 67 3 2 3 11" xfId="34501" xr:uid="{00000000-0005-0000-0000-0000B9760000}"/>
    <cellStyle name="Normal 67 3 2 3 12" xfId="44012" xr:uid="{00000000-0005-0000-0000-0000BA760000}"/>
    <cellStyle name="Normal 67 3 2 3 2" xfId="588" xr:uid="{00000000-0005-0000-0000-0000BB760000}"/>
    <cellStyle name="Normal 67 3 2 3 2 10" xfId="34661" xr:uid="{00000000-0005-0000-0000-0000BC760000}"/>
    <cellStyle name="Normal 67 3 2 3 2 11" xfId="44172" xr:uid="{00000000-0005-0000-0000-0000BD760000}"/>
    <cellStyle name="Normal 67 3 2 3 2 2" xfId="914" xr:uid="{00000000-0005-0000-0000-0000BE760000}"/>
    <cellStyle name="Normal 67 3 2 3 2 2 10" xfId="44492" xr:uid="{00000000-0005-0000-0000-0000BF760000}"/>
    <cellStyle name="Normal 67 3 2 3 2 2 2" xfId="1557" xr:uid="{00000000-0005-0000-0000-0000C0760000}"/>
    <cellStyle name="Normal 67 3 2 3 2 2 2 2" xfId="2840" xr:uid="{00000000-0005-0000-0000-0000C1760000}"/>
    <cellStyle name="Normal 67 3 2 3 2 2 2 2 2" xfId="5880" xr:uid="{00000000-0005-0000-0000-0000C2760000}"/>
    <cellStyle name="Normal 67 3 2 3 2 2 2 2 2 2" xfId="15397" xr:uid="{00000000-0005-0000-0000-0000C3760000}"/>
    <cellStyle name="Normal 67 3 2 3 2 2 2 2 2 3" xfId="23550" xr:uid="{00000000-0005-0000-0000-0000C4760000}"/>
    <cellStyle name="Normal 67 3 2 3 2 2 2 2 2 4" xfId="31703" xr:uid="{00000000-0005-0000-0000-0000C5760000}"/>
    <cellStyle name="Normal 67 3 2 3 2 2 2 2 2 5" xfId="39935" xr:uid="{00000000-0005-0000-0000-0000C6760000}"/>
    <cellStyle name="Normal 67 3 2 3 2 2 2 2 2 6" xfId="49446" xr:uid="{00000000-0005-0000-0000-0000C7760000}"/>
    <cellStyle name="Normal 67 3 2 3 2 2 2 2 3" xfId="8440" xr:uid="{00000000-0005-0000-0000-0000C8760000}"/>
    <cellStyle name="Normal 67 3 2 3 2 2 2 2 3 2" xfId="17957" xr:uid="{00000000-0005-0000-0000-0000C9760000}"/>
    <cellStyle name="Normal 67 3 2 3 2 2 2 2 3 3" xfId="26110" xr:uid="{00000000-0005-0000-0000-0000CA760000}"/>
    <cellStyle name="Normal 67 3 2 3 2 2 2 2 3 4" xfId="34263" xr:uid="{00000000-0005-0000-0000-0000CB760000}"/>
    <cellStyle name="Normal 67 3 2 3 2 2 2 2 3 5" xfId="42495" xr:uid="{00000000-0005-0000-0000-0000CC760000}"/>
    <cellStyle name="Normal 67 3 2 3 2 2 2 2 3 6" xfId="52006" xr:uid="{00000000-0005-0000-0000-0000CD760000}"/>
    <cellStyle name="Normal 67 3 2 3 2 2 2 2 4" xfId="12357" xr:uid="{00000000-0005-0000-0000-0000CE760000}"/>
    <cellStyle name="Normal 67 3 2 3 2 2 2 2 5" xfId="20516" xr:uid="{00000000-0005-0000-0000-0000CF760000}"/>
    <cellStyle name="Normal 67 3 2 3 2 2 2 2 6" xfId="28669" xr:uid="{00000000-0005-0000-0000-0000D0760000}"/>
    <cellStyle name="Normal 67 3 2 3 2 2 2 2 7" xfId="36901" xr:uid="{00000000-0005-0000-0000-0000D1760000}"/>
    <cellStyle name="Normal 67 3 2 3 2 2 2 2 8" xfId="46412" xr:uid="{00000000-0005-0000-0000-0000D2760000}"/>
    <cellStyle name="Normal 67 3 2 3 2 2 2 3" xfId="4600" xr:uid="{00000000-0005-0000-0000-0000D3760000}"/>
    <cellStyle name="Normal 67 3 2 3 2 2 2 3 2" xfId="14117" xr:uid="{00000000-0005-0000-0000-0000D4760000}"/>
    <cellStyle name="Normal 67 3 2 3 2 2 2 3 3" xfId="22270" xr:uid="{00000000-0005-0000-0000-0000D5760000}"/>
    <cellStyle name="Normal 67 3 2 3 2 2 2 3 4" xfId="30423" xr:uid="{00000000-0005-0000-0000-0000D6760000}"/>
    <cellStyle name="Normal 67 3 2 3 2 2 2 3 5" xfId="38655" xr:uid="{00000000-0005-0000-0000-0000D7760000}"/>
    <cellStyle name="Normal 67 3 2 3 2 2 2 3 6" xfId="48166" xr:uid="{00000000-0005-0000-0000-0000D8760000}"/>
    <cellStyle name="Normal 67 3 2 3 2 2 2 4" xfId="7160" xr:uid="{00000000-0005-0000-0000-0000D9760000}"/>
    <cellStyle name="Normal 67 3 2 3 2 2 2 4 2" xfId="16677" xr:uid="{00000000-0005-0000-0000-0000DA760000}"/>
    <cellStyle name="Normal 67 3 2 3 2 2 2 4 3" xfId="24830" xr:uid="{00000000-0005-0000-0000-0000DB760000}"/>
    <cellStyle name="Normal 67 3 2 3 2 2 2 4 4" xfId="32983" xr:uid="{00000000-0005-0000-0000-0000DC760000}"/>
    <cellStyle name="Normal 67 3 2 3 2 2 2 4 5" xfId="41215" xr:uid="{00000000-0005-0000-0000-0000DD760000}"/>
    <cellStyle name="Normal 67 3 2 3 2 2 2 4 6" xfId="50726" xr:uid="{00000000-0005-0000-0000-0000DE760000}"/>
    <cellStyle name="Normal 67 3 2 3 2 2 2 5" xfId="11077" xr:uid="{00000000-0005-0000-0000-0000DF760000}"/>
    <cellStyle name="Normal 67 3 2 3 2 2 2 6" xfId="19236" xr:uid="{00000000-0005-0000-0000-0000E0760000}"/>
    <cellStyle name="Normal 67 3 2 3 2 2 2 7" xfId="27389" xr:uid="{00000000-0005-0000-0000-0000E1760000}"/>
    <cellStyle name="Normal 67 3 2 3 2 2 2 8" xfId="35621" xr:uid="{00000000-0005-0000-0000-0000E2760000}"/>
    <cellStyle name="Normal 67 3 2 3 2 2 2 9" xfId="45132" xr:uid="{00000000-0005-0000-0000-0000E3760000}"/>
    <cellStyle name="Normal 67 3 2 3 2 2 3" xfId="2200" xr:uid="{00000000-0005-0000-0000-0000E4760000}"/>
    <cellStyle name="Normal 67 3 2 3 2 2 3 2" xfId="5240" xr:uid="{00000000-0005-0000-0000-0000E5760000}"/>
    <cellStyle name="Normal 67 3 2 3 2 2 3 2 2" xfId="14757" xr:uid="{00000000-0005-0000-0000-0000E6760000}"/>
    <cellStyle name="Normal 67 3 2 3 2 2 3 2 3" xfId="22910" xr:uid="{00000000-0005-0000-0000-0000E7760000}"/>
    <cellStyle name="Normal 67 3 2 3 2 2 3 2 4" xfId="31063" xr:uid="{00000000-0005-0000-0000-0000E8760000}"/>
    <cellStyle name="Normal 67 3 2 3 2 2 3 2 5" xfId="39295" xr:uid="{00000000-0005-0000-0000-0000E9760000}"/>
    <cellStyle name="Normal 67 3 2 3 2 2 3 2 6" xfId="48806" xr:uid="{00000000-0005-0000-0000-0000EA760000}"/>
    <cellStyle name="Normal 67 3 2 3 2 2 3 3" xfId="7800" xr:uid="{00000000-0005-0000-0000-0000EB760000}"/>
    <cellStyle name="Normal 67 3 2 3 2 2 3 3 2" xfId="17317" xr:uid="{00000000-0005-0000-0000-0000EC760000}"/>
    <cellStyle name="Normal 67 3 2 3 2 2 3 3 3" xfId="25470" xr:uid="{00000000-0005-0000-0000-0000ED760000}"/>
    <cellStyle name="Normal 67 3 2 3 2 2 3 3 4" xfId="33623" xr:uid="{00000000-0005-0000-0000-0000EE760000}"/>
    <cellStyle name="Normal 67 3 2 3 2 2 3 3 5" xfId="41855" xr:uid="{00000000-0005-0000-0000-0000EF760000}"/>
    <cellStyle name="Normal 67 3 2 3 2 2 3 3 6" xfId="51366" xr:uid="{00000000-0005-0000-0000-0000F0760000}"/>
    <cellStyle name="Normal 67 3 2 3 2 2 3 4" xfId="11717" xr:uid="{00000000-0005-0000-0000-0000F1760000}"/>
    <cellStyle name="Normal 67 3 2 3 2 2 3 5" xfId="19876" xr:uid="{00000000-0005-0000-0000-0000F2760000}"/>
    <cellStyle name="Normal 67 3 2 3 2 2 3 6" xfId="28029" xr:uid="{00000000-0005-0000-0000-0000F3760000}"/>
    <cellStyle name="Normal 67 3 2 3 2 2 3 7" xfId="36261" xr:uid="{00000000-0005-0000-0000-0000F4760000}"/>
    <cellStyle name="Normal 67 3 2 3 2 2 3 8" xfId="45772" xr:uid="{00000000-0005-0000-0000-0000F5760000}"/>
    <cellStyle name="Normal 67 3 2 3 2 2 4" xfId="3960" xr:uid="{00000000-0005-0000-0000-0000F6760000}"/>
    <cellStyle name="Normal 67 3 2 3 2 2 4 2" xfId="13477" xr:uid="{00000000-0005-0000-0000-0000F7760000}"/>
    <cellStyle name="Normal 67 3 2 3 2 2 4 3" xfId="21630" xr:uid="{00000000-0005-0000-0000-0000F8760000}"/>
    <cellStyle name="Normal 67 3 2 3 2 2 4 4" xfId="29783" xr:uid="{00000000-0005-0000-0000-0000F9760000}"/>
    <cellStyle name="Normal 67 3 2 3 2 2 4 5" xfId="38015" xr:uid="{00000000-0005-0000-0000-0000FA760000}"/>
    <cellStyle name="Normal 67 3 2 3 2 2 4 6" xfId="47526" xr:uid="{00000000-0005-0000-0000-0000FB760000}"/>
    <cellStyle name="Normal 67 3 2 3 2 2 5" xfId="6520" xr:uid="{00000000-0005-0000-0000-0000FC760000}"/>
    <cellStyle name="Normal 67 3 2 3 2 2 5 2" xfId="16037" xr:uid="{00000000-0005-0000-0000-0000FD760000}"/>
    <cellStyle name="Normal 67 3 2 3 2 2 5 3" xfId="24190" xr:uid="{00000000-0005-0000-0000-0000FE760000}"/>
    <cellStyle name="Normal 67 3 2 3 2 2 5 4" xfId="32343" xr:uid="{00000000-0005-0000-0000-0000FF760000}"/>
    <cellStyle name="Normal 67 3 2 3 2 2 5 5" xfId="40575" xr:uid="{00000000-0005-0000-0000-000000770000}"/>
    <cellStyle name="Normal 67 3 2 3 2 2 5 6" xfId="50086" xr:uid="{00000000-0005-0000-0000-000001770000}"/>
    <cellStyle name="Normal 67 3 2 3 2 2 6" xfId="10437" xr:uid="{00000000-0005-0000-0000-000002770000}"/>
    <cellStyle name="Normal 67 3 2 3 2 2 7" xfId="18596" xr:uid="{00000000-0005-0000-0000-000003770000}"/>
    <cellStyle name="Normal 67 3 2 3 2 2 8" xfId="26749" xr:uid="{00000000-0005-0000-0000-000004770000}"/>
    <cellStyle name="Normal 67 3 2 3 2 2 9" xfId="34981" xr:uid="{00000000-0005-0000-0000-000005770000}"/>
    <cellStyle name="Normal 67 3 2 3 2 3" xfId="1237" xr:uid="{00000000-0005-0000-0000-000006770000}"/>
    <cellStyle name="Normal 67 3 2 3 2 3 2" xfId="2520" xr:uid="{00000000-0005-0000-0000-000007770000}"/>
    <cellStyle name="Normal 67 3 2 3 2 3 2 2" xfId="5560" xr:uid="{00000000-0005-0000-0000-000008770000}"/>
    <cellStyle name="Normal 67 3 2 3 2 3 2 2 2" xfId="15077" xr:uid="{00000000-0005-0000-0000-000009770000}"/>
    <cellStyle name="Normal 67 3 2 3 2 3 2 2 3" xfId="23230" xr:uid="{00000000-0005-0000-0000-00000A770000}"/>
    <cellStyle name="Normal 67 3 2 3 2 3 2 2 4" xfId="31383" xr:uid="{00000000-0005-0000-0000-00000B770000}"/>
    <cellStyle name="Normal 67 3 2 3 2 3 2 2 5" xfId="39615" xr:uid="{00000000-0005-0000-0000-00000C770000}"/>
    <cellStyle name="Normal 67 3 2 3 2 3 2 2 6" xfId="49126" xr:uid="{00000000-0005-0000-0000-00000D770000}"/>
    <cellStyle name="Normal 67 3 2 3 2 3 2 3" xfId="8120" xr:uid="{00000000-0005-0000-0000-00000E770000}"/>
    <cellStyle name="Normal 67 3 2 3 2 3 2 3 2" xfId="17637" xr:uid="{00000000-0005-0000-0000-00000F770000}"/>
    <cellStyle name="Normal 67 3 2 3 2 3 2 3 3" xfId="25790" xr:uid="{00000000-0005-0000-0000-000010770000}"/>
    <cellStyle name="Normal 67 3 2 3 2 3 2 3 4" xfId="33943" xr:uid="{00000000-0005-0000-0000-000011770000}"/>
    <cellStyle name="Normal 67 3 2 3 2 3 2 3 5" xfId="42175" xr:uid="{00000000-0005-0000-0000-000012770000}"/>
    <cellStyle name="Normal 67 3 2 3 2 3 2 3 6" xfId="51686" xr:uid="{00000000-0005-0000-0000-000013770000}"/>
    <cellStyle name="Normal 67 3 2 3 2 3 2 4" xfId="12037" xr:uid="{00000000-0005-0000-0000-000014770000}"/>
    <cellStyle name="Normal 67 3 2 3 2 3 2 5" xfId="20196" xr:uid="{00000000-0005-0000-0000-000015770000}"/>
    <cellStyle name="Normal 67 3 2 3 2 3 2 6" xfId="28349" xr:uid="{00000000-0005-0000-0000-000016770000}"/>
    <cellStyle name="Normal 67 3 2 3 2 3 2 7" xfId="36581" xr:uid="{00000000-0005-0000-0000-000017770000}"/>
    <cellStyle name="Normal 67 3 2 3 2 3 2 8" xfId="46092" xr:uid="{00000000-0005-0000-0000-000018770000}"/>
    <cellStyle name="Normal 67 3 2 3 2 3 3" xfId="4280" xr:uid="{00000000-0005-0000-0000-000019770000}"/>
    <cellStyle name="Normal 67 3 2 3 2 3 3 2" xfId="13797" xr:uid="{00000000-0005-0000-0000-00001A770000}"/>
    <cellStyle name="Normal 67 3 2 3 2 3 3 3" xfId="21950" xr:uid="{00000000-0005-0000-0000-00001B770000}"/>
    <cellStyle name="Normal 67 3 2 3 2 3 3 4" xfId="30103" xr:uid="{00000000-0005-0000-0000-00001C770000}"/>
    <cellStyle name="Normal 67 3 2 3 2 3 3 5" xfId="38335" xr:uid="{00000000-0005-0000-0000-00001D770000}"/>
    <cellStyle name="Normal 67 3 2 3 2 3 3 6" xfId="47846" xr:uid="{00000000-0005-0000-0000-00001E770000}"/>
    <cellStyle name="Normal 67 3 2 3 2 3 4" xfId="6840" xr:uid="{00000000-0005-0000-0000-00001F770000}"/>
    <cellStyle name="Normal 67 3 2 3 2 3 4 2" xfId="16357" xr:uid="{00000000-0005-0000-0000-000020770000}"/>
    <cellStyle name="Normal 67 3 2 3 2 3 4 3" xfId="24510" xr:uid="{00000000-0005-0000-0000-000021770000}"/>
    <cellStyle name="Normal 67 3 2 3 2 3 4 4" xfId="32663" xr:uid="{00000000-0005-0000-0000-000022770000}"/>
    <cellStyle name="Normal 67 3 2 3 2 3 4 5" xfId="40895" xr:uid="{00000000-0005-0000-0000-000023770000}"/>
    <cellStyle name="Normal 67 3 2 3 2 3 4 6" xfId="50406" xr:uid="{00000000-0005-0000-0000-000024770000}"/>
    <cellStyle name="Normal 67 3 2 3 2 3 5" xfId="10757" xr:uid="{00000000-0005-0000-0000-000025770000}"/>
    <cellStyle name="Normal 67 3 2 3 2 3 6" xfId="18916" xr:uid="{00000000-0005-0000-0000-000026770000}"/>
    <cellStyle name="Normal 67 3 2 3 2 3 7" xfId="27069" xr:uid="{00000000-0005-0000-0000-000027770000}"/>
    <cellStyle name="Normal 67 3 2 3 2 3 8" xfId="35301" xr:uid="{00000000-0005-0000-0000-000028770000}"/>
    <cellStyle name="Normal 67 3 2 3 2 3 9" xfId="44812" xr:uid="{00000000-0005-0000-0000-000029770000}"/>
    <cellStyle name="Normal 67 3 2 3 2 4" xfId="1880" xr:uid="{00000000-0005-0000-0000-00002A770000}"/>
    <cellStyle name="Normal 67 3 2 3 2 4 2" xfId="4920" xr:uid="{00000000-0005-0000-0000-00002B770000}"/>
    <cellStyle name="Normal 67 3 2 3 2 4 2 2" xfId="14437" xr:uid="{00000000-0005-0000-0000-00002C770000}"/>
    <cellStyle name="Normal 67 3 2 3 2 4 2 3" xfId="22590" xr:uid="{00000000-0005-0000-0000-00002D770000}"/>
    <cellStyle name="Normal 67 3 2 3 2 4 2 4" xfId="30743" xr:uid="{00000000-0005-0000-0000-00002E770000}"/>
    <cellStyle name="Normal 67 3 2 3 2 4 2 5" xfId="38975" xr:uid="{00000000-0005-0000-0000-00002F770000}"/>
    <cellStyle name="Normal 67 3 2 3 2 4 2 6" xfId="48486" xr:uid="{00000000-0005-0000-0000-000030770000}"/>
    <cellStyle name="Normal 67 3 2 3 2 4 3" xfId="7480" xr:uid="{00000000-0005-0000-0000-000031770000}"/>
    <cellStyle name="Normal 67 3 2 3 2 4 3 2" xfId="16997" xr:uid="{00000000-0005-0000-0000-000032770000}"/>
    <cellStyle name="Normal 67 3 2 3 2 4 3 3" xfId="25150" xr:uid="{00000000-0005-0000-0000-000033770000}"/>
    <cellStyle name="Normal 67 3 2 3 2 4 3 4" xfId="33303" xr:uid="{00000000-0005-0000-0000-000034770000}"/>
    <cellStyle name="Normal 67 3 2 3 2 4 3 5" xfId="41535" xr:uid="{00000000-0005-0000-0000-000035770000}"/>
    <cellStyle name="Normal 67 3 2 3 2 4 3 6" xfId="51046" xr:uid="{00000000-0005-0000-0000-000036770000}"/>
    <cellStyle name="Normal 67 3 2 3 2 4 4" xfId="11397" xr:uid="{00000000-0005-0000-0000-000037770000}"/>
    <cellStyle name="Normal 67 3 2 3 2 4 5" xfId="19556" xr:uid="{00000000-0005-0000-0000-000038770000}"/>
    <cellStyle name="Normal 67 3 2 3 2 4 6" xfId="27709" xr:uid="{00000000-0005-0000-0000-000039770000}"/>
    <cellStyle name="Normal 67 3 2 3 2 4 7" xfId="35941" xr:uid="{00000000-0005-0000-0000-00003A770000}"/>
    <cellStyle name="Normal 67 3 2 3 2 4 8" xfId="45452" xr:uid="{00000000-0005-0000-0000-00003B770000}"/>
    <cellStyle name="Normal 67 3 2 3 2 5" xfId="3637" xr:uid="{00000000-0005-0000-0000-00003C770000}"/>
    <cellStyle name="Normal 67 3 2 3 2 5 2" xfId="13154" xr:uid="{00000000-0005-0000-0000-00003D770000}"/>
    <cellStyle name="Normal 67 3 2 3 2 5 3" xfId="21310" xr:uid="{00000000-0005-0000-0000-00003E770000}"/>
    <cellStyle name="Normal 67 3 2 3 2 5 4" xfId="29463" xr:uid="{00000000-0005-0000-0000-00003F770000}"/>
    <cellStyle name="Normal 67 3 2 3 2 5 5" xfId="37695" xr:uid="{00000000-0005-0000-0000-000040770000}"/>
    <cellStyle name="Normal 67 3 2 3 2 5 6" xfId="47206" xr:uid="{00000000-0005-0000-0000-000041770000}"/>
    <cellStyle name="Normal 67 3 2 3 2 6" xfId="6200" xr:uid="{00000000-0005-0000-0000-000042770000}"/>
    <cellStyle name="Normal 67 3 2 3 2 6 2" xfId="15717" xr:uid="{00000000-0005-0000-0000-000043770000}"/>
    <cellStyle name="Normal 67 3 2 3 2 6 3" xfId="23870" xr:uid="{00000000-0005-0000-0000-000044770000}"/>
    <cellStyle name="Normal 67 3 2 3 2 6 4" xfId="32023" xr:uid="{00000000-0005-0000-0000-000045770000}"/>
    <cellStyle name="Normal 67 3 2 3 2 6 5" xfId="40255" xr:uid="{00000000-0005-0000-0000-000046770000}"/>
    <cellStyle name="Normal 67 3 2 3 2 6 6" xfId="49766" xr:uid="{00000000-0005-0000-0000-000047770000}"/>
    <cellStyle name="Normal 67 3 2 3 2 7" xfId="10117" xr:uid="{00000000-0005-0000-0000-000048770000}"/>
    <cellStyle name="Normal 67 3 2 3 2 8" xfId="18276" xr:uid="{00000000-0005-0000-0000-000049770000}"/>
    <cellStyle name="Normal 67 3 2 3 2 9" xfId="26429" xr:uid="{00000000-0005-0000-0000-00004A770000}"/>
    <cellStyle name="Normal 67 3 2 3 3" xfId="751" xr:uid="{00000000-0005-0000-0000-00004B770000}"/>
    <cellStyle name="Normal 67 3 2 3 3 10" xfId="44332" xr:uid="{00000000-0005-0000-0000-00004C770000}"/>
    <cellStyle name="Normal 67 3 2 3 3 2" xfId="1397" xr:uid="{00000000-0005-0000-0000-00004D770000}"/>
    <cellStyle name="Normal 67 3 2 3 3 2 2" xfId="2680" xr:uid="{00000000-0005-0000-0000-00004E770000}"/>
    <cellStyle name="Normal 67 3 2 3 3 2 2 2" xfId="5720" xr:uid="{00000000-0005-0000-0000-00004F770000}"/>
    <cellStyle name="Normal 67 3 2 3 3 2 2 2 2" xfId="15237" xr:uid="{00000000-0005-0000-0000-000050770000}"/>
    <cellStyle name="Normal 67 3 2 3 3 2 2 2 3" xfId="23390" xr:uid="{00000000-0005-0000-0000-000051770000}"/>
    <cellStyle name="Normal 67 3 2 3 3 2 2 2 4" xfId="31543" xr:uid="{00000000-0005-0000-0000-000052770000}"/>
    <cellStyle name="Normal 67 3 2 3 3 2 2 2 5" xfId="39775" xr:uid="{00000000-0005-0000-0000-000053770000}"/>
    <cellStyle name="Normal 67 3 2 3 3 2 2 2 6" xfId="49286" xr:uid="{00000000-0005-0000-0000-000054770000}"/>
    <cellStyle name="Normal 67 3 2 3 3 2 2 3" xfId="8280" xr:uid="{00000000-0005-0000-0000-000055770000}"/>
    <cellStyle name="Normal 67 3 2 3 3 2 2 3 2" xfId="17797" xr:uid="{00000000-0005-0000-0000-000056770000}"/>
    <cellStyle name="Normal 67 3 2 3 3 2 2 3 3" xfId="25950" xr:uid="{00000000-0005-0000-0000-000057770000}"/>
    <cellStyle name="Normal 67 3 2 3 3 2 2 3 4" xfId="34103" xr:uid="{00000000-0005-0000-0000-000058770000}"/>
    <cellStyle name="Normal 67 3 2 3 3 2 2 3 5" xfId="42335" xr:uid="{00000000-0005-0000-0000-000059770000}"/>
    <cellStyle name="Normal 67 3 2 3 3 2 2 3 6" xfId="51846" xr:uid="{00000000-0005-0000-0000-00005A770000}"/>
    <cellStyle name="Normal 67 3 2 3 3 2 2 4" xfId="12197" xr:uid="{00000000-0005-0000-0000-00005B770000}"/>
    <cellStyle name="Normal 67 3 2 3 3 2 2 5" xfId="20356" xr:uid="{00000000-0005-0000-0000-00005C770000}"/>
    <cellStyle name="Normal 67 3 2 3 3 2 2 6" xfId="28509" xr:uid="{00000000-0005-0000-0000-00005D770000}"/>
    <cellStyle name="Normal 67 3 2 3 3 2 2 7" xfId="36741" xr:uid="{00000000-0005-0000-0000-00005E770000}"/>
    <cellStyle name="Normal 67 3 2 3 3 2 2 8" xfId="46252" xr:uid="{00000000-0005-0000-0000-00005F770000}"/>
    <cellStyle name="Normal 67 3 2 3 3 2 3" xfId="4440" xr:uid="{00000000-0005-0000-0000-000060770000}"/>
    <cellStyle name="Normal 67 3 2 3 3 2 3 2" xfId="13957" xr:uid="{00000000-0005-0000-0000-000061770000}"/>
    <cellStyle name="Normal 67 3 2 3 3 2 3 3" xfId="22110" xr:uid="{00000000-0005-0000-0000-000062770000}"/>
    <cellStyle name="Normal 67 3 2 3 3 2 3 4" xfId="30263" xr:uid="{00000000-0005-0000-0000-000063770000}"/>
    <cellStyle name="Normal 67 3 2 3 3 2 3 5" xfId="38495" xr:uid="{00000000-0005-0000-0000-000064770000}"/>
    <cellStyle name="Normal 67 3 2 3 3 2 3 6" xfId="48006" xr:uid="{00000000-0005-0000-0000-000065770000}"/>
    <cellStyle name="Normal 67 3 2 3 3 2 4" xfId="7000" xr:uid="{00000000-0005-0000-0000-000066770000}"/>
    <cellStyle name="Normal 67 3 2 3 3 2 4 2" xfId="16517" xr:uid="{00000000-0005-0000-0000-000067770000}"/>
    <cellStyle name="Normal 67 3 2 3 3 2 4 3" xfId="24670" xr:uid="{00000000-0005-0000-0000-000068770000}"/>
    <cellStyle name="Normal 67 3 2 3 3 2 4 4" xfId="32823" xr:uid="{00000000-0005-0000-0000-000069770000}"/>
    <cellStyle name="Normal 67 3 2 3 3 2 4 5" xfId="41055" xr:uid="{00000000-0005-0000-0000-00006A770000}"/>
    <cellStyle name="Normal 67 3 2 3 3 2 4 6" xfId="50566" xr:uid="{00000000-0005-0000-0000-00006B770000}"/>
    <cellStyle name="Normal 67 3 2 3 3 2 5" xfId="10917" xr:uid="{00000000-0005-0000-0000-00006C770000}"/>
    <cellStyle name="Normal 67 3 2 3 3 2 6" xfId="19076" xr:uid="{00000000-0005-0000-0000-00006D770000}"/>
    <cellStyle name="Normal 67 3 2 3 3 2 7" xfId="27229" xr:uid="{00000000-0005-0000-0000-00006E770000}"/>
    <cellStyle name="Normal 67 3 2 3 3 2 8" xfId="35461" xr:uid="{00000000-0005-0000-0000-00006F770000}"/>
    <cellStyle name="Normal 67 3 2 3 3 2 9" xfId="44972" xr:uid="{00000000-0005-0000-0000-000070770000}"/>
    <cellStyle name="Normal 67 3 2 3 3 3" xfId="2040" xr:uid="{00000000-0005-0000-0000-000071770000}"/>
    <cellStyle name="Normal 67 3 2 3 3 3 2" xfId="5080" xr:uid="{00000000-0005-0000-0000-000072770000}"/>
    <cellStyle name="Normal 67 3 2 3 3 3 2 2" xfId="14597" xr:uid="{00000000-0005-0000-0000-000073770000}"/>
    <cellStyle name="Normal 67 3 2 3 3 3 2 3" xfId="22750" xr:uid="{00000000-0005-0000-0000-000074770000}"/>
    <cellStyle name="Normal 67 3 2 3 3 3 2 4" xfId="30903" xr:uid="{00000000-0005-0000-0000-000075770000}"/>
    <cellStyle name="Normal 67 3 2 3 3 3 2 5" xfId="39135" xr:uid="{00000000-0005-0000-0000-000076770000}"/>
    <cellStyle name="Normal 67 3 2 3 3 3 2 6" xfId="48646" xr:uid="{00000000-0005-0000-0000-000077770000}"/>
    <cellStyle name="Normal 67 3 2 3 3 3 3" xfId="7640" xr:uid="{00000000-0005-0000-0000-000078770000}"/>
    <cellStyle name="Normal 67 3 2 3 3 3 3 2" xfId="17157" xr:uid="{00000000-0005-0000-0000-000079770000}"/>
    <cellStyle name="Normal 67 3 2 3 3 3 3 3" xfId="25310" xr:uid="{00000000-0005-0000-0000-00007A770000}"/>
    <cellStyle name="Normal 67 3 2 3 3 3 3 4" xfId="33463" xr:uid="{00000000-0005-0000-0000-00007B770000}"/>
    <cellStyle name="Normal 67 3 2 3 3 3 3 5" xfId="41695" xr:uid="{00000000-0005-0000-0000-00007C770000}"/>
    <cellStyle name="Normal 67 3 2 3 3 3 3 6" xfId="51206" xr:uid="{00000000-0005-0000-0000-00007D770000}"/>
    <cellStyle name="Normal 67 3 2 3 3 3 4" xfId="11557" xr:uid="{00000000-0005-0000-0000-00007E770000}"/>
    <cellStyle name="Normal 67 3 2 3 3 3 5" xfId="19716" xr:uid="{00000000-0005-0000-0000-00007F770000}"/>
    <cellStyle name="Normal 67 3 2 3 3 3 6" xfId="27869" xr:uid="{00000000-0005-0000-0000-000080770000}"/>
    <cellStyle name="Normal 67 3 2 3 3 3 7" xfId="36101" xr:uid="{00000000-0005-0000-0000-000081770000}"/>
    <cellStyle name="Normal 67 3 2 3 3 3 8" xfId="45612" xr:uid="{00000000-0005-0000-0000-000082770000}"/>
    <cellStyle name="Normal 67 3 2 3 3 4" xfId="3797" xr:uid="{00000000-0005-0000-0000-000083770000}"/>
    <cellStyle name="Normal 67 3 2 3 3 4 2" xfId="13314" xr:uid="{00000000-0005-0000-0000-000084770000}"/>
    <cellStyle name="Normal 67 3 2 3 3 4 3" xfId="21470" xr:uid="{00000000-0005-0000-0000-000085770000}"/>
    <cellStyle name="Normal 67 3 2 3 3 4 4" xfId="29623" xr:uid="{00000000-0005-0000-0000-000086770000}"/>
    <cellStyle name="Normal 67 3 2 3 3 4 5" xfId="37855" xr:uid="{00000000-0005-0000-0000-000087770000}"/>
    <cellStyle name="Normal 67 3 2 3 3 4 6" xfId="47366" xr:uid="{00000000-0005-0000-0000-000088770000}"/>
    <cellStyle name="Normal 67 3 2 3 3 5" xfId="6360" xr:uid="{00000000-0005-0000-0000-000089770000}"/>
    <cellStyle name="Normal 67 3 2 3 3 5 2" xfId="15877" xr:uid="{00000000-0005-0000-0000-00008A770000}"/>
    <cellStyle name="Normal 67 3 2 3 3 5 3" xfId="24030" xr:uid="{00000000-0005-0000-0000-00008B770000}"/>
    <cellStyle name="Normal 67 3 2 3 3 5 4" xfId="32183" xr:uid="{00000000-0005-0000-0000-00008C770000}"/>
    <cellStyle name="Normal 67 3 2 3 3 5 5" xfId="40415" xr:uid="{00000000-0005-0000-0000-00008D770000}"/>
    <cellStyle name="Normal 67 3 2 3 3 5 6" xfId="49926" xr:uid="{00000000-0005-0000-0000-00008E770000}"/>
    <cellStyle name="Normal 67 3 2 3 3 6" xfId="10277" xr:uid="{00000000-0005-0000-0000-00008F770000}"/>
    <cellStyle name="Normal 67 3 2 3 3 7" xfId="18436" xr:uid="{00000000-0005-0000-0000-000090770000}"/>
    <cellStyle name="Normal 67 3 2 3 3 8" xfId="26589" xr:uid="{00000000-0005-0000-0000-000091770000}"/>
    <cellStyle name="Normal 67 3 2 3 3 9" xfId="34821" xr:uid="{00000000-0005-0000-0000-000092770000}"/>
    <cellStyle name="Normal 67 3 2 3 4" xfId="1077" xr:uid="{00000000-0005-0000-0000-000093770000}"/>
    <cellStyle name="Normal 67 3 2 3 4 2" xfId="2360" xr:uid="{00000000-0005-0000-0000-000094770000}"/>
    <cellStyle name="Normal 67 3 2 3 4 2 2" xfId="5400" xr:uid="{00000000-0005-0000-0000-000095770000}"/>
    <cellStyle name="Normal 67 3 2 3 4 2 2 2" xfId="14917" xr:uid="{00000000-0005-0000-0000-000096770000}"/>
    <cellStyle name="Normal 67 3 2 3 4 2 2 3" xfId="23070" xr:uid="{00000000-0005-0000-0000-000097770000}"/>
    <cellStyle name="Normal 67 3 2 3 4 2 2 4" xfId="31223" xr:uid="{00000000-0005-0000-0000-000098770000}"/>
    <cellStyle name="Normal 67 3 2 3 4 2 2 5" xfId="39455" xr:uid="{00000000-0005-0000-0000-000099770000}"/>
    <cellStyle name="Normal 67 3 2 3 4 2 2 6" xfId="48966" xr:uid="{00000000-0005-0000-0000-00009A770000}"/>
    <cellStyle name="Normal 67 3 2 3 4 2 3" xfId="7960" xr:uid="{00000000-0005-0000-0000-00009B770000}"/>
    <cellStyle name="Normal 67 3 2 3 4 2 3 2" xfId="17477" xr:uid="{00000000-0005-0000-0000-00009C770000}"/>
    <cellStyle name="Normal 67 3 2 3 4 2 3 3" xfId="25630" xr:uid="{00000000-0005-0000-0000-00009D770000}"/>
    <cellStyle name="Normal 67 3 2 3 4 2 3 4" xfId="33783" xr:uid="{00000000-0005-0000-0000-00009E770000}"/>
    <cellStyle name="Normal 67 3 2 3 4 2 3 5" xfId="42015" xr:uid="{00000000-0005-0000-0000-00009F770000}"/>
    <cellStyle name="Normal 67 3 2 3 4 2 3 6" xfId="51526" xr:uid="{00000000-0005-0000-0000-0000A0770000}"/>
    <cellStyle name="Normal 67 3 2 3 4 2 4" xfId="11877" xr:uid="{00000000-0005-0000-0000-0000A1770000}"/>
    <cellStyle name="Normal 67 3 2 3 4 2 5" xfId="20036" xr:uid="{00000000-0005-0000-0000-0000A2770000}"/>
    <cellStyle name="Normal 67 3 2 3 4 2 6" xfId="28189" xr:uid="{00000000-0005-0000-0000-0000A3770000}"/>
    <cellStyle name="Normal 67 3 2 3 4 2 7" xfId="36421" xr:uid="{00000000-0005-0000-0000-0000A4770000}"/>
    <cellStyle name="Normal 67 3 2 3 4 2 8" xfId="45932" xr:uid="{00000000-0005-0000-0000-0000A5770000}"/>
    <cellStyle name="Normal 67 3 2 3 4 3" xfId="4120" xr:uid="{00000000-0005-0000-0000-0000A6770000}"/>
    <cellStyle name="Normal 67 3 2 3 4 3 2" xfId="13637" xr:uid="{00000000-0005-0000-0000-0000A7770000}"/>
    <cellStyle name="Normal 67 3 2 3 4 3 3" xfId="21790" xr:uid="{00000000-0005-0000-0000-0000A8770000}"/>
    <cellStyle name="Normal 67 3 2 3 4 3 4" xfId="29943" xr:uid="{00000000-0005-0000-0000-0000A9770000}"/>
    <cellStyle name="Normal 67 3 2 3 4 3 5" xfId="38175" xr:uid="{00000000-0005-0000-0000-0000AA770000}"/>
    <cellStyle name="Normal 67 3 2 3 4 3 6" xfId="47686" xr:uid="{00000000-0005-0000-0000-0000AB770000}"/>
    <cellStyle name="Normal 67 3 2 3 4 4" xfId="6680" xr:uid="{00000000-0005-0000-0000-0000AC770000}"/>
    <cellStyle name="Normal 67 3 2 3 4 4 2" xfId="16197" xr:uid="{00000000-0005-0000-0000-0000AD770000}"/>
    <cellStyle name="Normal 67 3 2 3 4 4 3" xfId="24350" xr:uid="{00000000-0005-0000-0000-0000AE770000}"/>
    <cellStyle name="Normal 67 3 2 3 4 4 4" xfId="32503" xr:uid="{00000000-0005-0000-0000-0000AF770000}"/>
    <cellStyle name="Normal 67 3 2 3 4 4 5" xfId="40735" xr:uid="{00000000-0005-0000-0000-0000B0770000}"/>
    <cellStyle name="Normal 67 3 2 3 4 4 6" xfId="50246" xr:uid="{00000000-0005-0000-0000-0000B1770000}"/>
    <cellStyle name="Normal 67 3 2 3 4 5" xfId="10597" xr:uid="{00000000-0005-0000-0000-0000B2770000}"/>
    <cellStyle name="Normal 67 3 2 3 4 6" xfId="18756" xr:uid="{00000000-0005-0000-0000-0000B3770000}"/>
    <cellStyle name="Normal 67 3 2 3 4 7" xfId="26909" xr:uid="{00000000-0005-0000-0000-0000B4770000}"/>
    <cellStyle name="Normal 67 3 2 3 4 8" xfId="35141" xr:uid="{00000000-0005-0000-0000-0000B5770000}"/>
    <cellStyle name="Normal 67 3 2 3 4 9" xfId="44652" xr:uid="{00000000-0005-0000-0000-0000B6770000}"/>
    <cellStyle name="Normal 67 3 2 3 5" xfId="1720" xr:uid="{00000000-0005-0000-0000-0000B7770000}"/>
    <cellStyle name="Normal 67 3 2 3 5 2" xfId="4760" xr:uid="{00000000-0005-0000-0000-0000B8770000}"/>
    <cellStyle name="Normal 67 3 2 3 5 2 2" xfId="14277" xr:uid="{00000000-0005-0000-0000-0000B9770000}"/>
    <cellStyle name="Normal 67 3 2 3 5 2 3" xfId="22430" xr:uid="{00000000-0005-0000-0000-0000BA770000}"/>
    <cellStyle name="Normal 67 3 2 3 5 2 4" xfId="30583" xr:uid="{00000000-0005-0000-0000-0000BB770000}"/>
    <cellStyle name="Normal 67 3 2 3 5 2 5" xfId="38815" xr:uid="{00000000-0005-0000-0000-0000BC770000}"/>
    <cellStyle name="Normal 67 3 2 3 5 2 6" xfId="48326" xr:uid="{00000000-0005-0000-0000-0000BD770000}"/>
    <cellStyle name="Normal 67 3 2 3 5 3" xfId="7320" xr:uid="{00000000-0005-0000-0000-0000BE770000}"/>
    <cellStyle name="Normal 67 3 2 3 5 3 2" xfId="16837" xr:uid="{00000000-0005-0000-0000-0000BF770000}"/>
    <cellStyle name="Normal 67 3 2 3 5 3 3" xfId="24990" xr:uid="{00000000-0005-0000-0000-0000C0770000}"/>
    <cellStyle name="Normal 67 3 2 3 5 3 4" xfId="33143" xr:uid="{00000000-0005-0000-0000-0000C1770000}"/>
    <cellStyle name="Normal 67 3 2 3 5 3 5" xfId="41375" xr:uid="{00000000-0005-0000-0000-0000C2770000}"/>
    <cellStyle name="Normal 67 3 2 3 5 3 6" xfId="50886" xr:uid="{00000000-0005-0000-0000-0000C3770000}"/>
    <cellStyle name="Normal 67 3 2 3 5 4" xfId="11237" xr:uid="{00000000-0005-0000-0000-0000C4770000}"/>
    <cellStyle name="Normal 67 3 2 3 5 5" xfId="19396" xr:uid="{00000000-0005-0000-0000-0000C5770000}"/>
    <cellStyle name="Normal 67 3 2 3 5 6" xfId="27549" xr:uid="{00000000-0005-0000-0000-0000C6770000}"/>
    <cellStyle name="Normal 67 3 2 3 5 7" xfId="35781" xr:uid="{00000000-0005-0000-0000-0000C7770000}"/>
    <cellStyle name="Normal 67 3 2 3 5 8" xfId="45292" xr:uid="{00000000-0005-0000-0000-0000C8770000}"/>
    <cellStyle name="Normal 67 3 2 3 6" xfId="3474" xr:uid="{00000000-0005-0000-0000-0000C9770000}"/>
    <cellStyle name="Normal 67 3 2 3 6 2" xfId="12991" xr:uid="{00000000-0005-0000-0000-0000CA770000}"/>
    <cellStyle name="Normal 67 3 2 3 6 3" xfId="21150" xr:uid="{00000000-0005-0000-0000-0000CB770000}"/>
    <cellStyle name="Normal 67 3 2 3 6 4" xfId="29303" xr:uid="{00000000-0005-0000-0000-0000CC770000}"/>
    <cellStyle name="Normal 67 3 2 3 6 5" xfId="37535" xr:uid="{00000000-0005-0000-0000-0000CD770000}"/>
    <cellStyle name="Normal 67 3 2 3 6 6" xfId="47046" xr:uid="{00000000-0005-0000-0000-0000CE770000}"/>
    <cellStyle name="Normal 67 3 2 3 7" xfId="6040" xr:uid="{00000000-0005-0000-0000-0000CF770000}"/>
    <cellStyle name="Normal 67 3 2 3 7 2" xfId="15557" xr:uid="{00000000-0005-0000-0000-0000D0770000}"/>
    <cellStyle name="Normal 67 3 2 3 7 3" xfId="23710" xr:uid="{00000000-0005-0000-0000-0000D1770000}"/>
    <cellStyle name="Normal 67 3 2 3 7 4" xfId="31863" xr:uid="{00000000-0005-0000-0000-0000D2770000}"/>
    <cellStyle name="Normal 67 3 2 3 7 5" xfId="40095" xr:uid="{00000000-0005-0000-0000-0000D3770000}"/>
    <cellStyle name="Normal 67 3 2 3 7 6" xfId="49606" xr:uid="{00000000-0005-0000-0000-0000D4770000}"/>
    <cellStyle name="Normal 67 3 2 3 8" xfId="9957" xr:uid="{00000000-0005-0000-0000-0000D5770000}"/>
    <cellStyle name="Normal 67 3 2 3 9" xfId="18116" xr:uid="{00000000-0005-0000-0000-0000D6770000}"/>
    <cellStyle name="Normal 67 3 2 30" xfId="9626" xr:uid="{00000000-0005-0000-0000-0000D7770000}"/>
    <cellStyle name="Normal 67 3 2 30 2" xfId="43681" xr:uid="{00000000-0005-0000-0000-0000D8770000}"/>
    <cellStyle name="Normal 67 3 2 30 3" xfId="53192" xr:uid="{00000000-0005-0000-0000-0000D9770000}"/>
    <cellStyle name="Normal 67 3 2 31" xfId="9705" xr:uid="{00000000-0005-0000-0000-0000DA770000}"/>
    <cellStyle name="Normal 67 3 2 31 2" xfId="43760" xr:uid="{00000000-0005-0000-0000-0000DB770000}"/>
    <cellStyle name="Normal 67 3 2 31 3" xfId="53271" xr:uid="{00000000-0005-0000-0000-0000DC770000}"/>
    <cellStyle name="Normal 67 3 2 32" xfId="9784" xr:uid="{00000000-0005-0000-0000-0000DD770000}"/>
    <cellStyle name="Normal 67 3 2 32 2" xfId="43839" xr:uid="{00000000-0005-0000-0000-0000DE770000}"/>
    <cellStyle name="Normal 67 3 2 32 3" xfId="53350" xr:uid="{00000000-0005-0000-0000-0000DF770000}"/>
    <cellStyle name="Normal 67 3 2 33" xfId="9878" xr:uid="{00000000-0005-0000-0000-0000E0770000}"/>
    <cellStyle name="Normal 67 3 2 34" xfId="18037" xr:uid="{00000000-0005-0000-0000-0000E1770000}"/>
    <cellStyle name="Normal 67 3 2 35" xfId="26190" xr:uid="{00000000-0005-0000-0000-0000E2770000}"/>
    <cellStyle name="Normal 67 3 2 36" xfId="34343" xr:uid="{00000000-0005-0000-0000-0000E3770000}"/>
    <cellStyle name="Normal 67 3 2 37" xfId="34422" xr:uid="{00000000-0005-0000-0000-0000E4770000}"/>
    <cellStyle name="Normal 67 3 2 38" xfId="43933" xr:uid="{00000000-0005-0000-0000-0000E5770000}"/>
    <cellStyle name="Normal 67 3 2 39" xfId="53444" xr:uid="{00000000-0005-0000-0000-0000E6770000}"/>
    <cellStyle name="Normal 67 3 2 4" xfId="508" xr:uid="{00000000-0005-0000-0000-0000E7770000}"/>
    <cellStyle name="Normal 67 3 2 4 10" xfId="34581" xr:uid="{00000000-0005-0000-0000-0000E8770000}"/>
    <cellStyle name="Normal 67 3 2 4 11" xfId="44092" xr:uid="{00000000-0005-0000-0000-0000E9770000}"/>
    <cellStyle name="Normal 67 3 2 4 2" xfId="834" xr:uid="{00000000-0005-0000-0000-0000EA770000}"/>
    <cellStyle name="Normal 67 3 2 4 2 10" xfId="44412" xr:uid="{00000000-0005-0000-0000-0000EB770000}"/>
    <cellStyle name="Normal 67 3 2 4 2 2" xfId="1477" xr:uid="{00000000-0005-0000-0000-0000EC770000}"/>
    <cellStyle name="Normal 67 3 2 4 2 2 2" xfId="2760" xr:uid="{00000000-0005-0000-0000-0000ED770000}"/>
    <cellStyle name="Normal 67 3 2 4 2 2 2 2" xfId="5800" xr:uid="{00000000-0005-0000-0000-0000EE770000}"/>
    <cellStyle name="Normal 67 3 2 4 2 2 2 2 2" xfId="15317" xr:uid="{00000000-0005-0000-0000-0000EF770000}"/>
    <cellStyle name="Normal 67 3 2 4 2 2 2 2 3" xfId="23470" xr:uid="{00000000-0005-0000-0000-0000F0770000}"/>
    <cellStyle name="Normal 67 3 2 4 2 2 2 2 4" xfId="31623" xr:uid="{00000000-0005-0000-0000-0000F1770000}"/>
    <cellStyle name="Normal 67 3 2 4 2 2 2 2 5" xfId="39855" xr:uid="{00000000-0005-0000-0000-0000F2770000}"/>
    <cellStyle name="Normal 67 3 2 4 2 2 2 2 6" xfId="49366" xr:uid="{00000000-0005-0000-0000-0000F3770000}"/>
    <cellStyle name="Normal 67 3 2 4 2 2 2 3" xfId="8360" xr:uid="{00000000-0005-0000-0000-0000F4770000}"/>
    <cellStyle name="Normal 67 3 2 4 2 2 2 3 2" xfId="17877" xr:uid="{00000000-0005-0000-0000-0000F5770000}"/>
    <cellStyle name="Normal 67 3 2 4 2 2 2 3 3" xfId="26030" xr:uid="{00000000-0005-0000-0000-0000F6770000}"/>
    <cellStyle name="Normal 67 3 2 4 2 2 2 3 4" xfId="34183" xr:uid="{00000000-0005-0000-0000-0000F7770000}"/>
    <cellStyle name="Normal 67 3 2 4 2 2 2 3 5" xfId="42415" xr:uid="{00000000-0005-0000-0000-0000F8770000}"/>
    <cellStyle name="Normal 67 3 2 4 2 2 2 3 6" xfId="51926" xr:uid="{00000000-0005-0000-0000-0000F9770000}"/>
    <cellStyle name="Normal 67 3 2 4 2 2 2 4" xfId="12277" xr:uid="{00000000-0005-0000-0000-0000FA770000}"/>
    <cellStyle name="Normal 67 3 2 4 2 2 2 5" xfId="20436" xr:uid="{00000000-0005-0000-0000-0000FB770000}"/>
    <cellStyle name="Normal 67 3 2 4 2 2 2 6" xfId="28589" xr:uid="{00000000-0005-0000-0000-0000FC770000}"/>
    <cellStyle name="Normal 67 3 2 4 2 2 2 7" xfId="36821" xr:uid="{00000000-0005-0000-0000-0000FD770000}"/>
    <cellStyle name="Normal 67 3 2 4 2 2 2 8" xfId="46332" xr:uid="{00000000-0005-0000-0000-0000FE770000}"/>
    <cellStyle name="Normal 67 3 2 4 2 2 3" xfId="4520" xr:uid="{00000000-0005-0000-0000-0000FF770000}"/>
    <cellStyle name="Normal 67 3 2 4 2 2 3 2" xfId="14037" xr:uid="{00000000-0005-0000-0000-000000780000}"/>
    <cellStyle name="Normal 67 3 2 4 2 2 3 3" xfId="22190" xr:uid="{00000000-0005-0000-0000-000001780000}"/>
    <cellStyle name="Normal 67 3 2 4 2 2 3 4" xfId="30343" xr:uid="{00000000-0005-0000-0000-000002780000}"/>
    <cellStyle name="Normal 67 3 2 4 2 2 3 5" xfId="38575" xr:uid="{00000000-0005-0000-0000-000003780000}"/>
    <cellStyle name="Normal 67 3 2 4 2 2 3 6" xfId="48086" xr:uid="{00000000-0005-0000-0000-000004780000}"/>
    <cellStyle name="Normal 67 3 2 4 2 2 4" xfId="7080" xr:uid="{00000000-0005-0000-0000-000005780000}"/>
    <cellStyle name="Normal 67 3 2 4 2 2 4 2" xfId="16597" xr:uid="{00000000-0005-0000-0000-000006780000}"/>
    <cellStyle name="Normal 67 3 2 4 2 2 4 3" xfId="24750" xr:uid="{00000000-0005-0000-0000-000007780000}"/>
    <cellStyle name="Normal 67 3 2 4 2 2 4 4" xfId="32903" xr:uid="{00000000-0005-0000-0000-000008780000}"/>
    <cellStyle name="Normal 67 3 2 4 2 2 4 5" xfId="41135" xr:uid="{00000000-0005-0000-0000-000009780000}"/>
    <cellStyle name="Normal 67 3 2 4 2 2 4 6" xfId="50646" xr:uid="{00000000-0005-0000-0000-00000A780000}"/>
    <cellStyle name="Normal 67 3 2 4 2 2 5" xfId="10997" xr:uid="{00000000-0005-0000-0000-00000B780000}"/>
    <cellStyle name="Normal 67 3 2 4 2 2 6" xfId="19156" xr:uid="{00000000-0005-0000-0000-00000C780000}"/>
    <cellStyle name="Normal 67 3 2 4 2 2 7" xfId="27309" xr:uid="{00000000-0005-0000-0000-00000D780000}"/>
    <cellStyle name="Normal 67 3 2 4 2 2 8" xfId="35541" xr:uid="{00000000-0005-0000-0000-00000E780000}"/>
    <cellStyle name="Normal 67 3 2 4 2 2 9" xfId="45052" xr:uid="{00000000-0005-0000-0000-00000F780000}"/>
    <cellStyle name="Normal 67 3 2 4 2 3" xfId="2120" xr:uid="{00000000-0005-0000-0000-000010780000}"/>
    <cellStyle name="Normal 67 3 2 4 2 3 2" xfId="5160" xr:uid="{00000000-0005-0000-0000-000011780000}"/>
    <cellStyle name="Normal 67 3 2 4 2 3 2 2" xfId="14677" xr:uid="{00000000-0005-0000-0000-000012780000}"/>
    <cellStyle name="Normal 67 3 2 4 2 3 2 3" xfId="22830" xr:uid="{00000000-0005-0000-0000-000013780000}"/>
    <cellStyle name="Normal 67 3 2 4 2 3 2 4" xfId="30983" xr:uid="{00000000-0005-0000-0000-000014780000}"/>
    <cellStyle name="Normal 67 3 2 4 2 3 2 5" xfId="39215" xr:uid="{00000000-0005-0000-0000-000015780000}"/>
    <cellStyle name="Normal 67 3 2 4 2 3 2 6" xfId="48726" xr:uid="{00000000-0005-0000-0000-000016780000}"/>
    <cellStyle name="Normal 67 3 2 4 2 3 3" xfId="7720" xr:uid="{00000000-0005-0000-0000-000017780000}"/>
    <cellStyle name="Normal 67 3 2 4 2 3 3 2" xfId="17237" xr:uid="{00000000-0005-0000-0000-000018780000}"/>
    <cellStyle name="Normal 67 3 2 4 2 3 3 3" xfId="25390" xr:uid="{00000000-0005-0000-0000-000019780000}"/>
    <cellStyle name="Normal 67 3 2 4 2 3 3 4" xfId="33543" xr:uid="{00000000-0005-0000-0000-00001A780000}"/>
    <cellStyle name="Normal 67 3 2 4 2 3 3 5" xfId="41775" xr:uid="{00000000-0005-0000-0000-00001B780000}"/>
    <cellStyle name="Normal 67 3 2 4 2 3 3 6" xfId="51286" xr:uid="{00000000-0005-0000-0000-00001C780000}"/>
    <cellStyle name="Normal 67 3 2 4 2 3 4" xfId="11637" xr:uid="{00000000-0005-0000-0000-00001D780000}"/>
    <cellStyle name="Normal 67 3 2 4 2 3 5" xfId="19796" xr:uid="{00000000-0005-0000-0000-00001E780000}"/>
    <cellStyle name="Normal 67 3 2 4 2 3 6" xfId="27949" xr:uid="{00000000-0005-0000-0000-00001F780000}"/>
    <cellStyle name="Normal 67 3 2 4 2 3 7" xfId="36181" xr:uid="{00000000-0005-0000-0000-000020780000}"/>
    <cellStyle name="Normal 67 3 2 4 2 3 8" xfId="45692" xr:uid="{00000000-0005-0000-0000-000021780000}"/>
    <cellStyle name="Normal 67 3 2 4 2 4" xfId="3880" xr:uid="{00000000-0005-0000-0000-000022780000}"/>
    <cellStyle name="Normal 67 3 2 4 2 4 2" xfId="13397" xr:uid="{00000000-0005-0000-0000-000023780000}"/>
    <cellStyle name="Normal 67 3 2 4 2 4 3" xfId="21550" xr:uid="{00000000-0005-0000-0000-000024780000}"/>
    <cellStyle name="Normal 67 3 2 4 2 4 4" xfId="29703" xr:uid="{00000000-0005-0000-0000-000025780000}"/>
    <cellStyle name="Normal 67 3 2 4 2 4 5" xfId="37935" xr:uid="{00000000-0005-0000-0000-000026780000}"/>
    <cellStyle name="Normal 67 3 2 4 2 4 6" xfId="47446" xr:uid="{00000000-0005-0000-0000-000027780000}"/>
    <cellStyle name="Normal 67 3 2 4 2 5" xfId="6440" xr:uid="{00000000-0005-0000-0000-000028780000}"/>
    <cellStyle name="Normal 67 3 2 4 2 5 2" xfId="15957" xr:uid="{00000000-0005-0000-0000-000029780000}"/>
    <cellStyle name="Normal 67 3 2 4 2 5 3" xfId="24110" xr:uid="{00000000-0005-0000-0000-00002A780000}"/>
    <cellStyle name="Normal 67 3 2 4 2 5 4" xfId="32263" xr:uid="{00000000-0005-0000-0000-00002B780000}"/>
    <cellStyle name="Normal 67 3 2 4 2 5 5" xfId="40495" xr:uid="{00000000-0005-0000-0000-00002C780000}"/>
    <cellStyle name="Normal 67 3 2 4 2 5 6" xfId="50006" xr:uid="{00000000-0005-0000-0000-00002D780000}"/>
    <cellStyle name="Normal 67 3 2 4 2 6" xfId="10357" xr:uid="{00000000-0005-0000-0000-00002E780000}"/>
    <cellStyle name="Normal 67 3 2 4 2 7" xfId="18516" xr:uid="{00000000-0005-0000-0000-00002F780000}"/>
    <cellStyle name="Normal 67 3 2 4 2 8" xfId="26669" xr:uid="{00000000-0005-0000-0000-000030780000}"/>
    <cellStyle name="Normal 67 3 2 4 2 9" xfId="34901" xr:uid="{00000000-0005-0000-0000-000031780000}"/>
    <cellStyle name="Normal 67 3 2 4 3" xfId="1157" xr:uid="{00000000-0005-0000-0000-000032780000}"/>
    <cellStyle name="Normal 67 3 2 4 3 2" xfId="2440" xr:uid="{00000000-0005-0000-0000-000033780000}"/>
    <cellStyle name="Normal 67 3 2 4 3 2 2" xfId="5480" xr:uid="{00000000-0005-0000-0000-000034780000}"/>
    <cellStyle name="Normal 67 3 2 4 3 2 2 2" xfId="14997" xr:uid="{00000000-0005-0000-0000-000035780000}"/>
    <cellStyle name="Normal 67 3 2 4 3 2 2 3" xfId="23150" xr:uid="{00000000-0005-0000-0000-000036780000}"/>
    <cellStyle name="Normal 67 3 2 4 3 2 2 4" xfId="31303" xr:uid="{00000000-0005-0000-0000-000037780000}"/>
    <cellStyle name="Normal 67 3 2 4 3 2 2 5" xfId="39535" xr:uid="{00000000-0005-0000-0000-000038780000}"/>
    <cellStyle name="Normal 67 3 2 4 3 2 2 6" xfId="49046" xr:uid="{00000000-0005-0000-0000-000039780000}"/>
    <cellStyle name="Normal 67 3 2 4 3 2 3" xfId="8040" xr:uid="{00000000-0005-0000-0000-00003A780000}"/>
    <cellStyle name="Normal 67 3 2 4 3 2 3 2" xfId="17557" xr:uid="{00000000-0005-0000-0000-00003B780000}"/>
    <cellStyle name="Normal 67 3 2 4 3 2 3 3" xfId="25710" xr:uid="{00000000-0005-0000-0000-00003C780000}"/>
    <cellStyle name="Normal 67 3 2 4 3 2 3 4" xfId="33863" xr:uid="{00000000-0005-0000-0000-00003D780000}"/>
    <cellStyle name="Normal 67 3 2 4 3 2 3 5" xfId="42095" xr:uid="{00000000-0005-0000-0000-00003E780000}"/>
    <cellStyle name="Normal 67 3 2 4 3 2 3 6" xfId="51606" xr:uid="{00000000-0005-0000-0000-00003F780000}"/>
    <cellStyle name="Normal 67 3 2 4 3 2 4" xfId="11957" xr:uid="{00000000-0005-0000-0000-000040780000}"/>
    <cellStyle name="Normal 67 3 2 4 3 2 5" xfId="20116" xr:uid="{00000000-0005-0000-0000-000041780000}"/>
    <cellStyle name="Normal 67 3 2 4 3 2 6" xfId="28269" xr:uid="{00000000-0005-0000-0000-000042780000}"/>
    <cellStyle name="Normal 67 3 2 4 3 2 7" xfId="36501" xr:uid="{00000000-0005-0000-0000-000043780000}"/>
    <cellStyle name="Normal 67 3 2 4 3 2 8" xfId="46012" xr:uid="{00000000-0005-0000-0000-000044780000}"/>
    <cellStyle name="Normal 67 3 2 4 3 3" xfId="4200" xr:uid="{00000000-0005-0000-0000-000045780000}"/>
    <cellStyle name="Normal 67 3 2 4 3 3 2" xfId="13717" xr:uid="{00000000-0005-0000-0000-000046780000}"/>
    <cellStyle name="Normal 67 3 2 4 3 3 3" xfId="21870" xr:uid="{00000000-0005-0000-0000-000047780000}"/>
    <cellStyle name="Normal 67 3 2 4 3 3 4" xfId="30023" xr:uid="{00000000-0005-0000-0000-000048780000}"/>
    <cellStyle name="Normal 67 3 2 4 3 3 5" xfId="38255" xr:uid="{00000000-0005-0000-0000-000049780000}"/>
    <cellStyle name="Normal 67 3 2 4 3 3 6" xfId="47766" xr:uid="{00000000-0005-0000-0000-00004A780000}"/>
    <cellStyle name="Normal 67 3 2 4 3 4" xfId="6760" xr:uid="{00000000-0005-0000-0000-00004B780000}"/>
    <cellStyle name="Normal 67 3 2 4 3 4 2" xfId="16277" xr:uid="{00000000-0005-0000-0000-00004C780000}"/>
    <cellStyle name="Normal 67 3 2 4 3 4 3" xfId="24430" xr:uid="{00000000-0005-0000-0000-00004D780000}"/>
    <cellStyle name="Normal 67 3 2 4 3 4 4" xfId="32583" xr:uid="{00000000-0005-0000-0000-00004E780000}"/>
    <cellStyle name="Normal 67 3 2 4 3 4 5" xfId="40815" xr:uid="{00000000-0005-0000-0000-00004F780000}"/>
    <cellStyle name="Normal 67 3 2 4 3 4 6" xfId="50326" xr:uid="{00000000-0005-0000-0000-000050780000}"/>
    <cellStyle name="Normal 67 3 2 4 3 5" xfId="10677" xr:uid="{00000000-0005-0000-0000-000051780000}"/>
    <cellStyle name="Normal 67 3 2 4 3 6" xfId="18836" xr:uid="{00000000-0005-0000-0000-000052780000}"/>
    <cellStyle name="Normal 67 3 2 4 3 7" xfId="26989" xr:uid="{00000000-0005-0000-0000-000053780000}"/>
    <cellStyle name="Normal 67 3 2 4 3 8" xfId="35221" xr:uid="{00000000-0005-0000-0000-000054780000}"/>
    <cellStyle name="Normal 67 3 2 4 3 9" xfId="44732" xr:uid="{00000000-0005-0000-0000-000055780000}"/>
    <cellStyle name="Normal 67 3 2 4 4" xfId="1800" xr:uid="{00000000-0005-0000-0000-000056780000}"/>
    <cellStyle name="Normal 67 3 2 4 4 2" xfId="4840" xr:uid="{00000000-0005-0000-0000-000057780000}"/>
    <cellStyle name="Normal 67 3 2 4 4 2 2" xfId="14357" xr:uid="{00000000-0005-0000-0000-000058780000}"/>
    <cellStyle name="Normal 67 3 2 4 4 2 3" xfId="22510" xr:uid="{00000000-0005-0000-0000-000059780000}"/>
    <cellStyle name="Normal 67 3 2 4 4 2 4" xfId="30663" xr:uid="{00000000-0005-0000-0000-00005A780000}"/>
    <cellStyle name="Normal 67 3 2 4 4 2 5" xfId="38895" xr:uid="{00000000-0005-0000-0000-00005B780000}"/>
    <cellStyle name="Normal 67 3 2 4 4 2 6" xfId="48406" xr:uid="{00000000-0005-0000-0000-00005C780000}"/>
    <cellStyle name="Normal 67 3 2 4 4 3" xfId="7400" xr:uid="{00000000-0005-0000-0000-00005D780000}"/>
    <cellStyle name="Normal 67 3 2 4 4 3 2" xfId="16917" xr:uid="{00000000-0005-0000-0000-00005E780000}"/>
    <cellStyle name="Normal 67 3 2 4 4 3 3" xfId="25070" xr:uid="{00000000-0005-0000-0000-00005F780000}"/>
    <cellStyle name="Normal 67 3 2 4 4 3 4" xfId="33223" xr:uid="{00000000-0005-0000-0000-000060780000}"/>
    <cellStyle name="Normal 67 3 2 4 4 3 5" xfId="41455" xr:uid="{00000000-0005-0000-0000-000061780000}"/>
    <cellStyle name="Normal 67 3 2 4 4 3 6" xfId="50966" xr:uid="{00000000-0005-0000-0000-000062780000}"/>
    <cellStyle name="Normal 67 3 2 4 4 4" xfId="11317" xr:uid="{00000000-0005-0000-0000-000063780000}"/>
    <cellStyle name="Normal 67 3 2 4 4 5" xfId="19476" xr:uid="{00000000-0005-0000-0000-000064780000}"/>
    <cellStyle name="Normal 67 3 2 4 4 6" xfId="27629" xr:uid="{00000000-0005-0000-0000-000065780000}"/>
    <cellStyle name="Normal 67 3 2 4 4 7" xfId="35861" xr:uid="{00000000-0005-0000-0000-000066780000}"/>
    <cellStyle name="Normal 67 3 2 4 4 8" xfId="45372" xr:uid="{00000000-0005-0000-0000-000067780000}"/>
    <cellStyle name="Normal 67 3 2 4 5" xfId="3557" xr:uid="{00000000-0005-0000-0000-000068780000}"/>
    <cellStyle name="Normal 67 3 2 4 5 2" xfId="13074" xr:uid="{00000000-0005-0000-0000-000069780000}"/>
    <cellStyle name="Normal 67 3 2 4 5 3" xfId="21230" xr:uid="{00000000-0005-0000-0000-00006A780000}"/>
    <cellStyle name="Normal 67 3 2 4 5 4" xfId="29383" xr:uid="{00000000-0005-0000-0000-00006B780000}"/>
    <cellStyle name="Normal 67 3 2 4 5 5" xfId="37615" xr:uid="{00000000-0005-0000-0000-00006C780000}"/>
    <cellStyle name="Normal 67 3 2 4 5 6" xfId="47126" xr:uid="{00000000-0005-0000-0000-00006D780000}"/>
    <cellStyle name="Normal 67 3 2 4 6" xfId="6120" xr:uid="{00000000-0005-0000-0000-00006E780000}"/>
    <cellStyle name="Normal 67 3 2 4 6 2" xfId="15637" xr:uid="{00000000-0005-0000-0000-00006F780000}"/>
    <cellStyle name="Normal 67 3 2 4 6 3" xfId="23790" xr:uid="{00000000-0005-0000-0000-000070780000}"/>
    <cellStyle name="Normal 67 3 2 4 6 4" xfId="31943" xr:uid="{00000000-0005-0000-0000-000071780000}"/>
    <cellStyle name="Normal 67 3 2 4 6 5" xfId="40175" xr:uid="{00000000-0005-0000-0000-000072780000}"/>
    <cellStyle name="Normal 67 3 2 4 6 6" xfId="49686" xr:uid="{00000000-0005-0000-0000-000073780000}"/>
    <cellStyle name="Normal 67 3 2 4 7" xfId="10037" xr:uid="{00000000-0005-0000-0000-000074780000}"/>
    <cellStyle name="Normal 67 3 2 4 8" xfId="18196" xr:uid="{00000000-0005-0000-0000-000075780000}"/>
    <cellStyle name="Normal 67 3 2 4 9" xfId="26349" xr:uid="{00000000-0005-0000-0000-000076780000}"/>
    <cellStyle name="Normal 67 3 2 40" xfId="53523" xr:uid="{00000000-0005-0000-0000-000077780000}"/>
    <cellStyle name="Normal 67 3 2 41" xfId="53602" xr:uid="{00000000-0005-0000-0000-000078780000}"/>
    <cellStyle name="Normal 67 3 2 42" xfId="53681" xr:uid="{00000000-0005-0000-0000-000079780000}"/>
    <cellStyle name="Normal 67 3 2 43" xfId="53760" xr:uid="{00000000-0005-0000-0000-00007A780000}"/>
    <cellStyle name="Normal 67 3 2 5" xfId="671" xr:uid="{00000000-0005-0000-0000-00007B780000}"/>
    <cellStyle name="Normal 67 3 2 5 10" xfId="44252" xr:uid="{00000000-0005-0000-0000-00007C780000}"/>
    <cellStyle name="Normal 67 3 2 5 2" xfId="1317" xr:uid="{00000000-0005-0000-0000-00007D780000}"/>
    <cellStyle name="Normal 67 3 2 5 2 2" xfId="2600" xr:uid="{00000000-0005-0000-0000-00007E780000}"/>
    <cellStyle name="Normal 67 3 2 5 2 2 2" xfId="5640" xr:uid="{00000000-0005-0000-0000-00007F780000}"/>
    <cellStyle name="Normal 67 3 2 5 2 2 2 2" xfId="15157" xr:uid="{00000000-0005-0000-0000-000080780000}"/>
    <cellStyle name="Normal 67 3 2 5 2 2 2 3" xfId="23310" xr:uid="{00000000-0005-0000-0000-000081780000}"/>
    <cellStyle name="Normal 67 3 2 5 2 2 2 4" xfId="31463" xr:uid="{00000000-0005-0000-0000-000082780000}"/>
    <cellStyle name="Normal 67 3 2 5 2 2 2 5" xfId="39695" xr:uid="{00000000-0005-0000-0000-000083780000}"/>
    <cellStyle name="Normal 67 3 2 5 2 2 2 6" xfId="49206" xr:uid="{00000000-0005-0000-0000-000084780000}"/>
    <cellStyle name="Normal 67 3 2 5 2 2 3" xfId="8200" xr:uid="{00000000-0005-0000-0000-000085780000}"/>
    <cellStyle name="Normal 67 3 2 5 2 2 3 2" xfId="17717" xr:uid="{00000000-0005-0000-0000-000086780000}"/>
    <cellStyle name="Normal 67 3 2 5 2 2 3 3" xfId="25870" xr:uid="{00000000-0005-0000-0000-000087780000}"/>
    <cellStyle name="Normal 67 3 2 5 2 2 3 4" xfId="34023" xr:uid="{00000000-0005-0000-0000-000088780000}"/>
    <cellStyle name="Normal 67 3 2 5 2 2 3 5" xfId="42255" xr:uid="{00000000-0005-0000-0000-000089780000}"/>
    <cellStyle name="Normal 67 3 2 5 2 2 3 6" xfId="51766" xr:uid="{00000000-0005-0000-0000-00008A780000}"/>
    <cellStyle name="Normal 67 3 2 5 2 2 4" xfId="12117" xr:uid="{00000000-0005-0000-0000-00008B780000}"/>
    <cellStyle name="Normal 67 3 2 5 2 2 5" xfId="20276" xr:uid="{00000000-0005-0000-0000-00008C780000}"/>
    <cellStyle name="Normal 67 3 2 5 2 2 6" xfId="28429" xr:uid="{00000000-0005-0000-0000-00008D780000}"/>
    <cellStyle name="Normal 67 3 2 5 2 2 7" xfId="36661" xr:uid="{00000000-0005-0000-0000-00008E780000}"/>
    <cellStyle name="Normal 67 3 2 5 2 2 8" xfId="46172" xr:uid="{00000000-0005-0000-0000-00008F780000}"/>
    <cellStyle name="Normal 67 3 2 5 2 3" xfId="4360" xr:uid="{00000000-0005-0000-0000-000090780000}"/>
    <cellStyle name="Normal 67 3 2 5 2 3 2" xfId="13877" xr:uid="{00000000-0005-0000-0000-000091780000}"/>
    <cellStyle name="Normal 67 3 2 5 2 3 3" xfId="22030" xr:uid="{00000000-0005-0000-0000-000092780000}"/>
    <cellStyle name="Normal 67 3 2 5 2 3 4" xfId="30183" xr:uid="{00000000-0005-0000-0000-000093780000}"/>
    <cellStyle name="Normal 67 3 2 5 2 3 5" xfId="38415" xr:uid="{00000000-0005-0000-0000-000094780000}"/>
    <cellStyle name="Normal 67 3 2 5 2 3 6" xfId="47926" xr:uid="{00000000-0005-0000-0000-000095780000}"/>
    <cellStyle name="Normal 67 3 2 5 2 4" xfId="6920" xr:uid="{00000000-0005-0000-0000-000096780000}"/>
    <cellStyle name="Normal 67 3 2 5 2 4 2" xfId="16437" xr:uid="{00000000-0005-0000-0000-000097780000}"/>
    <cellStyle name="Normal 67 3 2 5 2 4 3" xfId="24590" xr:uid="{00000000-0005-0000-0000-000098780000}"/>
    <cellStyle name="Normal 67 3 2 5 2 4 4" xfId="32743" xr:uid="{00000000-0005-0000-0000-000099780000}"/>
    <cellStyle name="Normal 67 3 2 5 2 4 5" xfId="40975" xr:uid="{00000000-0005-0000-0000-00009A780000}"/>
    <cellStyle name="Normal 67 3 2 5 2 4 6" xfId="50486" xr:uid="{00000000-0005-0000-0000-00009B780000}"/>
    <cellStyle name="Normal 67 3 2 5 2 5" xfId="10837" xr:uid="{00000000-0005-0000-0000-00009C780000}"/>
    <cellStyle name="Normal 67 3 2 5 2 6" xfId="18996" xr:uid="{00000000-0005-0000-0000-00009D780000}"/>
    <cellStyle name="Normal 67 3 2 5 2 7" xfId="27149" xr:uid="{00000000-0005-0000-0000-00009E780000}"/>
    <cellStyle name="Normal 67 3 2 5 2 8" xfId="35381" xr:uid="{00000000-0005-0000-0000-00009F780000}"/>
    <cellStyle name="Normal 67 3 2 5 2 9" xfId="44892" xr:uid="{00000000-0005-0000-0000-0000A0780000}"/>
    <cellStyle name="Normal 67 3 2 5 3" xfId="1960" xr:uid="{00000000-0005-0000-0000-0000A1780000}"/>
    <cellStyle name="Normal 67 3 2 5 3 2" xfId="5000" xr:uid="{00000000-0005-0000-0000-0000A2780000}"/>
    <cellStyle name="Normal 67 3 2 5 3 2 2" xfId="14517" xr:uid="{00000000-0005-0000-0000-0000A3780000}"/>
    <cellStyle name="Normal 67 3 2 5 3 2 3" xfId="22670" xr:uid="{00000000-0005-0000-0000-0000A4780000}"/>
    <cellStyle name="Normal 67 3 2 5 3 2 4" xfId="30823" xr:uid="{00000000-0005-0000-0000-0000A5780000}"/>
    <cellStyle name="Normal 67 3 2 5 3 2 5" xfId="39055" xr:uid="{00000000-0005-0000-0000-0000A6780000}"/>
    <cellStyle name="Normal 67 3 2 5 3 2 6" xfId="48566" xr:uid="{00000000-0005-0000-0000-0000A7780000}"/>
    <cellStyle name="Normal 67 3 2 5 3 3" xfId="7560" xr:uid="{00000000-0005-0000-0000-0000A8780000}"/>
    <cellStyle name="Normal 67 3 2 5 3 3 2" xfId="17077" xr:uid="{00000000-0005-0000-0000-0000A9780000}"/>
    <cellStyle name="Normal 67 3 2 5 3 3 3" xfId="25230" xr:uid="{00000000-0005-0000-0000-0000AA780000}"/>
    <cellStyle name="Normal 67 3 2 5 3 3 4" xfId="33383" xr:uid="{00000000-0005-0000-0000-0000AB780000}"/>
    <cellStyle name="Normal 67 3 2 5 3 3 5" xfId="41615" xr:uid="{00000000-0005-0000-0000-0000AC780000}"/>
    <cellStyle name="Normal 67 3 2 5 3 3 6" xfId="51126" xr:uid="{00000000-0005-0000-0000-0000AD780000}"/>
    <cellStyle name="Normal 67 3 2 5 3 4" xfId="11477" xr:uid="{00000000-0005-0000-0000-0000AE780000}"/>
    <cellStyle name="Normal 67 3 2 5 3 5" xfId="19636" xr:uid="{00000000-0005-0000-0000-0000AF780000}"/>
    <cellStyle name="Normal 67 3 2 5 3 6" xfId="27789" xr:uid="{00000000-0005-0000-0000-0000B0780000}"/>
    <cellStyle name="Normal 67 3 2 5 3 7" xfId="36021" xr:uid="{00000000-0005-0000-0000-0000B1780000}"/>
    <cellStyle name="Normal 67 3 2 5 3 8" xfId="45532" xr:uid="{00000000-0005-0000-0000-0000B2780000}"/>
    <cellStyle name="Normal 67 3 2 5 4" xfId="3717" xr:uid="{00000000-0005-0000-0000-0000B3780000}"/>
    <cellStyle name="Normal 67 3 2 5 4 2" xfId="13234" xr:uid="{00000000-0005-0000-0000-0000B4780000}"/>
    <cellStyle name="Normal 67 3 2 5 4 3" xfId="21390" xr:uid="{00000000-0005-0000-0000-0000B5780000}"/>
    <cellStyle name="Normal 67 3 2 5 4 4" xfId="29543" xr:uid="{00000000-0005-0000-0000-0000B6780000}"/>
    <cellStyle name="Normal 67 3 2 5 4 5" xfId="37775" xr:uid="{00000000-0005-0000-0000-0000B7780000}"/>
    <cellStyle name="Normal 67 3 2 5 4 6" xfId="47286" xr:uid="{00000000-0005-0000-0000-0000B8780000}"/>
    <cellStyle name="Normal 67 3 2 5 5" xfId="6280" xr:uid="{00000000-0005-0000-0000-0000B9780000}"/>
    <cellStyle name="Normal 67 3 2 5 5 2" xfId="15797" xr:uid="{00000000-0005-0000-0000-0000BA780000}"/>
    <cellStyle name="Normal 67 3 2 5 5 3" xfId="23950" xr:uid="{00000000-0005-0000-0000-0000BB780000}"/>
    <cellStyle name="Normal 67 3 2 5 5 4" xfId="32103" xr:uid="{00000000-0005-0000-0000-0000BC780000}"/>
    <cellStyle name="Normal 67 3 2 5 5 5" xfId="40335" xr:uid="{00000000-0005-0000-0000-0000BD780000}"/>
    <cellStyle name="Normal 67 3 2 5 5 6" xfId="49846" xr:uid="{00000000-0005-0000-0000-0000BE780000}"/>
    <cellStyle name="Normal 67 3 2 5 6" xfId="10197" xr:uid="{00000000-0005-0000-0000-0000BF780000}"/>
    <cellStyle name="Normal 67 3 2 5 7" xfId="18356" xr:uid="{00000000-0005-0000-0000-0000C0780000}"/>
    <cellStyle name="Normal 67 3 2 5 8" xfId="26509" xr:uid="{00000000-0005-0000-0000-0000C1780000}"/>
    <cellStyle name="Normal 67 3 2 5 9" xfId="34741" xr:uid="{00000000-0005-0000-0000-0000C2780000}"/>
    <cellStyle name="Normal 67 3 2 6" xfId="997" xr:uid="{00000000-0005-0000-0000-0000C3780000}"/>
    <cellStyle name="Normal 67 3 2 6 2" xfId="2280" xr:uid="{00000000-0005-0000-0000-0000C4780000}"/>
    <cellStyle name="Normal 67 3 2 6 2 2" xfId="5320" xr:uid="{00000000-0005-0000-0000-0000C5780000}"/>
    <cellStyle name="Normal 67 3 2 6 2 2 2" xfId="14837" xr:uid="{00000000-0005-0000-0000-0000C6780000}"/>
    <cellStyle name="Normal 67 3 2 6 2 2 3" xfId="22990" xr:uid="{00000000-0005-0000-0000-0000C7780000}"/>
    <cellStyle name="Normal 67 3 2 6 2 2 4" xfId="31143" xr:uid="{00000000-0005-0000-0000-0000C8780000}"/>
    <cellStyle name="Normal 67 3 2 6 2 2 5" xfId="39375" xr:uid="{00000000-0005-0000-0000-0000C9780000}"/>
    <cellStyle name="Normal 67 3 2 6 2 2 6" xfId="48886" xr:uid="{00000000-0005-0000-0000-0000CA780000}"/>
    <cellStyle name="Normal 67 3 2 6 2 3" xfId="7880" xr:uid="{00000000-0005-0000-0000-0000CB780000}"/>
    <cellStyle name="Normal 67 3 2 6 2 3 2" xfId="17397" xr:uid="{00000000-0005-0000-0000-0000CC780000}"/>
    <cellStyle name="Normal 67 3 2 6 2 3 3" xfId="25550" xr:uid="{00000000-0005-0000-0000-0000CD780000}"/>
    <cellStyle name="Normal 67 3 2 6 2 3 4" xfId="33703" xr:uid="{00000000-0005-0000-0000-0000CE780000}"/>
    <cellStyle name="Normal 67 3 2 6 2 3 5" xfId="41935" xr:uid="{00000000-0005-0000-0000-0000CF780000}"/>
    <cellStyle name="Normal 67 3 2 6 2 3 6" xfId="51446" xr:uid="{00000000-0005-0000-0000-0000D0780000}"/>
    <cellStyle name="Normal 67 3 2 6 2 4" xfId="11797" xr:uid="{00000000-0005-0000-0000-0000D1780000}"/>
    <cellStyle name="Normal 67 3 2 6 2 5" xfId="19956" xr:uid="{00000000-0005-0000-0000-0000D2780000}"/>
    <cellStyle name="Normal 67 3 2 6 2 6" xfId="28109" xr:uid="{00000000-0005-0000-0000-0000D3780000}"/>
    <cellStyle name="Normal 67 3 2 6 2 7" xfId="36341" xr:uid="{00000000-0005-0000-0000-0000D4780000}"/>
    <cellStyle name="Normal 67 3 2 6 2 8" xfId="45852" xr:uid="{00000000-0005-0000-0000-0000D5780000}"/>
    <cellStyle name="Normal 67 3 2 6 3" xfId="4040" xr:uid="{00000000-0005-0000-0000-0000D6780000}"/>
    <cellStyle name="Normal 67 3 2 6 3 2" xfId="13557" xr:uid="{00000000-0005-0000-0000-0000D7780000}"/>
    <cellStyle name="Normal 67 3 2 6 3 3" xfId="21710" xr:uid="{00000000-0005-0000-0000-0000D8780000}"/>
    <cellStyle name="Normal 67 3 2 6 3 4" xfId="29863" xr:uid="{00000000-0005-0000-0000-0000D9780000}"/>
    <cellStyle name="Normal 67 3 2 6 3 5" xfId="38095" xr:uid="{00000000-0005-0000-0000-0000DA780000}"/>
    <cellStyle name="Normal 67 3 2 6 3 6" xfId="47606" xr:uid="{00000000-0005-0000-0000-0000DB780000}"/>
    <cellStyle name="Normal 67 3 2 6 4" xfId="6600" xr:uid="{00000000-0005-0000-0000-0000DC780000}"/>
    <cellStyle name="Normal 67 3 2 6 4 2" xfId="16117" xr:uid="{00000000-0005-0000-0000-0000DD780000}"/>
    <cellStyle name="Normal 67 3 2 6 4 3" xfId="24270" xr:uid="{00000000-0005-0000-0000-0000DE780000}"/>
    <cellStyle name="Normal 67 3 2 6 4 4" xfId="32423" xr:uid="{00000000-0005-0000-0000-0000DF780000}"/>
    <cellStyle name="Normal 67 3 2 6 4 5" xfId="40655" xr:uid="{00000000-0005-0000-0000-0000E0780000}"/>
    <cellStyle name="Normal 67 3 2 6 4 6" xfId="50166" xr:uid="{00000000-0005-0000-0000-0000E1780000}"/>
    <cellStyle name="Normal 67 3 2 6 5" xfId="10517" xr:uid="{00000000-0005-0000-0000-0000E2780000}"/>
    <cellStyle name="Normal 67 3 2 6 6" xfId="18676" xr:uid="{00000000-0005-0000-0000-0000E3780000}"/>
    <cellStyle name="Normal 67 3 2 6 7" xfId="26829" xr:uid="{00000000-0005-0000-0000-0000E4780000}"/>
    <cellStyle name="Normal 67 3 2 6 8" xfId="35061" xr:uid="{00000000-0005-0000-0000-0000E5780000}"/>
    <cellStyle name="Normal 67 3 2 6 9" xfId="44572" xr:uid="{00000000-0005-0000-0000-0000E6780000}"/>
    <cellStyle name="Normal 67 3 2 7" xfId="1640" xr:uid="{00000000-0005-0000-0000-0000E7780000}"/>
    <cellStyle name="Normal 67 3 2 7 2" xfId="4680" xr:uid="{00000000-0005-0000-0000-0000E8780000}"/>
    <cellStyle name="Normal 67 3 2 7 2 2" xfId="14197" xr:uid="{00000000-0005-0000-0000-0000E9780000}"/>
    <cellStyle name="Normal 67 3 2 7 2 3" xfId="22350" xr:uid="{00000000-0005-0000-0000-0000EA780000}"/>
    <cellStyle name="Normal 67 3 2 7 2 4" xfId="30503" xr:uid="{00000000-0005-0000-0000-0000EB780000}"/>
    <cellStyle name="Normal 67 3 2 7 2 5" xfId="38735" xr:uid="{00000000-0005-0000-0000-0000EC780000}"/>
    <cellStyle name="Normal 67 3 2 7 2 6" xfId="48246" xr:uid="{00000000-0005-0000-0000-0000ED780000}"/>
    <cellStyle name="Normal 67 3 2 7 3" xfId="7240" xr:uid="{00000000-0005-0000-0000-0000EE780000}"/>
    <cellStyle name="Normal 67 3 2 7 3 2" xfId="16757" xr:uid="{00000000-0005-0000-0000-0000EF780000}"/>
    <cellStyle name="Normal 67 3 2 7 3 3" xfId="24910" xr:uid="{00000000-0005-0000-0000-0000F0780000}"/>
    <cellStyle name="Normal 67 3 2 7 3 4" xfId="33063" xr:uid="{00000000-0005-0000-0000-0000F1780000}"/>
    <cellStyle name="Normal 67 3 2 7 3 5" xfId="41295" xr:uid="{00000000-0005-0000-0000-0000F2780000}"/>
    <cellStyle name="Normal 67 3 2 7 3 6" xfId="50806" xr:uid="{00000000-0005-0000-0000-0000F3780000}"/>
    <cellStyle name="Normal 67 3 2 7 4" xfId="11157" xr:uid="{00000000-0005-0000-0000-0000F4780000}"/>
    <cellStyle name="Normal 67 3 2 7 5" xfId="19316" xr:uid="{00000000-0005-0000-0000-0000F5780000}"/>
    <cellStyle name="Normal 67 3 2 7 6" xfId="27469" xr:uid="{00000000-0005-0000-0000-0000F6780000}"/>
    <cellStyle name="Normal 67 3 2 7 7" xfId="35701" xr:uid="{00000000-0005-0000-0000-0000F7780000}"/>
    <cellStyle name="Normal 67 3 2 7 8" xfId="45212" xr:uid="{00000000-0005-0000-0000-0000F8780000}"/>
    <cellStyle name="Normal 67 3 2 8" xfId="2920" xr:uid="{00000000-0005-0000-0000-0000F9780000}"/>
    <cellStyle name="Normal 67 3 2 8 2" xfId="12437" xr:uid="{00000000-0005-0000-0000-0000FA780000}"/>
    <cellStyle name="Normal 67 3 2 8 3" xfId="20596" xr:uid="{00000000-0005-0000-0000-0000FB780000}"/>
    <cellStyle name="Normal 67 3 2 8 4" xfId="28749" xr:uid="{00000000-0005-0000-0000-0000FC780000}"/>
    <cellStyle name="Normal 67 3 2 8 5" xfId="36981" xr:uid="{00000000-0005-0000-0000-0000FD780000}"/>
    <cellStyle name="Normal 67 3 2 8 6" xfId="46492" xr:uid="{00000000-0005-0000-0000-0000FE780000}"/>
    <cellStyle name="Normal 67 3 2 9" xfId="2999" xr:uid="{00000000-0005-0000-0000-0000FF780000}"/>
    <cellStyle name="Normal 67 3 2 9 2" xfId="12516" xr:uid="{00000000-0005-0000-0000-000000790000}"/>
    <cellStyle name="Normal 67 3 2 9 3" xfId="20675" xr:uid="{00000000-0005-0000-0000-000001790000}"/>
    <cellStyle name="Normal 67 3 2 9 4" xfId="28828" xr:uid="{00000000-0005-0000-0000-000002790000}"/>
    <cellStyle name="Normal 67 3 2 9 5" xfId="37060" xr:uid="{00000000-0005-0000-0000-000003790000}"/>
    <cellStyle name="Normal 67 3 2 9 6" xfId="46571" xr:uid="{00000000-0005-0000-0000-000004790000}"/>
    <cellStyle name="Normal 67 3 3" xfId="240" xr:uid="{00000000-0005-0000-0000-000005790000}"/>
    <cellStyle name="Normal 67 3 4" xfId="388" xr:uid="{00000000-0005-0000-0000-000006790000}"/>
    <cellStyle name="Normal 67 3 5" xfId="353" xr:uid="{00000000-0005-0000-0000-000007790000}"/>
    <cellStyle name="Normal 67 3 5 10" xfId="3184" xr:uid="{00000000-0005-0000-0000-000008790000}"/>
    <cellStyle name="Normal 67 3 5 10 2" xfId="12701" xr:uid="{00000000-0005-0000-0000-000009790000}"/>
    <cellStyle name="Normal 67 3 5 10 3" xfId="20860" xr:uid="{00000000-0005-0000-0000-00000A790000}"/>
    <cellStyle name="Normal 67 3 5 10 4" xfId="29013" xr:uid="{00000000-0005-0000-0000-00000B790000}"/>
    <cellStyle name="Normal 67 3 5 10 5" xfId="37245" xr:uid="{00000000-0005-0000-0000-00000C790000}"/>
    <cellStyle name="Normal 67 3 5 10 6" xfId="46756" xr:uid="{00000000-0005-0000-0000-00000D790000}"/>
    <cellStyle name="Normal 67 3 5 11" xfId="3263" xr:uid="{00000000-0005-0000-0000-00000E790000}"/>
    <cellStyle name="Normal 67 3 5 11 2" xfId="12780" xr:uid="{00000000-0005-0000-0000-00000F790000}"/>
    <cellStyle name="Normal 67 3 5 11 3" xfId="20939" xr:uid="{00000000-0005-0000-0000-000010790000}"/>
    <cellStyle name="Normal 67 3 5 11 4" xfId="29092" xr:uid="{00000000-0005-0000-0000-000011790000}"/>
    <cellStyle name="Normal 67 3 5 11 5" xfId="37324" xr:uid="{00000000-0005-0000-0000-000012790000}"/>
    <cellStyle name="Normal 67 3 5 11 6" xfId="46835" xr:uid="{00000000-0005-0000-0000-000013790000}"/>
    <cellStyle name="Normal 67 3 5 12" xfId="3342" xr:uid="{00000000-0005-0000-0000-000014790000}"/>
    <cellStyle name="Normal 67 3 5 12 2" xfId="12859" xr:uid="{00000000-0005-0000-0000-000015790000}"/>
    <cellStyle name="Normal 67 3 5 12 3" xfId="21018" xr:uid="{00000000-0005-0000-0000-000016790000}"/>
    <cellStyle name="Normal 67 3 5 12 4" xfId="29171" xr:uid="{00000000-0005-0000-0000-000017790000}"/>
    <cellStyle name="Normal 67 3 5 12 5" xfId="37403" xr:uid="{00000000-0005-0000-0000-000018790000}"/>
    <cellStyle name="Normal 67 3 5 12 6" xfId="46914" xr:uid="{00000000-0005-0000-0000-000019790000}"/>
    <cellStyle name="Normal 67 3 5 13" xfId="3422" xr:uid="{00000000-0005-0000-0000-00001A790000}"/>
    <cellStyle name="Normal 67 3 5 13 2" xfId="12939" xr:uid="{00000000-0005-0000-0000-00001B790000}"/>
    <cellStyle name="Normal 67 3 5 13 3" xfId="21098" xr:uid="{00000000-0005-0000-0000-00001C790000}"/>
    <cellStyle name="Normal 67 3 5 13 4" xfId="29251" xr:uid="{00000000-0005-0000-0000-00001D790000}"/>
    <cellStyle name="Normal 67 3 5 13 5" xfId="37483" xr:uid="{00000000-0005-0000-0000-00001E790000}"/>
    <cellStyle name="Normal 67 3 5 13 6" xfId="46994" xr:uid="{00000000-0005-0000-0000-00001F790000}"/>
    <cellStyle name="Normal 67 3 5 14" xfId="5988" xr:uid="{00000000-0005-0000-0000-000020790000}"/>
    <cellStyle name="Normal 67 3 5 14 2" xfId="15505" xr:uid="{00000000-0005-0000-0000-000021790000}"/>
    <cellStyle name="Normal 67 3 5 14 3" xfId="23658" xr:uid="{00000000-0005-0000-0000-000022790000}"/>
    <cellStyle name="Normal 67 3 5 14 4" xfId="31811" xr:uid="{00000000-0005-0000-0000-000023790000}"/>
    <cellStyle name="Normal 67 3 5 14 5" xfId="40043" xr:uid="{00000000-0005-0000-0000-000024790000}"/>
    <cellStyle name="Normal 67 3 5 14 6" xfId="49554" xr:uid="{00000000-0005-0000-0000-000025790000}"/>
    <cellStyle name="Normal 67 3 5 15" xfId="8547" xr:uid="{00000000-0005-0000-0000-000026790000}"/>
    <cellStyle name="Normal 67 3 5 15 2" xfId="42602" xr:uid="{00000000-0005-0000-0000-000027790000}"/>
    <cellStyle name="Normal 67 3 5 15 3" xfId="52113" xr:uid="{00000000-0005-0000-0000-000028790000}"/>
    <cellStyle name="Normal 67 3 5 16" xfId="8626" xr:uid="{00000000-0005-0000-0000-000029790000}"/>
    <cellStyle name="Normal 67 3 5 16 2" xfId="42681" xr:uid="{00000000-0005-0000-0000-00002A790000}"/>
    <cellStyle name="Normal 67 3 5 16 3" xfId="52192" xr:uid="{00000000-0005-0000-0000-00002B790000}"/>
    <cellStyle name="Normal 67 3 5 17" xfId="8705" xr:uid="{00000000-0005-0000-0000-00002C790000}"/>
    <cellStyle name="Normal 67 3 5 17 2" xfId="42760" xr:uid="{00000000-0005-0000-0000-00002D790000}"/>
    <cellStyle name="Normal 67 3 5 17 3" xfId="52271" xr:uid="{00000000-0005-0000-0000-00002E790000}"/>
    <cellStyle name="Normal 67 3 5 18" xfId="8784" xr:uid="{00000000-0005-0000-0000-00002F790000}"/>
    <cellStyle name="Normal 67 3 5 18 2" xfId="42839" xr:uid="{00000000-0005-0000-0000-000030790000}"/>
    <cellStyle name="Normal 67 3 5 18 3" xfId="52350" xr:uid="{00000000-0005-0000-0000-000031790000}"/>
    <cellStyle name="Normal 67 3 5 19" xfId="8863" xr:uid="{00000000-0005-0000-0000-000032790000}"/>
    <cellStyle name="Normal 67 3 5 19 2" xfId="42918" xr:uid="{00000000-0005-0000-0000-000033790000}"/>
    <cellStyle name="Normal 67 3 5 19 3" xfId="52429" xr:uid="{00000000-0005-0000-0000-000034790000}"/>
    <cellStyle name="Normal 67 3 5 2" xfId="455" xr:uid="{00000000-0005-0000-0000-000035790000}"/>
    <cellStyle name="Normal 67 3 5 2 10" xfId="26297" xr:uid="{00000000-0005-0000-0000-000036790000}"/>
    <cellStyle name="Normal 67 3 5 2 11" xfId="34529" xr:uid="{00000000-0005-0000-0000-000037790000}"/>
    <cellStyle name="Normal 67 3 5 2 12" xfId="44040" xr:uid="{00000000-0005-0000-0000-000038790000}"/>
    <cellStyle name="Normal 67 3 5 2 2" xfId="616" xr:uid="{00000000-0005-0000-0000-000039790000}"/>
    <cellStyle name="Normal 67 3 5 2 2 10" xfId="34689" xr:uid="{00000000-0005-0000-0000-00003A790000}"/>
    <cellStyle name="Normal 67 3 5 2 2 11" xfId="44200" xr:uid="{00000000-0005-0000-0000-00003B790000}"/>
    <cellStyle name="Normal 67 3 5 2 2 2" xfId="942" xr:uid="{00000000-0005-0000-0000-00003C790000}"/>
    <cellStyle name="Normal 67 3 5 2 2 2 10" xfId="44520" xr:uid="{00000000-0005-0000-0000-00003D790000}"/>
    <cellStyle name="Normal 67 3 5 2 2 2 2" xfId="1585" xr:uid="{00000000-0005-0000-0000-00003E790000}"/>
    <cellStyle name="Normal 67 3 5 2 2 2 2 2" xfId="2868" xr:uid="{00000000-0005-0000-0000-00003F790000}"/>
    <cellStyle name="Normal 67 3 5 2 2 2 2 2 2" xfId="5908" xr:uid="{00000000-0005-0000-0000-000040790000}"/>
    <cellStyle name="Normal 67 3 5 2 2 2 2 2 2 2" xfId="15425" xr:uid="{00000000-0005-0000-0000-000041790000}"/>
    <cellStyle name="Normal 67 3 5 2 2 2 2 2 2 3" xfId="23578" xr:uid="{00000000-0005-0000-0000-000042790000}"/>
    <cellStyle name="Normal 67 3 5 2 2 2 2 2 2 4" xfId="31731" xr:uid="{00000000-0005-0000-0000-000043790000}"/>
    <cellStyle name="Normal 67 3 5 2 2 2 2 2 2 5" xfId="39963" xr:uid="{00000000-0005-0000-0000-000044790000}"/>
    <cellStyle name="Normal 67 3 5 2 2 2 2 2 2 6" xfId="49474" xr:uid="{00000000-0005-0000-0000-000045790000}"/>
    <cellStyle name="Normal 67 3 5 2 2 2 2 2 3" xfId="8468" xr:uid="{00000000-0005-0000-0000-000046790000}"/>
    <cellStyle name="Normal 67 3 5 2 2 2 2 2 3 2" xfId="17985" xr:uid="{00000000-0005-0000-0000-000047790000}"/>
    <cellStyle name="Normal 67 3 5 2 2 2 2 2 3 3" xfId="26138" xr:uid="{00000000-0005-0000-0000-000048790000}"/>
    <cellStyle name="Normal 67 3 5 2 2 2 2 2 3 4" xfId="34291" xr:uid="{00000000-0005-0000-0000-000049790000}"/>
    <cellStyle name="Normal 67 3 5 2 2 2 2 2 3 5" xfId="42523" xr:uid="{00000000-0005-0000-0000-00004A790000}"/>
    <cellStyle name="Normal 67 3 5 2 2 2 2 2 3 6" xfId="52034" xr:uid="{00000000-0005-0000-0000-00004B790000}"/>
    <cellStyle name="Normal 67 3 5 2 2 2 2 2 4" xfId="12385" xr:uid="{00000000-0005-0000-0000-00004C790000}"/>
    <cellStyle name="Normal 67 3 5 2 2 2 2 2 5" xfId="20544" xr:uid="{00000000-0005-0000-0000-00004D790000}"/>
    <cellStyle name="Normal 67 3 5 2 2 2 2 2 6" xfId="28697" xr:uid="{00000000-0005-0000-0000-00004E790000}"/>
    <cellStyle name="Normal 67 3 5 2 2 2 2 2 7" xfId="36929" xr:uid="{00000000-0005-0000-0000-00004F790000}"/>
    <cellStyle name="Normal 67 3 5 2 2 2 2 2 8" xfId="46440" xr:uid="{00000000-0005-0000-0000-000050790000}"/>
    <cellStyle name="Normal 67 3 5 2 2 2 2 3" xfId="4628" xr:uid="{00000000-0005-0000-0000-000051790000}"/>
    <cellStyle name="Normal 67 3 5 2 2 2 2 3 2" xfId="14145" xr:uid="{00000000-0005-0000-0000-000052790000}"/>
    <cellStyle name="Normal 67 3 5 2 2 2 2 3 3" xfId="22298" xr:uid="{00000000-0005-0000-0000-000053790000}"/>
    <cellStyle name="Normal 67 3 5 2 2 2 2 3 4" xfId="30451" xr:uid="{00000000-0005-0000-0000-000054790000}"/>
    <cellStyle name="Normal 67 3 5 2 2 2 2 3 5" xfId="38683" xr:uid="{00000000-0005-0000-0000-000055790000}"/>
    <cellStyle name="Normal 67 3 5 2 2 2 2 3 6" xfId="48194" xr:uid="{00000000-0005-0000-0000-000056790000}"/>
    <cellStyle name="Normal 67 3 5 2 2 2 2 4" xfId="7188" xr:uid="{00000000-0005-0000-0000-000057790000}"/>
    <cellStyle name="Normal 67 3 5 2 2 2 2 4 2" xfId="16705" xr:uid="{00000000-0005-0000-0000-000058790000}"/>
    <cellStyle name="Normal 67 3 5 2 2 2 2 4 3" xfId="24858" xr:uid="{00000000-0005-0000-0000-000059790000}"/>
    <cellStyle name="Normal 67 3 5 2 2 2 2 4 4" xfId="33011" xr:uid="{00000000-0005-0000-0000-00005A790000}"/>
    <cellStyle name="Normal 67 3 5 2 2 2 2 4 5" xfId="41243" xr:uid="{00000000-0005-0000-0000-00005B790000}"/>
    <cellStyle name="Normal 67 3 5 2 2 2 2 4 6" xfId="50754" xr:uid="{00000000-0005-0000-0000-00005C790000}"/>
    <cellStyle name="Normal 67 3 5 2 2 2 2 5" xfId="11105" xr:uid="{00000000-0005-0000-0000-00005D790000}"/>
    <cellStyle name="Normal 67 3 5 2 2 2 2 6" xfId="19264" xr:uid="{00000000-0005-0000-0000-00005E790000}"/>
    <cellStyle name="Normal 67 3 5 2 2 2 2 7" xfId="27417" xr:uid="{00000000-0005-0000-0000-00005F790000}"/>
    <cellStyle name="Normal 67 3 5 2 2 2 2 8" xfId="35649" xr:uid="{00000000-0005-0000-0000-000060790000}"/>
    <cellStyle name="Normal 67 3 5 2 2 2 2 9" xfId="45160" xr:uid="{00000000-0005-0000-0000-000061790000}"/>
    <cellStyle name="Normal 67 3 5 2 2 2 3" xfId="2228" xr:uid="{00000000-0005-0000-0000-000062790000}"/>
    <cellStyle name="Normal 67 3 5 2 2 2 3 2" xfId="5268" xr:uid="{00000000-0005-0000-0000-000063790000}"/>
    <cellStyle name="Normal 67 3 5 2 2 2 3 2 2" xfId="14785" xr:uid="{00000000-0005-0000-0000-000064790000}"/>
    <cellStyle name="Normal 67 3 5 2 2 2 3 2 3" xfId="22938" xr:uid="{00000000-0005-0000-0000-000065790000}"/>
    <cellStyle name="Normal 67 3 5 2 2 2 3 2 4" xfId="31091" xr:uid="{00000000-0005-0000-0000-000066790000}"/>
    <cellStyle name="Normal 67 3 5 2 2 2 3 2 5" xfId="39323" xr:uid="{00000000-0005-0000-0000-000067790000}"/>
    <cellStyle name="Normal 67 3 5 2 2 2 3 2 6" xfId="48834" xr:uid="{00000000-0005-0000-0000-000068790000}"/>
    <cellStyle name="Normal 67 3 5 2 2 2 3 3" xfId="7828" xr:uid="{00000000-0005-0000-0000-000069790000}"/>
    <cellStyle name="Normal 67 3 5 2 2 2 3 3 2" xfId="17345" xr:uid="{00000000-0005-0000-0000-00006A790000}"/>
    <cellStyle name="Normal 67 3 5 2 2 2 3 3 3" xfId="25498" xr:uid="{00000000-0005-0000-0000-00006B790000}"/>
    <cellStyle name="Normal 67 3 5 2 2 2 3 3 4" xfId="33651" xr:uid="{00000000-0005-0000-0000-00006C790000}"/>
    <cellStyle name="Normal 67 3 5 2 2 2 3 3 5" xfId="41883" xr:uid="{00000000-0005-0000-0000-00006D790000}"/>
    <cellStyle name="Normal 67 3 5 2 2 2 3 3 6" xfId="51394" xr:uid="{00000000-0005-0000-0000-00006E790000}"/>
    <cellStyle name="Normal 67 3 5 2 2 2 3 4" xfId="11745" xr:uid="{00000000-0005-0000-0000-00006F790000}"/>
    <cellStyle name="Normal 67 3 5 2 2 2 3 5" xfId="19904" xr:uid="{00000000-0005-0000-0000-000070790000}"/>
    <cellStyle name="Normal 67 3 5 2 2 2 3 6" xfId="28057" xr:uid="{00000000-0005-0000-0000-000071790000}"/>
    <cellStyle name="Normal 67 3 5 2 2 2 3 7" xfId="36289" xr:uid="{00000000-0005-0000-0000-000072790000}"/>
    <cellStyle name="Normal 67 3 5 2 2 2 3 8" xfId="45800" xr:uid="{00000000-0005-0000-0000-000073790000}"/>
    <cellStyle name="Normal 67 3 5 2 2 2 4" xfId="3988" xr:uid="{00000000-0005-0000-0000-000074790000}"/>
    <cellStyle name="Normal 67 3 5 2 2 2 4 2" xfId="13505" xr:uid="{00000000-0005-0000-0000-000075790000}"/>
    <cellStyle name="Normal 67 3 5 2 2 2 4 3" xfId="21658" xr:uid="{00000000-0005-0000-0000-000076790000}"/>
    <cellStyle name="Normal 67 3 5 2 2 2 4 4" xfId="29811" xr:uid="{00000000-0005-0000-0000-000077790000}"/>
    <cellStyle name="Normal 67 3 5 2 2 2 4 5" xfId="38043" xr:uid="{00000000-0005-0000-0000-000078790000}"/>
    <cellStyle name="Normal 67 3 5 2 2 2 4 6" xfId="47554" xr:uid="{00000000-0005-0000-0000-000079790000}"/>
    <cellStyle name="Normal 67 3 5 2 2 2 5" xfId="6548" xr:uid="{00000000-0005-0000-0000-00007A790000}"/>
    <cellStyle name="Normal 67 3 5 2 2 2 5 2" xfId="16065" xr:uid="{00000000-0005-0000-0000-00007B790000}"/>
    <cellStyle name="Normal 67 3 5 2 2 2 5 3" xfId="24218" xr:uid="{00000000-0005-0000-0000-00007C790000}"/>
    <cellStyle name="Normal 67 3 5 2 2 2 5 4" xfId="32371" xr:uid="{00000000-0005-0000-0000-00007D790000}"/>
    <cellStyle name="Normal 67 3 5 2 2 2 5 5" xfId="40603" xr:uid="{00000000-0005-0000-0000-00007E790000}"/>
    <cellStyle name="Normal 67 3 5 2 2 2 5 6" xfId="50114" xr:uid="{00000000-0005-0000-0000-00007F790000}"/>
    <cellStyle name="Normal 67 3 5 2 2 2 6" xfId="10465" xr:uid="{00000000-0005-0000-0000-000080790000}"/>
    <cellStyle name="Normal 67 3 5 2 2 2 7" xfId="18624" xr:uid="{00000000-0005-0000-0000-000081790000}"/>
    <cellStyle name="Normal 67 3 5 2 2 2 8" xfId="26777" xr:uid="{00000000-0005-0000-0000-000082790000}"/>
    <cellStyle name="Normal 67 3 5 2 2 2 9" xfId="35009" xr:uid="{00000000-0005-0000-0000-000083790000}"/>
    <cellStyle name="Normal 67 3 5 2 2 3" xfId="1265" xr:uid="{00000000-0005-0000-0000-000084790000}"/>
    <cellStyle name="Normal 67 3 5 2 2 3 2" xfId="2548" xr:uid="{00000000-0005-0000-0000-000085790000}"/>
    <cellStyle name="Normal 67 3 5 2 2 3 2 2" xfId="5588" xr:uid="{00000000-0005-0000-0000-000086790000}"/>
    <cellStyle name="Normal 67 3 5 2 2 3 2 2 2" xfId="15105" xr:uid="{00000000-0005-0000-0000-000087790000}"/>
    <cellStyle name="Normal 67 3 5 2 2 3 2 2 3" xfId="23258" xr:uid="{00000000-0005-0000-0000-000088790000}"/>
    <cellStyle name="Normal 67 3 5 2 2 3 2 2 4" xfId="31411" xr:uid="{00000000-0005-0000-0000-000089790000}"/>
    <cellStyle name="Normal 67 3 5 2 2 3 2 2 5" xfId="39643" xr:uid="{00000000-0005-0000-0000-00008A790000}"/>
    <cellStyle name="Normal 67 3 5 2 2 3 2 2 6" xfId="49154" xr:uid="{00000000-0005-0000-0000-00008B790000}"/>
    <cellStyle name="Normal 67 3 5 2 2 3 2 3" xfId="8148" xr:uid="{00000000-0005-0000-0000-00008C790000}"/>
    <cellStyle name="Normal 67 3 5 2 2 3 2 3 2" xfId="17665" xr:uid="{00000000-0005-0000-0000-00008D790000}"/>
    <cellStyle name="Normal 67 3 5 2 2 3 2 3 3" xfId="25818" xr:uid="{00000000-0005-0000-0000-00008E790000}"/>
    <cellStyle name="Normal 67 3 5 2 2 3 2 3 4" xfId="33971" xr:uid="{00000000-0005-0000-0000-00008F790000}"/>
    <cellStyle name="Normal 67 3 5 2 2 3 2 3 5" xfId="42203" xr:uid="{00000000-0005-0000-0000-000090790000}"/>
    <cellStyle name="Normal 67 3 5 2 2 3 2 3 6" xfId="51714" xr:uid="{00000000-0005-0000-0000-000091790000}"/>
    <cellStyle name="Normal 67 3 5 2 2 3 2 4" xfId="12065" xr:uid="{00000000-0005-0000-0000-000092790000}"/>
    <cellStyle name="Normal 67 3 5 2 2 3 2 5" xfId="20224" xr:uid="{00000000-0005-0000-0000-000093790000}"/>
    <cellStyle name="Normal 67 3 5 2 2 3 2 6" xfId="28377" xr:uid="{00000000-0005-0000-0000-000094790000}"/>
    <cellStyle name="Normal 67 3 5 2 2 3 2 7" xfId="36609" xr:uid="{00000000-0005-0000-0000-000095790000}"/>
    <cellStyle name="Normal 67 3 5 2 2 3 2 8" xfId="46120" xr:uid="{00000000-0005-0000-0000-000096790000}"/>
    <cellStyle name="Normal 67 3 5 2 2 3 3" xfId="4308" xr:uid="{00000000-0005-0000-0000-000097790000}"/>
    <cellStyle name="Normal 67 3 5 2 2 3 3 2" xfId="13825" xr:uid="{00000000-0005-0000-0000-000098790000}"/>
    <cellStyle name="Normal 67 3 5 2 2 3 3 3" xfId="21978" xr:uid="{00000000-0005-0000-0000-000099790000}"/>
    <cellStyle name="Normal 67 3 5 2 2 3 3 4" xfId="30131" xr:uid="{00000000-0005-0000-0000-00009A790000}"/>
    <cellStyle name="Normal 67 3 5 2 2 3 3 5" xfId="38363" xr:uid="{00000000-0005-0000-0000-00009B790000}"/>
    <cellStyle name="Normal 67 3 5 2 2 3 3 6" xfId="47874" xr:uid="{00000000-0005-0000-0000-00009C790000}"/>
    <cellStyle name="Normal 67 3 5 2 2 3 4" xfId="6868" xr:uid="{00000000-0005-0000-0000-00009D790000}"/>
    <cellStyle name="Normal 67 3 5 2 2 3 4 2" xfId="16385" xr:uid="{00000000-0005-0000-0000-00009E790000}"/>
    <cellStyle name="Normal 67 3 5 2 2 3 4 3" xfId="24538" xr:uid="{00000000-0005-0000-0000-00009F790000}"/>
    <cellStyle name="Normal 67 3 5 2 2 3 4 4" xfId="32691" xr:uid="{00000000-0005-0000-0000-0000A0790000}"/>
    <cellStyle name="Normal 67 3 5 2 2 3 4 5" xfId="40923" xr:uid="{00000000-0005-0000-0000-0000A1790000}"/>
    <cellStyle name="Normal 67 3 5 2 2 3 4 6" xfId="50434" xr:uid="{00000000-0005-0000-0000-0000A2790000}"/>
    <cellStyle name="Normal 67 3 5 2 2 3 5" xfId="10785" xr:uid="{00000000-0005-0000-0000-0000A3790000}"/>
    <cellStyle name="Normal 67 3 5 2 2 3 6" xfId="18944" xr:uid="{00000000-0005-0000-0000-0000A4790000}"/>
    <cellStyle name="Normal 67 3 5 2 2 3 7" xfId="27097" xr:uid="{00000000-0005-0000-0000-0000A5790000}"/>
    <cellStyle name="Normal 67 3 5 2 2 3 8" xfId="35329" xr:uid="{00000000-0005-0000-0000-0000A6790000}"/>
    <cellStyle name="Normal 67 3 5 2 2 3 9" xfId="44840" xr:uid="{00000000-0005-0000-0000-0000A7790000}"/>
    <cellStyle name="Normal 67 3 5 2 2 4" xfId="1908" xr:uid="{00000000-0005-0000-0000-0000A8790000}"/>
    <cellStyle name="Normal 67 3 5 2 2 4 2" xfId="4948" xr:uid="{00000000-0005-0000-0000-0000A9790000}"/>
    <cellStyle name="Normal 67 3 5 2 2 4 2 2" xfId="14465" xr:uid="{00000000-0005-0000-0000-0000AA790000}"/>
    <cellStyle name="Normal 67 3 5 2 2 4 2 3" xfId="22618" xr:uid="{00000000-0005-0000-0000-0000AB790000}"/>
    <cellStyle name="Normal 67 3 5 2 2 4 2 4" xfId="30771" xr:uid="{00000000-0005-0000-0000-0000AC790000}"/>
    <cellStyle name="Normal 67 3 5 2 2 4 2 5" xfId="39003" xr:uid="{00000000-0005-0000-0000-0000AD790000}"/>
    <cellStyle name="Normal 67 3 5 2 2 4 2 6" xfId="48514" xr:uid="{00000000-0005-0000-0000-0000AE790000}"/>
    <cellStyle name="Normal 67 3 5 2 2 4 3" xfId="7508" xr:uid="{00000000-0005-0000-0000-0000AF790000}"/>
    <cellStyle name="Normal 67 3 5 2 2 4 3 2" xfId="17025" xr:uid="{00000000-0005-0000-0000-0000B0790000}"/>
    <cellStyle name="Normal 67 3 5 2 2 4 3 3" xfId="25178" xr:uid="{00000000-0005-0000-0000-0000B1790000}"/>
    <cellStyle name="Normal 67 3 5 2 2 4 3 4" xfId="33331" xr:uid="{00000000-0005-0000-0000-0000B2790000}"/>
    <cellStyle name="Normal 67 3 5 2 2 4 3 5" xfId="41563" xr:uid="{00000000-0005-0000-0000-0000B3790000}"/>
    <cellStyle name="Normal 67 3 5 2 2 4 3 6" xfId="51074" xr:uid="{00000000-0005-0000-0000-0000B4790000}"/>
    <cellStyle name="Normal 67 3 5 2 2 4 4" xfId="11425" xr:uid="{00000000-0005-0000-0000-0000B5790000}"/>
    <cellStyle name="Normal 67 3 5 2 2 4 5" xfId="19584" xr:uid="{00000000-0005-0000-0000-0000B6790000}"/>
    <cellStyle name="Normal 67 3 5 2 2 4 6" xfId="27737" xr:uid="{00000000-0005-0000-0000-0000B7790000}"/>
    <cellStyle name="Normal 67 3 5 2 2 4 7" xfId="35969" xr:uid="{00000000-0005-0000-0000-0000B8790000}"/>
    <cellStyle name="Normal 67 3 5 2 2 4 8" xfId="45480" xr:uid="{00000000-0005-0000-0000-0000B9790000}"/>
    <cellStyle name="Normal 67 3 5 2 2 5" xfId="3665" xr:uid="{00000000-0005-0000-0000-0000BA790000}"/>
    <cellStyle name="Normal 67 3 5 2 2 5 2" xfId="13182" xr:uid="{00000000-0005-0000-0000-0000BB790000}"/>
    <cellStyle name="Normal 67 3 5 2 2 5 3" xfId="21338" xr:uid="{00000000-0005-0000-0000-0000BC790000}"/>
    <cellStyle name="Normal 67 3 5 2 2 5 4" xfId="29491" xr:uid="{00000000-0005-0000-0000-0000BD790000}"/>
    <cellStyle name="Normal 67 3 5 2 2 5 5" xfId="37723" xr:uid="{00000000-0005-0000-0000-0000BE790000}"/>
    <cellStyle name="Normal 67 3 5 2 2 5 6" xfId="47234" xr:uid="{00000000-0005-0000-0000-0000BF790000}"/>
    <cellStyle name="Normal 67 3 5 2 2 6" xfId="6228" xr:uid="{00000000-0005-0000-0000-0000C0790000}"/>
    <cellStyle name="Normal 67 3 5 2 2 6 2" xfId="15745" xr:uid="{00000000-0005-0000-0000-0000C1790000}"/>
    <cellStyle name="Normal 67 3 5 2 2 6 3" xfId="23898" xr:uid="{00000000-0005-0000-0000-0000C2790000}"/>
    <cellStyle name="Normal 67 3 5 2 2 6 4" xfId="32051" xr:uid="{00000000-0005-0000-0000-0000C3790000}"/>
    <cellStyle name="Normal 67 3 5 2 2 6 5" xfId="40283" xr:uid="{00000000-0005-0000-0000-0000C4790000}"/>
    <cellStyle name="Normal 67 3 5 2 2 6 6" xfId="49794" xr:uid="{00000000-0005-0000-0000-0000C5790000}"/>
    <cellStyle name="Normal 67 3 5 2 2 7" xfId="10145" xr:uid="{00000000-0005-0000-0000-0000C6790000}"/>
    <cellStyle name="Normal 67 3 5 2 2 8" xfId="18304" xr:uid="{00000000-0005-0000-0000-0000C7790000}"/>
    <cellStyle name="Normal 67 3 5 2 2 9" xfId="26457" xr:uid="{00000000-0005-0000-0000-0000C8790000}"/>
    <cellStyle name="Normal 67 3 5 2 3" xfId="779" xr:uid="{00000000-0005-0000-0000-0000C9790000}"/>
    <cellStyle name="Normal 67 3 5 2 3 10" xfId="44360" xr:uid="{00000000-0005-0000-0000-0000CA790000}"/>
    <cellStyle name="Normal 67 3 5 2 3 2" xfId="1425" xr:uid="{00000000-0005-0000-0000-0000CB790000}"/>
    <cellStyle name="Normal 67 3 5 2 3 2 2" xfId="2708" xr:uid="{00000000-0005-0000-0000-0000CC790000}"/>
    <cellStyle name="Normal 67 3 5 2 3 2 2 2" xfId="5748" xr:uid="{00000000-0005-0000-0000-0000CD790000}"/>
    <cellStyle name="Normal 67 3 5 2 3 2 2 2 2" xfId="15265" xr:uid="{00000000-0005-0000-0000-0000CE790000}"/>
    <cellStyle name="Normal 67 3 5 2 3 2 2 2 3" xfId="23418" xr:uid="{00000000-0005-0000-0000-0000CF790000}"/>
    <cellStyle name="Normal 67 3 5 2 3 2 2 2 4" xfId="31571" xr:uid="{00000000-0005-0000-0000-0000D0790000}"/>
    <cellStyle name="Normal 67 3 5 2 3 2 2 2 5" xfId="39803" xr:uid="{00000000-0005-0000-0000-0000D1790000}"/>
    <cellStyle name="Normal 67 3 5 2 3 2 2 2 6" xfId="49314" xr:uid="{00000000-0005-0000-0000-0000D2790000}"/>
    <cellStyle name="Normal 67 3 5 2 3 2 2 3" xfId="8308" xr:uid="{00000000-0005-0000-0000-0000D3790000}"/>
    <cellStyle name="Normal 67 3 5 2 3 2 2 3 2" xfId="17825" xr:uid="{00000000-0005-0000-0000-0000D4790000}"/>
    <cellStyle name="Normal 67 3 5 2 3 2 2 3 3" xfId="25978" xr:uid="{00000000-0005-0000-0000-0000D5790000}"/>
    <cellStyle name="Normal 67 3 5 2 3 2 2 3 4" xfId="34131" xr:uid="{00000000-0005-0000-0000-0000D6790000}"/>
    <cellStyle name="Normal 67 3 5 2 3 2 2 3 5" xfId="42363" xr:uid="{00000000-0005-0000-0000-0000D7790000}"/>
    <cellStyle name="Normal 67 3 5 2 3 2 2 3 6" xfId="51874" xr:uid="{00000000-0005-0000-0000-0000D8790000}"/>
    <cellStyle name="Normal 67 3 5 2 3 2 2 4" xfId="12225" xr:uid="{00000000-0005-0000-0000-0000D9790000}"/>
    <cellStyle name="Normal 67 3 5 2 3 2 2 5" xfId="20384" xr:uid="{00000000-0005-0000-0000-0000DA790000}"/>
    <cellStyle name="Normal 67 3 5 2 3 2 2 6" xfId="28537" xr:uid="{00000000-0005-0000-0000-0000DB790000}"/>
    <cellStyle name="Normal 67 3 5 2 3 2 2 7" xfId="36769" xr:uid="{00000000-0005-0000-0000-0000DC790000}"/>
    <cellStyle name="Normal 67 3 5 2 3 2 2 8" xfId="46280" xr:uid="{00000000-0005-0000-0000-0000DD790000}"/>
    <cellStyle name="Normal 67 3 5 2 3 2 3" xfId="4468" xr:uid="{00000000-0005-0000-0000-0000DE790000}"/>
    <cellStyle name="Normal 67 3 5 2 3 2 3 2" xfId="13985" xr:uid="{00000000-0005-0000-0000-0000DF790000}"/>
    <cellStyle name="Normal 67 3 5 2 3 2 3 3" xfId="22138" xr:uid="{00000000-0005-0000-0000-0000E0790000}"/>
    <cellStyle name="Normal 67 3 5 2 3 2 3 4" xfId="30291" xr:uid="{00000000-0005-0000-0000-0000E1790000}"/>
    <cellStyle name="Normal 67 3 5 2 3 2 3 5" xfId="38523" xr:uid="{00000000-0005-0000-0000-0000E2790000}"/>
    <cellStyle name="Normal 67 3 5 2 3 2 3 6" xfId="48034" xr:uid="{00000000-0005-0000-0000-0000E3790000}"/>
    <cellStyle name="Normal 67 3 5 2 3 2 4" xfId="7028" xr:uid="{00000000-0005-0000-0000-0000E4790000}"/>
    <cellStyle name="Normal 67 3 5 2 3 2 4 2" xfId="16545" xr:uid="{00000000-0005-0000-0000-0000E5790000}"/>
    <cellStyle name="Normal 67 3 5 2 3 2 4 3" xfId="24698" xr:uid="{00000000-0005-0000-0000-0000E6790000}"/>
    <cellStyle name="Normal 67 3 5 2 3 2 4 4" xfId="32851" xr:uid="{00000000-0005-0000-0000-0000E7790000}"/>
    <cellStyle name="Normal 67 3 5 2 3 2 4 5" xfId="41083" xr:uid="{00000000-0005-0000-0000-0000E8790000}"/>
    <cellStyle name="Normal 67 3 5 2 3 2 4 6" xfId="50594" xr:uid="{00000000-0005-0000-0000-0000E9790000}"/>
    <cellStyle name="Normal 67 3 5 2 3 2 5" xfId="10945" xr:uid="{00000000-0005-0000-0000-0000EA790000}"/>
    <cellStyle name="Normal 67 3 5 2 3 2 6" xfId="19104" xr:uid="{00000000-0005-0000-0000-0000EB790000}"/>
    <cellStyle name="Normal 67 3 5 2 3 2 7" xfId="27257" xr:uid="{00000000-0005-0000-0000-0000EC790000}"/>
    <cellStyle name="Normal 67 3 5 2 3 2 8" xfId="35489" xr:uid="{00000000-0005-0000-0000-0000ED790000}"/>
    <cellStyle name="Normal 67 3 5 2 3 2 9" xfId="45000" xr:uid="{00000000-0005-0000-0000-0000EE790000}"/>
    <cellStyle name="Normal 67 3 5 2 3 3" xfId="2068" xr:uid="{00000000-0005-0000-0000-0000EF790000}"/>
    <cellStyle name="Normal 67 3 5 2 3 3 2" xfId="5108" xr:uid="{00000000-0005-0000-0000-0000F0790000}"/>
    <cellStyle name="Normal 67 3 5 2 3 3 2 2" xfId="14625" xr:uid="{00000000-0005-0000-0000-0000F1790000}"/>
    <cellStyle name="Normal 67 3 5 2 3 3 2 3" xfId="22778" xr:uid="{00000000-0005-0000-0000-0000F2790000}"/>
    <cellStyle name="Normal 67 3 5 2 3 3 2 4" xfId="30931" xr:uid="{00000000-0005-0000-0000-0000F3790000}"/>
    <cellStyle name="Normal 67 3 5 2 3 3 2 5" xfId="39163" xr:uid="{00000000-0005-0000-0000-0000F4790000}"/>
    <cellStyle name="Normal 67 3 5 2 3 3 2 6" xfId="48674" xr:uid="{00000000-0005-0000-0000-0000F5790000}"/>
    <cellStyle name="Normal 67 3 5 2 3 3 3" xfId="7668" xr:uid="{00000000-0005-0000-0000-0000F6790000}"/>
    <cellStyle name="Normal 67 3 5 2 3 3 3 2" xfId="17185" xr:uid="{00000000-0005-0000-0000-0000F7790000}"/>
    <cellStyle name="Normal 67 3 5 2 3 3 3 3" xfId="25338" xr:uid="{00000000-0005-0000-0000-0000F8790000}"/>
    <cellStyle name="Normal 67 3 5 2 3 3 3 4" xfId="33491" xr:uid="{00000000-0005-0000-0000-0000F9790000}"/>
    <cellStyle name="Normal 67 3 5 2 3 3 3 5" xfId="41723" xr:uid="{00000000-0005-0000-0000-0000FA790000}"/>
    <cellStyle name="Normal 67 3 5 2 3 3 3 6" xfId="51234" xr:uid="{00000000-0005-0000-0000-0000FB790000}"/>
    <cellStyle name="Normal 67 3 5 2 3 3 4" xfId="11585" xr:uid="{00000000-0005-0000-0000-0000FC790000}"/>
    <cellStyle name="Normal 67 3 5 2 3 3 5" xfId="19744" xr:uid="{00000000-0005-0000-0000-0000FD790000}"/>
    <cellStyle name="Normal 67 3 5 2 3 3 6" xfId="27897" xr:uid="{00000000-0005-0000-0000-0000FE790000}"/>
    <cellStyle name="Normal 67 3 5 2 3 3 7" xfId="36129" xr:uid="{00000000-0005-0000-0000-0000FF790000}"/>
    <cellStyle name="Normal 67 3 5 2 3 3 8" xfId="45640" xr:uid="{00000000-0005-0000-0000-0000007A0000}"/>
    <cellStyle name="Normal 67 3 5 2 3 4" xfId="3825" xr:uid="{00000000-0005-0000-0000-0000017A0000}"/>
    <cellStyle name="Normal 67 3 5 2 3 4 2" xfId="13342" xr:uid="{00000000-0005-0000-0000-0000027A0000}"/>
    <cellStyle name="Normal 67 3 5 2 3 4 3" xfId="21498" xr:uid="{00000000-0005-0000-0000-0000037A0000}"/>
    <cellStyle name="Normal 67 3 5 2 3 4 4" xfId="29651" xr:uid="{00000000-0005-0000-0000-0000047A0000}"/>
    <cellStyle name="Normal 67 3 5 2 3 4 5" xfId="37883" xr:uid="{00000000-0005-0000-0000-0000057A0000}"/>
    <cellStyle name="Normal 67 3 5 2 3 4 6" xfId="47394" xr:uid="{00000000-0005-0000-0000-0000067A0000}"/>
    <cellStyle name="Normal 67 3 5 2 3 5" xfId="6388" xr:uid="{00000000-0005-0000-0000-0000077A0000}"/>
    <cellStyle name="Normal 67 3 5 2 3 5 2" xfId="15905" xr:uid="{00000000-0005-0000-0000-0000087A0000}"/>
    <cellStyle name="Normal 67 3 5 2 3 5 3" xfId="24058" xr:uid="{00000000-0005-0000-0000-0000097A0000}"/>
    <cellStyle name="Normal 67 3 5 2 3 5 4" xfId="32211" xr:uid="{00000000-0005-0000-0000-00000A7A0000}"/>
    <cellStyle name="Normal 67 3 5 2 3 5 5" xfId="40443" xr:uid="{00000000-0005-0000-0000-00000B7A0000}"/>
    <cellStyle name="Normal 67 3 5 2 3 5 6" xfId="49954" xr:uid="{00000000-0005-0000-0000-00000C7A0000}"/>
    <cellStyle name="Normal 67 3 5 2 3 6" xfId="10305" xr:uid="{00000000-0005-0000-0000-00000D7A0000}"/>
    <cellStyle name="Normal 67 3 5 2 3 7" xfId="18464" xr:uid="{00000000-0005-0000-0000-00000E7A0000}"/>
    <cellStyle name="Normal 67 3 5 2 3 8" xfId="26617" xr:uid="{00000000-0005-0000-0000-00000F7A0000}"/>
    <cellStyle name="Normal 67 3 5 2 3 9" xfId="34849" xr:uid="{00000000-0005-0000-0000-0000107A0000}"/>
    <cellStyle name="Normal 67 3 5 2 4" xfId="1105" xr:uid="{00000000-0005-0000-0000-0000117A0000}"/>
    <cellStyle name="Normal 67 3 5 2 4 2" xfId="2388" xr:uid="{00000000-0005-0000-0000-0000127A0000}"/>
    <cellStyle name="Normal 67 3 5 2 4 2 2" xfId="5428" xr:uid="{00000000-0005-0000-0000-0000137A0000}"/>
    <cellStyle name="Normal 67 3 5 2 4 2 2 2" xfId="14945" xr:uid="{00000000-0005-0000-0000-0000147A0000}"/>
    <cellStyle name="Normal 67 3 5 2 4 2 2 3" xfId="23098" xr:uid="{00000000-0005-0000-0000-0000157A0000}"/>
    <cellStyle name="Normal 67 3 5 2 4 2 2 4" xfId="31251" xr:uid="{00000000-0005-0000-0000-0000167A0000}"/>
    <cellStyle name="Normal 67 3 5 2 4 2 2 5" xfId="39483" xr:uid="{00000000-0005-0000-0000-0000177A0000}"/>
    <cellStyle name="Normal 67 3 5 2 4 2 2 6" xfId="48994" xr:uid="{00000000-0005-0000-0000-0000187A0000}"/>
    <cellStyle name="Normal 67 3 5 2 4 2 3" xfId="7988" xr:uid="{00000000-0005-0000-0000-0000197A0000}"/>
    <cellStyle name="Normal 67 3 5 2 4 2 3 2" xfId="17505" xr:uid="{00000000-0005-0000-0000-00001A7A0000}"/>
    <cellStyle name="Normal 67 3 5 2 4 2 3 3" xfId="25658" xr:uid="{00000000-0005-0000-0000-00001B7A0000}"/>
    <cellStyle name="Normal 67 3 5 2 4 2 3 4" xfId="33811" xr:uid="{00000000-0005-0000-0000-00001C7A0000}"/>
    <cellStyle name="Normal 67 3 5 2 4 2 3 5" xfId="42043" xr:uid="{00000000-0005-0000-0000-00001D7A0000}"/>
    <cellStyle name="Normal 67 3 5 2 4 2 3 6" xfId="51554" xr:uid="{00000000-0005-0000-0000-00001E7A0000}"/>
    <cellStyle name="Normal 67 3 5 2 4 2 4" xfId="11905" xr:uid="{00000000-0005-0000-0000-00001F7A0000}"/>
    <cellStyle name="Normal 67 3 5 2 4 2 5" xfId="20064" xr:uid="{00000000-0005-0000-0000-0000207A0000}"/>
    <cellStyle name="Normal 67 3 5 2 4 2 6" xfId="28217" xr:uid="{00000000-0005-0000-0000-0000217A0000}"/>
    <cellStyle name="Normal 67 3 5 2 4 2 7" xfId="36449" xr:uid="{00000000-0005-0000-0000-0000227A0000}"/>
    <cellStyle name="Normal 67 3 5 2 4 2 8" xfId="45960" xr:uid="{00000000-0005-0000-0000-0000237A0000}"/>
    <cellStyle name="Normal 67 3 5 2 4 3" xfId="4148" xr:uid="{00000000-0005-0000-0000-0000247A0000}"/>
    <cellStyle name="Normal 67 3 5 2 4 3 2" xfId="13665" xr:uid="{00000000-0005-0000-0000-0000257A0000}"/>
    <cellStyle name="Normal 67 3 5 2 4 3 3" xfId="21818" xr:uid="{00000000-0005-0000-0000-0000267A0000}"/>
    <cellStyle name="Normal 67 3 5 2 4 3 4" xfId="29971" xr:uid="{00000000-0005-0000-0000-0000277A0000}"/>
    <cellStyle name="Normal 67 3 5 2 4 3 5" xfId="38203" xr:uid="{00000000-0005-0000-0000-0000287A0000}"/>
    <cellStyle name="Normal 67 3 5 2 4 3 6" xfId="47714" xr:uid="{00000000-0005-0000-0000-0000297A0000}"/>
    <cellStyle name="Normal 67 3 5 2 4 4" xfId="6708" xr:uid="{00000000-0005-0000-0000-00002A7A0000}"/>
    <cellStyle name="Normal 67 3 5 2 4 4 2" xfId="16225" xr:uid="{00000000-0005-0000-0000-00002B7A0000}"/>
    <cellStyle name="Normal 67 3 5 2 4 4 3" xfId="24378" xr:uid="{00000000-0005-0000-0000-00002C7A0000}"/>
    <cellStyle name="Normal 67 3 5 2 4 4 4" xfId="32531" xr:uid="{00000000-0005-0000-0000-00002D7A0000}"/>
    <cellStyle name="Normal 67 3 5 2 4 4 5" xfId="40763" xr:uid="{00000000-0005-0000-0000-00002E7A0000}"/>
    <cellStyle name="Normal 67 3 5 2 4 4 6" xfId="50274" xr:uid="{00000000-0005-0000-0000-00002F7A0000}"/>
    <cellStyle name="Normal 67 3 5 2 4 5" xfId="10625" xr:uid="{00000000-0005-0000-0000-0000307A0000}"/>
    <cellStyle name="Normal 67 3 5 2 4 6" xfId="18784" xr:uid="{00000000-0005-0000-0000-0000317A0000}"/>
    <cellStyle name="Normal 67 3 5 2 4 7" xfId="26937" xr:uid="{00000000-0005-0000-0000-0000327A0000}"/>
    <cellStyle name="Normal 67 3 5 2 4 8" xfId="35169" xr:uid="{00000000-0005-0000-0000-0000337A0000}"/>
    <cellStyle name="Normal 67 3 5 2 4 9" xfId="44680" xr:uid="{00000000-0005-0000-0000-0000347A0000}"/>
    <cellStyle name="Normal 67 3 5 2 5" xfId="1748" xr:uid="{00000000-0005-0000-0000-0000357A0000}"/>
    <cellStyle name="Normal 67 3 5 2 5 2" xfId="4788" xr:uid="{00000000-0005-0000-0000-0000367A0000}"/>
    <cellStyle name="Normal 67 3 5 2 5 2 2" xfId="14305" xr:uid="{00000000-0005-0000-0000-0000377A0000}"/>
    <cellStyle name="Normal 67 3 5 2 5 2 3" xfId="22458" xr:uid="{00000000-0005-0000-0000-0000387A0000}"/>
    <cellStyle name="Normal 67 3 5 2 5 2 4" xfId="30611" xr:uid="{00000000-0005-0000-0000-0000397A0000}"/>
    <cellStyle name="Normal 67 3 5 2 5 2 5" xfId="38843" xr:uid="{00000000-0005-0000-0000-00003A7A0000}"/>
    <cellStyle name="Normal 67 3 5 2 5 2 6" xfId="48354" xr:uid="{00000000-0005-0000-0000-00003B7A0000}"/>
    <cellStyle name="Normal 67 3 5 2 5 3" xfId="7348" xr:uid="{00000000-0005-0000-0000-00003C7A0000}"/>
    <cellStyle name="Normal 67 3 5 2 5 3 2" xfId="16865" xr:uid="{00000000-0005-0000-0000-00003D7A0000}"/>
    <cellStyle name="Normal 67 3 5 2 5 3 3" xfId="25018" xr:uid="{00000000-0005-0000-0000-00003E7A0000}"/>
    <cellStyle name="Normal 67 3 5 2 5 3 4" xfId="33171" xr:uid="{00000000-0005-0000-0000-00003F7A0000}"/>
    <cellStyle name="Normal 67 3 5 2 5 3 5" xfId="41403" xr:uid="{00000000-0005-0000-0000-0000407A0000}"/>
    <cellStyle name="Normal 67 3 5 2 5 3 6" xfId="50914" xr:uid="{00000000-0005-0000-0000-0000417A0000}"/>
    <cellStyle name="Normal 67 3 5 2 5 4" xfId="11265" xr:uid="{00000000-0005-0000-0000-0000427A0000}"/>
    <cellStyle name="Normal 67 3 5 2 5 5" xfId="19424" xr:uid="{00000000-0005-0000-0000-0000437A0000}"/>
    <cellStyle name="Normal 67 3 5 2 5 6" xfId="27577" xr:uid="{00000000-0005-0000-0000-0000447A0000}"/>
    <cellStyle name="Normal 67 3 5 2 5 7" xfId="35809" xr:uid="{00000000-0005-0000-0000-0000457A0000}"/>
    <cellStyle name="Normal 67 3 5 2 5 8" xfId="45320" xr:uid="{00000000-0005-0000-0000-0000467A0000}"/>
    <cellStyle name="Normal 67 3 5 2 6" xfId="3502" xr:uid="{00000000-0005-0000-0000-0000477A0000}"/>
    <cellStyle name="Normal 67 3 5 2 6 2" xfId="13019" xr:uid="{00000000-0005-0000-0000-0000487A0000}"/>
    <cellStyle name="Normal 67 3 5 2 6 3" xfId="21178" xr:uid="{00000000-0005-0000-0000-0000497A0000}"/>
    <cellStyle name="Normal 67 3 5 2 6 4" xfId="29331" xr:uid="{00000000-0005-0000-0000-00004A7A0000}"/>
    <cellStyle name="Normal 67 3 5 2 6 5" xfId="37563" xr:uid="{00000000-0005-0000-0000-00004B7A0000}"/>
    <cellStyle name="Normal 67 3 5 2 6 6" xfId="47074" xr:uid="{00000000-0005-0000-0000-00004C7A0000}"/>
    <cellStyle name="Normal 67 3 5 2 7" xfId="6068" xr:uid="{00000000-0005-0000-0000-00004D7A0000}"/>
    <cellStyle name="Normal 67 3 5 2 7 2" xfId="15585" xr:uid="{00000000-0005-0000-0000-00004E7A0000}"/>
    <cellStyle name="Normal 67 3 5 2 7 3" xfId="23738" xr:uid="{00000000-0005-0000-0000-00004F7A0000}"/>
    <cellStyle name="Normal 67 3 5 2 7 4" xfId="31891" xr:uid="{00000000-0005-0000-0000-0000507A0000}"/>
    <cellStyle name="Normal 67 3 5 2 7 5" xfId="40123" xr:uid="{00000000-0005-0000-0000-0000517A0000}"/>
    <cellStyle name="Normal 67 3 5 2 7 6" xfId="49634" xr:uid="{00000000-0005-0000-0000-0000527A0000}"/>
    <cellStyle name="Normal 67 3 5 2 8" xfId="9985" xr:uid="{00000000-0005-0000-0000-0000537A0000}"/>
    <cellStyle name="Normal 67 3 5 2 9" xfId="18144" xr:uid="{00000000-0005-0000-0000-0000547A0000}"/>
    <cellStyle name="Normal 67 3 5 20" xfId="8942" xr:uid="{00000000-0005-0000-0000-0000557A0000}"/>
    <cellStyle name="Normal 67 3 5 20 2" xfId="42997" xr:uid="{00000000-0005-0000-0000-0000567A0000}"/>
    <cellStyle name="Normal 67 3 5 20 3" xfId="52508" xr:uid="{00000000-0005-0000-0000-0000577A0000}"/>
    <cellStyle name="Normal 67 3 5 21" xfId="9021" xr:uid="{00000000-0005-0000-0000-0000587A0000}"/>
    <cellStyle name="Normal 67 3 5 21 2" xfId="43076" xr:uid="{00000000-0005-0000-0000-0000597A0000}"/>
    <cellStyle name="Normal 67 3 5 21 3" xfId="52587" xr:uid="{00000000-0005-0000-0000-00005A7A0000}"/>
    <cellStyle name="Normal 67 3 5 22" xfId="9100" xr:uid="{00000000-0005-0000-0000-00005B7A0000}"/>
    <cellStyle name="Normal 67 3 5 22 2" xfId="43155" xr:uid="{00000000-0005-0000-0000-00005C7A0000}"/>
    <cellStyle name="Normal 67 3 5 22 3" xfId="52666" xr:uid="{00000000-0005-0000-0000-00005D7A0000}"/>
    <cellStyle name="Normal 67 3 5 23" xfId="9179" xr:uid="{00000000-0005-0000-0000-00005E7A0000}"/>
    <cellStyle name="Normal 67 3 5 23 2" xfId="43234" xr:uid="{00000000-0005-0000-0000-00005F7A0000}"/>
    <cellStyle name="Normal 67 3 5 23 3" xfId="52745" xr:uid="{00000000-0005-0000-0000-0000607A0000}"/>
    <cellStyle name="Normal 67 3 5 24" xfId="9258" xr:uid="{00000000-0005-0000-0000-0000617A0000}"/>
    <cellStyle name="Normal 67 3 5 24 2" xfId="43313" xr:uid="{00000000-0005-0000-0000-0000627A0000}"/>
    <cellStyle name="Normal 67 3 5 24 3" xfId="52824" xr:uid="{00000000-0005-0000-0000-0000637A0000}"/>
    <cellStyle name="Normal 67 3 5 25" xfId="9337" xr:uid="{00000000-0005-0000-0000-0000647A0000}"/>
    <cellStyle name="Normal 67 3 5 25 2" xfId="43392" xr:uid="{00000000-0005-0000-0000-0000657A0000}"/>
    <cellStyle name="Normal 67 3 5 25 3" xfId="52903" xr:uid="{00000000-0005-0000-0000-0000667A0000}"/>
    <cellStyle name="Normal 67 3 5 26" xfId="9416" xr:uid="{00000000-0005-0000-0000-0000677A0000}"/>
    <cellStyle name="Normal 67 3 5 26 2" xfId="43471" xr:uid="{00000000-0005-0000-0000-0000687A0000}"/>
    <cellStyle name="Normal 67 3 5 26 3" xfId="52982" xr:uid="{00000000-0005-0000-0000-0000697A0000}"/>
    <cellStyle name="Normal 67 3 5 27" xfId="9495" xr:uid="{00000000-0005-0000-0000-00006A7A0000}"/>
    <cellStyle name="Normal 67 3 5 27 2" xfId="43550" xr:uid="{00000000-0005-0000-0000-00006B7A0000}"/>
    <cellStyle name="Normal 67 3 5 27 3" xfId="53061" xr:uid="{00000000-0005-0000-0000-00006C7A0000}"/>
    <cellStyle name="Normal 67 3 5 28" xfId="9574" xr:uid="{00000000-0005-0000-0000-00006D7A0000}"/>
    <cellStyle name="Normal 67 3 5 28 2" xfId="43629" xr:uid="{00000000-0005-0000-0000-00006E7A0000}"/>
    <cellStyle name="Normal 67 3 5 28 3" xfId="53140" xr:uid="{00000000-0005-0000-0000-00006F7A0000}"/>
    <cellStyle name="Normal 67 3 5 29" xfId="9653" xr:uid="{00000000-0005-0000-0000-0000707A0000}"/>
    <cellStyle name="Normal 67 3 5 29 2" xfId="43708" xr:uid="{00000000-0005-0000-0000-0000717A0000}"/>
    <cellStyle name="Normal 67 3 5 29 3" xfId="53219" xr:uid="{00000000-0005-0000-0000-0000727A0000}"/>
    <cellStyle name="Normal 67 3 5 3" xfId="536" xr:uid="{00000000-0005-0000-0000-0000737A0000}"/>
    <cellStyle name="Normal 67 3 5 3 10" xfId="34609" xr:uid="{00000000-0005-0000-0000-0000747A0000}"/>
    <cellStyle name="Normal 67 3 5 3 11" xfId="44120" xr:uid="{00000000-0005-0000-0000-0000757A0000}"/>
    <cellStyle name="Normal 67 3 5 3 2" xfId="862" xr:uid="{00000000-0005-0000-0000-0000767A0000}"/>
    <cellStyle name="Normal 67 3 5 3 2 10" xfId="44440" xr:uid="{00000000-0005-0000-0000-0000777A0000}"/>
    <cellStyle name="Normal 67 3 5 3 2 2" xfId="1505" xr:uid="{00000000-0005-0000-0000-0000787A0000}"/>
    <cellStyle name="Normal 67 3 5 3 2 2 2" xfId="2788" xr:uid="{00000000-0005-0000-0000-0000797A0000}"/>
    <cellStyle name="Normal 67 3 5 3 2 2 2 2" xfId="5828" xr:uid="{00000000-0005-0000-0000-00007A7A0000}"/>
    <cellStyle name="Normal 67 3 5 3 2 2 2 2 2" xfId="15345" xr:uid="{00000000-0005-0000-0000-00007B7A0000}"/>
    <cellStyle name="Normal 67 3 5 3 2 2 2 2 3" xfId="23498" xr:uid="{00000000-0005-0000-0000-00007C7A0000}"/>
    <cellStyle name="Normal 67 3 5 3 2 2 2 2 4" xfId="31651" xr:uid="{00000000-0005-0000-0000-00007D7A0000}"/>
    <cellStyle name="Normal 67 3 5 3 2 2 2 2 5" xfId="39883" xr:uid="{00000000-0005-0000-0000-00007E7A0000}"/>
    <cellStyle name="Normal 67 3 5 3 2 2 2 2 6" xfId="49394" xr:uid="{00000000-0005-0000-0000-00007F7A0000}"/>
    <cellStyle name="Normal 67 3 5 3 2 2 2 3" xfId="8388" xr:uid="{00000000-0005-0000-0000-0000807A0000}"/>
    <cellStyle name="Normal 67 3 5 3 2 2 2 3 2" xfId="17905" xr:uid="{00000000-0005-0000-0000-0000817A0000}"/>
    <cellStyle name="Normal 67 3 5 3 2 2 2 3 3" xfId="26058" xr:uid="{00000000-0005-0000-0000-0000827A0000}"/>
    <cellStyle name="Normal 67 3 5 3 2 2 2 3 4" xfId="34211" xr:uid="{00000000-0005-0000-0000-0000837A0000}"/>
    <cellStyle name="Normal 67 3 5 3 2 2 2 3 5" xfId="42443" xr:uid="{00000000-0005-0000-0000-0000847A0000}"/>
    <cellStyle name="Normal 67 3 5 3 2 2 2 3 6" xfId="51954" xr:uid="{00000000-0005-0000-0000-0000857A0000}"/>
    <cellStyle name="Normal 67 3 5 3 2 2 2 4" xfId="12305" xr:uid="{00000000-0005-0000-0000-0000867A0000}"/>
    <cellStyle name="Normal 67 3 5 3 2 2 2 5" xfId="20464" xr:uid="{00000000-0005-0000-0000-0000877A0000}"/>
    <cellStyle name="Normal 67 3 5 3 2 2 2 6" xfId="28617" xr:uid="{00000000-0005-0000-0000-0000887A0000}"/>
    <cellStyle name="Normal 67 3 5 3 2 2 2 7" xfId="36849" xr:uid="{00000000-0005-0000-0000-0000897A0000}"/>
    <cellStyle name="Normal 67 3 5 3 2 2 2 8" xfId="46360" xr:uid="{00000000-0005-0000-0000-00008A7A0000}"/>
    <cellStyle name="Normal 67 3 5 3 2 2 3" xfId="4548" xr:uid="{00000000-0005-0000-0000-00008B7A0000}"/>
    <cellStyle name="Normal 67 3 5 3 2 2 3 2" xfId="14065" xr:uid="{00000000-0005-0000-0000-00008C7A0000}"/>
    <cellStyle name="Normal 67 3 5 3 2 2 3 3" xfId="22218" xr:uid="{00000000-0005-0000-0000-00008D7A0000}"/>
    <cellStyle name="Normal 67 3 5 3 2 2 3 4" xfId="30371" xr:uid="{00000000-0005-0000-0000-00008E7A0000}"/>
    <cellStyle name="Normal 67 3 5 3 2 2 3 5" xfId="38603" xr:uid="{00000000-0005-0000-0000-00008F7A0000}"/>
    <cellStyle name="Normal 67 3 5 3 2 2 3 6" xfId="48114" xr:uid="{00000000-0005-0000-0000-0000907A0000}"/>
    <cellStyle name="Normal 67 3 5 3 2 2 4" xfId="7108" xr:uid="{00000000-0005-0000-0000-0000917A0000}"/>
    <cellStyle name="Normal 67 3 5 3 2 2 4 2" xfId="16625" xr:uid="{00000000-0005-0000-0000-0000927A0000}"/>
    <cellStyle name="Normal 67 3 5 3 2 2 4 3" xfId="24778" xr:uid="{00000000-0005-0000-0000-0000937A0000}"/>
    <cellStyle name="Normal 67 3 5 3 2 2 4 4" xfId="32931" xr:uid="{00000000-0005-0000-0000-0000947A0000}"/>
    <cellStyle name="Normal 67 3 5 3 2 2 4 5" xfId="41163" xr:uid="{00000000-0005-0000-0000-0000957A0000}"/>
    <cellStyle name="Normal 67 3 5 3 2 2 4 6" xfId="50674" xr:uid="{00000000-0005-0000-0000-0000967A0000}"/>
    <cellStyle name="Normal 67 3 5 3 2 2 5" xfId="11025" xr:uid="{00000000-0005-0000-0000-0000977A0000}"/>
    <cellStyle name="Normal 67 3 5 3 2 2 6" xfId="19184" xr:uid="{00000000-0005-0000-0000-0000987A0000}"/>
    <cellStyle name="Normal 67 3 5 3 2 2 7" xfId="27337" xr:uid="{00000000-0005-0000-0000-0000997A0000}"/>
    <cellStyle name="Normal 67 3 5 3 2 2 8" xfId="35569" xr:uid="{00000000-0005-0000-0000-00009A7A0000}"/>
    <cellStyle name="Normal 67 3 5 3 2 2 9" xfId="45080" xr:uid="{00000000-0005-0000-0000-00009B7A0000}"/>
    <cellStyle name="Normal 67 3 5 3 2 3" xfId="2148" xr:uid="{00000000-0005-0000-0000-00009C7A0000}"/>
    <cellStyle name="Normal 67 3 5 3 2 3 2" xfId="5188" xr:uid="{00000000-0005-0000-0000-00009D7A0000}"/>
    <cellStyle name="Normal 67 3 5 3 2 3 2 2" xfId="14705" xr:uid="{00000000-0005-0000-0000-00009E7A0000}"/>
    <cellStyle name="Normal 67 3 5 3 2 3 2 3" xfId="22858" xr:uid="{00000000-0005-0000-0000-00009F7A0000}"/>
    <cellStyle name="Normal 67 3 5 3 2 3 2 4" xfId="31011" xr:uid="{00000000-0005-0000-0000-0000A07A0000}"/>
    <cellStyle name="Normal 67 3 5 3 2 3 2 5" xfId="39243" xr:uid="{00000000-0005-0000-0000-0000A17A0000}"/>
    <cellStyle name="Normal 67 3 5 3 2 3 2 6" xfId="48754" xr:uid="{00000000-0005-0000-0000-0000A27A0000}"/>
    <cellStyle name="Normal 67 3 5 3 2 3 3" xfId="7748" xr:uid="{00000000-0005-0000-0000-0000A37A0000}"/>
    <cellStyle name="Normal 67 3 5 3 2 3 3 2" xfId="17265" xr:uid="{00000000-0005-0000-0000-0000A47A0000}"/>
    <cellStyle name="Normal 67 3 5 3 2 3 3 3" xfId="25418" xr:uid="{00000000-0005-0000-0000-0000A57A0000}"/>
    <cellStyle name="Normal 67 3 5 3 2 3 3 4" xfId="33571" xr:uid="{00000000-0005-0000-0000-0000A67A0000}"/>
    <cellStyle name="Normal 67 3 5 3 2 3 3 5" xfId="41803" xr:uid="{00000000-0005-0000-0000-0000A77A0000}"/>
    <cellStyle name="Normal 67 3 5 3 2 3 3 6" xfId="51314" xr:uid="{00000000-0005-0000-0000-0000A87A0000}"/>
    <cellStyle name="Normal 67 3 5 3 2 3 4" xfId="11665" xr:uid="{00000000-0005-0000-0000-0000A97A0000}"/>
    <cellStyle name="Normal 67 3 5 3 2 3 5" xfId="19824" xr:uid="{00000000-0005-0000-0000-0000AA7A0000}"/>
    <cellStyle name="Normal 67 3 5 3 2 3 6" xfId="27977" xr:uid="{00000000-0005-0000-0000-0000AB7A0000}"/>
    <cellStyle name="Normal 67 3 5 3 2 3 7" xfId="36209" xr:uid="{00000000-0005-0000-0000-0000AC7A0000}"/>
    <cellStyle name="Normal 67 3 5 3 2 3 8" xfId="45720" xr:uid="{00000000-0005-0000-0000-0000AD7A0000}"/>
    <cellStyle name="Normal 67 3 5 3 2 4" xfId="3908" xr:uid="{00000000-0005-0000-0000-0000AE7A0000}"/>
    <cellStyle name="Normal 67 3 5 3 2 4 2" xfId="13425" xr:uid="{00000000-0005-0000-0000-0000AF7A0000}"/>
    <cellStyle name="Normal 67 3 5 3 2 4 3" xfId="21578" xr:uid="{00000000-0005-0000-0000-0000B07A0000}"/>
    <cellStyle name="Normal 67 3 5 3 2 4 4" xfId="29731" xr:uid="{00000000-0005-0000-0000-0000B17A0000}"/>
    <cellStyle name="Normal 67 3 5 3 2 4 5" xfId="37963" xr:uid="{00000000-0005-0000-0000-0000B27A0000}"/>
    <cellStyle name="Normal 67 3 5 3 2 4 6" xfId="47474" xr:uid="{00000000-0005-0000-0000-0000B37A0000}"/>
    <cellStyle name="Normal 67 3 5 3 2 5" xfId="6468" xr:uid="{00000000-0005-0000-0000-0000B47A0000}"/>
    <cellStyle name="Normal 67 3 5 3 2 5 2" xfId="15985" xr:uid="{00000000-0005-0000-0000-0000B57A0000}"/>
    <cellStyle name="Normal 67 3 5 3 2 5 3" xfId="24138" xr:uid="{00000000-0005-0000-0000-0000B67A0000}"/>
    <cellStyle name="Normal 67 3 5 3 2 5 4" xfId="32291" xr:uid="{00000000-0005-0000-0000-0000B77A0000}"/>
    <cellStyle name="Normal 67 3 5 3 2 5 5" xfId="40523" xr:uid="{00000000-0005-0000-0000-0000B87A0000}"/>
    <cellStyle name="Normal 67 3 5 3 2 5 6" xfId="50034" xr:uid="{00000000-0005-0000-0000-0000B97A0000}"/>
    <cellStyle name="Normal 67 3 5 3 2 6" xfId="10385" xr:uid="{00000000-0005-0000-0000-0000BA7A0000}"/>
    <cellStyle name="Normal 67 3 5 3 2 7" xfId="18544" xr:uid="{00000000-0005-0000-0000-0000BB7A0000}"/>
    <cellStyle name="Normal 67 3 5 3 2 8" xfId="26697" xr:uid="{00000000-0005-0000-0000-0000BC7A0000}"/>
    <cellStyle name="Normal 67 3 5 3 2 9" xfId="34929" xr:uid="{00000000-0005-0000-0000-0000BD7A0000}"/>
    <cellStyle name="Normal 67 3 5 3 3" xfId="1185" xr:uid="{00000000-0005-0000-0000-0000BE7A0000}"/>
    <cellStyle name="Normal 67 3 5 3 3 2" xfId="2468" xr:uid="{00000000-0005-0000-0000-0000BF7A0000}"/>
    <cellStyle name="Normal 67 3 5 3 3 2 2" xfId="5508" xr:uid="{00000000-0005-0000-0000-0000C07A0000}"/>
    <cellStyle name="Normal 67 3 5 3 3 2 2 2" xfId="15025" xr:uid="{00000000-0005-0000-0000-0000C17A0000}"/>
    <cellStyle name="Normal 67 3 5 3 3 2 2 3" xfId="23178" xr:uid="{00000000-0005-0000-0000-0000C27A0000}"/>
    <cellStyle name="Normal 67 3 5 3 3 2 2 4" xfId="31331" xr:uid="{00000000-0005-0000-0000-0000C37A0000}"/>
    <cellStyle name="Normal 67 3 5 3 3 2 2 5" xfId="39563" xr:uid="{00000000-0005-0000-0000-0000C47A0000}"/>
    <cellStyle name="Normal 67 3 5 3 3 2 2 6" xfId="49074" xr:uid="{00000000-0005-0000-0000-0000C57A0000}"/>
    <cellStyle name="Normal 67 3 5 3 3 2 3" xfId="8068" xr:uid="{00000000-0005-0000-0000-0000C67A0000}"/>
    <cellStyle name="Normal 67 3 5 3 3 2 3 2" xfId="17585" xr:uid="{00000000-0005-0000-0000-0000C77A0000}"/>
    <cellStyle name="Normal 67 3 5 3 3 2 3 3" xfId="25738" xr:uid="{00000000-0005-0000-0000-0000C87A0000}"/>
    <cellStyle name="Normal 67 3 5 3 3 2 3 4" xfId="33891" xr:uid="{00000000-0005-0000-0000-0000C97A0000}"/>
    <cellStyle name="Normal 67 3 5 3 3 2 3 5" xfId="42123" xr:uid="{00000000-0005-0000-0000-0000CA7A0000}"/>
    <cellStyle name="Normal 67 3 5 3 3 2 3 6" xfId="51634" xr:uid="{00000000-0005-0000-0000-0000CB7A0000}"/>
    <cellStyle name="Normal 67 3 5 3 3 2 4" xfId="11985" xr:uid="{00000000-0005-0000-0000-0000CC7A0000}"/>
    <cellStyle name="Normal 67 3 5 3 3 2 5" xfId="20144" xr:uid="{00000000-0005-0000-0000-0000CD7A0000}"/>
    <cellStyle name="Normal 67 3 5 3 3 2 6" xfId="28297" xr:uid="{00000000-0005-0000-0000-0000CE7A0000}"/>
    <cellStyle name="Normal 67 3 5 3 3 2 7" xfId="36529" xr:uid="{00000000-0005-0000-0000-0000CF7A0000}"/>
    <cellStyle name="Normal 67 3 5 3 3 2 8" xfId="46040" xr:uid="{00000000-0005-0000-0000-0000D07A0000}"/>
    <cellStyle name="Normal 67 3 5 3 3 3" xfId="4228" xr:uid="{00000000-0005-0000-0000-0000D17A0000}"/>
    <cellStyle name="Normal 67 3 5 3 3 3 2" xfId="13745" xr:uid="{00000000-0005-0000-0000-0000D27A0000}"/>
    <cellStyle name="Normal 67 3 5 3 3 3 3" xfId="21898" xr:uid="{00000000-0005-0000-0000-0000D37A0000}"/>
    <cellStyle name="Normal 67 3 5 3 3 3 4" xfId="30051" xr:uid="{00000000-0005-0000-0000-0000D47A0000}"/>
    <cellStyle name="Normal 67 3 5 3 3 3 5" xfId="38283" xr:uid="{00000000-0005-0000-0000-0000D57A0000}"/>
    <cellStyle name="Normal 67 3 5 3 3 3 6" xfId="47794" xr:uid="{00000000-0005-0000-0000-0000D67A0000}"/>
    <cellStyle name="Normal 67 3 5 3 3 4" xfId="6788" xr:uid="{00000000-0005-0000-0000-0000D77A0000}"/>
    <cellStyle name="Normal 67 3 5 3 3 4 2" xfId="16305" xr:uid="{00000000-0005-0000-0000-0000D87A0000}"/>
    <cellStyle name="Normal 67 3 5 3 3 4 3" xfId="24458" xr:uid="{00000000-0005-0000-0000-0000D97A0000}"/>
    <cellStyle name="Normal 67 3 5 3 3 4 4" xfId="32611" xr:uid="{00000000-0005-0000-0000-0000DA7A0000}"/>
    <cellStyle name="Normal 67 3 5 3 3 4 5" xfId="40843" xr:uid="{00000000-0005-0000-0000-0000DB7A0000}"/>
    <cellStyle name="Normal 67 3 5 3 3 4 6" xfId="50354" xr:uid="{00000000-0005-0000-0000-0000DC7A0000}"/>
    <cellStyle name="Normal 67 3 5 3 3 5" xfId="10705" xr:uid="{00000000-0005-0000-0000-0000DD7A0000}"/>
    <cellStyle name="Normal 67 3 5 3 3 6" xfId="18864" xr:uid="{00000000-0005-0000-0000-0000DE7A0000}"/>
    <cellStyle name="Normal 67 3 5 3 3 7" xfId="27017" xr:uid="{00000000-0005-0000-0000-0000DF7A0000}"/>
    <cellStyle name="Normal 67 3 5 3 3 8" xfId="35249" xr:uid="{00000000-0005-0000-0000-0000E07A0000}"/>
    <cellStyle name="Normal 67 3 5 3 3 9" xfId="44760" xr:uid="{00000000-0005-0000-0000-0000E17A0000}"/>
    <cellStyle name="Normal 67 3 5 3 4" xfId="1828" xr:uid="{00000000-0005-0000-0000-0000E27A0000}"/>
    <cellStyle name="Normal 67 3 5 3 4 2" xfId="4868" xr:uid="{00000000-0005-0000-0000-0000E37A0000}"/>
    <cellStyle name="Normal 67 3 5 3 4 2 2" xfId="14385" xr:uid="{00000000-0005-0000-0000-0000E47A0000}"/>
    <cellStyle name="Normal 67 3 5 3 4 2 3" xfId="22538" xr:uid="{00000000-0005-0000-0000-0000E57A0000}"/>
    <cellStyle name="Normal 67 3 5 3 4 2 4" xfId="30691" xr:uid="{00000000-0005-0000-0000-0000E67A0000}"/>
    <cellStyle name="Normal 67 3 5 3 4 2 5" xfId="38923" xr:uid="{00000000-0005-0000-0000-0000E77A0000}"/>
    <cellStyle name="Normal 67 3 5 3 4 2 6" xfId="48434" xr:uid="{00000000-0005-0000-0000-0000E87A0000}"/>
    <cellStyle name="Normal 67 3 5 3 4 3" xfId="7428" xr:uid="{00000000-0005-0000-0000-0000E97A0000}"/>
    <cellStyle name="Normal 67 3 5 3 4 3 2" xfId="16945" xr:uid="{00000000-0005-0000-0000-0000EA7A0000}"/>
    <cellStyle name="Normal 67 3 5 3 4 3 3" xfId="25098" xr:uid="{00000000-0005-0000-0000-0000EB7A0000}"/>
    <cellStyle name="Normal 67 3 5 3 4 3 4" xfId="33251" xr:uid="{00000000-0005-0000-0000-0000EC7A0000}"/>
    <cellStyle name="Normal 67 3 5 3 4 3 5" xfId="41483" xr:uid="{00000000-0005-0000-0000-0000ED7A0000}"/>
    <cellStyle name="Normal 67 3 5 3 4 3 6" xfId="50994" xr:uid="{00000000-0005-0000-0000-0000EE7A0000}"/>
    <cellStyle name="Normal 67 3 5 3 4 4" xfId="11345" xr:uid="{00000000-0005-0000-0000-0000EF7A0000}"/>
    <cellStyle name="Normal 67 3 5 3 4 5" xfId="19504" xr:uid="{00000000-0005-0000-0000-0000F07A0000}"/>
    <cellStyle name="Normal 67 3 5 3 4 6" xfId="27657" xr:uid="{00000000-0005-0000-0000-0000F17A0000}"/>
    <cellStyle name="Normal 67 3 5 3 4 7" xfId="35889" xr:uid="{00000000-0005-0000-0000-0000F27A0000}"/>
    <cellStyle name="Normal 67 3 5 3 4 8" xfId="45400" xr:uid="{00000000-0005-0000-0000-0000F37A0000}"/>
    <cellStyle name="Normal 67 3 5 3 5" xfId="3585" xr:uid="{00000000-0005-0000-0000-0000F47A0000}"/>
    <cellStyle name="Normal 67 3 5 3 5 2" xfId="13102" xr:uid="{00000000-0005-0000-0000-0000F57A0000}"/>
    <cellStyle name="Normal 67 3 5 3 5 3" xfId="21258" xr:uid="{00000000-0005-0000-0000-0000F67A0000}"/>
    <cellStyle name="Normal 67 3 5 3 5 4" xfId="29411" xr:uid="{00000000-0005-0000-0000-0000F77A0000}"/>
    <cellStyle name="Normal 67 3 5 3 5 5" xfId="37643" xr:uid="{00000000-0005-0000-0000-0000F87A0000}"/>
    <cellStyle name="Normal 67 3 5 3 5 6" xfId="47154" xr:uid="{00000000-0005-0000-0000-0000F97A0000}"/>
    <cellStyle name="Normal 67 3 5 3 6" xfId="6148" xr:uid="{00000000-0005-0000-0000-0000FA7A0000}"/>
    <cellStyle name="Normal 67 3 5 3 6 2" xfId="15665" xr:uid="{00000000-0005-0000-0000-0000FB7A0000}"/>
    <cellStyle name="Normal 67 3 5 3 6 3" xfId="23818" xr:uid="{00000000-0005-0000-0000-0000FC7A0000}"/>
    <cellStyle name="Normal 67 3 5 3 6 4" xfId="31971" xr:uid="{00000000-0005-0000-0000-0000FD7A0000}"/>
    <cellStyle name="Normal 67 3 5 3 6 5" xfId="40203" xr:uid="{00000000-0005-0000-0000-0000FE7A0000}"/>
    <cellStyle name="Normal 67 3 5 3 6 6" xfId="49714" xr:uid="{00000000-0005-0000-0000-0000FF7A0000}"/>
    <cellStyle name="Normal 67 3 5 3 7" xfId="10065" xr:uid="{00000000-0005-0000-0000-0000007B0000}"/>
    <cellStyle name="Normal 67 3 5 3 8" xfId="18224" xr:uid="{00000000-0005-0000-0000-0000017B0000}"/>
    <cellStyle name="Normal 67 3 5 3 9" xfId="26377" xr:uid="{00000000-0005-0000-0000-0000027B0000}"/>
    <cellStyle name="Normal 67 3 5 30" xfId="9732" xr:uid="{00000000-0005-0000-0000-0000037B0000}"/>
    <cellStyle name="Normal 67 3 5 30 2" xfId="43787" xr:uid="{00000000-0005-0000-0000-0000047B0000}"/>
    <cellStyle name="Normal 67 3 5 30 3" xfId="53298" xr:uid="{00000000-0005-0000-0000-0000057B0000}"/>
    <cellStyle name="Normal 67 3 5 31" xfId="9811" xr:uid="{00000000-0005-0000-0000-0000067B0000}"/>
    <cellStyle name="Normal 67 3 5 31 2" xfId="43866" xr:uid="{00000000-0005-0000-0000-0000077B0000}"/>
    <cellStyle name="Normal 67 3 5 31 3" xfId="53377" xr:uid="{00000000-0005-0000-0000-0000087B0000}"/>
    <cellStyle name="Normal 67 3 5 32" xfId="9905" xr:uid="{00000000-0005-0000-0000-0000097B0000}"/>
    <cellStyle name="Normal 67 3 5 33" xfId="18064" xr:uid="{00000000-0005-0000-0000-00000A7B0000}"/>
    <cellStyle name="Normal 67 3 5 34" xfId="26217" xr:uid="{00000000-0005-0000-0000-00000B7B0000}"/>
    <cellStyle name="Normal 67 3 5 35" xfId="34370" xr:uid="{00000000-0005-0000-0000-00000C7B0000}"/>
    <cellStyle name="Normal 67 3 5 36" xfId="34449" xr:uid="{00000000-0005-0000-0000-00000D7B0000}"/>
    <cellStyle name="Normal 67 3 5 37" xfId="43960" xr:uid="{00000000-0005-0000-0000-00000E7B0000}"/>
    <cellStyle name="Normal 67 3 5 38" xfId="53471" xr:uid="{00000000-0005-0000-0000-00000F7B0000}"/>
    <cellStyle name="Normal 67 3 5 39" xfId="53550" xr:uid="{00000000-0005-0000-0000-0000107B0000}"/>
    <cellStyle name="Normal 67 3 5 4" xfId="699" xr:uid="{00000000-0005-0000-0000-0000117B0000}"/>
    <cellStyle name="Normal 67 3 5 4 10" xfId="44280" xr:uid="{00000000-0005-0000-0000-0000127B0000}"/>
    <cellStyle name="Normal 67 3 5 4 2" xfId="1345" xr:uid="{00000000-0005-0000-0000-0000137B0000}"/>
    <cellStyle name="Normal 67 3 5 4 2 2" xfId="2628" xr:uid="{00000000-0005-0000-0000-0000147B0000}"/>
    <cellStyle name="Normal 67 3 5 4 2 2 2" xfId="5668" xr:uid="{00000000-0005-0000-0000-0000157B0000}"/>
    <cellStyle name="Normal 67 3 5 4 2 2 2 2" xfId="15185" xr:uid="{00000000-0005-0000-0000-0000167B0000}"/>
    <cellStyle name="Normal 67 3 5 4 2 2 2 3" xfId="23338" xr:uid="{00000000-0005-0000-0000-0000177B0000}"/>
    <cellStyle name="Normal 67 3 5 4 2 2 2 4" xfId="31491" xr:uid="{00000000-0005-0000-0000-0000187B0000}"/>
    <cellStyle name="Normal 67 3 5 4 2 2 2 5" xfId="39723" xr:uid="{00000000-0005-0000-0000-0000197B0000}"/>
    <cellStyle name="Normal 67 3 5 4 2 2 2 6" xfId="49234" xr:uid="{00000000-0005-0000-0000-00001A7B0000}"/>
    <cellStyle name="Normal 67 3 5 4 2 2 3" xfId="8228" xr:uid="{00000000-0005-0000-0000-00001B7B0000}"/>
    <cellStyle name="Normal 67 3 5 4 2 2 3 2" xfId="17745" xr:uid="{00000000-0005-0000-0000-00001C7B0000}"/>
    <cellStyle name="Normal 67 3 5 4 2 2 3 3" xfId="25898" xr:uid="{00000000-0005-0000-0000-00001D7B0000}"/>
    <cellStyle name="Normal 67 3 5 4 2 2 3 4" xfId="34051" xr:uid="{00000000-0005-0000-0000-00001E7B0000}"/>
    <cellStyle name="Normal 67 3 5 4 2 2 3 5" xfId="42283" xr:uid="{00000000-0005-0000-0000-00001F7B0000}"/>
    <cellStyle name="Normal 67 3 5 4 2 2 3 6" xfId="51794" xr:uid="{00000000-0005-0000-0000-0000207B0000}"/>
    <cellStyle name="Normal 67 3 5 4 2 2 4" xfId="12145" xr:uid="{00000000-0005-0000-0000-0000217B0000}"/>
    <cellStyle name="Normal 67 3 5 4 2 2 5" xfId="20304" xr:uid="{00000000-0005-0000-0000-0000227B0000}"/>
    <cellStyle name="Normal 67 3 5 4 2 2 6" xfId="28457" xr:uid="{00000000-0005-0000-0000-0000237B0000}"/>
    <cellStyle name="Normal 67 3 5 4 2 2 7" xfId="36689" xr:uid="{00000000-0005-0000-0000-0000247B0000}"/>
    <cellStyle name="Normal 67 3 5 4 2 2 8" xfId="46200" xr:uid="{00000000-0005-0000-0000-0000257B0000}"/>
    <cellStyle name="Normal 67 3 5 4 2 3" xfId="4388" xr:uid="{00000000-0005-0000-0000-0000267B0000}"/>
    <cellStyle name="Normal 67 3 5 4 2 3 2" xfId="13905" xr:uid="{00000000-0005-0000-0000-0000277B0000}"/>
    <cellStyle name="Normal 67 3 5 4 2 3 3" xfId="22058" xr:uid="{00000000-0005-0000-0000-0000287B0000}"/>
    <cellStyle name="Normal 67 3 5 4 2 3 4" xfId="30211" xr:uid="{00000000-0005-0000-0000-0000297B0000}"/>
    <cellStyle name="Normal 67 3 5 4 2 3 5" xfId="38443" xr:uid="{00000000-0005-0000-0000-00002A7B0000}"/>
    <cellStyle name="Normal 67 3 5 4 2 3 6" xfId="47954" xr:uid="{00000000-0005-0000-0000-00002B7B0000}"/>
    <cellStyle name="Normal 67 3 5 4 2 4" xfId="6948" xr:uid="{00000000-0005-0000-0000-00002C7B0000}"/>
    <cellStyle name="Normal 67 3 5 4 2 4 2" xfId="16465" xr:uid="{00000000-0005-0000-0000-00002D7B0000}"/>
    <cellStyle name="Normal 67 3 5 4 2 4 3" xfId="24618" xr:uid="{00000000-0005-0000-0000-00002E7B0000}"/>
    <cellStyle name="Normal 67 3 5 4 2 4 4" xfId="32771" xr:uid="{00000000-0005-0000-0000-00002F7B0000}"/>
    <cellStyle name="Normal 67 3 5 4 2 4 5" xfId="41003" xr:uid="{00000000-0005-0000-0000-0000307B0000}"/>
    <cellStyle name="Normal 67 3 5 4 2 4 6" xfId="50514" xr:uid="{00000000-0005-0000-0000-0000317B0000}"/>
    <cellStyle name="Normal 67 3 5 4 2 5" xfId="10865" xr:uid="{00000000-0005-0000-0000-0000327B0000}"/>
    <cellStyle name="Normal 67 3 5 4 2 6" xfId="19024" xr:uid="{00000000-0005-0000-0000-0000337B0000}"/>
    <cellStyle name="Normal 67 3 5 4 2 7" xfId="27177" xr:uid="{00000000-0005-0000-0000-0000347B0000}"/>
    <cellStyle name="Normal 67 3 5 4 2 8" xfId="35409" xr:uid="{00000000-0005-0000-0000-0000357B0000}"/>
    <cellStyle name="Normal 67 3 5 4 2 9" xfId="44920" xr:uid="{00000000-0005-0000-0000-0000367B0000}"/>
    <cellStyle name="Normal 67 3 5 4 3" xfId="1988" xr:uid="{00000000-0005-0000-0000-0000377B0000}"/>
    <cellStyle name="Normal 67 3 5 4 3 2" xfId="5028" xr:uid="{00000000-0005-0000-0000-0000387B0000}"/>
    <cellStyle name="Normal 67 3 5 4 3 2 2" xfId="14545" xr:uid="{00000000-0005-0000-0000-0000397B0000}"/>
    <cellStyle name="Normal 67 3 5 4 3 2 3" xfId="22698" xr:uid="{00000000-0005-0000-0000-00003A7B0000}"/>
    <cellStyle name="Normal 67 3 5 4 3 2 4" xfId="30851" xr:uid="{00000000-0005-0000-0000-00003B7B0000}"/>
    <cellStyle name="Normal 67 3 5 4 3 2 5" xfId="39083" xr:uid="{00000000-0005-0000-0000-00003C7B0000}"/>
    <cellStyle name="Normal 67 3 5 4 3 2 6" xfId="48594" xr:uid="{00000000-0005-0000-0000-00003D7B0000}"/>
    <cellStyle name="Normal 67 3 5 4 3 3" xfId="7588" xr:uid="{00000000-0005-0000-0000-00003E7B0000}"/>
    <cellStyle name="Normal 67 3 5 4 3 3 2" xfId="17105" xr:uid="{00000000-0005-0000-0000-00003F7B0000}"/>
    <cellStyle name="Normal 67 3 5 4 3 3 3" xfId="25258" xr:uid="{00000000-0005-0000-0000-0000407B0000}"/>
    <cellStyle name="Normal 67 3 5 4 3 3 4" xfId="33411" xr:uid="{00000000-0005-0000-0000-0000417B0000}"/>
    <cellStyle name="Normal 67 3 5 4 3 3 5" xfId="41643" xr:uid="{00000000-0005-0000-0000-0000427B0000}"/>
    <cellStyle name="Normal 67 3 5 4 3 3 6" xfId="51154" xr:uid="{00000000-0005-0000-0000-0000437B0000}"/>
    <cellStyle name="Normal 67 3 5 4 3 4" xfId="11505" xr:uid="{00000000-0005-0000-0000-0000447B0000}"/>
    <cellStyle name="Normal 67 3 5 4 3 5" xfId="19664" xr:uid="{00000000-0005-0000-0000-0000457B0000}"/>
    <cellStyle name="Normal 67 3 5 4 3 6" xfId="27817" xr:uid="{00000000-0005-0000-0000-0000467B0000}"/>
    <cellStyle name="Normal 67 3 5 4 3 7" xfId="36049" xr:uid="{00000000-0005-0000-0000-0000477B0000}"/>
    <cellStyle name="Normal 67 3 5 4 3 8" xfId="45560" xr:uid="{00000000-0005-0000-0000-0000487B0000}"/>
    <cellStyle name="Normal 67 3 5 4 4" xfId="3745" xr:uid="{00000000-0005-0000-0000-0000497B0000}"/>
    <cellStyle name="Normal 67 3 5 4 4 2" xfId="13262" xr:uid="{00000000-0005-0000-0000-00004A7B0000}"/>
    <cellStyle name="Normal 67 3 5 4 4 3" xfId="21418" xr:uid="{00000000-0005-0000-0000-00004B7B0000}"/>
    <cellStyle name="Normal 67 3 5 4 4 4" xfId="29571" xr:uid="{00000000-0005-0000-0000-00004C7B0000}"/>
    <cellStyle name="Normal 67 3 5 4 4 5" xfId="37803" xr:uid="{00000000-0005-0000-0000-00004D7B0000}"/>
    <cellStyle name="Normal 67 3 5 4 4 6" xfId="47314" xr:uid="{00000000-0005-0000-0000-00004E7B0000}"/>
    <cellStyle name="Normal 67 3 5 4 5" xfId="6308" xr:uid="{00000000-0005-0000-0000-00004F7B0000}"/>
    <cellStyle name="Normal 67 3 5 4 5 2" xfId="15825" xr:uid="{00000000-0005-0000-0000-0000507B0000}"/>
    <cellStyle name="Normal 67 3 5 4 5 3" xfId="23978" xr:uid="{00000000-0005-0000-0000-0000517B0000}"/>
    <cellStyle name="Normal 67 3 5 4 5 4" xfId="32131" xr:uid="{00000000-0005-0000-0000-0000527B0000}"/>
    <cellStyle name="Normal 67 3 5 4 5 5" xfId="40363" xr:uid="{00000000-0005-0000-0000-0000537B0000}"/>
    <cellStyle name="Normal 67 3 5 4 5 6" xfId="49874" xr:uid="{00000000-0005-0000-0000-0000547B0000}"/>
    <cellStyle name="Normal 67 3 5 4 6" xfId="10225" xr:uid="{00000000-0005-0000-0000-0000557B0000}"/>
    <cellStyle name="Normal 67 3 5 4 7" xfId="18384" xr:uid="{00000000-0005-0000-0000-0000567B0000}"/>
    <cellStyle name="Normal 67 3 5 4 8" xfId="26537" xr:uid="{00000000-0005-0000-0000-0000577B0000}"/>
    <cellStyle name="Normal 67 3 5 4 9" xfId="34769" xr:uid="{00000000-0005-0000-0000-0000587B0000}"/>
    <cellStyle name="Normal 67 3 5 40" xfId="53629" xr:uid="{00000000-0005-0000-0000-0000597B0000}"/>
    <cellStyle name="Normal 67 3 5 41" xfId="53708" xr:uid="{00000000-0005-0000-0000-00005A7B0000}"/>
    <cellStyle name="Normal 67 3 5 42" xfId="53787" xr:uid="{00000000-0005-0000-0000-00005B7B0000}"/>
    <cellStyle name="Normal 67 3 5 5" xfId="1025" xr:uid="{00000000-0005-0000-0000-00005C7B0000}"/>
    <cellStyle name="Normal 67 3 5 5 2" xfId="2308" xr:uid="{00000000-0005-0000-0000-00005D7B0000}"/>
    <cellStyle name="Normal 67 3 5 5 2 2" xfId="5348" xr:uid="{00000000-0005-0000-0000-00005E7B0000}"/>
    <cellStyle name="Normal 67 3 5 5 2 2 2" xfId="14865" xr:uid="{00000000-0005-0000-0000-00005F7B0000}"/>
    <cellStyle name="Normal 67 3 5 5 2 2 3" xfId="23018" xr:uid="{00000000-0005-0000-0000-0000607B0000}"/>
    <cellStyle name="Normal 67 3 5 5 2 2 4" xfId="31171" xr:uid="{00000000-0005-0000-0000-0000617B0000}"/>
    <cellStyle name="Normal 67 3 5 5 2 2 5" xfId="39403" xr:uid="{00000000-0005-0000-0000-0000627B0000}"/>
    <cellStyle name="Normal 67 3 5 5 2 2 6" xfId="48914" xr:uid="{00000000-0005-0000-0000-0000637B0000}"/>
    <cellStyle name="Normal 67 3 5 5 2 3" xfId="7908" xr:uid="{00000000-0005-0000-0000-0000647B0000}"/>
    <cellStyle name="Normal 67 3 5 5 2 3 2" xfId="17425" xr:uid="{00000000-0005-0000-0000-0000657B0000}"/>
    <cellStyle name="Normal 67 3 5 5 2 3 3" xfId="25578" xr:uid="{00000000-0005-0000-0000-0000667B0000}"/>
    <cellStyle name="Normal 67 3 5 5 2 3 4" xfId="33731" xr:uid="{00000000-0005-0000-0000-0000677B0000}"/>
    <cellStyle name="Normal 67 3 5 5 2 3 5" xfId="41963" xr:uid="{00000000-0005-0000-0000-0000687B0000}"/>
    <cellStyle name="Normal 67 3 5 5 2 3 6" xfId="51474" xr:uid="{00000000-0005-0000-0000-0000697B0000}"/>
    <cellStyle name="Normal 67 3 5 5 2 4" xfId="11825" xr:uid="{00000000-0005-0000-0000-00006A7B0000}"/>
    <cellStyle name="Normal 67 3 5 5 2 5" xfId="19984" xr:uid="{00000000-0005-0000-0000-00006B7B0000}"/>
    <cellStyle name="Normal 67 3 5 5 2 6" xfId="28137" xr:uid="{00000000-0005-0000-0000-00006C7B0000}"/>
    <cellStyle name="Normal 67 3 5 5 2 7" xfId="36369" xr:uid="{00000000-0005-0000-0000-00006D7B0000}"/>
    <cellStyle name="Normal 67 3 5 5 2 8" xfId="45880" xr:uid="{00000000-0005-0000-0000-00006E7B0000}"/>
    <cellStyle name="Normal 67 3 5 5 3" xfId="4068" xr:uid="{00000000-0005-0000-0000-00006F7B0000}"/>
    <cellStyle name="Normal 67 3 5 5 3 2" xfId="13585" xr:uid="{00000000-0005-0000-0000-0000707B0000}"/>
    <cellStyle name="Normal 67 3 5 5 3 3" xfId="21738" xr:uid="{00000000-0005-0000-0000-0000717B0000}"/>
    <cellStyle name="Normal 67 3 5 5 3 4" xfId="29891" xr:uid="{00000000-0005-0000-0000-0000727B0000}"/>
    <cellStyle name="Normal 67 3 5 5 3 5" xfId="38123" xr:uid="{00000000-0005-0000-0000-0000737B0000}"/>
    <cellStyle name="Normal 67 3 5 5 3 6" xfId="47634" xr:uid="{00000000-0005-0000-0000-0000747B0000}"/>
    <cellStyle name="Normal 67 3 5 5 4" xfId="6628" xr:uid="{00000000-0005-0000-0000-0000757B0000}"/>
    <cellStyle name="Normal 67 3 5 5 4 2" xfId="16145" xr:uid="{00000000-0005-0000-0000-0000767B0000}"/>
    <cellStyle name="Normal 67 3 5 5 4 3" xfId="24298" xr:uid="{00000000-0005-0000-0000-0000777B0000}"/>
    <cellStyle name="Normal 67 3 5 5 4 4" xfId="32451" xr:uid="{00000000-0005-0000-0000-0000787B0000}"/>
    <cellStyle name="Normal 67 3 5 5 4 5" xfId="40683" xr:uid="{00000000-0005-0000-0000-0000797B0000}"/>
    <cellStyle name="Normal 67 3 5 5 4 6" xfId="50194" xr:uid="{00000000-0005-0000-0000-00007A7B0000}"/>
    <cellStyle name="Normal 67 3 5 5 5" xfId="10545" xr:uid="{00000000-0005-0000-0000-00007B7B0000}"/>
    <cellStyle name="Normal 67 3 5 5 6" xfId="18704" xr:uid="{00000000-0005-0000-0000-00007C7B0000}"/>
    <cellStyle name="Normal 67 3 5 5 7" xfId="26857" xr:uid="{00000000-0005-0000-0000-00007D7B0000}"/>
    <cellStyle name="Normal 67 3 5 5 8" xfId="35089" xr:uid="{00000000-0005-0000-0000-00007E7B0000}"/>
    <cellStyle name="Normal 67 3 5 5 9" xfId="44600" xr:uid="{00000000-0005-0000-0000-00007F7B0000}"/>
    <cellStyle name="Normal 67 3 5 6" xfId="1668" xr:uid="{00000000-0005-0000-0000-0000807B0000}"/>
    <cellStyle name="Normal 67 3 5 6 2" xfId="4708" xr:uid="{00000000-0005-0000-0000-0000817B0000}"/>
    <cellStyle name="Normal 67 3 5 6 2 2" xfId="14225" xr:uid="{00000000-0005-0000-0000-0000827B0000}"/>
    <cellStyle name="Normal 67 3 5 6 2 3" xfId="22378" xr:uid="{00000000-0005-0000-0000-0000837B0000}"/>
    <cellStyle name="Normal 67 3 5 6 2 4" xfId="30531" xr:uid="{00000000-0005-0000-0000-0000847B0000}"/>
    <cellStyle name="Normal 67 3 5 6 2 5" xfId="38763" xr:uid="{00000000-0005-0000-0000-0000857B0000}"/>
    <cellStyle name="Normal 67 3 5 6 2 6" xfId="48274" xr:uid="{00000000-0005-0000-0000-0000867B0000}"/>
    <cellStyle name="Normal 67 3 5 6 3" xfId="7268" xr:uid="{00000000-0005-0000-0000-0000877B0000}"/>
    <cellStyle name="Normal 67 3 5 6 3 2" xfId="16785" xr:uid="{00000000-0005-0000-0000-0000887B0000}"/>
    <cellStyle name="Normal 67 3 5 6 3 3" xfId="24938" xr:uid="{00000000-0005-0000-0000-0000897B0000}"/>
    <cellStyle name="Normal 67 3 5 6 3 4" xfId="33091" xr:uid="{00000000-0005-0000-0000-00008A7B0000}"/>
    <cellStyle name="Normal 67 3 5 6 3 5" xfId="41323" xr:uid="{00000000-0005-0000-0000-00008B7B0000}"/>
    <cellStyle name="Normal 67 3 5 6 3 6" xfId="50834" xr:uid="{00000000-0005-0000-0000-00008C7B0000}"/>
    <cellStyle name="Normal 67 3 5 6 4" xfId="11185" xr:uid="{00000000-0005-0000-0000-00008D7B0000}"/>
    <cellStyle name="Normal 67 3 5 6 5" xfId="19344" xr:uid="{00000000-0005-0000-0000-00008E7B0000}"/>
    <cellStyle name="Normal 67 3 5 6 6" xfId="27497" xr:uid="{00000000-0005-0000-0000-00008F7B0000}"/>
    <cellStyle name="Normal 67 3 5 6 7" xfId="35729" xr:uid="{00000000-0005-0000-0000-0000907B0000}"/>
    <cellStyle name="Normal 67 3 5 6 8" xfId="45240" xr:uid="{00000000-0005-0000-0000-0000917B0000}"/>
    <cellStyle name="Normal 67 3 5 7" xfId="2947" xr:uid="{00000000-0005-0000-0000-0000927B0000}"/>
    <cellStyle name="Normal 67 3 5 7 2" xfId="12464" xr:uid="{00000000-0005-0000-0000-0000937B0000}"/>
    <cellStyle name="Normal 67 3 5 7 3" xfId="20623" xr:uid="{00000000-0005-0000-0000-0000947B0000}"/>
    <cellStyle name="Normal 67 3 5 7 4" xfId="28776" xr:uid="{00000000-0005-0000-0000-0000957B0000}"/>
    <cellStyle name="Normal 67 3 5 7 5" xfId="37008" xr:uid="{00000000-0005-0000-0000-0000967B0000}"/>
    <cellStyle name="Normal 67 3 5 7 6" xfId="46519" xr:uid="{00000000-0005-0000-0000-0000977B0000}"/>
    <cellStyle name="Normal 67 3 5 8" xfId="3026" xr:uid="{00000000-0005-0000-0000-0000987B0000}"/>
    <cellStyle name="Normal 67 3 5 8 2" xfId="12543" xr:uid="{00000000-0005-0000-0000-0000997B0000}"/>
    <cellStyle name="Normal 67 3 5 8 3" xfId="20702" xr:uid="{00000000-0005-0000-0000-00009A7B0000}"/>
    <cellStyle name="Normal 67 3 5 8 4" xfId="28855" xr:uid="{00000000-0005-0000-0000-00009B7B0000}"/>
    <cellStyle name="Normal 67 3 5 8 5" xfId="37087" xr:uid="{00000000-0005-0000-0000-00009C7B0000}"/>
    <cellStyle name="Normal 67 3 5 8 6" xfId="46598" xr:uid="{00000000-0005-0000-0000-00009D7B0000}"/>
    <cellStyle name="Normal 67 3 5 9" xfId="3105" xr:uid="{00000000-0005-0000-0000-00009E7B0000}"/>
    <cellStyle name="Normal 67 3 5 9 2" xfId="12622" xr:uid="{00000000-0005-0000-0000-00009F7B0000}"/>
    <cellStyle name="Normal 67 3 5 9 3" xfId="20781" xr:uid="{00000000-0005-0000-0000-0000A07B0000}"/>
    <cellStyle name="Normal 67 3 5 9 4" xfId="28934" xr:uid="{00000000-0005-0000-0000-0000A17B0000}"/>
    <cellStyle name="Normal 67 3 5 9 5" xfId="37166" xr:uid="{00000000-0005-0000-0000-0000A27B0000}"/>
    <cellStyle name="Normal 67 3 5 9 6" xfId="46677" xr:uid="{00000000-0005-0000-0000-0000A37B0000}"/>
    <cellStyle name="Normal 67 3 6" xfId="9858" xr:uid="{00000000-0005-0000-0000-0000A47B0000}"/>
    <cellStyle name="Normal 67 3 6 2" xfId="43913" xr:uid="{00000000-0005-0000-0000-0000A57B0000}"/>
    <cellStyle name="Normal 67 3 6 3" xfId="53424" xr:uid="{00000000-0005-0000-0000-0000A67B0000}"/>
    <cellStyle name="Normal 67 4" xfId="241" xr:uid="{00000000-0005-0000-0000-0000A77B0000}"/>
    <cellStyle name="Normal 67 4 10" xfId="3079" xr:uid="{00000000-0005-0000-0000-0000A87B0000}"/>
    <cellStyle name="Normal 67 4 10 2" xfId="12596" xr:uid="{00000000-0005-0000-0000-0000A97B0000}"/>
    <cellStyle name="Normal 67 4 10 3" xfId="20755" xr:uid="{00000000-0005-0000-0000-0000AA7B0000}"/>
    <cellStyle name="Normal 67 4 10 4" xfId="28908" xr:uid="{00000000-0005-0000-0000-0000AB7B0000}"/>
    <cellStyle name="Normal 67 4 10 5" xfId="37140" xr:uid="{00000000-0005-0000-0000-0000AC7B0000}"/>
    <cellStyle name="Normal 67 4 10 6" xfId="46651" xr:uid="{00000000-0005-0000-0000-0000AD7B0000}"/>
    <cellStyle name="Normal 67 4 11" xfId="3158" xr:uid="{00000000-0005-0000-0000-0000AE7B0000}"/>
    <cellStyle name="Normal 67 4 11 2" xfId="12675" xr:uid="{00000000-0005-0000-0000-0000AF7B0000}"/>
    <cellStyle name="Normal 67 4 11 3" xfId="20834" xr:uid="{00000000-0005-0000-0000-0000B07B0000}"/>
    <cellStyle name="Normal 67 4 11 4" xfId="28987" xr:uid="{00000000-0005-0000-0000-0000B17B0000}"/>
    <cellStyle name="Normal 67 4 11 5" xfId="37219" xr:uid="{00000000-0005-0000-0000-0000B27B0000}"/>
    <cellStyle name="Normal 67 4 11 6" xfId="46730" xr:uid="{00000000-0005-0000-0000-0000B37B0000}"/>
    <cellStyle name="Normal 67 4 12" xfId="3237" xr:uid="{00000000-0005-0000-0000-0000B47B0000}"/>
    <cellStyle name="Normal 67 4 12 2" xfId="12754" xr:uid="{00000000-0005-0000-0000-0000B57B0000}"/>
    <cellStyle name="Normal 67 4 12 3" xfId="20913" xr:uid="{00000000-0005-0000-0000-0000B67B0000}"/>
    <cellStyle name="Normal 67 4 12 4" xfId="29066" xr:uid="{00000000-0005-0000-0000-0000B77B0000}"/>
    <cellStyle name="Normal 67 4 12 5" xfId="37298" xr:uid="{00000000-0005-0000-0000-0000B87B0000}"/>
    <cellStyle name="Normal 67 4 12 6" xfId="46809" xr:uid="{00000000-0005-0000-0000-0000B97B0000}"/>
    <cellStyle name="Normal 67 4 13" xfId="3316" xr:uid="{00000000-0005-0000-0000-0000BA7B0000}"/>
    <cellStyle name="Normal 67 4 13 2" xfId="12833" xr:uid="{00000000-0005-0000-0000-0000BB7B0000}"/>
    <cellStyle name="Normal 67 4 13 3" xfId="20992" xr:uid="{00000000-0005-0000-0000-0000BC7B0000}"/>
    <cellStyle name="Normal 67 4 13 4" xfId="29145" xr:uid="{00000000-0005-0000-0000-0000BD7B0000}"/>
    <cellStyle name="Normal 67 4 13 5" xfId="37377" xr:uid="{00000000-0005-0000-0000-0000BE7B0000}"/>
    <cellStyle name="Normal 67 4 13 6" xfId="46888" xr:uid="{00000000-0005-0000-0000-0000BF7B0000}"/>
    <cellStyle name="Normal 67 4 14" xfId="3395" xr:uid="{00000000-0005-0000-0000-0000C07B0000}"/>
    <cellStyle name="Normal 67 4 14 2" xfId="12912" xr:uid="{00000000-0005-0000-0000-0000C17B0000}"/>
    <cellStyle name="Normal 67 4 14 3" xfId="21071" xr:uid="{00000000-0005-0000-0000-0000C27B0000}"/>
    <cellStyle name="Normal 67 4 14 4" xfId="29224" xr:uid="{00000000-0005-0000-0000-0000C37B0000}"/>
    <cellStyle name="Normal 67 4 14 5" xfId="37456" xr:uid="{00000000-0005-0000-0000-0000C47B0000}"/>
    <cellStyle name="Normal 67 4 14 6" xfId="46967" xr:uid="{00000000-0005-0000-0000-0000C57B0000}"/>
    <cellStyle name="Normal 67 4 15" xfId="5961" xr:uid="{00000000-0005-0000-0000-0000C67B0000}"/>
    <cellStyle name="Normal 67 4 15 2" xfId="15478" xr:uid="{00000000-0005-0000-0000-0000C77B0000}"/>
    <cellStyle name="Normal 67 4 15 3" xfId="23631" xr:uid="{00000000-0005-0000-0000-0000C87B0000}"/>
    <cellStyle name="Normal 67 4 15 4" xfId="31784" xr:uid="{00000000-0005-0000-0000-0000C97B0000}"/>
    <cellStyle name="Normal 67 4 15 5" xfId="40016" xr:uid="{00000000-0005-0000-0000-0000CA7B0000}"/>
    <cellStyle name="Normal 67 4 15 6" xfId="49527" xr:uid="{00000000-0005-0000-0000-0000CB7B0000}"/>
    <cellStyle name="Normal 67 4 16" xfId="8521" xr:uid="{00000000-0005-0000-0000-0000CC7B0000}"/>
    <cellStyle name="Normal 67 4 16 2" xfId="42576" xr:uid="{00000000-0005-0000-0000-0000CD7B0000}"/>
    <cellStyle name="Normal 67 4 16 3" xfId="52087" xr:uid="{00000000-0005-0000-0000-0000CE7B0000}"/>
    <cellStyle name="Normal 67 4 17" xfId="8600" xr:uid="{00000000-0005-0000-0000-0000CF7B0000}"/>
    <cellStyle name="Normal 67 4 17 2" xfId="42655" xr:uid="{00000000-0005-0000-0000-0000D07B0000}"/>
    <cellStyle name="Normal 67 4 17 3" xfId="52166" xr:uid="{00000000-0005-0000-0000-0000D17B0000}"/>
    <cellStyle name="Normal 67 4 18" xfId="8679" xr:uid="{00000000-0005-0000-0000-0000D27B0000}"/>
    <cellStyle name="Normal 67 4 18 2" xfId="42734" xr:uid="{00000000-0005-0000-0000-0000D37B0000}"/>
    <cellStyle name="Normal 67 4 18 3" xfId="52245" xr:uid="{00000000-0005-0000-0000-0000D47B0000}"/>
    <cellStyle name="Normal 67 4 19" xfId="8758" xr:uid="{00000000-0005-0000-0000-0000D57B0000}"/>
    <cellStyle name="Normal 67 4 19 2" xfId="42813" xr:uid="{00000000-0005-0000-0000-0000D67B0000}"/>
    <cellStyle name="Normal 67 4 19 3" xfId="52324" xr:uid="{00000000-0005-0000-0000-0000D77B0000}"/>
    <cellStyle name="Normal 67 4 2" xfId="390" xr:uid="{00000000-0005-0000-0000-0000D87B0000}"/>
    <cellStyle name="Normal 67 4 2 10" xfId="3205" xr:uid="{00000000-0005-0000-0000-0000D97B0000}"/>
    <cellStyle name="Normal 67 4 2 10 2" xfId="12722" xr:uid="{00000000-0005-0000-0000-0000DA7B0000}"/>
    <cellStyle name="Normal 67 4 2 10 3" xfId="20881" xr:uid="{00000000-0005-0000-0000-0000DB7B0000}"/>
    <cellStyle name="Normal 67 4 2 10 4" xfId="29034" xr:uid="{00000000-0005-0000-0000-0000DC7B0000}"/>
    <cellStyle name="Normal 67 4 2 10 5" xfId="37266" xr:uid="{00000000-0005-0000-0000-0000DD7B0000}"/>
    <cellStyle name="Normal 67 4 2 10 6" xfId="46777" xr:uid="{00000000-0005-0000-0000-0000DE7B0000}"/>
    <cellStyle name="Normal 67 4 2 11" xfId="3284" xr:uid="{00000000-0005-0000-0000-0000DF7B0000}"/>
    <cellStyle name="Normal 67 4 2 11 2" xfId="12801" xr:uid="{00000000-0005-0000-0000-0000E07B0000}"/>
    <cellStyle name="Normal 67 4 2 11 3" xfId="20960" xr:uid="{00000000-0005-0000-0000-0000E17B0000}"/>
    <cellStyle name="Normal 67 4 2 11 4" xfId="29113" xr:uid="{00000000-0005-0000-0000-0000E27B0000}"/>
    <cellStyle name="Normal 67 4 2 11 5" xfId="37345" xr:uid="{00000000-0005-0000-0000-0000E37B0000}"/>
    <cellStyle name="Normal 67 4 2 11 6" xfId="46856" xr:uid="{00000000-0005-0000-0000-0000E47B0000}"/>
    <cellStyle name="Normal 67 4 2 12" xfId="3363" xr:uid="{00000000-0005-0000-0000-0000E57B0000}"/>
    <cellStyle name="Normal 67 4 2 12 2" xfId="12880" xr:uid="{00000000-0005-0000-0000-0000E67B0000}"/>
    <cellStyle name="Normal 67 4 2 12 3" xfId="21039" xr:uid="{00000000-0005-0000-0000-0000E77B0000}"/>
    <cellStyle name="Normal 67 4 2 12 4" xfId="29192" xr:uid="{00000000-0005-0000-0000-0000E87B0000}"/>
    <cellStyle name="Normal 67 4 2 12 5" xfId="37424" xr:uid="{00000000-0005-0000-0000-0000E97B0000}"/>
    <cellStyle name="Normal 67 4 2 12 6" xfId="46935" xr:uid="{00000000-0005-0000-0000-0000EA7B0000}"/>
    <cellStyle name="Normal 67 4 2 13" xfId="3443" xr:uid="{00000000-0005-0000-0000-0000EB7B0000}"/>
    <cellStyle name="Normal 67 4 2 13 2" xfId="12960" xr:uid="{00000000-0005-0000-0000-0000EC7B0000}"/>
    <cellStyle name="Normal 67 4 2 13 3" xfId="21119" xr:uid="{00000000-0005-0000-0000-0000ED7B0000}"/>
    <cellStyle name="Normal 67 4 2 13 4" xfId="29272" xr:uid="{00000000-0005-0000-0000-0000EE7B0000}"/>
    <cellStyle name="Normal 67 4 2 13 5" xfId="37504" xr:uid="{00000000-0005-0000-0000-0000EF7B0000}"/>
    <cellStyle name="Normal 67 4 2 13 6" xfId="47015" xr:uid="{00000000-0005-0000-0000-0000F07B0000}"/>
    <cellStyle name="Normal 67 4 2 14" xfId="6009" xr:uid="{00000000-0005-0000-0000-0000F17B0000}"/>
    <cellStyle name="Normal 67 4 2 14 2" xfId="15526" xr:uid="{00000000-0005-0000-0000-0000F27B0000}"/>
    <cellStyle name="Normal 67 4 2 14 3" xfId="23679" xr:uid="{00000000-0005-0000-0000-0000F37B0000}"/>
    <cellStyle name="Normal 67 4 2 14 4" xfId="31832" xr:uid="{00000000-0005-0000-0000-0000F47B0000}"/>
    <cellStyle name="Normal 67 4 2 14 5" xfId="40064" xr:uid="{00000000-0005-0000-0000-0000F57B0000}"/>
    <cellStyle name="Normal 67 4 2 14 6" xfId="49575" xr:uid="{00000000-0005-0000-0000-0000F67B0000}"/>
    <cellStyle name="Normal 67 4 2 15" xfId="8568" xr:uid="{00000000-0005-0000-0000-0000F77B0000}"/>
    <cellStyle name="Normal 67 4 2 15 2" xfId="42623" xr:uid="{00000000-0005-0000-0000-0000F87B0000}"/>
    <cellStyle name="Normal 67 4 2 15 3" xfId="52134" xr:uid="{00000000-0005-0000-0000-0000F97B0000}"/>
    <cellStyle name="Normal 67 4 2 16" xfId="8647" xr:uid="{00000000-0005-0000-0000-0000FA7B0000}"/>
    <cellStyle name="Normal 67 4 2 16 2" xfId="42702" xr:uid="{00000000-0005-0000-0000-0000FB7B0000}"/>
    <cellStyle name="Normal 67 4 2 16 3" xfId="52213" xr:uid="{00000000-0005-0000-0000-0000FC7B0000}"/>
    <cellStyle name="Normal 67 4 2 17" xfId="8726" xr:uid="{00000000-0005-0000-0000-0000FD7B0000}"/>
    <cellStyle name="Normal 67 4 2 17 2" xfId="42781" xr:uid="{00000000-0005-0000-0000-0000FE7B0000}"/>
    <cellStyle name="Normal 67 4 2 17 3" xfId="52292" xr:uid="{00000000-0005-0000-0000-0000FF7B0000}"/>
    <cellStyle name="Normal 67 4 2 18" xfId="8805" xr:uid="{00000000-0005-0000-0000-0000007C0000}"/>
    <cellStyle name="Normal 67 4 2 18 2" xfId="42860" xr:uid="{00000000-0005-0000-0000-0000017C0000}"/>
    <cellStyle name="Normal 67 4 2 18 3" xfId="52371" xr:uid="{00000000-0005-0000-0000-0000027C0000}"/>
    <cellStyle name="Normal 67 4 2 19" xfId="8884" xr:uid="{00000000-0005-0000-0000-0000037C0000}"/>
    <cellStyle name="Normal 67 4 2 19 2" xfId="42939" xr:uid="{00000000-0005-0000-0000-0000047C0000}"/>
    <cellStyle name="Normal 67 4 2 19 3" xfId="52450" xr:uid="{00000000-0005-0000-0000-0000057C0000}"/>
    <cellStyle name="Normal 67 4 2 2" xfId="476" xr:uid="{00000000-0005-0000-0000-0000067C0000}"/>
    <cellStyle name="Normal 67 4 2 2 10" xfId="26318" xr:uid="{00000000-0005-0000-0000-0000077C0000}"/>
    <cellStyle name="Normal 67 4 2 2 11" xfId="34550" xr:uid="{00000000-0005-0000-0000-0000087C0000}"/>
    <cellStyle name="Normal 67 4 2 2 12" xfId="44061" xr:uid="{00000000-0005-0000-0000-0000097C0000}"/>
    <cellStyle name="Normal 67 4 2 2 2" xfId="637" xr:uid="{00000000-0005-0000-0000-00000A7C0000}"/>
    <cellStyle name="Normal 67 4 2 2 2 10" xfId="34710" xr:uid="{00000000-0005-0000-0000-00000B7C0000}"/>
    <cellStyle name="Normal 67 4 2 2 2 11" xfId="44221" xr:uid="{00000000-0005-0000-0000-00000C7C0000}"/>
    <cellStyle name="Normal 67 4 2 2 2 2" xfId="963" xr:uid="{00000000-0005-0000-0000-00000D7C0000}"/>
    <cellStyle name="Normal 67 4 2 2 2 2 10" xfId="44541" xr:uid="{00000000-0005-0000-0000-00000E7C0000}"/>
    <cellStyle name="Normal 67 4 2 2 2 2 2" xfId="1606" xr:uid="{00000000-0005-0000-0000-00000F7C0000}"/>
    <cellStyle name="Normal 67 4 2 2 2 2 2 2" xfId="2889" xr:uid="{00000000-0005-0000-0000-0000107C0000}"/>
    <cellStyle name="Normal 67 4 2 2 2 2 2 2 2" xfId="5929" xr:uid="{00000000-0005-0000-0000-0000117C0000}"/>
    <cellStyle name="Normal 67 4 2 2 2 2 2 2 2 2" xfId="15446" xr:uid="{00000000-0005-0000-0000-0000127C0000}"/>
    <cellStyle name="Normal 67 4 2 2 2 2 2 2 2 3" xfId="23599" xr:uid="{00000000-0005-0000-0000-0000137C0000}"/>
    <cellStyle name="Normal 67 4 2 2 2 2 2 2 2 4" xfId="31752" xr:uid="{00000000-0005-0000-0000-0000147C0000}"/>
    <cellStyle name="Normal 67 4 2 2 2 2 2 2 2 5" xfId="39984" xr:uid="{00000000-0005-0000-0000-0000157C0000}"/>
    <cellStyle name="Normal 67 4 2 2 2 2 2 2 2 6" xfId="49495" xr:uid="{00000000-0005-0000-0000-0000167C0000}"/>
    <cellStyle name="Normal 67 4 2 2 2 2 2 2 3" xfId="8489" xr:uid="{00000000-0005-0000-0000-0000177C0000}"/>
    <cellStyle name="Normal 67 4 2 2 2 2 2 2 3 2" xfId="18006" xr:uid="{00000000-0005-0000-0000-0000187C0000}"/>
    <cellStyle name="Normal 67 4 2 2 2 2 2 2 3 3" xfId="26159" xr:uid="{00000000-0005-0000-0000-0000197C0000}"/>
    <cellStyle name="Normal 67 4 2 2 2 2 2 2 3 4" xfId="34312" xr:uid="{00000000-0005-0000-0000-00001A7C0000}"/>
    <cellStyle name="Normal 67 4 2 2 2 2 2 2 3 5" xfId="42544" xr:uid="{00000000-0005-0000-0000-00001B7C0000}"/>
    <cellStyle name="Normal 67 4 2 2 2 2 2 2 3 6" xfId="52055" xr:uid="{00000000-0005-0000-0000-00001C7C0000}"/>
    <cellStyle name="Normal 67 4 2 2 2 2 2 2 4" xfId="12406" xr:uid="{00000000-0005-0000-0000-00001D7C0000}"/>
    <cellStyle name="Normal 67 4 2 2 2 2 2 2 5" xfId="20565" xr:uid="{00000000-0005-0000-0000-00001E7C0000}"/>
    <cellStyle name="Normal 67 4 2 2 2 2 2 2 6" xfId="28718" xr:uid="{00000000-0005-0000-0000-00001F7C0000}"/>
    <cellStyle name="Normal 67 4 2 2 2 2 2 2 7" xfId="36950" xr:uid="{00000000-0005-0000-0000-0000207C0000}"/>
    <cellStyle name="Normal 67 4 2 2 2 2 2 2 8" xfId="46461" xr:uid="{00000000-0005-0000-0000-0000217C0000}"/>
    <cellStyle name="Normal 67 4 2 2 2 2 2 3" xfId="4649" xr:uid="{00000000-0005-0000-0000-0000227C0000}"/>
    <cellStyle name="Normal 67 4 2 2 2 2 2 3 2" xfId="14166" xr:uid="{00000000-0005-0000-0000-0000237C0000}"/>
    <cellStyle name="Normal 67 4 2 2 2 2 2 3 3" xfId="22319" xr:uid="{00000000-0005-0000-0000-0000247C0000}"/>
    <cellStyle name="Normal 67 4 2 2 2 2 2 3 4" xfId="30472" xr:uid="{00000000-0005-0000-0000-0000257C0000}"/>
    <cellStyle name="Normal 67 4 2 2 2 2 2 3 5" xfId="38704" xr:uid="{00000000-0005-0000-0000-0000267C0000}"/>
    <cellStyle name="Normal 67 4 2 2 2 2 2 3 6" xfId="48215" xr:uid="{00000000-0005-0000-0000-0000277C0000}"/>
    <cellStyle name="Normal 67 4 2 2 2 2 2 4" xfId="7209" xr:uid="{00000000-0005-0000-0000-0000287C0000}"/>
    <cellStyle name="Normal 67 4 2 2 2 2 2 4 2" xfId="16726" xr:uid="{00000000-0005-0000-0000-0000297C0000}"/>
    <cellStyle name="Normal 67 4 2 2 2 2 2 4 3" xfId="24879" xr:uid="{00000000-0005-0000-0000-00002A7C0000}"/>
    <cellStyle name="Normal 67 4 2 2 2 2 2 4 4" xfId="33032" xr:uid="{00000000-0005-0000-0000-00002B7C0000}"/>
    <cellStyle name="Normal 67 4 2 2 2 2 2 4 5" xfId="41264" xr:uid="{00000000-0005-0000-0000-00002C7C0000}"/>
    <cellStyle name="Normal 67 4 2 2 2 2 2 4 6" xfId="50775" xr:uid="{00000000-0005-0000-0000-00002D7C0000}"/>
    <cellStyle name="Normal 67 4 2 2 2 2 2 5" xfId="11126" xr:uid="{00000000-0005-0000-0000-00002E7C0000}"/>
    <cellStyle name="Normal 67 4 2 2 2 2 2 6" xfId="19285" xr:uid="{00000000-0005-0000-0000-00002F7C0000}"/>
    <cellStyle name="Normal 67 4 2 2 2 2 2 7" xfId="27438" xr:uid="{00000000-0005-0000-0000-0000307C0000}"/>
    <cellStyle name="Normal 67 4 2 2 2 2 2 8" xfId="35670" xr:uid="{00000000-0005-0000-0000-0000317C0000}"/>
    <cellStyle name="Normal 67 4 2 2 2 2 2 9" xfId="45181" xr:uid="{00000000-0005-0000-0000-0000327C0000}"/>
    <cellStyle name="Normal 67 4 2 2 2 2 3" xfId="2249" xr:uid="{00000000-0005-0000-0000-0000337C0000}"/>
    <cellStyle name="Normal 67 4 2 2 2 2 3 2" xfId="5289" xr:uid="{00000000-0005-0000-0000-0000347C0000}"/>
    <cellStyle name="Normal 67 4 2 2 2 2 3 2 2" xfId="14806" xr:uid="{00000000-0005-0000-0000-0000357C0000}"/>
    <cellStyle name="Normal 67 4 2 2 2 2 3 2 3" xfId="22959" xr:uid="{00000000-0005-0000-0000-0000367C0000}"/>
    <cellStyle name="Normal 67 4 2 2 2 2 3 2 4" xfId="31112" xr:uid="{00000000-0005-0000-0000-0000377C0000}"/>
    <cellStyle name="Normal 67 4 2 2 2 2 3 2 5" xfId="39344" xr:uid="{00000000-0005-0000-0000-0000387C0000}"/>
    <cellStyle name="Normal 67 4 2 2 2 2 3 2 6" xfId="48855" xr:uid="{00000000-0005-0000-0000-0000397C0000}"/>
    <cellStyle name="Normal 67 4 2 2 2 2 3 3" xfId="7849" xr:uid="{00000000-0005-0000-0000-00003A7C0000}"/>
    <cellStyle name="Normal 67 4 2 2 2 2 3 3 2" xfId="17366" xr:uid="{00000000-0005-0000-0000-00003B7C0000}"/>
    <cellStyle name="Normal 67 4 2 2 2 2 3 3 3" xfId="25519" xr:uid="{00000000-0005-0000-0000-00003C7C0000}"/>
    <cellStyle name="Normal 67 4 2 2 2 2 3 3 4" xfId="33672" xr:uid="{00000000-0005-0000-0000-00003D7C0000}"/>
    <cellStyle name="Normal 67 4 2 2 2 2 3 3 5" xfId="41904" xr:uid="{00000000-0005-0000-0000-00003E7C0000}"/>
    <cellStyle name="Normal 67 4 2 2 2 2 3 3 6" xfId="51415" xr:uid="{00000000-0005-0000-0000-00003F7C0000}"/>
    <cellStyle name="Normal 67 4 2 2 2 2 3 4" xfId="11766" xr:uid="{00000000-0005-0000-0000-0000407C0000}"/>
    <cellStyle name="Normal 67 4 2 2 2 2 3 5" xfId="19925" xr:uid="{00000000-0005-0000-0000-0000417C0000}"/>
    <cellStyle name="Normal 67 4 2 2 2 2 3 6" xfId="28078" xr:uid="{00000000-0005-0000-0000-0000427C0000}"/>
    <cellStyle name="Normal 67 4 2 2 2 2 3 7" xfId="36310" xr:uid="{00000000-0005-0000-0000-0000437C0000}"/>
    <cellStyle name="Normal 67 4 2 2 2 2 3 8" xfId="45821" xr:uid="{00000000-0005-0000-0000-0000447C0000}"/>
    <cellStyle name="Normal 67 4 2 2 2 2 4" xfId="4009" xr:uid="{00000000-0005-0000-0000-0000457C0000}"/>
    <cellStyle name="Normal 67 4 2 2 2 2 4 2" xfId="13526" xr:uid="{00000000-0005-0000-0000-0000467C0000}"/>
    <cellStyle name="Normal 67 4 2 2 2 2 4 3" xfId="21679" xr:uid="{00000000-0005-0000-0000-0000477C0000}"/>
    <cellStyle name="Normal 67 4 2 2 2 2 4 4" xfId="29832" xr:uid="{00000000-0005-0000-0000-0000487C0000}"/>
    <cellStyle name="Normal 67 4 2 2 2 2 4 5" xfId="38064" xr:uid="{00000000-0005-0000-0000-0000497C0000}"/>
    <cellStyle name="Normal 67 4 2 2 2 2 4 6" xfId="47575" xr:uid="{00000000-0005-0000-0000-00004A7C0000}"/>
    <cellStyle name="Normal 67 4 2 2 2 2 5" xfId="6569" xr:uid="{00000000-0005-0000-0000-00004B7C0000}"/>
    <cellStyle name="Normal 67 4 2 2 2 2 5 2" xfId="16086" xr:uid="{00000000-0005-0000-0000-00004C7C0000}"/>
    <cellStyle name="Normal 67 4 2 2 2 2 5 3" xfId="24239" xr:uid="{00000000-0005-0000-0000-00004D7C0000}"/>
    <cellStyle name="Normal 67 4 2 2 2 2 5 4" xfId="32392" xr:uid="{00000000-0005-0000-0000-00004E7C0000}"/>
    <cellStyle name="Normal 67 4 2 2 2 2 5 5" xfId="40624" xr:uid="{00000000-0005-0000-0000-00004F7C0000}"/>
    <cellStyle name="Normal 67 4 2 2 2 2 5 6" xfId="50135" xr:uid="{00000000-0005-0000-0000-0000507C0000}"/>
    <cellStyle name="Normal 67 4 2 2 2 2 6" xfId="10486" xr:uid="{00000000-0005-0000-0000-0000517C0000}"/>
    <cellStyle name="Normal 67 4 2 2 2 2 7" xfId="18645" xr:uid="{00000000-0005-0000-0000-0000527C0000}"/>
    <cellStyle name="Normal 67 4 2 2 2 2 8" xfId="26798" xr:uid="{00000000-0005-0000-0000-0000537C0000}"/>
    <cellStyle name="Normal 67 4 2 2 2 2 9" xfId="35030" xr:uid="{00000000-0005-0000-0000-0000547C0000}"/>
    <cellStyle name="Normal 67 4 2 2 2 3" xfId="1286" xr:uid="{00000000-0005-0000-0000-0000557C0000}"/>
    <cellStyle name="Normal 67 4 2 2 2 3 2" xfId="2569" xr:uid="{00000000-0005-0000-0000-0000567C0000}"/>
    <cellStyle name="Normal 67 4 2 2 2 3 2 2" xfId="5609" xr:uid="{00000000-0005-0000-0000-0000577C0000}"/>
    <cellStyle name="Normal 67 4 2 2 2 3 2 2 2" xfId="15126" xr:uid="{00000000-0005-0000-0000-0000587C0000}"/>
    <cellStyle name="Normal 67 4 2 2 2 3 2 2 3" xfId="23279" xr:uid="{00000000-0005-0000-0000-0000597C0000}"/>
    <cellStyle name="Normal 67 4 2 2 2 3 2 2 4" xfId="31432" xr:uid="{00000000-0005-0000-0000-00005A7C0000}"/>
    <cellStyle name="Normal 67 4 2 2 2 3 2 2 5" xfId="39664" xr:uid="{00000000-0005-0000-0000-00005B7C0000}"/>
    <cellStyle name="Normal 67 4 2 2 2 3 2 2 6" xfId="49175" xr:uid="{00000000-0005-0000-0000-00005C7C0000}"/>
    <cellStyle name="Normal 67 4 2 2 2 3 2 3" xfId="8169" xr:uid="{00000000-0005-0000-0000-00005D7C0000}"/>
    <cellStyle name="Normal 67 4 2 2 2 3 2 3 2" xfId="17686" xr:uid="{00000000-0005-0000-0000-00005E7C0000}"/>
    <cellStyle name="Normal 67 4 2 2 2 3 2 3 3" xfId="25839" xr:uid="{00000000-0005-0000-0000-00005F7C0000}"/>
    <cellStyle name="Normal 67 4 2 2 2 3 2 3 4" xfId="33992" xr:uid="{00000000-0005-0000-0000-0000607C0000}"/>
    <cellStyle name="Normal 67 4 2 2 2 3 2 3 5" xfId="42224" xr:uid="{00000000-0005-0000-0000-0000617C0000}"/>
    <cellStyle name="Normal 67 4 2 2 2 3 2 3 6" xfId="51735" xr:uid="{00000000-0005-0000-0000-0000627C0000}"/>
    <cellStyle name="Normal 67 4 2 2 2 3 2 4" xfId="12086" xr:uid="{00000000-0005-0000-0000-0000637C0000}"/>
    <cellStyle name="Normal 67 4 2 2 2 3 2 5" xfId="20245" xr:uid="{00000000-0005-0000-0000-0000647C0000}"/>
    <cellStyle name="Normal 67 4 2 2 2 3 2 6" xfId="28398" xr:uid="{00000000-0005-0000-0000-0000657C0000}"/>
    <cellStyle name="Normal 67 4 2 2 2 3 2 7" xfId="36630" xr:uid="{00000000-0005-0000-0000-0000667C0000}"/>
    <cellStyle name="Normal 67 4 2 2 2 3 2 8" xfId="46141" xr:uid="{00000000-0005-0000-0000-0000677C0000}"/>
    <cellStyle name="Normal 67 4 2 2 2 3 3" xfId="4329" xr:uid="{00000000-0005-0000-0000-0000687C0000}"/>
    <cellStyle name="Normal 67 4 2 2 2 3 3 2" xfId="13846" xr:uid="{00000000-0005-0000-0000-0000697C0000}"/>
    <cellStyle name="Normal 67 4 2 2 2 3 3 3" xfId="21999" xr:uid="{00000000-0005-0000-0000-00006A7C0000}"/>
    <cellStyle name="Normal 67 4 2 2 2 3 3 4" xfId="30152" xr:uid="{00000000-0005-0000-0000-00006B7C0000}"/>
    <cellStyle name="Normal 67 4 2 2 2 3 3 5" xfId="38384" xr:uid="{00000000-0005-0000-0000-00006C7C0000}"/>
    <cellStyle name="Normal 67 4 2 2 2 3 3 6" xfId="47895" xr:uid="{00000000-0005-0000-0000-00006D7C0000}"/>
    <cellStyle name="Normal 67 4 2 2 2 3 4" xfId="6889" xr:uid="{00000000-0005-0000-0000-00006E7C0000}"/>
    <cellStyle name="Normal 67 4 2 2 2 3 4 2" xfId="16406" xr:uid="{00000000-0005-0000-0000-00006F7C0000}"/>
    <cellStyle name="Normal 67 4 2 2 2 3 4 3" xfId="24559" xr:uid="{00000000-0005-0000-0000-0000707C0000}"/>
    <cellStyle name="Normal 67 4 2 2 2 3 4 4" xfId="32712" xr:uid="{00000000-0005-0000-0000-0000717C0000}"/>
    <cellStyle name="Normal 67 4 2 2 2 3 4 5" xfId="40944" xr:uid="{00000000-0005-0000-0000-0000727C0000}"/>
    <cellStyle name="Normal 67 4 2 2 2 3 4 6" xfId="50455" xr:uid="{00000000-0005-0000-0000-0000737C0000}"/>
    <cellStyle name="Normal 67 4 2 2 2 3 5" xfId="10806" xr:uid="{00000000-0005-0000-0000-0000747C0000}"/>
    <cellStyle name="Normal 67 4 2 2 2 3 6" xfId="18965" xr:uid="{00000000-0005-0000-0000-0000757C0000}"/>
    <cellStyle name="Normal 67 4 2 2 2 3 7" xfId="27118" xr:uid="{00000000-0005-0000-0000-0000767C0000}"/>
    <cellStyle name="Normal 67 4 2 2 2 3 8" xfId="35350" xr:uid="{00000000-0005-0000-0000-0000777C0000}"/>
    <cellStyle name="Normal 67 4 2 2 2 3 9" xfId="44861" xr:uid="{00000000-0005-0000-0000-0000787C0000}"/>
    <cellStyle name="Normal 67 4 2 2 2 4" xfId="1929" xr:uid="{00000000-0005-0000-0000-0000797C0000}"/>
    <cellStyle name="Normal 67 4 2 2 2 4 2" xfId="4969" xr:uid="{00000000-0005-0000-0000-00007A7C0000}"/>
    <cellStyle name="Normal 67 4 2 2 2 4 2 2" xfId="14486" xr:uid="{00000000-0005-0000-0000-00007B7C0000}"/>
    <cellStyle name="Normal 67 4 2 2 2 4 2 3" xfId="22639" xr:uid="{00000000-0005-0000-0000-00007C7C0000}"/>
    <cellStyle name="Normal 67 4 2 2 2 4 2 4" xfId="30792" xr:uid="{00000000-0005-0000-0000-00007D7C0000}"/>
    <cellStyle name="Normal 67 4 2 2 2 4 2 5" xfId="39024" xr:uid="{00000000-0005-0000-0000-00007E7C0000}"/>
    <cellStyle name="Normal 67 4 2 2 2 4 2 6" xfId="48535" xr:uid="{00000000-0005-0000-0000-00007F7C0000}"/>
    <cellStyle name="Normal 67 4 2 2 2 4 3" xfId="7529" xr:uid="{00000000-0005-0000-0000-0000807C0000}"/>
    <cellStyle name="Normal 67 4 2 2 2 4 3 2" xfId="17046" xr:uid="{00000000-0005-0000-0000-0000817C0000}"/>
    <cellStyle name="Normal 67 4 2 2 2 4 3 3" xfId="25199" xr:uid="{00000000-0005-0000-0000-0000827C0000}"/>
    <cellStyle name="Normal 67 4 2 2 2 4 3 4" xfId="33352" xr:uid="{00000000-0005-0000-0000-0000837C0000}"/>
    <cellStyle name="Normal 67 4 2 2 2 4 3 5" xfId="41584" xr:uid="{00000000-0005-0000-0000-0000847C0000}"/>
    <cellStyle name="Normal 67 4 2 2 2 4 3 6" xfId="51095" xr:uid="{00000000-0005-0000-0000-0000857C0000}"/>
    <cellStyle name="Normal 67 4 2 2 2 4 4" xfId="11446" xr:uid="{00000000-0005-0000-0000-0000867C0000}"/>
    <cellStyle name="Normal 67 4 2 2 2 4 5" xfId="19605" xr:uid="{00000000-0005-0000-0000-0000877C0000}"/>
    <cellStyle name="Normal 67 4 2 2 2 4 6" xfId="27758" xr:uid="{00000000-0005-0000-0000-0000887C0000}"/>
    <cellStyle name="Normal 67 4 2 2 2 4 7" xfId="35990" xr:uid="{00000000-0005-0000-0000-0000897C0000}"/>
    <cellStyle name="Normal 67 4 2 2 2 4 8" xfId="45501" xr:uid="{00000000-0005-0000-0000-00008A7C0000}"/>
    <cellStyle name="Normal 67 4 2 2 2 5" xfId="3686" xr:uid="{00000000-0005-0000-0000-00008B7C0000}"/>
    <cellStyle name="Normal 67 4 2 2 2 5 2" xfId="13203" xr:uid="{00000000-0005-0000-0000-00008C7C0000}"/>
    <cellStyle name="Normal 67 4 2 2 2 5 3" xfId="21359" xr:uid="{00000000-0005-0000-0000-00008D7C0000}"/>
    <cellStyle name="Normal 67 4 2 2 2 5 4" xfId="29512" xr:uid="{00000000-0005-0000-0000-00008E7C0000}"/>
    <cellStyle name="Normal 67 4 2 2 2 5 5" xfId="37744" xr:uid="{00000000-0005-0000-0000-00008F7C0000}"/>
    <cellStyle name="Normal 67 4 2 2 2 5 6" xfId="47255" xr:uid="{00000000-0005-0000-0000-0000907C0000}"/>
    <cellStyle name="Normal 67 4 2 2 2 6" xfId="6249" xr:uid="{00000000-0005-0000-0000-0000917C0000}"/>
    <cellStyle name="Normal 67 4 2 2 2 6 2" xfId="15766" xr:uid="{00000000-0005-0000-0000-0000927C0000}"/>
    <cellStyle name="Normal 67 4 2 2 2 6 3" xfId="23919" xr:uid="{00000000-0005-0000-0000-0000937C0000}"/>
    <cellStyle name="Normal 67 4 2 2 2 6 4" xfId="32072" xr:uid="{00000000-0005-0000-0000-0000947C0000}"/>
    <cellStyle name="Normal 67 4 2 2 2 6 5" xfId="40304" xr:uid="{00000000-0005-0000-0000-0000957C0000}"/>
    <cellStyle name="Normal 67 4 2 2 2 6 6" xfId="49815" xr:uid="{00000000-0005-0000-0000-0000967C0000}"/>
    <cellStyle name="Normal 67 4 2 2 2 7" xfId="10166" xr:uid="{00000000-0005-0000-0000-0000977C0000}"/>
    <cellStyle name="Normal 67 4 2 2 2 8" xfId="18325" xr:uid="{00000000-0005-0000-0000-0000987C0000}"/>
    <cellStyle name="Normal 67 4 2 2 2 9" xfId="26478" xr:uid="{00000000-0005-0000-0000-0000997C0000}"/>
    <cellStyle name="Normal 67 4 2 2 3" xfId="800" xr:uid="{00000000-0005-0000-0000-00009A7C0000}"/>
    <cellStyle name="Normal 67 4 2 2 3 10" xfId="44381" xr:uid="{00000000-0005-0000-0000-00009B7C0000}"/>
    <cellStyle name="Normal 67 4 2 2 3 2" xfId="1446" xr:uid="{00000000-0005-0000-0000-00009C7C0000}"/>
    <cellStyle name="Normal 67 4 2 2 3 2 2" xfId="2729" xr:uid="{00000000-0005-0000-0000-00009D7C0000}"/>
    <cellStyle name="Normal 67 4 2 2 3 2 2 2" xfId="5769" xr:uid="{00000000-0005-0000-0000-00009E7C0000}"/>
    <cellStyle name="Normal 67 4 2 2 3 2 2 2 2" xfId="15286" xr:uid="{00000000-0005-0000-0000-00009F7C0000}"/>
    <cellStyle name="Normal 67 4 2 2 3 2 2 2 3" xfId="23439" xr:uid="{00000000-0005-0000-0000-0000A07C0000}"/>
    <cellStyle name="Normal 67 4 2 2 3 2 2 2 4" xfId="31592" xr:uid="{00000000-0005-0000-0000-0000A17C0000}"/>
    <cellStyle name="Normal 67 4 2 2 3 2 2 2 5" xfId="39824" xr:uid="{00000000-0005-0000-0000-0000A27C0000}"/>
    <cellStyle name="Normal 67 4 2 2 3 2 2 2 6" xfId="49335" xr:uid="{00000000-0005-0000-0000-0000A37C0000}"/>
    <cellStyle name="Normal 67 4 2 2 3 2 2 3" xfId="8329" xr:uid="{00000000-0005-0000-0000-0000A47C0000}"/>
    <cellStyle name="Normal 67 4 2 2 3 2 2 3 2" xfId="17846" xr:uid="{00000000-0005-0000-0000-0000A57C0000}"/>
    <cellStyle name="Normal 67 4 2 2 3 2 2 3 3" xfId="25999" xr:uid="{00000000-0005-0000-0000-0000A67C0000}"/>
    <cellStyle name="Normal 67 4 2 2 3 2 2 3 4" xfId="34152" xr:uid="{00000000-0005-0000-0000-0000A77C0000}"/>
    <cellStyle name="Normal 67 4 2 2 3 2 2 3 5" xfId="42384" xr:uid="{00000000-0005-0000-0000-0000A87C0000}"/>
    <cellStyle name="Normal 67 4 2 2 3 2 2 3 6" xfId="51895" xr:uid="{00000000-0005-0000-0000-0000A97C0000}"/>
    <cellStyle name="Normal 67 4 2 2 3 2 2 4" xfId="12246" xr:uid="{00000000-0005-0000-0000-0000AA7C0000}"/>
    <cellStyle name="Normal 67 4 2 2 3 2 2 5" xfId="20405" xr:uid="{00000000-0005-0000-0000-0000AB7C0000}"/>
    <cellStyle name="Normal 67 4 2 2 3 2 2 6" xfId="28558" xr:uid="{00000000-0005-0000-0000-0000AC7C0000}"/>
    <cellStyle name="Normal 67 4 2 2 3 2 2 7" xfId="36790" xr:uid="{00000000-0005-0000-0000-0000AD7C0000}"/>
    <cellStyle name="Normal 67 4 2 2 3 2 2 8" xfId="46301" xr:uid="{00000000-0005-0000-0000-0000AE7C0000}"/>
    <cellStyle name="Normal 67 4 2 2 3 2 3" xfId="4489" xr:uid="{00000000-0005-0000-0000-0000AF7C0000}"/>
    <cellStyle name="Normal 67 4 2 2 3 2 3 2" xfId="14006" xr:uid="{00000000-0005-0000-0000-0000B07C0000}"/>
    <cellStyle name="Normal 67 4 2 2 3 2 3 3" xfId="22159" xr:uid="{00000000-0005-0000-0000-0000B17C0000}"/>
    <cellStyle name="Normal 67 4 2 2 3 2 3 4" xfId="30312" xr:uid="{00000000-0005-0000-0000-0000B27C0000}"/>
    <cellStyle name="Normal 67 4 2 2 3 2 3 5" xfId="38544" xr:uid="{00000000-0005-0000-0000-0000B37C0000}"/>
    <cellStyle name="Normal 67 4 2 2 3 2 3 6" xfId="48055" xr:uid="{00000000-0005-0000-0000-0000B47C0000}"/>
    <cellStyle name="Normal 67 4 2 2 3 2 4" xfId="7049" xr:uid="{00000000-0005-0000-0000-0000B57C0000}"/>
    <cellStyle name="Normal 67 4 2 2 3 2 4 2" xfId="16566" xr:uid="{00000000-0005-0000-0000-0000B67C0000}"/>
    <cellStyle name="Normal 67 4 2 2 3 2 4 3" xfId="24719" xr:uid="{00000000-0005-0000-0000-0000B77C0000}"/>
    <cellStyle name="Normal 67 4 2 2 3 2 4 4" xfId="32872" xr:uid="{00000000-0005-0000-0000-0000B87C0000}"/>
    <cellStyle name="Normal 67 4 2 2 3 2 4 5" xfId="41104" xr:uid="{00000000-0005-0000-0000-0000B97C0000}"/>
    <cellStyle name="Normal 67 4 2 2 3 2 4 6" xfId="50615" xr:uid="{00000000-0005-0000-0000-0000BA7C0000}"/>
    <cellStyle name="Normal 67 4 2 2 3 2 5" xfId="10966" xr:uid="{00000000-0005-0000-0000-0000BB7C0000}"/>
    <cellStyle name="Normal 67 4 2 2 3 2 6" xfId="19125" xr:uid="{00000000-0005-0000-0000-0000BC7C0000}"/>
    <cellStyle name="Normal 67 4 2 2 3 2 7" xfId="27278" xr:uid="{00000000-0005-0000-0000-0000BD7C0000}"/>
    <cellStyle name="Normal 67 4 2 2 3 2 8" xfId="35510" xr:uid="{00000000-0005-0000-0000-0000BE7C0000}"/>
    <cellStyle name="Normal 67 4 2 2 3 2 9" xfId="45021" xr:uid="{00000000-0005-0000-0000-0000BF7C0000}"/>
    <cellStyle name="Normal 67 4 2 2 3 3" xfId="2089" xr:uid="{00000000-0005-0000-0000-0000C07C0000}"/>
    <cellStyle name="Normal 67 4 2 2 3 3 2" xfId="5129" xr:uid="{00000000-0005-0000-0000-0000C17C0000}"/>
    <cellStyle name="Normal 67 4 2 2 3 3 2 2" xfId="14646" xr:uid="{00000000-0005-0000-0000-0000C27C0000}"/>
    <cellStyle name="Normal 67 4 2 2 3 3 2 3" xfId="22799" xr:uid="{00000000-0005-0000-0000-0000C37C0000}"/>
    <cellStyle name="Normal 67 4 2 2 3 3 2 4" xfId="30952" xr:uid="{00000000-0005-0000-0000-0000C47C0000}"/>
    <cellStyle name="Normal 67 4 2 2 3 3 2 5" xfId="39184" xr:uid="{00000000-0005-0000-0000-0000C57C0000}"/>
    <cellStyle name="Normal 67 4 2 2 3 3 2 6" xfId="48695" xr:uid="{00000000-0005-0000-0000-0000C67C0000}"/>
    <cellStyle name="Normal 67 4 2 2 3 3 3" xfId="7689" xr:uid="{00000000-0005-0000-0000-0000C77C0000}"/>
    <cellStyle name="Normal 67 4 2 2 3 3 3 2" xfId="17206" xr:uid="{00000000-0005-0000-0000-0000C87C0000}"/>
    <cellStyle name="Normal 67 4 2 2 3 3 3 3" xfId="25359" xr:uid="{00000000-0005-0000-0000-0000C97C0000}"/>
    <cellStyle name="Normal 67 4 2 2 3 3 3 4" xfId="33512" xr:uid="{00000000-0005-0000-0000-0000CA7C0000}"/>
    <cellStyle name="Normal 67 4 2 2 3 3 3 5" xfId="41744" xr:uid="{00000000-0005-0000-0000-0000CB7C0000}"/>
    <cellStyle name="Normal 67 4 2 2 3 3 3 6" xfId="51255" xr:uid="{00000000-0005-0000-0000-0000CC7C0000}"/>
    <cellStyle name="Normal 67 4 2 2 3 3 4" xfId="11606" xr:uid="{00000000-0005-0000-0000-0000CD7C0000}"/>
    <cellStyle name="Normal 67 4 2 2 3 3 5" xfId="19765" xr:uid="{00000000-0005-0000-0000-0000CE7C0000}"/>
    <cellStyle name="Normal 67 4 2 2 3 3 6" xfId="27918" xr:uid="{00000000-0005-0000-0000-0000CF7C0000}"/>
    <cellStyle name="Normal 67 4 2 2 3 3 7" xfId="36150" xr:uid="{00000000-0005-0000-0000-0000D07C0000}"/>
    <cellStyle name="Normal 67 4 2 2 3 3 8" xfId="45661" xr:uid="{00000000-0005-0000-0000-0000D17C0000}"/>
    <cellStyle name="Normal 67 4 2 2 3 4" xfId="3846" xr:uid="{00000000-0005-0000-0000-0000D27C0000}"/>
    <cellStyle name="Normal 67 4 2 2 3 4 2" xfId="13363" xr:uid="{00000000-0005-0000-0000-0000D37C0000}"/>
    <cellStyle name="Normal 67 4 2 2 3 4 3" xfId="21519" xr:uid="{00000000-0005-0000-0000-0000D47C0000}"/>
    <cellStyle name="Normal 67 4 2 2 3 4 4" xfId="29672" xr:uid="{00000000-0005-0000-0000-0000D57C0000}"/>
    <cellStyle name="Normal 67 4 2 2 3 4 5" xfId="37904" xr:uid="{00000000-0005-0000-0000-0000D67C0000}"/>
    <cellStyle name="Normal 67 4 2 2 3 4 6" xfId="47415" xr:uid="{00000000-0005-0000-0000-0000D77C0000}"/>
    <cellStyle name="Normal 67 4 2 2 3 5" xfId="6409" xr:uid="{00000000-0005-0000-0000-0000D87C0000}"/>
    <cellStyle name="Normal 67 4 2 2 3 5 2" xfId="15926" xr:uid="{00000000-0005-0000-0000-0000D97C0000}"/>
    <cellStyle name="Normal 67 4 2 2 3 5 3" xfId="24079" xr:uid="{00000000-0005-0000-0000-0000DA7C0000}"/>
    <cellStyle name="Normal 67 4 2 2 3 5 4" xfId="32232" xr:uid="{00000000-0005-0000-0000-0000DB7C0000}"/>
    <cellStyle name="Normal 67 4 2 2 3 5 5" xfId="40464" xr:uid="{00000000-0005-0000-0000-0000DC7C0000}"/>
    <cellStyle name="Normal 67 4 2 2 3 5 6" xfId="49975" xr:uid="{00000000-0005-0000-0000-0000DD7C0000}"/>
    <cellStyle name="Normal 67 4 2 2 3 6" xfId="10326" xr:uid="{00000000-0005-0000-0000-0000DE7C0000}"/>
    <cellStyle name="Normal 67 4 2 2 3 7" xfId="18485" xr:uid="{00000000-0005-0000-0000-0000DF7C0000}"/>
    <cellStyle name="Normal 67 4 2 2 3 8" xfId="26638" xr:uid="{00000000-0005-0000-0000-0000E07C0000}"/>
    <cellStyle name="Normal 67 4 2 2 3 9" xfId="34870" xr:uid="{00000000-0005-0000-0000-0000E17C0000}"/>
    <cellStyle name="Normal 67 4 2 2 4" xfId="1126" xr:uid="{00000000-0005-0000-0000-0000E27C0000}"/>
    <cellStyle name="Normal 67 4 2 2 4 2" xfId="2409" xr:uid="{00000000-0005-0000-0000-0000E37C0000}"/>
    <cellStyle name="Normal 67 4 2 2 4 2 2" xfId="5449" xr:uid="{00000000-0005-0000-0000-0000E47C0000}"/>
    <cellStyle name="Normal 67 4 2 2 4 2 2 2" xfId="14966" xr:uid="{00000000-0005-0000-0000-0000E57C0000}"/>
    <cellStyle name="Normal 67 4 2 2 4 2 2 3" xfId="23119" xr:uid="{00000000-0005-0000-0000-0000E67C0000}"/>
    <cellStyle name="Normal 67 4 2 2 4 2 2 4" xfId="31272" xr:uid="{00000000-0005-0000-0000-0000E77C0000}"/>
    <cellStyle name="Normal 67 4 2 2 4 2 2 5" xfId="39504" xr:uid="{00000000-0005-0000-0000-0000E87C0000}"/>
    <cellStyle name="Normal 67 4 2 2 4 2 2 6" xfId="49015" xr:uid="{00000000-0005-0000-0000-0000E97C0000}"/>
    <cellStyle name="Normal 67 4 2 2 4 2 3" xfId="8009" xr:uid="{00000000-0005-0000-0000-0000EA7C0000}"/>
    <cellStyle name="Normal 67 4 2 2 4 2 3 2" xfId="17526" xr:uid="{00000000-0005-0000-0000-0000EB7C0000}"/>
    <cellStyle name="Normal 67 4 2 2 4 2 3 3" xfId="25679" xr:uid="{00000000-0005-0000-0000-0000EC7C0000}"/>
    <cellStyle name="Normal 67 4 2 2 4 2 3 4" xfId="33832" xr:uid="{00000000-0005-0000-0000-0000ED7C0000}"/>
    <cellStyle name="Normal 67 4 2 2 4 2 3 5" xfId="42064" xr:uid="{00000000-0005-0000-0000-0000EE7C0000}"/>
    <cellStyle name="Normal 67 4 2 2 4 2 3 6" xfId="51575" xr:uid="{00000000-0005-0000-0000-0000EF7C0000}"/>
    <cellStyle name="Normal 67 4 2 2 4 2 4" xfId="11926" xr:uid="{00000000-0005-0000-0000-0000F07C0000}"/>
    <cellStyle name="Normal 67 4 2 2 4 2 5" xfId="20085" xr:uid="{00000000-0005-0000-0000-0000F17C0000}"/>
    <cellStyle name="Normal 67 4 2 2 4 2 6" xfId="28238" xr:uid="{00000000-0005-0000-0000-0000F27C0000}"/>
    <cellStyle name="Normal 67 4 2 2 4 2 7" xfId="36470" xr:uid="{00000000-0005-0000-0000-0000F37C0000}"/>
    <cellStyle name="Normal 67 4 2 2 4 2 8" xfId="45981" xr:uid="{00000000-0005-0000-0000-0000F47C0000}"/>
    <cellStyle name="Normal 67 4 2 2 4 3" xfId="4169" xr:uid="{00000000-0005-0000-0000-0000F57C0000}"/>
    <cellStyle name="Normal 67 4 2 2 4 3 2" xfId="13686" xr:uid="{00000000-0005-0000-0000-0000F67C0000}"/>
    <cellStyle name="Normal 67 4 2 2 4 3 3" xfId="21839" xr:uid="{00000000-0005-0000-0000-0000F77C0000}"/>
    <cellStyle name="Normal 67 4 2 2 4 3 4" xfId="29992" xr:uid="{00000000-0005-0000-0000-0000F87C0000}"/>
    <cellStyle name="Normal 67 4 2 2 4 3 5" xfId="38224" xr:uid="{00000000-0005-0000-0000-0000F97C0000}"/>
    <cellStyle name="Normal 67 4 2 2 4 3 6" xfId="47735" xr:uid="{00000000-0005-0000-0000-0000FA7C0000}"/>
    <cellStyle name="Normal 67 4 2 2 4 4" xfId="6729" xr:uid="{00000000-0005-0000-0000-0000FB7C0000}"/>
    <cellStyle name="Normal 67 4 2 2 4 4 2" xfId="16246" xr:uid="{00000000-0005-0000-0000-0000FC7C0000}"/>
    <cellStyle name="Normal 67 4 2 2 4 4 3" xfId="24399" xr:uid="{00000000-0005-0000-0000-0000FD7C0000}"/>
    <cellStyle name="Normal 67 4 2 2 4 4 4" xfId="32552" xr:uid="{00000000-0005-0000-0000-0000FE7C0000}"/>
    <cellStyle name="Normal 67 4 2 2 4 4 5" xfId="40784" xr:uid="{00000000-0005-0000-0000-0000FF7C0000}"/>
    <cellStyle name="Normal 67 4 2 2 4 4 6" xfId="50295" xr:uid="{00000000-0005-0000-0000-0000007D0000}"/>
    <cellStyle name="Normal 67 4 2 2 4 5" xfId="10646" xr:uid="{00000000-0005-0000-0000-0000017D0000}"/>
    <cellStyle name="Normal 67 4 2 2 4 6" xfId="18805" xr:uid="{00000000-0005-0000-0000-0000027D0000}"/>
    <cellStyle name="Normal 67 4 2 2 4 7" xfId="26958" xr:uid="{00000000-0005-0000-0000-0000037D0000}"/>
    <cellStyle name="Normal 67 4 2 2 4 8" xfId="35190" xr:uid="{00000000-0005-0000-0000-0000047D0000}"/>
    <cellStyle name="Normal 67 4 2 2 4 9" xfId="44701" xr:uid="{00000000-0005-0000-0000-0000057D0000}"/>
    <cellStyle name="Normal 67 4 2 2 5" xfId="1769" xr:uid="{00000000-0005-0000-0000-0000067D0000}"/>
    <cellStyle name="Normal 67 4 2 2 5 2" xfId="4809" xr:uid="{00000000-0005-0000-0000-0000077D0000}"/>
    <cellStyle name="Normal 67 4 2 2 5 2 2" xfId="14326" xr:uid="{00000000-0005-0000-0000-0000087D0000}"/>
    <cellStyle name="Normal 67 4 2 2 5 2 3" xfId="22479" xr:uid="{00000000-0005-0000-0000-0000097D0000}"/>
    <cellStyle name="Normal 67 4 2 2 5 2 4" xfId="30632" xr:uid="{00000000-0005-0000-0000-00000A7D0000}"/>
    <cellStyle name="Normal 67 4 2 2 5 2 5" xfId="38864" xr:uid="{00000000-0005-0000-0000-00000B7D0000}"/>
    <cellStyle name="Normal 67 4 2 2 5 2 6" xfId="48375" xr:uid="{00000000-0005-0000-0000-00000C7D0000}"/>
    <cellStyle name="Normal 67 4 2 2 5 3" xfId="7369" xr:uid="{00000000-0005-0000-0000-00000D7D0000}"/>
    <cellStyle name="Normal 67 4 2 2 5 3 2" xfId="16886" xr:uid="{00000000-0005-0000-0000-00000E7D0000}"/>
    <cellStyle name="Normal 67 4 2 2 5 3 3" xfId="25039" xr:uid="{00000000-0005-0000-0000-00000F7D0000}"/>
    <cellStyle name="Normal 67 4 2 2 5 3 4" xfId="33192" xr:uid="{00000000-0005-0000-0000-0000107D0000}"/>
    <cellStyle name="Normal 67 4 2 2 5 3 5" xfId="41424" xr:uid="{00000000-0005-0000-0000-0000117D0000}"/>
    <cellStyle name="Normal 67 4 2 2 5 3 6" xfId="50935" xr:uid="{00000000-0005-0000-0000-0000127D0000}"/>
    <cellStyle name="Normal 67 4 2 2 5 4" xfId="11286" xr:uid="{00000000-0005-0000-0000-0000137D0000}"/>
    <cellStyle name="Normal 67 4 2 2 5 5" xfId="19445" xr:uid="{00000000-0005-0000-0000-0000147D0000}"/>
    <cellStyle name="Normal 67 4 2 2 5 6" xfId="27598" xr:uid="{00000000-0005-0000-0000-0000157D0000}"/>
    <cellStyle name="Normal 67 4 2 2 5 7" xfId="35830" xr:uid="{00000000-0005-0000-0000-0000167D0000}"/>
    <cellStyle name="Normal 67 4 2 2 5 8" xfId="45341" xr:uid="{00000000-0005-0000-0000-0000177D0000}"/>
    <cellStyle name="Normal 67 4 2 2 6" xfId="3523" xr:uid="{00000000-0005-0000-0000-0000187D0000}"/>
    <cellStyle name="Normal 67 4 2 2 6 2" xfId="13040" xr:uid="{00000000-0005-0000-0000-0000197D0000}"/>
    <cellStyle name="Normal 67 4 2 2 6 3" xfId="21199" xr:uid="{00000000-0005-0000-0000-00001A7D0000}"/>
    <cellStyle name="Normal 67 4 2 2 6 4" xfId="29352" xr:uid="{00000000-0005-0000-0000-00001B7D0000}"/>
    <cellStyle name="Normal 67 4 2 2 6 5" xfId="37584" xr:uid="{00000000-0005-0000-0000-00001C7D0000}"/>
    <cellStyle name="Normal 67 4 2 2 6 6" xfId="47095" xr:uid="{00000000-0005-0000-0000-00001D7D0000}"/>
    <cellStyle name="Normal 67 4 2 2 7" xfId="6089" xr:uid="{00000000-0005-0000-0000-00001E7D0000}"/>
    <cellStyle name="Normal 67 4 2 2 7 2" xfId="15606" xr:uid="{00000000-0005-0000-0000-00001F7D0000}"/>
    <cellStyle name="Normal 67 4 2 2 7 3" xfId="23759" xr:uid="{00000000-0005-0000-0000-0000207D0000}"/>
    <cellStyle name="Normal 67 4 2 2 7 4" xfId="31912" xr:uid="{00000000-0005-0000-0000-0000217D0000}"/>
    <cellStyle name="Normal 67 4 2 2 7 5" xfId="40144" xr:uid="{00000000-0005-0000-0000-0000227D0000}"/>
    <cellStyle name="Normal 67 4 2 2 7 6" xfId="49655" xr:uid="{00000000-0005-0000-0000-0000237D0000}"/>
    <cellStyle name="Normal 67 4 2 2 8" xfId="10006" xr:uid="{00000000-0005-0000-0000-0000247D0000}"/>
    <cellStyle name="Normal 67 4 2 2 9" xfId="18165" xr:uid="{00000000-0005-0000-0000-0000257D0000}"/>
    <cellStyle name="Normal 67 4 2 20" xfId="8963" xr:uid="{00000000-0005-0000-0000-0000267D0000}"/>
    <cellStyle name="Normal 67 4 2 20 2" xfId="43018" xr:uid="{00000000-0005-0000-0000-0000277D0000}"/>
    <cellStyle name="Normal 67 4 2 20 3" xfId="52529" xr:uid="{00000000-0005-0000-0000-0000287D0000}"/>
    <cellStyle name="Normal 67 4 2 21" xfId="9042" xr:uid="{00000000-0005-0000-0000-0000297D0000}"/>
    <cellStyle name="Normal 67 4 2 21 2" xfId="43097" xr:uid="{00000000-0005-0000-0000-00002A7D0000}"/>
    <cellStyle name="Normal 67 4 2 21 3" xfId="52608" xr:uid="{00000000-0005-0000-0000-00002B7D0000}"/>
    <cellStyle name="Normal 67 4 2 22" xfId="9121" xr:uid="{00000000-0005-0000-0000-00002C7D0000}"/>
    <cellStyle name="Normal 67 4 2 22 2" xfId="43176" xr:uid="{00000000-0005-0000-0000-00002D7D0000}"/>
    <cellStyle name="Normal 67 4 2 22 3" xfId="52687" xr:uid="{00000000-0005-0000-0000-00002E7D0000}"/>
    <cellStyle name="Normal 67 4 2 23" xfId="9200" xr:uid="{00000000-0005-0000-0000-00002F7D0000}"/>
    <cellStyle name="Normal 67 4 2 23 2" xfId="43255" xr:uid="{00000000-0005-0000-0000-0000307D0000}"/>
    <cellStyle name="Normal 67 4 2 23 3" xfId="52766" xr:uid="{00000000-0005-0000-0000-0000317D0000}"/>
    <cellStyle name="Normal 67 4 2 24" xfId="9279" xr:uid="{00000000-0005-0000-0000-0000327D0000}"/>
    <cellStyle name="Normal 67 4 2 24 2" xfId="43334" xr:uid="{00000000-0005-0000-0000-0000337D0000}"/>
    <cellStyle name="Normal 67 4 2 24 3" xfId="52845" xr:uid="{00000000-0005-0000-0000-0000347D0000}"/>
    <cellStyle name="Normal 67 4 2 25" xfId="9358" xr:uid="{00000000-0005-0000-0000-0000357D0000}"/>
    <cellStyle name="Normal 67 4 2 25 2" xfId="43413" xr:uid="{00000000-0005-0000-0000-0000367D0000}"/>
    <cellStyle name="Normal 67 4 2 25 3" xfId="52924" xr:uid="{00000000-0005-0000-0000-0000377D0000}"/>
    <cellStyle name="Normal 67 4 2 26" xfId="9437" xr:uid="{00000000-0005-0000-0000-0000387D0000}"/>
    <cellStyle name="Normal 67 4 2 26 2" xfId="43492" xr:uid="{00000000-0005-0000-0000-0000397D0000}"/>
    <cellStyle name="Normal 67 4 2 26 3" xfId="53003" xr:uid="{00000000-0005-0000-0000-00003A7D0000}"/>
    <cellStyle name="Normal 67 4 2 27" xfId="9516" xr:uid="{00000000-0005-0000-0000-00003B7D0000}"/>
    <cellStyle name="Normal 67 4 2 27 2" xfId="43571" xr:uid="{00000000-0005-0000-0000-00003C7D0000}"/>
    <cellStyle name="Normal 67 4 2 27 3" xfId="53082" xr:uid="{00000000-0005-0000-0000-00003D7D0000}"/>
    <cellStyle name="Normal 67 4 2 28" xfId="9595" xr:uid="{00000000-0005-0000-0000-00003E7D0000}"/>
    <cellStyle name="Normal 67 4 2 28 2" xfId="43650" xr:uid="{00000000-0005-0000-0000-00003F7D0000}"/>
    <cellStyle name="Normal 67 4 2 28 3" xfId="53161" xr:uid="{00000000-0005-0000-0000-0000407D0000}"/>
    <cellStyle name="Normal 67 4 2 29" xfId="9674" xr:uid="{00000000-0005-0000-0000-0000417D0000}"/>
    <cellStyle name="Normal 67 4 2 29 2" xfId="43729" xr:uid="{00000000-0005-0000-0000-0000427D0000}"/>
    <cellStyle name="Normal 67 4 2 29 3" xfId="53240" xr:uid="{00000000-0005-0000-0000-0000437D0000}"/>
    <cellStyle name="Normal 67 4 2 3" xfId="557" xr:uid="{00000000-0005-0000-0000-0000447D0000}"/>
    <cellStyle name="Normal 67 4 2 3 10" xfId="34630" xr:uid="{00000000-0005-0000-0000-0000457D0000}"/>
    <cellStyle name="Normal 67 4 2 3 11" xfId="44141" xr:uid="{00000000-0005-0000-0000-0000467D0000}"/>
    <cellStyle name="Normal 67 4 2 3 2" xfId="883" xr:uid="{00000000-0005-0000-0000-0000477D0000}"/>
    <cellStyle name="Normal 67 4 2 3 2 10" xfId="44461" xr:uid="{00000000-0005-0000-0000-0000487D0000}"/>
    <cellStyle name="Normal 67 4 2 3 2 2" xfId="1526" xr:uid="{00000000-0005-0000-0000-0000497D0000}"/>
    <cellStyle name="Normal 67 4 2 3 2 2 2" xfId="2809" xr:uid="{00000000-0005-0000-0000-00004A7D0000}"/>
    <cellStyle name="Normal 67 4 2 3 2 2 2 2" xfId="5849" xr:uid="{00000000-0005-0000-0000-00004B7D0000}"/>
    <cellStyle name="Normal 67 4 2 3 2 2 2 2 2" xfId="15366" xr:uid="{00000000-0005-0000-0000-00004C7D0000}"/>
    <cellStyle name="Normal 67 4 2 3 2 2 2 2 3" xfId="23519" xr:uid="{00000000-0005-0000-0000-00004D7D0000}"/>
    <cellStyle name="Normal 67 4 2 3 2 2 2 2 4" xfId="31672" xr:uid="{00000000-0005-0000-0000-00004E7D0000}"/>
    <cellStyle name="Normal 67 4 2 3 2 2 2 2 5" xfId="39904" xr:uid="{00000000-0005-0000-0000-00004F7D0000}"/>
    <cellStyle name="Normal 67 4 2 3 2 2 2 2 6" xfId="49415" xr:uid="{00000000-0005-0000-0000-0000507D0000}"/>
    <cellStyle name="Normal 67 4 2 3 2 2 2 3" xfId="8409" xr:uid="{00000000-0005-0000-0000-0000517D0000}"/>
    <cellStyle name="Normal 67 4 2 3 2 2 2 3 2" xfId="17926" xr:uid="{00000000-0005-0000-0000-0000527D0000}"/>
    <cellStyle name="Normal 67 4 2 3 2 2 2 3 3" xfId="26079" xr:uid="{00000000-0005-0000-0000-0000537D0000}"/>
    <cellStyle name="Normal 67 4 2 3 2 2 2 3 4" xfId="34232" xr:uid="{00000000-0005-0000-0000-0000547D0000}"/>
    <cellStyle name="Normal 67 4 2 3 2 2 2 3 5" xfId="42464" xr:uid="{00000000-0005-0000-0000-0000557D0000}"/>
    <cellStyle name="Normal 67 4 2 3 2 2 2 3 6" xfId="51975" xr:uid="{00000000-0005-0000-0000-0000567D0000}"/>
    <cellStyle name="Normal 67 4 2 3 2 2 2 4" xfId="12326" xr:uid="{00000000-0005-0000-0000-0000577D0000}"/>
    <cellStyle name="Normal 67 4 2 3 2 2 2 5" xfId="20485" xr:uid="{00000000-0005-0000-0000-0000587D0000}"/>
    <cellStyle name="Normal 67 4 2 3 2 2 2 6" xfId="28638" xr:uid="{00000000-0005-0000-0000-0000597D0000}"/>
    <cellStyle name="Normal 67 4 2 3 2 2 2 7" xfId="36870" xr:uid="{00000000-0005-0000-0000-00005A7D0000}"/>
    <cellStyle name="Normal 67 4 2 3 2 2 2 8" xfId="46381" xr:uid="{00000000-0005-0000-0000-00005B7D0000}"/>
    <cellStyle name="Normal 67 4 2 3 2 2 3" xfId="4569" xr:uid="{00000000-0005-0000-0000-00005C7D0000}"/>
    <cellStyle name="Normal 67 4 2 3 2 2 3 2" xfId="14086" xr:uid="{00000000-0005-0000-0000-00005D7D0000}"/>
    <cellStyle name="Normal 67 4 2 3 2 2 3 3" xfId="22239" xr:uid="{00000000-0005-0000-0000-00005E7D0000}"/>
    <cellStyle name="Normal 67 4 2 3 2 2 3 4" xfId="30392" xr:uid="{00000000-0005-0000-0000-00005F7D0000}"/>
    <cellStyle name="Normal 67 4 2 3 2 2 3 5" xfId="38624" xr:uid="{00000000-0005-0000-0000-0000607D0000}"/>
    <cellStyle name="Normal 67 4 2 3 2 2 3 6" xfId="48135" xr:uid="{00000000-0005-0000-0000-0000617D0000}"/>
    <cellStyle name="Normal 67 4 2 3 2 2 4" xfId="7129" xr:uid="{00000000-0005-0000-0000-0000627D0000}"/>
    <cellStyle name="Normal 67 4 2 3 2 2 4 2" xfId="16646" xr:uid="{00000000-0005-0000-0000-0000637D0000}"/>
    <cellStyle name="Normal 67 4 2 3 2 2 4 3" xfId="24799" xr:uid="{00000000-0005-0000-0000-0000647D0000}"/>
    <cellStyle name="Normal 67 4 2 3 2 2 4 4" xfId="32952" xr:uid="{00000000-0005-0000-0000-0000657D0000}"/>
    <cellStyle name="Normal 67 4 2 3 2 2 4 5" xfId="41184" xr:uid="{00000000-0005-0000-0000-0000667D0000}"/>
    <cellStyle name="Normal 67 4 2 3 2 2 4 6" xfId="50695" xr:uid="{00000000-0005-0000-0000-0000677D0000}"/>
    <cellStyle name="Normal 67 4 2 3 2 2 5" xfId="11046" xr:uid="{00000000-0005-0000-0000-0000687D0000}"/>
    <cellStyle name="Normal 67 4 2 3 2 2 6" xfId="19205" xr:uid="{00000000-0005-0000-0000-0000697D0000}"/>
    <cellStyle name="Normal 67 4 2 3 2 2 7" xfId="27358" xr:uid="{00000000-0005-0000-0000-00006A7D0000}"/>
    <cellStyle name="Normal 67 4 2 3 2 2 8" xfId="35590" xr:uid="{00000000-0005-0000-0000-00006B7D0000}"/>
    <cellStyle name="Normal 67 4 2 3 2 2 9" xfId="45101" xr:uid="{00000000-0005-0000-0000-00006C7D0000}"/>
    <cellStyle name="Normal 67 4 2 3 2 3" xfId="2169" xr:uid="{00000000-0005-0000-0000-00006D7D0000}"/>
    <cellStyle name="Normal 67 4 2 3 2 3 2" xfId="5209" xr:uid="{00000000-0005-0000-0000-00006E7D0000}"/>
    <cellStyle name="Normal 67 4 2 3 2 3 2 2" xfId="14726" xr:uid="{00000000-0005-0000-0000-00006F7D0000}"/>
    <cellStyle name="Normal 67 4 2 3 2 3 2 3" xfId="22879" xr:uid="{00000000-0005-0000-0000-0000707D0000}"/>
    <cellStyle name="Normal 67 4 2 3 2 3 2 4" xfId="31032" xr:uid="{00000000-0005-0000-0000-0000717D0000}"/>
    <cellStyle name="Normal 67 4 2 3 2 3 2 5" xfId="39264" xr:uid="{00000000-0005-0000-0000-0000727D0000}"/>
    <cellStyle name="Normal 67 4 2 3 2 3 2 6" xfId="48775" xr:uid="{00000000-0005-0000-0000-0000737D0000}"/>
    <cellStyle name="Normal 67 4 2 3 2 3 3" xfId="7769" xr:uid="{00000000-0005-0000-0000-0000747D0000}"/>
    <cellStyle name="Normal 67 4 2 3 2 3 3 2" xfId="17286" xr:uid="{00000000-0005-0000-0000-0000757D0000}"/>
    <cellStyle name="Normal 67 4 2 3 2 3 3 3" xfId="25439" xr:uid="{00000000-0005-0000-0000-0000767D0000}"/>
    <cellStyle name="Normal 67 4 2 3 2 3 3 4" xfId="33592" xr:uid="{00000000-0005-0000-0000-0000777D0000}"/>
    <cellStyle name="Normal 67 4 2 3 2 3 3 5" xfId="41824" xr:uid="{00000000-0005-0000-0000-0000787D0000}"/>
    <cellStyle name="Normal 67 4 2 3 2 3 3 6" xfId="51335" xr:uid="{00000000-0005-0000-0000-0000797D0000}"/>
    <cellStyle name="Normal 67 4 2 3 2 3 4" xfId="11686" xr:uid="{00000000-0005-0000-0000-00007A7D0000}"/>
    <cellStyle name="Normal 67 4 2 3 2 3 5" xfId="19845" xr:uid="{00000000-0005-0000-0000-00007B7D0000}"/>
    <cellStyle name="Normal 67 4 2 3 2 3 6" xfId="27998" xr:uid="{00000000-0005-0000-0000-00007C7D0000}"/>
    <cellStyle name="Normal 67 4 2 3 2 3 7" xfId="36230" xr:uid="{00000000-0005-0000-0000-00007D7D0000}"/>
    <cellStyle name="Normal 67 4 2 3 2 3 8" xfId="45741" xr:uid="{00000000-0005-0000-0000-00007E7D0000}"/>
    <cellStyle name="Normal 67 4 2 3 2 4" xfId="3929" xr:uid="{00000000-0005-0000-0000-00007F7D0000}"/>
    <cellStyle name="Normal 67 4 2 3 2 4 2" xfId="13446" xr:uid="{00000000-0005-0000-0000-0000807D0000}"/>
    <cellStyle name="Normal 67 4 2 3 2 4 3" xfId="21599" xr:uid="{00000000-0005-0000-0000-0000817D0000}"/>
    <cellStyle name="Normal 67 4 2 3 2 4 4" xfId="29752" xr:uid="{00000000-0005-0000-0000-0000827D0000}"/>
    <cellStyle name="Normal 67 4 2 3 2 4 5" xfId="37984" xr:uid="{00000000-0005-0000-0000-0000837D0000}"/>
    <cellStyle name="Normal 67 4 2 3 2 4 6" xfId="47495" xr:uid="{00000000-0005-0000-0000-0000847D0000}"/>
    <cellStyle name="Normal 67 4 2 3 2 5" xfId="6489" xr:uid="{00000000-0005-0000-0000-0000857D0000}"/>
    <cellStyle name="Normal 67 4 2 3 2 5 2" xfId="16006" xr:uid="{00000000-0005-0000-0000-0000867D0000}"/>
    <cellStyle name="Normal 67 4 2 3 2 5 3" xfId="24159" xr:uid="{00000000-0005-0000-0000-0000877D0000}"/>
    <cellStyle name="Normal 67 4 2 3 2 5 4" xfId="32312" xr:uid="{00000000-0005-0000-0000-0000887D0000}"/>
    <cellStyle name="Normal 67 4 2 3 2 5 5" xfId="40544" xr:uid="{00000000-0005-0000-0000-0000897D0000}"/>
    <cellStyle name="Normal 67 4 2 3 2 5 6" xfId="50055" xr:uid="{00000000-0005-0000-0000-00008A7D0000}"/>
    <cellStyle name="Normal 67 4 2 3 2 6" xfId="10406" xr:uid="{00000000-0005-0000-0000-00008B7D0000}"/>
    <cellStyle name="Normal 67 4 2 3 2 7" xfId="18565" xr:uid="{00000000-0005-0000-0000-00008C7D0000}"/>
    <cellStyle name="Normal 67 4 2 3 2 8" xfId="26718" xr:uid="{00000000-0005-0000-0000-00008D7D0000}"/>
    <cellStyle name="Normal 67 4 2 3 2 9" xfId="34950" xr:uid="{00000000-0005-0000-0000-00008E7D0000}"/>
    <cellStyle name="Normal 67 4 2 3 3" xfId="1206" xr:uid="{00000000-0005-0000-0000-00008F7D0000}"/>
    <cellStyle name="Normal 67 4 2 3 3 2" xfId="2489" xr:uid="{00000000-0005-0000-0000-0000907D0000}"/>
    <cellStyle name="Normal 67 4 2 3 3 2 2" xfId="5529" xr:uid="{00000000-0005-0000-0000-0000917D0000}"/>
    <cellStyle name="Normal 67 4 2 3 3 2 2 2" xfId="15046" xr:uid="{00000000-0005-0000-0000-0000927D0000}"/>
    <cellStyle name="Normal 67 4 2 3 3 2 2 3" xfId="23199" xr:uid="{00000000-0005-0000-0000-0000937D0000}"/>
    <cellStyle name="Normal 67 4 2 3 3 2 2 4" xfId="31352" xr:uid="{00000000-0005-0000-0000-0000947D0000}"/>
    <cellStyle name="Normal 67 4 2 3 3 2 2 5" xfId="39584" xr:uid="{00000000-0005-0000-0000-0000957D0000}"/>
    <cellStyle name="Normal 67 4 2 3 3 2 2 6" xfId="49095" xr:uid="{00000000-0005-0000-0000-0000967D0000}"/>
    <cellStyle name="Normal 67 4 2 3 3 2 3" xfId="8089" xr:uid="{00000000-0005-0000-0000-0000977D0000}"/>
    <cellStyle name="Normal 67 4 2 3 3 2 3 2" xfId="17606" xr:uid="{00000000-0005-0000-0000-0000987D0000}"/>
    <cellStyle name="Normal 67 4 2 3 3 2 3 3" xfId="25759" xr:uid="{00000000-0005-0000-0000-0000997D0000}"/>
    <cellStyle name="Normal 67 4 2 3 3 2 3 4" xfId="33912" xr:uid="{00000000-0005-0000-0000-00009A7D0000}"/>
    <cellStyle name="Normal 67 4 2 3 3 2 3 5" xfId="42144" xr:uid="{00000000-0005-0000-0000-00009B7D0000}"/>
    <cellStyle name="Normal 67 4 2 3 3 2 3 6" xfId="51655" xr:uid="{00000000-0005-0000-0000-00009C7D0000}"/>
    <cellStyle name="Normal 67 4 2 3 3 2 4" xfId="12006" xr:uid="{00000000-0005-0000-0000-00009D7D0000}"/>
    <cellStyle name="Normal 67 4 2 3 3 2 5" xfId="20165" xr:uid="{00000000-0005-0000-0000-00009E7D0000}"/>
    <cellStyle name="Normal 67 4 2 3 3 2 6" xfId="28318" xr:uid="{00000000-0005-0000-0000-00009F7D0000}"/>
    <cellStyle name="Normal 67 4 2 3 3 2 7" xfId="36550" xr:uid="{00000000-0005-0000-0000-0000A07D0000}"/>
    <cellStyle name="Normal 67 4 2 3 3 2 8" xfId="46061" xr:uid="{00000000-0005-0000-0000-0000A17D0000}"/>
    <cellStyle name="Normal 67 4 2 3 3 3" xfId="4249" xr:uid="{00000000-0005-0000-0000-0000A27D0000}"/>
    <cellStyle name="Normal 67 4 2 3 3 3 2" xfId="13766" xr:uid="{00000000-0005-0000-0000-0000A37D0000}"/>
    <cellStyle name="Normal 67 4 2 3 3 3 3" xfId="21919" xr:uid="{00000000-0005-0000-0000-0000A47D0000}"/>
    <cellStyle name="Normal 67 4 2 3 3 3 4" xfId="30072" xr:uid="{00000000-0005-0000-0000-0000A57D0000}"/>
    <cellStyle name="Normal 67 4 2 3 3 3 5" xfId="38304" xr:uid="{00000000-0005-0000-0000-0000A67D0000}"/>
    <cellStyle name="Normal 67 4 2 3 3 3 6" xfId="47815" xr:uid="{00000000-0005-0000-0000-0000A77D0000}"/>
    <cellStyle name="Normal 67 4 2 3 3 4" xfId="6809" xr:uid="{00000000-0005-0000-0000-0000A87D0000}"/>
    <cellStyle name="Normal 67 4 2 3 3 4 2" xfId="16326" xr:uid="{00000000-0005-0000-0000-0000A97D0000}"/>
    <cellStyle name="Normal 67 4 2 3 3 4 3" xfId="24479" xr:uid="{00000000-0005-0000-0000-0000AA7D0000}"/>
    <cellStyle name="Normal 67 4 2 3 3 4 4" xfId="32632" xr:uid="{00000000-0005-0000-0000-0000AB7D0000}"/>
    <cellStyle name="Normal 67 4 2 3 3 4 5" xfId="40864" xr:uid="{00000000-0005-0000-0000-0000AC7D0000}"/>
    <cellStyle name="Normal 67 4 2 3 3 4 6" xfId="50375" xr:uid="{00000000-0005-0000-0000-0000AD7D0000}"/>
    <cellStyle name="Normal 67 4 2 3 3 5" xfId="10726" xr:uid="{00000000-0005-0000-0000-0000AE7D0000}"/>
    <cellStyle name="Normal 67 4 2 3 3 6" xfId="18885" xr:uid="{00000000-0005-0000-0000-0000AF7D0000}"/>
    <cellStyle name="Normal 67 4 2 3 3 7" xfId="27038" xr:uid="{00000000-0005-0000-0000-0000B07D0000}"/>
    <cellStyle name="Normal 67 4 2 3 3 8" xfId="35270" xr:uid="{00000000-0005-0000-0000-0000B17D0000}"/>
    <cellStyle name="Normal 67 4 2 3 3 9" xfId="44781" xr:uid="{00000000-0005-0000-0000-0000B27D0000}"/>
    <cellStyle name="Normal 67 4 2 3 4" xfId="1849" xr:uid="{00000000-0005-0000-0000-0000B37D0000}"/>
    <cellStyle name="Normal 67 4 2 3 4 2" xfId="4889" xr:uid="{00000000-0005-0000-0000-0000B47D0000}"/>
    <cellStyle name="Normal 67 4 2 3 4 2 2" xfId="14406" xr:uid="{00000000-0005-0000-0000-0000B57D0000}"/>
    <cellStyle name="Normal 67 4 2 3 4 2 3" xfId="22559" xr:uid="{00000000-0005-0000-0000-0000B67D0000}"/>
    <cellStyle name="Normal 67 4 2 3 4 2 4" xfId="30712" xr:uid="{00000000-0005-0000-0000-0000B77D0000}"/>
    <cellStyle name="Normal 67 4 2 3 4 2 5" xfId="38944" xr:uid="{00000000-0005-0000-0000-0000B87D0000}"/>
    <cellStyle name="Normal 67 4 2 3 4 2 6" xfId="48455" xr:uid="{00000000-0005-0000-0000-0000B97D0000}"/>
    <cellStyle name="Normal 67 4 2 3 4 3" xfId="7449" xr:uid="{00000000-0005-0000-0000-0000BA7D0000}"/>
    <cellStyle name="Normal 67 4 2 3 4 3 2" xfId="16966" xr:uid="{00000000-0005-0000-0000-0000BB7D0000}"/>
    <cellStyle name="Normal 67 4 2 3 4 3 3" xfId="25119" xr:uid="{00000000-0005-0000-0000-0000BC7D0000}"/>
    <cellStyle name="Normal 67 4 2 3 4 3 4" xfId="33272" xr:uid="{00000000-0005-0000-0000-0000BD7D0000}"/>
    <cellStyle name="Normal 67 4 2 3 4 3 5" xfId="41504" xr:uid="{00000000-0005-0000-0000-0000BE7D0000}"/>
    <cellStyle name="Normal 67 4 2 3 4 3 6" xfId="51015" xr:uid="{00000000-0005-0000-0000-0000BF7D0000}"/>
    <cellStyle name="Normal 67 4 2 3 4 4" xfId="11366" xr:uid="{00000000-0005-0000-0000-0000C07D0000}"/>
    <cellStyle name="Normal 67 4 2 3 4 5" xfId="19525" xr:uid="{00000000-0005-0000-0000-0000C17D0000}"/>
    <cellStyle name="Normal 67 4 2 3 4 6" xfId="27678" xr:uid="{00000000-0005-0000-0000-0000C27D0000}"/>
    <cellStyle name="Normal 67 4 2 3 4 7" xfId="35910" xr:uid="{00000000-0005-0000-0000-0000C37D0000}"/>
    <cellStyle name="Normal 67 4 2 3 4 8" xfId="45421" xr:uid="{00000000-0005-0000-0000-0000C47D0000}"/>
    <cellStyle name="Normal 67 4 2 3 5" xfId="3606" xr:uid="{00000000-0005-0000-0000-0000C57D0000}"/>
    <cellStyle name="Normal 67 4 2 3 5 2" xfId="13123" xr:uid="{00000000-0005-0000-0000-0000C67D0000}"/>
    <cellStyle name="Normal 67 4 2 3 5 3" xfId="21279" xr:uid="{00000000-0005-0000-0000-0000C77D0000}"/>
    <cellStyle name="Normal 67 4 2 3 5 4" xfId="29432" xr:uid="{00000000-0005-0000-0000-0000C87D0000}"/>
    <cellStyle name="Normal 67 4 2 3 5 5" xfId="37664" xr:uid="{00000000-0005-0000-0000-0000C97D0000}"/>
    <cellStyle name="Normal 67 4 2 3 5 6" xfId="47175" xr:uid="{00000000-0005-0000-0000-0000CA7D0000}"/>
    <cellStyle name="Normal 67 4 2 3 6" xfId="6169" xr:uid="{00000000-0005-0000-0000-0000CB7D0000}"/>
    <cellStyle name="Normal 67 4 2 3 6 2" xfId="15686" xr:uid="{00000000-0005-0000-0000-0000CC7D0000}"/>
    <cellStyle name="Normal 67 4 2 3 6 3" xfId="23839" xr:uid="{00000000-0005-0000-0000-0000CD7D0000}"/>
    <cellStyle name="Normal 67 4 2 3 6 4" xfId="31992" xr:uid="{00000000-0005-0000-0000-0000CE7D0000}"/>
    <cellStyle name="Normal 67 4 2 3 6 5" xfId="40224" xr:uid="{00000000-0005-0000-0000-0000CF7D0000}"/>
    <cellStyle name="Normal 67 4 2 3 6 6" xfId="49735" xr:uid="{00000000-0005-0000-0000-0000D07D0000}"/>
    <cellStyle name="Normal 67 4 2 3 7" xfId="10086" xr:uid="{00000000-0005-0000-0000-0000D17D0000}"/>
    <cellStyle name="Normal 67 4 2 3 8" xfId="18245" xr:uid="{00000000-0005-0000-0000-0000D27D0000}"/>
    <cellStyle name="Normal 67 4 2 3 9" xfId="26398" xr:uid="{00000000-0005-0000-0000-0000D37D0000}"/>
    <cellStyle name="Normal 67 4 2 30" xfId="9753" xr:uid="{00000000-0005-0000-0000-0000D47D0000}"/>
    <cellStyle name="Normal 67 4 2 30 2" xfId="43808" xr:uid="{00000000-0005-0000-0000-0000D57D0000}"/>
    <cellStyle name="Normal 67 4 2 30 3" xfId="53319" xr:uid="{00000000-0005-0000-0000-0000D67D0000}"/>
    <cellStyle name="Normal 67 4 2 31" xfId="9832" xr:uid="{00000000-0005-0000-0000-0000D77D0000}"/>
    <cellStyle name="Normal 67 4 2 31 2" xfId="43887" xr:uid="{00000000-0005-0000-0000-0000D87D0000}"/>
    <cellStyle name="Normal 67 4 2 31 3" xfId="53398" xr:uid="{00000000-0005-0000-0000-0000D97D0000}"/>
    <cellStyle name="Normal 67 4 2 32" xfId="9926" xr:uid="{00000000-0005-0000-0000-0000DA7D0000}"/>
    <cellStyle name="Normal 67 4 2 33" xfId="18085" xr:uid="{00000000-0005-0000-0000-0000DB7D0000}"/>
    <cellStyle name="Normal 67 4 2 34" xfId="26238" xr:uid="{00000000-0005-0000-0000-0000DC7D0000}"/>
    <cellStyle name="Normal 67 4 2 35" xfId="34391" xr:uid="{00000000-0005-0000-0000-0000DD7D0000}"/>
    <cellStyle name="Normal 67 4 2 36" xfId="34470" xr:uid="{00000000-0005-0000-0000-0000DE7D0000}"/>
    <cellStyle name="Normal 67 4 2 37" xfId="43981" xr:uid="{00000000-0005-0000-0000-0000DF7D0000}"/>
    <cellStyle name="Normal 67 4 2 38" xfId="53492" xr:uid="{00000000-0005-0000-0000-0000E07D0000}"/>
    <cellStyle name="Normal 67 4 2 39" xfId="53571" xr:uid="{00000000-0005-0000-0000-0000E17D0000}"/>
    <cellStyle name="Normal 67 4 2 4" xfId="720" xr:uid="{00000000-0005-0000-0000-0000E27D0000}"/>
    <cellStyle name="Normal 67 4 2 4 10" xfId="44301" xr:uid="{00000000-0005-0000-0000-0000E37D0000}"/>
    <cellStyle name="Normal 67 4 2 4 2" xfId="1366" xr:uid="{00000000-0005-0000-0000-0000E47D0000}"/>
    <cellStyle name="Normal 67 4 2 4 2 2" xfId="2649" xr:uid="{00000000-0005-0000-0000-0000E57D0000}"/>
    <cellStyle name="Normal 67 4 2 4 2 2 2" xfId="5689" xr:uid="{00000000-0005-0000-0000-0000E67D0000}"/>
    <cellStyle name="Normal 67 4 2 4 2 2 2 2" xfId="15206" xr:uid="{00000000-0005-0000-0000-0000E77D0000}"/>
    <cellStyle name="Normal 67 4 2 4 2 2 2 3" xfId="23359" xr:uid="{00000000-0005-0000-0000-0000E87D0000}"/>
    <cellStyle name="Normal 67 4 2 4 2 2 2 4" xfId="31512" xr:uid="{00000000-0005-0000-0000-0000E97D0000}"/>
    <cellStyle name="Normal 67 4 2 4 2 2 2 5" xfId="39744" xr:uid="{00000000-0005-0000-0000-0000EA7D0000}"/>
    <cellStyle name="Normal 67 4 2 4 2 2 2 6" xfId="49255" xr:uid="{00000000-0005-0000-0000-0000EB7D0000}"/>
    <cellStyle name="Normal 67 4 2 4 2 2 3" xfId="8249" xr:uid="{00000000-0005-0000-0000-0000EC7D0000}"/>
    <cellStyle name="Normal 67 4 2 4 2 2 3 2" xfId="17766" xr:uid="{00000000-0005-0000-0000-0000ED7D0000}"/>
    <cellStyle name="Normal 67 4 2 4 2 2 3 3" xfId="25919" xr:uid="{00000000-0005-0000-0000-0000EE7D0000}"/>
    <cellStyle name="Normal 67 4 2 4 2 2 3 4" xfId="34072" xr:uid="{00000000-0005-0000-0000-0000EF7D0000}"/>
    <cellStyle name="Normal 67 4 2 4 2 2 3 5" xfId="42304" xr:uid="{00000000-0005-0000-0000-0000F07D0000}"/>
    <cellStyle name="Normal 67 4 2 4 2 2 3 6" xfId="51815" xr:uid="{00000000-0005-0000-0000-0000F17D0000}"/>
    <cellStyle name="Normal 67 4 2 4 2 2 4" xfId="12166" xr:uid="{00000000-0005-0000-0000-0000F27D0000}"/>
    <cellStyle name="Normal 67 4 2 4 2 2 5" xfId="20325" xr:uid="{00000000-0005-0000-0000-0000F37D0000}"/>
    <cellStyle name="Normal 67 4 2 4 2 2 6" xfId="28478" xr:uid="{00000000-0005-0000-0000-0000F47D0000}"/>
    <cellStyle name="Normal 67 4 2 4 2 2 7" xfId="36710" xr:uid="{00000000-0005-0000-0000-0000F57D0000}"/>
    <cellStyle name="Normal 67 4 2 4 2 2 8" xfId="46221" xr:uid="{00000000-0005-0000-0000-0000F67D0000}"/>
    <cellStyle name="Normal 67 4 2 4 2 3" xfId="4409" xr:uid="{00000000-0005-0000-0000-0000F77D0000}"/>
    <cellStyle name="Normal 67 4 2 4 2 3 2" xfId="13926" xr:uid="{00000000-0005-0000-0000-0000F87D0000}"/>
    <cellStyle name="Normal 67 4 2 4 2 3 3" xfId="22079" xr:uid="{00000000-0005-0000-0000-0000F97D0000}"/>
    <cellStyle name="Normal 67 4 2 4 2 3 4" xfId="30232" xr:uid="{00000000-0005-0000-0000-0000FA7D0000}"/>
    <cellStyle name="Normal 67 4 2 4 2 3 5" xfId="38464" xr:uid="{00000000-0005-0000-0000-0000FB7D0000}"/>
    <cellStyle name="Normal 67 4 2 4 2 3 6" xfId="47975" xr:uid="{00000000-0005-0000-0000-0000FC7D0000}"/>
    <cellStyle name="Normal 67 4 2 4 2 4" xfId="6969" xr:uid="{00000000-0005-0000-0000-0000FD7D0000}"/>
    <cellStyle name="Normal 67 4 2 4 2 4 2" xfId="16486" xr:uid="{00000000-0005-0000-0000-0000FE7D0000}"/>
    <cellStyle name="Normal 67 4 2 4 2 4 3" xfId="24639" xr:uid="{00000000-0005-0000-0000-0000FF7D0000}"/>
    <cellStyle name="Normal 67 4 2 4 2 4 4" xfId="32792" xr:uid="{00000000-0005-0000-0000-0000007E0000}"/>
    <cellStyle name="Normal 67 4 2 4 2 4 5" xfId="41024" xr:uid="{00000000-0005-0000-0000-0000017E0000}"/>
    <cellStyle name="Normal 67 4 2 4 2 4 6" xfId="50535" xr:uid="{00000000-0005-0000-0000-0000027E0000}"/>
    <cellStyle name="Normal 67 4 2 4 2 5" xfId="10886" xr:uid="{00000000-0005-0000-0000-0000037E0000}"/>
    <cellStyle name="Normal 67 4 2 4 2 6" xfId="19045" xr:uid="{00000000-0005-0000-0000-0000047E0000}"/>
    <cellStyle name="Normal 67 4 2 4 2 7" xfId="27198" xr:uid="{00000000-0005-0000-0000-0000057E0000}"/>
    <cellStyle name="Normal 67 4 2 4 2 8" xfId="35430" xr:uid="{00000000-0005-0000-0000-0000067E0000}"/>
    <cellStyle name="Normal 67 4 2 4 2 9" xfId="44941" xr:uid="{00000000-0005-0000-0000-0000077E0000}"/>
    <cellStyle name="Normal 67 4 2 4 3" xfId="2009" xr:uid="{00000000-0005-0000-0000-0000087E0000}"/>
    <cellStyle name="Normal 67 4 2 4 3 2" xfId="5049" xr:uid="{00000000-0005-0000-0000-0000097E0000}"/>
    <cellStyle name="Normal 67 4 2 4 3 2 2" xfId="14566" xr:uid="{00000000-0005-0000-0000-00000A7E0000}"/>
    <cellStyle name="Normal 67 4 2 4 3 2 3" xfId="22719" xr:uid="{00000000-0005-0000-0000-00000B7E0000}"/>
    <cellStyle name="Normal 67 4 2 4 3 2 4" xfId="30872" xr:uid="{00000000-0005-0000-0000-00000C7E0000}"/>
    <cellStyle name="Normal 67 4 2 4 3 2 5" xfId="39104" xr:uid="{00000000-0005-0000-0000-00000D7E0000}"/>
    <cellStyle name="Normal 67 4 2 4 3 2 6" xfId="48615" xr:uid="{00000000-0005-0000-0000-00000E7E0000}"/>
    <cellStyle name="Normal 67 4 2 4 3 3" xfId="7609" xr:uid="{00000000-0005-0000-0000-00000F7E0000}"/>
    <cellStyle name="Normal 67 4 2 4 3 3 2" xfId="17126" xr:uid="{00000000-0005-0000-0000-0000107E0000}"/>
    <cellStyle name="Normal 67 4 2 4 3 3 3" xfId="25279" xr:uid="{00000000-0005-0000-0000-0000117E0000}"/>
    <cellStyle name="Normal 67 4 2 4 3 3 4" xfId="33432" xr:uid="{00000000-0005-0000-0000-0000127E0000}"/>
    <cellStyle name="Normal 67 4 2 4 3 3 5" xfId="41664" xr:uid="{00000000-0005-0000-0000-0000137E0000}"/>
    <cellStyle name="Normal 67 4 2 4 3 3 6" xfId="51175" xr:uid="{00000000-0005-0000-0000-0000147E0000}"/>
    <cellStyle name="Normal 67 4 2 4 3 4" xfId="11526" xr:uid="{00000000-0005-0000-0000-0000157E0000}"/>
    <cellStyle name="Normal 67 4 2 4 3 5" xfId="19685" xr:uid="{00000000-0005-0000-0000-0000167E0000}"/>
    <cellStyle name="Normal 67 4 2 4 3 6" xfId="27838" xr:uid="{00000000-0005-0000-0000-0000177E0000}"/>
    <cellStyle name="Normal 67 4 2 4 3 7" xfId="36070" xr:uid="{00000000-0005-0000-0000-0000187E0000}"/>
    <cellStyle name="Normal 67 4 2 4 3 8" xfId="45581" xr:uid="{00000000-0005-0000-0000-0000197E0000}"/>
    <cellStyle name="Normal 67 4 2 4 4" xfId="3766" xr:uid="{00000000-0005-0000-0000-00001A7E0000}"/>
    <cellStyle name="Normal 67 4 2 4 4 2" xfId="13283" xr:uid="{00000000-0005-0000-0000-00001B7E0000}"/>
    <cellStyle name="Normal 67 4 2 4 4 3" xfId="21439" xr:uid="{00000000-0005-0000-0000-00001C7E0000}"/>
    <cellStyle name="Normal 67 4 2 4 4 4" xfId="29592" xr:uid="{00000000-0005-0000-0000-00001D7E0000}"/>
    <cellStyle name="Normal 67 4 2 4 4 5" xfId="37824" xr:uid="{00000000-0005-0000-0000-00001E7E0000}"/>
    <cellStyle name="Normal 67 4 2 4 4 6" xfId="47335" xr:uid="{00000000-0005-0000-0000-00001F7E0000}"/>
    <cellStyle name="Normal 67 4 2 4 5" xfId="6329" xr:uid="{00000000-0005-0000-0000-0000207E0000}"/>
    <cellStyle name="Normal 67 4 2 4 5 2" xfId="15846" xr:uid="{00000000-0005-0000-0000-0000217E0000}"/>
    <cellStyle name="Normal 67 4 2 4 5 3" xfId="23999" xr:uid="{00000000-0005-0000-0000-0000227E0000}"/>
    <cellStyle name="Normal 67 4 2 4 5 4" xfId="32152" xr:uid="{00000000-0005-0000-0000-0000237E0000}"/>
    <cellStyle name="Normal 67 4 2 4 5 5" xfId="40384" xr:uid="{00000000-0005-0000-0000-0000247E0000}"/>
    <cellStyle name="Normal 67 4 2 4 5 6" xfId="49895" xr:uid="{00000000-0005-0000-0000-0000257E0000}"/>
    <cellStyle name="Normal 67 4 2 4 6" xfId="10246" xr:uid="{00000000-0005-0000-0000-0000267E0000}"/>
    <cellStyle name="Normal 67 4 2 4 7" xfId="18405" xr:uid="{00000000-0005-0000-0000-0000277E0000}"/>
    <cellStyle name="Normal 67 4 2 4 8" xfId="26558" xr:uid="{00000000-0005-0000-0000-0000287E0000}"/>
    <cellStyle name="Normal 67 4 2 4 9" xfId="34790" xr:uid="{00000000-0005-0000-0000-0000297E0000}"/>
    <cellStyle name="Normal 67 4 2 40" xfId="53650" xr:uid="{00000000-0005-0000-0000-00002A7E0000}"/>
    <cellStyle name="Normal 67 4 2 41" xfId="53729" xr:uid="{00000000-0005-0000-0000-00002B7E0000}"/>
    <cellStyle name="Normal 67 4 2 42" xfId="53808" xr:uid="{00000000-0005-0000-0000-00002C7E0000}"/>
    <cellStyle name="Normal 67 4 2 5" xfId="1046" xr:uid="{00000000-0005-0000-0000-00002D7E0000}"/>
    <cellStyle name="Normal 67 4 2 5 2" xfId="2329" xr:uid="{00000000-0005-0000-0000-00002E7E0000}"/>
    <cellStyle name="Normal 67 4 2 5 2 2" xfId="5369" xr:uid="{00000000-0005-0000-0000-00002F7E0000}"/>
    <cellStyle name="Normal 67 4 2 5 2 2 2" xfId="14886" xr:uid="{00000000-0005-0000-0000-0000307E0000}"/>
    <cellStyle name="Normal 67 4 2 5 2 2 3" xfId="23039" xr:uid="{00000000-0005-0000-0000-0000317E0000}"/>
    <cellStyle name="Normal 67 4 2 5 2 2 4" xfId="31192" xr:uid="{00000000-0005-0000-0000-0000327E0000}"/>
    <cellStyle name="Normal 67 4 2 5 2 2 5" xfId="39424" xr:uid="{00000000-0005-0000-0000-0000337E0000}"/>
    <cellStyle name="Normal 67 4 2 5 2 2 6" xfId="48935" xr:uid="{00000000-0005-0000-0000-0000347E0000}"/>
    <cellStyle name="Normal 67 4 2 5 2 3" xfId="7929" xr:uid="{00000000-0005-0000-0000-0000357E0000}"/>
    <cellStyle name="Normal 67 4 2 5 2 3 2" xfId="17446" xr:uid="{00000000-0005-0000-0000-0000367E0000}"/>
    <cellStyle name="Normal 67 4 2 5 2 3 3" xfId="25599" xr:uid="{00000000-0005-0000-0000-0000377E0000}"/>
    <cellStyle name="Normal 67 4 2 5 2 3 4" xfId="33752" xr:uid="{00000000-0005-0000-0000-0000387E0000}"/>
    <cellStyle name="Normal 67 4 2 5 2 3 5" xfId="41984" xr:uid="{00000000-0005-0000-0000-0000397E0000}"/>
    <cellStyle name="Normal 67 4 2 5 2 3 6" xfId="51495" xr:uid="{00000000-0005-0000-0000-00003A7E0000}"/>
    <cellStyle name="Normal 67 4 2 5 2 4" xfId="11846" xr:uid="{00000000-0005-0000-0000-00003B7E0000}"/>
    <cellStyle name="Normal 67 4 2 5 2 5" xfId="20005" xr:uid="{00000000-0005-0000-0000-00003C7E0000}"/>
    <cellStyle name="Normal 67 4 2 5 2 6" xfId="28158" xr:uid="{00000000-0005-0000-0000-00003D7E0000}"/>
    <cellStyle name="Normal 67 4 2 5 2 7" xfId="36390" xr:uid="{00000000-0005-0000-0000-00003E7E0000}"/>
    <cellStyle name="Normal 67 4 2 5 2 8" xfId="45901" xr:uid="{00000000-0005-0000-0000-00003F7E0000}"/>
    <cellStyle name="Normal 67 4 2 5 3" xfId="4089" xr:uid="{00000000-0005-0000-0000-0000407E0000}"/>
    <cellStyle name="Normal 67 4 2 5 3 2" xfId="13606" xr:uid="{00000000-0005-0000-0000-0000417E0000}"/>
    <cellStyle name="Normal 67 4 2 5 3 3" xfId="21759" xr:uid="{00000000-0005-0000-0000-0000427E0000}"/>
    <cellStyle name="Normal 67 4 2 5 3 4" xfId="29912" xr:uid="{00000000-0005-0000-0000-0000437E0000}"/>
    <cellStyle name="Normal 67 4 2 5 3 5" xfId="38144" xr:uid="{00000000-0005-0000-0000-0000447E0000}"/>
    <cellStyle name="Normal 67 4 2 5 3 6" xfId="47655" xr:uid="{00000000-0005-0000-0000-0000457E0000}"/>
    <cellStyle name="Normal 67 4 2 5 4" xfId="6649" xr:uid="{00000000-0005-0000-0000-0000467E0000}"/>
    <cellStyle name="Normal 67 4 2 5 4 2" xfId="16166" xr:uid="{00000000-0005-0000-0000-0000477E0000}"/>
    <cellStyle name="Normal 67 4 2 5 4 3" xfId="24319" xr:uid="{00000000-0005-0000-0000-0000487E0000}"/>
    <cellStyle name="Normal 67 4 2 5 4 4" xfId="32472" xr:uid="{00000000-0005-0000-0000-0000497E0000}"/>
    <cellStyle name="Normal 67 4 2 5 4 5" xfId="40704" xr:uid="{00000000-0005-0000-0000-00004A7E0000}"/>
    <cellStyle name="Normal 67 4 2 5 4 6" xfId="50215" xr:uid="{00000000-0005-0000-0000-00004B7E0000}"/>
    <cellStyle name="Normal 67 4 2 5 5" xfId="10566" xr:uid="{00000000-0005-0000-0000-00004C7E0000}"/>
    <cellStyle name="Normal 67 4 2 5 6" xfId="18725" xr:uid="{00000000-0005-0000-0000-00004D7E0000}"/>
    <cellStyle name="Normal 67 4 2 5 7" xfId="26878" xr:uid="{00000000-0005-0000-0000-00004E7E0000}"/>
    <cellStyle name="Normal 67 4 2 5 8" xfId="35110" xr:uid="{00000000-0005-0000-0000-00004F7E0000}"/>
    <cellStyle name="Normal 67 4 2 5 9" xfId="44621" xr:uid="{00000000-0005-0000-0000-0000507E0000}"/>
    <cellStyle name="Normal 67 4 2 6" xfId="1689" xr:uid="{00000000-0005-0000-0000-0000517E0000}"/>
    <cellStyle name="Normal 67 4 2 6 2" xfId="4729" xr:uid="{00000000-0005-0000-0000-0000527E0000}"/>
    <cellStyle name="Normal 67 4 2 6 2 2" xfId="14246" xr:uid="{00000000-0005-0000-0000-0000537E0000}"/>
    <cellStyle name="Normal 67 4 2 6 2 3" xfId="22399" xr:uid="{00000000-0005-0000-0000-0000547E0000}"/>
    <cellStyle name="Normal 67 4 2 6 2 4" xfId="30552" xr:uid="{00000000-0005-0000-0000-0000557E0000}"/>
    <cellStyle name="Normal 67 4 2 6 2 5" xfId="38784" xr:uid="{00000000-0005-0000-0000-0000567E0000}"/>
    <cellStyle name="Normal 67 4 2 6 2 6" xfId="48295" xr:uid="{00000000-0005-0000-0000-0000577E0000}"/>
    <cellStyle name="Normal 67 4 2 6 3" xfId="7289" xr:uid="{00000000-0005-0000-0000-0000587E0000}"/>
    <cellStyle name="Normal 67 4 2 6 3 2" xfId="16806" xr:uid="{00000000-0005-0000-0000-0000597E0000}"/>
    <cellStyle name="Normal 67 4 2 6 3 3" xfId="24959" xr:uid="{00000000-0005-0000-0000-00005A7E0000}"/>
    <cellStyle name="Normal 67 4 2 6 3 4" xfId="33112" xr:uid="{00000000-0005-0000-0000-00005B7E0000}"/>
    <cellStyle name="Normal 67 4 2 6 3 5" xfId="41344" xr:uid="{00000000-0005-0000-0000-00005C7E0000}"/>
    <cellStyle name="Normal 67 4 2 6 3 6" xfId="50855" xr:uid="{00000000-0005-0000-0000-00005D7E0000}"/>
    <cellStyle name="Normal 67 4 2 6 4" xfId="11206" xr:uid="{00000000-0005-0000-0000-00005E7E0000}"/>
    <cellStyle name="Normal 67 4 2 6 5" xfId="19365" xr:uid="{00000000-0005-0000-0000-00005F7E0000}"/>
    <cellStyle name="Normal 67 4 2 6 6" xfId="27518" xr:uid="{00000000-0005-0000-0000-0000607E0000}"/>
    <cellStyle name="Normal 67 4 2 6 7" xfId="35750" xr:uid="{00000000-0005-0000-0000-0000617E0000}"/>
    <cellStyle name="Normal 67 4 2 6 8" xfId="45261" xr:uid="{00000000-0005-0000-0000-0000627E0000}"/>
    <cellStyle name="Normal 67 4 2 7" xfId="2968" xr:uid="{00000000-0005-0000-0000-0000637E0000}"/>
    <cellStyle name="Normal 67 4 2 7 2" xfId="12485" xr:uid="{00000000-0005-0000-0000-0000647E0000}"/>
    <cellStyle name="Normal 67 4 2 7 3" xfId="20644" xr:uid="{00000000-0005-0000-0000-0000657E0000}"/>
    <cellStyle name="Normal 67 4 2 7 4" xfId="28797" xr:uid="{00000000-0005-0000-0000-0000667E0000}"/>
    <cellStyle name="Normal 67 4 2 7 5" xfId="37029" xr:uid="{00000000-0005-0000-0000-0000677E0000}"/>
    <cellStyle name="Normal 67 4 2 7 6" xfId="46540" xr:uid="{00000000-0005-0000-0000-0000687E0000}"/>
    <cellStyle name="Normal 67 4 2 8" xfId="3047" xr:uid="{00000000-0005-0000-0000-0000697E0000}"/>
    <cellStyle name="Normal 67 4 2 8 2" xfId="12564" xr:uid="{00000000-0005-0000-0000-00006A7E0000}"/>
    <cellStyle name="Normal 67 4 2 8 3" xfId="20723" xr:uid="{00000000-0005-0000-0000-00006B7E0000}"/>
    <cellStyle name="Normal 67 4 2 8 4" xfId="28876" xr:uid="{00000000-0005-0000-0000-00006C7E0000}"/>
    <cellStyle name="Normal 67 4 2 8 5" xfId="37108" xr:uid="{00000000-0005-0000-0000-00006D7E0000}"/>
    <cellStyle name="Normal 67 4 2 8 6" xfId="46619" xr:uid="{00000000-0005-0000-0000-00006E7E0000}"/>
    <cellStyle name="Normal 67 4 2 9" xfId="3126" xr:uid="{00000000-0005-0000-0000-00006F7E0000}"/>
    <cellStyle name="Normal 67 4 2 9 2" xfId="12643" xr:uid="{00000000-0005-0000-0000-0000707E0000}"/>
    <cellStyle name="Normal 67 4 2 9 3" xfId="20802" xr:uid="{00000000-0005-0000-0000-0000717E0000}"/>
    <cellStyle name="Normal 67 4 2 9 4" xfId="28955" xr:uid="{00000000-0005-0000-0000-0000727E0000}"/>
    <cellStyle name="Normal 67 4 2 9 5" xfId="37187" xr:uid="{00000000-0005-0000-0000-0000737E0000}"/>
    <cellStyle name="Normal 67 4 2 9 6" xfId="46698" xr:uid="{00000000-0005-0000-0000-0000747E0000}"/>
    <cellStyle name="Normal 67 4 20" xfId="8837" xr:uid="{00000000-0005-0000-0000-0000757E0000}"/>
    <cellStyle name="Normal 67 4 20 2" xfId="42892" xr:uid="{00000000-0005-0000-0000-0000767E0000}"/>
    <cellStyle name="Normal 67 4 20 3" xfId="52403" xr:uid="{00000000-0005-0000-0000-0000777E0000}"/>
    <cellStyle name="Normal 67 4 21" xfId="8916" xr:uid="{00000000-0005-0000-0000-0000787E0000}"/>
    <cellStyle name="Normal 67 4 21 2" xfId="42971" xr:uid="{00000000-0005-0000-0000-0000797E0000}"/>
    <cellStyle name="Normal 67 4 21 3" xfId="52482" xr:uid="{00000000-0005-0000-0000-00007A7E0000}"/>
    <cellStyle name="Normal 67 4 22" xfId="8995" xr:uid="{00000000-0005-0000-0000-00007B7E0000}"/>
    <cellStyle name="Normal 67 4 22 2" xfId="43050" xr:uid="{00000000-0005-0000-0000-00007C7E0000}"/>
    <cellStyle name="Normal 67 4 22 3" xfId="52561" xr:uid="{00000000-0005-0000-0000-00007D7E0000}"/>
    <cellStyle name="Normal 67 4 23" xfId="9074" xr:uid="{00000000-0005-0000-0000-00007E7E0000}"/>
    <cellStyle name="Normal 67 4 23 2" xfId="43129" xr:uid="{00000000-0005-0000-0000-00007F7E0000}"/>
    <cellStyle name="Normal 67 4 23 3" xfId="52640" xr:uid="{00000000-0005-0000-0000-0000807E0000}"/>
    <cellStyle name="Normal 67 4 24" xfId="9153" xr:uid="{00000000-0005-0000-0000-0000817E0000}"/>
    <cellStyle name="Normal 67 4 24 2" xfId="43208" xr:uid="{00000000-0005-0000-0000-0000827E0000}"/>
    <cellStyle name="Normal 67 4 24 3" xfId="52719" xr:uid="{00000000-0005-0000-0000-0000837E0000}"/>
    <cellStyle name="Normal 67 4 25" xfId="9232" xr:uid="{00000000-0005-0000-0000-0000847E0000}"/>
    <cellStyle name="Normal 67 4 25 2" xfId="43287" xr:uid="{00000000-0005-0000-0000-0000857E0000}"/>
    <cellStyle name="Normal 67 4 25 3" xfId="52798" xr:uid="{00000000-0005-0000-0000-0000867E0000}"/>
    <cellStyle name="Normal 67 4 26" xfId="9311" xr:uid="{00000000-0005-0000-0000-0000877E0000}"/>
    <cellStyle name="Normal 67 4 26 2" xfId="43366" xr:uid="{00000000-0005-0000-0000-0000887E0000}"/>
    <cellStyle name="Normal 67 4 26 3" xfId="52877" xr:uid="{00000000-0005-0000-0000-0000897E0000}"/>
    <cellStyle name="Normal 67 4 27" xfId="9390" xr:uid="{00000000-0005-0000-0000-00008A7E0000}"/>
    <cellStyle name="Normal 67 4 27 2" xfId="43445" xr:uid="{00000000-0005-0000-0000-00008B7E0000}"/>
    <cellStyle name="Normal 67 4 27 3" xfId="52956" xr:uid="{00000000-0005-0000-0000-00008C7E0000}"/>
    <cellStyle name="Normal 67 4 28" xfId="9469" xr:uid="{00000000-0005-0000-0000-00008D7E0000}"/>
    <cellStyle name="Normal 67 4 28 2" xfId="43524" xr:uid="{00000000-0005-0000-0000-00008E7E0000}"/>
    <cellStyle name="Normal 67 4 28 3" xfId="53035" xr:uid="{00000000-0005-0000-0000-00008F7E0000}"/>
    <cellStyle name="Normal 67 4 29" xfId="9548" xr:uid="{00000000-0005-0000-0000-0000907E0000}"/>
    <cellStyle name="Normal 67 4 29 2" xfId="43603" xr:uid="{00000000-0005-0000-0000-0000917E0000}"/>
    <cellStyle name="Normal 67 4 29 3" xfId="53114" xr:uid="{00000000-0005-0000-0000-0000927E0000}"/>
    <cellStyle name="Normal 67 4 3" xfId="427" xr:uid="{00000000-0005-0000-0000-0000937E0000}"/>
    <cellStyle name="Normal 67 4 3 10" xfId="26270" xr:uid="{00000000-0005-0000-0000-0000947E0000}"/>
    <cellStyle name="Normal 67 4 3 11" xfId="34502" xr:uid="{00000000-0005-0000-0000-0000957E0000}"/>
    <cellStyle name="Normal 67 4 3 12" xfId="44013" xr:uid="{00000000-0005-0000-0000-0000967E0000}"/>
    <cellStyle name="Normal 67 4 3 2" xfId="589" xr:uid="{00000000-0005-0000-0000-0000977E0000}"/>
    <cellStyle name="Normal 67 4 3 2 10" xfId="34662" xr:uid="{00000000-0005-0000-0000-0000987E0000}"/>
    <cellStyle name="Normal 67 4 3 2 11" xfId="44173" xr:uid="{00000000-0005-0000-0000-0000997E0000}"/>
    <cellStyle name="Normal 67 4 3 2 2" xfId="915" xr:uid="{00000000-0005-0000-0000-00009A7E0000}"/>
    <cellStyle name="Normal 67 4 3 2 2 10" xfId="44493" xr:uid="{00000000-0005-0000-0000-00009B7E0000}"/>
    <cellStyle name="Normal 67 4 3 2 2 2" xfId="1558" xr:uid="{00000000-0005-0000-0000-00009C7E0000}"/>
    <cellStyle name="Normal 67 4 3 2 2 2 2" xfId="2841" xr:uid="{00000000-0005-0000-0000-00009D7E0000}"/>
    <cellStyle name="Normal 67 4 3 2 2 2 2 2" xfId="5881" xr:uid="{00000000-0005-0000-0000-00009E7E0000}"/>
    <cellStyle name="Normal 67 4 3 2 2 2 2 2 2" xfId="15398" xr:uid="{00000000-0005-0000-0000-00009F7E0000}"/>
    <cellStyle name="Normal 67 4 3 2 2 2 2 2 3" xfId="23551" xr:uid="{00000000-0005-0000-0000-0000A07E0000}"/>
    <cellStyle name="Normal 67 4 3 2 2 2 2 2 4" xfId="31704" xr:uid="{00000000-0005-0000-0000-0000A17E0000}"/>
    <cellStyle name="Normal 67 4 3 2 2 2 2 2 5" xfId="39936" xr:uid="{00000000-0005-0000-0000-0000A27E0000}"/>
    <cellStyle name="Normal 67 4 3 2 2 2 2 2 6" xfId="49447" xr:uid="{00000000-0005-0000-0000-0000A37E0000}"/>
    <cellStyle name="Normal 67 4 3 2 2 2 2 3" xfId="8441" xr:uid="{00000000-0005-0000-0000-0000A47E0000}"/>
    <cellStyle name="Normal 67 4 3 2 2 2 2 3 2" xfId="17958" xr:uid="{00000000-0005-0000-0000-0000A57E0000}"/>
    <cellStyle name="Normal 67 4 3 2 2 2 2 3 3" xfId="26111" xr:uid="{00000000-0005-0000-0000-0000A67E0000}"/>
    <cellStyle name="Normal 67 4 3 2 2 2 2 3 4" xfId="34264" xr:uid="{00000000-0005-0000-0000-0000A77E0000}"/>
    <cellStyle name="Normal 67 4 3 2 2 2 2 3 5" xfId="42496" xr:uid="{00000000-0005-0000-0000-0000A87E0000}"/>
    <cellStyle name="Normal 67 4 3 2 2 2 2 3 6" xfId="52007" xr:uid="{00000000-0005-0000-0000-0000A97E0000}"/>
    <cellStyle name="Normal 67 4 3 2 2 2 2 4" xfId="12358" xr:uid="{00000000-0005-0000-0000-0000AA7E0000}"/>
    <cellStyle name="Normal 67 4 3 2 2 2 2 5" xfId="20517" xr:uid="{00000000-0005-0000-0000-0000AB7E0000}"/>
    <cellStyle name="Normal 67 4 3 2 2 2 2 6" xfId="28670" xr:uid="{00000000-0005-0000-0000-0000AC7E0000}"/>
    <cellStyle name="Normal 67 4 3 2 2 2 2 7" xfId="36902" xr:uid="{00000000-0005-0000-0000-0000AD7E0000}"/>
    <cellStyle name="Normal 67 4 3 2 2 2 2 8" xfId="46413" xr:uid="{00000000-0005-0000-0000-0000AE7E0000}"/>
    <cellStyle name="Normal 67 4 3 2 2 2 3" xfId="4601" xr:uid="{00000000-0005-0000-0000-0000AF7E0000}"/>
    <cellStyle name="Normal 67 4 3 2 2 2 3 2" xfId="14118" xr:uid="{00000000-0005-0000-0000-0000B07E0000}"/>
    <cellStyle name="Normal 67 4 3 2 2 2 3 3" xfId="22271" xr:uid="{00000000-0005-0000-0000-0000B17E0000}"/>
    <cellStyle name="Normal 67 4 3 2 2 2 3 4" xfId="30424" xr:uid="{00000000-0005-0000-0000-0000B27E0000}"/>
    <cellStyle name="Normal 67 4 3 2 2 2 3 5" xfId="38656" xr:uid="{00000000-0005-0000-0000-0000B37E0000}"/>
    <cellStyle name="Normal 67 4 3 2 2 2 3 6" xfId="48167" xr:uid="{00000000-0005-0000-0000-0000B47E0000}"/>
    <cellStyle name="Normal 67 4 3 2 2 2 4" xfId="7161" xr:uid="{00000000-0005-0000-0000-0000B57E0000}"/>
    <cellStyle name="Normal 67 4 3 2 2 2 4 2" xfId="16678" xr:uid="{00000000-0005-0000-0000-0000B67E0000}"/>
    <cellStyle name="Normal 67 4 3 2 2 2 4 3" xfId="24831" xr:uid="{00000000-0005-0000-0000-0000B77E0000}"/>
    <cellStyle name="Normal 67 4 3 2 2 2 4 4" xfId="32984" xr:uid="{00000000-0005-0000-0000-0000B87E0000}"/>
    <cellStyle name="Normal 67 4 3 2 2 2 4 5" xfId="41216" xr:uid="{00000000-0005-0000-0000-0000B97E0000}"/>
    <cellStyle name="Normal 67 4 3 2 2 2 4 6" xfId="50727" xr:uid="{00000000-0005-0000-0000-0000BA7E0000}"/>
    <cellStyle name="Normal 67 4 3 2 2 2 5" xfId="11078" xr:uid="{00000000-0005-0000-0000-0000BB7E0000}"/>
    <cellStyle name="Normal 67 4 3 2 2 2 6" xfId="19237" xr:uid="{00000000-0005-0000-0000-0000BC7E0000}"/>
    <cellStyle name="Normal 67 4 3 2 2 2 7" xfId="27390" xr:uid="{00000000-0005-0000-0000-0000BD7E0000}"/>
    <cellStyle name="Normal 67 4 3 2 2 2 8" xfId="35622" xr:uid="{00000000-0005-0000-0000-0000BE7E0000}"/>
    <cellStyle name="Normal 67 4 3 2 2 2 9" xfId="45133" xr:uid="{00000000-0005-0000-0000-0000BF7E0000}"/>
    <cellStyle name="Normal 67 4 3 2 2 3" xfId="2201" xr:uid="{00000000-0005-0000-0000-0000C07E0000}"/>
    <cellStyle name="Normal 67 4 3 2 2 3 2" xfId="5241" xr:uid="{00000000-0005-0000-0000-0000C17E0000}"/>
    <cellStyle name="Normal 67 4 3 2 2 3 2 2" xfId="14758" xr:uid="{00000000-0005-0000-0000-0000C27E0000}"/>
    <cellStyle name="Normal 67 4 3 2 2 3 2 3" xfId="22911" xr:uid="{00000000-0005-0000-0000-0000C37E0000}"/>
    <cellStyle name="Normal 67 4 3 2 2 3 2 4" xfId="31064" xr:uid="{00000000-0005-0000-0000-0000C47E0000}"/>
    <cellStyle name="Normal 67 4 3 2 2 3 2 5" xfId="39296" xr:uid="{00000000-0005-0000-0000-0000C57E0000}"/>
    <cellStyle name="Normal 67 4 3 2 2 3 2 6" xfId="48807" xr:uid="{00000000-0005-0000-0000-0000C67E0000}"/>
    <cellStyle name="Normal 67 4 3 2 2 3 3" xfId="7801" xr:uid="{00000000-0005-0000-0000-0000C77E0000}"/>
    <cellStyle name="Normal 67 4 3 2 2 3 3 2" xfId="17318" xr:uid="{00000000-0005-0000-0000-0000C87E0000}"/>
    <cellStyle name="Normal 67 4 3 2 2 3 3 3" xfId="25471" xr:uid="{00000000-0005-0000-0000-0000C97E0000}"/>
    <cellStyle name="Normal 67 4 3 2 2 3 3 4" xfId="33624" xr:uid="{00000000-0005-0000-0000-0000CA7E0000}"/>
    <cellStyle name="Normal 67 4 3 2 2 3 3 5" xfId="41856" xr:uid="{00000000-0005-0000-0000-0000CB7E0000}"/>
    <cellStyle name="Normal 67 4 3 2 2 3 3 6" xfId="51367" xr:uid="{00000000-0005-0000-0000-0000CC7E0000}"/>
    <cellStyle name="Normal 67 4 3 2 2 3 4" xfId="11718" xr:uid="{00000000-0005-0000-0000-0000CD7E0000}"/>
    <cellStyle name="Normal 67 4 3 2 2 3 5" xfId="19877" xr:uid="{00000000-0005-0000-0000-0000CE7E0000}"/>
    <cellStyle name="Normal 67 4 3 2 2 3 6" xfId="28030" xr:uid="{00000000-0005-0000-0000-0000CF7E0000}"/>
    <cellStyle name="Normal 67 4 3 2 2 3 7" xfId="36262" xr:uid="{00000000-0005-0000-0000-0000D07E0000}"/>
    <cellStyle name="Normal 67 4 3 2 2 3 8" xfId="45773" xr:uid="{00000000-0005-0000-0000-0000D17E0000}"/>
    <cellStyle name="Normal 67 4 3 2 2 4" xfId="3961" xr:uid="{00000000-0005-0000-0000-0000D27E0000}"/>
    <cellStyle name="Normal 67 4 3 2 2 4 2" xfId="13478" xr:uid="{00000000-0005-0000-0000-0000D37E0000}"/>
    <cellStyle name="Normal 67 4 3 2 2 4 3" xfId="21631" xr:uid="{00000000-0005-0000-0000-0000D47E0000}"/>
    <cellStyle name="Normal 67 4 3 2 2 4 4" xfId="29784" xr:uid="{00000000-0005-0000-0000-0000D57E0000}"/>
    <cellStyle name="Normal 67 4 3 2 2 4 5" xfId="38016" xr:uid="{00000000-0005-0000-0000-0000D67E0000}"/>
    <cellStyle name="Normal 67 4 3 2 2 4 6" xfId="47527" xr:uid="{00000000-0005-0000-0000-0000D77E0000}"/>
    <cellStyle name="Normal 67 4 3 2 2 5" xfId="6521" xr:uid="{00000000-0005-0000-0000-0000D87E0000}"/>
    <cellStyle name="Normal 67 4 3 2 2 5 2" xfId="16038" xr:uid="{00000000-0005-0000-0000-0000D97E0000}"/>
    <cellStyle name="Normal 67 4 3 2 2 5 3" xfId="24191" xr:uid="{00000000-0005-0000-0000-0000DA7E0000}"/>
    <cellStyle name="Normal 67 4 3 2 2 5 4" xfId="32344" xr:uid="{00000000-0005-0000-0000-0000DB7E0000}"/>
    <cellStyle name="Normal 67 4 3 2 2 5 5" xfId="40576" xr:uid="{00000000-0005-0000-0000-0000DC7E0000}"/>
    <cellStyle name="Normal 67 4 3 2 2 5 6" xfId="50087" xr:uid="{00000000-0005-0000-0000-0000DD7E0000}"/>
    <cellStyle name="Normal 67 4 3 2 2 6" xfId="10438" xr:uid="{00000000-0005-0000-0000-0000DE7E0000}"/>
    <cellStyle name="Normal 67 4 3 2 2 7" xfId="18597" xr:uid="{00000000-0005-0000-0000-0000DF7E0000}"/>
    <cellStyle name="Normal 67 4 3 2 2 8" xfId="26750" xr:uid="{00000000-0005-0000-0000-0000E07E0000}"/>
    <cellStyle name="Normal 67 4 3 2 2 9" xfId="34982" xr:uid="{00000000-0005-0000-0000-0000E17E0000}"/>
    <cellStyle name="Normal 67 4 3 2 3" xfId="1238" xr:uid="{00000000-0005-0000-0000-0000E27E0000}"/>
    <cellStyle name="Normal 67 4 3 2 3 2" xfId="2521" xr:uid="{00000000-0005-0000-0000-0000E37E0000}"/>
    <cellStyle name="Normal 67 4 3 2 3 2 2" xfId="5561" xr:uid="{00000000-0005-0000-0000-0000E47E0000}"/>
    <cellStyle name="Normal 67 4 3 2 3 2 2 2" xfId="15078" xr:uid="{00000000-0005-0000-0000-0000E57E0000}"/>
    <cellStyle name="Normal 67 4 3 2 3 2 2 3" xfId="23231" xr:uid="{00000000-0005-0000-0000-0000E67E0000}"/>
    <cellStyle name="Normal 67 4 3 2 3 2 2 4" xfId="31384" xr:uid="{00000000-0005-0000-0000-0000E77E0000}"/>
    <cellStyle name="Normal 67 4 3 2 3 2 2 5" xfId="39616" xr:uid="{00000000-0005-0000-0000-0000E87E0000}"/>
    <cellStyle name="Normal 67 4 3 2 3 2 2 6" xfId="49127" xr:uid="{00000000-0005-0000-0000-0000E97E0000}"/>
    <cellStyle name="Normal 67 4 3 2 3 2 3" xfId="8121" xr:uid="{00000000-0005-0000-0000-0000EA7E0000}"/>
    <cellStyle name="Normal 67 4 3 2 3 2 3 2" xfId="17638" xr:uid="{00000000-0005-0000-0000-0000EB7E0000}"/>
    <cellStyle name="Normal 67 4 3 2 3 2 3 3" xfId="25791" xr:uid="{00000000-0005-0000-0000-0000EC7E0000}"/>
    <cellStyle name="Normal 67 4 3 2 3 2 3 4" xfId="33944" xr:uid="{00000000-0005-0000-0000-0000ED7E0000}"/>
    <cellStyle name="Normal 67 4 3 2 3 2 3 5" xfId="42176" xr:uid="{00000000-0005-0000-0000-0000EE7E0000}"/>
    <cellStyle name="Normal 67 4 3 2 3 2 3 6" xfId="51687" xr:uid="{00000000-0005-0000-0000-0000EF7E0000}"/>
    <cellStyle name="Normal 67 4 3 2 3 2 4" xfId="12038" xr:uid="{00000000-0005-0000-0000-0000F07E0000}"/>
    <cellStyle name="Normal 67 4 3 2 3 2 5" xfId="20197" xr:uid="{00000000-0005-0000-0000-0000F17E0000}"/>
    <cellStyle name="Normal 67 4 3 2 3 2 6" xfId="28350" xr:uid="{00000000-0005-0000-0000-0000F27E0000}"/>
    <cellStyle name="Normal 67 4 3 2 3 2 7" xfId="36582" xr:uid="{00000000-0005-0000-0000-0000F37E0000}"/>
    <cellStyle name="Normal 67 4 3 2 3 2 8" xfId="46093" xr:uid="{00000000-0005-0000-0000-0000F47E0000}"/>
    <cellStyle name="Normal 67 4 3 2 3 3" xfId="4281" xr:uid="{00000000-0005-0000-0000-0000F57E0000}"/>
    <cellStyle name="Normal 67 4 3 2 3 3 2" xfId="13798" xr:uid="{00000000-0005-0000-0000-0000F67E0000}"/>
    <cellStyle name="Normal 67 4 3 2 3 3 3" xfId="21951" xr:uid="{00000000-0005-0000-0000-0000F77E0000}"/>
    <cellStyle name="Normal 67 4 3 2 3 3 4" xfId="30104" xr:uid="{00000000-0005-0000-0000-0000F87E0000}"/>
    <cellStyle name="Normal 67 4 3 2 3 3 5" xfId="38336" xr:uid="{00000000-0005-0000-0000-0000F97E0000}"/>
    <cellStyle name="Normal 67 4 3 2 3 3 6" xfId="47847" xr:uid="{00000000-0005-0000-0000-0000FA7E0000}"/>
    <cellStyle name="Normal 67 4 3 2 3 4" xfId="6841" xr:uid="{00000000-0005-0000-0000-0000FB7E0000}"/>
    <cellStyle name="Normal 67 4 3 2 3 4 2" xfId="16358" xr:uid="{00000000-0005-0000-0000-0000FC7E0000}"/>
    <cellStyle name="Normal 67 4 3 2 3 4 3" xfId="24511" xr:uid="{00000000-0005-0000-0000-0000FD7E0000}"/>
    <cellStyle name="Normal 67 4 3 2 3 4 4" xfId="32664" xr:uid="{00000000-0005-0000-0000-0000FE7E0000}"/>
    <cellStyle name="Normal 67 4 3 2 3 4 5" xfId="40896" xr:uid="{00000000-0005-0000-0000-0000FF7E0000}"/>
    <cellStyle name="Normal 67 4 3 2 3 4 6" xfId="50407" xr:uid="{00000000-0005-0000-0000-0000007F0000}"/>
    <cellStyle name="Normal 67 4 3 2 3 5" xfId="10758" xr:uid="{00000000-0005-0000-0000-0000017F0000}"/>
    <cellStyle name="Normal 67 4 3 2 3 6" xfId="18917" xr:uid="{00000000-0005-0000-0000-0000027F0000}"/>
    <cellStyle name="Normal 67 4 3 2 3 7" xfId="27070" xr:uid="{00000000-0005-0000-0000-0000037F0000}"/>
    <cellStyle name="Normal 67 4 3 2 3 8" xfId="35302" xr:uid="{00000000-0005-0000-0000-0000047F0000}"/>
    <cellStyle name="Normal 67 4 3 2 3 9" xfId="44813" xr:uid="{00000000-0005-0000-0000-0000057F0000}"/>
    <cellStyle name="Normal 67 4 3 2 4" xfId="1881" xr:uid="{00000000-0005-0000-0000-0000067F0000}"/>
    <cellStyle name="Normal 67 4 3 2 4 2" xfId="4921" xr:uid="{00000000-0005-0000-0000-0000077F0000}"/>
    <cellStyle name="Normal 67 4 3 2 4 2 2" xfId="14438" xr:uid="{00000000-0005-0000-0000-0000087F0000}"/>
    <cellStyle name="Normal 67 4 3 2 4 2 3" xfId="22591" xr:uid="{00000000-0005-0000-0000-0000097F0000}"/>
    <cellStyle name="Normal 67 4 3 2 4 2 4" xfId="30744" xr:uid="{00000000-0005-0000-0000-00000A7F0000}"/>
    <cellStyle name="Normal 67 4 3 2 4 2 5" xfId="38976" xr:uid="{00000000-0005-0000-0000-00000B7F0000}"/>
    <cellStyle name="Normal 67 4 3 2 4 2 6" xfId="48487" xr:uid="{00000000-0005-0000-0000-00000C7F0000}"/>
    <cellStyle name="Normal 67 4 3 2 4 3" xfId="7481" xr:uid="{00000000-0005-0000-0000-00000D7F0000}"/>
    <cellStyle name="Normal 67 4 3 2 4 3 2" xfId="16998" xr:uid="{00000000-0005-0000-0000-00000E7F0000}"/>
    <cellStyle name="Normal 67 4 3 2 4 3 3" xfId="25151" xr:uid="{00000000-0005-0000-0000-00000F7F0000}"/>
    <cellStyle name="Normal 67 4 3 2 4 3 4" xfId="33304" xr:uid="{00000000-0005-0000-0000-0000107F0000}"/>
    <cellStyle name="Normal 67 4 3 2 4 3 5" xfId="41536" xr:uid="{00000000-0005-0000-0000-0000117F0000}"/>
    <cellStyle name="Normal 67 4 3 2 4 3 6" xfId="51047" xr:uid="{00000000-0005-0000-0000-0000127F0000}"/>
    <cellStyle name="Normal 67 4 3 2 4 4" xfId="11398" xr:uid="{00000000-0005-0000-0000-0000137F0000}"/>
    <cellStyle name="Normal 67 4 3 2 4 5" xfId="19557" xr:uid="{00000000-0005-0000-0000-0000147F0000}"/>
    <cellStyle name="Normal 67 4 3 2 4 6" xfId="27710" xr:uid="{00000000-0005-0000-0000-0000157F0000}"/>
    <cellStyle name="Normal 67 4 3 2 4 7" xfId="35942" xr:uid="{00000000-0005-0000-0000-0000167F0000}"/>
    <cellStyle name="Normal 67 4 3 2 4 8" xfId="45453" xr:uid="{00000000-0005-0000-0000-0000177F0000}"/>
    <cellStyle name="Normal 67 4 3 2 5" xfId="3638" xr:uid="{00000000-0005-0000-0000-0000187F0000}"/>
    <cellStyle name="Normal 67 4 3 2 5 2" xfId="13155" xr:uid="{00000000-0005-0000-0000-0000197F0000}"/>
    <cellStyle name="Normal 67 4 3 2 5 3" xfId="21311" xr:uid="{00000000-0005-0000-0000-00001A7F0000}"/>
    <cellStyle name="Normal 67 4 3 2 5 4" xfId="29464" xr:uid="{00000000-0005-0000-0000-00001B7F0000}"/>
    <cellStyle name="Normal 67 4 3 2 5 5" xfId="37696" xr:uid="{00000000-0005-0000-0000-00001C7F0000}"/>
    <cellStyle name="Normal 67 4 3 2 5 6" xfId="47207" xr:uid="{00000000-0005-0000-0000-00001D7F0000}"/>
    <cellStyle name="Normal 67 4 3 2 6" xfId="6201" xr:uid="{00000000-0005-0000-0000-00001E7F0000}"/>
    <cellStyle name="Normal 67 4 3 2 6 2" xfId="15718" xr:uid="{00000000-0005-0000-0000-00001F7F0000}"/>
    <cellStyle name="Normal 67 4 3 2 6 3" xfId="23871" xr:uid="{00000000-0005-0000-0000-0000207F0000}"/>
    <cellStyle name="Normal 67 4 3 2 6 4" xfId="32024" xr:uid="{00000000-0005-0000-0000-0000217F0000}"/>
    <cellStyle name="Normal 67 4 3 2 6 5" xfId="40256" xr:uid="{00000000-0005-0000-0000-0000227F0000}"/>
    <cellStyle name="Normal 67 4 3 2 6 6" xfId="49767" xr:uid="{00000000-0005-0000-0000-0000237F0000}"/>
    <cellStyle name="Normal 67 4 3 2 7" xfId="10118" xr:uid="{00000000-0005-0000-0000-0000247F0000}"/>
    <cellStyle name="Normal 67 4 3 2 8" xfId="18277" xr:uid="{00000000-0005-0000-0000-0000257F0000}"/>
    <cellStyle name="Normal 67 4 3 2 9" xfId="26430" xr:uid="{00000000-0005-0000-0000-0000267F0000}"/>
    <cellStyle name="Normal 67 4 3 3" xfId="752" xr:uid="{00000000-0005-0000-0000-0000277F0000}"/>
    <cellStyle name="Normal 67 4 3 3 10" xfId="44333" xr:uid="{00000000-0005-0000-0000-0000287F0000}"/>
    <cellStyle name="Normal 67 4 3 3 2" xfId="1398" xr:uid="{00000000-0005-0000-0000-0000297F0000}"/>
    <cellStyle name="Normal 67 4 3 3 2 2" xfId="2681" xr:uid="{00000000-0005-0000-0000-00002A7F0000}"/>
    <cellStyle name="Normal 67 4 3 3 2 2 2" xfId="5721" xr:uid="{00000000-0005-0000-0000-00002B7F0000}"/>
    <cellStyle name="Normal 67 4 3 3 2 2 2 2" xfId="15238" xr:uid="{00000000-0005-0000-0000-00002C7F0000}"/>
    <cellStyle name="Normal 67 4 3 3 2 2 2 3" xfId="23391" xr:uid="{00000000-0005-0000-0000-00002D7F0000}"/>
    <cellStyle name="Normal 67 4 3 3 2 2 2 4" xfId="31544" xr:uid="{00000000-0005-0000-0000-00002E7F0000}"/>
    <cellStyle name="Normal 67 4 3 3 2 2 2 5" xfId="39776" xr:uid="{00000000-0005-0000-0000-00002F7F0000}"/>
    <cellStyle name="Normal 67 4 3 3 2 2 2 6" xfId="49287" xr:uid="{00000000-0005-0000-0000-0000307F0000}"/>
    <cellStyle name="Normal 67 4 3 3 2 2 3" xfId="8281" xr:uid="{00000000-0005-0000-0000-0000317F0000}"/>
    <cellStyle name="Normal 67 4 3 3 2 2 3 2" xfId="17798" xr:uid="{00000000-0005-0000-0000-0000327F0000}"/>
    <cellStyle name="Normal 67 4 3 3 2 2 3 3" xfId="25951" xr:uid="{00000000-0005-0000-0000-0000337F0000}"/>
    <cellStyle name="Normal 67 4 3 3 2 2 3 4" xfId="34104" xr:uid="{00000000-0005-0000-0000-0000347F0000}"/>
    <cellStyle name="Normal 67 4 3 3 2 2 3 5" xfId="42336" xr:uid="{00000000-0005-0000-0000-0000357F0000}"/>
    <cellStyle name="Normal 67 4 3 3 2 2 3 6" xfId="51847" xr:uid="{00000000-0005-0000-0000-0000367F0000}"/>
    <cellStyle name="Normal 67 4 3 3 2 2 4" xfId="12198" xr:uid="{00000000-0005-0000-0000-0000377F0000}"/>
    <cellStyle name="Normal 67 4 3 3 2 2 5" xfId="20357" xr:uid="{00000000-0005-0000-0000-0000387F0000}"/>
    <cellStyle name="Normal 67 4 3 3 2 2 6" xfId="28510" xr:uid="{00000000-0005-0000-0000-0000397F0000}"/>
    <cellStyle name="Normal 67 4 3 3 2 2 7" xfId="36742" xr:uid="{00000000-0005-0000-0000-00003A7F0000}"/>
    <cellStyle name="Normal 67 4 3 3 2 2 8" xfId="46253" xr:uid="{00000000-0005-0000-0000-00003B7F0000}"/>
    <cellStyle name="Normal 67 4 3 3 2 3" xfId="4441" xr:uid="{00000000-0005-0000-0000-00003C7F0000}"/>
    <cellStyle name="Normal 67 4 3 3 2 3 2" xfId="13958" xr:uid="{00000000-0005-0000-0000-00003D7F0000}"/>
    <cellStyle name="Normal 67 4 3 3 2 3 3" xfId="22111" xr:uid="{00000000-0005-0000-0000-00003E7F0000}"/>
    <cellStyle name="Normal 67 4 3 3 2 3 4" xfId="30264" xr:uid="{00000000-0005-0000-0000-00003F7F0000}"/>
    <cellStyle name="Normal 67 4 3 3 2 3 5" xfId="38496" xr:uid="{00000000-0005-0000-0000-0000407F0000}"/>
    <cellStyle name="Normal 67 4 3 3 2 3 6" xfId="48007" xr:uid="{00000000-0005-0000-0000-0000417F0000}"/>
    <cellStyle name="Normal 67 4 3 3 2 4" xfId="7001" xr:uid="{00000000-0005-0000-0000-0000427F0000}"/>
    <cellStyle name="Normal 67 4 3 3 2 4 2" xfId="16518" xr:uid="{00000000-0005-0000-0000-0000437F0000}"/>
    <cellStyle name="Normal 67 4 3 3 2 4 3" xfId="24671" xr:uid="{00000000-0005-0000-0000-0000447F0000}"/>
    <cellStyle name="Normal 67 4 3 3 2 4 4" xfId="32824" xr:uid="{00000000-0005-0000-0000-0000457F0000}"/>
    <cellStyle name="Normal 67 4 3 3 2 4 5" xfId="41056" xr:uid="{00000000-0005-0000-0000-0000467F0000}"/>
    <cellStyle name="Normal 67 4 3 3 2 4 6" xfId="50567" xr:uid="{00000000-0005-0000-0000-0000477F0000}"/>
    <cellStyle name="Normal 67 4 3 3 2 5" xfId="10918" xr:uid="{00000000-0005-0000-0000-0000487F0000}"/>
    <cellStyle name="Normal 67 4 3 3 2 6" xfId="19077" xr:uid="{00000000-0005-0000-0000-0000497F0000}"/>
    <cellStyle name="Normal 67 4 3 3 2 7" xfId="27230" xr:uid="{00000000-0005-0000-0000-00004A7F0000}"/>
    <cellStyle name="Normal 67 4 3 3 2 8" xfId="35462" xr:uid="{00000000-0005-0000-0000-00004B7F0000}"/>
    <cellStyle name="Normal 67 4 3 3 2 9" xfId="44973" xr:uid="{00000000-0005-0000-0000-00004C7F0000}"/>
    <cellStyle name="Normal 67 4 3 3 3" xfId="2041" xr:uid="{00000000-0005-0000-0000-00004D7F0000}"/>
    <cellStyle name="Normal 67 4 3 3 3 2" xfId="5081" xr:uid="{00000000-0005-0000-0000-00004E7F0000}"/>
    <cellStyle name="Normal 67 4 3 3 3 2 2" xfId="14598" xr:uid="{00000000-0005-0000-0000-00004F7F0000}"/>
    <cellStyle name="Normal 67 4 3 3 3 2 3" xfId="22751" xr:uid="{00000000-0005-0000-0000-0000507F0000}"/>
    <cellStyle name="Normal 67 4 3 3 3 2 4" xfId="30904" xr:uid="{00000000-0005-0000-0000-0000517F0000}"/>
    <cellStyle name="Normal 67 4 3 3 3 2 5" xfId="39136" xr:uid="{00000000-0005-0000-0000-0000527F0000}"/>
    <cellStyle name="Normal 67 4 3 3 3 2 6" xfId="48647" xr:uid="{00000000-0005-0000-0000-0000537F0000}"/>
    <cellStyle name="Normal 67 4 3 3 3 3" xfId="7641" xr:uid="{00000000-0005-0000-0000-0000547F0000}"/>
    <cellStyle name="Normal 67 4 3 3 3 3 2" xfId="17158" xr:uid="{00000000-0005-0000-0000-0000557F0000}"/>
    <cellStyle name="Normal 67 4 3 3 3 3 3" xfId="25311" xr:uid="{00000000-0005-0000-0000-0000567F0000}"/>
    <cellStyle name="Normal 67 4 3 3 3 3 4" xfId="33464" xr:uid="{00000000-0005-0000-0000-0000577F0000}"/>
    <cellStyle name="Normal 67 4 3 3 3 3 5" xfId="41696" xr:uid="{00000000-0005-0000-0000-0000587F0000}"/>
    <cellStyle name="Normal 67 4 3 3 3 3 6" xfId="51207" xr:uid="{00000000-0005-0000-0000-0000597F0000}"/>
    <cellStyle name="Normal 67 4 3 3 3 4" xfId="11558" xr:uid="{00000000-0005-0000-0000-00005A7F0000}"/>
    <cellStyle name="Normal 67 4 3 3 3 5" xfId="19717" xr:uid="{00000000-0005-0000-0000-00005B7F0000}"/>
    <cellStyle name="Normal 67 4 3 3 3 6" xfId="27870" xr:uid="{00000000-0005-0000-0000-00005C7F0000}"/>
    <cellStyle name="Normal 67 4 3 3 3 7" xfId="36102" xr:uid="{00000000-0005-0000-0000-00005D7F0000}"/>
    <cellStyle name="Normal 67 4 3 3 3 8" xfId="45613" xr:uid="{00000000-0005-0000-0000-00005E7F0000}"/>
    <cellStyle name="Normal 67 4 3 3 4" xfId="3798" xr:uid="{00000000-0005-0000-0000-00005F7F0000}"/>
    <cellStyle name="Normal 67 4 3 3 4 2" xfId="13315" xr:uid="{00000000-0005-0000-0000-0000607F0000}"/>
    <cellStyle name="Normal 67 4 3 3 4 3" xfId="21471" xr:uid="{00000000-0005-0000-0000-0000617F0000}"/>
    <cellStyle name="Normal 67 4 3 3 4 4" xfId="29624" xr:uid="{00000000-0005-0000-0000-0000627F0000}"/>
    <cellStyle name="Normal 67 4 3 3 4 5" xfId="37856" xr:uid="{00000000-0005-0000-0000-0000637F0000}"/>
    <cellStyle name="Normal 67 4 3 3 4 6" xfId="47367" xr:uid="{00000000-0005-0000-0000-0000647F0000}"/>
    <cellStyle name="Normal 67 4 3 3 5" xfId="6361" xr:uid="{00000000-0005-0000-0000-0000657F0000}"/>
    <cellStyle name="Normal 67 4 3 3 5 2" xfId="15878" xr:uid="{00000000-0005-0000-0000-0000667F0000}"/>
    <cellStyle name="Normal 67 4 3 3 5 3" xfId="24031" xr:uid="{00000000-0005-0000-0000-0000677F0000}"/>
    <cellStyle name="Normal 67 4 3 3 5 4" xfId="32184" xr:uid="{00000000-0005-0000-0000-0000687F0000}"/>
    <cellStyle name="Normal 67 4 3 3 5 5" xfId="40416" xr:uid="{00000000-0005-0000-0000-0000697F0000}"/>
    <cellStyle name="Normal 67 4 3 3 5 6" xfId="49927" xr:uid="{00000000-0005-0000-0000-00006A7F0000}"/>
    <cellStyle name="Normal 67 4 3 3 6" xfId="10278" xr:uid="{00000000-0005-0000-0000-00006B7F0000}"/>
    <cellStyle name="Normal 67 4 3 3 7" xfId="18437" xr:uid="{00000000-0005-0000-0000-00006C7F0000}"/>
    <cellStyle name="Normal 67 4 3 3 8" xfId="26590" xr:uid="{00000000-0005-0000-0000-00006D7F0000}"/>
    <cellStyle name="Normal 67 4 3 3 9" xfId="34822" xr:uid="{00000000-0005-0000-0000-00006E7F0000}"/>
    <cellStyle name="Normal 67 4 3 4" xfId="1078" xr:uid="{00000000-0005-0000-0000-00006F7F0000}"/>
    <cellStyle name="Normal 67 4 3 4 2" xfId="2361" xr:uid="{00000000-0005-0000-0000-0000707F0000}"/>
    <cellStyle name="Normal 67 4 3 4 2 2" xfId="5401" xr:uid="{00000000-0005-0000-0000-0000717F0000}"/>
    <cellStyle name="Normal 67 4 3 4 2 2 2" xfId="14918" xr:uid="{00000000-0005-0000-0000-0000727F0000}"/>
    <cellStyle name="Normal 67 4 3 4 2 2 3" xfId="23071" xr:uid="{00000000-0005-0000-0000-0000737F0000}"/>
    <cellStyle name="Normal 67 4 3 4 2 2 4" xfId="31224" xr:uid="{00000000-0005-0000-0000-0000747F0000}"/>
    <cellStyle name="Normal 67 4 3 4 2 2 5" xfId="39456" xr:uid="{00000000-0005-0000-0000-0000757F0000}"/>
    <cellStyle name="Normal 67 4 3 4 2 2 6" xfId="48967" xr:uid="{00000000-0005-0000-0000-0000767F0000}"/>
    <cellStyle name="Normal 67 4 3 4 2 3" xfId="7961" xr:uid="{00000000-0005-0000-0000-0000777F0000}"/>
    <cellStyle name="Normal 67 4 3 4 2 3 2" xfId="17478" xr:uid="{00000000-0005-0000-0000-0000787F0000}"/>
    <cellStyle name="Normal 67 4 3 4 2 3 3" xfId="25631" xr:uid="{00000000-0005-0000-0000-0000797F0000}"/>
    <cellStyle name="Normal 67 4 3 4 2 3 4" xfId="33784" xr:uid="{00000000-0005-0000-0000-00007A7F0000}"/>
    <cellStyle name="Normal 67 4 3 4 2 3 5" xfId="42016" xr:uid="{00000000-0005-0000-0000-00007B7F0000}"/>
    <cellStyle name="Normal 67 4 3 4 2 3 6" xfId="51527" xr:uid="{00000000-0005-0000-0000-00007C7F0000}"/>
    <cellStyle name="Normal 67 4 3 4 2 4" xfId="11878" xr:uid="{00000000-0005-0000-0000-00007D7F0000}"/>
    <cellStyle name="Normal 67 4 3 4 2 5" xfId="20037" xr:uid="{00000000-0005-0000-0000-00007E7F0000}"/>
    <cellStyle name="Normal 67 4 3 4 2 6" xfId="28190" xr:uid="{00000000-0005-0000-0000-00007F7F0000}"/>
    <cellStyle name="Normal 67 4 3 4 2 7" xfId="36422" xr:uid="{00000000-0005-0000-0000-0000807F0000}"/>
    <cellStyle name="Normal 67 4 3 4 2 8" xfId="45933" xr:uid="{00000000-0005-0000-0000-0000817F0000}"/>
    <cellStyle name="Normal 67 4 3 4 3" xfId="4121" xr:uid="{00000000-0005-0000-0000-0000827F0000}"/>
    <cellStyle name="Normal 67 4 3 4 3 2" xfId="13638" xr:uid="{00000000-0005-0000-0000-0000837F0000}"/>
    <cellStyle name="Normal 67 4 3 4 3 3" xfId="21791" xr:uid="{00000000-0005-0000-0000-0000847F0000}"/>
    <cellStyle name="Normal 67 4 3 4 3 4" xfId="29944" xr:uid="{00000000-0005-0000-0000-0000857F0000}"/>
    <cellStyle name="Normal 67 4 3 4 3 5" xfId="38176" xr:uid="{00000000-0005-0000-0000-0000867F0000}"/>
    <cellStyle name="Normal 67 4 3 4 3 6" xfId="47687" xr:uid="{00000000-0005-0000-0000-0000877F0000}"/>
    <cellStyle name="Normal 67 4 3 4 4" xfId="6681" xr:uid="{00000000-0005-0000-0000-0000887F0000}"/>
    <cellStyle name="Normal 67 4 3 4 4 2" xfId="16198" xr:uid="{00000000-0005-0000-0000-0000897F0000}"/>
    <cellStyle name="Normal 67 4 3 4 4 3" xfId="24351" xr:uid="{00000000-0005-0000-0000-00008A7F0000}"/>
    <cellStyle name="Normal 67 4 3 4 4 4" xfId="32504" xr:uid="{00000000-0005-0000-0000-00008B7F0000}"/>
    <cellStyle name="Normal 67 4 3 4 4 5" xfId="40736" xr:uid="{00000000-0005-0000-0000-00008C7F0000}"/>
    <cellStyle name="Normal 67 4 3 4 4 6" xfId="50247" xr:uid="{00000000-0005-0000-0000-00008D7F0000}"/>
    <cellStyle name="Normal 67 4 3 4 5" xfId="10598" xr:uid="{00000000-0005-0000-0000-00008E7F0000}"/>
    <cellStyle name="Normal 67 4 3 4 6" xfId="18757" xr:uid="{00000000-0005-0000-0000-00008F7F0000}"/>
    <cellStyle name="Normal 67 4 3 4 7" xfId="26910" xr:uid="{00000000-0005-0000-0000-0000907F0000}"/>
    <cellStyle name="Normal 67 4 3 4 8" xfId="35142" xr:uid="{00000000-0005-0000-0000-0000917F0000}"/>
    <cellStyle name="Normal 67 4 3 4 9" xfId="44653" xr:uid="{00000000-0005-0000-0000-0000927F0000}"/>
    <cellStyle name="Normal 67 4 3 5" xfId="1721" xr:uid="{00000000-0005-0000-0000-0000937F0000}"/>
    <cellStyle name="Normal 67 4 3 5 2" xfId="4761" xr:uid="{00000000-0005-0000-0000-0000947F0000}"/>
    <cellStyle name="Normal 67 4 3 5 2 2" xfId="14278" xr:uid="{00000000-0005-0000-0000-0000957F0000}"/>
    <cellStyle name="Normal 67 4 3 5 2 3" xfId="22431" xr:uid="{00000000-0005-0000-0000-0000967F0000}"/>
    <cellStyle name="Normal 67 4 3 5 2 4" xfId="30584" xr:uid="{00000000-0005-0000-0000-0000977F0000}"/>
    <cellStyle name="Normal 67 4 3 5 2 5" xfId="38816" xr:uid="{00000000-0005-0000-0000-0000987F0000}"/>
    <cellStyle name="Normal 67 4 3 5 2 6" xfId="48327" xr:uid="{00000000-0005-0000-0000-0000997F0000}"/>
    <cellStyle name="Normal 67 4 3 5 3" xfId="7321" xr:uid="{00000000-0005-0000-0000-00009A7F0000}"/>
    <cellStyle name="Normal 67 4 3 5 3 2" xfId="16838" xr:uid="{00000000-0005-0000-0000-00009B7F0000}"/>
    <cellStyle name="Normal 67 4 3 5 3 3" xfId="24991" xr:uid="{00000000-0005-0000-0000-00009C7F0000}"/>
    <cellStyle name="Normal 67 4 3 5 3 4" xfId="33144" xr:uid="{00000000-0005-0000-0000-00009D7F0000}"/>
    <cellStyle name="Normal 67 4 3 5 3 5" xfId="41376" xr:uid="{00000000-0005-0000-0000-00009E7F0000}"/>
    <cellStyle name="Normal 67 4 3 5 3 6" xfId="50887" xr:uid="{00000000-0005-0000-0000-00009F7F0000}"/>
    <cellStyle name="Normal 67 4 3 5 4" xfId="11238" xr:uid="{00000000-0005-0000-0000-0000A07F0000}"/>
    <cellStyle name="Normal 67 4 3 5 5" xfId="19397" xr:uid="{00000000-0005-0000-0000-0000A17F0000}"/>
    <cellStyle name="Normal 67 4 3 5 6" xfId="27550" xr:uid="{00000000-0005-0000-0000-0000A27F0000}"/>
    <cellStyle name="Normal 67 4 3 5 7" xfId="35782" xr:uid="{00000000-0005-0000-0000-0000A37F0000}"/>
    <cellStyle name="Normal 67 4 3 5 8" xfId="45293" xr:uid="{00000000-0005-0000-0000-0000A47F0000}"/>
    <cellStyle name="Normal 67 4 3 6" xfId="3475" xr:uid="{00000000-0005-0000-0000-0000A57F0000}"/>
    <cellStyle name="Normal 67 4 3 6 2" xfId="12992" xr:uid="{00000000-0005-0000-0000-0000A67F0000}"/>
    <cellStyle name="Normal 67 4 3 6 3" xfId="21151" xr:uid="{00000000-0005-0000-0000-0000A77F0000}"/>
    <cellStyle name="Normal 67 4 3 6 4" xfId="29304" xr:uid="{00000000-0005-0000-0000-0000A87F0000}"/>
    <cellStyle name="Normal 67 4 3 6 5" xfId="37536" xr:uid="{00000000-0005-0000-0000-0000A97F0000}"/>
    <cellStyle name="Normal 67 4 3 6 6" xfId="47047" xr:uid="{00000000-0005-0000-0000-0000AA7F0000}"/>
    <cellStyle name="Normal 67 4 3 7" xfId="6041" xr:uid="{00000000-0005-0000-0000-0000AB7F0000}"/>
    <cellStyle name="Normal 67 4 3 7 2" xfId="15558" xr:uid="{00000000-0005-0000-0000-0000AC7F0000}"/>
    <cellStyle name="Normal 67 4 3 7 3" xfId="23711" xr:uid="{00000000-0005-0000-0000-0000AD7F0000}"/>
    <cellStyle name="Normal 67 4 3 7 4" xfId="31864" xr:uid="{00000000-0005-0000-0000-0000AE7F0000}"/>
    <cellStyle name="Normal 67 4 3 7 5" xfId="40096" xr:uid="{00000000-0005-0000-0000-0000AF7F0000}"/>
    <cellStyle name="Normal 67 4 3 7 6" xfId="49607" xr:uid="{00000000-0005-0000-0000-0000B07F0000}"/>
    <cellStyle name="Normal 67 4 3 8" xfId="9958" xr:uid="{00000000-0005-0000-0000-0000B17F0000}"/>
    <cellStyle name="Normal 67 4 3 9" xfId="18117" xr:uid="{00000000-0005-0000-0000-0000B27F0000}"/>
    <cellStyle name="Normal 67 4 30" xfId="9627" xr:uid="{00000000-0005-0000-0000-0000B37F0000}"/>
    <cellStyle name="Normal 67 4 30 2" xfId="43682" xr:uid="{00000000-0005-0000-0000-0000B47F0000}"/>
    <cellStyle name="Normal 67 4 30 3" xfId="53193" xr:uid="{00000000-0005-0000-0000-0000B57F0000}"/>
    <cellStyle name="Normal 67 4 31" xfId="9706" xr:uid="{00000000-0005-0000-0000-0000B67F0000}"/>
    <cellStyle name="Normal 67 4 31 2" xfId="43761" xr:uid="{00000000-0005-0000-0000-0000B77F0000}"/>
    <cellStyle name="Normal 67 4 31 3" xfId="53272" xr:uid="{00000000-0005-0000-0000-0000B87F0000}"/>
    <cellStyle name="Normal 67 4 32" xfId="9785" xr:uid="{00000000-0005-0000-0000-0000B97F0000}"/>
    <cellStyle name="Normal 67 4 32 2" xfId="43840" xr:uid="{00000000-0005-0000-0000-0000BA7F0000}"/>
    <cellStyle name="Normal 67 4 32 3" xfId="53351" xr:uid="{00000000-0005-0000-0000-0000BB7F0000}"/>
    <cellStyle name="Normal 67 4 33" xfId="9879" xr:uid="{00000000-0005-0000-0000-0000BC7F0000}"/>
    <cellStyle name="Normal 67 4 34" xfId="18038" xr:uid="{00000000-0005-0000-0000-0000BD7F0000}"/>
    <cellStyle name="Normal 67 4 35" xfId="26191" xr:uid="{00000000-0005-0000-0000-0000BE7F0000}"/>
    <cellStyle name="Normal 67 4 36" xfId="34344" xr:uid="{00000000-0005-0000-0000-0000BF7F0000}"/>
    <cellStyle name="Normal 67 4 37" xfId="34423" xr:uid="{00000000-0005-0000-0000-0000C07F0000}"/>
    <cellStyle name="Normal 67 4 38" xfId="43934" xr:uid="{00000000-0005-0000-0000-0000C17F0000}"/>
    <cellStyle name="Normal 67 4 39" xfId="53445" xr:uid="{00000000-0005-0000-0000-0000C27F0000}"/>
    <cellStyle name="Normal 67 4 4" xfId="509" xr:uid="{00000000-0005-0000-0000-0000C37F0000}"/>
    <cellStyle name="Normal 67 4 4 10" xfId="34582" xr:uid="{00000000-0005-0000-0000-0000C47F0000}"/>
    <cellStyle name="Normal 67 4 4 11" xfId="44093" xr:uid="{00000000-0005-0000-0000-0000C57F0000}"/>
    <cellStyle name="Normal 67 4 4 2" xfId="835" xr:uid="{00000000-0005-0000-0000-0000C67F0000}"/>
    <cellStyle name="Normal 67 4 4 2 10" xfId="44413" xr:uid="{00000000-0005-0000-0000-0000C77F0000}"/>
    <cellStyle name="Normal 67 4 4 2 2" xfId="1478" xr:uid="{00000000-0005-0000-0000-0000C87F0000}"/>
    <cellStyle name="Normal 67 4 4 2 2 2" xfId="2761" xr:uid="{00000000-0005-0000-0000-0000C97F0000}"/>
    <cellStyle name="Normal 67 4 4 2 2 2 2" xfId="5801" xr:uid="{00000000-0005-0000-0000-0000CA7F0000}"/>
    <cellStyle name="Normal 67 4 4 2 2 2 2 2" xfId="15318" xr:uid="{00000000-0005-0000-0000-0000CB7F0000}"/>
    <cellStyle name="Normal 67 4 4 2 2 2 2 3" xfId="23471" xr:uid="{00000000-0005-0000-0000-0000CC7F0000}"/>
    <cellStyle name="Normal 67 4 4 2 2 2 2 4" xfId="31624" xr:uid="{00000000-0005-0000-0000-0000CD7F0000}"/>
    <cellStyle name="Normal 67 4 4 2 2 2 2 5" xfId="39856" xr:uid="{00000000-0005-0000-0000-0000CE7F0000}"/>
    <cellStyle name="Normal 67 4 4 2 2 2 2 6" xfId="49367" xr:uid="{00000000-0005-0000-0000-0000CF7F0000}"/>
    <cellStyle name="Normal 67 4 4 2 2 2 3" xfId="8361" xr:uid="{00000000-0005-0000-0000-0000D07F0000}"/>
    <cellStyle name="Normal 67 4 4 2 2 2 3 2" xfId="17878" xr:uid="{00000000-0005-0000-0000-0000D17F0000}"/>
    <cellStyle name="Normal 67 4 4 2 2 2 3 3" xfId="26031" xr:uid="{00000000-0005-0000-0000-0000D27F0000}"/>
    <cellStyle name="Normal 67 4 4 2 2 2 3 4" xfId="34184" xr:uid="{00000000-0005-0000-0000-0000D37F0000}"/>
    <cellStyle name="Normal 67 4 4 2 2 2 3 5" xfId="42416" xr:uid="{00000000-0005-0000-0000-0000D47F0000}"/>
    <cellStyle name="Normal 67 4 4 2 2 2 3 6" xfId="51927" xr:uid="{00000000-0005-0000-0000-0000D57F0000}"/>
    <cellStyle name="Normal 67 4 4 2 2 2 4" xfId="12278" xr:uid="{00000000-0005-0000-0000-0000D67F0000}"/>
    <cellStyle name="Normal 67 4 4 2 2 2 5" xfId="20437" xr:uid="{00000000-0005-0000-0000-0000D77F0000}"/>
    <cellStyle name="Normal 67 4 4 2 2 2 6" xfId="28590" xr:uid="{00000000-0005-0000-0000-0000D87F0000}"/>
    <cellStyle name="Normal 67 4 4 2 2 2 7" xfId="36822" xr:uid="{00000000-0005-0000-0000-0000D97F0000}"/>
    <cellStyle name="Normal 67 4 4 2 2 2 8" xfId="46333" xr:uid="{00000000-0005-0000-0000-0000DA7F0000}"/>
    <cellStyle name="Normal 67 4 4 2 2 3" xfId="4521" xr:uid="{00000000-0005-0000-0000-0000DB7F0000}"/>
    <cellStyle name="Normal 67 4 4 2 2 3 2" xfId="14038" xr:uid="{00000000-0005-0000-0000-0000DC7F0000}"/>
    <cellStyle name="Normal 67 4 4 2 2 3 3" xfId="22191" xr:uid="{00000000-0005-0000-0000-0000DD7F0000}"/>
    <cellStyle name="Normal 67 4 4 2 2 3 4" xfId="30344" xr:uid="{00000000-0005-0000-0000-0000DE7F0000}"/>
    <cellStyle name="Normal 67 4 4 2 2 3 5" xfId="38576" xr:uid="{00000000-0005-0000-0000-0000DF7F0000}"/>
    <cellStyle name="Normal 67 4 4 2 2 3 6" xfId="48087" xr:uid="{00000000-0005-0000-0000-0000E07F0000}"/>
    <cellStyle name="Normal 67 4 4 2 2 4" xfId="7081" xr:uid="{00000000-0005-0000-0000-0000E17F0000}"/>
    <cellStyle name="Normal 67 4 4 2 2 4 2" xfId="16598" xr:uid="{00000000-0005-0000-0000-0000E27F0000}"/>
    <cellStyle name="Normal 67 4 4 2 2 4 3" xfId="24751" xr:uid="{00000000-0005-0000-0000-0000E37F0000}"/>
    <cellStyle name="Normal 67 4 4 2 2 4 4" xfId="32904" xr:uid="{00000000-0005-0000-0000-0000E47F0000}"/>
    <cellStyle name="Normal 67 4 4 2 2 4 5" xfId="41136" xr:uid="{00000000-0005-0000-0000-0000E57F0000}"/>
    <cellStyle name="Normal 67 4 4 2 2 4 6" xfId="50647" xr:uid="{00000000-0005-0000-0000-0000E67F0000}"/>
    <cellStyle name="Normal 67 4 4 2 2 5" xfId="10998" xr:uid="{00000000-0005-0000-0000-0000E77F0000}"/>
    <cellStyle name="Normal 67 4 4 2 2 6" xfId="19157" xr:uid="{00000000-0005-0000-0000-0000E87F0000}"/>
    <cellStyle name="Normal 67 4 4 2 2 7" xfId="27310" xr:uid="{00000000-0005-0000-0000-0000E97F0000}"/>
    <cellStyle name="Normal 67 4 4 2 2 8" xfId="35542" xr:uid="{00000000-0005-0000-0000-0000EA7F0000}"/>
    <cellStyle name="Normal 67 4 4 2 2 9" xfId="45053" xr:uid="{00000000-0005-0000-0000-0000EB7F0000}"/>
    <cellStyle name="Normal 67 4 4 2 3" xfId="2121" xr:uid="{00000000-0005-0000-0000-0000EC7F0000}"/>
    <cellStyle name="Normal 67 4 4 2 3 2" xfId="5161" xr:uid="{00000000-0005-0000-0000-0000ED7F0000}"/>
    <cellStyle name="Normal 67 4 4 2 3 2 2" xfId="14678" xr:uid="{00000000-0005-0000-0000-0000EE7F0000}"/>
    <cellStyle name="Normal 67 4 4 2 3 2 3" xfId="22831" xr:uid="{00000000-0005-0000-0000-0000EF7F0000}"/>
    <cellStyle name="Normal 67 4 4 2 3 2 4" xfId="30984" xr:uid="{00000000-0005-0000-0000-0000F07F0000}"/>
    <cellStyle name="Normal 67 4 4 2 3 2 5" xfId="39216" xr:uid="{00000000-0005-0000-0000-0000F17F0000}"/>
    <cellStyle name="Normal 67 4 4 2 3 2 6" xfId="48727" xr:uid="{00000000-0005-0000-0000-0000F27F0000}"/>
    <cellStyle name="Normal 67 4 4 2 3 3" xfId="7721" xr:uid="{00000000-0005-0000-0000-0000F37F0000}"/>
    <cellStyle name="Normal 67 4 4 2 3 3 2" xfId="17238" xr:uid="{00000000-0005-0000-0000-0000F47F0000}"/>
    <cellStyle name="Normal 67 4 4 2 3 3 3" xfId="25391" xr:uid="{00000000-0005-0000-0000-0000F57F0000}"/>
    <cellStyle name="Normal 67 4 4 2 3 3 4" xfId="33544" xr:uid="{00000000-0005-0000-0000-0000F67F0000}"/>
    <cellStyle name="Normal 67 4 4 2 3 3 5" xfId="41776" xr:uid="{00000000-0005-0000-0000-0000F77F0000}"/>
    <cellStyle name="Normal 67 4 4 2 3 3 6" xfId="51287" xr:uid="{00000000-0005-0000-0000-0000F87F0000}"/>
    <cellStyle name="Normal 67 4 4 2 3 4" xfId="11638" xr:uid="{00000000-0005-0000-0000-0000F97F0000}"/>
    <cellStyle name="Normal 67 4 4 2 3 5" xfId="19797" xr:uid="{00000000-0005-0000-0000-0000FA7F0000}"/>
    <cellStyle name="Normal 67 4 4 2 3 6" xfId="27950" xr:uid="{00000000-0005-0000-0000-0000FB7F0000}"/>
    <cellStyle name="Normal 67 4 4 2 3 7" xfId="36182" xr:uid="{00000000-0005-0000-0000-0000FC7F0000}"/>
    <cellStyle name="Normal 67 4 4 2 3 8" xfId="45693" xr:uid="{00000000-0005-0000-0000-0000FD7F0000}"/>
    <cellStyle name="Normal 67 4 4 2 4" xfId="3881" xr:uid="{00000000-0005-0000-0000-0000FE7F0000}"/>
    <cellStyle name="Normal 67 4 4 2 4 2" xfId="13398" xr:uid="{00000000-0005-0000-0000-0000FF7F0000}"/>
    <cellStyle name="Normal 67 4 4 2 4 3" xfId="21551" xr:uid="{00000000-0005-0000-0000-000000800000}"/>
    <cellStyle name="Normal 67 4 4 2 4 4" xfId="29704" xr:uid="{00000000-0005-0000-0000-000001800000}"/>
    <cellStyle name="Normal 67 4 4 2 4 5" xfId="37936" xr:uid="{00000000-0005-0000-0000-000002800000}"/>
    <cellStyle name="Normal 67 4 4 2 4 6" xfId="47447" xr:uid="{00000000-0005-0000-0000-000003800000}"/>
    <cellStyle name="Normal 67 4 4 2 5" xfId="6441" xr:uid="{00000000-0005-0000-0000-000004800000}"/>
    <cellStyle name="Normal 67 4 4 2 5 2" xfId="15958" xr:uid="{00000000-0005-0000-0000-000005800000}"/>
    <cellStyle name="Normal 67 4 4 2 5 3" xfId="24111" xr:uid="{00000000-0005-0000-0000-000006800000}"/>
    <cellStyle name="Normal 67 4 4 2 5 4" xfId="32264" xr:uid="{00000000-0005-0000-0000-000007800000}"/>
    <cellStyle name="Normal 67 4 4 2 5 5" xfId="40496" xr:uid="{00000000-0005-0000-0000-000008800000}"/>
    <cellStyle name="Normal 67 4 4 2 5 6" xfId="50007" xr:uid="{00000000-0005-0000-0000-000009800000}"/>
    <cellStyle name="Normal 67 4 4 2 6" xfId="10358" xr:uid="{00000000-0005-0000-0000-00000A800000}"/>
    <cellStyle name="Normal 67 4 4 2 7" xfId="18517" xr:uid="{00000000-0005-0000-0000-00000B800000}"/>
    <cellStyle name="Normal 67 4 4 2 8" xfId="26670" xr:uid="{00000000-0005-0000-0000-00000C800000}"/>
    <cellStyle name="Normal 67 4 4 2 9" xfId="34902" xr:uid="{00000000-0005-0000-0000-00000D800000}"/>
    <cellStyle name="Normal 67 4 4 3" xfId="1158" xr:uid="{00000000-0005-0000-0000-00000E800000}"/>
    <cellStyle name="Normal 67 4 4 3 2" xfId="2441" xr:uid="{00000000-0005-0000-0000-00000F800000}"/>
    <cellStyle name="Normal 67 4 4 3 2 2" xfId="5481" xr:uid="{00000000-0005-0000-0000-000010800000}"/>
    <cellStyle name="Normal 67 4 4 3 2 2 2" xfId="14998" xr:uid="{00000000-0005-0000-0000-000011800000}"/>
    <cellStyle name="Normal 67 4 4 3 2 2 3" xfId="23151" xr:uid="{00000000-0005-0000-0000-000012800000}"/>
    <cellStyle name="Normal 67 4 4 3 2 2 4" xfId="31304" xr:uid="{00000000-0005-0000-0000-000013800000}"/>
    <cellStyle name="Normal 67 4 4 3 2 2 5" xfId="39536" xr:uid="{00000000-0005-0000-0000-000014800000}"/>
    <cellStyle name="Normal 67 4 4 3 2 2 6" xfId="49047" xr:uid="{00000000-0005-0000-0000-000015800000}"/>
    <cellStyle name="Normal 67 4 4 3 2 3" xfId="8041" xr:uid="{00000000-0005-0000-0000-000016800000}"/>
    <cellStyle name="Normal 67 4 4 3 2 3 2" xfId="17558" xr:uid="{00000000-0005-0000-0000-000017800000}"/>
    <cellStyle name="Normal 67 4 4 3 2 3 3" xfId="25711" xr:uid="{00000000-0005-0000-0000-000018800000}"/>
    <cellStyle name="Normal 67 4 4 3 2 3 4" xfId="33864" xr:uid="{00000000-0005-0000-0000-000019800000}"/>
    <cellStyle name="Normal 67 4 4 3 2 3 5" xfId="42096" xr:uid="{00000000-0005-0000-0000-00001A800000}"/>
    <cellStyle name="Normal 67 4 4 3 2 3 6" xfId="51607" xr:uid="{00000000-0005-0000-0000-00001B800000}"/>
    <cellStyle name="Normal 67 4 4 3 2 4" xfId="11958" xr:uid="{00000000-0005-0000-0000-00001C800000}"/>
    <cellStyle name="Normal 67 4 4 3 2 5" xfId="20117" xr:uid="{00000000-0005-0000-0000-00001D800000}"/>
    <cellStyle name="Normal 67 4 4 3 2 6" xfId="28270" xr:uid="{00000000-0005-0000-0000-00001E800000}"/>
    <cellStyle name="Normal 67 4 4 3 2 7" xfId="36502" xr:uid="{00000000-0005-0000-0000-00001F800000}"/>
    <cellStyle name="Normal 67 4 4 3 2 8" xfId="46013" xr:uid="{00000000-0005-0000-0000-000020800000}"/>
    <cellStyle name="Normal 67 4 4 3 3" xfId="4201" xr:uid="{00000000-0005-0000-0000-000021800000}"/>
    <cellStyle name="Normal 67 4 4 3 3 2" xfId="13718" xr:uid="{00000000-0005-0000-0000-000022800000}"/>
    <cellStyle name="Normal 67 4 4 3 3 3" xfId="21871" xr:uid="{00000000-0005-0000-0000-000023800000}"/>
    <cellStyle name="Normal 67 4 4 3 3 4" xfId="30024" xr:uid="{00000000-0005-0000-0000-000024800000}"/>
    <cellStyle name="Normal 67 4 4 3 3 5" xfId="38256" xr:uid="{00000000-0005-0000-0000-000025800000}"/>
    <cellStyle name="Normal 67 4 4 3 3 6" xfId="47767" xr:uid="{00000000-0005-0000-0000-000026800000}"/>
    <cellStyle name="Normal 67 4 4 3 4" xfId="6761" xr:uid="{00000000-0005-0000-0000-000027800000}"/>
    <cellStyle name="Normal 67 4 4 3 4 2" xfId="16278" xr:uid="{00000000-0005-0000-0000-000028800000}"/>
    <cellStyle name="Normal 67 4 4 3 4 3" xfId="24431" xr:uid="{00000000-0005-0000-0000-000029800000}"/>
    <cellStyle name="Normal 67 4 4 3 4 4" xfId="32584" xr:uid="{00000000-0005-0000-0000-00002A800000}"/>
    <cellStyle name="Normal 67 4 4 3 4 5" xfId="40816" xr:uid="{00000000-0005-0000-0000-00002B800000}"/>
    <cellStyle name="Normal 67 4 4 3 4 6" xfId="50327" xr:uid="{00000000-0005-0000-0000-00002C800000}"/>
    <cellStyle name="Normal 67 4 4 3 5" xfId="10678" xr:uid="{00000000-0005-0000-0000-00002D800000}"/>
    <cellStyle name="Normal 67 4 4 3 6" xfId="18837" xr:uid="{00000000-0005-0000-0000-00002E800000}"/>
    <cellStyle name="Normal 67 4 4 3 7" xfId="26990" xr:uid="{00000000-0005-0000-0000-00002F800000}"/>
    <cellStyle name="Normal 67 4 4 3 8" xfId="35222" xr:uid="{00000000-0005-0000-0000-000030800000}"/>
    <cellStyle name="Normal 67 4 4 3 9" xfId="44733" xr:uid="{00000000-0005-0000-0000-000031800000}"/>
    <cellStyle name="Normal 67 4 4 4" xfId="1801" xr:uid="{00000000-0005-0000-0000-000032800000}"/>
    <cellStyle name="Normal 67 4 4 4 2" xfId="4841" xr:uid="{00000000-0005-0000-0000-000033800000}"/>
    <cellStyle name="Normal 67 4 4 4 2 2" xfId="14358" xr:uid="{00000000-0005-0000-0000-000034800000}"/>
    <cellStyle name="Normal 67 4 4 4 2 3" xfId="22511" xr:uid="{00000000-0005-0000-0000-000035800000}"/>
    <cellStyle name="Normal 67 4 4 4 2 4" xfId="30664" xr:uid="{00000000-0005-0000-0000-000036800000}"/>
    <cellStyle name="Normal 67 4 4 4 2 5" xfId="38896" xr:uid="{00000000-0005-0000-0000-000037800000}"/>
    <cellStyle name="Normal 67 4 4 4 2 6" xfId="48407" xr:uid="{00000000-0005-0000-0000-000038800000}"/>
    <cellStyle name="Normal 67 4 4 4 3" xfId="7401" xr:uid="{00000000-0005-0000-0000-000039800000}"/>
    <cellStyle name="Normal 67 4 4 4 3 2" xfId="16918" xr:uid="{00000000-0005-0000-0000-00003A800000}"/>
    <cellStyle name="Normal 67 4 4 4 3 3" xfId="25071" xr:uid="{00000000-0005-0000-0000-00003B800000}"/>
    <cellStyle name="Normal 67 4 4 4 3 4" xfId="33224" xr:uid="{00000000-0005-0000-0000-00003C800000}"/>
    <cellStyle name="Normal 67 4 4 4 3 5" xfId="41456" xr:uid="{00000000-0005-0000-0000-00003D800000}"/>
    <cellStyle name="Normal 67 4 4 4 3 6" xfId="50967" xr:uid="{00000000-0005-0000-0000-00003E800000}"/>
    <cellStyle name="Normal 67 4 4 4 4" xfId="11318" xr:uid="{00000000-0005-0000-0000-00003F800000}"/>
    <cellStyle name="Normal 67 4 4 4 5" xfId="19477" xr:uid="{00000000-0005-0000-0000-000040800000}"/>
    <cellStyle name="Normal 67 4 4 4 6" xfId="27630" xr:uid="{00000000-0005-0000-0000-000041800000}"/>
    <cellStyle name="Normal 67 4 4 4 7" xfId="35862" xr:uid="{00000000-0005-0000-0000-000042800000}"/>
    <cellStyle name="Normal 67 4 4 4 8" xfId="45373" xr:uid="{00000000-0005-0000-0000-000043800000}"/>
    <cellStyle name="Normal 67 4 4 5" xfId="3558" xr:uid="{00000000-0005-0000-0000-000044800000}"/>
    <cellStyle name="Normal 67 4 4 5 2" xfId="13075" xr:uid="{00000000-0005-0000-0000-000045800000}"/>
    <cellStyle name="Normal 67 4 4 5 3" xfId="21231" xr:uid="{00000000-0005-0000-0000-000046800000}"/>
    <cellStyle name="Normal 67 4 4 5 4" xfId="29384" xr:uid="{00000000-0005-0000-0000-000047800000}"/>
    <cellStyle name="Normal 67 4 4 5 5" xfId="37616" xr:uid="{00000000-0005-0000-0000-000048800000}"/>
    <cellStyle name="Normal 67 4 4 5 6" xfId="47127" xr:uid="{00000000-0005-0000-0000-000049800000}"/>
    <cellStyle name="Normal 67 4 4 6" xfId="6121" xr:uid="{00000000-0005-0000-0000-00004A800000}"/>
    <cellStyle name="Normal 67 4 4 6 2" xfId="15638" xr:uid="{00000000-0005-0000-0000-00004B800000}"/>
    <cellStyle name="Normal 67 4 4 6 3" xfId="23791" xr:uid="{00000000-0005-0000-0000-00004C800000}"/>
    <cellStyle name="Normal 67 4 4 6 4" xfId="31944" xr:uid="{00000000-0005-0000-0000-00004D800000}"/>
    <cellStyle name="Normal 67 4 4 6 5" xfId="40176" xr:uid="{00000000-0005-0000-0000-00004E800000}"/>
    <cellStyle name="Normal 67 4 4 6 6" xfId="49687" xr:uid="{00000000-0005-0000-0000-00004F800000}"/>
    <cellStyle name="Normal 67 4 4 7" xfId="10038" xr:uid="{00000000-0005-0000-0000-000050800000}"/>
    <cellStyle name="Normal 67 4 4 8" xfId="18197" xr:uid="{00000000-0005-0000-0000-000051800000}"/>
    <cellStyle name="Normal 67 4 4 9" xfId="26350" xr:uid="{00000000-0005-0000-0000-000052800000}"/>
    <cellStyle name="Normal 67 4 40" xfId="53524" xr:uid="{00000000-0005-0000-0000-000053800000}"/>
    <cellStyle name="Normal 67 4 41" xfId="53603" xr:uid="{00000000-0005-0000-0000-000054800000}"/>
    <cellStyle name="Normal 67 4 42" xfId="53682" xr:uid="{00000000-0005-0000-0000-000055800000}"/>
    <cellStyle name="Normal 67 4 43" xfId="53761" xr:uid="{00000000-0005-0000-0000-000056800000}"/>
    <cellStyle name="Normal 67 4 5" xfId="672" xr:uid="{00000000-0005-0000-0000-000057800000}"/>
    <cellStyle name="Normal 67 4 5 10" xfId="44253" xr:uid="{00000000-0005-0000-0000-000058800000}"/>
    <cellStyle name="Normal 67 4 5 2" xfId="1318" xr:uid="{00000000-0005-0000-0000-000059800000}"/>
    <cellStyle name="Normal 67 4 5 2 2" xfId="2601" xr:uid="{00000000-0005-0000-0000-00005A800000}"/>
    <cellStyle name="Normal 67 4 5 2 2 2" xfId="5641" xr:uid="{00000000-0005-0000-0000-00005B800000}"/>
    <cellStyle name="Normal 67 4 5 2 2 2 2" xfId="15158" xr:uid="{00000000-0005-0000-0000-00005C800000}"/>
    <cellStyle name="Normal 67 4 5 2 2 2 3" xfId="23311" xr:uid="{00000000-0005-0000-0000-00005D800000}"/>
    <cellStyle name="Normal 67 4 5 2 2 2 4" xfId="31464" xr:uid="{00000000-0005-0000-0000-00005E800000}"/>
    <cellStyle name="Normal 67 4 5 2 2 2 5" xfId="39696" xr:uid="{00000000-0005-0000-0000-00005F800000}"/>
    <cellStyle name="Normal 67 4 5 2 2 2 6" xfId="49207" xr:uid="{00000000-0005-0000-0000-000060800000}"/>
    <cellStyle name="Normal 67 4 5 2 2 3" xfId="8201" xr:uid="{00000000-0005-0000-0000-000061800000}"/>
    <cellStyle name="Normal 67 4 5 2 2 3 2" xfId="17718" xr:uid="{00000000-0005-0000-0000-000062800000}"/>
    <cellStyle name="Normal 67 4 5 2 2 3 3" xfId="25871" xr:uid="{00000000-0005-0000-0000-000063800000}"/>
    <cellStyle name="Normal 67 4 5 2 2 3 4" xfId="34024" xr:uid="{00000000-0005-0000-0000-000064800000}"/>
    <cellStyle name="Normal 67 4 5 2 2 3 5" xfId="42256" xr:uid="{00000000-0005-0000-0000-000065800000}"/>
    <cellStyle name="Normal 67 4 5 2 2 3 6" xfId="51767" xr:uid="{00000000-0005-0000-0000-000066800000}"/>
    <cellStyle name="Normal 67 4 5 2 2 4" xfId="12118" xr:uid="{00000000-0005-0000-0000-000067800000}"/>
    <cellStyle name="Normal 67 4 5 2 2 5" xfId="20277" xr:uid="{00000000-0005-0000-0000-000068800000}"/>
    <cellStyle name="Normal 67 4 5 2 2 6" xfId="28430" xr:uid="{00000000-0005-0000-0000-000069800000}"/>
    <cellStyle name="Normal 67 4 5 2 2 7" xfId="36662" xr:uid="{00000000-0005-0000-0000-00006A800000}"/>
    <cellStyle name="Normal 67 4 5 2 2 8" xfId="46173" xr:uid="{00000000-0005-0000-0000-00006B800000}"/>
    <cellStyle name="Normal 67 4 5 2 3" xfId="4361" xr:uid="{00000000-0005-0000-0000-00006C800000}"/>
    <cellStyle name="Normal 67 4 5 2 3 2" xfId="13878" xr:uid="{00000000-0005-0000-0000-00006D800000}"/>
    <cellStyle name="Normal 67 4 5 2 3 3" xfId="22031" xr:uid="{00000000-0005-0000-0000-00006E800000}"/>
    <cellStyle name="Normal 67 4 5 2 3 4" xfId="30184" xr:uid="{00000000-0005-0000-0000-00006F800000}"/>
    <cellStyle name="Normal 67 4 5 2 3 5" xfId="38416" xr:uid="{00000000-0005-0000-0000-000070800000}"/>
    <cellStyle name="Normal 67 4 5 2 3 6" xfId="47927" xr:uid="{00000000-0005-0000-0000-000071800000}"/>
    <cellStyle name="Normal 67 4 5 2 4" xfId="6921" xr:uid="{00000000-0005-0000-0000-000072800000}"/>
    <cellStyle name="Normal 67 4 5 2 4 2" xfId="16438" xr:uid="{00000000-0005-0000-0000-000073800000}"/>
    <cellStyle name="Normal 67 4 5 2 4 3" xfId="24591" xr:uid="{00000000-0005-0000-0000-000074800000}"/>
    <cellStyle name="Normal 67 4 5 2 4 4" xfId="32744" xr:uid="{00000000-0005-0000-0000-000075800000}"/>
    <cellStyle name="Normal 67 4 5 2 4 5" xfId="40976" xr:uid="{00000000-0005-0000-0000-000076800000}"/>
    <cellStyle name="Normal 67 4 5 2 4 6" xfId="50487" xr:uid="{00000000-0005-0000-0000-000077800000}"/>
    <cellStyle name="Normal 67 4 5 2 5" xfId="10838" xr:uid="{00000000-0005-0000-0000-000078800000}"/>
    <cellStyle name="Normal 67 4 5 2 6" xfId="18997" xr:uid="{00000000-0005-0000-0000-000079800000}"/>
    <cellStyle name="Normal 67 4 5 2 7" xfId="27150" xr:uid="{00000000-0005-0000-0000-00007A800000}"/>
    <cellStyle name="Normal 67 4 5 2 8" xfId="35382" xr:uid="{00000000-0005-0000-0000-00007B800000}"/>
    <cellStyle name="Normal 67 4 5 2 9" xfId="44893" xr:uid="{00000000-0005-0000-0000-00007C800000}"/>
    <cellStyle name="Normal 67 4 5 3" xfId="1961" xr:uid="{00000000-0005-0000-0000-00007D800000}"/>
    <cellStyle name="Normal 67 4 5 3 2" xfId="5001" xr:uid="{00000000-0005-0000-0000-00007E800000}"/>
    <cellStyle name="Normal 67 4 5 3 2 2" xfId="14518" xr:uid="{00000000-0005-0000-0000-00007F800000}"/>
    <cellStyle name="Normal 67 4 5 3 2 3" xfId="22671" xr:uid="{00000000-0005-0000-0000-000080800000}"/>
    <cellStyle name="Normal 67 4 5 3 2 4" xfId="30824" xr:uid="{00000000-0005-0000-0000-000081800000}"/>
    <cellStyle name="Normal 67 4 5 3 2 5" xfId="39056" xr:uid="{00000000-0005-0000-0000-000082800000}"/>
    <cellStyle name="Normal 67 4 5 3 2 6" xfId="48567" xr:uid="{00000000-0005-0000-0000-000083800000}"/>
    <cellStyle name="Normal 67 4 5 3 3" xfId="7561" xr:uid="{00000000-0005-0000-0000-000084800000}"/>
    <cellStyle name="Normal 67 4 5 3 3 2" xfId="17078" xr:uid="{00000000-0005-0000-0000-000085800000}"/>
    <cellStyle name="Normal 67 4 5 3 3 3" xfId="25231" xr:uid="{00000000-0005-0000-0000-000086800000}"/>
    <cellStyle name="Normal 67 4 5 3 3 4" xfId="33384" xr:uid="{00000000-0005-0000-0000-000087800000}"/>
    <cellStyle name="Normal 67 4 5 3 3 5" xfId="41616" xr:uid="{00000000-0005-0000-0000-000088800000}"/>
    <cellStyle name="Normal 67 4 5 3 3 6" xfId="51127" xr:uid="{00000000-0005-0000-0000-000089800000}"/>
    <cellStyle name="Normal 67 4 5 3 4" xfId="11478" xr:uid="{00000000-0005-0000-0000-00008A800000}"/>
    <cellStyle name="Normal 67 4 5 3 5" xfId="19637" xr:uid="{00000000-0005-0000-0000-00008B800000}"/>
    <cellStyle name="Normal 67 4 5 3 6" xfId="27790" xr:uid="{00000000-0005-0000-0000-00008C800000}"/>
    <cellStyle name="Normal 67 4 5 3 7" xfId="36022" xr:uid="{00000000-0005-0000-0000-00008D800000}"/>
    <cellStyle name="Normal 67 4 5 3 8" xfId="45533" xr:uid="{00000000-0005-0000-0000-00008E800000}"/>
    <cellStyle name="Normal 67 4 5 4" xfId="3718" xr:uid="{00000000-0005-0000-0000-00008F800000}"/>
    <cellStyle name="Normal 67 4 5 4 2" xfId="13235" xr:uid="{00000000-0005-0000-0000-000090800000}"/>
    <cellStyle name="Normal 67 4 5 4 3" xfId="21391" xr:uid="{00000000-0005-0000-0000-000091800000}"/>
    <cellStyle name="Normal 67 4 5 4 4" xfId="29544" xr:uid="{00000000-0005-0000-0000-000092800000}"/>
    <cellStyle name="Normal 67 4 5 4 5" xfId="37776" xr:uid="{00000000-0005-0000-0000-000093800000}"/>
    <cellStyle name="Normal 67 4 5 4 6" xfId="47287" xr:uid="{00000000-0005-0000-0000-000094800000}"/>
    <cellStyle name="Normal 67 4 5 5" xfId="6281" xr:uid="{00000000-0005-0000-0000-000095800000}"/>
    <cellStyle name="Normal 67 4 5 5 2" xfId="15798" xr:uid="{00000000-0005-0000-0000-000096800000}"/>
    <cellStyle name="Normal 67 4 5 5 3" xfId="23951" xr:uid="{00000000-0005-0000-0000-000097800000}"/>
    <cellStyle name="Normal 67 4 5 5 4" xfId="32104" xr:uid="{00000000-0005-0000-0000-000098800000}"/>
    <cellStyle name="Normal 67 4 5 5 5" xfId="40336" xr:uid="{00000000-0005-0000-0000-000099800000}"/>
    <cellStyle name="Normal 67 4 5 5 6" xfId="49847" xr:uid="{00000000-0005-0000-0000-00009A800000}"/>
    <cellStyle name="Normal 67 4 5 6" xfId="10198" xr:uid="{00000000-0005-0000-0000-00009B800000}"/>
    <cellStyle name="Normal 67 4 5 7" xfId="18357" xr:uid="{00000000-0005-0000-0000-00009C800000}"/>
    <cellStyle name="Normal 67 4 5 8" xfId="26510" xr:uid="{00000000-0005-0000-0000-00009D800000}"/>
    <cellStyle name="Normal 67 4 5 9" xfId="34742" xr:uid="{00000000-0005-0000-0000-00009E800000}"/>
    <cellStyle name="Normal 67 4 6" xfId="998" xr:uid="{00000000-0005-0000-0000-00009F800000}"/>
    <cellStyle name="Normal 67 4 6 2" xfId="2281" xr:uid="{00000000-0005-0000-0000-0000A0800000}"/>
    <cellStyle name="Normal 67 4 6 2 2" xfId="5321" xr:uid="{00000000-0005-0000-0000-0000A1800000}"/>
    <cellStyle name="Normal 67 4 6 2 2 2" xfId="14838" xr:uid="{00000000-0005-0000-0000-0000A2800000}"/>
    <cellStyle name="Normal 67 4 6 2 2 3" xfId="22991" xr:uid="{00000000-0005-0000-0000-0000A3800000}"/>
    <cellStyle name="Normal 67 4 6 2 2 4" xfId="31144" xr:uid="{00000000-0005-0000-0000-0000A4800000}"/>
    <cellStyle name="Normal 67 4 6 2 2 5" xfId="39376" xr:uid="{00000000-0005-0000-0000-0000A5800000}"/>
    <cellStyle name="Normal 67 4 6 2 2 6" xfId="48887" xr:uid="{00000000-0005-0000-0000-0000A6800000}"/>
    <cellStyle name="Normal 67 4 6 2 3" xfId="7881" xr:uid="{00000000-0005-0000-0000-0000A7800000}"/>
    <cellStyle name="Normal 67 4 6 2 3 2" xfId="17398" xr:uid="{00000000-0005-0000-0000-0000A8800000}"/>
    <cellStyle name="Normal 67 4 6 2 3 3" xfId="25551" xr:uid="{00000000-0005-0000-0000-0000A9800000}"/>
    <cellStyle name="Normal 67 4 6 2 3 4" xfId="33704" xr:uid="{00000000-0005-0000-0000-0000AA800000}"/>
    <cellStyle name="Normal 67 4 6 2 3 5" xfId="41936" xr:uid="{00000000-0005-0000-0000-0000AB800000}"/>
    <cellStyle name="Normal 67 4 6 2 3 6" xfId="51447" xr:uid="{00000000-0005-0000-0000-0000AC800000}"/>
    <cellStyle name="Normal 67 4 6 2 4" xfId="11798" xr:uid="{00000000-0005-0000-0000-0000AD800000}"/>
    <cellStyle name="Normal 67 4 6 2 5" xfId="19957" xr:uid="{00000000-0005-0000-0000-0000AE800000}"/>
    <cellStyle name="Normal 67 4 6 2 6" xfId="28110" xr:uid="{00000000-0005-0000-0000-0000AF800000}"/>
    <cellStyle name="Normal 67 4 6 2 7" xfId="36342" xr:uid="{00000000-0005-0000-0000-0000B0800000}"/>
    <cellStyle name="Normal 67 4 6 2 8" xfId="45853" xr:uid="{00000000-0005-0000-0000-0000B1800000}"/>
    <cellStyle name="Normal 67 4 6 3" xfId="4041" xr:uid="{00000000-0005-0000-0000-0000B2800000}"/>
    <cellStyle name="Normal 67 4 6 3 2" xfId="13558" xr:uid="{00000000-0005-0000-0000-0000B3800000}"/>
    <cellStyle name="Normal 67 4 6 3 3" xfId="21711" xr:uid="{00000000-0005-0000-0000-0000B4800000}"/>
    <cellStyle name="Normal 67 4 6 3 4" xfId="29864" xr:uid="{00000000-0005-0000-0000-0000B5800000}"/>
    <cellStyle name="Normal 67 4 6 3 5" xfId="38096" xr:uid="{00000000-0005-0000-0000-0000B6800000}"/>
    <cellStyle name="Normal 67 4 6 3 6" xfId="47607" xr:uid="{00000000-0005-0000-0000-0000B7800000}"/>
    <cellStyle name="Normal 67 4 6 4" xfId="6601" xr:uid="{00000000-0005-0000-0000-0000B8800000}"/>
    <cellStyle name="Normal 67 4 6 4 2" xfId="16118" xr:uid="{00000000-0005-0000-0000-0000B9800000}"/>
    <cellStyle name="Normal 67 4 6 4 3" xfId="24271" xr:uid="{00000000-0005-0000-0000-0000BA800000}"/>
    <cellStyle name="Normal 67 4 6 4 4" xfId="32424" xr:uid="{00000000-0005-0000-0000-0000BB800000}"/>
    <cellStyle name="Normal 67 4 6 4 5" xfId="40656" xr:uid="{00000000-0005-0000-0000-0000BC800000}"/>
    <cellStyle name="Normal 67 4 6 4 6" xfId="50167" xr:uid="{00000000-0005-0000-0000-0000BD800000}"/>
    <cellStyle name="Normal 67 4 6 5" xfId="10518" xr:uid="{00000000-0005-0000-0000-0000BE800000}"/>
    <cellStyle name="Normal 67 4 6 6" xfId="18677" xr:uid="{00000000-0005-0000-0000-0000BF800000}"/>
    <cellStyle name="Normal 67 4 6 7" xfId="26830" xr:uid="{00000000-0005-0000-0000-0000C0800000}"/>
    <cellStyle name="Normal 67 4 6 8" xfId="35062" xr:uid="{00000000-0005-0000-0000-0000C1800000}"/>
    <cellStyle name="Normal 67 4 6 9" xfId="44573" xr:uid="{00000000-0005-0000-0000-0000C2800000}"/>
    <cellStyle name="Normal 67 4 7" xfId="1641" xr:uid="{00000000-0005-0000-0000-0000C3800000}"/>
    <cellStyle name="Normal 67 4 7 2" xfId="4681" xr:uid="{00000000-0005-0000-0000-0000C4800000}"/>
    <cellStyle name="Normal 67 4 7 2 2" xfId="14198" xr:uid="{00000000-0005-0000-0000-0000C5800000}"/>
    <cellStyle name="Normal 67 4 7 2 3" xfId="22351" xr:uid="{00000000-0005-0000-0000-0000C6800000}"/>
    <cellStyle name="Normal 67 4 7 2 4" xfId="30504" xr:uid="{00000000-0005-0000-0000-0000C7800000}"/>
    <cellStyle name="Normal 67 4 7 2 5" xfId="38736" xr:uid="{00000000-0005-0000-0000-0000C8800000}"/>
    <cellStyle name="Normal 67 4 7 2 6" xfId="48247" xr:uid="{00000000-0005-0000-0000-0000C9800000}"/>
    <cellStyle name="Normal 67 4 7 3" xfId="7241" xr:uid="{00000000-0005-0000-0000-0000CA800000}"/>
    <cellStyle name="Normal 67 4 7 3 2" xfId="16758" xr:uid="{00000000-0005-0000-0000-0000CB800000}"/>
    <cellStyle name="Normal 67 4 7 3 3" xfId="24911" xr:uid="{00000000-0005-0000-0000-0000CC800000}"/>
    <cellStyle name="Normal 67 4 7 3 4" xfId="33064" xr:uid="{00000000-0005-0000-0000-0000CD800000}"/>
    <cellStyle name="Normal 67 4 7 3 5" xfId="41296" xr:uid="{00000000-0005-0000-0000-0000CE800000}"/>
    <cellStyle name="Normal 67 4 7 3 6" xfId="50807" xr:uid="{00000000-0005-0000-0000-0000CF800000}"/>
    <cellStyle name="Normal 67 4 7 4" xfId="11158" xr:uid="{00000000-0005-0000-0000-0000D0800000}"/>
    <cellStyle name="Normal 67 4 7 5" xfId="19317" xr:uid="{00000000-0005-0000-0000-0000D1800000}"/>
    <cellStyle name="Normal 67 4 7 6" xfId="27470" xr:uid="{00000000-0005-0000-0000-0000D2800000}"/>
    <cellStyle name="Normal 67 4 7 7" xfId="35702" xr:uid="{00000000-0005-0000-0000-0000D3800000}"/>
    <cellStyle name="Normal 67 4 7 8" xfId="45213" xr:uid="{00000000-0005-0000-0000-0000D4800000}"/>
    <cellStyle name="Normal 67 4 8" xfId="2921" xr:uid="{00000000-0005-0000-0000-0000D5800000}"/>
    <cellStyle name="Normal 67 4 8 2" xfId="12438" xr:uid="{00000000-0005-0000-0000-0000D6800000}"/>
    <cellStyle name="Normal 67 4 8 3" xfId="20597" xr:uid="{00000000-0005-0000-0000-0000D7800000}"/>
    <cellStyle name="Normal 67 4 8 4" xfId="28750" xr:uid="{00000000-0005-0000-0000-0000D8800000}"/>
    <cellStyle name="Normal 67 4 8 5" xfId="36982" xr:uid="{00000000-0005-0000-0000-0000D9800000}"/>
    <cellStyle name="Normal 67 4 8 6" xfId="46493" xr:uid="{00000000-0005-0000-0000-0000DA800000}"/>
    <cellStyle name="Normal 67 4 9" xfId="3000" xr:uid="{00000000-0005-0000-0000-0000DB800000}"/>
    <cellStyle name="Normal 67 4 9 2" xfId="12517" xr:uid="{00000000-0005-0000-0000-0000DC800000}"/>
    <cellStyle name="Normal 67 4 9 3" xfId="20676" xr:uid="{00000000-0005-0000-0000-0000DD800000}"/>
    <cellStyle name="Normal 67 4 9 4" xfId="28829" xr:uid="{00000000-0005-0000-0000-0000DE800000}"/>
    <cellStyle name="Normal 67 4 9 5" xfId="37061" xr:uid="{00000000-0005-0000-0000-0000DF800000}"/>
    <cellStyle name="Normal 67 4 9 6" xfId="46572" xr:uid="{00000000-0005-0000-0000-0000E0800000}"/>
    <cellStyle name="Normal 67 5" xfId="242" xr:uid="{00000000-0005-0000-0000-0000E1800000}"/>
    <cellStyle name="Normal 67 6" xfId="387" xr:uid="{00000000-0005-0000-0000-0000E2800000}"/>
    <cellStyle name="Normal 67_Chicken" xfId="243" xr:uid="{00000000-0005-0000-0000-0000E3800000}"/>
    <cellStyle name="Normal 68" xfId="244" xr:uid="{00000000-0005-0000-0000-0000E4800000}"/>
    <cellStyle name="Normal 68 2" xfId="245" xr:uid="{00000000-0005-0000-0000-0000E5800000}"/>
    <cellStyle name="Normal 68 3" xfId="246" xr:uid="{00000000-0005-0000-0000-0000E6800000}"/>
    <cellStyle name="Normal 68 3 2" xfId="247" xr:uid="{00000000-0005-0000-0000-0000E7800000}"/>
    <cellStyle name="Normal 68 3 2 10" xfId="3080" xr:uid="{00000000-0005-0000-0000-0000E8800000}"/>
    <cellStyle name="Normal 68 3 2 10 2" xfId="12597" xr:uid="{00000000-0005-0000-0000-0000E9800000}"/>
    <cellStyle name="Normal 68 3 2 10 3" xfId="20756" xr:uid="{00000000-0005-0000-0000-0000EA800000}"/>
    <cellStyle name="Normal 68 3 2 10 4" xfId="28909" xr:uid="{00000000-0005-0000-0000-0000EB800000}"/>
    <cellStyle name="Normal 68 3 2 10 5" xfId="37141" xr:uid="{00000000-0005-0000-0000-0000EC800000}"/>
    <cellStyle name="Normal 68 3 2 10 6" xfId="46652" xr:uid="{00000000-0005-0000-0000-0000ED800000}"/>
    <cellStyle name="Normal 68 3 2 11" xfId="3159" xr:uid="{00000000-0005-0000-0000-0000EE800000}"/>
    <cellStyle name="Normal 68 3 2 11 2" xfId="12676" xr:uid="{00000000-0005-0000-0000-0000EF800000}"/>
    <cellStyle name="Normal 68 3 2 11 3" xfId="20835" xr:uid="{00000000-0005-0000-0000-0000F0800000}"/>
    <cellStyle name="Normal 68 3 2 11 4" xfId="28988" xr:uid="{00000000-0005-0000-0000-0000F1800000}"/>
    <cellStyle name="Normal 68 3 2 11 5" xfId="37220" xr:uid="{00000000-0005-0000-0000-0000F2800000}"/>
    <cellStyle name="Normal 68 3 2 11 6" xfId="46731" xr:uid="{00000000-0005-0000-0000-0000F3800000}"/>
    <cellStyle name="Normal 68 3 2 12" xfId="3238" xr:uid="{00000000-0005-0000-0000-0000F4800000}"/>
    <cellStyle name="Normal 68 3 2 12 2" xfId="12755" xr:uid="{00000000-0005-0000-0000-0000F5800000}"/>
    <cellStyle name="Normal 68 3 2 12 3" xfId="20914" xr:uid="{00000000-0005-0000-0000-0000F6800000}"/>
    <cellStyle name="Normal 68 3 2 12 4" xfId="29067" xr:uid="{00000000-0005-0000-0000-0000F7800000}"/>
    <cellStyle name="Normal 68 3 2 12 5" xfId="37299" xr:uid="{00000000-0005-0000-0000-0000F8800000}"/>
    <cellStyle name="Normal 68 3 2 12 6" xfId="46810" xr:uid="{00000000-0005-0000-0000-0000F9800000}"/>
    <cellStyle name="Normal 68 3 2 13" xfId="3317" xr:uid="{00000000-0005-0000-0000-0000FA800000}"/>
    <cellStyle name="Normal 68 3 2 13 2" xfId="12834" xr:uid="{00000000-0005-0000-0000-0000FB800000}"/>
    <cellStyle name="Normal 68 3 2 13 3" xfId="20993" xr:uid="{00000000-0005-0000-0000-0000FC800000}"/>
    <cellStyle name="Normal 68 3 2 13 4" xfId="29146" xr:uid="{00000000-0005-0000-0000-0000FD800000}"/>
    <cellStyle name="Normal 68 3 2 13 5" xfId="37378" xr:uid="{00000000-0005-0000-0000-0000FE800000}"/>
    <cellStyle name="Normal 68 3 2 13 6" xfId="46889" xr:uid="{00000000-0005-0000-0000-0000FF800000}"/>
    <cellStyle name="Normal 68 3 2 14" xfId="3396" xr:uid="{00000000-0005-0000-0000-000000810000}"/>
    <cellStyle name="Normal 68 3 2 14 2" xfId="12913" xr:uid="{00000000-0005-0000-0000-000001810000}"/>
    <cellStyle name="Normal 68 3 2 14 3" xfId="21072" xr:uid="{00000000-0005-0000-0000-000002810000}"/>
    <cellStyle name="Normal 68 3 2 14 4" xfId="29225" xr:uid="{00000000-0005-0000-0000-000003810000}"/>
    <cellStyle name="Normal 68 3 2 14 5" xfId="37457" xr:uid="{00000000-0005-0000-0000-000004810000}"/>
    <cellStyle name="Normal 68 3 2 14 6" xfId="46968" xr:uid="{00000000-0005-0000-0000-000005810000}"/>
    <cellStyle name="Normal 68 3 2 15" xfId="5962" xr:uid="{00000000-0005-0000-0000-000006810000}"/>
    <cellStyle name="Normal 68 3 2 15 2" xfId="15479" xr:uid="{00000000-0005-0000-0000-000007810000}"/>
    <cellStyle name="Normal 68 3 2 15 3" xfId="23632" xr:uid="{00000000-0005-0000-0000-000008810000}"/>
    <cellStyle name="Normal 68 3 2 15 4" xfId="31785" xr:uid="{00000000-0005-0000-0000-000009810000}"/>
    <cellStyle name="Normal 68 3 2 15 5" xfId="40017" xr:uid="{00000000-0005-0000-0000-00000A810000}"/>
    <cellStyle name="Normal 68 3 2 15 6" xfId="49528" xr:uid="{00000000-0005-0000-0000-00000B810000}"/>
    <cellStyle name="Normal 68 3 2 16" xfId="8522" xr:uid="{00000000-0005-0000-0000-00000C810000}"/>
    <cellStyle name="Normal 68 3 2 16 2" xfId="42577" xr:uid="{00000000-0005-0000-0000-00000D810000}"/>
    <cellStyle name="Normal 68 3 2 16 3" xfId="52088" xr:uid="{00000000-0005-0000-0000-00000E810000}"/>
    <cellStyle name="Normal 68 3 2 17" xfId="8601" xr:uid="{00000000-0005-0000-0000-00000F810000}"/>
    <cellStyle name="Normal 68 3 2 17 2" xfId="42656" xr:uid="{00000000-0005-0000-0000-000010810000}"/>
    <cellStyle name="Normal 68 3 2 17 3" xfId="52167" xr:uid="{00000000-0005-0000-0000-000011810000}"/>
    <cellStyle name="Normal 68 3 2 18" xfId="8680" xr:uid="{00000000-0005-0000-0000-000012810000}"/>
    <cellStyle name="Normal 68 3 2 18 2" xfId="42735" xr:uid="{00000000-0005-0000-0000-000013810000}"/>
    <cellStyle name="Normal 68 3 2 18 3" xfId="52246" xr:uid="{00000000-0005-0000-0000-000014810000}"/>
    <cellStyle name="Normal 68 3 2 19" xfId="8759" xr:uid="{00000000-0005-0000-0000-000015810000}"/>
    <cellStyle name="Normal 68 3 2 19 2" xfId="42814" xr:uid="{00000000-0005-0000-0000-000016810000}"/>
    <cellStyle name="Normal 68 3 2 19 3" xfId="52325" xr:uid="{00000000-0005-0000-0000-000017810000}"/>
    <cellStyle name="Normal 68 3 2 2" xfId="393" xr:uid="{00000000-0005-0000-0000-000018810000}"/>
    <cellStyle name="Normal 68 3 2 2 10" xfId="3206" xr:uid="{00000000-0005-0000-0000-000019810000}"/>
    <cellStyle name="Normal 68 3 2 2 10 2" xfId="12723" xr:uid="{00000000-0005-0000-0000-00001A810000}"/>
    <cellStyle name="Normal 68 3 2 2 10 3" xfId="20882" xr:uid="{00000000-0005-0000-0000-00001B810000}"/>
    <cellStyle name="Normal 68 3 2 2 10 4" xfId="29035" xr:uid="{00000000-0005-0000-0000-00001C810000}"/>
    <cellStyle name="Normal 68 3 2 2 10 5" xfId="37267" xr:uid="{00000000-0005-0000-0000-00001D810000}"/>
    <cellStyle name="Normal 68 3 2 2 10 6" xfId="46778" xr:uid="{00000000-0005-0000-0000-00001E810000}"/>
    <cellStyle name="Normal 68 3 2 2 11" xfId="3285" xr:uid="{00000000-0005-0000-0000-00001F810000}"/>
    <cellStyle name="Normal 68 3 2 2 11 2" xfId="12802" xr:uid="{00000000-0005-0000-0000-000020810000}"/>
    <cellStyle name="Normal 68 3 2 2 11 3" xfId="20961" xr:uid="{00000000-0005-0000-0000-000021810000}"/>
    <cellStyle name="Normal 68 3 2 2 11 4" xfId="29114" xr:uid="{00000000-0005-0000-0000-000022810000}"/>
    <cellStyle name="Normal 68 3 2 2 11 5" xfId="37346" xr:uid="{00000000-0005-0000-0000-000023810000}"/>
    <cellStyle name="Normal 68 3 2 2 11 6" xfId="46857" xr:uid="{00000000-0005-0000-0000-000024810000}"/>
    <cellStyle name="Normal 68 3 2 2 12" xfId="3364" xr:uid="{00000000-0005-0000-0000-000025810000}"/>
    <cellStyle name="Normal 68 3 2 2 12 2" xfId="12881" xr:uid="{00000000-0005-0000-0000-000026810000}"/>
    <cellStyle name="Normal 68 3 2 2 12 3" xfId="21040" xr:uid="{00000000-0005-0000-0000-000027810000}"/>
    <cellStyle name="Normal 68 3 2 2 12 4" xfId="29193" xr:uid="{00000000-0005-0000-0000-000028810000}"/>
    <cellStyle name="Normal 68 3 2 2 12 5" xfId="37425" xr:uid="{00000000-0005-0000-0000-000029810000}"/>
    <cellStyle name="Normal 68 3 2 2 12 6" xfId="46936" xr:uid="{00000000-0005-0000-0000-00002A810000}"/>
    <cellStyle name="Normal 68 3 2 2 13" xfId="3444" xr:uid="{00000000-0005-0000-0000-00002B810000}"/>
    <cellStyle name="Normal 68 3 2 2 13 2" xfId="12961" xr:uid="{00000000-0005-0000-0000-00002C810000}"/>
    <cellStyle name="Normal 68 3 2 2 13 3" xfId="21120" xr:uid="{00000000-0005-0000-0000-00002D810000}"/>
    <cellStyle name="Normal 68 3 2 2 13 4" xfId="29273" xr:uid="{00000000-0005-0000-0000-00002E810000}"/>
    <cellStyle name="Normal 68 3 2 2 13 5" xfId="37505" xr:uid="{00000000-0005-0000-0000-00002F810000}"/>
    <cellStyle name="Normal 68 3 2 2 13 6" xfId="47016" xr:uid="{00000000-0005-0000-0000-000030810000}"/>
    <cellStyle name="Normal 68 3 2 2 14" xfId="6010" xr:uid="{00000000-0005-0000-0000-000031810000}"/>
    <cellStyle name="Normal 68 3 2 2 14 2" xfId="15527" xr:uid="{00000000-0005-0000-0000-000032810000}"/>
    <cellStyle name="Normal 68 3 2 2 14 3" xfId="23680" xr:uid="{00000000-0005-0000-0000-000033810000}"/>
    <cellStyle name="Normal 68 3 2 2 14 4" xfId="31833" xr:uid="{00000000-0005-0000-0000-000034810000}"/>
    <cellStyle name="Normal 68 3 2 2 14 5" xfId="40065" xr:uid="{00000000-0005-0000-0000-000035810000}"/>
    <cellStyle name="Normal 68 3 2 2 14 6" xfId="49576" xr:uid="{00000000-0005-0000-0000-000036810000}"/>
    <cellStyle name="Normal 68 3 2 2 15" xfId="8569" xr:uid="{00000000-0005-0000-0000-000037810000}"/>
    <cellStyle name="Normal 68 3 2 2 15 2" xfId="42624" xr:uid="{00000000-0005-0000-0000-000038810000}"/>
    <cellStyle name="Normal 68 3 2 2 15 3" xfId="52135" xr:uid="{00000000-0005-0000-0000-000039810000}"/>
    <cellStyle name="Normal 68 3 2 2 16" xfId="8648" xr:uid="{00000000-0005-0000-0000-00003A810000}"/>
    <cellStyle name="Normal 68 3 2 2 16 2" xfId="42703" xr:uid="{00000000-0005-0000-0000-00003B810000}"/>
    <cellStyle name="Normal 68 3 2 2 16 3" xfId="52214" xr:uid="{00000000-0005-0000-0000-00003C810000}"/>
    <cellStyle name="Normal 68 3 2 2 17" xfId="8727" xr:uid="{00000000-0005-0000-0000-00003D810000}"/>
    <cellStyle name="Normal 68 3 2 2 17 2" xfId="42782" xr:uid="{00000000-0005-0000-0000-00003E810000}"/>
    <cellStyle name="Normal 68 3 2 2 17 3" xfId="52293" xr:uid="{00000000-0005-0000-0000-00003F810000}"/>
    <cellStyle name="Normal 68 3 2 2 18" xfId="8806" xr:uid="{00000000-0005-0000-0000-000040810000}"/>
    <cellStyle name="Normal 68 3 2 2 18 2" xfId="42861" xr:uid="{00000000-0005-0000-0000-000041810000}"/>
    <cellStyle name="Normal 68 3 2 2 18 3" xfId="52372" xr:uid="{00000000-0005-0000-0000-000042810000}"/>
    <cellStyle name="Normal 68 3 2 2 19" xfId="8885" xr:uid="{00000000-0005-0000-0000-000043810000}"/>
    <cellStyle name="Normal 68 3 2 2 19 2" xfId="42940" xr:uid="{00000000-0005-0000-0000-000044810000}"/>
    <cellStyle name="Normal 68 3 2 2 19 3" xfId="52451" xr:uid="{00000000-0005-0000-0000-000045810000}"/>
    <cellStyle name="Normal 68 3 2 2 2" xfId="477" xr:uid="{00000000-0005-0000-0000-000046810000}"/>
    <cellStyle name="Normal 68 3 2 2 2 10" xfId="26319" xr:uid="{00000000-0005-0000-0000-000047810000}"/>
    <cellStyle name="Normal 68 3 2 2 2 11" xfId="34551" xr:uid="{00000000-0005-0000-0000-000048810000}"/>
    <cellStyle name="Normal 68 3 2 2 2 12" xfId="44062" xr:uid="{00000000-0005-0000-0000-000049810000}"/>
    <cellStyle name="Normal 68 3 2 2 2 2" xfId="638" xr:uid="{00000000-0005-0000-0000-00004A810000}"/>
    <cellStyle name="Normal 68 3 2 2 2 2 10" xfId="34711" xr:uid="{00000000-0005-0000-0000-00004B810000}"/>
    <cellStyle name="Normal 68 3 2 2 2 2 11" xfId="44222" xr:uid="{00000000-0005-0000-0000-00004C810000}"/>
    <cellStyle name="Normal 68 3 2 2 2 2 2" xfId="964" xr:uid="{00000000-0005-0000-0000-00004D810000}"/>
    <cellStyle name="Normal 68 3 2 2 2 2 2 10" xfId="44542" xr:uid="{00000000-0005-0000-0000-00004E810000}"/>
    <cellStyle name="Normal 68 3 2 2 2 2 2 2" xfId="1607" xr:uid="{00000000-0005-0000-0000-00004F810000}"/>
    <cellStyle name="Normal 68 3 2 2 2 2 2 2 2" xfId="2890" xr:uid="{00000000-0005-0000-0000-000050810000}"/>
    <cellStyle name="Normal 68 3 2 2 2 2 2 2 2 2" xfId="5930" xr:uid="{00000000-0005-0000-0000-000051810000}"/>
    <cellStyle name="Normal 68 3 2 2 2 2 2 2 2 2 2" xfId="15447" xr:uid="{00000000-0005-0000-0000-000052810000}"/>
    <cellStyle name="Normal 68 3 2 2 2 2 2 2 2 2 3" xfId="23600" xr:uid="{00000000-0005-0000-0000-000053810000}"/>
    <cellStyle name="Normal 68 3 2 2 2 2 2 2 2 2 4" xfId="31753" xr:uid="{00000000-0005-0000-0000-000054810000}"/>
    <cellStyle name="Normal 68 3 2 2 2 2 2 2 2 2 5" xfId="39985" xr:uid="{00000000-0005-0000-0000-000055810000}"/>
    <cellStyle name="Normal 68 3 2 2 2 2 2 2 2 2 6" xfId="49496" xr:uid="{00000000-0005-0000-0000-000056810000}"/>
    <cellStyle name="Normal 68 3 2 2 2 2 2 2 2 3" xfId="8490" xr:uid="{00000000-0005-0000-0000-000057810000}"/>
    <cellStyle name="Normal 68 3 2 2 2 2 2 2 2 3 2" xfId="18007" xr:uid="{00000000-0005-0000-0000-000058810000}"/>
    <cellStyle name="Normal 68 3 2 2 2 2 2 2 2 3 3" xfId="26160" xr:uid="{00000000-0005-0000-0000-000059810000}"/>
    <cellStyle name="Normal 68 3 2 2 2 2 2 2 2 3 4" xfId="34313" xr:uid="{00000000-0005-0000-0000-00005A810000}"/>
    <cellStyle name="Normal 68 3 2 2 2 2 2 2 2 3 5" xfId="42545" xr:uid="{00000000-0005-0000-0000-00005B810000}"/>
    <cellStyle name="Normal 68 3 2 2 2 2 2 2 2 3 6" xfId="52056" xr:uid="{00000000-0005-0000-0000-00005C810000}"/>
    <cellStyle name="Normal 68 3 2 2 2 2 2 2 2 4" xfId="12407" xr:uid="{00000000-0005-0000-0000-00005D810000}"/>
    <cellStyle name="Normal 68 3 2 2 2 2 2 2 2 5" xfId="20566" xr:uid="{00000000-0005-0000-0000-00005E810000}"/>
    <cellStyle name="Normal 68 3 2 2 2 2 2 2 2 6" xfId="28719" xr:uid="{00000000-0005-0000-0000-00005F810000}"/>
    <cellStyle name="Normal 68 3 2 2 2 2 2 2 2 7" xfId="36951" xr:uid="{00000000-0005-0000-0000-000060810000}"/>
    <cellStyle name="Normal 68 3 2 2 2 2 2 2 2 8" xfId="46462" xr:uid="{00000000-0005-0000-0000-000061810000}"/>
    <cellStyle name="Normal 68 3 2 2 2 2 2 2 3" xfId="4650" xr:uid="{00000000-0005-0000-0000-000062810000}"/>
    <cellStyle name="Normal 68 3 2 2 2 2 2 2 3 2" xfId="14167" xr:uid="{00000000-0005-0000-0000-000063810000}"/>
    <cellStyle name="Normal 68 3 2 2 2 2 2 2 3 3" xfId="22320" xr:uid="{00000000-0005-0000-0000-000064810000}"/>
    <cellStyle name="Normal 68 3 2 2 2 2 2 2 3 4" xfId="30473" xr:uid="{00000000-0005-0000-0000-000065810000}"/>
    <cellStyle name="Normal 68 3 2 2 2 2 2 2 3 5" xfId="38705" xr:uid="{00000000-0005-0000-0000-000066810000}"/>
    <cellStyle name="Normal 68 3 2 2 2 2 2 2 3 6" xfId="48216" xr:uid="{00000000-0005-0000-0000-000067810000}"/>
    <cellStyle name="Normal 68 3 2 2 2 2 2 2 4" xfId="7210" xr:uid="{00000000-0005-0000-0000-000068810000}"/>
    <cellStyle name="Normal 68 3 2 2 2 2 2 2 4 2" xfId="16727" xr:uid="{00000000-0005-0000-0000-000069810000}"/>
    <cellStyle name="Normal 68 3 2 2 2 2 2 2 4 3" xfId="24880" xr:uid="{00000000-0005-0000-0000-00006A810000}"/>
    <cellStyle name="Normal 68 3 2 2 2 2 2 2 4 4" xfId="33033" xr:uid="{00000000-0005-0000-0000-00006B810000}"/>
    <cellStyle name="Normal 68 3 2 2 2 2 2 2 4 5" xfId="41265" xr:uid="{00000000-0005-0000-0000-00006C810000}"/>
    <cellStyle name="Normal 68 3 2 2 2 2 2 2 4 6" xfId="50776" xr:uid="{00000000-0005-0000-0000-00006D810000}"/>
    <cellStyle name="Normal 68 3 2 2 2 2 2 2 5" xfId="11127" xr:uid="{00000000-0005-0000-0000-00006E810000}"/>
    <cellStyle name="Normal 68 3 2 2 2 2 2 2 6" xfId="19286" xr:uid="{00000000-0005-0000-0000-00006F810000}"/>
    <cellStyle name="Normal 68 3 2 2 2 2 2 2 7" xfId="27439" xr:uid="{00000000-0005-0000-0000-000070810000}"/>
    <cellStyle name="Normal 68 3 2 2 2 2 2 2 8" xfId="35671" xr:uid="{00000000-0005-0000-0000-000071810000}"/>
    <cellStyle name="Normal 68 3 2 2 2 2 2 2 9" xfId="45182" xr:uid="{00000000-0005-0000-0000-000072810000}"/>
    <cellStyle name="Normal 68 3 2 2 2 2 2 3" xfId="2250" xr:uid="{00000000-0005-0000-0000-000073810000}"/>
    <cellStyle name="Normal 68 3 2 2 2 2 2 3 2" xfId="5290" xr:uid="{00000000-0005-0000-0000-000074810000}"/>
    <cellStyle name="Normal 68 3 2 2 2 2 2 3 2 2" xfId="14807" xr:uid="{00000000-0005-0000-0000-000075810000}"/>
    <cellStyle name="Normal 68 3 2 2 2 2 2 3 2 3" xfId="22960" xr:uid="{00000000-0005-0000-0000-000076810000}"/>
    <cellStyle name="Normal 68 3 2 2 2 2 2 3 2 4" xfId="31113" xr:uid="{00000000-0005-0000-0000-000077810000}"/>
    <cellStyle name="Normal 68 3 2 2 2 2 2 3 2 5" xfId="39345" xr:uid="{00000000-0005-0000-0000-000078810000}"/>
    <cellStyle name="Normal 68 3 2 2 2 2 2 3 2 6" xfId="48856" xr:uid="{00000000-0005-0000-0000-000079810000}"/>
    <cellStyle name="Normal 68 3 2 2 2 2 2 3 3" xfId="7850" xr:uid="{00000000-0005-0000-0000-00007A810000}"/>
    <cellStyle name="Normal 68 3 2 2 2 2 2 3 3 2" xfId="17367" xr:uid="{00000000-0005-0000-0000-00007B810000}"/>
    <cellStyle name="Normal 68 3 2 2 2 2 2 3 3 3" xfId="25520" xr:uid="{00000000-0005-0000-0000-00007C810000}"/>
    <cellStyle name="Normal 68 3 2 2 2 2 2 3 3 4" xfId="33673" xr:uid="{00000000-0005-0000-0000-00007D810000}"/>
    <cellStyle name="Normal 68 3 2 2 2 2 2 3 3 5" xfId="41905" xr:uid="{00000000-0005-0000-0000-00007E810000}"/>
    <cellStyle name="Normal 68 3 2 2 2 2 2 3 3 6" xfId="51416" xr:uid="{00000000-0005-0000-0000-00007F810000}"/>
    <cellStyle name="Normal 68 3 2 2 2 2 2 3 4" xfId="11767" xr:uid="{00000000-0005-0000-0000-000080810000}"/>
    <cellStyle name="Normal 68 3 2 2 2 2 2 3 5" xfId="19926" xr:uid="{00000000-0005-0000-0000-000081810000}"/>
    <cellStyle name="Normal 68 3 2 2 2 2 2 3 6" xfId="28079" xr:uid="{00000000-0005-0000-0000-000082810000}"/>
    <cellStyle name="Normal 68 3 2 2 2 2 2 3 7" xfId="36311" xr:uid="{00000000-0005-0000-0000-000083810000}"/>
    <cellStyle name="Normal 68 3 2 2 2 2 2 3 8" xfId="45822" xr:uid="{00000000-0005-0000-0000-000084810000}"/>
    <cellStyle name="Normal 68 3 2 2 2 2 2 4" xfId="4010" xr:uid="{00000000-0005-0000-0000-000085810000}"/>
    <cellStyle name="Normal 68 3 2 2 2 2 2 4 2" xfId="13527" xr:uid="{00000000-0005-0000-0000-000086810000}"/>
    <cellStyle name="Normal 68 3 2 2 2 2 2 4 3" xfId="21680" xr:uid="{00000000-0005-0000-0000-000087810000}"/>
    <cellStyle name="Normal 68 3 2 2 2 2 2 4 4" xfId="29833" xr:uid="{00000000-0005-0000-0000-000088810000}"/>
    <cellStyle name="Normal 68 3 2 2 2 2 2 4 5" xfId="38065" xr:uid="{00000000-0005-0000-0000-000089810000}"/>
    <cellStyle name="Normal 68 3 2 2 2 2 2 4 6" xfId="47576" xr:uid="{00000000-0005-0000-0000-00008A810000}"/>
    <cellStyle name="Normal 68 3 2 2 2 2 2 5" xfId="6570" xr:uid="{00000000-0005-0000-0000-00008B810000}"/>
    <cellStyle name="Normal 68 3 2 2 2 2 2 5 2" xfId="16087" xr:uid="{00000000-0005-0000-0000-00008C810000}"/>
    <cellStyle name="Normal 68 3 2 2 2 2 2 5 3" xfId="24240" xr:uid="{00000000-0005-0000-0000-00008D810000}"/>
    <cellStyle name="Normal 68 3 2 2 2 2 2 5 4" xfId="32393" xr:uid="{00000000-0005-0000-0000-00008E810000}"/>
    <cellStyle name="Normal 68 3 2 2 2 2 2 5 5" xfId="40625" xr:uid="{00000000-0005-0000-0000-00008F810000}"/>
    <cellStyle name="Normal 68 3 2 2 2 2 2 5 6" xfId="50136" xr:uid="{00000000-0005-0000-0000-000090810000}"/>
    <cellStyle name="Normal 68 3 2 2 2 2 2 6" xfId="10487" xr:uid="{00000000-0005-0000-0000-000091810000}"/>
    <cellStyle name="Normal 68 3 2 2 2 2 2 7" xfId="18646" xr:uid="{00000000-0005-0000-0000-000092810000}"/>
    <cellStyle name="Normal 68 3 2 2 2 2 2 8" xfId="26799" xr:uid="{00000000-0005-0000-0000-000093810000}"/>
    <cellStyle name="Normal 68 3 2 2 2 2 2 9" xfId="35031" xr:uid="{00000000-0005-0000-0000-000094810000}"/>
    <cellStyle name="Normal 68 3 2 2 2 2 3" xfId="1287" xr:uid="{00000000-0005-0000-0000-000095810000}"/>
    <cellStyle name="Normal 68 3 2 2 2 2 3 2" xfId="2570" xr:uid="{00000000-0005-0000-0000-000096810000}"/>
    <cellStyle name="Normal 68 3 2 2 2 2 3 2 2" xfId="5610" xr:uid="{00000000-0005-0000-0000-000097810000}"/>
    <cellStyle name="Normal 68 3 2 2 2 2 3 2 2 2" xfId="15127" xr:uid="{00000000-0005-0000-0000-000098810000}"/>
    <cellStyle name="Normal 68 3 2 2 2 2 3 2 2 3" xfId="23280" xr:uid="{00000000-0005-0000-0000-000099810000}"/>
    <cellStyle name="Normal 68 3 2 2 2 2 3 2 2 4" xfId="31433" xr:uid="{00000000-0005-0000-0000-00009A810000}"/>
    <cellStyle name="Normal 68 3 2 2 2 2 3 2 2 5" xfId="39665" xr:uid="{00000000-0005-0000-0000-00009B810000}"/>
    <cellStyle name="Normal 68 3 2 2 2 2 3 2 2 6" xfId="49176" xr:uid="{00000000-0005-0000-0000-00009C810000}"/>
    <cellStyle name="Normal 68 3 2 2 2 2 3 2 3" xfId="8170" xr:uid="{00000000-0005-0000-0000-00009D810000}"/>
    <cellStyle name="Normal 68 3 2 2 2 2 3 2 3 2" xfId="17687" xr:uid="{00000000-0005-0000-0000-00009E810000}"/>
    <cellStyle name="Normal 68 3 2 2 2 2 3 2 3 3" xfId="25840" xr:uid="{00000000-0005-0000-0000-00009F810000}"/>
    <cellStyle name="Normal 68 3 2 2 2 2 3 2 3 4" xfId="33993" xr:uid="{00000000-0005-0000-0000-0000A0810000}"/>
    <cellStyle name="Normal 68 3 2 2 2 2 3 2 3 5" xfId="42225" xr:uid="{00000000-0005-0000-0000-0000A1810000}"/>
    <cellStyle name="Normal 68 3 2 2 2 2 3 2 3 6" xfId="51736" xr:uid="{00000000-0005-0000-0000-0000A2810000}"/>
    <cellStyle name="Normal 68 3 2 2 2 2 3 2 4" xfId="12087" xr:uid="{00000000-0005-0000-0000-0000A3810000}"/>
    <cellStyle name="Normal 68 3 2 2 2 2 3 2 5" xfId="20246" xr:uid="{00000000-0005-0000-0000-0000A4810000}"/>
    <cellStyle name="Normal 68 3 2 2 2 2 3 2 6" xfId="28399" xr:uid="{00000000-0005-0000-0000-0000A5810000}"/>
    <cellStyle name="Normal 68 3 2 2 2 2 3 2 7" xfId="36631" xr:uid="{00000000-0005-0000-0000-0000A6810000}"/>
    <cellStyle name="Normal 68 3 2 2 2 2 3 2 8" xfId="46142" xr:uid="{00000000-0005-0000-0000-0000A7810000}"/>
    <cellStyle name="Normal 68 3 2 2 2 2 3 3" xfId="4330" xr:uid="{00000000-0005-0000-0000-0000A8810000}"/>
    <cellStyle name="Normal 68 3 2 2 2 2 3 3 2" xfId="13847" xr:uid="{00000000-0005-0000-0000-0000A9810000}"/>
    <cellStyle name="Normal 68 3 2 2 2 2 3 3 3" xfId="22000" xr:uid="{00000000-0005-0000-0000-0000AA810000}"/>
    <cellStyle name="Normal 68 3 2 2 2 2 3 3 4" xfId="30153" xr:uid="{00000000-0005-0000-0000-0000AB810000}"/>
    <cellStyle name="Normal 68 3 2 2 2 2 3 3 5" xfId="38385" xr:uid="{00000000-0005-0000-0000-0000AC810000}"/>
    <cellStyle name="Normal 68 3 2 2 2 2 3 3 6" xfId="47896" xr:uid="{00000000-0005-0000-0000-0000AD810000}"/>
    <cellStyle name="Normal 68 3 2 2 2 2 3 4" xfId="6890" xr:uid="{00000000-0005-0000-0000-0000AE810000}"/>
    <cellStyle name="Normal 68 3 2 2 2 2 3 4 2" xfId="16407" xr:uid="{00000000-0005-0000-0000-0000AF810000}"/>
    <cellStyle name="Normal 68 3 2 2 2 2 3 4 3" xfId="24560" xr:uid="{00000000-0005-0000-0000-0000B0810000}"/>
    <cellStyle name="Normal 68 3 2 2 2 2 3 4 4" xfId="32713" xr:uid="{00000000-0005-0000-0000-0000B1810000}"/>
    <cellStyle name="Normal 68 3 2 2 2 2 3 4 5" xfId="40945" xr:uid="{00000000-0005-0000-0000-0000B2810000}"/>
    <cellStyle name="Normal 68 3 2 2 2 2 3 4 6" xfId="50456" xr:uid="{00000000-0005-0000-0000-0000B3810000}"/>
    <cellStyle name="Normal 68 3 2 2 2 2 3 5" xfId="10807" xr:uid="{00000000-0005-0000-0000-0000B4810000}"/>
    <cellStyle name="Normal 68 3 2 2 2 2 3 6" xfId="18966" xr:uid="{00000000-0005-0000-0000-0000B5810000}"/>
    <cellStyle name="Normal 68 3 2 2 2 2 3 7" xfId="27119" xr:uid="{00000000-0005-0000-0000-0000B6810000}"/>
    <cellStyle name="Normal 68 3 2 2 2 2 3 8" xfId="35351" xr:uid="{00000000-0005-0000-0000-0000B7810000}"/>
    <cellStyle name="Normal 68 3 2 2 2 2 3 9" xfId="44862" xr:uid="{00000000-0005-0000-0000-0000B8810000}"/>
    <cellStyle name="Normal 68 3 2 2 2 2 4" xfId="1930" xr:uid="{00000000-0005-0000-0000-0000B9810000}"/>
    <cellStyle name="Normal 68 3 2 2 2 2 4 2" xfId="4970" xr:uid="{00000000-0005-0000-0000-0000BA810000}"/>
    <cellStyle name="Normal 68 3 2 2 2 2 4 2 2" xfId="14487" xr:uid="{00000000-0005-0000-0000-0000BB810000}"/>
    <cellStyle name="Normal 68 3 2 2 2 2 4 2 3" xfId="22640" xr:uid="{00000000-0005-0000-0000-0000BC810000}"/>
    <cellStyle name="Normal 68 3 2 2 2 2 4 2 4" xfId="30793" xr:uid="{00000000-0005-0000-0000-0000BD810000}"/>
    <cellStyle name="Normal 68 3 2 2 2 2 4 2 5" xfId="39025" xr:uid="{00000000-0005-0000-0000-0000BE810000}"/>
    <cellStyle name="Normal 68 3 2 2 2 2 4 2 6" xfId="48536" xr:uid="{00000000-0005-0000-0000-0000BF810000}"/>
    <cellStyle name="Normal 68 3 2 2 2 2 4 3" xfId="7530" xr:uid="{00000000-0005-0000-0000-0000C0810000}"/>
    <cellStyle name="Normal 68 3 2 2 2 2 4 3 2" xfId="17047" xr:uid="{00000000-0005-0000-0000-0000C1810000}"/>
    <cellStyle name="Normal 68 3 2 2 2 2 4 3 3" xfId="25200" xr:uid="{00000000-0005-0000-0000-0000C2810000}"/>
    <cellStyle name="Normal 68 3 2 2 2 2 4 3 4" xfId="33353" xr:uid="{00000000-0005-0000-0000-0000C3810000}"/>
    <cellStyle name="Normal 68 3 2 2 2 2 4 3 5" xfId="41585" xr:uid="{00000000-0005-0000-0000-0000C4810000}"/>
    <cellStyle name="Normal 68 3 2 2 2 2 4 3 6" xfId="51096" xr:uid="{00000000-0005-0000-0000-0000C5810000}"/>
    <cellStyle name="Normal 68 3 2 2 2 2 4 4" xfId="11447" xr:uid="{00000000-0005-0000-0000-0000C6810000}"/>
    <cellStyle name="Normal 68 3 2 2 2 2 4 5" xfId="19606" xr:uid="{00000000-0005-0000-0000-0000C7810000}"/>
    <cellStyle name="Normal 68 3 2 2 2 2 4 6" xfId="27759" xr:uid="{00000000-0005-0000-0000-0000C8810000}"/>
    <cellStyle name="Normal 68 3 2 2 2 2 4 7" xfId="35991" xr:uid="{00000000-0005-0000-0000-0000C9810000}"/>
    <cellStyle name="Normal 68 3 2 2 2 2 4 8" xfId="45502" xr:uid="{00000000-0005-0000-0000-0000CA810000}"/>
    <cellStyle name="Normal 68 3 2 2 2 2 5" xfId="3687" xr:uid="{00000000-0005-0000-0000-0000CB810000}"/>
    <cellStyle name="Normal 68 3 2 2 2 2 5 2" xfId="13204" xr:uid="{00000000-0005-0000-0000-0000CC810000}"/>
    <cellStyle name="Normal 68 3 2 2 2 2 5 3" xfId="21360" xr:uid="{00000000-0005-0000-0000-0000CD810000}"/>
    <cellStyle name="Normal 68 3 2 2 2 2 5 4" xfId="29513" xr:uid="{00000000-0005-0000-0000-0000CE810000}"/>
    <cellStyle name="Normal 68 3 2 2 2 2 5 5" xfId="37745" xr:uid="{00000000-0005-0000-0000-0000CF810000}"/>
    <cellStyle name="Normal 68 3 2 2 2 2 5 6" xfId="47256" xr:uid="{00000000-0005-0000-0000-0000D0810000}"/>
    <cellStyle name="Normal 68 3 2 2 2 2 6" xfId="6250" xr:uid="{00000000-0005-0000-0000-0000D1810000}"/>
    <cellStyle name="Normal 68 3 2 2 2 2 6 2" xfId="15767" xr:uid="{00000000-0005-0000-0000-0000D2810000}"/>
    <cellStyle name="Normal 68 3 2 2 2 2 6 3" xfId="23920" xr:uid="{00000000-0005-0000-0000-0000D3810000}"/>
    <cellStyle name="Normal 68 3 2 2 2 2 6 4" xfId="32073" xr:uid="{00000000-0005-0000-0000-0000D4810000}"/>
    <cellStyle name="Normal 68 3 2 2 2 2 6 5" xfId="40305" xr:uid="{00000000-0005-0000-0000-0000D5810000}"/>
    <cellStyle name="Normal 68 3 2 2 2 2 6 6" xfId="49816" xr:uid="{00000000-0005-0000-0000-0000D6810000}"/>
    <cellStyle name="Normal 68 3 2 2 2 2 7" xfId="10167" xr:uid="{00000000-0005-0000-0000-0000D7810000}"/>
    <cellStyle name="Normal 68 3 2 2 2 2 8" xfId="18326" xr:uid="{00000000-0005-0000-0000-0000D8810000}"/>
    <cellStyle name="Normal 68 3 2 2 2 2 9" xfId="26479" xr:uid="{00000000-0005-0000-0000-0000D9810000}"/>
    <cellStyle name="Normal 68 3 2 2 2 3" xfId="801" xr:uid="{00000000-0005-0000-0000-0000DA810000}"/>
    <cellStyle name="Normal 68 3 2 2 2 3 10" xfId="44382" xr:uid="{00000000-0005-0000-0000-0000DB810000}"/>
    <cellStyle name="Normal 68 3 2 2 2 3 2" xfId="1447" xr:uid="{00000000-0005-0000-0000-0000DC810000}"/>
    <cellStyle name="Normal 68 3 2 2 2 3 2 2" xfId="2730" xr:uid="{00000000-0005-0000-0000-0000DD810000}"/>
    <cellStyle name="Normal 68 3 2 2 2 3 2 2 2" xfId="5770" xr:uid="{00000000-0005-0000-0000-0000DE810000}"/>
    <cellStyle name="Normal 68 3 2 2 2 3 2 2 2 2" xfId="15287" xr:uid="{00000000-0005-0000-0000-0000DF810000}"/>
    <cellStyle name="Normal 68 3 2 2 2 3 2 2 2 3" xfId="23440" xr:uid="{00000000-0005-0000-0000-0000E0810000}"/>
    <cellStyle name="Normal 68 3 2 2 2 3 2 2 2 4" xfId="31593" xr:uid="{00000000-0005-0000-0000-0000E1810000}"/>
    <cellStyle name="Normal 68 3 2 2 2 3 2 2 2 5" xfId="39825" xr:uid="{00000000-0005-0000-0000-0000E2810000}"/>
    <cellStyle name="Normal 68 3 2 2 2 3 2 2 2 6" xfId="49336" xr:uid="{00000000-0005-0000-0000-0000E3810000}"/>
    <cellStyle name="Normal 68 3 2 2 2 3 2 2 3" xfId="8330" xr:uid="{00000000-0005-0000-0000-0000E4810000}"/>
    <cellStyle name="Normal 68 3 2 2 2 3 2 2 3 2" xfId="17847" xr:uid="{00000000-0005-0000-0000-0000E5810000}"/>
    <cellStyle name="Normal 68 3 2 2 2 3 2 2 3 3" xfId="26000" xr:uid="{00000000-0005-0000-0000-0000E6810000}"/>
    <cellStyle name="Normal 68 3 2 2 2 3 2 2 3 4" xfId="34153" xr:uid="{00000000-0005-0000-0000-0000E7810000}"/>
    <cellStyle name="Normal 68 3 2 2 2 3 2 2 3 5" xfId="42385" xr:uid="{00000000-0005-0000-0000-0000E8810000}"/>
    <cellStyle name="Normal 68 3 2 2 2 3 2 2 3 6" xfId="51896" xr:uid="{00000000-0005-0000-0000-0000E9810000}"/>
    <cellStyle name="Normal 68 3 2 2 2 3 2 2 4" xfId="12247" xr:uid="{00000000-0005-0000-0000-0000EA810000}"/>
    <cellStyle name="Normal 68 3 2 2 2 3 2 2 5" xfId="20406" xr:uid="{00000000-0005-0000-0000-0000EB810000}"/>
    <cellStyle name="Normal 68 3 2 2 2 3 2 2 6" xfId="28559" xr:uid="{00000000-0005-0000-0000-0000EC810000}"/>
    <cellStyle name="Normal 68 3 2 2 2 3 2 2 7" xfId="36791" xr:uid="{00000000-0005-0000-0000-0000ED810000}"/>
    <cellStyle name="Normal 68 3 2 2 2 3 2 2 8" xfId="46302" xr:uid="{00000000-0005-0000-0000-0000EE810000}"/>
    <cellStyle name="Normal 68 3 2 2 2 3 2 3" xfId="4490" xr:uid="{00000000-0005-0000-0000-0000EF810000}"/>
    <cellStyle name="Normal 68 3 2 2 2 3 2 3 2" xfId="14007" xr:uid="{00000000-0005-0000-0000-0000F0810000}"/>
    <cellStyle name="Normal 68 3 2 2 2 3 2 3 3" xfId="22160" xr:uid="{00000000-0005-0000-0000-0000F1810000}"/>
    <cellStyle name="Normal 68 3 2 2 2 3 2 3 4" xfId="30313" xr:uid="{00000000-0005-0000-0000-0000F2810000}"/>
    <cellStyle name="Normal 68 3 2 2 2 3 2 3 5" xfId="38545" xr:uid="{00000000-0005-0000-0000-0000F3810000}"/>
    <cellStyle name="Normal 68 3 2 2 2 3 2 3 6" xfId="48056" xr:uid="{00000000-0005-0000-0000-0000F4810000}"/>
    <cellStyle name="Normal 68 3 2 2 2 3 2 4" xfId="7050" xr:uid="{00000000-0005-0000-0000-0000F5810000}"/>
    <cellStyle name="Normal 68 3 2 2 2 3 2 4 2" xfId="16567" xr:uid="{00000000-0005-0000-0000-0000F6810000}"/>
    <cellStyle name="Normal 68 3 2 2 2 3 2 4 3" xfId="24720" xr:uid="{00000000-0005-0000-0000-0000F7810000}"/>
    <cellStyle name="Normal 68 3 2 2 2 3 2 4 4" xfId="32873" xr:uid="{00000000-0005-0000-0000-0000F8810000}"/>
    <cellStyle name="Normal 68 3 2 2 2 3 2 4 5" xfId="41105" xr:uid="{00000000-0005-0000-0000-0000F9810000}"/>
    <cellStyle name="Normal 68 3 2 2 2 3 2 4 6" xfId="50616" xr:uid="{00000000-0005-0000-0000-0000FA810000}"/>
    <cellStyle name="Normal 68 3 2 2 2 3 2 5" xfId="10967" xr:uid="{00000000-0005-0000-0000-0000FB810000}"/>
    <cellStyle name="Normal 68 3 2 2 2 3 2 6" xfId="19126" xr:uid="{00000000-0005-0000-0000-0000FC810000}"/>
    <cellStyle name="Normal 68 3 2 2 2 3 2 7" xfId="27279" xr:uid="{00000000-0005-0000-0000-0000FD810000}"/>
    <cellStyle name="Normal 68 3 2 2 2 3 2 8" xfId="35511" xr:uid="{00000000-0005-0000-0000-0000FE810000}"/>
    <cellStyle name="Normal 68 3 2 2 2 3 2 9" xfId="45022" xr:uid="{00000000-0005-0000-0000-0000FF810000}"/>
    <cellStyle name="Normal 68 3 2 2 2 3 3" xfId="2090" xr:uid="{00000000-0005-0000-0000-000000820000}"/>
    <cellStyle name="Normal 68 3 2 2 2 3 3 2" xfId="5130" xr:uid="{00000000-0005-0000-0000-000001820000}"/>
    <cellStyle name="Normal 68 3 2 2 2 3 3 2 2" xfId="14647" xr:uid="{00000000-0005-0000-0000-000002820000}"/>
    <cellStyle name="Normal 68 3 2 2 2 3 3 2 3" xfId="22800" xr:uid="{00000000-0005-0000-0000-000003820000}"/>
    <cellStyle name="Normal 68 3 2 2 2 3 3 2 4" xfId="30953" xr:uid="{00000000-0005-0000-0000-000004820000}"/>
    <cellStyle name="Normal 68 3 2 2 2 3 3 2 5" xfId="39185" xr:uid="{00000000-0005-0000-0000-000005820000}"/>
    <cellStyle name="Normal 68 3 2 2 2 3 3 2 6" xfId="48696" xr:uid="{00000000-0005-0000-0000-000006820000}"/>
    <cellStyle name="Normal 68 3 2 2 2 3 3 3" xfId="7690" xr:uid="{00000000-0005-0000-0000-000007820000}"/>
    <cellStyle name="Normal 68 3 2 2 2 3 3 3 2" xfId="17207" xr:uid="{00000000-0005-0000-0000-000008820000}"/>
    <cellStyle name="Normal 68 3 2 2 2 3 3 3 3" xfId="25360" xr:uid="{00000000-0005-0000-0000-000009820000}"/>
    <cellStyle name="Normal 68 3 2 2 2 3 3 3 4" xfId="33513" xr:uid="{00000000-0005-0000-0000-00000A820000}"/>
    <cellStyle name="Normal 68 3 2 2 2 3 3 3 5" xfId="41745" xr:uid="{00000000-0005-0000-0000-00000B820000}"/>
    <cellStyle name="Normal 68 3 2 2 2 3 3 3 6" xfId="51256" xr:uid="{00000000-0005-0000-0000-00000C820000}"/>
    <cellStyle name="Normal 68 3 2 2 2 3 3 4" xfId="11607" xr:uid="{00000000-0005-0000-0000-00000D820000}"/>
    <cellStyle name="Normal 68 3 2 2 2 3 3 5" xfId="19766" xr:uid="{00000000-0005-0000-0000-00000E820000}"/>
    <cellStyle name="Normal 68 3 2 2 2 3 3 6" xfId="27919" xr:uid="{00000000-0005-0000-0000-00000F820000}"/>
    <cellStyle name="Normal 68 3 2 2 2 3 3 7" xfId="36151" xr:uid="{00000000-0005-0000-0000-000010820000}"/>
    <cellStyle name="Normal 68 3 2 2 2 3 3 8" xfId="45662" xr:uid="{00000000-0005-0000-0000-000011820000}"/>
    <cellStyle name="Normal 68 3 2 2 2 3 4" xfId="3847" xr:uid="{00000000-0005-0000-0000-000012820000}"/>
    <cellStyle name="Normal 68 3 2 2 2 3 4 2" xfId="13364" xr:uid="{00000000-0005-0000-0000-000013820000}"/>
    <cellStyle name="Normal 68 3 2 2 2 3 4 3" xfId="21520" xr:uid="{00000000-0005-0000-0000-000014820000}"/>
    <cellStyle name="Normal 68 3 2 2 2 3 4 4" xfId="29673" xr:uid="{00000000-0005-0000-0000-000015820000}"/>
    <cellStyle name="Normal 68 3 2 2 2 3 4 5" xfId="37905" xr:uid="{00000000-0005-0000-0000-000016820000}"/>
    <cellStyle name="Normal 68 3 2 2 2 3 4 6" xfId="47416" xr:uid="{00000000-0005-0000-0000-000017820000}"/>
    <cellStyle name="Normal 68 3 2 2 2 3 5" xfId="6410" xr:uid="{00000000-0005-0000-0000-000018820000}"/>
    <cellStyle name="Normal 68 3 2 2 2 3 5 2" xfId="15927" xr:uid="{00000000-0005-0000-0000-000019820000}"/>
    <cellStyle name="Normal 68 3 2 2 2 3 5 3" xfId="24080" xr:uid="{00000000-0005-0000-0000-00001A820000}"/>
    <cellStyle name="Normal 68 3 2 2 2 3 5 4" xfId="32233" xr:uid="{00000000-0005-0000-0000-00001B820000}"/>
    <cellStyle name="Normal 68 3 2 2 2 3 5 5" xfId="40465" xr:uid="{00000000-0005-0000-0000-00001C820000}"/>
    <cellStyle name="Normal 68 3 2 2 2 3 5 6" xfId="49976" xr:uid="{00000000-0005-0000-0000-00001D820000}"/>
    <cellStyle name="Normal 68 3 2 2 2 3 6" xfId="10327" xr:uid="{00000000-0005-0000-0000-00001E820000}"/>
    <cellStyle name="Normal 68 3 2 2 2 3 7" xfId="18486" xr:uid="{00000000-0005-0000-0000-00001F820000}"/>
    <cellStyle name="Normal 68 3 2 2 2 3 8" xfId="26639" xr:uid="{00000000-0005-0000-0000-000020820000}"/>
    <cellStyle name="Normal 68 3 2 2 2 3 9" xfId="34871" xr:uid="{00000000-0005-0000-0000-000021820000}"/>
    <cellStyle name="Normal 68 3 2 2 2 4" xfId="1127" xr:uid="{00000000-0005-0000-0000-000022820000}"/>
    <cellStyle name="Normal 68 3 2 2 2 4 2" xfId="2410" xr:uid="{00000000-0005-0000-0000-000023820000}"/>
    <cellStyle name="Normal 68 3 2 2 2 4 2 2" xfId="5450" xr:uid="{00000000-0005-0000-0000-000024820000}"/>
    <cellStyle name="Normal 68 3 2 2 2 4 2 2 2" xfId="14967" xr:uid="{00000000-0005-0000-0000-000025820000}"/>
    <cellStyle name="Normal 68 3 2 2 2 4 2 2 3" xfId="23120" xr:uid="{00000000-0005-0000-0000-000026820000}"/>
    <cellStyle name="Normal 68 3 2 2 2 4 2 2 4" xfId="31273" xr:uid="{00000000-0005-0000-0000-000027820000}"/>
    <cellStyle name="Normal 68 3 2 2 2 4 2 2 5" xfId="39505" xr:uid="{00000000-0005-0000-0000-000028820000}"/>
    <cellStyle name="Normal 68 3 2 2 2 4 2 2 6" xfId="49016" xr:uid="{00000000-0005-0000-0000-000029820000}"/>
    <cellStyle name="Normal 68 3 2 2 2 4 2 3" xfId="8010" xr:uid="{00000000-0005-0000-0000-00002A820000}"/>
    <cellStyle name="Normal 68 3 2 2 2 4 2 3 2" xfId="17527" xr:uid="{00000000-0005-0000-0000-00002B820000}"/>
    <cellStyle name="Normal 68 3 2 2 2 4 2 3 3" xfId="25680" xr:uid="{00000000-0005-0000-0000-00002C820000}"/>
    <cellStyle name="Normal 68 3 2 2 2 4 2 3 4" xfId="33833" xr:uid="{00000000-0005-0000-0000-00002D820000}"/>
    <cellStyle name="Normal 68 3 2 2 2 4 2 3 5" xfId="42065" xr:uid="{00000000-0005-0000-0000-00002E820000}"/>
    <cellStyle name="Normal 68 3 2 2 2 4 2 3 6" xfId="51576" xr:uid="{00000000-0005-0000-0000-00002F820000}"/>
    <cellStyle name="Normal 68 3 2 2 2 4 2 4" xfId="11927" xr:uid="{00000000-0005-0000-0000-000030820000}"/>
    <cellStyle name="Normal 68 3 2 2 2 4 2 5" xfId="20086" xr:uid="{00000000-0005-0000-0000-000031820000}"/>
    <cellStyle name="Normal 68 3 2 2 2 4 2 6" xfId="28239" xr:uid="{00000000-0005-0000-0000-000032820000}"/>
    <cellStyle name="Normal 68 3 2 2 2 4 2 7" xfId="36471" xr:uid="{00000000-0005-0000-0000-000033820000}"/>
    <cellStyle name="Normal 68 3 2 2 2 4 2 8" xfId="45982" xr:uid="{00000000-0005-0000-0000-000034820000}"/>
    <cellStyle name="Normal 68 3 2 2 2 4 3" xfId="4170" xr:uid="{00000000-0005-0000-0000-000035820000}"/>
    <cellStyle name="Normal 68 3 2 2 2 4 3 2" xfId="13687" xr:uid="{00000000-0005-0000-0000-000036820000}"/>
    <cellStyle name="Normal 68 3 2 2 2 4 3 3" xfId="21840" xr:uid="{00000000-0005-0000-0000-000037820000}"/>
    <cellStyle name="Normal 68 3 2 2 2 4 3 4" xfId="29993" xr:uid="{00000000-0005-0000-0000-000038820000}"/>
    <cellStyle name="Normal 68 3 2 2 2 4 3 5" xfId="38225" xr:uid="{00000000-0005-0000-0000-000039820000}"/>
    <cellStyle name="Normal 68 3 2 2 2 4 3 6" xfId="47736" xr:uid="{00000000-0005-0000-0000-00003A820000}"/>
    <cellStyle name="Normal 68 3 2 2 2 4 4" xfId="6730" xr:uid="{00000000-0005-0000-0000-00003B820000}"/>
    <cellStyle name="Normal 68 3 2 2 2 4 4 2" xfId="16247" xr:uid="{00000000-0005-0000-0000-00003C820000}"/>
    <cellStyle name="Normal 68 3 2 2 2 4 4 3" xfId="24400" xr:uid="{00000000-0005-0000-0000-00003D820000}"/>
    <cellStyle name="Normal 68 3 2 2 2 4 4 4" xfId="32553" xr:uid="{00000000-0005-0000-0000-00003E820000}"/>
    <cellStyle name="Normal 68 3 2 2 2 4 4 5" xfId="40785" xr:uid="{00000000-0005-0000-0000-00003F820000}"/>
    <cellStyle name="Normal 68 3 2 2 2 4 4 6" xfId="50296" xr:uid="{00000000-0005-0000-0000-000040820000}"/>
    <cellStyle name="Normal 68 3 2 2 2 4 5" xfId="10647" xr:uid="{00000000-0005-0000-0000-000041820000}"/>
    <cellStyle name="Normal 68 3 2 2 2 4 6" xfId="18806" xr:uid="{00000000-0005-0000-0000-000042820000}"/>
    <cellStyle name="Normal 68 3 2 2 2 4 7" xfId="26959" xr:uid="{00000000-0005-0000-0000-000043820000}"/>
    <cellStyle name="Normal 68 3 2 2 2 4 8" xfId="35191" xr:uid="{00000000-0005-0000-0000-000044820000}"/>
    <cellStyle name="Normal 68 3 2 2 2 4 9" xfId="44702" xr:uid="{00000000-0005-0000-0000-000045820000}"/>
    <cellStyle name="Normal 68 3 2 2 2 5" xfId="1770" xr:uid="{00000000-0005-0000-0000-000046820000}"/>
    <cellStyle name="Normal 68 3 2 2 2 5 2" xfId="4810" xr:uid="{00000000-0005-0000-0000-000047820000}"/>
    <cellStyle name="Normal 68 3 2 2 2 5 2 2" xfId="14327" xr:uid="{00000000-0005-0000-0000-000048820000}"/>
    <cellStyle name="Normal 68 3 2 2 2 5 2 3" xfId="22480" xr:uid="{00000000-0005-0000-0000-000049820000}"/>
    <cellStyle name="Normal 68 3 2 2 2 5 2 4" xfId="30633" xr:uid="{00000000-0005-0000-0000-00004A820000}"/>
    <cellStyle name="Normal 68 3 2 2 2 5 2 5" xfId="38865" xr:uid="{00000000-0005-0000-0000-00004B820000}"/>
    <cellStyle name="Normal 68 3 2 2 2 5 2 6" xfId="48376" xr:uid="{00000000-0005-0000-0000-00004C820000}"/>
    <cellStyle name="Normal 68 3 2 2 2 5 3" xfId="7370" xr:uid="{00000000-0005-0000-0000-00004D820000}"/>
    <cellStyle name="Normal 68 3 2 2 2 5 3 2" xfId="16887" xr:uid="{00000000-0005-0000-0000-00004E820000}"/>
    <cellStyle name="Normal 68 3 2 2 2 5 3 3" xfId="25040" xr:uid="{00000000-0005-0000-0000-00004F820000}"/>
    <cellStyle name="Normal 68 3 2 2 2 5 3 4" xfId="33193" xr:uid="{00000000-0005-0000-0000-000050820000}"/>
    <cellStyle name="Normal 68 3 2 2 2 5 3 5" xfId="41425" xr:uid="{00000000-0005-0000-0000-000051820000}"/>
    <cellStyle name="Normal 68 3 2 2 2 5 3 6" xfId="50936" xr:uid="{00000000-0005-0000-0000-000052820000}"/>
    <cellStyle name="Normal 68 3 2 2 2 5 4" xfId="11287" xr:uid="{00000000-0005-0000-0000-000053820000}"/>
    <cellStyle name="Normal 68 3 2 2 2 5 5" xfId="19446" xr:uid="{00000000-0005-0000-0000-000054820000}"/>
    <cellStyle name="Normal 68 3 2 2 2 5 6" xfId="27599" xr:uid="{00000000-0005-0000-0000-000055820000}"/>
    <cellStyle name="Normal 68 3 2 2 2 5 7" xfId="35831" xr:uid="{00000000-0005-0000-0000-000056820000}"/>
    <cellStyle name="Normal 68 3 2 2 2 5 8" xfId="45342" xr:uid="{00000000-0005-0000-0000-000057820000}"/>
    <cellStyle name="Normal 68 3 2 2 2 6" xfId="3524" xr:uid="{00000000-0005-0000-0000-000058820000}"/>
    <cellStyle name="Normal 68 3 2 2 2 6 2" xfId="13041" xr:uid="{00000000-0005-0000-0000-000059820000}"/>
    <cellStyle name="Normal 68 3 2 2 2 6 3" xfId="21200" xr:uid="{00000000-0005-0000-0000-00005A820000}"/>
    <cellStyle name="Normal 68 3 2 2 2 6 4" xfId="29353" xr:uid="{00000000-0005-0000-0000-00005B820000}"/>
    <cellStyle name="Normal 68 3 2 2 2 6 5" xfId="37585" xr:uid="{00000000-0005-0000-0000-00005C820000}"/>
    <cellStyle name="Normal 68 3 2 2 2 6 6" xfId="47096" xr:uid="{00000000-0005-0000-0000-00005D820000}"/>
    <cellStyle name="Normal 68 3 2 2 2 7" xfId="6090" xr:uid="{00000000-0005-0000-0000-00005E820000}"/>
    <cellStyle name="Normal 68 3 2 2 2 7 2" xfId="15607" xr:uid="{00000000-0005-0000-0000-00005F820000}"/>
    <cellStyle name="Normal 68 3 2 2 2 7 3" xfId="23760" xr:uid="{00000000-0005-0000-0000-000060820000}"/>
    <cellStyle name="Normal 68 3 2 2 2 7 4" xfId="31913" xr:uid="{00000000-0005-0000-0000-000061820000}"/>
    <cellStyle name="Normal 68 3 2 2 2 7 5" xfId="40145" xr:uid="{00000000-0005-0000-0000-000062820000}"/>
    <cellStyle name="Normal 68 3 2 2 2 7 6" xfId="49656" xr:uid="{00000000-0005-0000-0000-000063820000}"/>
    <cellStyle name="Normal 68 3 2 2 2 8" xfId="10007" xr:uid="{00000000-0005-0000-0000-000064820000}"/>
    <cellStyle name="Normal 68 3 2 2 2 9" xfId="18166" xr:uid="{00000000-0005-0000-0000-000065820000}"/>
    <cellStyle name="Normal 68 3 2 2 20" xfId="8964" xr:uid="{00000000-0005-0000-0000-000066820000}"/>
    <cellStyle name="Normal 68 3 2 2 20 2" xfId="43019" xr:uid="{00000000-0005-0000-0000-000067820000}"/>
    <cellStyle name="Normal 68 3 2 2 20 3" xfId="52530" xr:uid="{00000000-0005-0000-0000-000068820000}"/>
    <cellStyle name="Normal 68 3 2 2 21" xfId="9043" xr:uid="{00000000-0005-0000-0000-000069820000}"/>
    <cellStyle name="Normal 68 3 2 2 21 2" xfId="43098" xr:uid="{00000000-0005-0000-0000-00006A820000}"/>
    <cellStyle name="Normal 68 3 2 2 21 3" xfId="52609" xr:uid="{00000000-0005-0000-0000-00006B820000}"/>
    <cellStyle name="Normal 68 3 2 2 22" xfId="9122" xr:uid="{00000000-0005-0000-0000-00006C820000}"/>
    <cellStyle name="Normal 68 3 2 2 22 2" xfId="43177" xr:uid="{00000000-0005-0000-0000-00006D820000}"/>
    <cellStyle name="Normal 68 3 2 2 22 3" xfId="52688" xr:uid="{00000000-0005-0000-0000-00006E820000}"/>
    <cellStyle name="Normal 68 3 2 2 23" xfId="9201" xr:uid="{00000000-0005-0000-0000-00006F820000}"/>
    <cellStyle name="Normal 68 3 2 2 23 2" xfId="43256" xr:uid="{00000000-0005-0000-0000-000070820000}"/>
    <cellStyle name="Normal 68 3 2 2 23 3" xfId="52767" xr:uid="{00000000-0005-0000-0000-000071820000}"/>
    <cellStyle name="Normal 68 3 2 2 24" xfId="9280" xr:uid="{00000000-0005-0000-0000-000072820000}"/>
    <cellStyle name="Normal 68 3 2 2 24 2" xfId="43335" xr:uid="{00000000-0005-0000-0000-000073820000}"/>
    <cellStyle name="Normal 68 3 2 2 24 3" xfId="52846" xr:uid="{00000000-0005-0000-0000-000074820000}"/>
    <cellStyle name="Normal 68 3 2 2 25" xfId="9359" xr:uid="{00000000-0005-0000-0000-000075820000}"/>
    <cellStyle name="Normal 68 3 2 2 25 2" xfId="43414" xr:uid="{00000000-0005-0000-0000-000076820000}"/>
    <cellStyle name="Normal 68 3 2 2 25 3" xfId="52925" xr:uid="{00000000-0005-0000-0000-000077820000}"/>
    <cellStyle name="Normal 68 3 2 2 26" xfId="9438" xr:uid="{00000000-0005-0000-0000-000078820000}"/>
    <cellStyle name="Normal 68 3 2 2 26 2" xfId="43493" xr:uid="{00000000-0005-0000-0000-000079820000}"/>
    <cellStyle name="Normal 68 3 2 2 26 3" xfId="53004" xr:uid="{00000000-0005-0000-0000-00007A820000}"/>
    <cellStyle name="Normal 68 3 2 2 27" xfId="9517" xr:uid="{00000000-0005-0000-0000-00007B820000}"/>
    <cellStyle name="Normal 68 3 2 2 27 2" xfId="43572" xr:uid="{00000000-0005-0000-0000-00007C820000}"/>
    <cellStyle name="Normal 68 3 2 2 27 3" xfId="53083" xr:uid="{00000000-0005-0000-0000-00007D820000}"/>
    <cellStyle name="Normal 68 3 2 2 28" xfId="9596" xr:uid="{00000000-0005-0000-0000-00007E820000}"/>
    <cellStyle name="Normal 68 3 2 2 28 2" xfId="43651" xr:uid="{00000000-0005-0000-0000-00007F820000}"/>
    <cellStyle name="Normal 68 3 2 2 28 3" xfId="53162" xr:uid="{00000000-0005-0000-0000-000080820000}"/>
    <cellStyle name="Normal 68 3 2 2 29" xfId="9675" xr:uid="{00000000-0005-0000-0000-000081820000}"/>
    <cellStyle name="Normal 68 3 2 2 29 2" xfId="43730" xr:uid="{00000000-0005-0000-0000-000082820000}"/>
    <cellStyle name="Normal 68 3 2 2 29 3" xfId="53241" xr:uid="{00000000-0005-0000-0000-000083820000}"/>
    <cellStyle name="Normal 68 3 2 2 3" xfId="558" xr:uid="{00000000-0005-0000-0000-000084820000}"/>
    <cellStyle name="Normal 68 3 2 2 3 10" xfId="34631" xr:uid="{00000000-0005-0000-0000-000085820000}"/>
    <cellStyle name="Normal 68 3 2 2 3 11" xfId="44142" xr:uid="{00000000-0005-0000-0000-000086820000}"/>
    <cellStyle name="Normal 68 3 2 2 3 2" xfId="884" xr:uid="{00000000-0005-0000-0000-000087820000}"/>
    <cellStyle name="Normal 68 3 2 2 3 2 10" xfId="44462" xr:uid="{00000000-0005-0000-0000-000088820000}"/>
    <cellStyle name="Normal 68 3 2 2 3 2 2" xfId="1527" xr:uid="{00000000-0005-0000-0000-000089820000}"/>
    <cellStyle name="Normal 68 3 2 2 3 2 2 2" xfId="2810" xr:uid="{00000000-0005-0000-0000-00008A820000}"/>
    <cellStyle name="Normal 68 3 2 2 3 2 2 2 2" xfId="5850" xr:uid="{00000000-0005-0000-0000-00008B820000}"/>
    <cellStyle name="Normal 68 3 2 2 3 2 2 2 2 2" xfId="15367" xr:uid="{00000000-0005-0000-0000-00008C820000}"/>
    <cellStyle name="Normal 68 3 2 2 3 2 2 2 2 3" xfId="23520" xr:uid="{00000000-0005-0000-0000-00008D820000}"/>
    <cellStyle name="Normal 68 3 2 2 3 2 2 2 2 4" xfId="31673" xr:uid="{00000000-0005-0000-0000-00008E820000}"/>
    <cellStyle name="Normal 68 3 2 2 3 2 2 2 2 5" xfId="39905" xr:uid="{00000000-0005-0000-0000-00008F820000}"/>
    <cellStyle name="Normal 68 3 2 2 3 2 2 2 2 6" xfId="49416" xr:uid="{00000000-0005-0000-0000-000090820000}"/>
    <cellStyle name="Normal 68 3 2 2 3 2 2 2 3" xfId="8410" xr:uid="{00000000-0005-0000-0000-000091820000}"/>
    <cellStyle name="Normal 68 3 2 2 3 2 2 2 3 2" xfId="17927" xr:uid="{00000000-0005-0000-0000-000092820000}"/>
    <cellStyle name="Normal 68 3 2 2 3 2 2 2 3 3" xfId="26080" xr:uid="{00000000-0005-0000-0000-000093820000}"/>
    <cellStyle name="Normal 68 3 2 2 3 2 2 2 3 4" xfId="34233" xr:uid="{00000000-0005-0000-0000-000094820000}"/>
    <cellStyle name="Normal 68 3 2 2 3 2 2 2 3 5" xfId="42465" xr:uid="{00000000-0005-0000-0000-000095820000}"/>
    <cellStyle name="Normal 68 3 2 2 3 2 2 2 3 6" xfId="51976" xr:uid="{00000000-0005-0000-0000-000096820000}"/>
    <cellStyle name="Normal 68 3 2 2 3 2 2 2 4" xfId="12327" xr:uid="{00000000-0005-0000-0000-000097820000}"/>
    <cellStyle name="Normal 68 3 2 2 3 2 2 2 5" xfId="20486" xr:uid="{00000000-0005-0000-0000-000098820000}"/>
    <cellStyle name="Normal 68 3 2 2 3 2 2 2 6" xfId="28639" xr:uid="{00000000-0005-0000-0000-000099820000}"/>
    <cellStyle name="Normal 68 3 2 2 3 2 2 2 7" xfId="36871" xr:uid="{00000000-0005-0000-0000-00009A820000}"/>
    <cellStyle name="Normal 68 3 2 2 3 2 2 2 8" xfId="46382" xr:uid="{00000000-0005-0000-0000-00009B820000}"/>
    <cellStyle name="Normal 68 3 2 2 3 2 2 3" xfId="4570" xr:uid="{00000000-0005-0000-0000-00009C820000}"/>
    <cellStyle name="Normal 68 3 2 2 3 2 2 3 2" xfId="14087" xr:uid="{00000000-0005-0000-0000-00009D820000}"/>
    <cellStyle name="Normal 68 3 2 2 3 2 2 3 3" xfId="22240" xr:uid="{00000000-0005-0000-0000-00009E820000}"/>
    <cellStyle name="Normal 68 3 2 2 3 2 2 3 4" xfId="30393" xr:uid="{00000000-0005-0000-0000-00009F820000}"/>
    <cellStyle name="Normal 68 3 2 2 3 2 2 3 5" xfId="38625" xr:uid="{00000000-0005-0000-0000-0000A0820000}"/>
    <cellStyle name="Normal 68 3 2 2 3 2 2 3 6" xfId="48136" xr:uid="{00000000-0005-0000-0000-0000A1820000}"/>
    <cellStyle name="Normal 68 3 2 2 3 2 2 4" xfId="7130" xr:uid="{00000000-0005-0000-0000-0000A2820000}"/>
    <cellStyle name="Normal 68 3 2 2 3 2 2 4 2" xfId="16647" xr:uid="{00000000-0005-0000-0000-0000A3820000}"/>
    <cellStyle name="Normal 68 3 2 2 3 2 2 4 3" xfId="24800" xr:uid="{00000000-0005-0000-0000-0000A4820000}"/>
    <cellStyle name="Normal 68 3 2 2 3 2 2 4 4" xfId="32953" xr:uid="{00000000-0005-0000-0000-0000A5820000}"/>
    <cellStyle name="Normal 68 3 2 2 3 2 2 4 5" xfId="41185" xr:uid="{00000000-0005-0000-0000-0000A6820000}"/>
    <cellStyle name="Normal 68 3 2 2 3 2 2 4 6" xfId="50696" xr:uid="{00000000-0005-0000-0000-0000A7820000}"/>
    <cellStyle name="Normal 68 3 2 2 3 2 2 5" xfId="11047" xr:uid="{00000000-0005-0000-0000-0000A8820000}"/>
    <cellStyle name="Normal 68 3 2 2 3 2 2 6" xfId="19206" xr:uid="{00000000-0005-0000-0000-0000A9820000}"/>
    <cellStyle name="Normal 68 3 2 2 3 2 2 7" xfId="27359" xr:uid="{00000000-0005-0000-0000-0000AA820000}"/>
    <cellStyle name="Normal 68 3 2 2 3 2 2 8" xfId="35591" xr:uid="{00000000-0005-0000-0000-0000AB820000}"/>
    <cellStyle name="Normal 68 3 2 2 3 2 2 9" xfId="45102" xr:uid="{00000000-0005-0000-0000-0000AC820000}"/>
    <cellStyle name="Normal 68 3 2 2 3 2 3" xfId="2170" xr:uid="{00000000-0005-0000-0000-0000AD820000}"/>
    <cellStyle name="Normal 68 3 2 2 3 2 3 2" xfId="5210" xr:uid="{00000000-0005-0000-0000-0000AE820000}"/>
    <cellStyle name="Normal 68 3 2 2 3 2 3 2 2" xfId="14727" xr:uid="{00000000-0005-0000-0000-0000AF820000}"/>
    <cellStyle name="Normal 68 3 2 2 3 2 3 2 3" xfId="22880" xr:uid="{00000000-0005-0000-0000-0000B0820000}"/>
    <cellStyle name="Normal 68 3 2 2 3 2 3 2 4" xfId="31033" xr:uid="{00000000-0005-0000-0000-0000B1820000}"/>
    <cellStyle name="Normal 68 3 2 2 3 2 3 2 5" xfId="39265" xr:uid="{00000000-0005-0000-0000-0000B2820000}"/>
    <cellStyle name="Normal 68 3 2 2 3 2 3 2 6" xfId="48776" xr:uid="{00000000-0005-0000-0000-0000B3820000}"/>
    <cellStyle name="Normal 68 3 2 2 3 2 3 3" xfId="7770" xr:uid="{00000000-0005-0000-0000-0000B4820000}"/>
    <cellStyle name="Normal 68 3 2 2 3 2 3 3 2" xfId="17287" xr:uid="{00000000-0005-0000-0000-0000B5820000}"/>
    <cellStyle name="Normal 68 3 2 2 3 2 3 3 3" xfId="25440" xr:uid="{00000000-0005-0000-0000-0000B6820000}"/>
    <cellStyle name="Normal 68 3 2 2 3 2 3 3 4" xfId="33593" xr:uid="{00000000-0005-0000-0000-0000B7820000}"/>
    <cellStyle name="Normal 68 3 2 2 3 2 3 3 5" xfId="41825" xr:uid="{00000000-0005-0000-0000-0000B8820000}"/>
    <cellStyle name="Normal 68 3 2 2 3 2 3 3 6" xfId="51336" xr:uid="{00000000-0005-0000-0000-0000B9820000}"/>
    <cellStyle name="Normal 68 3 2 2 3 2 3 4" xfId="11687" xr:uid="{00000000-0005-0000-0000-0000BA820000}"/>
    <cellStyle name="Normal 68 3 2 2 3 2 3 5" xfId="19846" xr:uid="{00000000-0005-0000-0000-0000BB820000}"/>
    <cellStyle name="Normal 68 3 2 2 3 2 3 6" xfId="27999" xr:uid="{00000000-0005-0000-0000-0000BC820000}"/>
    <cellStyle name="Normal 68 3 2 2 3 2 3 7" xfId="36231" xr:uid="{00000000-0005-0000-0000-0000BD820000}"/>
    <cellStyle name="Normal 68 3 2 2 3 2 3 8" xfId="45742" xr:uid="{00000000-0005-0000-0000-0000BE820000}"/>
    <cellStyle name="Normal 68 3 2 2 3 2 4" xfId="3930" xr:uid="{00000000-0005-0000-0000-0000BF820000}"/>
    <cellStyle name="Normal 68 3 2 2 3 2 4 2" xfId="13447" xr:uid="{00000000-0005-0000-0000-0000C0820000}"/>
    <cellStyle name="Normal 68 3 2 2 3 2 4 3" xfId="21600" xr:uid="{00000000-0005-0000-0000-0000C1820000}"/>
    <cellStyle name="Normal 68 3 2 2 3 2 4 4" xfId="29753" xr:uid="{00000000-0005-0000-0000-0000C2820000}"/>
    <cellStyle name="Normal 68 3 2 2 3 2 4 5" xfId="37985" xr:uid="{00000000-0005-0000-0000-0000C3820000}"/>
    <cellStyle name="Normal 68 3 2 2 3 2 4 6" xfId="47496" xr:uid="{00000000-0005-0000-0000-0000C4820000}"/>
    <cellStyle name="Normal 68 3 2 2 3 2 5" xfId="6490" xr:uid="{00000000-0005-0000-0000-0000C5820000}"/>
    <cellStyle name="Normal 68 3 2 2 3 2 5 2" xfId="16007" xr:uid="{00000000-0005-0000-0000-0000C6820000}"/>
    <cellStyle name="Normal 68 3 2 2 3 2 5 3" xfId="24160" xr:uid="{00000000-0005-0000-0000-0000C7820000}"/>
    <cellStyle name="Normal 68 3 2 2 3 2 5 4" xfId="32313" xr:uid="{00000000-0005-0000-0000-0000C8820000}"/>
    <cellStyle name="Normal 68 3 2 2 3 2 5 5" xfId="40545" xr:uid="{00000000-0005-0000-0000-0000C9820000}"/>
    <cellStyle name="Normal 68 3 2 2 3 2 5 6" xfId="50056" xr:uid="{00000000-0005-0000-0000-0000CA820000}"/>
    <cellStyle name="Normal 68 3 2 2 3 2 6" xfId="10407" xr:uid="{00000000-0005-0000-0000-0000CB820000}"/>
    <cellStyle name="Normal 68 3 2 2 3 2 7" xfId="18566" xr:uid="{00000000-0005-0000-0000-0000CC820000}"/>
    <cellStyle name="Normal 68 3 2 2 3 2 8" xfId="26719" xr:uid="{00000000-0005-0000-0000-0000CD820000}"/>
    <cellStyle name="Normal 68 3 2 2 3 2 9" xfId="34951" xr:uid="{00000000-0005-0000-0000-0000CE820000}"/>
    <cellStyle name="Normal 68 3 2 2 3 3" xfId="1207" xr:uid="{00000000-0005-0000-0000-0000CF820000}"/>
    <cellStyle name="Normal 68 3 2 2 3 3 2" xfId="2490" xr:uid="{00000000-0005-0000-0000-0000D0820000}"/>
    <cellStyle name="Normal 68 3 2 2 3 3 2 2" xfId="5530" xr:uid="{00000000-0005-0000-0000-0000D1820000}"/>
    <cellStyle name="Normal 68 3 2 2 3 3 2 2 2" xfId="15047" xr:uid="{00000000-0005-0000-0000-0000D2820000}"/>
    <cellStyle name="Normal 68 3 2 2 3 3 2 2 3" xfId="23200" xr:uid="{00000000-0005-0000-0000-0000D3820000}"/>
    <cellStyle name="Normal 68 3 2 2 3 3 2 2 4" xfId="31353" xr:uid="{00000000-0005-0000-0000-0000D4820000}"/>
    <cellStyle name="Normal 68 3 2 2 3 3 2 2 5" xfId="39585" xr:uid="{00000000-0005-0000-0000-0000D5820000}"/>
    <cellStyle name="Normal 68 3 2 2 3 3 2 2 6" xfId="49096" xr:uid="{00000000-0005-0000-0000-0000D6820000}"/>
    <cellStyle name="Normal 68 3 2 2 3 3 2 3" xfId="8090" xr:uid="{00000000-0005-0000-0000-0000D7820000}"/>
    <cellStyle name="Normal 68 3 2 2 3 3 2 3 2" xfId="17607" xr:uid="{00000000-0005-0000-0000-0000D8820000}"/>
    <cellStyle name="Normal 68 3 2 2 3 3 2 3 3" xfId="25760" xr:uid="{00000000-0005-0000-0000-0000D9820000}"/>
    <cellStyle name="Normal 68 3 2 2 3 3 2 3 4" xfId="33913" xr:uid="{00000000-0005-0000-0000-0000DA820000}"/>
    <cellStyle name="Normal 68 3 2 2 3 3 2 3 5" xfId="42145" xr:uid="{00000000-0005-0000-0000-0000DB820000}"/>
    <cellStyle name="Normal 68 3 2 2 3 3 2 3 6" xfId="51656" xr:uid="{00000000-0005-0000-0000-0000DC820000}"/>
    <cellStyle name="Normal 68 3 2 2 3 3 2 4" xfId="12007" xr:uid="{00000000-0005-0000-0000-0000DD820000}"/>
    <cellStyle name="Normal 68 3 2 2 3 3 2 5" xfId="20166" xr:uid="{00000000-0005-0000-0000-0000DE820000}"/>
    <cellStyle name="Normal 68 3 2 2 3 3 2 6" xfId="28319" xr:uid="{00000000-0005-0000-0000-0000DF820000}"/>
    <cellStyle name="Normal 68 3 2 2 3 3 2 7" xfId="36551" xr:uid="{00000000-0005-0000-0000-0000E0820000}"/>
    <cellStyle name="Normal 68 3 2 2 3 3 2 8" xfId="46062" xr:uid="{00000000-0005-0000-0000-0000E1820000}"/>
    <cellStyle name="Normal 68 3 2 2 3 3 3" xfId="4250" xr:uid="{00000000-0005-0000-0000-0000E2820000}"/>
    <cellStyle name="Normal 68 3 2 2 3 3 3 2" xfId="13767" xr:uid="{00000000-0005-0000-0000-0000E3820000}"/>
    <cellStyle name="Normal 68 3 2 2 3 3 3 3" xfId="21920" xr:uid="{00000000-0005-0000-0000-0000E4820000}"/>
    <cellStyle name="Normal 68 3 2 2 3 3 3 4" xfId="30073" xr:uid="{00000000-0005-0000-0000-0000E5820000}"/>
    <cellStyle name="Normal 68 3 2 2 3 3 3 5" xfId="38305" xr:uid="{00000000-0005-0000-0000-0000E6820000}"/>
    <cellStyle name="Normal 68 3 2 2 3 3 3 6" xfId="47816" xr:uid="{00000000-0005-0000-0000-0000E7820000}"/>
    <cellStyle name="Normal 68 3 2 2 3 3 4" xfId="6810" xr:uid="{00000000-0005-0000-0000-0000E8820000}"/>
    <cellStyle name="Normal 68 3 2 2 3 3 4 2" xfId="16327" xr:uid="{00000000-0005-0000-0000-0000E9820000}"/>
    <cellStyle name="Normal 68 3 2 2 3 3 4 3" xfId="24480" xr:uid="{00000000-0005-0000-0000-0000EA820000}"/>
    <cellStyle name="Normal 68 3 2 2 3 3 4 4" xfId="32633" xr:uid="{00000000-0005-0000-0000-0000EB820000}"/>
    <cellStyle name="Normal 68 3 2 2 3 3 4 5" xfId="40865" xr:uid="{00000000-0005-0000-0000-0000EC820000}"/>
    <cellStyle name="Normal 68 3 2 2 3 3 4 6" xfId="50376" xr:uid="{00000000-0005-0000-0000-0000ED820000}"/>
    <cellStyle name="Normal 68 3 2 2 3 3 5" xfId="10727" xr:uid="{00000000-0005-0000-0000-0000EE820000}"/>
    <cellStyle name="Normal 68 3 2 2 3 3 6" xfId="18886" xr:uid="{00000000-0005-0000-0000-0000EF820000}"/>
    <cellStyle name="Normal 68 3 2 2 3 3 7" xfId="27039" xr:uid="{00000000-0005-0000-0000-0000F0820000}"/>
    <cellStyle name="Normal 68 3 2 2 3 3 8" xfId="35271" xr:uid="{00000000-0005-0000-0000-0000F1820000}"/>
    <cellStyle name="Normal 68 3 2 2 3 3 9" xfId="44782" xr:uid="{00000000-0005-0000-0000-0000F2820000}"/>
    <cellStyle name="Normal 68 3 2 2 3 4" xfId="1850" xr:uid="{00000000-0005-0000-0000-0000F3820000}"/>
    <cellStyle name="Normal 68 3 2 2 3 4 2" xfId="4890" xr:uid="{00000000-0005-0000-0000-0000F4820000}"/>
    <cellStyle name="Normal 68 3 2 2 3 4 2 2" xfId="14407" xr:uid="{00000000-0005-0000-0000-0000F5820000}"/>
    <cellStyle name="Normal 68 3 2 2 3 4 2 3" xfId="22560" xr:uid="{00000000-0005-0000-0000-0000F6820000}"/>
    <cellStyle name="Normal 68 3 2 2 3 4 2 4" xfId="30713" xr:uid="{00000000-0005-0000-0000-0000F7820000}"/>
    <cellStyle name="Normal 68 3 2 2 3 4 2 5" xfId="38945" xr:uid="{00000000-0005-0000-0000-0000F8820000}"/>
    <cellStyle name="Normal 68 3 2 2 3 4 2 6" xfId="48456" xr:uid="{00000000-0005-0000-0000-0000F9820000}"/>
    <cellStyle name="Normal 68 3 2 2 3 4 3" xfId="7450" xr:uid="{00000000-0005-0000-0000-0000FA820000}"/>
    <cellStyle name="Normal 68 3 2 2 3 4 3 2" xfId="16967" xr:uid="{00000000-0005-0000-0000-0000FB820000}"/>
    <cellStyle name="Normal 68 3 2 2 3 4 3 3" xfId="25120" xr:uid="{00000000-0005-0000-0000-0000FC820000}"/>
    <cellStyle name="Normal 68 3 2 2 3 4 3 4" xfId="33273" xr:uid="{00000000-0005-0000-0000-0000FD820000}"/>
    <cellStyle name="Normal 68 3 2 2 3 4 3 5" xfId="41505" xr:uid="{00000000-0005-0000-0000-0000FE820000}"/>
    <cellStyle name="Normal 68 3 2 2 3 4 3 6" xfId="51016" xr:uid="{00000000-0005-0000-0000-0000FF820000}"/>
    <cellStyle name="Normal 68 3 2 2 3 4 4" xfId="11367" xr:uid="{00000000-0005-0000-0000-000000830000}"/>
    <cellStyle name="Normal 68 3 2 2 3 4 5" xfId="19526" xr:uid="{00000000-0005-0000-0000-000001830000}"/>
    <cellStyle name="Normal 68 3 2 2 3 4 6" xfId="27679" xr:uid="{00000000-0005-0000-0000-000002830000}"/>
    <cellStyle name="Normal 68 3 2 2 3 4 7" xfId="35911" xr:uid="{00000000-0005-0000-0000-000003830000}"/>
    <cellStyle name="Normal 68 3 2 2 3 4 8" xfId="45422" xr:uid="{00000000-0005-0000-0000-000004830000}"/>
    <cellStyle name="Normal 68 3 2 2 3 5" xfId="3607" xr:uid="{00000000-0005-0000-0000-000005830000}"/>
    <cellStyle name="Normal 68 3 2 2 3 5 2" xfId="13124" xr:uid="{00000000-0005-0000-0000-000006830000}"/>
    <cellStyle name="Normal 68 3 2 2 3 5 3" xfId="21280" xr:uid="{00000000-0005-0000-0000-000007830000}"/>
    <cellStyle name="Normal 68 3 2 2 3 5 4" xfId="29433" xr:uid="{00000000-0005-0000-0000-000008830000}"/>
    <cellStyle name="Normal 68 3 2 2 3 5 5" xfId="37665" xr:uid="{00000000-0005-0000-0000-000009830000}"/>
    <cellStyle name="Normal 68 3 2 2 3 5 6" xfId="47176" xr:uid="{00000000-0005-0000-0000-00000A830000}"/>
    <cellStyle name="Normal 68 3 2 2 3 6" xfId="6170" xr:uid="{00000000-0005-0000-0000-00000B830000}"/>
    <cellStyle name="Normal 68 3 2 2 3 6 2" xfId="15687" xr:uid="{00000000-0005-0000-0000-00000C830000}"/>
    <cellStyle name="Normal 68 3 2 2 3 6 3" xfId="23840" xr:uid="{00000000-0005-0000-0000-00000D830000}"/>
    <cellStyle name="Normal 68 3 2 2 3 6 4" xfId="31993" xr:uid="{00000000-0005-0000-0000-00000E830000}"/>
    <cellStyle name="Normal 68 3 2 2 3 6 5" xfId="40225" xr:uid="{00000000-0005-0000-0000-00000F830000}"/>
    <cellStyle name="Normal 68 3 2 2 3 6 6" xfId="49736" xr:uid="{00000000-0005-0000-0000-000010830000}"/>
    <cellStyle name="Normal 68 3 2 2 3 7" xfId="10087" xr:uid="{00000000-0005-0000-0000-000011830000}"/>
    <cellStyle name="Normal 68 3 2 2 3 8" xfId="18246" xr:uid="{00000000-0005-0000-0000-000012830000}"/>
    <cellStyle name="Normal 68 3 2 2 3 9" xfId="26399" xr:uid="{00000000-0005-0000-0000-000013830000}"/>
    <cellStyle name="Normal 68 3 2 2 30" xfId="9754" xr:uid="{00000000-0005-0000-0000-000014830000}"/>
    <cellStyle name="Normal 68 3 2 2 30 2" xfId="43809" xr:uid="{00000000-0005-0000-0000-000015830000}"/>
    <cellStyle name="Normal 68 3 2 2 30 3" xfId="53320" xr:uid="{00000000-0005-0000-0000-000016830000}"/>
    <cellStyle name="Normal 68 3 2 2 31" xfId="9833" xr:uid="{00000000-0005-0000-0000-000017830000}"/>
    <cellStyle name="Normal 68 3 2 2 31 2" xfId="43888" xr:uid="{00000000-0005-0000-0000-000018830000}"/>
    <cellStyle name="Normal 68 3 2 2 31 3" xfId="53399" xr:uid="{00000000-0005-0000-0000-000019830000}"/>
    <cellStyle name="Normal 68 3 2 2 32" xfId="9927" xr:uid="{00000000-0005-0000-0000-00001A830000}"/>
    <cellStyle name="Normal 68 3 2 2 33" xfId="18086" xr:uid="{00000000-0005-0000-0000-00001B830000}"/>
    <cellStyle name="Normal 68 3 2 2 34" xfId="26239" xr:uid="{00000000-0005-0000-0000-00001C830000}"/>
    <cellStyle name="Normal 68 3 2 2 35" xfId="34392" xr:uid="{00000000-0005-0000-0000-00001D830000}"/>
    <cellStyle name="Normal 68 3 2 2 36" xfId="34471" xr:uid="{00000000-0005-0000-0000-00001E830000}"/>
    <cellStyle name="Normal 68 3 2 2 37" xfId="43982" xr:uid="{00000000-0005-0000-0000-00001F830000}"/>
    <cellStyle name="Normal 68 3 2 2 38" xfId="53493" xr:uid="{00000000-0005-0000-0000-000020830000}"/>
    <cellStyle name="Normal 68 3 2 2 39" xfId="53572" xr:uid="{00000000-0005-0000-0000-000021830000}"/>
    <cellStyle name="Normal 68 3 2 2 4" xfId="721" xr:uid="{00000000-0005-0000-0000-000022830000}"/>
    <cellStyle name="Normal 68 3 2 2 4 10" xfId="44302" xr:uid="{00000000-0005-0000-0000-000023830000}"/>
    <cellStyle name="Normal 68 3 2 2 4 2" xfId="1367" xr:uid="{00000000-0005-0000-0000-000024830000}"/>
    <cellStyle name="Normal 68 3 2 2 4 2 2" xfId="2650" xr:uid="{00000000-0005-0000-0000-000025830000}"/>
    <cellStyle name="Normal 68 3 2 2 4 2 2 2" xfId="5690" xr:uid="{00000000-0005-0000-0000-000026830000}"/>
    <cellStyle name="Normal 68 3 2 2 4 2 2 2 2" xfId="15207" xr:uid="{00000000-0005-0000-0000-000027830000}"/>
    <cellStyle name="Normal 68 3 2 2 4 2 2 2 3" xfId="23360" xr:uid="{00000000-0005-0000-0000-000028830000}"/>
    <cellStyle name="Normal 68 3 2 2 4 2 2 2 4" xfId="31513" xr:uid="{00000000-0005-0000-0000-000029830000}"/>
    <cellStyle name="Normal 68 3 2 2 4 2 2 2 5" xfId="39745" xr:uid="{00000000-0005-0000-0000-00002A830000}"/>
    <cellStyle name="Normal 68 3 2 2 4 2 2 2 6" xfId="49256" xr:uid="{00000000-0005-0000-0000-00002B830000}"/>
    <cellStyle name="Normal 68 3 2 2 4 2 2 3" xfId="8250" xr:uid="{00000000-0005-0000-0000-00002C830000}"/>
    <cellStyle name="Normal 68 3 2 2 4 2 2 3 2" xfId="17767" xr:uid="{00000000-0005-0000-0000-00002D830000}"/>
    <cellStyle name="Normal 68 3 2 2 4 2 2 3 3" xfId="25920" xr:uid="{00000000-0005-0000-0000-00002E830000}"/>
    <cellStyle name="Normal 68 3 2 2 4 2 2 3 4" xfId="34073" xr:uid="{00000000-0005-0000-0000-00002F830000}"/>
    <cellStyle name="Normal 68 3 2 2 4 2 2 3 5" xfId="42305" xr:uid="{00000000-0005-0000-0000-000030830000}"/>
    <cellStyle name="Normal 68 3 2 2 4 2 2 3 6" xfId="51816" xr:uid="{00000000-0005-0000-0000-000031830000}"/>
    <cellStyle name="Normal 68 3 2 2 4 2 2 4" xfId="12167" xr:uid="{00000000-0005-0000-0000-000032830000}"/>
    <cellStyle name="Normal 68 3 2 2 4 2 2 5" xfId="20326" xr:uid="{00000000-0005-0000-0000-000033830000}"/>
    <cellStyle name="Normal 68 3 2 2 4 2 2 6" xfId="28479" xr:uid="{00000000-0005-0000-0000-000034830000}"/>
    <cellStyle name="Normal 68 3 2 2 4 2 2 7" xfId="36711" xr:uid="{00000000-0005-0000-0000-000035830000}"/>
    <cellStyle name="Normal 68 3 2 2 4 2 2 8" xfId="46222" xr:uid="{00000000-0005-0000-0000-000036830000}"/>
    <cellStyle name="Normal 68 3 2 2 4 2 3" xfId="4410" xr:uid="{00000000-0005-0000-0000-000037830000}"/>
    <cellStyle name="Normal 68 3 2 2 4 2 3 2" xfId="13927" xr:uid="{00000000-0005-0000-0000-000038830000}"/>
    <cellStyle name="Normal 68 3 2 2 4 2 3 3" xfId="22080" xr:uid="{00000000-0005-0000-0000-000039830000}"/>
    <cellStyle name="Normal 68 3 2 2 4 2 3 4" xfId="30233" xr:uid="{00000000-0005-0000-0000-00003A830000}"/>
    <cellStyle name="Normal 68 3 2 2 4 2 3 5" xfId="38465" xr:uid="{00000000-0005-0000-0000-00003B830000}"/>
    <cellStyle name="Normal 68 3 2 2 4 2 3 6" xfId="47976" xr:uid="{00000000-0005-0000-0000-00003C830000}"/>
    <cellStyle name="Normal 68 3 2 2 4 2 4" xfId="6970" xr:uid="{00000000-0005-0000-0000-00003D830000}"/>
    <cellStyle name="Normal 68 3 2 2 4 2 4 2" xfId="16487" xr:uid="{00000000-0005-0000-0000-00003E830000}"/>
    <cellStyle name="Normal 68 3 2 2 4 2 4 3" xfId="24640" xr:uid="{00000000-0005-0000-0000-00003F830000}"/>
    <cellStyle name="Normal 68 3 2 2 4 2 4 4" xfId="32793" xr:uid="{00000000-0005-0000-0000-000040830000}"/>
    <cellStyle name="Normal 68 3 2 2 4 2 4 5" xfId="41025" xr:uid="{00000000-0005-0000-0000-000041830000}"/>
    <cellStyle name="Normal 68 3 2 2 4 2 4 6" xfId="50536" xr:uid="{00000000-0005-0000-0000-000042830000}"/>
    <cellStyle name="Normal 68 3 2 2 4 2 5" xfId="10887" xr:uid="{00000000-0005-0000-0000-000043830000}"/>
    <cellStyle name="Normal 68 3 2 2 4 2 6" xfId="19046" xr:uid="{00000000-0005-0000-0000-000044830000}"/>
    <cellStyle name="Normal 68 3 2 2 4 2 7" xfId="27199" xr:uid="{00000000-0005-0000-0000-000045830000}"/>
    <cellStyle name="Normal 68 3 2 2 4 2 8" xfId="35431" xr:uid="{00000000-0005-0000-0000-000046830000}"/>
    <cellStyle name="Normal 68 3 2 2 4 2 9" xfId="44942" xr:uid="{00000000-0005-0000-0000-000047830000}"/>
    <cellStyle name="Normal 68 3 2 2 4 3" xfId="2010" xr:uid="{00000000-0005-0000-0000-000048830000}"/>
    <cellStyle name="Normal 68 3 2 2 4 3 2" xfId="5050" xr:uid="{00000000-0005-0000-0000-000049830000}"/>
    <cellStyle name="Normal 68 3 2 2 4 3 2 2" xfId="14567" xr:uid="{00000000-0005-0000-0000-00004A830000}"/>
    <cellStyle name="Normal 68 3 2 2 4 3 2 3" xfId="22720" xr:uid="{00000000-0005-0000-0000-00004B830000}"/>
    <cellStyle name="Normal 68 3 2 2 4 3 2 4" xfId="30873" xr:uid="{00000000-0005-0000-0000-00004C830000}"/>
    <cellStyle name="Normal 68 3 2 2 4 3 2 5" xfId="39105" xr:uid="{00000000-0005-0000-0000-00004D830000}"/>
    <cellStyle name="Normal 68 3 2 2 4 3 2 6" xfId="48616" xr:uid="{00000000-0005-0000-0000-00004E830000}"/>
    <cellStyle name="Normal 68 3 2 2 4 3 3" xfId="7610" xr:uid="{00000000-0005-0000-0000-00004F830000}"/>
    <cellStyle name="Normal 68 3 2 2 4 3 3 2" xfId="17127" xr:uid="{00000000-0005-0000-0000-000050830000}"/>
    <cellStyle name="Normal 68 3 2 2 4 3 3 3" xfId="25280" xr:uid="{00000000-0005-0000-0000-000051830000}"/>
    <cellStyle name="Normal 68 3 2 2 4 3 3 4" xfId="33433" xr:uid="{00000000-0005-0000-0000-000052830000}"/>
    <cellStyle name="Normal 68 3 2 2 4 3 3 5" xfId="41665" xr:uid="{00000000-0005-0000-0000-000053830000}"/>
    <cellStyle name="Normal 68 3 2 2 4 3 3 6" xfId="51176" xr:uid="{00000000-0005-0000-0000-000054830000}"/>
    <cellStyle name="Normal 68 3 2 2 4 3 4" xfId="11527" xr:uid="{00000000-0005-0000-0000-000055830000}"/>
    <cellStyle name="Normal 68 3 2 2 4 3 5" xfId="19686" xr:uid="{00000000-0005-0000-0000-000056830000}"/>
    <cellStyle name="Normal 68 3 2 2 4 3 6" xfId="27839" xr:uid="{00000000-0005-0000-0000-000057830000}"/>
    <cellStyle name="Normal 68 3 2 2 4 3 7" xfId="36071" xr:uid="{00000000-0005-0000-0000-000058830000}"/>
    <cellStyle name="Normal 68 3 2 2 4 3 8" xfId="45582" xr:uid="{00000000-0005-0000-0000-000059830000}"/>
    <cellStyle name="Normal 68 3 2 2 4 4" xfId="3767" xr:uid="{00000000-0005-0000-0000-00005A830000}"/>
    <cellStyle name="Normal 68 3 2 2 4 4 2" xfId="13284" xr:uid="{00000000-0005-0000-0000-00005B830000}"/>
    <cellStyle name="Normal 68 3 2 2 4 4 3" xfId="21440" xr:uid="{00000000-0005-0000-0000-00005C830000}"/>
    <cellStyle name="Normal 68 3 2 2 4 4 4" xfId="29593" xr:uid="{00000000-0005-0000-0000-00005D830000}"/>
    <cellStyle name="Normal 68 3 2 2 4 4 5" xfId="37825" xr:uid="{00000000-0005-0000-0000-00005E830000}"/>
    <cellStyle name="Normal 68 3 2 2 4 4 6" xfId="47336" xr:uid="{00000000-0005-0000-0000-00005F830000}"/>
    <cellStyle name="Normal 68 3 2 2 4 5" xfId="6330" xr:uid="{00000000-0005-0000-0000-000060830000}"/>
    <cellStyle name="Normal 68 3 2 2 4 5 2" xfId="15847" xr:uid="{00000000-0005-0000-0000-000061830000}"/>
    <cellStyle name="Normal 68 3 2 2 4 5 3" xfId="24000" xr:uid="{00000000-0005-0000-0000-000062830000}"/>
    <cellStyle name="Normal 68 3 2 2 4 5 4" xfId="32153" xr:uid="{00000000-0005-0000-0000-000063830000}"/>
    <cellStyle name="Normal 68 3 2 2 4 5 5" xfId="40385" xr:uid="{00000000-0005-0000-0000-000064830000}"/>
    <cellStyle name="Normal 68 3 2 2 4 5 6" xfId="49896" xr:uid="{00000000-0005-0000-0000-000065830000}"/>
    <cellStyle name="Normal 68 3 2 2 4 6" xfId="10247" xr:uid="{00000000-0005-0000-0000-000066830000}"/>
    <cellStyle name="Normal 68 3 2 2 4 7" xfId="18406" xr:uid="{00000000-0005-0000-0000-000067830000}"/>
    <cellStyle name="Normal 68 3 2 2 4 8" xfId="26559" xr:uid="{00000000-0005-0000-0000-000068830000}"/>
    <cellStyle name="Normal 68 3 2 2 4 9" xfId="34791" xr:uid="{00000000-0005-0000-0000-000069830000}"/>
    <cellStyle name="Normal 68 3 2 2 40" xfId="53651" xr:uid="{00000000-0005-0000-0000-00006A830000}"/>
    <cellStyle name="Normal 68 3 2 2 41" xfId="53730" xr:uid="{00000000-0005-0000-0000-00006B830000}"/>
    <cellStyle name="Normal 68 3 2 2 42" xfId="53809" xr:uid="{00000000-0005-0000-0000-00006C830000}"/>
    <cellStyle name="Normal 68 3 2 2 5" xfId="1047" xr:uid="{00000000-0005-0000-0000-00006D830000}"/>
    <cellStyle name="Normal 68 3 2 2 5 2" xfId="2330" xr:uid="{00000000-0005-0000-0000-00006E830000}"/>
    <cellStyle name="Normal 68 3 2 2 5 2 2" xfId="5370" xr:uid="{00000000-0005-0000-0000-00006F830000}"/>
    <cellStyle name="Normal 68 3 2 2 5 2 2 2" xfId="14887" xr:uid="{00000000-0005-0000-0000-000070830000}"/>
    <cellStyle name="Normal 68 3 2 2 5 2 2 3" xfId="23040" xr:uid="{00000000-0005-0000-0000-000071830000}"/>
    <cellStyle name="Normal 68 3 2 2 5 2 2 4" xfId="31193" xr:uid="{00000000-0005-0000-0000-000072830000}"/>
    <cellStyle name="Normal 68 3 2 2 5 2 2 5" xfId="39425" xr:uid="{00000000-0005-0000-0000-000073830000}"/>
    <cellStyle name="Normal 68 3 2 2 5 2 2 6" xfId="48936" xr:uid="{00000000-0005-0000-0000-000074830000}"/>
    <cellStyle name="Normal 68 3 2 2 5 2 3" xfId="7930" xr:uid="{00000000-0005-0000-0000-000075830000}"/>
    <cellStyle name="Normal 68 3 2 2 5 2 3 2" xfId="17447" xr:uid="{00000000-0005-0000-0000-000076830000}"/>
    <cellStyle name="Normal 68 3 2 2 5 2 3 3" xfId="25600" xr:uid="{00000000-0005-0000-0000-000077830000}"/>
    <cellStyle name="Normal 68 3 2 2 5 2 3 4" xfId="33753" xr:uid="{00000000-0005-0000-0000-000078830000}"/>
    <cellStyle name="Normal 68 3 2 2 5 2 3 5" xfId="41985" xr:uid="{00000000-0005-0000-0000-000079830000}"/>
    <cellStyle name="Normal 68 3 2 2 5 2 3 6" xfId="51496" xr:uid="{00000000-0005-0000-0000-00007A830000}"/>
    <cellStyle name="Normal 68 3 2 2 5 2 4" xfId="11847" xr:uid="{00000000-0005-0000-0000-00007B830000}"/>
    <cellStyle name="Normal 68 3 2 2 5 2 5" xfId="20006" xr:uid="{00000000-0005-0000-0000-00007C830000}"/>
    <cellStyle name="Normal 68 3 2 2 5 2 6" xfId="28159" xr:uid="{00000000-0005-0000-0000-00007D830000}"/>
    <cellStyle name="Normal 68 3 2 2 5 2 7" xfId="36391" xr:uid="{00000000-0005-0000-0000-00007E830000}"/>
    <cellStyle name="Normal 68 3 2 2 5 2 8" xfId="45902" xr:uid="{00000000-0005-0000-0000-00007F830000}"/>
    <cellStyle name="Normal 68 3 2 2 5 3" xfId="4090" xr:uid="{00000000-0005-0000-0000-000080830000}"/>
    <cellStyle name="Normal 68 3 2 2 5 3 2" xfId="13607" xr:uid="{00000000-0005-0000-0000-000081830000}"/>
    <cellStyle name="Normal 68 3 2 2 5 3 3" xfId="21760" xr:uid="{00000000-0005-0000-0000-000082830000}"/>
    <cellStyle name="Normal 68 3 2 2 5 3 4" xfId="29913" xr:uid="{00000000-0005-0000-0000-000083830000}"/>
    <cellStyle name="Normal 68 3 2 2 5 3 5" xfId="38145" xr:uid="{00000000-0005-0000-0000-000084830000}"/>
    <cellStyle name="Normal 68 3 2 2 5 3 6" xfId="47656" xr:uid="{00000000-0005-0000-0000-000085830000}"/>
    <cellStyle name="Normal 68 3 2 2 5 4" xfId="6650" xr:uid="{00000000-0005-0000-0000-000086830000}"/>
    <cellStyle name="Normal 68 3 2 2 5 4 2" xfId="16167" xr:uid="{00000000-0005-0000-0000-000087830000}"/>
    <cellStyle name="Normal 68 3 2 2 5 4 3" xfId="24320" xr:uid="{00000000-0005-0000-0000-000088830000}"/>
    <cellStyle name="Normal 68 3 2 2 5 4 4" xfId="32473" xr:uid="{00000000-0005-0000-0000-000089830000}"/>
    <cellStyle name="Normal 68 3 2 2 5 4 5" xfId="40705" xr:uid="{00000000-0005-0000-0000-00008A830000}"/>
    <cellStyle name="Normal 68 3 2 2 5 4 6" xfId="50216" xr:uid="{00000000-0005-0000-0000-00008B830000}"/>
    <cellStyle name="Normal 68 3 2 2 5 5" xfId="10567" xr:uid="{00000000-0005-0000-0000-00008C830000}"/>
    <cellStyle name="Normal 68 3 2 2 5 6" xfId="18726" xr:uid="{00000000-0005-0000-0000-00008D830000}"/>
    <cellStyle name="Normal 68 3 2 2 5 7" xfId="26879" xr:uid="{00000000-0005-0000-0000-00008E830000}"/>
    <cellStyle name="Normal 68 3 2 2 5 8" xfId="35111" xr:uid="{00000000-0005-0000-0000-00008F830000}"/>
    <cellStyle name="Normal 68 3 2 2 5 9" xfId="44622" xr:uid="{00000000-0005-0000-0000-000090830000}"/>
    <cellStyle name="Normal 68 3 2 2 6" xfId="1690" xr:uid="{00000000-0005-0000-0000-000091830000}"/>
    <cellStyle name="Normal 68 3 2 2 6 2" xfId="4730" xr:uid="{00000000-0005-0000-0000-000092830000}"/>
    <cellStyle name="Normal 68 3 2 2 6 2 2" xfId="14247" xr:uid="{00000000-0005-0000-0000-000093830000}"/>
    <cellStyle name="Normal 68 3 2 2 6 2 3" xfId="22400" xr:uid="{00000000-0005-0000-0000-000094830000}"/>
    <cellStyle name="Normal 68 3 2 2 6 2 4" xfId="30553" xr:uid="{00000000-0005-0000-0000-000095830000}"/>
    <cellStyle name="Normal 68 3 2 2 6 2 5" xfId="38785" xr:uid="{00000000-0005-0000-0000-000096830000}"/>
    <cellStyle name="Normal 68 3 2 2 6 2 6" xfId="48296" xr:uid="{00000000-0005-0000-0000-000097830000}"/>
    <cellStyle name="Normal 68 3 2 2 6 3" xfId="7290" xr:uid="{00000000-0005-0000-0000-000098830000}"/>
    <cellStyle name="Normal 68 3 2 2 6 3 2" xfId="16807" xr:uid="{00000000-0005-0000-0000-000099830000}"/>
    <cellStyle name="Normal 68 3 2 2 6 3 3" xfId="24960" xr:uid="{00000000-0005-0000-0000-00009A830000}"/>
    <cellStyle name="Normal 68 3 2 2 6 3 4" xfId="33113" xr:uid="{00000000-0005-0000-0000-00009B830000}"/>
    <cellStyle name="Normal 68 3 2 2 6 3 5" xfId="41345" xr:uid="{00000000-0005-0000-0000-00009C830000}"/>
    <cellStyle name="Normal 68 3 2 2 6 3 6" xfId="50856" xr:uid="{00000000-0005-0000-0000-00009D830000}"/>
    <cellStyle name="Normal 68 3 2 2 6 4" xfId="11207" xr:uid="{00000000-0005-0000-0000-00009E830000}"/>
    <cellStyle name="Normal 68 3 2 2 6 5" xfId="19366" xr:uid="{00000000-0005-0000-0000-00009F830000}"/>
    <cellStyle name="Normal 68 3 2 2 6 6" xfId="27519" xr:uid="{00000000-0005-0000-0000-0000A0830000}"/>
    <cellStyle name="Normal 68 3 2 2 6 7" xfId="35751" xr:uid="{00000000-0005-0000-0000-0000A1830000}"/>
    <cellStyle name="Normal 68 3 2 2 6 8" xfId="45262" xr:uid="{00000000-0005-0000-0000-0000A2830000}"/>
    <cellStyle name="Normal 68 3 2 2 7" xfId="2969" xr:uid="{00000000-0005-0000-0000-0000A3830000}"/>
    <cellStyle name="Normal 68 3 2 2 7 2" xfId="12486" xr:uid="{00000000-0005-0000-0000-0000A4830000}"/>
    <cellStyle name="Normal 68 3 2 2 7 3" xfId="20645" xr:uid="{00000000-0005-0000-0000-0000A5830000}"/>
    <cellStyle name="Normal 68 3 2 2 7 4" xfId="28798" xr:uid="{00000000-0005-0000-0000-0000A6830000}"/>
    <cellStyle name="Normal 68 3 2 2 7 5" xfId="37030" xr:uid="{00000000-0005-0000-0000-0000A7830000}"/>
    <cellStyle name="Normal 68 3 2 2 7 6" xfId="46541" xr:uid="{00000000-0005-0000-0000-0000A8830000}"/>
    <cellStyle name="Normal 68 3 2 2 8" xfId="3048" xr:uid="{00000000-0005-0000-0000-0000A9830000}"/>
    <cellStyle name="Normal 68 3 2 2 8 2" xfId="12565" xr:uid="{00000000-0005-0000-0000-0000AA830000}"/>
    <cellStyle name="Normal 68 3 2 2 8 3" xfId="20724" xr:uid="{00000000-0005-0000-0000-0000AB830000}"/>
    <cellStyle name="Normal 68 3 2 2 8 4" xfId="28877" xr:uid="{00000000-0005-0000-0000-0000AC830000}"/>
    <cellStyle name="Normal 68 3 2 2 8 5" xfId="37109" xr:uid="{00000000-0005-0000-0000-0000AD830000}"/>
    <cellStyle name="Normal 68 3 2 2 8 6" xfId="46620" xr:uid="{00000000-0005-0000-0000-0000AE830000}"/>
    <cellStyle name="Normal 68 3 2 2 9" xfId="3127" xr:uid="{00000000-0005-0000-0000-0000AF830000}"/>
    <cellStyle name="Normal 68 3 2 2 9 2" xfId="12644" xr:uid="{00000000-0005-0000-0000-0000B0830000}"/>
    <cellStyle name="Normal 68 3 2 2 9 3" xfId="20803" xr:uid="{00000000-0005-0000-0000-0000B1830000}"/>
    <cellStyle name="Normal 68 3 2 2 9 4" xfId="28956" xr:uid="{00000000-0005-0000-0000-0000B2830000}"/>
    <cellStyle name="Normal 68 3 2 2 9 5" xfId="37188" xr:uid="{00000000-0005-0000-0000-0000B3830000}"/>
    <cellStyle name="Normal 68 3 2 2 9 6" xfId="46699" xr:uid="{00000000-0005-0000-0000-0000B4830000}"/>
    <cellStyle name="Normal 68 3 2 20" xfId="8838" xr:uid="{00000000-0005-0000-0000-0000B5830000}"/>
    <cellStyle name="Normal 68 3 2 20 2" xfId="42893" xr:uid="{00000000-0005-0000-0000-0000B6830000}"/>
    <cellStyle name="Normal 68 3 2 20 3" xfId="52404" xr:uid="{00000000-0005-0000-0000-0000B7830000}"/>
    <cellStyle name="Normal 68 3 2 21" xfId="8917" xr:uid="{00000000-0005-0000-0000-0000B8830000}"/>
    <cellStyle name="Normal 68 3 2 21 2" xfId="42972" xr:uid="{00000000-0005-0000-0000-0000B9830000}"/>
    <cellStyle name="Normal 68 3 2 21 3" xfId="52483" xr:uid="{00000000-0005-0000-0000-0000BA830000}"/>
    <cellStyle name="Normal 68 3 2 22" xfId="8996" xr:uid="{00000000-0005-0000-0000-0000BB830000}"/>
    <cellStyle name="Normal 68 3 2 22 2" xfId="43051" xr:uid="{00000000-0005-0000-0000-0000BC830000}"/>
    <cellStyle name="Normal 68 3 2 22 3" xfId="52562" xr:uid="{00000000-0005-0000-0000-0000BD830000}"/>
    <cellStyle name="Normal 68 3 2 23" xfId="9075" xr:uid="{00000000-0005-0000-0000-0000BE830000}"/>
    <cellStyle name="Normal 68 3 2 23 2" xfId="43130" xr:uid="{00000000-0005-0000-0000-0000BF830000}"/>
    <cellStyle name="Normal 68 3 2 23 3" xfId="52641" xr:uid="{00000000-0005-0000-0000-0000C0830000}"/>
    <cellStyle name="Normal 68 3 2 24" xfId="9154" xr:uid="{00000000-0005-0000-0000-0000C1830000}"/>
    <cellStyle name="Normal 68 3 2 24 2" xfId="43209" xr:uid="{00000000-0005-0000-0000-0000C2830000}"/>
    <cellStyle name="Normal 68 3 2 24 3" xfId="52720" xr:uid="{00000000-0005-0000-0000-0000C3830000}"/>
    <cellStyle name="Normal 68 3 2 25" xfId="9233" xr:uid="{00000000-0005-0000-0000-0000C4830000}"/>
    <cellStyle name="Normal 68 3 2 25 2" xfId="43288" xr:uid="{00000000-0005-0000-0000-0000C5830000}"/>
    <cellStyle name="Normal 68 3 2 25 3" xfId="52799" xr:uid="{00000000-0005-0000-0000-0000C6830000}"/>
    <cellStyle name="Normal 68 3 2 26" xfId="9312" xr:uid="{00000000-0005-0000-0000-0000C7830000}"/>
    <cellStyle name="Normal 68 3 2 26 2" xfId="43367" xr:uid="{00000000-0005-0000-0000-0000C8830000}"/>
    <cellStyle name="Normal 68 3 2 26 3" xfId="52878" xr:uid="{00000000-0005-0000-0000-0000C9830000}"/>
    <cellStyle name="Normal 68 3 2 27" xfId="9391" xr:uid="{00000000-0005-0000-0000-0000CA830000}"/>
    <cellStyle name="Normal 68 3 2 27 2" xfId="43446" xr:uid="{00000000-0005-0000-0000-0000CB830000}"/>
    <cellStyle name="Normal 68 3 2 27 3" xfId="52957" xr:uid="{00000000-0005-0000-0000-0000CC830000}"/>
    <cellStyle name="Normal 68 3 2 28" xfId="9470" xr:uid="{00000000-0005-0000-0000-0000CD830000}"/>
    <cellStyle name="Normal 68 3 2 28 2" xfId="43525" xr:uid="{00000000-0005-0000-0000-0000CE830000}"/>
    <cellStyle name="Normal 68 3 2 28 3" xfId="53036" xr:uid="{00000000-0005-0000-0000-0000CF830000}"/>
    <cellStyle name="Normal 68 3 2 29" xfId="9549" xr:uid="{00000000-0005-0000-0000-0000D0830000}"/>
    <cellStyle name="Normal 68 3 2 29 2" xfId="43604" xr:uid="{00000000-0005-0000-0000-0000D1830000}"/>
    <cellStyle name="Normal 68 3 2 29 3" xfId="53115" xr:uid="{00000000-0005-0000-0000-0000D2830000}"/>
    <cellStyle name="Normal 68 3 2 3" xfId="428" xr:uid="{00000000-0005-0000-0000-0000D3830000}"/>
    <cellStyle name="Normal 68 3 2 3 10" xfId="26271" xr:uid="{00000000-0005-0000-0000-0000D4830000}"/>
    <cellStyle name="Normal 68 3 2 3 11" xfId="34503" xr:uid="{00000000-0005-0000-0000-0000D5830000}"/>
    <cellStyle name="Normal 68 3 2 3 12" xfId="44014" xr:uid="{00000000-0005-0000-0000-0000D6830000}"/>
    <cellStyle name="Normal 68 3 2 3 2" xfId="590" xr:uid="{00000000-0005-0000-0000-0000D7830000}"/>
    <cellStyle name="Normal 68 3 2 3 2 10" xfId="34663" xr:uid="{00000000-0005-0000-0000-0000D8830000}"/>
    <cellStyle name="Normal 68 3 2 3 2 11" xfId="44174" xr:uid="{00000000-0005-0000-0000-0000D9830000}"/>
    <cellStyle name="Normal 68 3 2 3 2 2" xfId="916" xr:uid="{00000000-0005-0000-0000-0000DA830000}"/>
    <cellStyle name="Normal 68 3 2 3 2 2 10" xfId="44494" xr:uid="{00000000-0005-0000-0000-0000DB830000}"/>
    <cellStyle name="Normal 68 3 2 3 2 2 2" xfId="1559" xr:uid="{00000000-0005-0000-0000-0000DC830000}"/>
    <cellStyle name="Normal 68 3 2 3 2 2 2 2" xfId="2842" xr:uid="{00000000-0005-0000-0000-0000DD830000}"/>
    <cellStyle name="Normal 68 3 2 3 2 2 2 2 2" xfId="5882" xr:uid="{00000000-0005-0000-0000-0000DE830000}"/>
    <cellStyle name="Normal 68 3 2 3 2 2 2 2 2 2" xfId="15399" xr:uid="{00000000-0005-0000-0000-0000DF830000}"/>
    <cellStyle name="Normal 68 3 2 3 2 2 2 2 2 3" xfId="23552" xr:uid="{00000000-0005-0000-0000-0000E0830000}"/>
    <cellStyle name="Normal 68 3 2 3 2 2 2 2 2 4" xfId="31705" xr:uid="{00000000-0005-0000-0000-0000E1830000}"/>
    <cellStyle name="Normal 68 3 2 3 2 2 2 2 2 5" xfId="39937" xr:uid="{00000000-0005-0000-0000-0000E2830000}"/>
    <cellStyle name="Normal 68 3 2 3 2 2 2 2 2 6" xfId="49448" xr:uid="{00000000-0005-0000-0000-0000E3830000}"/>
    <cellStyle name="Normal 68 3 2 3 2 2 2 2 3" xfId="8442" xr:uid="{00000000-0005-0000-0000-0000E4830000}"/>
    <cellStyle name="Normal 68 3 2 3 2 2 2 2 3 2" xfId="17959" xr:uid="{00000000-0005-0000-0000-0000E5830000}"/>
    <cellStyle name="Normal 68 3 2 3 2 2 2 2 3 3" xfId="26112" xr:uid="{00000000-0005-0000-0000-0000E6830000}"/>
    <cellStyle name="Normal 68 3 2 3 2 2 2 2 3 4" xfId="34265" xr:uid="{00000000-0005-0000-0000-0000E7830000}"/>
    <cellStyle name="Normal 68 3 2 3 2 2 2 2 3 5" xfId="42497" xr:uid="{00000000-0005-0000-0000-0000E8830000}"/>
    <cellStyle name="Normal 68 3 2 3 2 2 2 2 3 6" xfId="52008" xr:uid="{00000000-0005-0000-0000-0000E9830000}"/>
    <cellStyle name="Normal 68 3 2 3 2 2 2 2 4" xfId="12359" xr:uid="{00000000-0005-0000-0000-0000EA830000}"/>
    <cellStyle name="Normal 68 3 2 3 2 2 2 2 5" xfId="20518" xr:uid="{00000000-0005-0000-0000-0000EB830000}"/>
    <cellStyle name="Normal 68 3 2 3 2 2 2 2 6" xfId="28671" xr:uid="{00000000-0005-0000-0000-0000EC830000}"/>
    <cellStyle name="Normal 68 3 2 3 2 2 2 2 7" xfId="36903" xr:uid="{00000000-0005-0000-0000-0000ED830000}"/>
    <cellStyle name="Normal 68 3 2 3 2 2 2 2 8" xfId="46414" xr:uid="{00000000-0005-0000-0000-0000EE830000}"/>
    <cellStyle name="Normal 68 3 2 3 2 2 2 3" xfId="4602" xr:uid="{00000000-0005-0000-0000-0000EF830000}"/>
    <cellStyle name="Normal 68 3 2 3 2 2 2 3 2" xfId="14119" xr:uid="{00000000-0005-0000-0000-0000F0830000}"/>
    <cellStyle name="Normal 68 3 2 3 2 2 2 3 3" xfId="22272" xr:uid="{00000000-0005-0000-0000-0000F1830000}"/>
    <cellStyle name="Normal 68 3 2 3 2 2 2 3 4" xfId="30425" xr:uid="{00000000-0005-0000-0000-0000F2830000}"/>
    <cellStyle name="Normal 68 3 2 3 2 2 2 3 5" xfId="38657" xr:uid="{00000000-0005-0000-0000-0000F3830000}"/>
    <cellStyle name="Normal 68 3 2 3 2 2 2 3 6" xfId="48168" xr:uid="{00000000-0005-0000-0000-0000F4830000}"/>
    <cellStyle name="Normal 68 3 2 3 2 2 2 4" xfId="7162" xr:uid="{00000000-0005-0000-0000-0000F5830000}"/>
    <cellStyle name="Normal 68 3 2 3 2 2 2 4 2" xfId="16679" xr:uid="{00000000-0005-0000-0000-0000F6830000}"/>
    <cellStyle name="Normal 68 3 2 3 2 2 2 4 3" xfId="24832" xr:uid="{00000000-0005-0000-0000-0000F7830000}"/>
    <cellStyle name="Normal 68 3 2 3 2 2 2 4 4" xfId="32985" xr:uid="{00000000-0005-0000-0000-0000F8830000}"/>
    <cellStyle name="Normal 68 3 2 3 2 2 2 4 5" xfId="41217" xr:uid="{00000000-0005-0000-0000-0000F9830000}"/>
    <cellStyle name="Normal 68 3 2 3 2 2 2 4 6" xfId="50728" xr:uid="{00000000-0005-0000-0000-0000FA830000}"/>
    <cellStyle name="Normal 68 3 2 3 2 2 2 5" xfId="11079" xr:uid="{00000000-0005-0000-0000-0000FB830000}"/>
    <cellStyle name="Normal 68 3 2 3 2 2 2 6" xfId="19238" xr:uid="{00000000-0005-0000-0000-0000FC830000}"/>
    <cellStyle name="Normal 68 3 2 3 2 2 2 7" xfId="27391" xr:uid="{00000000-0005-0000-0000-0000FD830000}"/>
    <cellStyle name="Normal 68 3 2 3 2 2 2 8" xfId="35623" xr:uid="{00000000-0005-0000-0000-0000FE830000}"/>
    <cellStyle name="Normal 68 3 2 3 2 2 2 9" xfId="45134" xr:uid="{00000000-0005-0000-0000-0000FF830000}"/>
    <cellStyle name="Normal 68 3 2 3 2 2 3" xfId="2202" xr:uid="{00000000-0005-0000-0000-000000840000}"/>
    <cellStyle name="Normal 68 3 2 3 2 2 3 2" xfId="5242" xr:uid="{00000000-0005-0000-0000-000001840000}"/>
    <cellStyle name="Normal 68 3 2 3 2 2 3 2 2" xfId="14759" xr:uid="{00000000-0005-0000-0000-000002840000}"/>
    <cellStyle name="Normal 68 3 2 3 2 2 3 2 3" xfId="22912" xr:uid="{00000000-0005-0000-0000-000003840000}"/>
    <cellStyle name="Normal 68 3 2 3 2 2 3 2 4" xfId="31065" xr:uid="{00000000-0005-0000-0000-000004840000}"/>
    <cellStyle name="Normal 68 3 2 3 2 2 3 2 5" xfId="39297" xr:uid="{00000000-0005-0000-0000-000005840000}"/>
    <cellStyle name="Normal 68 3 2 3 2 2 3 2 6" xfId="48808" xr:uid="{00000000-0005-0000-0000-000006840000}"/>
    <cellStyle name="Normal 68 3 2 3 2 2 3 3" xfId="7802" xr:uid="{00000000-0005-0000-0000-000007840000}"/>
    <cellStyle name="Normal 68 3 2 3 2 2 3 3 2" xfId="17319" xr:uid="{00000000-0005-0000-0000-000008840000}"/>
    <cellStyle name="Normal 68 3 2 3 2 2 3 3 3" xfId="25472" xr:uid="{00000000-0005-0000-0000-000009840000}"/>
    <cellStyle name="Normal 68 3 2 3 2 2 3 3 4" xfId="33625" xr:uid="{00000000-0005-0000-0000-00000A840000}"/>
    <cellStyle name="Normal 68 3 2 3 2 2 3 3 5" xfId="41857" xr:uid="{00000000-0005-0000-0000-00000B840000}"/>
    <cellStyle name="Normal 68 3 2 3 2 2 3 3 6" xfId="51368" xr:uid="{00000000-0005-0000-0000-00000C840000}"/>
    <cellStyle name="Normal 68 3 2 3 2 2 3 4" xfId="11719" xr:uid="{00000000-0005-0000-0000-00000D840000}"/>
    <cellStyle name="Normal 68 3 2 3 2 2 3 5" xfId="19878" xr:uid="{00000000-0005-0000-0000-00000E840000}"/>
    <cellStyle name="Normal 68 3 2 3 2 2 3 6" xfId="28031" xr:uid="{00000000-0005-0000-0000-00000F840000}"/>
    <cellStyle name="Normal 68 3 2 3 2 2 3 7" xfId="36263" xr:uid="{00000000-0005-0000-0000-000010840000}"/>
    <cellStyle name="Normal 68 3 2 3 2 2 3 8" xfId="45774" xr:uid="{00000000-0005-0000-0000-000011840000}"/>
    <cellStyle name="Normal 68 3 2 3 2 2 4" xfId="3962" xr:uid="{00000000-0005-0000-0000-000012840000}"/>
    <cellStyle name="Normal 68 3 2 3 2 2 4 2" xfId="13479" xr:uid="{00000000-0005-0000-0000-000013840000}"/>
    <cellStyle name="Normal 68 3 2 3 2 2 4 3" xfId="21632" xr:uid="{00000000-0005-0000-0000-000014840000}"/>
    <cellStyle name="Normal 68 3 2 3 2 2 4 4" xfId="29785" xr:uid="{00000000-0005-0000-0000-000015840000}"/>
    <cellStyle name="Normal 68 3 2 3 2 2 4 5" xfId="38017" xr:uid="{00000000-0005-0000-0000-000016840000}"/>
    <cellStyle name="Normal 68 3 2 3 2 2 4 6" xfId="47528" xr:uid="{00000000-0005-0000-0000-000017840000}"/>
    <cellStyle name="Normal 68 3 2 3 2 2 5" xfId="6522" xr:uid="{00000000-0005-0000-0000-000018840000}"/>
    <cellStyle name="Normal 68 3 2 3 2 2 5 2" xfId="16039" xr:uid="{00000000-0005-0000-0000-000019840000}"/>
    <cellStyle name="Normal 68 3 2 3 2 2 5 3" xfId="24192" xr:uid="{00000000-0005-0000-0000-00001A840000}"/>
    <cellStyle name="Normal 68 3 2 3 2 2 5 4" xfId="32345" xr:uid="{00000000-0005-0000-0000-00001B840000}"/>
    <cellStyle name="Normal 68 3 2 3 2 2 5 5" xfId="40577" xr:uid="{00000000-0005-0000-0000-00001C840000}"/>
    <cellStyle name="Normal 68 3 2 3 2 2 5 6" xfId="50088" xr:uid="{00000000-0005-0000-0000-00001D840000}"/>
    <cellStyle name="Normal 68 3 2 3 2 2 6" xfId="10439" xr:uid="{00000000-0005-0000-0000-00001E840000}"/>
    <cellStyle name="Normal 68 3 2 3 2 2 7" xfId="18598" xr:uid="{00000000-0005-0000-0000-00001F840000}"/>
    <cellStyle name="Normal 68 3 2 3 2 2 8" xfId="26751" xr:uid="{00000000-0005-0000-0000-000020840000}"/>
    <cellStyle name="Normal 68 3 2 3 2 2 9" xfId="34983" xr:uid="{00000000-0005-0000-0000-000021840000}"/>
    <cellStyle name="Normal 68 3 2 3 2 3" xfId="1239" xr:uid="{00000000-0005-0000-0000-000022840000}"/>
    <cellStyle name="Normal 68 3 2 3 2 3 2" xfId="2522" xr:uid="{00000000-0005-0000-0000-000023840000}"/>
    <cellStyle name="Normal 68 3 2 3 2 3 2 2" xfId="5562" xr:uid="{00000000-0005-0000-0000-000024840000}"/>
    <cellStyle name="Normal 68 3 2 3 2 3 2 2 2" xfId="15079" xr:uid="{00000000-0005-0000-0000-000025840000}"/>
    <cellStyle name="Normal 68 3 2 3 2 3 2 2 3" xfId="23232" xr:uid="{00000000-0005-0000-0000-000026840000}"/>
    <cellStyle name="Normal 68 3 2 3 2 3 2 2 4" xfId="31385" xr:uid="{00000000-0005-0000-0000-000027840000}"/>
    <cellStyle name="Normal 68 3 2 3 2 3 2 2 5" xfId="39617" xr:uid="{00000000-0005-0000-0000-000028840000}"/>
    <cellStyle name="Normal 68 3 2 3 2 3 2 2 6" xfId="49128" xr:uid="{00000000-0005-0000-0000-000029840000}"/>
    <cellStyle name="Normal 68 3 2 3 2 3 2 3" xfId="8122" xr:uid="{00000000-0005-0000-0000-00002A840000}"/>
    <cellStyle name="Normal 68 3 2 3 2 3 2 3 2" xfId="17639" xr:uid="{00000000-0005-0000-0000-00002B840000}"/>
    <cellStyle name="Normal 68 3 2 3 2 3 2 3 3" xfId="25792" xr:uid="{00000000-0005-0000-0000-00002C840000}"/>
    <cellStyle name="Normal 68 3 2 3 2 3 2 3 4" xfId="33945" xr:uid="{00000000-0005-0000-0000-00002D840000}"/>
    <cellStyle name="Normal 68 3 2 3 2 3 2 3 5" xfId="42177" xr:uid="{00000000-0005-0000-0000-00002E840000}"/>
    <cellStyle name="Normal 68 3 2 3 2 3 2 3 6" xfId="51688" xr:uid="{00000000-0005-0000-0000-00002F840000}"/>
    <cellStyle name="Normal 68 3 2 3 2 3 2 4" xfId="12039" xr:uid="{00000000-0005-0000-0000-000030840000}"/>
    <cellStyle name="Normal 68 3 2 3 2 3 2 5" xfId="20198" xr:uid="{00000000-0005-0000-0000-000031840000}"/>
    <cellStyle name="Normal 68 3 2 3 2 3 2 6" xfId="28351" xr:uid="{00000000-0005-0000-0000-000032840000}"/>
    <cellStyle name="Normal 68 3 2 3 2 3 2 7" xfId="36583" xr:uid="{00000000-0005-0000-0000-000033840000}"/>
    <cellStyle name="Normal 68 3 2 3 2 3 2 8" xfId="46094" xr:uid="{00000000-0005-0000-0000-000034840000}"/>
    <cellStyle name="Normal 68 3 2 3 2 3 3" xfId="4282" xr:uid="{00000000-0005-0000-0000-000035840000}"/>
    <cellStyle name="Normal 68 3 2 3 2 3 3 2" xfId="13799" xr:uid="{00000000-0005-0000-0000-000036840000}"/>
    <cellStyle name="Normal 68 3 2 3 2 3 3 3" xfId="21952" xr:uid="{00000000-0005-0000-0000-000037840000}"/>
    <cellStyle name="Normal 68 3 2 3 2 3 3 4" xfId="30105" xr:uid="{00000000-0005-0000-0000-000038840000}"/>
    <cellStyle name="Normal 68 3 2 3 2 3 3 5" xfId="38337" xr:uid="{00000000-0005-0000-0000-000039840000}"/>
    <cellStyle name="Normal 68 3 2 3 2 3 3 6" xfId="47848" xr:uid="{00000000-0005-0000-0000-00003A840000}"/>
    <cellStyle name="Normal 68 3 2 3 2 3 4" xfId="6842" xr:uid="{00000000-0005-0000-0000-00003B840000}"/>
    <cellStyle name="Normal 68 3 2 3 2 3 4 2" xfId="16359" xr:uid="{00000000-0005-0000-0000-00003C840000}"/>
    <cellStyle name="Normal 68 3 2 3 2 3 4 3" xfId="24512" xr:uid="{00000000-0005-0000-0000-00003D840000}"/>
    <cellStyle name="Normal 68 3 2 3 2 3 4 4" xfId="32665" xr:uid="{00000000-0005-0000-0000-00003E840000}"/>
    <cellStyle name="Normal 68 3 2 3 2 3 4 5" xfId="40897" xr:uid="{00000000-0005-0000-0000-00003F840000}"/>
    <cellStyle name="Normal 68 3 2 3 2 3 4 6" xfId="50408" xr:uid="{00000000-0005-0000-0000-000040840000}"/>
    <cellStyle name="Normal 68 3 2 3 2 3 5" xfId="10759" xr:uid="{00000000-0005-0000-0000-000041840000}"/>
    <cellStyle name="Normal 68 3 2 3 2 3 6" xfId="18918" xr:uid="{00000000-0005-0000-0000-000042840000}"/>
    <cellStyle name="Normal 68 3 2 3 2 3 7" xfId="27071" xr:uid="{00000000-0005-0000-0000-000043840000}"/>
    <cellStyle name="Normal 68 3 2 3 2 3 8" xfId="35303" xr:uid="{00000000-0005-0000-0000-000044840000}"/>
    <cellStyle name="Normal 68 3 2 3 2 3 9" xfId="44814" xr:uid="{00000000-0005-0000-0000-000045840000}"/>
    <cellStyle name="Normal 68 3 2 3 2 4" xfId="1882" xr:uid="{00000000-0005-0000-0000-000046840000}"/>
    <cellStyle name="Normal 68 3 2 3 2 4 2" xfId="4922" xr:uid="{00000000-0005-0000-0000-000047840000}"/>
    <cellStyle name="Normal 68 3 2 3 2 4 2 2" xfId="14439" xr:uid="{00000000-0005-0000-0000-000048840000}"/>
    <cellStyle name="Normal 68 3 2 3 2 4 2 3" xfId="22592" xr:uid="{00000000-0005-0000-0000-000049840000}"/>
    <cellStyle name="Normal 68 3 2 3 2 4 2 4" xfId="30745" xr:uid="{00000000-0005-0000-0000-00004A840000}"/>
    <cellStyle name="Normal 68 3 2 3 2 4 2 5" xfId="38977" xr:uid="{00000000-0005-0000-0000-00004B840000}"/>
    <cellStyle name="Normal 68 3 2 3 2 4 2 6" xfId="48488" xr:uid="{00000000-0005-0000-0000-00004C840000}"/>
    <cellStyle name="Normal 68 3 2 3 2 4 3" xfId="7482" xr:uid="{00000000-0005-0000-0000-00004D840000}"/>
    <cellStyle name="Normal 68 3 2 3 2 4 3 2" xfId="16999" xr:uid="{00000000-0005-0000-0000-00004E840000}"/>
    <cellStyle name="Normal 68 3 2 3 2 4 3 3" xfId="25152" xr:uid="{00000000-0005-0000-0000-00004F840000}"/>
    <cellStyle name="Normal 68 3 2 3 2 4 3 4" xfId="33305" xr:uid="{00000000-0005-0000-0000-000050840000}"/>
    <cellStyle name="Normal 68 3 2 3 2 4 3 5" xfId="41537" xr:uid="{00000000-0005-0000-0000-000051840000}"/>
    <cellStyle name="Normal 68 3 2 3 2 4 3 6" xfId="51048" xr:uid="{00000000-0005-0000-0000-000052840000}"/>
    <cellStyle name="Normal 68 3 2 3 2 4 4" xfId="11399" xr:uid="{00000000-0005-0000-0000-000053840000}"/>
    <cellStyle name="Normal 68 3 2 3 2 4 5" xfId="19558" xr:uid="{00000000-0005-0000-0000-000054840000}"/>
    <cellStyle name="Normal 68 3 2 3 2 4 6" xfId="27711" xr:uid="{00000000-0005-0000-0000-000055840000}"/>
    <cellStyle name="Normal 68 3 2 3 2 4 7" xfId="35943" xr:uid="{00000000-0005-0000-0000-000056840000}"/>
    <cellStyle name="Normal 68 3 2 3 2 4 8" xfId="45454" xr:uid="{00000000-0005-0000-0000-000057840000}"/>
    <cellStyle name="Normal 68 3 2 3 2 5" xfId="3639" xr:uid="{00000000-0005-0000-0000-000058840000}"/>
    <cellStyle name="Normal 68 3 2 3 2 5 2" xfId="13156" xr:uid="{00000000-0005-0000-0000-000059840000}"/>
    <cellStyle name="Normal 68 3 2 3 2 5 3" xfId="21312" xr:uid="{00000000-0005-0000-0000-00005A840000}"/>
    <cellStyle name="Normal 68 3 2 3 2 5 4" xfId="29465" xr:uid="{00000000-0005-0000-0000-00005B840000}"/>
    <cellStyle name="Normal 68 3 2 3 2 5 5" xfId="37697" xr:uid="{00000000-0005-0000-0000-00005C840000}"/>
    <cellStyle name="Normal 68 3 2 3 2 5 6" xfId="47208" xr:uid="{00000000-0005-0000-0000-00005D840000}"/>
    <cellStyle name="Normal 68 3 2 3 2 6" xfId="6202" xr:uid="{00000000-0005-0000-0000-00005E840000}"/>
    <cellStyle name="Normal 68 3 2 3 2 6 2" xfId="15719" xr:uid="{00000000-0005-0000-0000-00005F840000}"/>
    <cellStyle name="Normal 68 3 2 3 2 6 3" xfId="23872" xr:uid="{00000000-0005-0000-0000-000060840000}"/>
    <cellStyle name="Normal 68 3 2 3 2 6 4" xfId="32025" xr:uid="{00000000-0005-0000-0000-000061840000}"/>
    <cellStyle name="Normal 68 3 2 3 2 6 5" xfId="40257" xr:uid="{00000000-0005-0000-0000-000062840000}"/>
    <cellStyle name="Normal 68 3 2 3 2 6 6" xfId="49768" xr:uid="{00000000-0005-0000-0000-000063840000}"/>
    <cellStyle name="Normal 68 3 2 3 2 7" xfId="10119" xr:uid="{00000000-0005-0000-0000-000064840000}"/>
    <cellStyle name="Normal 68 3 2 3 2 8" xfId="18278" xr:uid="{00000000-0005-0000-0000-000065840000}"/>
    <cellStyle name="Normal 68 3 2 3 2 9" xfId="26431" xr:uid="{00000000-0005-0000-0000-000066840000}"/>
    <cellStyle name="Normal 68 3 2 3 3" xfId="753" xr:uid="{00000000-0005-0000-0000-000067840000}"/>
    <cellStyle name="Normal 68 3 2 3 3 10" xfId="44334" xr:uid="{00000000-0005-0000-0000-000068840000}"/>
    <cellStyle name="Normal 68 3 2 3 3 2" xfId="1399" xr:uid="{00000000-0005-0000-0000-000069840000}"/>
    <cellStyle name="Normal 68 3 2 3 3 2 2" xfId="2682" xr:uid="{00000000-0005-0000-0000-00006A840000}"/>
    <cellStyle name="Normal 68 3 2 3 3 2 2 2" xfId="5722" xr:uid="{00000000-0005-0000-0000-00006B840000}"/>
    <cellStyle name="Normal 68 3 2 3 3 2 2 2 2" xfId="15239" xr:uid="{00000000-0005-0000-0000-00006C840000}"/>
    <cellStyle name="Normal 68 3 2 3 3 2 2 2 3" xfId="23392" xr:uid="{00000000-0005-0000-0000-00006D840000}"/>
    <cellStyle name="Normal 68 3 2 3 3 2 2 2 4" xfId="31545" xr:uid="{00000000-0005-0000-0000-00006E840000}"/>
    <cellStyle name="Normal 68 3 2 3 3 2 2 2 5" xfId="39777" xr:uid="{00000000-0005-0000-0000-00006F840000}"/>
    <cellStyle name="Normal 68 3 2 3 3 2 2 2 6" xfId="49288" xr:uid="{00000000-0005-0000-0000-000070840000}"/>
    <cellStyle name="Normal 68 3 2 3 3 2 2 3" xfId="8282" xr:uid="{00000000-0005-0000-0000-000071840000}"/>
    <cellStyle name="Normal 68 3 2 3 3 2 2 3 2" xfId="17799" xr:uid="{00000000-0005-0000-0000-000072840000}"/>
    <cellStyle name="Normal 68 3 2 3 3 2 2 3 3" xfId="25952" xr:uid="{00000000-0005-0000-0000-000073840000}"/>
    <cellStyle name="Normal 68 3 2 3 3 2 2 3 4" xfId="34105" xr:uid="{00000000-0005-0000-0000-000074840000}"/>
    <cellStyle name="Normal 68 3 2 3 3 2 2 3 5" xfId="42337" xr:uid="{00000000-0005-0000-0000-000075840000}"/>
    <cellStyle name="Normal 68 3 2 3 3 2 2 3 6" xfId="51848" xr:uid="{00000000-0005-0000-0000-000076840000}"/>
    <cellStyle name="Normal 68 3 2 3 3 2 2 4" xfId="12199" xr:uid="{00000000-0005-0000-0000-000077840000}"/>
    <cellStyle name="Normal 68 3 2 3 3 2 2 5" xfId="20358" xr:uid="{00000000-0005-0000-0000-000078840000}"/>
    <cellStyle name="Normal 68 3 2 3 3 2 2 6" xfId="28511" xr:uid="{00000000-0005-0000-0000-000079840000}"/>
    <cellStyle name="Normal 68 3 2 3 3 2 2 7" xfId="36743" xr:uid="{00000000-0005-0000-0000-00007A840000}"/>
    <cellStyle name="Normal 68 3 2 3 3 2 2 8" xfId="46254" xr:uid="{00000000-0005-0000-0000-00007B840000}"/>
    <cellStyle name="Normal 68 3 2 3 3 2 3" xfId="4442" xr:uid="{00000000-0005-0000-0000-00007C840000}"/>
    <cellStyle name="Normal 68 3 2 3 3 2 3 2" xfId="13959" xr:uid="{00000000-0005-0000-0000-00007D840000}"/>
    <cellStyle name="Normal 68 3 2 3 3 2 3 3" xfId="22112" xr:uid="{00000000-0005-0000-0000-00007E840000}"/>
    <cellStyle name="Normal 68 3 2 3 3 2 3 4" xfId="30265" xr:uid="{00000000-0005-0000-0000-00007F840000}"/>
    <cellStyle name="Normal 68 3 2 3 3 2 3 5" xfId="38497" xr:uid="{00000000-0005-0000-0000-000080840000}"/>
    <cellStyle name="Normal 68 3 2 3 3 2 3 6" xfId="48008" xr:uid="{00000000-0005-0000-0000-000081840000}"/>
    <cellStyle name="Normal 68 3 2 3 3 2 4" xfId="7002" xr:uid="{00000000-0005-0000-0000-000082840000}"/>
    <cellStyle name="Normal 68 3 2 3 3 2 4 2" xfId="16519" xr:uid="{00000000-0005-0000-0000-000083840000}"/>
    <cellStyle name="Normal 68 3 2 3 3 2 4 3" xfId="24672" xr:uid="{00000000-0005-0000-0000-000084840000}"/>
    <cellStyle name="Normal 68 3 2 3 3 2 4 4" xfId="32825" xr:uid="{00000000-0005-0000-0000-000085840000}"/>
    <cellStyle name="Normal 68 3 2 3 3 2 4 5" xfId="41057" xr:uid="{00000000-0005-0000-0000-000086840000}"/>
    <cellStyle name="Normal 68 3 2 3 3 2 4 6" xfId="50568" xr:uid="{00000000-0005-0000-0000-000087840000}"/>
    <cellStyle name="Normal 68 3 2 3 3 2 5" xfId="10919" xr:uid="{00000000-0005-0000-0000-000088840000}"/>
    <cellStyle name="Normal 68 3 2 3 3 2 6" xfId="19078" xr:uid="{00000000-0005-0000-0000-000089840000}"/>
    <cellStyle name="Normal 68 3 2 3 3 2 7" xfId="27231" xr:uid="{00000000-0005-0000-0000-00008A840000}"/>
    <cellStyle name="Normal 68 3 2 3 3 2 8" xfId="35463" xr:uid="{00000000-0005-0000-0000-00008B840000}"/>
    <cellStyle name="Normal 68 3 2 3 3 2 9" xfId="44974" xr:uid="{00000000-0005-0000-0000-00008C840000}"/>
    <cellStyle name="Normal 68 3 2 3 3 3" xfId="2042" xr:uid="{00000000-0005-0000-0000-00008D840000}"/>
    <cellStyle name="Normal 68 3 2 3 3 3 2" xfId="5082" xr:uid="{00000000-0005-0000-0000-00008E840000}"/>
    <cellStyle name="Normal 68 3 2 3 3 3 2 2" xfId="14599" xr:uid="{00000000-0005-0000-0000-00008F840000}"/>
    <cellStyle name="Normal 68 3 2 3 3 3 2 3" xfId="22752" xr:uid="{00000000-0005-0000-0000-000090840000}"/>
    <cellStyle name="Normal 68 3 2 3 3 3 2 4" xfId="30905" xr:uid="{00000000-0005-0000-0000-000091840000}"/>
    <cellStyle name="Normal 68 3 2 3 3 3 2 5" xfId="39137" xr:uid="{00000000-0005-0000-0000-000092840000}"/>
    <cellStyle name="Normal 68 3 2 3 3 3 2 6" xfId="48648" xr:uid="{00000000-0005-0000-0000-000093840000}"/>
    <cellStyle name="Normal 68 3 2 3 3 3 3" xfId="7642" xr:uid="{00000000-0005-0000-0000-000094840000}"/>
    <cellStyle name="Normal 68 3 2 3 3 3 3 2" xfId="17159" xr:uid="{00000000-0005-0000-0000-000095840000}"/>
    <cellStyle name="Normal 68 3 2 3 3 3 3 3" xfId="25312" xr:uid="{00000000-0005-0000-0000-000096840000}"/>
    <cellStyle name="Normal 68 3 2 3 3 3 3 4" xfId="33465" xr:uid="{00000000-0005-0000-0000-000097840000}"/>
    <cellStyle name="Normal 68 3 2 3 3 3 3 5" xfId="41697" xr:uid="{00000000-0005-0000-0000-000098840000}"/>
    <cellStyle name="Normal 68 3 2 3 3 3 3 6" xfId="51208" xr:uid="{00000000-0005-0000-0000-000099840000}"/>
    <cellStyle name="Normal 68 3 2 3 3 3 4" xfId="11559" xr:uid="{00000000-0005-0000-0000-00009A840000}"/>
    <cellStyle name="Normal 68 3 2 3 3 3 5" xfId="19718" xr:uid="{00000000-0005-0000-0000-00009B840000}"/>
    <cellStyle name="Normal 68 3 2 3 3 3 6" xfId="27871" xr:uid="{00000000-0005-0000-0000-00009C840000}"/>
    <cellStyle name="Normal 68 3 2 3 3 3 7" xfId="36103" xr:uid="{00000000-0005-0000-0000-00009D840000}"/>
    <cellStyle name="Normal 68 3 2 3 3 3 8" xfId="45614" xr:uid="{00000000-0005-0000-0000-00009E840000}"/>
    <cellStyle name="Normal 68 3 2 3 3 4" xfId="3799" xr:uid="{00000000-0005-0000-0000-00009F840000}"/>
    <cellStyle name="Normal 68 3 2 3 3 4 2" xfId="13316" xr:uid="{00000000-0005-0000-0000-0000A0840000}"/>
    <cellStyle name="Normal 68 3 2 3 3 4 3" xfId="21472" xr:uid="{00000000-0005-0000-0000-0000A1840000}"/>
    <cellStyle name="Normal 68 3 2 3 3 4 4" xfId="29625" xr:uid="{00000000-0005-0000-0000-0000A2840000}"/>
    <cellStyle name="Normal 68 3 2 3 3 4 5" xfId="37857" xr:uid="{00000000-0005-0000-0000-0000A3840000}"/>
    <cellStyle name="Normal 68 3 2 3 3 4 6" xfId="47368" xr:uid="{00000000-0005-0000-0000-0000A4840000}"/>
    <cellStyle name="Normal 68 3 2 3 3 5" xfId="6362" xr:uid="{00000000-0005-0000-0000-0000A5840000}"/>
    <cellStyle name="Normal 68 3 2 3 3 5 2" xfId="15879" xr:uid="{00000000-0005-0000-0000-0000A6840000}"/>
    <cellStyle name="Normal 68 3 2 3 3 5 3" xfId="24032" xr:uid="{00000000-0005-0000-0000-0000A7840000}"/>
    <cellStyle name="Normal 68 3 2 3 3 5 4" xfId="32185" xr:uid="{00000000-0005-0000-0000-0000A8840000}"/>
    <cellStyle name="Normal 68 3 2 3 3 5 5" xfId="40417" xr:uid="{00000000-0005-0000-0000-0000A9840000}"/>
    <cellStyle name="Normal 68 3 2 3 3 5 6" xfId="49928" xr:uid="{00000000-0005-0000-0000-0000AA840000}"/>
    <cellStyle name="Normal 68 3 2 3 3 6" xfId="10279" xr:uid="{00000000-0005-0000-0000-0000AB840000}"/>
    <cellStyle name="Normal 68 3 2 3 3 7" xfId="18438" xr:uid="{00000000-0005-0000-0000-0000AC840000}"/>
    <cellStyle name="Normal 68 3 2 3 3 8" xfId="26591" xr:uid="{00000000-0005-0000-0000-0000AD840000}"/>
    <cellStyle name="Normal 68 3 2 3 3 9" xfId="34823" xr:uid="{00000000-0005-0000-0000-0000AE840000}"/>
    <cellStyle name="Normal 68 3 2 3 4" xfId="1079" xr:uid="{00000000-0005-0000-0000-0000AF840000}"/>
    <cellStyle name="Normal 68 3 2 3 4 2" xfId="2362" xr:uid="{00000000-0005-0000-0000-0000B0840000}"/>
    <cellStyle name="Normal 68 3 2 3 4 2 2" xfId="5402" xr:uid="{00000000-0005-0000-0000-0000B1840000}"/>
    <cellStyle name="Normal 68 3 2 3 4 2 2 2" xfId="14919" xr:uid="{00000000-0005-0000-0000-0000B2840000}"/>
    <cellStyle name="Normal 68 3 2 3 4 2 2 3" xfId="23072" xr:uid="{00000000-0005-0000-0000-0000B3840000}"/>
    <cellStyle name="Normal 68 3 2 3 4 2 2 4" xfId="31225" xr:uid="{00000000-0005-0000-0000-0000B4840000}"/>
    <cellStyle name="Normal 68 3 2 3 4 2 2 5" xfId="39457" xr:uid="{00000000-0005-0000-0000-0000B5840000}"/>
    <cellStyle name="Normal 68 3 2 3 4 2 2 6" xfId="48968" xr:uid="{00000000-0005-0000-0000-0000B6840000}"/>
    <cellStyle name="Normal 68 3 2 3 4 2 3" xfId="7962" xr:uid="{00000000-0005-0000-0000-0000B7840000}"/>
    <cellStyle name="Normal 68 3 2 3 4 2 3 2" xfId="17479" xr:uid="{00000000-0005-0000-0000-0000B8840000}"/>
    <cellStyle name="Normal 68 3 2 3 4 2 3 3" xfId="25632" xr:uid="{00000000-0005-0000-0000-0000B9840000}"/>
    <cellStyle name="Normal 68 3 2 3 4 2 3 4" xfId="33785" xr:uid="{00000000-0005-0000-0000-0000BA840000}"/>
    <cellStyle name="Normal 68 3 2 3 4 2 3 5" xfId="42017" xr:uid="{00000000-0005-0000-0000-0000BB840000}"/>
    <cellStyle name="Normal 68 3 2 3 4 2 3 6" xfId="51528" xr:uid="{00000000-0005-0000-0000-0000BC840000}"/>
    <cellStyle name="Normal 68 3 2 3 4 2 4" xfId="11879" xr:uid="{00000000-0005-0000-0000-0000BD840000}"/>
    <cellStyle name="Normal 68 3 2 3 4 2 5" xfId="20038" xr:uid="{00000000-0005-0000-0000-0000BE840000}"/>
    <cellStyle name="Normal 68 3 2 3 4 2 6" xfId="28191" xr:uid="{00000000-0005-0000-0000-0000BF840000}"/>
    <cellStyle name="Normal 68 3 2 3 4 2 7" xfId="36423" xr:uid="{00000000-0005-0000-0000-0000C0840000}"/>
    <cellStyle name="Normal 68 3 2 3 4 2 8" xfId="45934" xr:uid="{00000000-0005-0000-0000-0000C1840000}"/>
    <cellStyle name="Normal 68 3 2 3 4 3" xfId="4122" xr:uid="{00000000-0005-0000-0000-0000C2840000}"/>
    <cellStyle name="Normal 68 3 2 3 4 3 2" xfId="13639" xr:uid="{00000000-0005-0000-0000-0000C3840000}"/>
    <cellStyle name="Normal 68 3 2 3 4 3 3" xfId="21792" xr:uid="{00000000-0005-0000-0000-0000C4840000}"/>
    <cellStyle name="Normal 68 3 2 3 4 3 4" xfId="29945" xr:uid="{00000000-0005-0000-0000-0000C5840000}"/>
    <cellStyle name="Normal 68 3 2 3 4 3 5" xfId="38177" xr:uid="{00000000-0005-0000-0000-0000C6840000}"/>
    <cellStyle name="Normal 68 3 2 3 4 3 6" xfId="47688" xr:uid="{00000000-0005-0000-0000-0000C7840000}"/>
    <cellStyle name="Normal 68 3 2 3 4 4" xfId="6682" xr:uid="{00000000-0005-0000-0000-0000C8840000}"/>
    <cellStyle name="Normal 68 3 2 3 4 4 2" xfId="16199" xr:uid="{00000000-0005-0000-0000-0000C9840000}"/>
    <cellStyle name="Normal 68 3 2 3 4 4 3" xfId="24352" xr:uid="{00000000-0005-0000-0000-0000CA840000}"/>
    <cellStyle name="Normal 68 3 2 3 4 4 4" xfId="32505" xr:uid="{00000000-0005-0000-0000-0000CB840000}"/>
    <cellStyle name="Normal 68 3 2 3 4 4 5" xfId="40737" xr:uid="{00000000-0005-0000-0000-0000CC840000}"/>
    <cellStyle name="Normal 68 3 2 3 4 4 6" xfId="50248" xr:uid="{00000000-0005-0000-0000-0000CD840000}"/>
    <cellStyle name="Normal 68 3 2 3 4 5" xfId="10599" xr:uid="{00000000-0005-0000-0000-0000CE840000}"/>
    <cellStyle name="Normal 68 3 2 3 4 6" xfId="18758" xr:uid="{00000000-0005-0000-0000-0000CF840000}"/>
    <cellStyle name="Normal 68 3 2 3 4 7" xfId="26911" xr:uid="{00000000-0005-0000-0000-0000D0840000}"/>
    <cellStyle name="Normal 68 3 2 3 4 8" xfId="35143" xr:uid="{00000000-0005-0000-0000-0000D1840000}"/>
    <cellStyle name="Normal 68 3 2 3 4 9" xfId="44654" xr:uid="{00000000-0005-0000-0000-0000D2840000}"/>
    <cellStyle name="Normal 68 3 2 3 5" xfId="1722" xr:uid="{00000000-0005-0000-0000-0000D3840000}"/>
    <cellStyle name="Normal 68 3 2 3 5 2" xfId="4762" xr:uid="{00000000-0005-0000-0000-0000D4840000}"/>
    <cellStyle name="Normal 68 3 2 3 5 2 2" xfId="14279" xr:uid="{00000000-0005-0000-0000-0000D5840000}"/>
    <cellStyle name="Normal 68 3 2 3 5 2 3" xfId="22432" xr:uid="{00000000-0005-0000-0000-0000D6840000}"/>
    <cellStyle name="Normal 68 3 2 3 5 2 4" xfId="30585" xr:uid="{00000000-0005-0000-0000-0000D7840000}"/>
    <cellStyle name="Normal 68 3 2 3 5 2 5" xfId="38817" xr:uid="{00000000-0005-0000-0000-0000D8840000}"/>
    <cellStyle name="Normal 68 3 2 3 5 2 6" xfId="48328" xr:uid="{00000000-0005-0000-0000-0000D9840000}"/>
    <cellStyle name="Normal 68 3 2 3 5 3" xfId="7322" xr:uid="{00000000-0005-0000-0000-0000DA840000}"/>
    <cellStyle name="Normal 68 3 2 3 5 3 2" xfId="16839" xr:uid="{00000000-0005-0000-0000-0000DB840000}"/>
    <cellStyle name="Normal 68 3 2 3 5 3 3" xfId="24992" xr:uid="{00000000-0005-0000-0000-0000DC840000}"/>
    <cellStyle name="Normal 68 3 2 3 5 3 4" xfId="33145" xr:uid="{00000000-0005-0000-0000-0000DD840000}"/>
    <cellStyle name="Normal 68 3 2 3 5 3 5" xfId="41377" xr:uid="{00000000-0005-0000-0000-0000DE840000}"/>
    <cellStyle name="Normal 68 3 2 3 5 3 6" xfId="50888" xr:uid="{00000000-0005-0000-0000-0000DF840000}"/>
    <cellStyle name="Normal 68 3 2 3 5 4" xfId="11239" xr:uid="{00000000-0005-0000-0000-0000E0840000}"/>
    <cellStyle name="Normal 68 3 2 3 5 5" xfId="19398" xr:uid="{00000000-0005-0000-0000-0000E1840000}"/>
    <cellStyle name="Normal 68 3 2 3 5 6" xfId="27551" xr:uid="{00000000-0005-0000-0000-0000E2840000}"/>
    <cellStyle name="Normal 68 3 2 3 5 7" xfId="35783" xr:uid="{00000000-0005-0000-0000-0000E3840000}"/>
    <cellStyle name="Normal 68 3 2 3 5 8" xfId="45294" xr:uid="{00000000-0005-0000-0000-0000E4840000}"/>
    <cellStyle name="Normal 68 3 2 3 6" xfId="3476" xr:uid="{00000000-0005-0000-0000-0000E5840000}"/>
    <cellStyle name="Normal 68 3 2 3 6 2" xfId="12993" xr:uid="{00000000-0005-0000-0000-0000E6840000}"/>
    <cellStyle name="Normal 68 3 2 3 6 3" xfId="21152" xr:uid="{00000000-0005-0000-0000-0000E7840000}"/>
    <cellStyle name="Normal 68 3 2 3 6 4" xfId="29305" xr:uid="{00000000-0005-0000-0000-0000E8840000}"/>
    <cellStyle name="Normal 68 3 2 3 6 5" xfId="37537" xr:uid="{00000000-0005-0000-0000-0000E9840000}"/>
    <cellStyle name="Normal 68 3 2 3 6 6" xfId="47048" xr:uid="{00000000-0005-0000-0000-0000EA840000}"/>
    <cellStyle name="Normal 68 3 2 3 7" xfId="6042" xr:uid="{00000000-0005-0000-0000-0000EB840000}"/>
    <cellStyle name="Normal 68 3 2 3 7 2" xfId="15559" xr:uid="{00000000-0005-0000-0000-0000EC840000}"/>
    <cellStyle name="Normal 68 3 2 3 7 3" xfId="23712" xr:uid="{00000000-0005-0000-0000-0000ED840000}"/>
    <cellStyle name="Normal 68 3 2 3 7 4" xfId="31865" xr:uid="{00000000-0005-0000-0000-0000EE840000}"/>
    <cellStyle name="Normal 68 3 2 3 7 5" xfId="40097" xr:uid="{00000000-0005-0000-0000-0000EF840000}"/>
    <cellStyle name="Normal 68 3 2 3 7 6" xfId="49608" xr:uid="{00000000-0005-0000-0000-0000F0840000}"/>
    <cellStyle name="Normal 68 3 2 3 8" xfId="9959" xr:uid="{00000000-0005-0000-0000-0000F1840000}"/>
    <cellStyle name="Normal 68 3 2 3 9" xfId="18118" xr:uid="{00000000-0005-0000-0000-0000F2840000}"/>
    <cellStyle name="Normal 68 3 2 30" xfId="9628" xr:uid="{00000000-0005-0000-0000-0000F3840000}"/>
    <cellStyle name="Normal 68 3 2 30 2" xfId="43683" xr:uid="{00000000-0005-0000-0000-0000F4840000}"/>
    <cellStyle name="Normal 68 3 2 30 3" xfId="53194" xr:uid="{00000000-0005-0000-0000-0000F5840000}"/>
    <cellStyle name="Normal 68 3 2 31" xfId="9707" xr:uid="{00000000-0005-0000-0000-0000F6840000}"/>
    <cellStyle name="Normal 68 3 2 31 2" xfId="43762" xr:uid="{00000000-0005-0000-0000-0000F7840000}"/>
    <cellStyle name="Normal 68 3 2 31 3" xfId="53273" xr:uid="{00000000-0005-0000-0000-0000F8840000}"/>
    <cellStyle name="Normal 68 3 2 32" xfId="9786" xr:uid="{00000000-0005-0000-0000-0000F9840000}"/>
    <cellStyle name="Normal 68 3 2 32 2" xfId="43841" xr:uid="{00000000-0005-0000-0000-0000FA840000}"/>
    <cellStyle name="Normal 68 3 2 32 3" xfId="53352" xr:uid="{00000000-0005-0000-0000-0000FB840000}"/>
    <cellStyle name="Normal 68 3 2 33" xfId="9880" xr:uid="{00000000-0005-0000-0000-0000FC840000}"/>
    <cellStyle name="Normal 68 3 2 34" xfId="18039" xr:uid="{00000000-0005-0000-0000-0000FD840000}"/>
    <cellStyle name="Normal 68 3 2 35" xfId="26192" xr:uid="{00000000-0005-0000-0000-0000FE840000}"/>
    <cellStyle name="Normal 68 3 2 36" xfId="34345" xr:uid="{00000000-0005-0000-0000-0000FF840000}"/>
    <cellStyle name="Normal 68 3 2 37" xfId="34424" xr:uid="{00000000-0005-0000-0000-000000850000}"/>
    <cellStyle name="Normal 68 3 2 38" xfId="43935" xr:uid="{00000000-0005-0000-0000-000001850000}"/>
    <cellStyle name="Normal 68 3 2 39" xfId="53446" xr:uid="{00000000-0005-0000-0000-000002850000}"/>
    <cellStyle name="Normal 68 3 2 4" xfId="510" xr:uid="{00000000-0005-0000-0000-000003850000}"/>
    <cellStyle name="Normal 68 3 2 4 10" xfId="34583" xr:uid="{00000000-0005-0000-0000-000004850000}"/>
    <cellStyle name="Normal 68 3 2 4 11" xfId="44094" xr:uid="{00000000-0005-0000-0000-000005850000}"/>
    <cellStyle name="Normal 68 3 2 4 2" xfId="836" xr:uid="{00000000-0005-0000-0000-000006850000}"/>
    <cellStyle name="Normal 68 3 2 4 2 10" xfId="44414" xr:uid="{00000000-0005-0000-0000-000007850000}"/>
    <cellStyle name="Normal 68 3 2 4 2 2" xfId="1479" xr:uid="{00000000-0005-0000-0000-000008850000}"/>
    <cellStyle name="Normal 68 3 2 4 2 2 2" xfId="2762" xr:uid="{00000000-0005-0000-0000-000009850000}"/>
    <cellStyle name="Normal 68 3 2 4 2 2 2 2" xfId="5802" xr:uid="{00000000-0005-0000-0000-00000A850000}"/>
    <cellStyle name="Normal 68 3 2 4 2 2 2 2 2" xfId="15319" xr:uid="{00000000-0005-0000-0000-00000B850000}"/>
    <cellStyle name="Normal 68 3 2 4 2 2 2 2 3" xfId="23472" xr:uid="{00000000-0005-0000-0000-00000C850000}"/>
    <cellStyle name="Normal 68 3 2 4 2 2 2 2 4" xfId="31625" xr:uid="{00000000-0005-0000-0000-00000D850000}"/>
    <cellStyle name="Normal 68 3 2 4 2 2 2 2 5" xfId="39857" xr:uid="{00000000-0005-0000-0000-00000E850000}"/>
    <cellStyle name="Normal 68 3 2 4 2 2 2 2 6" xfId="49368" xr:uid="{00000000-0005-0000-0000-00000F850000}"/>
    <cellStyle name="Normal 68 3 2 4 2 2 2 3" xfId="8362" xr:uid="{00000000-0005-0000-0000-000010850000}"/>
    <cellStyle name="Normal 68 3 2 4 2 2 2 3 2" xfId="17879" xr:uid="{00000000-0005-0000-0000-000011850000}"/>
    <cellStyle name="Normal 68 3 2 4 2 2 2 3 3" xfId="26032" xr:uid="{00000000-0005-0000-0000-000012850000}"/>
    <cellStyle name="Normal 68 3 2 4 2 2 2 3 4" xfId="34185" xr:uid="{00000000-0005-0000-0000-000013850000}"/>
    <cellStyle name="Normal 68 3 2 4 2 2 2 3 5" xfId="42417" xr:uid="{00000000-0005-0000-0000-000014850000}"/>
    <cellStyle name="Normal 68 3 2 4 2 2 2 3 6" xfId="51928" xr:uid="{00000000-0005-0000-0000-000015850000}"/>
    <cellStyle name="Normal 68 3 2 4 2 2 2 4" xfId="12279" xr:uid="{00000000-0005-0000-0000-000016850000}"/>
    <cellStyle name="Normal 68 3 2 4 2 2 2 5" xfId="20438" xr:uid="{00000000-0005-0000-0000-000017850000}"/>
    <cellStyle name="Normal 68 3 2 4 2 2 2 6" xfId="28591" xr:uid="{00000000-0005-0000-0000-000018850000}"/>
    <cellStyle name="Normal 68 3 2 4 2 2 2 7" xfId="36823" xr:uid="{00000000-0005-0000-0000-000019850000}"/>
    <cellStyle name="Normal 68 3 2 4 2 2 2 8" xfId="46334" xr:uid="{00000000-0005-0000-0000-00001A850000}"/>
    <cellStyle name="Normal 68 3 2 4 2 2 3" xfId="4522" xr:uid="{00000000-0005-0000-0000-00001B850000}"/>
    <cellStyle name="Normal 68 3 2 4 2 2 3 2" xfId="14039" xr:uid="{00000000-0005-0000-0000-00001C850000}"/>
    <cellStyle name="Normal 68 3 2 4 2 2 3 3" xfId="22192" xr:uid="{00000000-0005-0000-0000-00001D850000}"/>
    <cellStyle name="Normal 68 3 2 4 2 2 3 4" xfId="30345" xr:uid="{00000000-0005-0000-0000-00001E850000}"/>
    <cellStyle name="Normal 68 3 2 4 2 2 3 5" xfId="38577" xr:uid="{00000000-0005-0000-0000-00001F850000}"/>
    <cellStyle name="Normal 68 3 2 4 2 2 3 6" xfId="48088" xr:uid="{00000000-0005-0000-0000-000020850000}"/>
    <cellStyle name="Normal 68 3 2 4 2 2 4" xfId="7082" xr:uid="{00000000-0005-0000-0000-000021850000}"/>
    <cellStyle name="Normal 68 3 2 4 2 2 4 2" xfId="16599" xr:uid="{00000000-0005-0000-0000-000022850000}"/>
    <cellStyle name="Normal 68 3 2 4 2 2 4 3" xfId="24752" xr:uid="{00000000-0005-0000-0000-000023850000}"/>
    <cellStyle name="Normal 68 3 2 4 2 2 4 4" xfId="32905" xr:uid="{00000000-0005-0000-0000-000024850000}"/>
    <cellStyle name="Normal 68 3 2 4 2 2 4 5" xfId="41137" xr:uid="{00000000-0005-0000-0000-000025850000}"/>
    <cellStyle name="Normal 68 3 2 4 2 2 4 6" xfId="50648" xr:uid="{00000000-0005-0000-0000-000026850000}"/>
    <cellStyle name="Normal 68 3 2 4 2 2 5" xfId="10999" xr:uid="{00000000-0005-0000-0000-000027850000}"/>
    <cellStyle name="Normal 68 3 2 4 2 2 6" xfId="19158" xr:uid="{00000000-0005-0000-0000-000028850000}"/>
    <cellStyle name="Normal 68 3 2 4 2 2 7" xfId="27311" xr:uid="{00000000-0005-0000-0000-000029850000}"/>
    <cellStyle name="Normal 68 3 2 4 2 2 8" xfId="35543" xr:uid="{00000000-0005-0000-0000-00002A850000}"/>
    <cellStyle name="Normal 68 3 2 4 2 2 9" xfId="45054" xr:uid="{00000000-0005-0000-0000-00002B850000}"/>
    <cellStyle name="Normal 68 3 2 4 2 3" xfId="2122" xr:uid="{00000000-0005-0000-0000-00002C850000}"/>
    <cellStyle name="Normal 68 3 2 4 2 3 2" xfId="5162" xr:uid="{00000000-0005-0000-0000-00002D850000}"/>
    <cellStyle name="Normal 68 3 2 4 2 3 2 2" xfId="14679" xr:uid="{00000000-0005-0000-0000-00002E850000}"/>
    <cellStyle name="Normal 68 3 2 4 2 3 2 3" xfId="22832" xr:uid="{00000000-0005-0000-0000-00002F850000}"/>
    <cellStyle name="Normal 68 3 2 4 2 3 2 4" xfId="30985" xr:uid="{00000000-0005-0000-0000-000030850000}"/>
    <cellStyle name="Normal 68 3 2 4 2 3 2 5" xfId="39217" xr:uid="{00000000-0005-0000-0000-000031850000}"/>
    <cellStyle name="Normal 68 3 2 4 2 3 2 6" xfId="48728" xr:uid="{00000000-0005-0000-0000-000032850000}"/>
    <cellStyle name="Normal 68 3 2 4 2 3 3" xfId="7722" xr:uid="{00000000-0005-0000-0000-000033850000}"/>
    <cellStyle name="Normal 68 3 2 4 2 3 3 2" xfId="17239" xr:uid="{00000000-0005-0000-0000-000034850000}"/>
    <cellStyle name="Normal 68 3 2 4 2 3 3 3" xfId="25392" xr:uid="{00000000-0005-0000-0000-000035850000}"/>
    <cellStyle name="Normal 68 3 2 4 2 3 3 4" xfId="33545" xr:uid="{00000000-0005-0000-0000-000036850000}"/>
    <cellStyle name="Normal 68 3 2 4 2 3 3 5" xfId="41777" xr:uid="{00000000-0005-0000-0000-000037850000}"/>
    <cellStyle name="Normal 68 3 2 4 2 3 3 6" xfId="51288" xr:uid="{00000000-0005-0000-0000-000038850000}"/>
    <cellStyle name="Normal 68 3 2 4 2 3 4" xfId="11639" xr:uid="{00000000-0005-0000-0000-000039850000}"/>
    <cellStyle name="Normal 68 3 2 4 2 3 5" xfId="19798" xr:uid="{00000000-0005-0000-0000-00003A850000}"/>
    <cellStyle name="Normal 68 3 2 4 2 3 6" xfId="27951" xr:uid="{00000000-0005-0000-0000-00003B850000}"/>
    <cellStyle name="Normal 68 3 2 4 2 3 7" xfId="36183" xr:uid="{00000000-0005-0000-0000-00003C850000}"/>
    <cellStyle name="Normal 68 3 2 4 2 3 8" xfId="45694" xr:uid="{00000000-0005-0000-0000-00003D850000}"/>
    <cellStyle name="Normal 68 3 2 4 2 4" xfId="3882" xr:uid="{00000000-0005-0000-0000-00003E850000}"/>
    <cellStyle name="Normal 68 3 2 4 2 4 2" xfId="13399" xr:uid="{00000000-0005-0000-0000-00003F850000}"/>
    <cellStyle name="Normal 68 3 2 4 2 4 3" xfId="21552" xr:uid="{00000000-0005-0000-0000-000040850000}"/>
    <cellStyle name="Normal 68 3 2 4 2 4 4" xfId="29705" xr:uid="{00000000-0005-0000-0000-000041850000}"/>
    <cellStyle name="Normal 68 3 2 4 2 4 5" xfId="37937" xr:uid="{00000000-0005-0000-0000-000042850000}"/>
    <cellStyle name="Normal 68 3 2 4 2 4 6" xfId="47448" xr:uid="{00000000-0005-0000-0000-000043850000}"/>
    <cellStyle name="Normal 68 3 2 4 2 5" xfId="6442" xr:uid="{00000000-0005-0000-0000-000044850000}"/>
    <cellStyle name="Normal 68 3 2 4 2 5 2" xfId="15959" xr:uid="{00000000-0005-0000-0000-000045850000}"/>
    <cellStyle name="Normal 68 3 2 4 2 5 3" xfId="24112" xr:uid="{00000000-0005-0000-0000-000046850000}"/>
    <cellStyle name="Normal 68 3 2 4 2 5 4" xfId="32265" xr:uid="{00000000-0005-0000-0000-000047850000}"/>
    <cellStyle name="Normal 68 3 2 4 2 5 5" xfId="40497" xr:uid="{00000000-0005-0000-0000-000048850000}"/>
    <cellStyle name="Normal 68 3 2 4 2 5 6" xfId="50008" xr:uid="{00000000-0005-0000-0000-000049850000}"/>
    <cellStyle name="Normal 68 3 2 4 2 6" xfId="10359" xr:uid="{00000000-0005-0000-0000-00004A850000}"/>
    <cellStyle name="Normal 68 3 2 4 2 7" xfId="18518" xr:uid="{00000000-0005-0000-0000-00004B850000}"/>
    <cellStyle name="Normal 68 3 2 4 2 8" xfId="26671" xr:uid="{00000000-0005-0000-0000-00004C850000}"/>
    <cellStyle name="Normal 68 3 2 4 2 9" xfId="34903" xr:uid="{00000000-0005-0000-0000-00004D850000}"/>
    <cellStyle name="Normal 68 3 2 4 3" xfId="1159" xr:uid="{00000000-0005-0000-0000-00004E850000}"/>
    <cellStyle name="Normal 68 3 2 4 3 2" xfId="2442" xr:uid="{00000000-0005-0000-0000-00004F850000}"/>
    <cellStyle name="Normal 68 3 2 4 3 2 2" xfId="5482" xr:uid="{00000000-0005-0000-0000-000050850000}"/>
    <cellStyle name="Normal 68 3 2 4 3 2 2 2" xfId="14999" xr:uid="{00000000-0005-0000-0000-000051850000}"/>
    <cellStyle name="Normal 68 3 2 4 3 2 2 3" xfId="23152" xr:uid="{00000000-0005-0000-0000-000052850000}"/>
    <cellStyle name="Normal 68 3 2 4 3 2 2 4" xfId="31305" xr:uid="{00000000-0005-0000-0000-000053850000}"/>
    <cellStyle name="Normal 68 3 2 4 3 2 2 5" xfId="39537" xr:uid="{00000000-0005-0000-0000-000054850000}"/>
    <cellStyle name="Normal 68 3 2 4 3 2 2 6" xfId="49048" xr:uid="{00000000-0005-0000-0000-000055850000}"/>
    <cellStyle name="Normal 68 3 2 4 3 2 3" xfId="8042" xr:uid="{00000000-0005-0000-0000-000056850000}"/>
    <cellStyle name="Normal 68 3 2 4 3 2 3 2" xfId="17559" xr:uid="{00000000-0005-0000-0000-000057850000}"/>
    <cellStyle name="Normal 68 3 2 4 3 2 3 3" xfId="25712" xr:uid="{00000000-0005-0000-0000-000058850000}"/>
    <cellStyle name="Normal 68 3 2 4 3 2 3 4" xfId="33865" xr:uid="{00000000-0005-0000-0000-000059850000}"/>
    <cellStyle name="Normal 68 3 2 4 3 2 3 5" xfId="42097" xr:uid="{00000000-0005-0000-0000-00005A850000}"/>
    <cellStyle name="Normal 68 3 2 4 3 2 3 6" xfId="51608" xr:uid="{00000000-0005-0000-0000-00005B850000}"/>
    <cellStyle name="Normal 68 3 2 4 3 2 4" xfId="11959" xr:uid="{00000000-0005-0000-0000-00005C850000}"/>
    <cellStyle name="Normal 68 3 2 4 3 2 5" xfId="20118" xr:uid="{00000000-0005-0000-0000-00005D850000}"/>
    <cellStyle name="Normal 68 3 2 4 3 2 6" xfId="28271" xr:uid="{00000000-0005-0000-0000-00005E850000}"/>
    <cellStyle name="Normal 68 3 2 4 3 2 7" xfId="36503" xr:uid="{00000000-0005-0000-0000-00005F850000}"/>
    <cellStyle name="Normal 68 3 2 4 3 2 8" xfId="46014" xr:uid="{00000000-0005-0000-0000-000060850000}"/>
    <cellStyle name="Normal 68 3 2 4 3 3" xfId="4202" xr:uid="{00000000-0005-0000-0000-000061850000}"/>
    <cellStyle name="Normal 68 3 2 4 3 3 2" xfId="13719" xr:uid="{00000000-0005-0000-0000-000062850000}"/>
    <cellStyle name="Normal 68 3 2 4 3 3 3" xfId="21872" xr:uid="{00000000-0005-0000-0000-000063850000}"/>
    <cellStyle name="Normal 68 3 2 4 3 3 4" xfId="30025" xr:uid="{00000000-0005-0000-0000-000064850000}"/>
    <cellStyle name="Normal 68 3 2 4 3 3 5" xfId="38257" xr:uid="{00000000-0005-0000-0000-000065850000}"/>
    <cellStyle name="Normal 68 3 2 4 3 3 6" xfId="47768" xr:uid="{00000000-0005-0000-0000-000066850000}"/>
    <cellStyle name="Normal 68 3 2 4 3 4" xfId="6762" xr:uid="{00000000-0005-0000-0000-000067850000}"/>
    <cellStyle name="Normal 68 3 2 4 3 4 2" xfId="16279" xr:uid="{00000000-0005-0000-0000-000068850000}"/>
    <cellStyle name="Normal 68 3 2 4 3 4 3" xfId="24432" xr:uid="{00000000-0005-0000-0000-000069850000}"/>
    <cellStyle name="Normal 68 3 2 4 3 4 4" xfId="32585" xr:uid="{00000000-0005-0000-0000-00006A850000}"/>
    <cellStyle name="Normal 68 3 2 4 3 4 5" xfId="40817" xr:uid="{00000000-0005-0000-0000-00006B850000}"/>
    <cellStyle name="Normal 68 3 2 4 3 4 6" xfId="50328" xr:uid="{00000000-0005-0000-0000-00006C850000}"/>
    <cellStyle name="Normal 68 3 2 4 3 5" xfId="10679" xr:uid="{00000000-0005-0000-0000-00006D850000}"/>
    <cellStyle name="Normal 68 3 2 4 3 6" xfId="18838" xr:uid="{00000000-0005-0000-0000-00006E850000}"/>
    <cellStyle name="Normal 68 3 2 4 3 7" xfId="26991" xr:uid="{00000000-0005-0000-0000-00006F850000}"/>
    <cellStyle name="Normal 68 3 2 4 3 8" xfId="35223" xr:uid="{00000000-0005-0000-0000-000070850000}"/>
    <cellStyle name="Normal 68 3 2 4 3 9" xfId="44734" xr:uid="{00000000-0005-0000-0000-000071850000}"/>
    <cellStyle name="Normal 68 3 2 4 4" xfId="1802" xr:uid="{00000000-0005-0000-0000-000072850000}"/>
    <cellStyle name="Normal 68 3 2 4 4 2" xfId="4842" xr:uid="{00000000-0005-0000-0000-000073850000}"/>
    <cellStyle name="Normal 68 3 2 4 4 2 2" xfId="14359" xr:uid="{00000000-0005-0000-0000-000074850000}"/>
    <cellStyle name="Normal 68 3 2 4 4 2 3" xfId="22512" xr:uid="{00000000-0005-0000-0000-000075850000}"/>
    <cellStyle name="Normal 68 3 2 4 4 2 4" xfId="30665" xr:uid="{00000000-0005-0000-0000-000076850000}"/>
    <cellStyle name="Normal 68 3 2 4 4 2 5" xfId="38897" xr:uid="{00000000-0005-0000-0000-000077850000}"/>
    <cellStyle name="Normal 68 3 2 4 4 2 6" xfId="48408" xr:uid="{00000000-0005-0000-0000-000078850000}"/>
    <cellStyle name="Normal 68 3 2 4 4 3" xfId="7402" xr:uid="{00000000-0005-0000-0000-000079850000}"/>
    <cellStyle name="Normal 68 3 2 4 4 3 2" xfId="16919" xr:uid="{00000000-0005-0000-0000-00007A850000}"/>
    <cellStyle name="Normal 68 3 2 4 4 3 3" xfId="25072" xr:uid="{00000000-0005-0000-0000-00007B850000}"/>
    <cellStyle name="Normal 68 3 2 4 4 3 4" xfId="33225" xr:uid="{00000000-0005-0000-0000-00007C850000}"/>
    <cellStyle name="Normal 68 3 2 4 4 3 5" xfId="41457" xr:uid="{00000000-0005-0000-0000-00007D850000}"/>
    <cellStyle name="Normal 68 3 2 4 4 3 6" xfId="50968" xr:uid="{00000000-0005-0000-0000-00007E850000}"/>
    <cellStyle name="Normal 68 3 2 4 4 4" xfId="11319" xr:uid="{00000000-0005-0000-0000-00007F850000}"/>
    <cellStyle name="Normal 68 3 2 4 4 5" xfId="19478" xr:uid="{00000000-0005-0000-0000-000080850000}"/>
    <cellStyle name="Normal 68 3 2 4 4 6" xfId="27631" xr:uid="{00000000-0005-0000-0000-000081850000}"/>
    <cellStyle name="Normal 68 3 2 4 4 7" xfId="35863" xr:uid="{00000000-0005-0000-0000-000082850000}"/>
    <cellStyle name="Normal 68 3 2 4 4 8" xfId="45374" xr:uid="{00000000-0005-0000-0000-000083850000}"/>
    <cellStyle name="Normal 68 3 2 4 5" xfId="3559" xr:uid="{00000000-0005-0000-0000-000084850000}"/>
    <cellStyle name="Normal 68 3 2 4 5 2" xfId="13076" xr:uid="{00000000-0005-0000-0000-000085850000}"/>
    <cellStyle name="Normal 68 3 2 4 5 3" xfId="21232" xr:uid="{00000000-0005-0000-0000-000086850000}"/>
    <cellStyle name="Normal 68 3 2 4 5 4" xfId="29385" xr:uid="{00000000-0005-0000-0000-000087850000}"/>
    <cellStyle name="Normal 68 3 2 4 5 5" xfId="37617" xr:uid="{00000000-0005-0000-0000-000088850000}"/>
    <cellStyle name="Normal 68 3 2 4 5 6" xfId="47128" xr:uid="{00000000-0005-0000-0000-000089850000}"/>
    <cellStyle name="Normal 68 3 2 4 6" xfId="6122" xr:uid="{00000000-0005-0000-0000-00008A850000}"/>
    <cellStyle name="Normal 68 3 2 4 6 2" xfId="15639" xr:uid="{00000000-0005-0000-0000-00008B850000}"/>
    <cellStyle name="Normal 68 3 2 4 6 3" xfId="23792" xr:uid="{00000000-0005-0000-0000-00008C850000}"/>
    <cellStyle name="Normal 68 3 2 4 6 4" xfId="31945" xr:uid="{00000000-0005-0000-0000-00008D850000}"/>
    <cellStyle name="Normal 68 3 2 4 6 5" xfId="40177" xr:uid="{00000000-0005-0000-0000-00008E850000}"/>
    <cellStyle name="Normal 68 3 2 4 6 6" xfId="49688" xr:uid="{00000000-0005-0000-0000-00008F850000}"/>
    <cellStyle name="Normal 68 3 2 4 7" xfId="10039" xr:uid="{00000000-0005-0000-0000-000090850000}"/>
    <cellStyle name="Normal 68 3 2 4 8" xfId="18198" xr:uid="{00000000-0005-0000-0000-000091850000}"/>
    <cellStyle name="Normal 68 3 2 4 9" xfId="26351" xr:uid="{00000000-0005-0000-0000-000092850000}"/>
    <cellStyle name="Normal 68 3 2 40" xfId="53525" xr:uid="{00000000-0005-0000-0000-000093850000}"/>
    <cellStyle name="Normal 68 3 2 41" xfId="53604" xr:uid="{00000000-0005-0000-0000-000094850000}"/>
    <cellStyle name="Normal 68 3 2 42" xfId="53683" xr:uid="{00000000-0005-0000-0000-000095850000}"/>
    <cellStyle name="Normal 68 3 2 43" xfId="53762" xr:uid="{00000000-0005-0000-0000-000096850000}"/>
    <cellStyle name="Normal 68 3 2 5" xfId="673" xr:uid="{00000000-0005-0000-0000-000097850000}"/>
    <cellStyle name="Normal 68 3 2 5 10" xfId="44254" xr:uid="{00000000-0005-0000-0000-000098850000}"/>
    <cellStyle name="Normal 68 3 2 5 2" xfId="1319" xr:uid="{00000000-0005-0000-0000-000099850000}"/>
    <cellStyle name="Normal 68 3 2 5 2 2" xfId="2602" xr:uid="{00000000-0005-0000-0000-00009A850000}"/>
    <cellStyle name="Normal 68 3 2 5 2 2 2" xfId="5642" xr:uid="{00000000-0005-0000-0000-00009B850000}"/>
    <cellStyle name="Normal 68 3 2 5 2 2 2 2" xfId="15159" xr:uid="{00000000-0005-0000-0000-00009C850000}"/>
    <cellStyle name="Normal 68 3 2 5 2 2 2 3" xfId="23312" xr:uid="{00000000-0005-0000-0000-00009D850000}"/>
    <cellStyle name="Normal 68 3 2 5 2 2 2 4" xfId="31465" xr:uid="{00000000-0005-0000-0000-00009E850000}"/>
    <cellStyle name="Normal 68 3 2 5 2 2 2 5" xfId="39697" xr:uid="{00000000-0005-0000-0000-00009F850000}"/>
    <cellStyle name="Normal 68 3 2 5 2 2 2 6" xfId="49208" xr:uid="{00000000-0005-0000-0000-0000A0850000}"/>
    <cellStyle name="Normal 68 3 2 5 2 2 3" xfId="8202" xr:uid="{00000000-0005-0000-0000-0000A1850000}"/>
    <cellStyle name="Normal 68 3 2 5 2 2 3 2" xfId="17719" xr:uid="{00000000-0005-0000-0000-0000A2850000}"/>
    <cellStyle name="Normal 68 3 2 5 2 2 3 3" xfId="25872" xr:uid="{00000000-0005-0000-0000-0000A3850000}"/>
    <cellStyle name="Normal 68 3 2 5 2 2 3 4" xfId="34025" xr:uid="{00000000-0005-0000-0000-0000A4850000}"/>
    <cellStyle name="Normal 68 3 2 5 2 2 3 5" xfId="42257" xr:uid="{00000000-0005-0000-0000-0000A5850000}"/>
    <cellStyle name="Normal 68 3 2 5 2 2 3 6" xfId="51768" xr:uid="{00000000-0005-0000-0000-0000A6850000}"/>
    <cellStyle name="Normal 68 3 2 5 2 2 4" xfId="12119" xr:uid="{00000000-0005-0000-0000-0000A7850000}"/>
    <cellStyle name="Normal 68 3 2 5 2 2 5" xfId="20278" xr:uid="{00000000-0005-0000-0000-0000A8850000}"/>
    <cellStyle name="Normal 68 3 2 5 2 2 6" xfId="28431" xr:uid="{00000000-0005-0000-0000-0000A9850000}"/>
    <cellStyle name="Normal 68 3 2 5 2 2 7" xfId="36663" xr:uid="{00000000-0005-0000-0000-0000AA850000}"/>
    <cellStyle name="Normal 68 3 2 5 2 2 8" xfId="46174" xr:uid="{00000000-0005-0000-0000-0000AB850000}"/>
    <cellStyle name="Normal 68 3 2 5 2 3" xfId="4362" xr:uid="{00000000-0005-0000-0000-0000AC850000}"/>
    <cellStyle name="Normal 68 3 2 5 2 3 2" xfId="13879" xr:uid="{00000000-0005-0000-0000-0000AD850000}"/>
    <cellStyle name="Normal 68 3 2 5 2 3 3" xfId="22032" xr:uid="{00000000-0005-0000-0000-0000AE850000}"/>
    <cellStyle name="Normal 68 3 2 5 2 3 4" xfId="30185" xr:uid="{00000000-0005-0000-0000-0000AF850000}"/>
    <cellStyle name="Normal 68 3 2 5 2 3 5" xfId="38417" xr:uid="{00000000-0005-0000-0000-0000B0850000}"/>
    <cellStyle name="Normal 68 3 2 5 2 3 6" xfId="47928" xr:uid="{00000000-0005-0000-0000-0000B1850000}"/>
    <cellStyle name="Normal 68 3 2 5 2 4" xfId="6922" xr:uid="{00000000-0005-0000-0000-0000B2850000}"/>
    <cellStyle name="Normal 68 3 2 5 2 4 2" xfId="16439" xr:uid="{00000000-0005-0000-0000-0000B3850000}"/>
    <cellStyle name="Normal 68 3 2 5 2 4 3" xfId="24592" xr:uid="{00000000-0005-0000-0000-0000B4850000}"/>
    <cellStyle name="Normal 68 3 2 5 2 4 4" xfId="32745" xr:uid="{00000000-0005-0000-0000-0000B5850000}"/>
    <cellStyle name="Normal 68 3 2 5 2 4 5" xfId="40977" xr:uid="{00000000-0005-0000-0000-0000B6850000}"/>
    <cellStyle name="Normal 68 3 2 5 2 4 6" xfId="50488" xr:uid="{00000000-0005-0000-0000-0000B7850000}"/>
    <cellStyle name="Normal 68 3 2 5 2 5" xfId="10839" xr:uid="{00000000-0005-0000-0000-0000B8850000}"/>
    <cellStyle name="Normal 68 3 2 5 2 6" xfId="18998" xr:uid="{00000000-0005-0000-0000-0000B9850000}"/>
    <cellStyle name="Normal 68 3 2 5 2 7" xfId="27151" xr:uid="{00000000-0005-0000-0000-0000BA850000}"/>
    <cellStyle name="Normal 68 3 2 5 2 8" xfId="35383" xr:uid="{00000000-0005-0000-0000-0000BB850000}"/>
    <cellStyle name="Normal 68 3 2 5 2 9" xfId="44894" xr:uid="{00000000-0005-0000-0000-0000BC850000}"/>
    <cellStyle name="Normal 68 3 2 5 3" xfId="1962" xr:uid="{00000000-0005-0000-0000-0000BD850000}"/>
    <cellStyle name="Normal 68 3 2 5 3 2" xfId="5002" xr:uid="{00000000-0005-0000-0000-0000BE850000}"/>
    <cellStyle name="Normal 68 3 2 5 3 2 2" xfId="14519" xr:uid="{00000000-0005-0000-0000-0000BF850000}"/>
    <cellStyle name="Normal 68 3 2 5 3 2 3" xfId="22672" xr:uid="{00000000-0005-0000-0000-0000C0850000}"/>
    <cellStyle name="Normal 68 3 2 5 3 2 4" xfId="30825" xr:uid="{00000000-0005-0000-0000-0000C1850000}"/>
    <cellStyle name="Normal 68 3 2 5 3 2 5" xfId="39057" xr:uid="{00000000-0005-0000-0000-0000C2850000}"/>
    <cellStyle name="Normal 68 3 2 5 3 2 6" xfId="48568" xr:uid="{00000000-0005-0000-0000-0000C3850000}"/>
    <cellStyle name="Normal 68 3 2 5 3 3" xfId="7562" xr:uid="{00000000-0005-0000-0000-0000C4850000}"/>
    <cellStyle name="Normal 68 3 2 5 3 3 2" xfId="17079" xr:uid="{00000000-0005-0000-0000-0000C5850000}"/>
    <cellStyle name="Normal 68 3 2 5 3 3 3" xfId="25232" xr:uid="{00000000-0005-0000-0000-0000C6850000}"/>
    <cellStyle name="Normal 68 3 2 5 3 3 4" xfId="33385" xr:uid="{00000000-0005-0000-0000-0000C7850000}"/>
    <cellStyle name="Normal 68 3 2 5 3 3 5" xfId="41617" xr:uid="{00000000-0005-0000-0000-0000C8850000}"/>
    <cellStyle name="Normal 68 3 2 5 3 3 6" xfId="51128" xr:uid="{00000000-0005-0000-0000-0000C9850000}"/>
    <cellStyle name="Normal 68 3 2 5 3 4" xfId="11479" xr:uid="{00000000-0005-0000-0000-0000CA850000}"/>
    <cellStyle name="Normal 68 3 2 5 3 5" xfId="19638" xr:uid="{00000000-0005-0000-0000-0000CB850000}"/>
    <cellStyle name="Normal 68 3 2 5 3 6" xfId="27791" xr:uid="{00000000-0005-0000-0000-0000CC850000}"/>
    <cellStyle name="Normal 68 3 2 5 3 7" xfId="36023" xr:uid="{00000000-0005-0000-0000-0000CD850000}"/>
    <cellStyle name="Normal 68 3 2 5 3 8" xfId="45534" xr:uid="{00000000-0005-0000-0000-0000CE850000}"/>
    <cellStyle name="Normal 68 3 2 5 4" xfId="3719" xr:uid="{00000000-0005-0000-0000-0000CF850000}"/>
    <cellStyle name="Normal 68 3 2 5 4 2" xfId="13236" xr:uid="{00000000-0005-0000-0000-0000D0850000}"/>
    <cellStyle name="Normal 68 3 2 5 4 3" xfId="21392" xr:uid="{00000000-0005-0000-0000-0000D1850000}"/>
    <cellStyle name="Normal 68 3 2 5 4 4" xfId="29545" xr:uid="{00000000-0005-0000-0000-0000D2850000}"/>
    <cellStyle name="Normal 68 3 2 5 4 5" xfId="37777" xr:uid="{00000000-0005-0000-0000-0000D3850000}"/>
    <cellStyle name="Normal 68 3 2 5 4 6" xfId="47288" xr:uid="{00000000-0005-0000-0000-0000D4850000}"/>
    <cellStyle name="Normal 68 3 2 5 5" xfId="6282" xr:uid="{00000000-0005-0000-0000-0000D5850000}"/>
    <cellStyle name="Normal 68 3 2 5 5 2" xfId="15799" xr:uid="{00000000-0005-0000-0000-0000D6850000}"/>
    <cellStyle name="Normal 68 3 2 5 5 3" xfId="23952" xr:uid="{00000000-0005-0000-0000-0000D7850000}"/>
    <cellStyle name="Normal 68 3 2 5 5 4" xfId="32105" xr:uid="{00000000-0005-0000-0000-0000D8850000}"/>
    <cellStyle name="Normal 68 3 2 5 5 5" xfId="40337" xr:uid="{00000000-0005-0000-0000-0000D9850000}"/>
    <cellStyle name="Normal 68 3 2 5 5 6" xfId="49848" xr:uid="{00000000-0005-0000-0000-0000DA850000}"/>
    <cellStyle name="Normal 68 3 2 5 6" xfId="10199" xr:uid="{00000000-0005-0000-0000-0000DB850000}"/>
    <cellStyle name="Normal 68 3 2 5 7" xfId="18358" xr:uid="{00000000-0005-0000-0000-0000DC850000}"/>
    <cellStyle name="Normal 68 3 2 5 8" xfId="26511" xr:uid="{00000000-0005-0000-0000-0000DD850000}"/>
    <cellStyle name="Normal 68 3 2 5 9" xfId="34743" xr:uid="{00000000-0005-0000-0000-0000DE850000}"/>
    <cellStyle name="Normal 68 3 2 6" xfId="999" xr:uid="{00000000-0005-0000-0000-0000DF850000}"/>
    <cellStyle name="Normal 68 3 2 6 2" xfId="2282" xr:uid="{00000000-0005-0000-0000-0000E0850000}"/>
    <cellStyle name="Normal 68 3 2 6 2 2" xfId="5322" xr:uid="{00000000-0005-0000-0000-0000E1850000}"/>
    <cellStyle name="Normal 68 3 2 6 2 2 2" xfId="14839" xr:uid="{00000000-0005-0000-0000-0000E2850000}"/>
    <cellStyle name="Normal 68 3 2 6 2 2 3" xfId="22992" xr:uid="{00000000-0005-0000-0000-0000E3850000}"/>
    <cellStyle name="Normal 68 3 2 6 2 2 4" xfId="31145" xr:uid="{00000000-0005-0000-0000-0000E4850000}"/>
    <cellStyle name="Normal 68 3 2 6 2 2 5" xfId="39377" xr:uid="{00000000-0005-0000-0000-0000E5850000}"/>
    <cellStyle name="Normal 68 3 2 6 2 2 6" xfId="48888" xr:uid="{00000000-0005-0000-0000-0000E6850000}"/>
    <cellStyle name="Normal 68 3 2 6 2 3" xfId="7882" xr:uid="{00000000-0005-0000-0000-0000E7850000}"/>
    <cellStyle name="Normal 68 3 2 6 2 3 2" xfId="17399" xr:uid="{00000000-0005-0000-0000-0000E8850000}"/>
    <cellStyle name="Normal 68 3 2 6 2 3 3" xfId="25552" xr:uid="{00000000-0005-0000-0000-0000E9850000}"/>
    <cellStyle name="Normal 68 3 2 6 2 3 4" xfId="33705" xr:uid="{00000000-0005-0000-0000-0000EA850000}"/>
    <cellStyle name="Normal 68 3 2 6 2 3 5" xfId="41937" xr:uid="{00000000-0005-0000-0000-0000EB850000}"/>
    <cellStyle name="Normal 68 3 2 6 2 3 6" xfId="51448" xr:uid="{00000000-0005-0000-0000-0000EC850000}"/>
    <cellStyle name="Normal 68 3 2 6 2 4" xfId="11799" xr:uid="{00000000-0005-0000-0000-0000ED850000}"/>
    <cellStyle name="Normal 68 3 2 6 2 5" xfId="19958" xr:uid="{00000000-0005-0000-0000-0000EE850000}"/>
    <cellStyle name="Normal 68 3 2 6 2 6" xfId="28111" xr:uid="{00000000-0005-0000-0000-0000EF850000}"/>
    <cellStyle name="Normal 68 3 2 6 2 7" xfId="36343" xr:uid="{00000000-0005-0000-0000-0000F0850000}"/>
    <cellStyle name="Normal 68 3 2 6 2 8" xfId="45854" xr:uid="{00000000-0005-0000-0000-0000F1850000}"/>
    <cellStyle name="Normal 68 3 2 6 3" xfId="4042" xr:uid="{00000000-0005-0000-0000-0000F2850000}"/>
    <cellStyle name="Normal 68 3 2 6 3 2" xfId="13559" xr:uid="{00000000-0005-0000-0000-0000F3850000}"/>
    <cellStyle name="Normal 68 3 2 6 3 3" xfId="21712" xr:uid="{00000000-0005-0000-0000-0000F4850000}"/>
    <cellStyle name="Normal 68 3 2 6 3 4" xfId="29865" xr:uid="{00000000-0005-0000-0000-0000F5850000}"/>
    <cellStyle name="Normal 68 3 2 6 3 5" xfId="38097" xr:uid="{00000000-0005-0000-0000-0000F6850000}"/>
    <cellStyle name="Normal 68 3 2 6 3 6" xfId="47608" xr:uid="{00000000-0005-0000-0000-0000F7850000}"/>
    <cellStyle name="Normal 68 3 2 6 4" xfId="6602" xr:uid="{00000000-0005-0000-0000-0000F8850000}"/>
    <cellStyle name="Normal 68 3 2 6 4 2" xfId="16119" xr:uid="{00000000-0005-0000-0000-0000F9850000}"/>
    <cellStyle name="Normal 68 3 2 6 4 3" xfId="24272" xr:uid="{00000000-0005-0000-0000-0000FA850000}"/>
    <cellStyle name="Normal 68 3 2 6 4 4" xfId="32425" xr:uid="{00000000-0005-0000-0000-0000FB850000}"/>
    <cellStyle name="Normal 68 3 2 6 4 5" xfId="40657" xr:uid="{00000000-0005-0000-0000-0000FC850000}"/>
    <cellStyle name="Normal 68 3 2 6 4 6" xfId="50168" xr:uid="{00000000-0005-0000-0000-0000FD850000}"/>
    <cellStyle name="Normal 68 3 2 6 5" xfId="10519" xr:uid="{00000000-0005-0000-0000-0000FE850000}"/>
    <cellStyle name="Normal 68 3 2 6 6" xfId="18678" xr:uid="{00000000-0005-0000-0000-0000FF850000}"/>
    <cellStyle name="Normal 68 3 2 6 7" xfId="26831" xr:uid="{00000000-0005-0000-0000-000000860000}"/>
    <cellStyle name="Normal 68 3 2 6 8" xfId="35063" xr:uid="{00000000-0005-0000-0000-000001860000}"/>
    <cellStyle name="Normal 68 3 2 6 9" xfId="44574" xr:uid="{00000000-0005-0000-0000-000002860000}"/>
    <cellStyle name="Normal 68 3 2 7" xfId="1642" xr:uid="{00000000-0005-0000-0000-000003860000}"/>
    <cellStyle name="Normal 68 3 2 7 2" xfId="4682" xr:uid="{00000000-0005-0000-0000-000004860000}"/>
    <cellStyle name="Normal 68 3 2 7 2 2" xfId="14199" xr:uid="{00000000-0005-0000-0000-000005860000}"/>
    <cellStyle name="Normal 68 3 2 7 2 3" xfId="22352" xr:uid="{00000000-0005-0000-0000-000006860000}"/>
    <cellStyle name="Normal 68 3 2 7 2 4" xfId="30505" xr:uid="{00000000-0005-0000-0000-000007860000}"/>
    <cellStyle name="Normal 68 3 2 7 2 5" xfId="38737" xr:uid="{00000000-0005-0000-0000-000008860000}"/>
    <cellStyle name="Normal 68 3 2 7 2 6" xfId="48248" xr:uid="{00000000-0005-0000-0000-000009860000}"/>
    <cellStyle name="Normal 68 3 2 7 3" xfId="7242" xr:uid="{00000000-0005-0000-0000-00000A860000}"/>
    <cellStyle name="Normal 68 3 2 7 3 2" xfId="16759" xr:uid="{00000000-0005-0000-0000-00000B860000}"/>
    <cellStyle name="Normal 68 3 2 7 3 3" xfId="24912" xr:uid="{00000000-0005-0000-0000-00000C860000}"/>
    <cellStyle name="Normal 68 3 2 7 3 4" xfId="33065" xr:uid="{00000000-0005-0000-0000-00000D860000}"/>
    <cellStyle name="Normal 68 3 2 7 3 5" xfId="41297" xr:uid="{00000000-0005-0000-0000-00000E860000}"/>
    <cellStyle name="Normal 68 3 2 7 3 6" xfId="50808" xr:uid="{00000000-0005-0000-0000-00000F860000}"/>
    <cellStyle name="Normal 68 3 2 7 4" xfId="11159" xr:uid="{00000000-0005-0000-0000-000010860000}"/>
    <cellStyle name="Normal 68 3 2 7 5" xfId="19318" xr:uid="{00000000-0005-0000-0000-000011860000}"/>
    <cellStyle name="Normal 68 3 2 7 6" xfId="27471" xr:uid="{00000000-0005-0000-0000-000012860000}"/>
    <cellStyle name="Normal 68 3 2 7 7" xfId="35703" xr:uid="{00000000-0005-0000-0000-000013860000}"/>
    <cellStyle name="Normal 68 3 2 7 8" xfId="45214" xr:uid="{00000000-0005-0000-0000-000014860000}"/>
    <cellStyle name="Normal 68 3 2 8" xfId="2922" xr:uid="{00000000-0005-0000-0000-000015860000}"/>
    <cellStyle name="Normal 68 3 2 8 2" xfId="12439" xr:uid="{00000000-0005-0000-0000-000016860000}"/>
    <cellStyle name="Normal 68 3 2 8 3" xfId="20598" xr:uid="{00000000-0005-0000-0000-000017860000}"/>
    <cellStyle name="Normal 68 3 2 8 4" xfId="28751" xr:uid="{00000000-0005-0000-0000-000018860000}"/>
    <cellStyle name="Normal 68 3 2 8 5" xfId="36983" xr:uid="{00000000-0005-0000-0000-000019860000}"/>
    <cellStyle name="Normal 68 3 2 8 6" xfId="46494" xr:uid="{00000000-0005-0000-0000-00001A860000}"/>
    <cellStyle name="Normal 68 3 2 9" xfId="3001" xr:uid="{00000000-0005-0000-0000-00001B860000}"/>
    <cellStyle name="Normal 68 3 2 9 2" xfId="12518" xr:uid="{00000000-0005-0000-0000-00001C860000}"/>
    <cellStyle name="Normal 68 3 2 9 3" xfId="20677" xr:uid="{00000000-0005-0000-0000-00001D860000}"/>
    <cellStyle name="Normal 68 3 2 9 4" xfId="28830" xr:uid="{00000000-0005-0000-0000-00001E860000}"/>
    <cellStyle name="Normal 68 3 2 9 5" xfId="37062" xr:uid="{00000000-0005-0000-0000-00001F860000}"/>
    <cellStyle name="Normal 68 3 2 9 6" xfId="46573" xr:uid="{00000000-0005-0000-0000-000020860000}"/>
    <cellStyle name="Normal 68 3 3" xfId="248" xr:uid="{00000000-0005-0000-0000-000021860000}"/>
    <cellStyle name="Normal 68 3 4" xfId="392" xr:uid="{00000000-0005-0000-0000-000022860000}"/>
    <cellStyle name="Normal 68 3 5" xfId="354" xr:uid="{00000000-0005-0000-0000-000023860000}"/>
    <cellStyle name="Normal 68 3 5 10" xfId="3185" xr:uid="{00000000-0005-0000-0000-000024860000}"/>
    <cellStyle name="Normal 68 3 5 10 2" xfId="12702" xr:uid="{00000000-0005-0000-0000-000025860000}"/>
    <cellStyle name="Normal 68 3 5 10 3" xfId="20861" xr:uid="{00000000-0005-0000-0000-000026860000}"/>
    <cellStyle name="Normal 68 3 5 10 4" xfId="29014" xr:uid="{00000000-0005-0000-0000-000027860000}"/>
    <cellStyle name="Normal 68 3 5 10 5" xfId="37246" xr:uid="{00000000-0005-0000-0000-000028860000}"/>
    <cellStyle name="Normal 68 3 5 10 6" xfId="46757" xr:uid="{00000000-0005-0000-0000-000029860000}"/>
    <cellStyle name="Normal 68 3 5 11" xfId="3264" xr:uid="{00000000-0005-0000-0000-00002A860000}"/>
    <cellStyle name="Normal 68 3 5 11 2" xfId="12781" xr:uid="{00000000-0005-0000-0000-00002B860000}"/>
    <cellStyle name="Normal 68 3 5 11 3" xfId="20940" xr:uid="{00000000-0005-0000-0000-00002C860000}"/>
    <cellStyle name="Normal 68 3 5 11 4" xfId="29093" xr:uid="{00000000-0005-0000-0000-00002D860000}"/>
    <cellStyle name="Normal 68 3 5 11 5" xfId="37325" xr:uid="{00000000-0005-0000-0000-00002E860000}"/>
    <cellStyle name="Normal 68 3 5 11 6" xfId="46836" xr:uid="{00000000-0005-0000-0000-00002F860000}"/>
    <cellStyle name="Normal 68 3 5 12" xfId="3343" xr:uid="{00000000-0005-0000-0000-000030860000}"/>
    <cellStyle name="Normal 68 3 5 12 2" xfId="12860" xr:uid="{00000000-0005-0000-0000-000031860000}"/>
    <cellStyle name="Normal 68 3 5 12 3" xfId="21019" xr:uid="{00000000-0005-0000-0000-000032860000}"/>
    <cellStyle name="Normal 68 3 5 12 4" xfId="29172" xr:uid="{00000000-0005-0000-0000-000033860000}"/>
    <cellStyle name="Normal 68 3 5 12 5" xfId="37404" xr:uid="{00000000-0005-0000-0000-000034860000}"/>
    <cellStyle name="Normal 68 3 5 12 6" xfId="46915" xr:uid="{00000000-0005-0000-0000-000035860000}"/>
    <cellStyle name="Normal 68 3 5 13" xfId="3423" xr:uid="{00000000-0005-0000-0000-000036860000}"/>
    <cellStyle name="Normal 68 3 5 13 2" xfId="12940" xr:uid="{00000000-0005-0000-0000-000037860000}"/>
    <cellStyle name="Normal 68 3 5 13 3" xfId="21099" xr:uid="{00000000-0005-0000-0000-000038860000}"/>
    <cellStyle name="Normal 68 3 5 13 4" xfId="29252" xr:uid="{00000000-0005-0000-0000-000039860000}"/>
    <cellStyle name="Normal 68 3 5 13 5" xfId="37484" xr:uid="{00000000-0005-0000-0000-00003A860000}"/>
    <cellStyle name="Normal 68 3 5 13 6" xfId="46995" xr:uid="{00000000-0005-0000-0000-00003B860000}"/>
    <cellStyle name="Normal 68 3 5 14" xfId="5989" xr:uid="{00000000-0005-0000-0000-00003C860000}"/>
    <cellStyle name="Normal 68 3 5 14 2" xfId="15506" xr:uid="{00000000-0005-0000-0000-00003D860000}"/>
    <cellStyle name="Normal 68 3 5 14 3" xfId="23659" xr:uid="{00000000-0005-0000-0000-00003E860000}"/>
    <cellStyle name="Normal 68 3 5 14 4" xfId="31812" xr:uid="{00000000-0005-0000-0000-00003F860000}"/>
    <cellStyle name="Normal 68 3 5 14 5" xfId="40044" xr:uid="{00000000-0005-0000-0000-000040860000}"/>
    <cellStyle name="Normal 68 3 5 14 6" xfId="49555" xr:uid="{00000000-0005-0000-0000-000041860000}"/>
    <cellStyle name="Normal 68 3 5 15" xfId="8548" xr:uid="{00000000-0005-0000-0000-000042860000}"/>
    <cellStyle name="Normal 68 3 5 15 2" xfId="42603" xr:uid="{00000000-0005-0000-0000-000043860000}"/>
    <cellStyle name="Normal 68 3 5 15 3" xfId="52114" xr:uid="{00000000-0005-0000-0000-000044860000}"/>
    <cellStyle name="Normal 68 3 5 16" xfId="8627" xr:uid="{00000000-0005-0000-0000-000045860000}"/>
    <cellStyle name="Normal 68 3 5 16 2" xfId="42682" xr:uid="{00000000-0005-0000-0000-000046860000}"/>
    <cellStyle name="Normal 68 3 5 16 3" xfId="52193" xr:uid="{00000000-0005-0000-0000-000047860000}"/>
    <cellStyle name="Normal 68 3 5 17" xfId="8706" xr:uid="{00000000-0005-0000-0000-000048860000}"/>
    <cellStyle name="Normal 68 3 5 17 2" xfId="42761" xr:uid="{00000000-0005-0000-0000-000049860000}"/>
    <cellStyle name="Normal 68 3 5 17 3" xfId="52272" xr:uid="{00000000-0005-0000-0000-00004A860000}"/>
    <cellStyle name="Normal 68 3 5 18" xfId="8785" xr:uid="{00000000-0005-0000-0000-00004B860000}"/>
    <cellStyle name="Normal 68 3 5 18 2" xfId="42840" xr:uid="{00000000-0005-0000-0000-00004C860000}"/>
    <cellStyle name="Normal 68 3 5 18 3" xfId="52351" xr:uid="{00000000-0005-0000-0000-00004D860000}"/>
    <cellStyle name="Normal 68 3 5 19" xfId="8864" xr:uid="{00000000-0005-0000-0000-00004E860000}"/>
    <cellStyle name="Normal 68 3 5 19 2" xfId="42919" xr:uid="{00000000-0005-0000-0000-00004F860000}"/>
    <cellStyle name="Normal 68 3 5 19 3" xfId="52430" xr:uid="{00000000-0005-0000-0000-000050860000}"/>
    <cellStyle name="Normal 68 3 5 2" xfId="456" xr:uid="{00000000-0005-0000-0000-000051860000}"/>
    <cellStyle name="Normal 68 3 5 2 10" xfId="26298" xr:uid="{00000000-0005-0000-0000-000052860000}"/>
    <cellStyle name="Normal 68 3 5 2 11" xfId="34530" xr:uid="{00000000-0005-0000-0000-000053860000}"/>
    <cellStyle name="Normal 68 3 5 2 12" xfId="44041" xr:uid="{00000000-0005-0000-0000-000054860000}"/>
    <cellStyle name="Normal 68 3 5 2 2" xfId="617" xr:uid="{00000000-0005-0000-0000-000055860000}"/>
    <cellStyle name="Normal 68 3 5 2 2 10" xfId="34690" xr:uid="{00000000-0005-0000-0000-000056860000}"/>
    <cellStyle name="Normal 68 3 5 2 2 11" xfId="44201" xr:uid="{00000000-0005-0000-0000-000057860000}"/>
    <cellStyle name="Normal 68 3 5 2 2 2" xfId="943" xr:uid="{00000000-0005-0000-0000-000058860000}"/>
    <cellStyle name="Normal 68 3 5 2 2 2 10" xfId="44521" xr:uid="{00000000-0005-0000-0000-000059860000}"/>
    <cellStyle name="Normal 68 3 5 2 2 2 2" xfId="1586" xr:uid="{00000000-0005-0000-0000-00005A860000}"/>
    <cellStyle name="Normal 68 3 5 2 2 2 2 2" xfId="2869" xr:uid="{00000000-0005-0000-0000-00005B860000}"/>
    <cellStyle name="Normal 68 3 5 2 2 2 2 2 2" xfId="5909" xr:uid="{00000000-0005-0000-0000-00005C860000}"/>
    <cellStyle name="Normal 68 3 5 2 2 2 2 2 2 2" xfId="15426" xr:uid="{00000000-0005-0000-0000-00005D860000}"/>
    <cellStyle name="Normal 68 3 5 2 2 2 2 2 2 3" xfId="23579" xr:uid="{00000000-0005-0000-0000-00005E860000}"/>
    <cellStyle name="Normal 68 3 5 2 2 2 2 2 2 4" xfId="31732" xr:uid="{00000000-0005-0000-0000-00005F860000}"/>
    <cellStyle name="Normal 68 3 5 2 2 2 2 2 2 5" xfId="39964" xr:uid="{00000000-0005-0000-0000-000060860000}"/>
    <cellStyle name="Normal 68 3 5 2 2 2 2 2 2 6" xfId="49475" xr:uid="{00000000-0005-0000-0000-000061860000}"/>
    <cellStyle name="Normal 68 3 5 2 2 2 2 2 3" xfId="8469" xr:uid="{00000000-0005-0000-0000-000062860000}"/>
    <cellStyle name="Normal 68 3 5 2 2 2 2 2 3 2" xfId="17986" xr:uid="{00000000-0005-0000-0000-000063860000}"/>
    <cellStyle name="Normal 68 3 5 2 2 2 2 2 3 3" xfId="26139" xr:uid="{00000000-0005-0000-0000-000064860000}"/>
    <cellStyle name="Normal 68 3 5 2 2 2 2 2 3 4" xfId="34292" xr:uid="{00000000-0005-0000-0000-000065860000}"/>
    <cellStyle name="Normal 68 3 5 2 2 2 2 2 3 5" xfId="42524" xr:uid="{00000000-0005-0000-0000-000066860000}"/>
    <cellStyle name="Normal 68 3 5 2 2 2 2 2 3 6" xfId="52035" xr:uid="{00000000-0005-0000-0000-000067860000}"/>
    <cellStyle name="Normal 68 3 5 2 2 2 2 2 4" xfId="12386" xr:uid="{00000000-0005-0000-0000-000068860000}"/>
    <cellStyle name="Normal 68 3 5 2 2 2 2 2 5" xfId="20545" xr:uid="{00000000-0005-0000-0000-000069860000}"/>
    <cellStyle name="Normal 68 3 5 2 2 2 2 2 6" xfId="28698" xr:uid="{00000000-0005-0000-0000-00006A860000}"/>
    <cellStyle name="Normal 68 3 5 2 2 2 2 2 7" xfId="36930" xr:uid="{00000000-0005-0000-0000-00006B860000}"/>
    <cellStyle name="Normal 68 3 5 2 2 2 2 2 8" xfId="46441" xr:uid="{00000000-0005-0000-0000-00006C860000}"/>
    <cellStyle name="Normal 68 3 5 2 2 2 2 3" xfId="4629" xr:uid="{00000000-0005-0000-0000-00006D860000}"/>
    <cellStyle name="Normal 68 3 5 2 2 2 2 3 2" xfId="14146" xr:uid="{00000000-0005-0000-0000-00006E860000}"/>
    <cellStyle name="Normal 68 3 5 2 2 2 2 3 3" xfId="22299" xr:uid="{00000000-0005-0000-0000-00006F860000}"/>
    <cellStyle name="Normal 68 3 5 2 2 2 2 3 4" xfId="30452" xr:uid="{00000000-0005-0000-0000-000070860000}"/>
    <cellStyle name="Normal 68 3 5 2 2 2 2 3 5" xfId="38684" xr:uid="{00000000-0005-0000-0000-000071860000}"/>
    <cellStyle name="Normal 68 3 5 2 2 2 2 3 6" xfId="48195" xr:uid="{00000000-0005-0000-0000-000072860000}"/>
    <cellStyle name="Normal 68 3 5 2 2 2 2 4" xfId="7189" xr:uid="{00000000-0005-0000-0000-000073860000}"/>
    <cellStyle name="Normal 68 3 5 2 2 2 2 4 2" xfId="16706" xr:uid="{00000000-0005-0000-0000-000074860000}"/>
    <cellStyle name="Normal 68 3 5 2 2 2 2 4 3" xfId="24859" xr:uid="{00000000-0005-0000-0000-000075860000}"/>
    <cellStyle name="Normal 68 3 5 2 2 2 2 4 4" xfId="33012" xr:uid="{00000000-0005-0000-0000-000076860000}"/>
    <cellStyle name="Normal 68 3 5 2 2 2 2 4 5" xfId="41244" xr:uid="{00000000-0005-0000-0000-000077860000}"/>
    <cellStyle name="Normal 68 3 5 2 2 2 2 4 6" xfId="50755" xr:uid="{00000000-0005-0000-0000-000078860000}"/>
    <cellStyle name="Normal 68 3 5 2 2 2 2 5" xfId="11106" xr:uid="{00000000-0005-0000-0000-000079860000}"/>
    <cellStyle name="Normal 68 3 5 2 2 2 2 6" xfId="19265" xr:uid="{00000000-0005-0000-0000-00007A860000}"/>
    <cellStyle name="Normal 68 3 5 2 2 2 2 7" xfId="27418" xr:uid="{00000000-0005-0000-0000-00007B860000}"/>
    <cellStyle name="Normal 68 3 5 2 2 2 2 8" xfId="35650" xr:uid="{00000000-0005-0000-0000-00007C860000}"/>
    <cellStyle name="Normal 68 3 5 2 2 2 2 9" xfId="45161" xr:uid="{00000000-0005-0000-0000-00007D860000}"/>
    <cellStyle name="Normal 68 3 5 2 2 2 3" xfId="2229" xr:uid="{00000000-0005-0000-0000-00007E860000}"/>
    <cellStyle name="Normal 68 3 5 2 2 2 3 2" xfId="5269" xr:uid="{00000000-0005-0000-0000-00007F860000}"/>
    <cellStyle name="Normal 68 3 5 2 2 2 3 2 2" xfId="14786" xr:uid="{00000000-0005-0000-0000-000080860000}"/>
    <cellStyle name="Normal 68 3 5 2 2 2 3 2 3" xfId="22939" xr:uid="{00000000-0005-0000-0000-000081860000}"/>
    <cellStyle name="Normal 68 3 5 2 2 2 3 2 4" xfId="31092" xr:uid="{00000000-0005-0000-0000-000082860000}"/>
    <cellStyle name="Normal 68 3 5 2 2 2 3 2 5" xfId="39324" xr:uid="{00000000-0005-0000-0000-000083860000}"/>
    <cellStyle name="Normal 68 3 5 2 2 2 3 2 6" xfId="48835" xr:uid="{00000000-0005-0000-0000-000084860000}"/>
    <cellStyle name="Normal 68 3 5 2 2 2 3 3" xfId="7829" xr:uid="{00000000-0005-0000-0000-000085860000}"/>
    <cellStyle name="Normal 68 3 5 2 2 2 3 3 2" xfId="17346" xr:uid="{00000000-0005-0000-0000-000086860000}"/>
    <cellStyle name="Normal 68 3 5 2 2 2 3 3 3" xfId="25499" xr:uid="{00000000-0005-0000-0000-000087860000}"/>
    <cellStyle name="Normal 68 3 5 2 2 2 3 3 4" xfId="33652" xr:uid="{00000000-0005-0000-0000-000088860000}"/>
    <cellStyle name="Normal 68 3 5 2 2 2 3 3 5" xfId="41884" xr:uid="{00000000-0005-0000-0000-000089860000}"/>
    <cellStyle name="Normal 68 3 5 2 2 2 3 3 6" xfId="51395" xr:uid="{00000000-0005-0000-0000-00008A860000}"/>
    <cellStyle name="Normal 68 3 5 2 2 2 3 4" xfId="11746" xr:uid="{00000000-0005-0000-0000-00008B860000}"/>
    <cellStyle name="Normal 68 3 5 2 2 2 3 5" xfId="19905" xr:uid="{00000000-0005-0000-0000-00008C860000}"/>
    <cellStyle name="Normal 68 3 5 2 2 2 3 6" xfId="28058" xr:uid="{00000000-0005-0000-0000-00008D860000}"/>
    <cellStyle name="Normal 68 3 5 2 2 2 3 7" xfId="36290" xr:uid="{00000000-0005-0000-0000-00008E860000}"/>
    <cellStyle name="Normal 68 3 5 2 2 2 3 8" xfId="45801" xr:uid="{00000000-0005-0000-0000-00008F860000}"/>
    <cellStyle name="Normal 68 3 5 2 2 2 4" xfId="3989" xr:uid="{00000000-0005-0000-0000-000090860000}"/>
    <cellStyle name="Normal 68 3 5 2 2 2 4 2" xfId="13506" xr:uid="{00000000-0005-0000-0000-000091860000}"/>
    <cellStyle name="Normal 68 3 5 2 2 2 4 3" xfId="21659" xr:uid="{00000000-0005-0000-0000-000092860000}"/>
    <cellStyle name="Normal 68 3 5 2 2 2 4 4" xfId="29812" xr:uid="{00000000-0005-0000-0000-000093860000}"/>
    <cellStyle name="Normal 68 3 5 2 2 2 4 5" xfId="38044" xr:uid="{00000000-0005-0000-0000-000094860000}"/>
    <cellStyle name="Normal 68 3 5 2 2 2 4 6" xfId="47555" xr:uid="{00000000-0005-0000-0000-000095860000}"/>
    <cellStyle name="Normal 68 3 5 2 2 2 5" xfId="6549" xr:uid="{00000000-0005-0000-0000-000096860000}"/>
    <cellStyle name="Normal 68 3 5 2 2 2 5 2" xfId="16066" xr:uid="{00000000-0005-0000-0000-000097860000}"/>
    <cellStyle name="Normal 68 3 5 2 2 2 5 3" xfId="24219" xr:uid="{00000000-0005-0000-0000-000098860000}"/>
    <cellStyle name="Normal 68 3 5 2 2 2 5 4" xfId="32372" xr:uid="{00000000-0005-0000-0000-000099860000}"/>
    <cellStyle name="Normal 68 3 5 2 2 2 5 5" xfId="40604" xr:uid="{00000000-0005-0000-0000-00009A860000}"/>
    <cellStyle name="Normal 68 3 5 2 2 2 5 6" xfId="50115" xr:uid="{00000000-0005-0000-0000-00009B860000}"/>
    <cellStyle name="Normal 68 3 5 2 2 2 6" xfId="10466" xr:uid="{00000000-0005-0000-0000-00009C860000}"/>
    <cellStyle name="Normal 68 3 5 2 2 2 7" xfId="18625" xr:uid="{00000000-0005-0000-0000-00009D860000}"/>
    <cellStyle name="Normal 68 3 5 2 2 2 8" xfId="26778" xr:uid="{00000000-0005-0000-0000-00009E860000}"/>
    <cellStyle name="Normal 68 3 5 2 2 2 9" xfId="35010" xr:uid="{00000000-0005-0000-0000-00009F860000}"/>
    <cellStyle name="Normal 68 3 5 2 2 3" xfId="1266" xr:uid="{00000000-0005-0000-0000-0000A0860000}"/>
    <cellStyle name="Normal 68 3 5 2 2 3 2" xfId="2549" xr:uid="{00000000-0005-0000-0000-0000A1860000}"/>
    <cellStyle name="Normal 68 3 5 2 2 3 2 2" xfId="5589" xr:uid="{00000000-0005-0000-0000-0000A2860000}"/>
    <cellStyle name="Normal 68 3 5 2 2 3 2 2 2" xfId="15106" xr:uid="{00000000-0005-0000-0000-0000A3860000}"/>
    <cellStyle name="Normal 68 3 5 2 2 3 2 2 3" xfId="23259" xr:uid="{00000000-0005-0000-0000-0000A4860000}"/>
    <cellStyle name="Normal 68 3 5 2 2 3 2 2 4" xfId="31412" xr:uid="{00000000-0005-0000-0000-0000A5860000}"/>
    <cellStyle name="Normal 68 3 5 2 2 3 2 2 5" xfId="39644" xr:uid="{00000000-0005-0000-0000-0000A6860000}"/>
    <cellStyle name="Normal 68 3 5 2 2 3 2 2 6" xfId="49155" xr:uid="{00000000-0005-0000-0000-0000A7860000}"/>
    <cellStyle name="Normal 68 3 5 2 2 3 2 3" xfId="8149" xr:uid="{00000000-0005-0000-0000-0000A8860000}"/>
    <cellStyle name="Normal 68 3 5 2 2 3 2 3 2" xfId="17666" xr:uid="{00000000-0005-0000-0000-0000A9860000}"/>
    <cellStyle name="Normal 68 3 5 2 2 3 2 3 3" xfId="25819" xr:uid="{00000000-0005-0000-0000-0000AA860000}"/>
    <cellStyle name="Normal 68 3 5 2 2 3 2 3 4" xfId="33972" xr:uid="{00000000-0005-0000-0000-0000AB860000}"/>
    <cellStyle name="Normal 68 3 5 2 2 3 2 3 5" xfId="42204" xr:uid="{00000000-0005-0000-0000-0000AC860000}"/>
    <cellStyle name="Normal 68 3 5 2 2 3 2 3 6" xfId="51715" xr:uid="{00000000-0005-0000-0000-0000AD860000}"/>
    <cellStyle name="Normal 68 3 5 2 2 3 2 4" xfId="12066" xr:uid="{00000000-0005-0000-0000-0000AE860000}"/>
    <cellStyle name="Normal 68 3 5 2 2 3 2 5" xfId="20225" xr:uid="{00000000-0005-0000-0000-0000AF860000}"/>
    <cellStyle name="Normal 68 3 5 2 2 3 2 6" xfId="28378" xr:uid="{00000000-0005-0000-0000-0000B0860000}"/>
    <cellStyle name="Normal 68 3 5 2 2 3 2 7" xfId="36610" xr:uid="{00000000-0005-0000-0000-0000B1860000}"/>
    <cellStyle name="Normal 68 3 5 2 2 3 2 8" xfId="46121" xr:uid="{00000000-0005-0000-0000-0000B2860000}"/>
    <cellStyle name="Normal 68 3 5 2 2 3 3" xfId="4309" xr:uid="{00000000-0005-0000-0000-0000B3860000}"/>
    <cellStyle name="Normal 68 3 5 2 2 3 3 2" xfId="13826" xr:uid="{00000000-0005-0000-0000-0000B4860000}"/>
    <cellStyle name="Normal 68 3 5 2 2 3 3 3" xfId="21979" xr:uid="{00000000-0005-0000-0000-0000B5860000}"/>
    <cellStyle name="Normal 68 3 5 2 2 3 3 4" xfId="30132" xr:uid="{00000000-0005-0000-0000-0000B6860000}"/>
    <cellStyle name="Normal 68 3 5 2 2 3 3 5" xfId="38364" xr:uid="{00000000-0005-0000-0000-0000B7860000}"/>
    <cellStyle name="Normal 68 3 5 2 2 3 3 6" xfId="47875" xr:uid="{00000000-0005-0000-0000-0000B8860000}"/>
    <cellStyle name="Normal 68 3 5 2 2 3 4" xfId="6869" xr:uid="{00000000-0005-0000-0000-0000B9860000}"/>
    <cellStyle name="Normal 68 3 5 2 2 3 4 2" xfId="16386" xr:uid="{00000000-0005-0000-0000-0000BA860000}"/>
    <cellStyle name="Normal 68 3 5 2 2 3 4 3" xfId="24539" xr:uid="{00000000-0005-0000-0000-0000BB860000}"/>
    <cellStyle name="Normal 68 3 5 2 2 3 4 4" xfId="32692" xr:uid="{00000000-0005-0000-0000-0000BC860000}"/>
    <cellStyle name="Normal 68 3 5 2 2 3 4 5" xfId="40924" xr:uid="{00000000-0005-0000-0000-0000BD860000}"/>
    <cellStyle name="Normal 68 3 5 2 2 3 4 6" xfId="50435" xr:uid="{00000000-0005-0000-0000-0000BE860000}"/>
    <cellStyle name="Normal 68 3 5 2 2 3 5" xfId="10786" xr:uid="{00000000-0005-0000-0000-0000BF860000}"/>
    <cellStyle name="Normal 68 3 5 2 2 3 6" xfId="18945" xr:uid="{00000000-0005-0000-0000-0000C0860000}"/>
    <cellStyle name="Normal 68 3 5 2 2 3 7" xfId="27098" xr:uid="{00000000-0005-0000-0000-0000C1860000}"/>
    <cellStyle name="Normal 68 3 5 2 2 3 8" xfId="35330" xr:uid="{00000000-0005-0000-0000-0000C2860000}"/>
    <cellStyle name="Normal 68 3 5 2 2 3 9" xfId="44841" xr:uid="{00000000-0005-0000-0000-0000C3860000}"/>
    <cellStyle name="Normal 68 3 5 2 2 4" xfId="1909" xr:uid="{00000000-0005-0000-0000-0000C4860000}"/>
    <cellStyle name="Normal 68 3 5 2 2 4 2" xfId="4949" xr:uid="{00000000-0005-0000-0000-0000C5860000}"/>
    <cellStyle name="Normal 68 3 5 2 2 4 2 2" xfId="14466" xr:uid="{00000000-0005-0000-0000-0000C6860000}"/>
    <cellStyle name="Normal 68 3 5 2 2 4 2 3" xfId="22619" xr:uid="{00000000-0005-0000-0000-0000C7860000}"/>
    <cellStyle name="Normal 68 3 5 2 2 4 2 4" xfId="30772" xr:uid="{00000000-0005-0000-0000-0000C8860000}"/>
    <cellStyle name="Normal 68 3 5 2 2 4 2 5" xfId="39004" xr:uid="{00000000-0005-0000-0000-0000C9860000}"/>
    <cellStyle name="Normal 68 3 5 2 2 4 2 6" xfId="48515" xr:uid="{00000000-0005-0000-0000-0000CA860000}"/>
    <cellStyle name="Normal 68 3 5 2 2 4 3" xfId="7509" xr:uid="{00000000-0005-0000-0000-0000CB860000}"/>
    <cellStyle name="Normal 68 3 5 2 2 4 3 2" xfId="17026" xr:uid="{00000000-0005-0000-0000-0000CC860000}"/>
    <cellStyle name="Normal 68 3 5 2 2 4 3 3" xfId="25179" xr:uid="{00000000-0005-0000-0000-0000CD860000}"/>
    <cellStyle name="Normal 68 3 5 2 2 4 3 4" xfId="33332" xr:uid="{00000000-0005-0000-0000-0000CE860000}"/>
    <cellStyle name="Normal 68 3 5 2 2 4 3 5" xfId="41564" xr:uid="{00000000-0005-0000-0000-0000CF860000}"/>
    <cellStyle name="Normal 68 3 5 2 2 4 3 6" xfId="51075" xr:uid="{00000000-0005-0000-0000-0000D0860000}"/>
    <cellStyle name="Normal 68 3 5 2 2 4 4" xfId="11426" xr:uid="{00000000-0005-0000-0000-0000D1860000}"/>
    <cellStyle name="Normal 68 3 5 2 2 4 5" xfId="19585" xr:uid="{00000000-0005-0000-0000-0000D2860000}"/>
    <cellStyle name="Normal 68 3 5 2 2 4 6" xfId="27738" xr:uid="{00000000-0005-0000-0000-0000D3860000}"/>
    <cellStyle name="Normal 68 3 5 2 2 4 7" xfId="35970" xr:uid="{00000000-0005-0000-0000-0000D4860000}"/>
    <cellStyle name="Normal 68 3 5 2 2 4 8" xfId="45481" xr:uid="{00000000-0005-0000-0000-0000D5860000}"/>
    <cellStyle name="Normal 68 3 5 2 2 5" xfId="3666" xr:uid="{00000000-0005-0000-0000-0000D6860000}"/>
    <cellStyle name="Normal 68 3 5 2 2 5 2" xfId="13183" xr:uid="{00000000-0005-0000-0000-0000D7860000}"/>
    <cellStyle name="Normal 68 3 5 2 2 5 3" xfId="21339" xr:uid="{00000000-0005-0000-0000-0000D8860000}"/>
    <cellStyle name="Normal 68 3 5 2 2 5 4" xfId="29492" xr:uid="{00000000-0005-0000-0000-0000D9860000}"/>
    <cellStyle name="Normal 68 3 5 2 2 5 5" xfId="37724" xr:uid="{00000000-0005-0000-0000-0000DA860000}"/>
    <cellStyle name="Normal 68 3 5 2 2 5 6" xfId="47235" xr:uid="{00000000-0005-0000-0000-0000DB860000}"/>
    <cellStyle name="Normal 68 3 5 2 2 6" xfId="6229" xr:uid="{00000000-0005-0000-0000-0000DC860000}"/>
    <cellStyle name="Normal 68 3 5 2 2 6 2" xfId="15746" xr:uid="{00000000-0005-0000-0000-0000DD860000}"/>
    <cellStyle name="Normal 68 3 5 2 2 6 3" xfId="23899" xr:uid="{00000000-0005-0000-0000-0000DE860000}"/>
    <cellStyle name="Normal 68 3 5 2 2 6 4" xfId="32052" xr:uid="{00000000-0005-0000-0000-0000DF860000}"/>
    <cellStyle name="Normal 68 3 5 2 2 6 5" xfId="40284" xr:uid="{00000000-0005-0000-0000-0000E0860000}"/>
    <cellStyle name="Normal 68 3 5 2 2 6 6" xfId="49795" xr:uid="{00000000-0005-0000-0000-0000E1860000}"/>
    <cellStyle name="Normal 68 3 5 2 2 7" xfId="10146" xr:uid="{00000000-0005-0000-0000-0000E2860000}"/>
    <cellStyle name="Normal 68 3 5 2 2 8" xfId="18305" xr:uid="{00000000-0005-0000-0000-0000E3860000}"/>
    <cellStyle name="Normal 68 3 5 2 2 9" xfId="26458" xr:uid="{00000000-0005-0000-0000-0000E4860000}"/>
    <cellStyle name="Normal 68 3 5 2 3" xfId="780" xr:uid="{00000000-0005-0000-0000-0000E5860000}"/>
    <cellStyle name="Normal 68 3 5 2 3 10" xfId="44361" xr:uid="{00000000-0005-0000-0000-0000E6860000}"/>
    <cellStyle name="Normal 68 3 5 2 3 2" xfId="1426" xr:uid="{00000000-0005-0000-0000-0000E7860000}"/>
    <cellStyle name="Normal 68 3 5 2 3 2 2" xfId="2709" xr:uid="{00000000-0005-0000-0000-0000E8860000}"/>
    <cellStyle name="Normal 68 3 5 2 3 2 2 2" xfId="5749" xr:uid="{00000000-0005-0000-0000-0000E9860000}"/>
    <cellStyle name="Normal 68 3 5 2 3 2 2 2 2" xfId="15266" xr:uid="{00000000-0005-0000-0000-0000EA860000}"/>
    <cellStyle name="Normal 68 3 5 2 3 2 2 2 3" xfId="23419" xr:uid="{00000000-0005-0000-0000-0000EB860000}"/>
    <cellStyle name="Normal 68 3 5 2 3 2 2 2 4" xfId="31572" xr:uid="{00000000-0005-0000-0000-0000EC860000}"/>
    <cellStyle name="Normal 68 3 5 2 3 2 2 2 5" xfId="39804" xr:uid="{00000000-0005-0000-0000-0000ED860000}"/>
    <cellStyle name="Normal 68 3 5 2 3 2 2 2 6" xfId="49315" xr:uid="{00000000-0005-0000-0000-0000EE860000}"/>
    <cellStyle name="Normal 68 3 5 2 3 2 2 3" xfId="8309" xr:uid="{00000000-0005-0000-0000-0000EF860000}"/>
    <cellStyle name="Normal 68 3 5 2 3 2 2 3 2" xfId="17826" xr:uid="{00000000-0005-0000-0000-0000F0860000}"/>
    <cellStyle name="Normal 68 3 5 2 3 2 2 3 3" xfId="25979" xr:uid="{00000000-0005-0000-0000-0000F1860000}"/>
    <cellStyle name="Normal 68 3 5 2 3 2 2 3 4" xfId="34132" xr:uid="{00000000-0005-0000-0000-0000F2860000}"/>
    <cellStyle name="Normal 68 3 5 2 3 2 2 3 5" xfId="42364" xr:uid="{00000000-0005-0000-0000-0000F3860000}"/>
    <cellStyle name="Normal 68 3 5 2 3 2 2 3 6" xfId="51875" xr:uid="{00000000-0005-0000-0000-0000F4860000}"/>
    <cellStyle name="Normal 68 3 5 2 3 2 2 4" xfId="12226" xr:uid="{00000000-0005-0000-0000-0000F5860000}"/>
    <cellStyle name="Normal 68 3 5 2 3 2 2 5" xfId="20385" xr:uid="{00000000-0005-0000-0000-0000F6860000}"/>
    <cellStyle name="Normal 68 3 5 2 3 2 2 6" xfId="28538" xr:uid="{00000000-0005-0000-0000-0000F7860000}"/>
    <cellStyle name="Normal 68 3 5 2 3 2 2 7" xfId="36770" xr:uid="{00000000-0005-0000-0000-0000F8860000}"/>
    <cellStyle name="Normal 68 3 5 2 3 2 2 8" xfId="46281" xr:uid="{00000000-0005-0000-0000-0000F9860000}"/>
    <cellStyle name="Normal 68 3 5 2 3 2 3" xfId="4469" xr:uid="{00000000-0005-0000-0000-0000FA860000}"/>
    <cellStyle name="Normal 68 3 5 2 3 2 3 2" xfId="13986" xr:uid="{00000000-0005-0000-0000-0000FB860000}"/>
    <cellStyle name="Normal 68 3 5 2 3 2 3 3" xfId="22139" xr:uid="{00000000-0005-0000-0000-0000FC860000}"/>
    <cellStyle name="Normal 68 3 5 2 3 2 3 4" xfId="30292" xr:uid="{00000000-0005-0000-0000-0000FD860000}"/>
    <cellStyle name="Normal 68 3 5 2 3 2 3 5" xfId="38524" xr:uid="{00000000-0005-0000-0000-0000FE860000}"/>
    <cellStyle name="Normal 68 3 5 2 3 2 3 6" xfId="48035" xr:uid="{00000000-0005-0000-0000-0000FF860000}"/>
    <cellStyle name="Normal 68 3 5 2 3 2 4" xfId="7029" xr:uid="{00000000-0005-0000-0000-000000870000}"/>
    <cellStyle name="Normal 68 3 5 2 3 2 4 2" xfId="16546" xr:uid="{00000000-0005-0000-0000-000001870000}"/>
    <cellStyle name="Normal 68 3 5 2 3 2 4 3" xfId="24699" xr:uid="{00000000-0005-0000-0000-000002870000}"/>
    <cellStyle name="Normal 68 3 5 2 3 2 4 4" xfId="32852" xr:uid="{00000000-0005-0000-0000-000003870000}"/>
    <cellStyle name="Normal 68 3 5 2 3 2 4 5" xfId="41084" xr:uid="{00000000-0005-0000-0000-000004870000}"/>
    <cellStyle name="Normal 68 3 5 2 3 2 4 6" xfId="50595" xr:uid="{00000000-0005-0000-0000-000005870000}"/>
    <cellStyle name="Normal 68 3 5 2 3 2 5" xfId="10946" xr:uid="{00000000-0005-0000-0000-000006870000}"/>
    <cellStyle name="Normal 68 3 5 2 3 2 6" xfId="19105" xr:uid="{00000000-0005-0000-0000-000007870000}"/>
    <cellStyle name="Normal 68 3 5 2 3 2 7" xfId="27258" xr:uid="{00000000-0005-0000-0000-000008870000}"/>
    <cellStyle name="Normal 68 3 5 2 3 2 8" xfId="35490" xr:uid="{00000000-0005-0000-0000-000009870000}"/>
    <cellStyle name="Normal 68 3 5 2 3 2 9" xfId="45001" xr:uid="{00000000-0005-0000-0000-00000A870000}"/>
    <cellStyle name="Normal 68 3 5 2 3 3" xfId="2069" xr:uid="{00000000-0005-0000-0000-00000B870000}"/>
    <cellStyle name="Normal 68 3 5 2 3 3 2" xfId="5109" xr:uid="{00000000-0005-0000-0000-00000C870000}"/>
    <cellStyle name="Normal 68 3 5 2 3 3 2 2" xfId="14626" xr:uid="{00000000-0005-0000-0000-00000D870000}"/>
    <cellStyle name="Normal 68 3 5 2 3 3 2 3" xfId="22779" xr:uid="{00000000-0005-0000-0000-00000E870000}"/>
    <cellStyle name="Normal 68 3 5 2 3 3 2 4" xfId="30932" xr:uid="{00000000-0005-0000-0000-00000F870000}"/>
    <cellStyle name="Normal 68 3 5 2 3 3 2 5" xfId="39164" xr:uid="{00000000-0005-0000-0000-000010870000}"/>
    <cellStyle name="Normal 68 3 5 2 3 3 2 6" xfId="48675" xr:uid="{00000000-0005-0000-0000-000011870000}"/>
    <cellStyle name="Normal 68 3 5 2 3 3 3" xfId="7669" xr:uid="{00000000-0005-0000-0000-000012870000}"/>
    <cellStyle name="Normal 68 3 5 2 3 3 3 2" xfId="17186" xr:uid="{00000000-0005-0000-0000-000013870000}"/>
    <cellStyle name="Normal 68 3 5 2 3 3 3 3" xfId="25339" xr:uid="{00000000-0005-0000-0000-000014870000}"/>
    <cellStyle name="Normal 68 3 5 2 3 3 3 4" xfId="33492" xr:uid="{00000000-0005-0000-0000-000015870000}"/>
    <cellStyle name="Normal 68 3 5 2 3 3 3 5" xfId="41724" xr:uid="{00000000-0005-0000-0000-000016870000}"/>
    <cellStyle name="Normal 68 3 5 2 3 3 3 6" xfId="51235" xr:uid="{00000000-0005-0000-0000-000017870000}"/>
    <cellStyle name="Normal 68 3 5 2 3 3 4" xfId="11586" xr:uid="{00000000-0005-0000-0000-000018870000}"/>
    <cellStyle name="Normal 68 3 5 2 3 3 5" xfId="19745" xr:uid="{00000000-0005-0000-0000-000019870000}"/>
    <cellStyle name="Normal 68 3 5 2 3 3 6" xfId="27898" xr:uid="{00000000-0005-0000-0000-00001A870000}"/>
    <cellStyle name="Normal 68 3 5 2 3 3 7" xfId="36130" xr:uid="{00000000-0005-0000-0000-00001B870000}"/>
    <cellStyle name="Normal 68 3 5 2 3 3 8" xfId="45641" xr:uid="{00000000-0005-0000-0000-00001C870000}"/>
    <cellStyle name="Normal 68 3 5 2 3 4" xfId="3826" xr:uid="{00000000-0005-0000-0000-00001D870000}"/>
    <cellStyle name="Normal 68 3 5 2 3 4 2" xfId="13343" xr:uid="{00000000-0005-0000-0000-00001E870000}"/>
    <cellStyle name="Normal 68 3 5 2 3 4 3" xfId="21499" xr:uid="{00000000-0005-0000-0000-00001F870000}"/>
    <cellStyle name="Normal 68 3 5 2 3 4 4" xfId="29652" xr:uid="{00000000-0005-0000-0000-000020870000}"/>
    <cellStyle name="Normal 68 3 5 2 3 4 5" xfId="37884" xr:uid="{00000000-0005-0000-0000-000021870000}"/>
    <cellStyle name="Normal 68 3 5 2 3 4 6" xfId="47395" xr:uid="{00000000-0005-0000-0000-000022870000}"/>
    <cellStyle name="Normal 68 3 5 2 3 5" xfId="6389" xr:uid="{00000000-0005-0000-0000-000023870000}"/>
    <cellStyle name="Normal 68 3 5 2 3 5 2" xfId="15906" xr:uid="{00000000-0005-0000-0000-000024870000}"/>
    <cellStyle name="Normal 68 3 5 2 3 5 3" xfId="24059" xr:uid="{00000000-0005-0000-0000-000025870000}"/>
    <cellStyle name="Normal 68 3 5 2 3 5 4" xfId="32212" xr:uid="{00000000-0005-0000-0000-000026870000}"/>
    <cellStyle name="Normal 68 3 5 2 3 5 5" xfId="40444" xr:uid="{00000000-0005-0000-0000-000027870000}"/>
    <cellStyle name="Normal 68 3 5 2 3 5 6" xfId="49955" xr:uid="{00000000-0005-0000-0000-000028870000}"/>
    <cellStyle name="Normal 68 3 5 2 3 6" xfId="10306" xr:uid="{00000000-0005-0000-0000-000029870000}"/>
    <cellStyle name="Normal 68 3 5 2 3 7" xfId="18465" xr:uid="{00000000-0005-0000-0000-00002A870000}"/>
    <cellStyle name="Normal 68 3 5 2 3 8" xfId="26618" xr:uid="{00000000-0005-0000-0000-00002B870000}"/>
    <cellStyle name="Normal 68 3 5 2 3 9" xfId="34850" xr:uid="{00000000-0005-0000-0000-00002C870000}"/>
    <cellStyle name="Normal 68 3 5 2 4" xfId="1106" xr:uid="{00000000-0005-0000-0000-00002D870000}"/>
    <cellStyle name="Normal 68 3 5 2 4 2" xfId="2389" xr:uid="{00000000-0005-0000-0000-00002E870000}"/>
    <cellStyle name="Normal 68 3 5 2 4 2 2" xfId="5429" xr:uid="{00000000-0005-0000-0000-00002F870000}"/>
    <cellStyle name="Normal 68 3 5 2 4 2 2 2" xfId="14946" xr:uid="{00000000-0005-0000-0000-000030870000}"/>
    <cellStyle name="Normal 68 3 5 2 4 2 2 3" xfId="23099" xr:uid="{00000000-0005-0000-0000-000031870000}"/>
    <cellStyle name="Normal 68 3 5 2 4 2 2 4" xfId="31252" xr:uid="{00000000-0005-0000-0000-000032870000}"/>
    <cellStyle name="Normal 68 3 5 2 4 2 2 5" xfId="39484" xr:uid="{00000000-0005-0000-0000-000033870000}"/>
    <cellStyle name="Normal 68 3 5 2 4 2 2 6" xfId="48995" xr:uid="{00000000-0005-0000-0000-000034870000}"/>
    <cellStyle name="Normal 68 3 5 2 4 2 3" xfId="7989" xr:uid="{00000000-0005-0000-0000-000035870000}"/>
    <cellStyle name="Normal 68 3 5 2 4 2 3 2" xfId="17506" xr:uid="{00000000-0005-0000-0000-000036870000}"/>
    <cellStyle name="Normal 68 3 5 2 4 2 3 3" xfId="25659" xr:uid="{00000000-0005-0000-0000-000037870000}"/>
    <cellStyle name="Normal 68 3 5 2 4 2 3 4" xfId="33812" xr:uid="{00000000-0005-0000-0000-000038870000}"/>
    <cellStyle name="Normal 68 3 5 2 4 2 3 5" xfId="42044" xr:uid="{00000000-0005-0000-0000-000039870000}"/>
    <cellStyle name="Normal 68 3 5 2 4 2 3 6" xfId="51555" xr:uid="{00000000-0005-0000-0000-00003A870000}"/>
    <cellStyle name="Normal 68 3 5 2 4 2 4" xfId="11906" xr:uid="{00000000-0005-0000-0000-00003B870000}"/>
    <cellStyle name="Normal 68 3 5 2 4 2 5" xfId="20065" xr:uid="{00000000-0005-0000-0000-00003C870000}"/>
    <cellStyle name="Normal 68 3 5 2 4 2 6" xfId="28218" xr:uid="{00000000-0005-0000-0000-00003D870000}"/>
    <cellStyle name="Normal 68 3 5 2 4 2 7" xfId="36450" xr:uid="{00000000-0005-0000-0000-00003E870000}"/>
    <cellStyle name="Normal 68 3 5 2 4 2 8" xfId="45961" xr:uid="{00000000-0005-0000-0000-00003F870000}"/>
    <cellStyle name="Normal 68 3 5 2 4 3" xfId="4149" xr:uid="{00000000-0005-0000-0000-000040870000}"/>
    <cellStyle name="Normal 68 3 5 2 4 3 2" xfId="13666" xr:uid="{00000000-0005-0000-0000-000041870000}"/>
    <cellStyle name="Normal 68 3 5 2 4 3 3" xfId="21819" xr:uid="{00000000-0005-0000-0000-000042870000}"/>
    <cellStyle name="Normal 68 3 5 2 4 3 4" xfId="29972" xr:uid="{00000000-0005-0000-0000-000043870000}"/>
    <cellStyle name="Normal 68 3 5 2 4 3 5" xfId="38204" xr:uid="{00000000-0005-0000-0000-000044870000}"/>
    <cellStyle name="Normal 68 3 5 2 4 3 6" xfId="47715" xr:uid="{00000000-0005-0000-0000-000045870000}"/>
    <cellStyle name="Normal 68 3 5 2 4 4" xfId="6709" xr:uid="{00000000-0005-0000-0000-000046870000}"/>
    <cellStyle name="Normal 68 3 5 2 4 4 2" xfId="16226" xr:uid="{00000000-0005-0000-0000-000047870000}"/>
    <cellStyle name="Normal 68 3 5 2 4 4 3" xfId="24379" xr:uid="{00000000-0005-0000-0000-000048870000}"/>
    <cellStyle name="Normal 68 3 5 2 4 4 4" xfId="32532" xr:uid="{00000000-0005-0000-0000-000049870000}"/>
    <cellStyle name="Normal 68 3 5 2 4 4 5" xfId="40764" xr:uid="{00000000-0005-0000-0000-00004A870000}"/>
    <cellStyle name="Normal 68 3 5 2 4 4 6" xfId="50275" xr:uid="{00000000-0005-0000-0000-00004B870000}"/>
    <cellStyle name="Normal 68 3 5 2 4 5" xfId="10626" xr:uid="{00000000-0005-0000-0000-00004C870000}"/>
    <cellStyle name="Normal 68 3 5 2 4 6" xfId="18785" xr:uid="{00000000-0005-0000-0000-00004D870000}"/>
    <cellStyle name="Normal 68 3 5 2 4 7" xfId="26938" xr:uid="{00000000-0005-0000-0000-00004E870000}"/>
    <cellStyle name="Normal 68 3 5 2 4 8" xfId="35170" xr:uid="{00000000-0005-0000-0000-00004F870000}"/>
    <cellStyle name="Normal 68 3 5 2 4 9" xfId="44681" xr:uid="{00000000-0005-0000-0000-000050870000}"/>
    <cellStyle name="Normal 68 3 5 2 5" xfId="1749" xr:uid="{00000000-0005-0000-0000-000051870000}"/>
    <cellStyle name="Normal 68 3 5 2 5 2" xfId="4789" xr:uid="{00000000-0005-0000-0000-000052870000}"/>
    <cellStyle name="Normal 68 3 5 2 5 2 2" xfId="14306" xr:uid="{00000000-0005-0000-0000-000053870000}"/>
    <cellStyle name="Normal 68 3 5 2 5 2 3" xfId="22459" xr:uid="{00000000-0005-0000-0000-000054870000}"/>
    <cellStyle name="Normal 68 3 5 2 5 2 4" xfId="30612" xr:uid="{00000000-0005-0000-0000-000055870000}"/>
    <cellStyle name="Normal 68 3 5 2 5 2 5" xfId="38844" xr:uid="{00000000-0005-0000-0000-000056870000}"/>
    <cellStyle name="Normal 68 3 5 2 5 2 6" xfId="48355" xr:uid="{00000000-0005-0000-0000-000057870000}"/>
    <cellStyle name="Normal 68 3 5 2 5 3" xfId="7349" xr:uid="{00000000-0005-0000-0000-000058870000}"/>
    <cellStyle name="Normal 68 3 5 2 5 3 2" xfId="16866" xr:uid="{00000000-0005-0000-0000-000059870000}"/>
    <cellStyle name="Normal 68 3 5 2 5 3 3" xfId="25019" xr:uid="{00000000-0005-0000-0000-00005A870000}"/>
    <cellStyle name="Normal 68 3 5 2 5 3 4" xfId="33172" xr:uid="{00000000-0005-0000-0000-00005B870000}"/>
    <cellStyle name="Normal 68 3 5 2 5 3 5" xfId="41404" xr:uid="{00000000-0005-0000-0000-00005C870000}"/>
    <cellStyle name="Normal 68 3 5 2 5 3 6" xfId="50915" xr:uid="{00000000-0005-0000-0000-00005D870000}"/>
    <cellStyle name="Normal 68 3 5 2 5 4" xfId="11266" xr:uid="{00000000-0005-0000-0000-00005E870000}"/>
    <cellStyle name="Normal 68 3 5 2 5 5" xfId="19425" xr:uid="{00000000-0005-0000-0000-00005F870000}"/>
    <cellStyle name="Normal 68 3 5 2 5 6" xfId="27578" xr:uid="{00000000-0005-0000-0000-000060870000}"/>
    <cellStyle name="Normal 68 3 5 2 5 7" xfId="35810" xr:uid="{00000000-0005-0000-0000-000061870000}"/>
    <cellStyle name="Normal 68 3 5 2 5 8" xfId="45321" xr:uid="{00000000-0005-0000-0000-000062870000}"/>
    <cellStyle name="Normal 68 3 5 2 6" xfId="3503" xr:uid="{00000000-0005-0000-0000-000063870000}"/>
    <cellStyle name="Normal 68 3 5 2 6 2" xfId="13020" xr:uid="{00000000-0005-0000-0000-000064870000}"/>
    <cellStyle name="Normal 68 3 5 2 6 3" xfId="21179" xr:uid="{00000000-0005-0000-0000-000065870000}"/>
    <cellStyle name="Normal 68 3 5 2 6 4" xfId="29332" xr:uid="{00000000-0005-0000-0000-000066870000}"/>
    <cellStyle name="Normal 68 3 5 2 6 5" xfId="37564" xr:uid="{00000000-0005-0000-0000-000067870000}"/>
    <cellStyle name="Normal 68 3 5 2 6 6" xfId="47075" xr:uid="{00000000-0005-0000-0000-000068870000}"/>
    <cellStyle name="Normal 68 3 5 2 7" xfId="6069" xr:uid="{00000000-0005-0000-0000-000069870000}"/>
    <cellStyle name="Normal 68 3 5 2 7 2" xfId="15586" xr:uid="{00000000-0005-0000-0000-00006A870000}"/>
    <cellStyle name="Normal 68 3 5 2 7 3" xfId="23739" xr:uid="{00000000-0005-0000-0000-00006B870000}"/>
    <cellStyle name="Normal 68 3 5 2 7 4" xfId="31892" xr:uid="{00000000-0005-0000-0000-00006C870000}"/>
    <cellStyle name="Normal 68 3 5 2 7 5" xfId="40124" xr:uid="{00000000-0005-0000-0000-00006D870000}"/>
    <cellStyle name="Normal 68 3 5 2 7 6" xfId="49635" xr:uid="{00000000-0005-0000-0000-00006E870000}"/>
    <cellStyle name="Normal 68 3 5 2 8" xfId="9986" xr:uid="{00000000-0005-0000-0000-00006F870000}"/>
    <cellStyle name="Normal 68 3 5 2 9" xfId="18145" xr:uid="{00000000-0005-0000-0000-000070870000}"/>
    <cellStyle name="Normal 68 3 5 20" xfId="8943" xr:uid="{00000000-0005-0000-0000-000071870000}"/>
    <cellStyle name="Normal 68 3 5 20 2" xfId="42998" xr:uid="{00000000-0005-0000-0000-000072870000}"/>
    <cellStyle name="Normal 68 3 5 20 3" xfId="52509" xr:uid="{00000000-0005-0000-0000-000073870000}"/>
    <cellStyle name="Normal 68 3 5 21" xfId="9022" xr:uid="{00000000-0005-0000-0000-000074870000}"/>
    <cellStyle name="Normal 68 3 5 21 2" xfId="43077" xr:uid="{00000000-0005-0000-0000-000075870000}"/>
    <cellStyle name="Normal 68 3 5 21 3" xfId="52588" xr:uid="{00000000-0005-0000-0000-000076870000}"/>
    <cellStyle name="Normal 68 3 5 22" xfId="9101" xr:uid="{00000000-0005-0000-0000-000077870000}"/>
    <cellStyle name="Normal 68 3 5 22 2" xfId="43156" xr:uid="{00000000-0005-0000-0000-000078870000}"/>
    <cellStyle name="Normal 68 3 5 22 3" xfId="52667" xr:uid="{00000000-0005-0000-0000-000079870000}"/>
    <cellStyle name="Normal 68 3 5 23" xfId="9180" xr:uid="{00000000-0005-0000-0000-00007A870000}"/>
    <cellStyle name="Normal 68 3 5 23 2" xfId="43235" xr:uid="{00000000-0005-0000-0000-00007B870000}"/>
    <cellStyle name="Normal 68 3 5 23 3" xfId="52746" xr:uid="{00000000-0005-0000-0000-00007C870000}"/>
    <cellStyle name="Normal 68 3 5 24" xfId="9259" xr:uid="{00000000-0005-0000-0000-00007D870000}"/>
    <cellStyle name="Normal 68 3 5 24 2" xfId="43314" xr:uid="{00000000-0005-0000-0000-00007E870000}"/>
    <cellStyle name="Normal 68 3 5 24 3" xfId="52825" xr:uid="{00000000-0005-0000-0000-00007F870000}"/>
    <cellStyle name="Normal 68 3 5 25" xfId="9338" xr:uid="{00000000-0005-0000-0000-000080870000}"/>
    <cellStyle name="Normal 68 3 5 25 2" xfId="43393" xr:uid="{00000000-0005-0000-0000-000081870000}"/>
    <cellStyle name="Normal 68 3 5 25 3" xfId="52904" xr:uid="{00000000-0005-0000-0000-000082870000}"/>
    <cellStyle name="Normal 68 3 5 26" xfId="9417" xr:uid="{00000000-0005-0000-0000-000083870000}"/>
    <cellStyle name="Normal 68 3 5 26 2" xfId="43472" xr:uid="{00000000-0005-0000-0000-000084870000}"/>
    <cellStyle name="Normal 68 3 5 26 3" xfId="52983" xr:uid="{00000000-0005-0000-0000-000085870000}"/>
    <cellStyle name="Normal 68 3 5 27" xfId="9496" xr:uid="{00000000-0005-0000-0000-000086870000}"/>
    <cellStyle name="Normal 68 3 5 27 2" xfId="43551" xr:uid="{00000000-0005-0000-0000-000087870000}"/>
    <cellStyle name="Normal 68 3 5 27 3" xfId="53062" xr:uid="{00000000-0005-0000-0000-000088870000}"/>
    <cellStyle name="Normal 68 3 5 28" xfId="9575" xr:uid="{00000000-0005-0000-0000-000089870000}"/>
    <cellStyle name="Normal 68 3 5 28 2" xfId="43630" xr:uid="{00000000-0005-0000-0000-00008A870000}"/>
    <cellStyle name="Normal 68 3 5 28 3" xfId="53141" xr:uid="{00000000-0005-0000-0000-00008B870000}"/>
    <cellStyle name="Normal 68 3 5 29" xfId="9654" xr:uid="{00000000-0005-0000-0000-00008C870000}"/>
    <cellStyle name="Normal 68 3 5 29 2" xfId="43709" xr:uid="{00000000-0005-0000-0000-00008D870000}"/>
    <cellStyle name="Normal 68 3 5 29 3" xfId="53220" xr:uid="{00000000-0005-0000-0000-00008E870000}"/>
    <cellStyle name="Normal 68 3 5 3" xfId="537" xr:uid="{00000000-0005-0000-0000-00008F870000}"/>
    <cellStyle name="Normal 68 3 5 3 10" xfId="34610" xr:uid="{00000000-0005-0000-0000-000090870000}"/>
    <cellStyle name="Normal 68 3 5 3 11" xfId="44121" xr:uid="{00000000-0005-0000-0000-000091870000}"/>
    <cellStyle name="Normal 68 3 5 3 2" xfId="863" xr:uid="{00000000-0005-0000-0000-000092870000}"/>
    <cellStyle name="Normal 68 3 5 3 2 10" xfId="44441" xr:uid="{00000000-0005-0000-0000-000093870000}"/>
    <cellStyle name="Normal 68 3 5 3 2 2" xfId="1506" xr:uid="{00000000-0005-0000-0000-000094870000}"/>
    <cellStyle name="Normal 68 3 5 3 2 2 2" xfId="2789" xr:uid="{00000000-0005-0000-0000-000095870000}"/>
    <cellStyle name="Normal 68 3 5 3 2 2 2 2" xfId="5829" xr:uid="{00000000-0005-0000-0000-000096870000}"/>
    <cellStyle name="Normal 68 3 5 3 2 2 2 2 2" xfId="15346" xr:uid="{00000000-0005-0000-0000-000097870000}"/>
    <cellStyle name="Normal 68 3 5 3 2 2 2 2 3" xfId="23499" xr:uid="{00000000-0005-0000-0000-000098870000}"/>
    <cellStyle name="Normal 68 3 5 3 2 2 2 2 4" xfId="31652" xr:uid="{00000000-0005-0000-0000-000099870000}"/>
    <cellStyle name="Normal 68 3 5 3 2 2 2 2 5" xfId="39884" xr:uid="{00000000-0005-0000-0000-00009A870000}"/>
    <cellStyle name="Normal 68 3 5 3 2 2 2 2 6" xfId="49395" xr:uid="{00000000-0005-0000-0000-00009B870000}"/>
    <cellStyle name="Normal 68 3 5 3 2 2 2 3" xfId="8389" xr:uid="{00000000-0005-0000-0000-00009C870000}"/>
    <cellStyle name="Normal 68 3 5 3 2 2 2 3 2" xfId="17906" xr:uid="{00000000-0005-0000-0000-00009D870000}"/>
    <cellStyle name="Normal 68 3 5 3 2 2 2 3 3" xfId="26059" xr:uid="{00000000-0005-0000-0000-00009E870000}"/>
    <cellStyle name="Normal 68 3 5 3 2 2 2 3 4" xfId="34212" xr:uid="{00000000-0005-0000-0000-00009F870000}"/>
    <cellStyle name="Normal 68 3 5 3 2 2 2 3 5" xfId="42444" xr:uid="{00000000-0005-0000-0000-0000A0870000}"/>
    <cellStyle name="Normal 68 3 5 3 2 2 2 3 6" xfId="51955" xr:uid="{00000000-0005-0000-0000-0000A1870000}"/>
    <cellStyle name="Normal 68 3 5 3 2 2 2 4" xfId="12306" xr:uid="{00000000-0005-0000-0000-0000A2870000}"/>
    <cellStyle name="Normal 68 3 5 3 2 2 2 5" xfId="20465" xr:uid="{00000000-0005-0000-0000-0000A3870000}"/>
    <cellStyle name="Normal 68 3 5 3 2 2 2 6" xfId="28618" xr:uid="{00000000-0005-0000-0000-0000A4870000}"/>
    <cellStyle name="Normal 68 3 5 3 2 2 2 7" xfId="36850" xr:uid="{00000000-0005-0000-0000-0000A5870000}"/>
    <cellStyle name="Normal 68 3 5 3 2 2 2 8" xfId="46361" xr:uid="{00000000-0005-0000-0000-0000A6870000}"/>
    <cellStyle name="Normal 68 3 5 3 2 2 3" xfId="4549" xr:uid="{00000000-0005-0000-0000-0000A7870000}"/>
    <cellStyle name="Normal 68 3 5 3 2 2 3 2" xfId="14066" xr:uid="{00000000-0005-0000-0000-0000A8870000}"/>
    <cellStyle name="Normal 68 3 5 3 2 2 3 3" xfId="22219" xr:uid="{00000000-0005-0000-0000-0000A9870000}"/>
    <cellStyle name="Normal 68 3 5 3 2 2 3 4" xfId="30372" xr:uid="{00000000-0005-0000-0000-0000AA870000}"/>
    <cellStyle name="Normal 68 3 5 3 2 2 3 5" xfId="38604" xr:uid="{00000000-0005-0000-0000-0000AB870000}"/>
    <cellStyle name="Normal 68 3 5 3 2 2 3 6" xfId="48115" xr:uid="{00000000-0005-0000-0000-0000AC870000}"/>
    <cellStyle name="Normal 68 3 5 3 2 2 4" xfId="7109" xr:uid="{00000000-0005-0000-0000-0000AD870000}"/>
    <cellStyle name="Normal 68 3 5 3 2 2 4 2" xfId="16626" xr:uid="{00000000-0005-0000-0000-0000AE870000}"/>
    <cellStyle name="Normal 68 3 5 3 2 2 4 3" xfId="24779" xr:uid="{00000000-0005-0000-0000-0000AF870000}"/>
    <cellStyle name="Normal 68 3 5 3 2 2 4 4" xfId="32932" xr:uid="{00000000-0005-0000-0000-0000B0870000}"/>
    <cellStyle name="Normal 68 3 5 3 2 2 4 5" xfId="41164" xr:uid="{00000000-0005-0000-0000-0000B1870000}"/>
    <cellStyle name="Normal 68 3 5 3 2 2 4 6" xfId="50675" xr:uid="{00000000-0005-0000-0000-0000B2870000}"/>
    <cellStyle name="Normal 68 3 5 3 2 2 5" xfId="11026" xr:uid="{00000000-0005-0000-0000-0000B3870000}"/>
    <cellStyle name="Normal 68 3 5 3 2 2 6" xfId="19185" xr:uid="{00000000-0005-0000-0000-0000B4870000}"/>
    <cellStyle name="Normal 68 3 5 3 2 2 7" xfId="27338" xr:uid="{00000000-0005-0000-0000-0000B5870000}"/>
    <cellStyle name="Normal 68 3 5 3 2 2 8" xfId="35570" xr:uid="{00000000-0005-0000-0000-0000B6870000}"/>
    <cellStyle name="Normal 68 3 5 3 2 2 9" xfId="45081" xr:uid="{00000000-0005-0000-0000-0000B7870000}"/>
    <cellStyle name="Normal 68 3 5 3 2 3" xfId="2149" xr:uid="{00000000-0005-0000-0000-0000B8870000}"/>
    <cellStyle name="Normal 68 3 5 3 2 3 2" xfId="5189" xr:uid="{00000000-0005-0000-0000-0000B9870000}"/>
    <cellStyle name="Normal 68 3 5 3 2 3 2 2" xfId="14706" xr:uid="{00000000-0005-0000-0000-0000BA870000}"/>
    <cellStyle name="Normal 68 3 5 3 2 3 2 3" xfId="22859" xr:uid="{00000000-0005-0000-0000-0000BB870000}"/>
    <cellStyle name="Normal 68 3 5 3 2 3 2 4" xfId="31012" xr:uid="{00000000-0005-0000-0000-0000BC870000}"/>
    <cellStyle name="Normal 68 3 5 3 2 3 2 5" xfId="39244" xr:uid="{00000000-0005-0000-0000-0000BD870000}"/>
    <cellStyle name="Normal 68 3 5 3 2 3 2 6" xfId="48755" xr:uid="{00000000-0005-0000-0000-0000BE870000}"/>
    <cellStyle name="Normal 68 3 5 3 2 3 3" xfId="7749" xr:uid="{00000000-0005-0000-0000-0000BF870000}"/>
    <cellStyle name="Normal 68 3 5 3 2 3 3 2" xfId="17266" xr:uid="{00000000-0005-0000-0000-0000C0870000}"/>
    <cellStyle name="Normal 68 3 5 3 2 3 3 3" xfId="25419" xr:uid="{00000000-0005-0000-0000-0000C1870000}"/>
    <cellStyle name="Normal 68 3 5 3 2 3 3 4" xfId="33572" xr:uid="{00000000-0005-0000-0000-0000C2870000}"/>
    <cellStyle name="Normal 68 3 5 3 2 3 3 5" xfId="41804" xr:uid="{00000000-0005-0000-0000-0000C3870000}"/>
    <cellStyle name="Normal 68 3 5 3 2 3 3 6" xfId="51315" xr:uid="{00000000-0005-0000-0000-0000C4870000}"/>
    <cellStyle name="Normal 68 3 5 3 2 3 4" xfId="11666" xr:uid="{00000000-0005-0000-0000-0000C5870000}"/>
    <cellStyle name="Normal 68 3 5 3 2 3 5" xfId="19825" xr:uid="{00000000-0005-0000-0000-0000C6870000}"/>
    <cellStyle name="Normal 68 3 5 3 2 3 6" xfId="27978" xr:uid="{00000000-0005-0000-0000-0000C7870000}"/>
    <cellStyle name="Normal 68 3 5 3 2 3 7" xfId="36210" xr:uid="{00000000-0005-0000-0000-0000C8870000}"/>
    <cellStyle name="Normal 68 3 5 3 2 3 8" xfId="45721" xr:uid="{00000000-0005-0000-0000-0000C9870000}"/>
    <cellStyle name="Normal 68 3 5 3 2 4" xfId="3909" xr:uid="{00000000-0005-0000-0000-0000CA870000}"/>
    <cellStyle name="Normal 68 3 5 3 2 4 2" xfId="13426" xr:uid="{00000000-0005-0000-0000-0000CB870000}"/>
    <cellStyle name="Normal 68 3 5 3 2 4 3" xfId="21579" xr:uid="{00000000-0005-0000-0000-0000CC870000}"/>
    <cellStyle name="Normal 68 3 5 3 2 4 4" xfId="29732" xr:uid="{00000000-0005-0000-0000-0000CD870000}"/>
    <cellStyle name="Normal 68 3 5 3 2 4 5" xfId="37964" xr:uid="{00000000-0005-0000-0000-0000CE870000}"/>
    <cellStyle name="Normal 68 3 5 3 2 4 6" xfId="47475" xr:uid="{00000000-0005-0000-0000-0000CF870000}"/>
    <cellStyle name="Normal 68 3 5 3 2 5" xfId="6469" xr:uid="{00000000-0005-0000-0000-0000D0870000}"/>
    <cellStyle name="Normal 68 3 5 3 2 5 2" xfId="15986" xr:uid="{00000000-0005-0000-0000-0000D1870000}"/>
    <cellStyle name="Normal 68 3 5 3 2 5 3" xfId="24139" xr:uid="{00000000-0005-0000-0000-0000D2870000}"/>
    <cellStyle name="Normal 68 3 5 3 2 5 4" xfId="32292" xr:uid="{00000000-0005-0000-0000-0000D3870000}"/>
    <cellStyle name="Normal 68 3 5 3 2 5 5" xfId="40524" xr:uid="{00000000-0005-0000-0000-0000D4870000}"/>
    <cellStyle name="Normal 68 3 5 3 2 5 6" xfId="50035" xr:uid="{00000000-0005-0000-0000-0000D5870000}"/>
    <cellStyle name="Normal 68 3 5 3 2 6" xfId="10386" xr:uid="{00000000-0005-0000-0000-0000D6870000}"/>
    <cellStyle name="Normal 68 3 5 3 2 7" xfId="18545" xr:uid="{00000000-0005-0000-0000-0000D7870000}"/>
    <cellStyle name="Normal 68 3 5 3 2 8" xfId="26698" xr:uid="{00000000-0005-0000-0000-0000D8870000}"/>
    <cellStyle name="Normal 68 3 5 3 2 9" xfId="34930" xr:uid="{00000000-0005-0000-0000-0000D9870000}"/>
    <cellStyle name="Normal 68 3 5 3 3" xfId="1186" xr:uid="{00000000-0005-0000-0000-0000DA870000}"/>
    <cellStyle name="Normal 68 3 5 3 3 2" xfId="2469" xr:uid="{00000000-0005-0000-0000-0000DB870000}"/>
    <cellStyle name="Normal 68 3 5 3 3 2 2" xfId="5509" xr:uid="{00000000-0005-0000-0000-0000DC870000}"/>
    <cellStyle name="Normal 68 3 5 3 3 2 2 2" xfId="15026" xr:uid="{00000000-0005-0000-0000-0000DD870000}"/>
    <cellStyle name="Normal 68 3 5 3 3 2 2 3" xfId="23179" xr:uid="{00000000-0005-0000-0000-0000DE870000}"/>
    <cellStyle name="Normal 68 3 5 3 3 2 2 4" xfId="31332" xr:uid="{00000000-0005-0000-0000-0000DF870000}"/>
    <cellStyle name="Normal 68 3 5 3 3 2 2 5" xfId="39564" xr:uid="{00000000-0005-0000-0000-0000E0870000}"/>
    <cellStyle name="Normal 68 3 5 3 3 2 2 6" xfId="49075" xr:uid="{00000000-0005-0000-0000-0000E1870000}"/>
    <cellStyle name="Normal 68 3 5 3 3 2 3" xfId="8069" xr:uid="{00000000-0005-0000-0000-0000E2870000}"/>
    <cellStyle name="Normal 68 3 5 3 3 2 3 2" xfId="17586" xr:uid="{00000000-0005-0000-0000-0000E3870000}"/>
    <cellStyle name="Normal 68 3 5 3 3 2 3 3" xfId="25739" xr:uid="{00000000-0005-0000-0000-0000E4870000}"/>
    <cellStyle name="Normal 68 3 5 3 3 2 3 4" xfId="33892" xr:uid="{00000000-0005-0000-0000-0000E5870000}"/>
    <cellStyle name="Normal 68 3 5 3 3 2 3 5" xfId="42124" xr:uid="{00000000-0005-0000-0000-0000E6870000}"/>
    <cellStyle name="Normal 68 3 5 3 3 2 3 6" xfId="51635" xr:uid="{00000000-0005-0000-0000-0000E7870000}"/>
    <cellStyle name="Normal 68 3 5 3 3 2 4" xfId="11986" xr:uid="{00000000-0005-0000-0000-0000E8870000}"/>
    <cellStyle name="Normal 68 3 5 3 3 2 5" xfId="20145" xr:uid="{00000000-0005-0000-0000-0000E9870000}"/>
    <cellStyle name="Normal 68 3 5 3 3 2 6" xfId="28298" xr:uid="{00000000-0005-0000-0000-0000EA870000}"/>
    <cellStyle name="Normal 68 3 5 3 3 2 7" xfId="36530" xr:uid="{00000000-0005-0000-0000-0000EB870000}"/>
    <cellStyle name="Normal 68 3 5 3 3 2 8" xfId="46041" xr:uid="{00000000-0005-0000-0000-0000EC870000}"/>
    <cellStyle name="Normal 68 3 5 3 3 3" xfId="4229" xr:uid="{00000000-0005-0000-0000-0000ED870000}"/>
    <cellStyle name="Normal 68 3 5 3 3 3 2" xfId="13746" xr:uid="{00000000-0005-0000-0000-0000EE870000}"/>
    <cellStyle name="Normal 68 3 5 3 3 3 3" xfId="21899" xr:uid="{00000000-0005-0000-0000-0000EF870000}"/>
    <cellStyle name="Normal 68 3 5 3 3 3 4" xfId="30052" xr:uid="{00000000-0005-0000-0000-0000F0870000}"/>
    <cellStyle name="Normal 68 3 5 3 3 3 5" xfId="38284" xr:uid="{00000000-0005-0000-0000-0000F1870000}"/>
    <cellStyle name="Normal 68 3 5 3 3 3 6" xfId="47795" xr:uid="{00000000-0005-0000-0000-0000F2870000}"/>
    <cellStyle name="Normal 68 3 5 3 3 4" xfId="6789" xr:uid="{00000000-0005-0000-0000-0000F3870000}"/>
    <cellStyle name="Normal 68 3 5 3 3 4 2" xfId="16306" xr:uid="{00000000-0005-0000-0000-0000F4870000}"/>
    <cellStyle name="Normal 68 3 5 3 3 4 3" xfId="24459" xr:uid="{00000000-0005-0000-0000-0000F5870000}"/>
    <cellStyle name="Normal 68 3 5 3 3 4 4" xfId="32612" xr:uid="{00000000-0005-0000-0000-0000F6870000}"/>
    <cellStyle name="Normal 68 3 5 3 3 4 5" xfId="40844" xr:uid="{00000000-0005-0000-0000-0000F7870000}"/>
    <cellStyle name="Normal 68 3 5 3 3 4 6" xfId="50355" xr:uid="{00000000-0005-0000-0000-0000F8870000}"/>
    <cellStyle name="Normal 68 3 5 3 3 5" xfId="10706" xr:uid="{00000000-0005-0000-0000-0000F9870000}"/>
    <cellStyle name="Normal 68 3 5 3 3 6" xfId="18865" xr:uid="{00000000-0005-0000-0000-0000FA870000}"/>
    <cellStyle name="Normal 68 3 5 3 3 7" xfId="27018" xr:uid="{00000000-0005-0000-0000-0000FB870000}"/>
    <cellStyle name="Normal 68 3 5 3 3 8" xfId="35250" xr:uid="{00000000-0005-0000-0000-0000FC870000}"/>
    <cellStyle name="Normal 68 3 5 3 3 9" xfId="44761" xr:uid="{00000000-0005-0000-0000-0000FD870000}"/>
    <cellStyle name="Normal 68 3 5 3 4" xfId="1829" xr:uid="{00000000-0005-0000-0000-0000FE870000}"/>
    <cellStyle name="Normal 68 3 5 3 4 2" xfId="4869" xr:uid="{00000000-0005-0000-0000-0000FF870000}"/>
    <cellStyle name="Normal 68 3 5 3 4 2 2" xfId="14386" xr:uid="{00000000-0005-0000-0000-000000880000}"/>
    <cellStyle name="Normal 68 3 5 3 4 2 3" xfId="22539" xr:uid="{00000000-0005-0000-0000-000001880000}"/>
    <cellStyle name="Normal 68 3 5 3 4 2 4" xfId="30692" xr:uid="{00000000-0005-0000-0000-000002880000}"/>
    <cellStyle name="Normal 68 3 5 3 4 2 5" xfId="38924" xr:uid="{00000000-0005-0000-0000-000003880000}"/>
    <cellStyle name="Normal 68 3 5 3 4 2 6" xfId="48435" xr:uid="{00000000-0005-0000-0000-000004880000}"/>
    <cellStyle name="Normal 68 3 5 3 4 3" xfId="7429" xr:uid="{00000000-0005-0000-0000-000005880000}"/>
    <cellStyle name="Normal 68 3 5 3 4 3 2" xfId="16946" xr:uid="{00000000-0005-0000-0000-000006880000}"/>
    <cellStyle name="Normal 68 3 5 3 4 3 3" xfId="25099" xr:uid="{00000000-0005-0000-0000-000007880000}"/>
    <cellStyle name="Normal 68 3 5 3 4 3 4" xfId="33252" xr:uid="{00000000-0005-0000-0000-000008880000}"/>
    <cellStyle name="Normal 68 3 5 3 4 3 5" xfId="41484" xr:uid="{00000000-0005-0000-0000-000009880000}"/>
    <cellStyle name="Normal 68 3 5 3 4 3 6" xfId="50995" xr:uid="{00000000-0005-0000-0000-00000A880000}"/>
    <cellStyle name="Normal 68 3 5 3 4 4" xfId="11346" xr:uid="{00000000-0005-0000-0000-00000B880000}"/>
    <cellStyle name="Normal 68 3 5 3 4 5" xfId="19505" xr:uid="{00000000-0005-0000-0000-00000C880000}"/>
    <cellStyle name="Normal 68 3 5 3 4 6" xfId="27658" xr:uid="{00000000-0005-0000-0000-00000D880000}"/>
    <cellStyle name="Normal 68 3 5 3 4 7" xfId="35890" xr:uid="{00000000-0005-0000-0000-00000E880000}"/>
    <cellStyle name="Normal 68 3 5 3 4 8" xfId="45401" xr:uid="{00000000-0005-0000-0000-00000F880000}"/>
    <cellStyle name="Normal 68 3 5 3 5" xfId="3586" xr:uid="{00000000-0005-0000-0000-000010880000}"/>
    <cellStyle name="Normal 68 3 5 3 5 2" xfId="13103" xr:uid="{00000000-0005-0000-0000-000011880000}"/>
    <cellStyle name="Normal 68 3 5 3 5 3" xfId="21259" xr:uid="{00000000-0005-0000-0000-000012880000}"/>
    <cellStyle name="Normal 68 3 5 3 5 4" xfId="29412" xr:uid="{00000000-0005-0000-0000-000013880000}"/>
    <cellStyle name="Normal 68 3 5 3 5 5" xfId="37644" xr:uid="{00000000-0005-0000-0000-000014880000}"/>
    <cellStyle name="Normal 68 3 5 3 5 6" xfId="47155" xr:uid="{00000000-0005-0000-0000-000015880000}"/>
    <cellStyle name="Normal 68 3 5 3 6" xfId="6149" xr:uid="{00000000-0005-0000-0000-000016880000}"/>
    <cellStyle name="Normal 68 3 5 3 6 2" xfId="15666" xr:uid="{00000000-0005-0000-0000-000017880000}"/>
    <cellStyle name="Normal 68 3 5 3 6 3" xfId="23819" xr:uid="{00000000-0005-0000-0000-000018880000}"/>
    <cellStyle name="Normal 68 3 5 3 6 4" xfId="31972" xr:uid="{00000000-0005-0000-0000-000019880000}"/>
    <cellStyle name="Normal 68 3 5 3 6 5" xfId="40204" xr:uid="{00000000-0005-0000-0000-00001A880000}"/>
    <cellStyle name="Normal 68 3 5 3 6 6" xfId="49715" xr:uid="{00000000-0005-0000-0000-00001B880000}"/>
    <cellStyle name="Normal 68 3 5 3 7" xfId="10066" xr:uid="{00000000-0005-0000-0000-00001C880000}"/>
    <cellStyle name="Normal 68 3 5 3 8" xfId="18225" xr:uid="{00000000-0005-0000-0000-00001D880000}"/>
    <cellStyle name="Normal 68 3 5 3 9" xfId="26378" xr:uid="{00000000-0005-0000-0000-00001E880000}"/>
    <cellStyle name="Normal 68 3 5 30" xfId="9733" xr:uid="{00000000-0005-0000-0000-00001F880000}"/>
    <cellStyle name="Normal 68 3 5 30 2" xfId="43788" xr:uid="{00000000-0005-0000-0000-000020880000}"/>
    <cellStyle name="Normal 68 3 5 30 3" xfId="53299" xr:uid="{00000000-0005-0000-0000-000021880000}"/>
    <cellStyle name="Normal 68 3 5 31" xfId="9812" xr:uid="{00000000-0005-0000-0000-000022880000}"/>
    <cellStyle name="Normal 68 3 5 31 2" xfId="43867" xr:uid="{00000000-0005-0000-0000-000023880000}"/>
    <cellStyle name="Normal 68 3 5 31 3" xfId="53378" xr:uid="{00000000-0005-0000-0000-000024880000}"/>
    <cellStyle name="Normal 68 3 5 32" xfId="9906" xr:uid="{00000000-0005-0000-0000-000025880000}"/>
    <cellStyle name="Normal 68 3 5 33" xfId="18065" xr:uid="{00000000-0005-0000-0000-000026880000}"/>
    <cellStyle name="Normal 68 3 5 34" xfId="26218" xr:uid="{00000000-0005-0000-0000-000027880000}"/>
    <cellStyle name="Normal 68 3 5 35" xfId="34371" xr:uid="{00000000-0005-0000-0000-000028880000}"/>
    <cellStyle name="Normal 68 3 5 36" xfId="34450" xr:uid="{00000000-0005-0000-0000-000029880000}"/>
    <cellStyle name="Normal 68 3 5 37" xfId="43961" xr:uid="{00000000-0005-0000-0000-00002A880000}"/>
    <cellStyle name="Normal 68 3 5 38" xfId="53472" xr:uid="{00000000-0005-0000-0000-00002B880000}"/>
    <cellStyle name="Normal 68 3 5 39" xfId="53551" xr:uid="{00000000-0005-0000-0000-00002C880000}"/>
    <cellStyle name="Normal 68 3 5 4" xfId="700" xr:uid="{00000000-0005-0000-0000-00002D880000}"/>
    <cellStyle name="Normal 68 3 5 4 10" xfId="44281" xr:uid="{00000000-0005-0000-0000-00002E880000}"/>
    <cellStyle name="Normal 68 3 5 4 2" xfId="1346" xr:uid="{00000000-0005-0000-0000-00002F880000}"/>
    <cellStyle name="Normal 68 3 5 4 2 2" xfId="2629" xr:uid="{00000000-0005-0000-0000-000030880000}"/>
    <cellStyle name="Normal 68 3 5 4 2 2 2" xfId="5669" xr:uid="{00000000-0005-0000-0000-000031880000}"/>
    <cellStyle name="Normal 68 3 5 4 2 2 2 2" xfId="15186" xr:uid="{00000000-0005-0000-0000-000032880000}"/>
    <cellStyle name="Normal 68 3 5 4 2 2 2 3" xfId="23339" xr:uid="{00000000-0005-0000-0000-000033880000}"/>
    <cellStyle name="Normal 68 3 5 4 2 2 2 4" xfId="31492" xr:uid="{00000000-0005-0000-0000-000034880000}"/>
    <cellStyle name="Normal 68 3 5 4 2 2 2 5" xfId="39724" xr:uid="{00000000-0005-0000-0000-000035880000}"/>
    <cellStyle name="Normal 68 3 5 4 2 2 2 6" xfId="49235" xr:uid="{00000000-0005-0000-0000-000036880000}"/>
    <cellStyle name="Normal 68 3 5 4 2 2 3" xfId="8229" xr:uid="{00000000-0005-0000-0000-000037880000}"/>
    <cellStyle name="Normal 68 3 5 4 2 2 3 2" xfId="17746" xr:uid="{00000000-0005-0000-0000-000038880000}"/>
    <cellStyle name="Normal 68 3 5 4 2 2 3 3" xfId="25899" xr:uid="{00000000-0005-0000-0000-000039880000}"/>
    <cellStyle name="Normal 68 3 5 4 2 2 3 4" xfId="34052" xr:uid="{00000000-0005-0000-0000-00003A880000}"/>
    <cellStyle name="Normal 68 3 5 4 2 2 3 5" xfId="42284" xr:uid="{00000000-0005-0000-0000-00003B880000}"/>
    <cellStyle name="Normal 68 3 5 4 2 2 3 6" xfId="51795" xr:uid="{00000000-0005-0000-0000-00003C880000}"/>
    <cellStyle name="Normal 68 3 5 4 2 2 4" xfId="12146" xr:uid="{00000000-0005-0000-0000-00003D880000}"/>
    <cellStyle name="Normal 68 3 5 4 2 2 5" xfId="20305" xr:uid="{00000000-0005-0000-0000-00003E880000}"/>
    <cellStyle name="Normal 68 3 5 4 2 2 6" xfId="28458" xr:uid="{00000000-0005-0000-0000-00003F880000}"/>
    <cellStyle name="Normal 68 3 5 4 2 2 7" xfId="36690" xr:uid="{00000000-0005-0000-0000-000040880000}"/>
    <cellStyle name="Normal 68 3 5 4 2 2 8" xfId="46201" xr:uid="{00000000-0005-0000-0000-000041880000}"/>
    <cellStyle name="Normal 68 3 5 4 2 3" xfId="4389" xr:uid="{00000000-0005-0000-0000-000042880000}"/>
    <cellStyle name="Normal 68 3 5 4 2 3 2" xfId="13906" xr:uid="{00000000-0005-0000-0000-000043880000}"/>
    <cellStyle name="Normal 68 3 5 4 2 3 3" xfId="22059" xr:uid="{00000000-0005-0000-0000-000044880000}"/>
    <cellStyle name="Normal 68 3 5 4 2 3 4" xfId="30212" xr:uid="{00000000-0005-0000-0000-000045880000}"/>
    <cellStyle name="Normal 68 3 5 4 2 3 5" xfId="38444" xr:uid="{00000000-0005-0000-0000-000046880000}"/>
    <cellStyle name="Normal 68 3 5 4 2 3 6" xfId="47955" xr:uid="{00000000-0005-0000-0000-000047880000}"/>
    <cellStyle name="Normal 68 3 5 4 2 4" xfId="6949" xr:uid="{00000000-0005-0000-0000-000048880000}"/>
    <cellStyle name="Normal 68 3 5 4 2 4 2" xfId="16466" xr:uid="{00000000-0005-0000-0000-000049880000}"/>
    <cellStyle name="Normal 68 3 5 4 2 4 3" xfId="24619" xr:uid="{00000000-0005-0000-0000-00004A880000}"/>
    <cellStyle name="Normal 68 3 5 4 2 4 4" xfId="32772" xr:uid="{00000000-0005-0000-0000-00004B880000}"/>
    <cellStyle name="Normal 68 3 5 4 2 4 5" xfId="41004" xr:uid="{00000000-0005-0000-0000-00004C880000}"/>
    <cellStyle name="Normal 68 3 5 4 2 4 6" xfId="50515" xr:uid="{00000000-0005-0000-0000-00004D880000}"/>
    <cellStyle name="Normal 68 3 5 4 2 5" xfId="10866" xr:uid="{00000000-0005-0000-0000-00004E880000}"/>
    <cellStyle name="Normal 68 3 5 4 2 6" xfId="19025" xr:uid="{00000000-0005-0000-0000-00004F880000}"/>
    <cellStyle name="Normal 68 3 5 4 2 7" xfId="27178" xr:uid="{00000000-0005-0000-0000-000050880000}"/>
    <cellStyle name="Normal 68 3 5 4 2 8" xfId="35410" xr:uid="{00000000-0005-0000-0000-000051880000}"/>
    <cellStyle name="Normal 68 3 5 4 2 9" xfId="44921" xr:uid="{00000000-0005-0000-0000-000052880000}"/>
    <cellStyle name="Normal 68 3 5 4 3" xfId="1989" xr:uid="{00000000-0005-0000-0000-000053880000}"/>
    <cellStyle name="Normal 68 3 5 4 3 2" xfId="5029" xr:uid="{00000000-0005-0000-0000-000054880000}"/>
    <cellStyle name="Normal 68 3 5 4 3 2 2" xfId="14546" xr:uid="{00000000-0005-0000-0000-000055880000}"/>
    <cellStyle name="Normal 68 3 5 4 3 2 3" xfId="22699" xr:uid="{00000000-0005-0000-0000-000056880000}"/>
    <cellStyle name="Normal 68 3 5 4 3 2 4" xfId="30852" xr:uid="{00000000-0005-0000-0000-000057880000}"/>
    <cellStyle name="Normal 68 3 5 4 3 2 5" xfId="39084" xr:uid="{00000000-0005-0000-0000-000058880000}"/>
    <cellStyle name="Normal 68 3 5 4 3 2 6" xfId="48595" xr:uid="{00000000-0005-0000-0000-000059880000}"/>
    <cellStyle name="Normal 68 3 5 4 3 3" xfId="7589" xr:uid="{00000000-0005-0000-0000-00005A880000}"/>
    <cellStyle name="Normal 68 3 5 4 3 3 2" xfId="17106" xr:uid="{00000000-0005-0000-0000-00005B880000}"/>
    <cellStyle name="Normal 68 3 5 4 3 3 3" xfId="25259" xr:uid="{00000000-0005-0000-0000-00005C880000}"/>
    <cellStyle name="Normal 68 3 5 4 3 3 4" xfId="33412" xr:uid="{00000000-0005-0000-0000-00005D880000}"/>
    <cellStyle name="Normal 68 3 5 4 3 3 5" xfId="41644" xr:uid="{00000000-0005-0000-0000-00005E880000}"/>
    <cellStyle name="Normal 68 3 5 4 3 3 6" xfId="51155" xr:uid="{00000000-0005-0000-0000-00005F880000}"/>
    <cellStyle name="Normal 68 3 5 4 3 4" xfId="11506" xr:uid="{00000000-0005-0000-0000-000060880000}"/>
    <cellStyle name="Normal 68 3 5 4 3 5" xfId="19665" xr:uid="{00000000-0005-0000-0000-000061880000}"/>
    <cellStyle name="Normal 68 3 5 4 3 6" xfId="27818" xr:uid="{00000000-0005-0000-0000-000062880000}"/>
    <cellStyle name="Normal 68 3 5 4 3 7" xfId="36050" xr:uid="{00000000-0005-0000-0000-000063880000}"/>
    <cellStyle name="Normal 68 3 5 4 3 8" xfId="45561" xr:uid="{00000000-0005-0000-0000-000064880000}"/>
    <cellStyle name="Normal 68 3 5 4 4" xfId="3746" xr:uid="{00000000-0005-0000-0000-000065880000}"/>
    <cellStyle name="Normal 68 3 5 4 4 2" xfId="13263" xr:uid="{00000000-0005-0000-0000-000066880000}"/>
    <cellStyle name="Normal 68 3 5 4 4 3" xfId="21419" xr:uid="{00000000-0005-0000-0000-000067880000}"/>
    <cellStyle name="Normal 68 3 5 4 4 4" xfId="29572" xr:uid="{00000000-0005-0000-0000-000068880000}"/>
    <cellStyle name="Normal 68 3 5 4 4 5" xfId="37804" xr:uid="{00000000-0005-0000-0000-000069880000}"/>
    <cellStyle name="Normal 68 3 5 4 4 6" xfId="47315" xr:uid="{00000000-0005-0000-0000-00006A880000}"/>
    <cellStyle name="Normal 68 3 5 4 5" xfId="6309" xr:uid="{00000000-0005-0000-0000-00006B880000}"/>
    <cellStyle name="Normal 68 3 5 4 5 2" xfId="15826" xr:uid="{00000000-0005-0000-0000-00006C880000}"/>
    <cellStyle name="Normal 68 3 5 4 5 3" xfId="23979" xr:uid="{00000000-0005-0000-0000-00006D880000}"/>
    <cellStyle name="Normal 68 3 5 4 5 4" xfId="32132" xr:uid="{00000000-0005-0000-0000-00006E880000}"/>
    <cellStyle name="Normal 68 3 5 4 5 5" xfId="40364" xr:uid="{00000000-0005-0000-0000-00006F880000}"/>
    <cellStyle name="Normal 68 3 5 4 5 6" xfId="49875" xr:uid="{00000000-0005-0000-0000-000070880000}"/>
    <cellStyle name="Normal 68 3 5 4 6" xfId="10226" xr:uid="{00000000-0005-0000-0000-000071880000}"/>
    <cellStyle name="Normal 68 3 5 4 7" xfId="18385" xr:uid="{00000000-0005-0000-0000-000072880000}"/>
    <cellStyle name="Normal 68 3 5 4 8" xfId="26538" xr:uid="{00000000-0005-0000-0000-000073880000}"/>
    <cellStyle name="Normal 68 3 5 4 9" xfId="34770" xr:uid="{00000000-0005-0000-0000-000074880000}"/>
    <cellStyle name="Normal 68 3 5 40" xfId="53630" xr:uid="{00000000-0005-0000-0000-000075880000}"/>
    <cellStyle name="Normal 68 3 5 41" xfId="53709" xr:uid="{00000000-0005-0000-0000-000076880000}"/>
    <cellStyle name="Normal 68 3 5 42" xfId="53788" xr:uid="{00000000-0005-0000-0000-000077880000}"/>
    <cellStyle name="Normal 68 3 5 5" xfId="1026" xr:uid="{00000000-0005-0000-0000-000078880000}"/>
    <cellStyle name="Normal 68 3 5 5 2" xfId="2309" xr:uid="{00000000-0005-0000-0000-000079880000}"/>
    <cellStyle name="Normal 68 3 5 5 2 2" xfId="5349" xr:uid="{00000000-0005-0000-0000-00007A880000}"/>
    <cellStyle name="Normal 68 3 5 5 2 2 2" xfId="14866" xr:uid="{00000000-0005-0000-0000-00007B880000}"/>
    <cellStyle name="Normal 68 3 5 5 2 2 3" xfId="23019" xr:uid="{00000000-0005-0000-0000-00007C880000}"/>
    <cellStyle name="Normal 68 3 5 5 2 2 4" xfId="31172" xr:uid="{00000000-0005-0000-0000-00007D880000}"/>
    <cellStyle name="Normal 68 3 5 5 2 2 5" xfId="39404" xr:uid="{00000000-0005-0000-0000-00007E880000}"/>
    <cellStyle name="Normal 68 3 5 5 2 2 6" xfId="48915" xr:uid="{00000000-0005-0000-0000-00007F880000}"/>
    <cellStyle name="Normal 68 3 5 5 2 3" xfId="7909" xr:uid="{00000000-0005-0000-0000-000080880000}"/>
    <cellStyle name="Normal 68 3 5 5 2 3 2" xfId="17426" xr:uid="{00000000-0005-0000-0000-000081880000}"/>
    <cellStyle name="Normal 68 3 5 5 2 3 3" xfId="25579" xr:uid="{00000000-0005-0000-0000-000082880000}"/>
    <cellStyle name="Normal 68 3 5 5 2 3 4" xfId="33732" xr:uid="{00000000-0005-0000-0000-000083880000}"/>
    <cellStyle name="Normal 68 3 5 5 2 3 5" xfId="41964" xr:uid="{00000000-0005-0000-0000-000084880000}"/>
    <cellStyle name="Normal 68 3 5 5 2 3 6" xfId="51475" xr:uid="{00000000-0005-0000-0000-000085880000}"/>
    <cellStyle name="Normal 68 3 5 5 2 4" xfId="11826" xr:uid="{00000000-0005-0000-0000-000086880000}"/>
    <cellStyle name="Normal 68 3 5 5 2 5" xfId="19985" xr:uid="{00000000-0005-0000-0000-000087880000}"/>
    <cellStyle name="Normal 68 3 5 5 2 6" xfId="28138" xr:uid="{00000000-0005-0000-0000-000088880000}"/>
    <cellStyle name="Normal 68 3 5 5 2 7" xfId="36370" xr:uid="{00000000-0005-0000-0000-000089880000}"/>
    <cellStyle name="Normal 68 3 5 5 2 8" xfId="45881" xr:uid="{00000000-0005-0000-0000-00008A880000}"/>
    <cellStyle name="Normal 68 3 5 5 3" xfId="4069" xr:uid="{00000000-0005-0000-0000-00008B880000}"/>
    <cellStyle name="Normal 68 3 5 5 3 2" xfId="13586" xr:uid="{00000000-0005-0000-0000-00008C880000}"/>
    <cellStyle name="Normal 68 3 5 5 3 3" xfId="21739" xr:uid="{00000000-0005-0000-0000-00008D880000}"/>
    <cellStyle name="Normal 68 3 5 5 3 4" xfId="29892" xr:uid="{00000000-0005-0000-0000-00008E880000}"/>
    <cellStyle name="Normal 68 3 5 5 3 5" xfId="38124" xr:uid="{00000000-0005-0000-0000-00008F880000}"/>
    <cellStyle name="Normal 68 3 5 5 3 6" xfId="47635" xr:uid="{00000000-0005-0000-0000-000090880000}"/>
    <cellStyle name="Normal 68 3 5 5 4" xfId="6629" xr:uid="{00000000-0005-0000-0000-000091880000}"/>
    <cellStyle name="Normal 68 3 5 5 4 2" xfId="16146" xr:uid="{00000000-0005-0000-0000-000092880000}"/>
    <cellStyle name="Normal 68 3 5 5 4 3" xfId="24299" xr:uid="{00000000-0005-0000-0000-000093880000}"/>
    <cellStyle name="Normal 68 3 5 5 4 4" xfId="32452" xr:uid="{00000000-0005-0000-0000-000094880000}"/>
    <cellStyle name="Normal 68 3 5 5 4 5" xfId="40684" xr:uid="{00000000-0005-0000-0000-000095880000}"/>
    <cellStyle name="Normal 68 3 5 5 4 6" xfId="50195" xr:uid="{00000000-0005-0000-0000-000096880000}"/>
    <cellStyle name="Normal 68 3 5 5 5" xfId="10546" xr:uid="{00000000-0005-0000-0000-000097880000}"/>
    <cellStyle name="Normal 68 3 5 5 6" xfId="18705" xr:uid="{00000000-0005-0000-0000-000098880000}"/>
    <cellStyle name="Normal 68 3 5 5 7" xfId="26858" xr:uid="{00000000-0005-0000-0000-000099880000}"/>
    <cellStyle name="Normal 68 3 5 5 8" xfId="35090" xr:uid="{00000000-0005-0000-0000-00009A880000}"/>
    <cellStyle name="Normal 68 3 5 5 9" xfId="44601" xr:uid="{00000000-0005-0000-0000-00009B880000}"/>
    <cellStyle name="Normal 68 3 5 6" xfId="1669" xr:uid="{00000000-0005-0000-0000-00009C880000}"/>
    <cellStyle name="Normal 68 3 5 6 2" xfId="4709" xr:uid="{00000000-0005-0000-0000-00009D880000}"/>
    <cellStyle name="Normal 68 3 5 6 2 2" xfId="14226" xr:uid="{00000000-0005-0000-0000-00009E880000}"/>
    <cellStyle name="Normal 68 3 5 6 2 3" xfId="22379" xr:uid="{00000000-0005-0000-0000-00009F880000}"/>
    <cellStyle name="Normal 68 3 5 6 2 4" xfId="30532" xr:uid="{00000000-0005-0000-0000-0000A0880000}"/>
    <cellStyle name="Normal 68 3 5 6 2 5" xfId="38764" xr:uid="{00000000-0005-0000-0000-0000A1880000}"/>
    <cellStyle name="Normal 68 3 5 6 2 6" xfId="48275" xr:uid="{00000000-0005-0000-0000-0000A2880000}"/>
    <cellStyle name="Normal 68 3 5 6 3" xfId="7269" xr:uid="{00000000-0005-0000-0000-0000A3880000}"/>
    <cellStyle name="Normal 68 3 5 6 3 2" xfId="16786" xr:uid="{00000000-0005-0000-0000-0000A4880000}"/>
    <cellStyle name="Normal 68 3 5 6 3 3" xfId="24939" xr:uid="{00000000-0005-0000-0000-0000A5880000}"/>
    <cellStyle name="Normal 68 3 5 6 3 4" xfId="33092" xr:uid="{00000000-0005-0000-0000-0000A6880000}"/>
    <cellStyle name="Normal 68 3 5 6 3 5" xfId="41324" xr:uid="{00000000-0005-0000-0000-0000A7880000}"/>
    <cellStyle name="Normal 68 3 5 6 3 6" xfId="50835" xr:uid="{00000000-0005-0000-0000-0000A8880000}"/>
    <cellStyle name="Normal 68 3 5 6 4" xfId="11186" xr:uid="{00000000-0005-0000-0000-0000A9880000}"/>
    <cellStyle name="Normal 68 3 5 6 5" xfId="19345" xr:uid="{00000000-0005-0000-0000-0000AA880000}"/>
    <cellStyle name="Normal 68 3 5 6 6" xfId="27498" xr:uid="{00000000-0005-0000-0000-0000AB880000}"/>
    <cellStyle name="Normal 68 3 5 6 7" xfId="35730" xr:uid="{00000000-0005-0000-0000-0000AC880000}"/>
    <cellStyle name="Normal 68 3 5 6 8" xfId="45241" xr:uid="{00000000-0005-0000-0000-0000AD880000}"/>
    <cellStyle name="Normal 68 3 5 7" xfId="2948" xr:uid="{00000000-0005-0000-0000-0000AE880000}"/>
    <cellStyle name="Normal 68 3 5 7 2" xfId="12465" xr:uid="{00000000-0005-0000-0000-0000AF880000}"/>
    <cellStyle name="Normal 68 3 5 7 3" xfId="20624" xr:uid="{00000000-0005-0000-0000-0000B0880000}"/>
    <cellStyle name="Normal 68 3 5 7 4" xfId="28777" xr:uid="{00000000-0005-0000-0000-0000B1880000}"/>
    <cellStyle name="Normal 68 3 5 7 5" xfId="37009" xr:uid="{00000000-0005-0000-0000-0000B2880000}"/>
    <cellStyle name="Normal 68 3 5 7 6" xfId="46520" xr:uid="{00000000-0005-0000-0000-0000B3880000}"/>
    <cellStyle name="Normal 68 3 5 8" xfId="3027" xr:uid="{00000000-0005-0000-0000-0000B4880000}"/>
    <cellStyle name="Normal 68 3 5 8 2" xfId="12544" xr:uid="{00000000-0005-0000-0000-0000B5880000}"/>
    <cellStyle name="Normal 68 3 5 8 3" xfId="20703" xr:uid="{00000000-0005-0000-0000-0000B6880000}"/>
    <cellStyle name="Normal 68 3 5 8 4" xfId="28856" xr:uid="{00000000-0005-0000-0000-0000B7880000}"/>
    <cellStyle name="Normal 68 3 5 8 5" xfId="37088" xr:uid="{00000000-0005-0000-0000-0000B8880000}"/>
    <cellStyle name="Normal 68 3 5 8 6" xfId="46599" xr:uid="{00000000-0005-0000-0000-0000B9880000}"/>
    <cellStyle name="Normal 68 3 5 9" xfId="3106" xr:uid="{00000000-0005-0000-0000-0000BA880000}"/>
    <cellStyle name="Normal 68 3 5 9 2" xfId="12623" xr:uid="{00000000-0005-0000-0000-0000BB880000}"/>
    <cellStyle name="Normal 68 3 5 9 3" xfId="20782" xr:uid="{00000000-0005-0000-0000-0000BC880000}"/>
    <cellStyle name="Normal 68 3 5 9 4" xfId="28935" xr:uid="{00000000-0005-0000-0000-0000BD880000}"/>
    <cellStyle name="Normal 68 3 5 9 5" xfId="37167" xr:uid="{00000000-0005-0000-0000-0000BE880000}"/>
    <cellStyle name="Normal 68 3 5 9 6" xfId="46678" xr:uid="{00000000-0005-0000-0000-0000BF880000}"/>
    <cellStyle name="Normal 68 3 6" xfId="9859" xr:uid="{00000000-0005-0000-0000-0000C0880000}"/>
    <cellStyle name="Normal 68 3 6 2" xfId="43914" xr:uid="{00000000-0005-0000-0000-0000C1880000}"/>
    <cellStyle name="Normal 68 3 6 3" xfId="53425" xr:uid="{00000000-0005-0000-0000-0000C2880000}"/>
    <cellStyle name="Normal 68 4" xfId="249" xr:uid="{00000000-0005-0000-0000-0000C3880000}"/>
    <cellStyle name="Normal 68 4 10" xfId="3081" xr:uid="{00000000-0005-0000-0000-0000C4880000}"/>
    <cellStyle name="Normal 68 4 10 2" xfId="12598" xr:uid="{00000000-0005-0000-0000-0000C5880000}"/>
    <cellStyle name="Normal 68 4 10 3" xfId="20757" xr:uid="{00000000-0005-0000-0000-0000C6880000}"/>
    <cellStyle name="Normal 68 4 10 4" xfId="28910" xr:uid="{00000000-0005-0000-0000-0000C7880000}"/>
    <cellStyle name="Normal 68 4 10 5" xfId="37142" xr:uid="{00000000-0005-0000-0000-0000C8880000}"/>
    <cellStyle name="Normal 68 4 10 6" xfId="46653" xr:uid="{00000000-0005-0000-0000-0000C9880000}"/>
    <cellStyle name="Normal 68 4 11" xfId="3160" xr:uid="{00000000-0005-0000-0000-0000CA880000}"/>
    <cellStyle name="Normal 68 4 11 2" xfId="12677" xr:uid="{00000000-0005-0000-0000-0000CB880000}"/>
    <cellStyle name="Normal 68 4 11 3" xfId="20836" xr:uid="{00000000-0005-0000-0000-0000CC880000}"/>
    <cellStyle name="Normal 68 4 11 4" xfId="28989" xr:uid="{00000000-0005-0000-0000-0000CD880000}"/>
    <cellStyle name="Normal 68 4 11 5" xfId="37221" xr:uid="{00000000-0005-0000-0000-0000CE880000}"/>
    <cellStyle name="Normal 68 4 11 6" xfId="46732" xr:uid="{00000000-0005-0000-0000-0000CF880000}"/>
    <cellStyle name="Normal 68 4 12" xfId="3239" xr:uid="{00000000-0005-0000-0000-0000D0880000}"/>
    <cellStyle name="Normal 68 4 12 2" xfId="12756" xr:uid="{00000000-0005-0000-0000-0000D1880000}"/>
    <cellStyle name="Normal 68 4 12 3" xfId="20915" xr:uid="{00000000-0005-0000-0000-0000D2880000}"/>
    <cellStyle name="Normal 68 4 12 4" xfId="29068" xr:uid="{00000000-0005-0000-0000-0000D3880000}"/>
    <cellStyle name="Normal 68 4 12 5" xfId="37300" xr:uid="{00000000-0005-0000-0000-0000D4880000}"/>
    <cellStyle name="Normal 68 4 12 6" xfId="46811" xr:uid="{00000000-0005-0000-0000-0000D5880000}"/>
    <cellStyle name="Normal 68 4 13" xfId="3318" xr:uid="{00000000-0005-0000-0000-0000D6880000}"/>
    <cellStyle name="Normal 68 4 13 2" xfId="12835" xr:uid="{00000000-0005-0000-0000-0000D7880000}"/>
    <cellStyle name="Normal 68 4 13 3" xfId="20994" xr:uid="{00000000-0005-0000-0000-0000D8880000}"/>
    <cellStyle name="Normal 68 4 13 4" xfId="29147" xr:uid="{00000000-0005-0000-0000-0000D9880000}"/>
    <cellStyle name="Normal 68 4 13 5" xfId="37379" xr:uid="{00000000-0005-0000-0000-0000DA880000}"/>
    <cellStyle name="Normal 68 4 13 6" xfId="46890" xr:uid="{00000000-0005-0000-0000-0000DB880000}"/>
    <cellStyle name="Normal 68 4 14" xfId="3397" xr:uid="{00000000-0005-0000-0000-0000DC880000}"/>
    <cellStyle name="Normal 68 4 14 2" xfId="12914" xr:uid="{00000000-0005-0000-0000-0000DD880000}"/>
    <cellStyle name="Normal 68 4 14 3" xfId="21073" xr:uid="{00000000-0005-0000-0000-0000DE880000}"/>
    <cellStyle name="Normal 68 4 14 4" xfId="29226" xr:uid="{00000000-0005-0000-0000-0000DF880000}"/>
    <cellStyle name="Normal 68 4 14 5" xfId="37458" xr:uid="{00000000-0005-0000-0000-0000E0880000}"/>
    <cellStyle name="Normal 68 4 14 6" xfId="46969" xr:uid="{00000000-0005-0000-0000-0000E1880000}"/>
    <cellStyle name="Normal 68 4 15" xfId="5963" xr:uid="{00000000-0005-0000-0000-0000E2880000}"/>
    <cellStyle name="Normal 68 4 15 2" xfId="15480" xr:uid="{00000000-0005-0000-0000-0000E3880000}"/>
    <cellStyle name="Normal 68 4 15 3" xfId="23633" xr:uid="{00000000-0005-0000-0000-0000E4880000}"/>
    <cellStyle name="Normal 68 4 15 4" xfId="31786" xr:uid="{00000000-0005-0000-0000-0000E5880000}"/>
    <cellStyle name="Normal 68 4 15 5" xfId="40018" xr:uid="{00000000-0005-0000-0000-0000E6880000}"/>
    <cellStyle name="Normal 68 4 15 6" xfId="49529" xr:uid="{00000000-0005-0000-0000-0000E7880000}"/>
    <cellStyle name="Normal 68 4 16" xfId="8523" xr:uid="{00000000-0005-0000-0000-0000E8880000}"/>
    <cellStyle name="Normal 68 4 16 2" xfId="42578" xr:uid="{00000000-0005-0000-0000-0000E9880000}"/>
    <cellStyle name="Normal 68 4 16 3" xfId="52089" xr:uid="{00000000-0005-0000-0000-0000EA880000}"/>
    <cellStyle name="Normal 68 4 17" xfId="8602" xr:uid="{00000000-0005-0000-0000-0000EB880000}"/>
    <cellStyle name="Normal 68 4 17 2" xfId="42657" xr:uid="{00000000-0005-0000-0000-0000EC880000}"/>
    <cellStyle name="Normal 68 4 17 3" xfId="52168" xr:uid="{00000000-0005-0000-0000-0000ED880000}"/>
    <cellStyle name="Normal 68 4 18" xfId="8681" xr:uid="{00000000-0005-0000-0000-0000EE880000}"/>
    <cellStyle name="Normal 68 4 18 2" xfId="42736" xr:uid="{00000000-0005-0000-0000-0000EF880000}"/>
    <cellStyle name="Normal 68 4 18 3" xfId="52247" xr:uid="{00000000-0005-0000-0000-0000F0880000}"/>
    <cellStyle name="Normal 68 4 19" xfId="8760" xr:uid="{00000000-0005-0000-0000-0000F1880000}"/>
    <cellStyle name="Normal 68 4 19 2" xfId="42815" xr:uid="{00000000-0005-0000-0000-0000F2880000}"/>
    <cellStyle name="Normal 68 4 19 3" xfId="52326" xr:uid="{00000000-0005-0000-0000-0000F3880000}"/>
    <cellStyle name="Normal 68 4 2" xfId="394" xr:uid="{00000000-0005-0000-0000-0000F4880000}"/>
    <cellStyle name="Normal 68 4 2 10" xfId="3207" xr:uid="{00000000-0005-0000-0000-0000F5880000}"/>
    <cellStyle name="Normal 68 4 2 10 2" xfId="12724" xr:uid="{00000000-0005-0000-0000-0000F6880000}"/>
    <cellStyle name="Normal 68 4 2 10 3" xfId="20883" xr:uid="{00000000-0005-0000-0000-0000F7880000}"/>
    <cellStyle name="Normal 68 4 2 10 4" xfId="29036" xr:uid="{00000000-0005-0000-0000-0000F8880000}"/>
    <cellStyle name="Normal 68 4 2 10 5" xfId="37268" xr:uid="{00000000-0005-0000-0000-0000F9880000}"/>
    <cellStyle name="Normal 68 4 2 10 6" xfId="46779" xr:uid="{00000000-0005-0000-0000-0000FA880000}"/>
    <cellStyle name="Normal 68 4 2 11" xfId="3286" xr:uid="{00000000-0005-0000-0000-0000FB880000}"/>
    <cellStyle name="Normal 68 4 2 11 2" xfId="12803" xr:uid="{00000000-0005-0000-0000-0000FC880000}"/>
    <cellStyle name="Normal 68 4 2 11 3" xfId="20962" xr:uid="{00000000-0005-0000-0000-0000FD880000}"/>
    <cellStyle name="Normal 68 4 2 11 4" xfId="29115" xr:uid="{00000000-0005-0000-0000-0000FE880000}"/>
    <cellStyle name="Normal 68 4 2 11 5" xfId="37347" xr:uid="{00000000-0005-0000-0000-0000FF880000}"/>
    <cellStyle name="Normal 68 4 2 11 6" xfId="46858" xr:uid="{00000000-0005-0000-0000-000000890000}"/>
    <cellStyle name="Normal 68 4 2 12" xfId="3365" xr:uid="{00000000-0005-0000-0000-000001890000}"/>
    <cellStyle name="Normal 68 4 2 12 2" xfId="12882" xr:uid="{00000000-0005-0000-0000-000002890000}"/>
    <cellStyle name="Normal 68 4 2 12 3" xfId="21041" xr:uid="{00000000-0005-0000-0000-000003890000}"/>
    <cellStyle name="Normal 68 4 2 12 4" xfId="29194" xr:uid="{00000000-0005-0000-0000-000004890000}"/>
    <cellStyle name="Normal 68 4 2 12 5" xfId="37426" xr:uid="{00000000-0005-0000-0000-000005890000}"/>
    <cellStyle name="Normal 68 4 2 12 6" xfId="46937" xr:uid="{00000000-0005-0000-0000-000006890000}"/>
    <cellStyle name="Normal 68 4 2 13" xfId="3445" xr:uid="{00000000-0005-0000-0000-000007890000}"/>
    <cellStyle name="Normal 68 4 2 13 2" xfId="12962" xr:uid="{00000000-0005-0000-0000-000008890000}"/>
    <cellStyle name="Normal 68 4 2 13 3" xfId="21121" xr:uid="{00000000-0005-0000-0000-000009890000}"/>
    <cellStyle name="Normal 68 4 2 13 4" xfId="29274" xr:uid="{00000000-0005-0000-0000-00000A890000}"/>
    <cellStyle name="Normal 68 4 2 13 5" xfId="37506" xr:uid="{00000000-0005-0000-0000-00000B890000}"/>
    <cellStyle name="Normal 68 4 2 13 6" xfId="47017" xr:uid="{00000000-0005-0000-0000-00000C890000}"/>
    <cellStyle name="Normal 68 4 2 14" xfId="6011" xr:uid="{00000000-0005-0000-0000-00000D890000}"/>
    <cellStyle name="Normal 68 4 2 14 2" xfId="15528" xr:uid="{00000000-0005-0000-0000-00000E890000}"/>
    <cellStyle name="Normal 68 4 2 14 3" xfId="23681" xr:uid="{00000000-0005-0000-0000-00000F890000}"/>
    <cellStyle name="Normal 68 4 2 14 4" xfId="31834" xr:uid="{00000000-0005-0000-0000-000010890000}"/>
    <cellStyle name="Normal 68 4 2 14 5" xfId="40066" xr:uid="{00000000-0005-0000-0000-000011890000}"/>
    <cellStyle name="Normal 68 4 2 14 6" xfId="49577" xr:uid="{00000000-0005-0000-0000-000012890000}"/>
    <cellStyle name="Normal 68 4 2 15" xfId="8570" xr:uid="{00000000-0005-0000-0000-000013890000}"/>
    <cellStyle name="Normal 68 4 2 15 2" xfId="42625" xr:uid="{00000000-0005-0000-0000-000014890000}"/>
    <cellStyle name="Normal 68 4 2 15 3" xfId="52136" xr:uid="{00000000-0005-0000-0000-000015890000}"/>
    <cellStyle name="Normal 68 4 2 16" xfId="8649" xr:uid="{00000000-0005-0000-0000-000016890000}"/>
    <cellStyle name="Normal 68 4 2 16 2" xfId="42704" xr:uid="{00000000-0005-0000-0000-000017890000}"/>
    <cellStyle name="Normal 68 4 2 16 3" xfId="52215" xr:uid="{00000000-0005-0000-0000-000018890000}"/>
    <cellStyle name="Normal 68 4 2 17" xfId="8728" xr:uid="{00000000-0005-0000-0000-000019890000}"/>
    <cellStyle name="Normal 68 4 2 17 2" xfId="42783" xr:uid="{00000000-0005-0000-0000-00001A890000}"/>
    <cellStyle name="Normal 68 4 2 17 3" xfId="52294" xr:uid="{00000000-0005-0000-0000-00001B890000}"/>
    <cellStyle name="Normal 68 4 2 18" xfId="8807" xr:uid="{00000000-0005-0000-0000-00001C890000}"/>
    <cellStyle name="Normal 68 4 2 18 2" xfId="42862" xr:uid="{00000000-0005-0000-0000-00001D890000}"/>
    <cellStyle name="Normal 68 4 2 18 3" xfId="52373" xr:uid="{00000000-0005-0000-0000-00001E890000}"/>
    <cellStyle name="Normal 68 4 2 19" xfId="8886" xr:uid="{00000000-0005-0000-0000-00001F890000}"/>
    <cellStyle name="Normal 68 4 2 19 2" xfId="42941" xr:uid="{00000000-0005-0000-0000-000020890000}"/>
    <cellStyle name="Normal 68 4 2 19 3" xfId="52452" xr:uid="{00000000-0005-0000-0000-000021890000}"/>
    <cellStyle name="Normal 68 4 2 2" xfId="478" xr:uid="{00000000-0005-0000-0000-000022890000}"/>
    <cellStyle name="Normal 68 4 2 2 10" xfId="26320" xr:uid="{00000000-0005-0000-0000-000023890000}"/>
    <cellStyle name="Normal 68 4 2 2 11" xfId="34552" xr:uid="{00000000-0005-0000-0000-000024890000}"/>
    <cellStyle name="Normal 68 4 2 2 12" xfId="44063" xr:uid="{00000000-0005-0000-0000-000025890000}"/>
    <cellStyle name="Normal 68 4 2 2 2" xfId="639" xr:uid="{00000000-0005-0000-0000-000026890000}"/>
    <cellStyle name="Normal 68 4 2 2 2 10" xfId="34712" xr:uid="{00000000-0005-0000-0000-000027890000}"/>
    <cellStyle name="Normal 68 4 2 2 2 11" xfId="44223" xr:uid="{00000000-0005-0000-0000-000028890000}"/>
    <cellStyle name="Normal 68 4 2 2 2 2" xfId="965" xr:uid="{00000000-0005-0000-0000-000029890000}"/>
    <cellStyle name="Normal 68 4 2 2 2 2 10" xfId="44543" xr:uid="{00000000-0005-0000-0000-00002A890000}"/>
    <cellStyle name="Normal 68 4 2 2 2 2 2" xfId="1608" xr:uid="{00000000-0005-0000-0000-00002B890000}"/>
    <cellStyle name="Normal 68 4 2 2 2 2 2 2" xfId="2891" xr:uid="{00000000-0005-0000-0000-00002C890000}"/>
    <cellStyle name="Normal 68 4 2 2 2 2 2 2 2" xfId="5931" xr:uid="{00000000-0005-0000-0000-00002D890000}"/>
    <cellStyle name="Normal 68 4 2 2 2 2 2 2 2 2" xfId="15448" xr:uid="{00000000-0005-0000-0000-00002E890000}"/>
    <cellStyle name="Normal 68 4 2 2 2 2 2 2 2 3" xfId="23601" xr:uid="{00000000-0005-0000-0000-00002F890000}"/>
    <cellStyle name="Normal 68 4 2 2 2 2 2 2 2 4" xfId="31754" xr:uid="{00000000-0005-0000-0000-000030890000}"/>
    <cellStyle name="Normal 68 4 2 2 2 2 2 2 2 5" xfId="39986" xr:uid="{00000000-0005-0000-0000-000031890000}"/>
    <cellStyle name="Normal 68 4 2 2 2 2 2 2 2 6" xfId="49497" xr:uid="{00000000-0005-0000-0000-000032890000}"/>
    <cellStyle name="Normal 68 4 2 2 2 2 2 2 3" xfId="8491" xr:uid="{00000000-0005-0000-0000-000033890000}"/>
    <cellStyle name="Normal 68 4 2 2 2 2 2 2 3 2" xfId="18008" xr:uid="{00000000-0005-0000-0000-000034890000}"/>
    <cellStyle name="Normal 68 4 2 2 2 2 2 2 3 3" xfId="26161" xr:uid="{00000000-0005-0000-0000-000035890000}"/>
    <cellStyle name="Normal 68 4 2 2 2 2 2 2 3 4" xfId="34314" xr:uid="{00000000-0005-0000-0000-000036890000}"/>
    <cellStyle name="Normal 68 4 2 2 2 2 2 2 3 5" xfId="42546" xr:uid="{00000000-0005-0000-0000-000037890000}"/>
    <cellStyle name="Normal 68 4 2 2 2 2 2 2 3 6" xfId="52057" xr:uid="{00000000-0005-0000-0000-000038890000}"/>
    <cellStyle name="Normal 68 4 2 2 2 2 2 2 4" xfId="12408" xr:uid="{00000000-0005-0000-0000-000039890000}"/>
    <cellStyle name="Normal 68 4 2 2 2 2 2 2 5" xfId="20567" xr:uid="{00000000-0005-0000-0000-00003A890000}"/>
    <cellStyle name="Normal 68 4 2 2 2 2 2 2 6" xfId="28720" xr:uid="{00000000-0005-0000-0000-00003B890000}"/>
    <cellStyle name="Normal 68 4 2 2 2 2 2 2 7" xfId="36952" xr:uid="{00000000-0005-0000-0000-00003C890000}"/>
    <cellStyle name="Normal 68 4 2 2 2 2 2 2 8" xfId="46463" xr:uid="{00000000-0005-0000-0000-00003D890000}"/>
    <cellStyle name="Normal 68 4 2 2 2 2 2 3" xfId="4651" xr:uid="{00000000-0005-0000-0000-00003E890000}"/>
    <cellStyle name="Normal 68 4 2 2 2 2 2 3 2" xfId="14168" xr:uid="{00000000-0005-0000-0000-00003F890000}"/>
    <cellStyle name="Normal 68 4 2 2 2 2 2 3 3" xfId="22321" xr:uid="{00000000-0005-0000-0000-000040890000}"/>
    <cellStyle name="Normal 68 4 2 2 2 2 2 3 4" xfId="30474" xr:uid="{00000000-0005-0000-0000-000041890000}"/>
    <cellStyle name="Normal 68 4 2 2 2 2 2 3 5" xfId="38706" xr:uid="{00000000-0005-0000-0000-000042890000}"/>
    <cellStyle name="Normal 68 4 2 2 2 2 2 3 6" xfId="48217" xr:uid="{00000000-0005-0000-0000-000043890000}"/>
    <cellStyle name="Normal 68 4 2 2 2 2 2 4" xfId="7211" xr:uid="{00000000-0005-0000-0000-000044890000}"/>
    <cellStyle name="Normal 68 4 2 2 2 2 2 4 2" xfId="16728" xr:uid="{00000000-0005-0000-0000-000045890000}"/>
    <cellStyle name="Normal 68 4 2 2 2 2 2 4 3" xfId="24881" xr:uid="{00000000-0005-0000-0000-000046890000}"/>
    <cellStyle name="Normal 68 4 2 2 2 2 2 4 4" xfId="33034" xr:uid="{00000000-0005-0000-0000-000047890000}"/>
    <cellStyle name="Normal 68 4 2 2 2 2 2 4 5" xfId="41266" xr:uid="{00000000-0005-0000-0000-000048890000}"/>
    <cellStyle name="Normal 68 4 2 2 2 2 2 4 6" xfId="50777" xr:uid="{00000000-0005-0000-0000-000049890000}"/>
    <cellStyle name="Normal 68 4 2 2 2 2 2 5" xfId="11128" xr:uid="{00000000-0005-0000-0000-00004A890000}"/>
    <cellStyle name="Normal 68 4 2 2 2 2 2 6" xfId="19287" xr:uid="{00000000-0005-0000-0000-00004B890000}"/>
    <cellStyle name="Normal 68 4 2 2 2 2 2 7" xfId="27440" xr:uid="{00000000-0005-0000-0000-00004C890000}"/>
    <cellStyle name="Normal 68 4 2 2 2 2 2 8" xfId="35672" xr:uid="{00000000-0005-0000-0000-00004D890000}"/>
    <cellStyle name="Normal 68 4 2 2 2 2 2 9" xfId="45183" xr:uid="{00000000-0005-0000-0000-00004E890000}"/>
    <cellStyle name="Normal 68 4 2 2 2 2 3" xfId="2251" xr:uid="{00000000-0005-0000-0000-00004F890000}"/>
    <cellStyle name="Normal 68 4 2 2 2 2 3 2" xfId="5291" xr:uid="{00000000-0005-0000-0000-000050890000}"/>
    <cellStyle name="Normal 68 4 2 2 2 2 3 2 2" xfId="14808" xr:uid="{00000000-0005-0000-0000-000051890000}"/>
    <cellStyle name="Normal 68 4 2 2 2 2 3 2 3" xfId="22961" xr:uid="{00000000-0005-0000-0000-000052890000}"/>
    <cellStyle name="Normal 68 4 2 2 2 2 3 2 4" xfId="31114" xr:uid="{00000000-0005-0000-0000-000053890000}"/>
    <cellStyle name="Normal 68 4 2 2 2 2 3 2 5" xfId="39346" xr:uid="{00000000-0005-0000-0000-000054890000}"/>
    <cellStyle name="Normal 68 4 2 2 2 2 3 2 6" xfId="48857" xr:uid="{00000000-0005-0000-0000-000055890000}"/>
    <cellStyle name="Normal 68 4 2 2 2 2 3 3" xfId="7851" xr:uid="{00000000-0005-0000-0000-000056890000}"/>
    <cellStyle name="Normal 68 4 2 2 2 2 3 3 2" xfId="17368" xr:uid="{00000000-0005-0000-0000-000057890000}"/>
    <cellStyle name="Normal 68 4 2 2 2 2 3 3 3" xfId="25521" xr:uid="{00000000-0005-0000-0000-000058890000}"/>
    <cellStyle name="Normal 68 4 2 2 2 2 3 3 4" xfId="33674" xr:uid="{00000000-0005-0000-0000-000059890000}"/>
    <cellStyle name="Normal 68 4 2 2 2 2 3 3 5" xfId="41906" xr:uid="{00000000-0005-0000-0000-00005A890000}"/>
    <cellStyle name="Normal 68 4 2 2 2 2 3 3 6" xfId="51417" xr:uid="{00000000-0005-0000-0000-00005B890000}"/>
    <cellStyle name="Normal 68 4 2 2 2 2 3 4" xfId="11768" xr:uid="{00000000-0005-0000-0000-00005C890000}"/>
    <cellStyle name="Normal 68 4 2 2 2 2 3 5" xfId="19927" xr:uid="{00000000-0005-0000-0000-00005D890000}"/>
    <cellStyle name="Normal 68 4 2 2 2 2 3 6" xfId="28080" xr:uid="{00000000-0005-0000-0000-00005E890000}"/>
    <cellStyle name="Normal 68 4 2 2 2 2 3 7" xfId="36312" xr:uid="{00000000-0005-0000-0000-00005F890000}"/>
    <cellStyle name="Normal 68 4 2 2 2 2 3 8" xfId="45823" xr:uid="{00000000-0005-0000-0000-000060890000}"/>
    <cellStyle name="Normal 68 4 2 2 2 2 4" xfId="4011" xr:uid="{00000000-0005-0000-0000-000061890000}"/>
    <cellStyle name="Normal 68 4 2 2 2 2 4 2" xfId="13528" xr:uid="{00000000-0005-0000-0000-000062890000}"/>
    <cellStyle name="Normal 68 4 2 2 2 2 4 3" xfId="21681" xr:uid="{00000000-0005-0000-0000-000063890000}"/>
    <cellStyle name="Normal 68 4 2 2 2 2 4 4" xfId="29834" xr:uid="{00000000-0005-0000-0000-000064890000}"/>
    <cellStyle name="Normal 68 4 2 2 2 2 4 5" xfId="38066" xr:uid="{00000000-0005-0000-0000-000065890000}"/>
    <cellStyle name="Normal 68 4 2 2 2 2 4 6" xfId="47577" xr:uid="{00000000-0005-0000-0000-000066890000}"/>
    <cellStyle name="Normal 68 4 2 2 2 2 5" xfId="6571" xr:uid="{00000000-0005-0000-0000-000067890000}"/>
    <cellStyle name="Normal 68 4 2 2 2 2 5 2" xfId="16088" xr:uid="{00000000-0005-0000-0000-000068890000}"/>
    <cellStyle name="Normal 68 4 2 2 2 2 5 3" xfId="24241" xr:uid="{00000000-0005-0000-0000-000069890000}"/>
    <cellStyle name="Normal 68 4 2 2 2 2 5 4" xfId="32394" xr:uid="{00000000-0005-0000-0000-00006A890000}"/>
    <cellStyle name="Normal 68 4 2 2 2 2 5 5" xfId="40626" xr:uid="{00000000-0005-0000-0000-00006B890000}"/>
    <cellStyle name="Normal 68 4 2 2 2 2 5 6" xfId="50137" xr:uid="{00000000-0005-0000-0000-00006C890000}"/>
    <cellStyle name="Normal 68 4 2 2 2 2 6" xfId="10488" xr:uid="{00000000-0005-0000-0000-00006D890000}"/>
    <cellStyle name="Normal 68 4 2 2 2 2 7" xfId="18647" xr:uid="{00000000-0005-0000-0000-00006E890000}"/>
    <cellStyle name="Normal 68 4 2 2 2 2 8" xfId="26800" xr:uid="{00000000-0005-0000-0000-00006F890000}"/>
    <cellStyle name="Normal 68 4 2 2 2 2 9" xfId="35032" xr:uid="{00000000-0005-0000-0000-000070890000}"/>
    <cellStyle name="Normal 68 4 2 2 2 3" xfId="1288" xr:uid="{00000000-0005-0000-0000-000071890000}"/>
    <cellStyle name="Normal 68 4 2 2 2 3 2" xfId="2571" xr:uid="{00000000-0005-0000-0000-000072890000}"/>
    <cellStyle name="Normal 68 4 2 2 2 3 2 2" xfId="5611" xr:uid="{00000000-0005-0000-0000-000073890000}"/>
    <cellStyle name="Normal 68 4 2 2 2 3 2 2 2" xfId="15128" xr:uid="{00000000-0005-0000-0000-000074890000}"/>
    <cellStyle name="Normal 68 4 2 2 2 3 2 2 3" xfId="23281" xr:uid="{00000000-0005-0000-0000-000075890000}"/>
    <cellStyle name="Normal 68 4 2 2 2 3 2 2 4" xfId="31434" xr:uid="{00000000-0005-0000-0000-000076890000}"/>
    <cellStyle name="Normal 68 4 2 2 2 3 2 2 5" xfId="39666" xr:uid="{00000000-0005-0000-0000-000077890000}"/>
    <cellStyle name="Normal 68 4 2 2 2 3 2 2 6" xfId="49177" xr:uid="{00000000-0005-0000-0000-000078890000}"/>
    <cellStyle name="Normal 68 4 2 2 2 3 2 3" xfId="8171" xr:uid="{00000000-0005-0000-0000-000079890000}"/>
    <cellStyle name="Normal 68 4 2 2 2 3 2 3 2" xfId="17688" xr:uid="{00000000-0005-0000-0000-00007A890000}"/>
    <cellStyle name="Normal 68 4 2 2 2 3 2 3 3" xfId="25841" xr:uid="{00000000-0005-0000-0000-00007B890000}"/>
    <cellStyle name="Normal 68 4 2 2 2 3 2 3 4" xfId="33994" xr:uid="{00000000-0005-0000-0000-00007C890000}"/>
    <cellStyle name="Normal 68 4 2 2 2 3 2 3 5" xfId="42226" xr:uid="{00000000-0005-0000-0000-00007D890000}"/>
    <cellStyle name="Normal 68 4 2 2 2 3 2 3 6" xfId="51737" xr:uid="{00000000-0005-0000-0000-00007E890000}"/>
    <cellStyle name="Normal 68 4 2 2 2 3 2 4" xfId="12088" xr:uid="{00000000-0005-0000-0000-00007F890000}"/>
    <cellStyle name="Normal 68 4 2 2 2 3 2 5" xfId="20247" xr:uid="{00000000-0005-0000-0000-000080890000}"/>
    <cellStyle name="Normal 68 4 2 2 2 3 2 6" xfId="28400" xr:uid="{00000000-0005-0000-0000-000081890000}"/>
    <cellStyle name="Normal 68 4 2 2 2 3 2 7" xfId="36632" xr:uid="{00000000-0005-0000-0000-000082890000}"/>
    <cellStyle name="Normal 68 4 2 2 2 3 2 8" xfId="46143" xr:uid="{00000000-0005-0000-0000-000083890000}"/>
    <cellStyle name="Normal 68 4 2 2 2 3 3" xfId="4331" xr:uid="{00000000-0005-0000-0000-000084890000}"/>
    <cellStyle name="Normal 68 4 2 2 2 3 3 2" xfId="13848" xr:uid="{00000000-0005-0000-0000-000085890000}"/>
    <cellStyle name="Normal 68 4 2 2 2 3 3 3" xfId="22001" xr:uid="{00000000-0005-0000-0000-000086890000}"/>
    <cellStyle name="Normal 68 4 2 2 2 3 3 4" xfId="30154" xr:uid="{00000000-0005-0000-0000-000087890000}"/>
    <cellStyle name="Normal 68 4 2 2 2 3 3 5" xfId="38386" xr:uid="{00000000-0005-0000-0000-000088890000}"/>
    <cellStyle name="Normal 68 4 2 2 2 3 3 6" xfId="47897" xr:uid="{00000000-0005-0000-0000-000089890000}"/>
    <cellStyle name="Normal 68 4 2 2 2 3 4" xfId="6891" xr:uid="{00000000-0005-0000-0000-00008A890000}"/>
    <cellStyle name="Normal 68 4 2 2 2 3 4 2" xfId="16408" xr:uid="{00000000-0005-0000-0000-00008B890000}"/>
    <cellStyle name="Normal 68 4 2 2 2 3 4 3" xfId="24561" xr:uid="{00000000-0005-0000-0000-00008C890000}"/>
    <cellStyle name="Normal 68 4 2 2 2 3 4 4" xfId="32714" xr:uid="{00000000-0005-0000-0000-00008D890000}"/>
    <cellStyle name="Normal 68 4 2 2 2 3 4 5" xfId="40946" xr:uid="{00000000-0005-0000-0000-00008E890000}"/>
    <cellStyle name="Normal 68 4 2 2 2 3 4 6" xfId="50457" xr:uid="{00000000-0005-0000-0000-00008F890000}"/>
    <cellStyle name="Normal 68 4 2 2 2 3 5" xfId="10808" xr:uid="{00000000-0005-0000-0000-000090890000}"/>
    <cellStyle name="Normal 68 4 2 2 2 3 6" xfId="18967" xr:uid="{00000000-0005-0000-0000-000091890000}"/>
    <cellStyle name="Normal 68 4 2 2 2 3 7" xfId="27120" xr:uid="{00000000-0005-0000-0000-000092890000}"/>
    <cellStyle name="Normal 68 4 2 2 2 3 8" xfId="35352" xr:uid="{00000000-0005-0000-0000-000093890000}"/>
    <cellStyle name="Normal 68 4 2 2 2 3 9" xfId="44863" xr:uid="{00000000-0005-0000-0000-000094890000}"/>
    <cellStyle name="Normal 68 4 2 2 2 4" xfId="1931" xr:uid="{00000000-0005-0000-0000-000095890000}"/>
    <cellStyle name="Normal 68 4 2 2 2 4 2" xfId="4971" xr:uid="{00000000-0005-0000-0000-000096890000}"/>
    <cellStyle name="Normal 68 4 2 2 2 4 2 2" xfId="14488" xr:uid="{00000000-0005-0000-0000-000097890000}"/>
    <cellStyle name="Normal 68 4 2 2 2 4 2 3" xfId="22641" xr:uid="{00000000-0005-0000-0000-000098890000}"/>
    <cellStyle name="Normal 68 4 2 2 2 4 2 4" xfId="30794" xr:uid="{00000000-0005-0000-0000-000099890000}"/>
    <cellStyle name="Normal 68 4 2 2 2 4 2 5" xfId="39026" xr:uid="{00000000-0005-0000-0000-00009A890000}"/>
    <cellStyle name="Normal 68 4 2 2 2 4 2 6" xfId="48537" xr:uid="{00000000-0005-0000-0000-00009B890000}"/>
    <cellStyle name="Normal 68 4 2 2 2 4 3" xfId="7531" xr:uid="{00000000-0005-0000-0000-00009C890000}"/>
    <cellStyle name="Normal 68 4 2 2 2 4 3 2" xfId="17048" xr:uid="{00000000-0005-0000-0000-00009D890000}"/>
    <cellStyle name="Normal 68 4 2 2 2 4 3 3" xfId="25201" xr:uid="{00000000-0005-0000-0000-00009E890000}"/>
    <cellStyle name="Normal 68 4 2 2 2 4 3 4" xfId="33354" xr:uid="{00000000-0005-0000-0000-00009F890000}"/>
    <cellStyle name="Normal 68 4 2 2 2 4 3 5" xfId="41586" xr:uid="{00000000-0005-0000-0000-0000A0890000}"/>
    <cellStyle name="Normal 68 4 2 2 2 4 3 6" xfId="51097" xr:uid="{00000000-0005-0000-0000-0000A1890000}"/>
    <cellStyle name="Normal 68 4 2 2 2 4 4" xfId="11448" xr:uid="{00000000-0005-0000-0000-0000A2890000}"/>
    <cellStyle name="Normal 68 4 2 2 2 4 5" xfId="19607" xr:uid="{00000000-0005-0000-0000-0000A3890000}"/>
    <cellStyle name="Normal 68 4 2 2 2 4 6" xfId="27760" xr:uid="{00000000-0005-0000-0000-0000A4890000}"/>
    <cellStyle name="Normal 68 4 2 2 2 4 7" xfId="35992" xr:uid="{00000000-0005-0000-0000-0000A5890000}"/>
    <cellStyle name="Normal 68 4 2 2 2 4 8" xfId="45503" xr:uid="{00000000-0005-0000-0000-0000A6890000}"/>
    <cellStyle name="Normal 68 4 2 2 2 5" xfId="3688" xr:uid="{00000000-0005-0000-0000-0000A7890000}"/>
    <cellStyle name="Normal 68 4 2 2 2 5 2" xfId="13205" xr:uid="{00000000-0005-0000-0000-0000A8890000}"/>
    <cellStyle name="Normal 68 4 2 2 2 5 3" xfId="21361" xr:uid="{00000000-0005-0000-0000-0000A9890000}"/>
    <cellStyle name="Normal 68 4 2 2 2 5 4" xfId="29514" xr:uid="{00000000-0005-0000-0000-0000AA890000}"/>
    <cellStyle name="Normal 68 4 2 2 2 5 5" xfId="37746" xr:uid="{00000000-0005-0000-0000-0000AB890000}"/>
    <cellStyle name="Normal 68 4 2 2 2 5 6" xfId="47257" xr:uid="{00000000-0005-0000-0000-0000AC890000}"/>
    <cellStyle name="Normal 68 4 2 2 2 6" xfId="6251" xr:uid="{00000000-0005-0000-0000-0000AD890000}"/>
    <cellStyle name="Normal 68 4 2 2 2 6 2" xfId="15768" xr:uid="{00000000-0005-0000-0000-0000AE890000}"/>
    <cellStyle name="Normal 68 4 2 2 2 6 3" xfId="23921" xr:uid="{00000000-0005-0000-0000-0000AF890000}"/>
    <cellStyle name="Normal 68 4 2 2 2 6 4" xfId="32074" xr:uid="{00000000-0005-0000-0000-0000B0890000}"/>
    <cellStyle name="Normal 68 4 2 2 2 6 5" xfId="40306" xr:uid="{00000000-0005-0000-0000-0000B1890000}"/>
    <cellStyle name="Normal 68 4 2 2 2 6 6" xfId="49817" xr:uid="{00000000-0005-0000-0000-0000B2890000}"/>
    <cellStyle name="Normal 68 4 2 2 2 7" xfId="10168" xr:uid="{00000000-0005-0000-0000-0000B3890000}"/>
    <cellStyle name="Normal 68 4 2 2 2 8" xfId="18327" xr:uid="{00000000-0005-0000-0000-0000B4890000}"/>
    <cellStyle name="Normal 68 4 2 2 2 9" xfId="26480" xr:uid="{00000000-0005-0000-0000-0000B5890000}"/>
    <cellStyle name="Normal 68 4 2 2 3" xfId="802" xr:uid="{00000000-0005-0000-0000-0000B6890000}"/>
    <cellStyle name="Normal 68 4 2 2 3 10" xfId="44383" xr:uid="{00000000-0005-0000-0000-0000B7890000}"/>
    <cellStyle name="Normal 68 4 2 2 3 2" xfId="1448" xr:uid="{00000000-0005-0000-0000-0000B8890000}"/>
    <cellStyle name="Normal 68 4 2 2 3 2 2" xfId="2731" xr:uid="{00000000-0005-0000-0000-0000B9890000}"/>
    <cellStyle name="Normal 68 4 2 2 3 2 2 2" xfId="5771" xr:uid="{00000000-0005-0000-0000-0000BA890000}"/>
    <cellStyle name="Normal 68 4 2 2 3 2 2 2 2" xfId="15288" xr:uid="{00000000-0005-0000-0000-0000BB890000}"/>
    <cellStyle name="Normal 68 4 2 2 3 2 2 2 3" xfId="23441" xr:uid="{00000000-0005-0000-0000-0000BC890000}"/>
    <cellStyle name="Normal 68 4 2 2 3 2 2 2 4" xfId="31594" xr:uid="{00000000-0005-0000-0000-0000BD890000}"/>
    <cellStyle name="Normal 68 4 2 2 3 2 2 2 5" xfId="39826" xr:uid="{00000000-0005-0000-0000-0000BE890000}"/>
    <cellStyle name="Normal 68 4 2 2 3 2 2 2 6" xfId="49337" xr:uid="{00000000-0005-0000-0000-0000BF890000}"/>
    <cellStyle name="Normal 68 4 2 2 3 2 2 3" xfId="8331" xr:uid="{00000000-0005-0000-0000-0000C0890000}"/>
    <cellStyle name="Normal 68 4 2 2 3 2 2 3 2" xfId="17848" xr:uid="{00000000-0005-0000-0000-0000C1890000}"/>
    <cellStyle name="Normal 68 4 2 2 3 2 2 3 3" xfId="26001" xr:uid="{00000000-0005-0000-0000-0000C2890000}"/>
    <cellStyle name="Normal 68 4 2 2 3 2 2 3 4" xfId="34154" xr:uid="{00000000-0005-0000-0000-0000C3890000}"/>
    <cellStyle name="Normal 68 4 2 2 3 2 2 3 5" xfId="42386" xr:uid="{00000000-0005-0000-0000-0000C4890000}"/>
    <cellStyle name="Normal 68 4 2 2 3 2 2 3 6" xfId="51897" xr:uid="{00000000-0005-0000-0000-0000C5890000}"/>
    <cellStyle name="Normal 68 4 2 2 3 2 2 4" xfId="12248" xr:uid="{00000000-0005-0000-0000-0000C6890000}"/>
    <cellStyle name="Normal 68 4 2 2 3 2 2 5" xfId="20407" xr:uid="{00000000-0005-0000-0000-0000C7890000}"/>
    <cellStyle name="Normal 68 4 2 2 3 2 2 6" xfId="28560" xr:uid="{00000000-0005-0000-0000-0000C8890000}"/>
    <cellStyle name="Normal 68 4 2 2 3 2 2 7" xfId="36792" xr:uid="{00000000-0005-0000-0000-0000C9890000}"/>
    <cellStyle name="Normal 68 4 2 2 3 2 2 8" xfId="46303" xr:uid="{00000000-0005-0000-0000-0000CA890000}"/>
    <cellStyle name="Normal 68 4 2 2 3 2 3" xfId="4491" xr:uid="{00000000-0005-0000-0000-0000CB890000}"/>
    <cellStyle name="Normal 68 4 2 2 3 2 3 2" xfId="14008" xr:uid="{00000000-0005-0000-0000-0000CC890000}"/>
    <cellStyle name="Normal 68 4 2 2 3 2 3 3" xfId="22161" xr:uid="{00000000-0005-0000-0000-0000CD890000}"/>
    <cellStyle name="Normal 68 4 2 2 3 2 3 4" xfId="30314" xr:uid="{00000000-0005-0000-0000-0000CE890000}"/>
    <cellStyle name="Normal 68 4 2 2 3 2 3 5" xfId="38546" xr:uid="{00000000-0005-0000-0000-0000CF890000}"/>
    <cellStyle name="Normal 68 4 2 2 3 2 3 6" xfId="48057" xr:uid="{00000000-0005-0000-0000-0000D0890000}"/>
    <cellStyle name="Normal 68 4 2 2 3 2 4" xfId="7051" xr:uid="{00000000-0005-0000-0000-0000D1890000}"/>
    <cellStyle name="Normal 68 4 2 2 3 2 4 2" xfId="16568" xr:uid="{00000000-0005-0000-0000-0000D2890000}"/>
    <cellStyle name="Normal 68 4 2 2 3 2 4 3" xfId="24721" xr:uid="{00000000-0005-0000-0000-0000D3890000}"/>
    <cellStyle name="Normal 68 4 2 2 3 2 4 4" xfId="32874" xr:uid="{00000000-0005-0000-0000-0000D4890000}"/>
    <cellStyle name="Normal 68 4 2 2 3 2 4 5" xfId="41106" xr:uid="{00000000-0005-0000-0000-0000D5890000}"/>
    <cellStyle name="Normal 68 4 2 2 3 2 4 6" xfId="50617" xr:uid="{00000000-0005-0000-0000-0000D6890000}"/>
    <cellStyle name="Normal 68 4 2 2 3 2 5" xfId="10968" xr:uid="{00000000-0005-0000-0000-0000D7890000}"/>
    <cellStyle name="Normal 68 4 2 2 3 2 6" xfId="19127" xr:uid="{00000000-0005-0000-0000-0000D8890000}"/>
    <cellStyle name="Normal 68 4 2 2 3 2 7" xfId="27280" xr:uid="{00000000-0005-0000-0000-0000D9890000}"/>
    <cellStyle name="Normal 68 4 2 2 3 2 8" xfId="35512" xr:uid="{00000000-0005-0000-0000-0000DA890000}"/>
    <cellStyle name="Normal 68 4 2 2 3 2 9" xfId="45023" xr:uid="{00000000-0005-0000-0000-0000DB890000}"/>
    <cellStyle name="Normal 68 4 2 2 3 3" xfId="2091" xr:uid="{00000000-0005-0000-0000-0000DC890000}"/>
    <cellStyle name="Normal 68 4 2 2 3 3 2" xfId="5131" xr:uid="{00000000-0005-0000-0000-0000DD890000}"/>
    <cellStyle name="Normal 68 4 2 2 3 3 2 2" xfId="14648" xr:uid="{00000000-0005-0000-0000-0000DE890000}"/>
    <cellStyle name="Normal 68 4 2 2 3 3 2 3" xfId="22801" xr:uid="{00000000-0005-0000-0000-0000DF890000}"/>
    <cellStyle name="Normal 68 4 2 2 3 3 2 4" xfId="30954" xr:uid="{00000000-0005-0000-0000-0000E0890000}"/>
    <cellStyle name="Normal 68 4 2 2 3 3 2 5" xfId="39186" xr:uid="{00000000-0005-0000-0000-0000E1890000}"/>
    <cellStyle name="Normal 68 4 2 2 3 3 2 6" xfId="48697" xr:uid="{00000000-0005-0000-0000-0000E2890000}"/>
    <cellStyle name="Normal 68 4 2 2 3 3 3" xfId="7691" xr:uid="{00000000-0005-0000-0000-0000E3890000}"/>
    <cellStyle name="Normal 68 4 2 2 3 3 3 2" xfId="17208" xr:uid="{00000000-0005-0000-0000-0000E4890000}"/>
    <cellStyle name="Normal 68 4 2 2 3 3 3 3" xfId="25361" xr:uid="{00000000-0005-0000-0000-0000E5890000}"/>
    <cellStyle name="Normal 68 4 2 2 3 3 3 4" xfId="33514" xr:uid="{00000000-0005-0000-0000-0000E6890000}"/>
    <cellStyle name="Normal 68 4 2 2 3 3 3 5" xfId="41746" xr:uid="{00000000-0005-0000-0000-0000E7890000}"/>
    <cellStyle name="Normal 68 4 2 2 3 3 3 6" xfId="51257" xr:uid="{00000000-0005-0000-0000-0000E8890000}"/>
    <cellStyle name="Normal 68 4 2 2 3 3 4" xfId="11608" xr:uid="{00000000-0005-0000-0000-0000E9890000}"/>
    <cellStyle name="Normal 68 4 2 2 3 3 5" xfId="19767" xr:uid="{00000000-0005-0000-0000-0000EA890000}"/>
    <cellStyle name="Normal 68 4 2 2 3 3 6" xfId="27920" xr:uid="{00000000-0005-0000-0000-0000EB890000}"/>
    <cellStyle name="Normal 68 4 2 2 3 3 7" xfId="36152" xr:uid="{00000000-0005-0000-0000-0000EC890000}"/>
    <cellStyle name="Normal 68 4 2 2 3 3 8" xfId="45663" xr:uid="{00000000-0005-0000-0000-0000ED890000}"/>
    <cellStyle name="Normal 68 4 2 2 3 4" xfId="3848" xr:uid="{00000000-0005-0000-0000-0000EE890000}"/>
    <cellStyle name="Normal 68 4 2 2 3 4 2" xfId="13365" xr:uid="{00000000-0005-0000-0000-0000EF890000}"/>
    <cellStyle name="Normal 68 4 2 2 3 4 3" xfId="21521" xr:uid="{00000000-0005-0000-0000-0000F0890000}"/>
    <cellStyle name="Normal 68 4 2 2 3 4 4" xfId="29674" xr:uid="{00000000-0005-0000-0000-0000F1890000}"/>
    <cellStyle name="Normal 68 4 2 2 3 4 5" xfId="37906" xr:uid="{00000000-0005-0000-0000-0000F2890000}"/>
    <cellStyle name="Normal 68 4 2 2 3 4 6" xfId="47417" xr:uid="{00000000-0005-0000-0000-0000F3890000}"/>
    <cellStyle name="Normal 68 4 2 2 3 5" xfId="6411" xr:uid="{00000000-0005-0000-0000-0000F4890000}"/>
    <cellStyle name="Normal 68 4 2 2 3 5 2" xfId="15928" xr:uid="{00000000-0005-0000-0000-0000F5890000}"/>
    <cellStyle name="Normal 68 4 2 2 3 5 3" xfId="24081" xr:uid="{00000000-0005-0000-0000-0000F6890000}"/>
    <cellStyle name="Normal 68 4 2 2 3 5 4" xfId="32234" xr:uid="{00000000-0005-0000-0000-0000F7890000}"/>
    <cellStyle name="Normal 68 4 2 2 3 5 5" xfId="40466" xr:uid="{00000000-0005-0000-0000-0000F8890000}"/>
    <cellStyle name="Normal 68 4 2 2 3 5 6" xfId="49977" xr:uid="{00000000-0005-0000-0000-0000F9890000}"/>
    <cellStyle name="Normal 68 4 2 2 3 6" xfId="10328" xr:uid="{00000000-0005-0000-0000-0000FA890000}"/>
    <cellStyle name="Normal 68 4 2 2 3 7" xfId="18487" xr:uid="{00000000-0005-0000-0000-0000FB890000}"/>
    <cellStyle name="Normal 68 4 2 2 3 8" xfId="26640" xr:uid="{00000000-0005-0000-0000-0000FC890000}"/>
    <cellStyle name="Normal 68 4 2 2 3 9" xfId="34872" xr:uid="{00000000-0005-0000-0000-0000FD890000}"/>
    <cellStyle name="Normal 68 4 2 2 4" xfId="1128" xr:uid="{00000000-0005-0000-0000-0000FE890000}"/>
    <cellStyle name="Normal 68 4 2 2 4 2" xfId="2411" xr:uid="{00000000-0005-0000-0000-0000FF890000}"/>
    <cellStyle name="Normal 68 4 2 2 4 2 2" xfId="5451" xr:uid="{00000000-0005-0000-0000-0000008A0000}"/>
    <cellStyle name="Normal 68 4 2 2 4 2 2 2" xfId="14968" xr:uid="{00000000-0005-0000-0000-0000018A0000}"/>
    <cellStyle name="Normal 68 4 2 2 4 2 2 3" xfId="23121" xr:uid="{00000000-0005-0000-0000-0000028A0000}"/>
    <cellStyle name="Normal 68 4 2 2 4 2 2 4" xfId="31274" xr:uid="{00000000-0005-0000-0000-0000038A0000}"/>
    <cellStyle name="Normal 68 4 2 2 4 2 2 5" xfId="39506" xr:uid="{00000000-0005-0000-0000-0000048A0000}"/>
    <cellStyle name="Normal 68 4 2 2 4 2 2 6" xfId="49017" xr:uid="{00000000-0005-0000-0000-0000058A0000}"/>
    <cellStyle name="Normal 68 4 2 2 4 2 3" xfId="8011" xr:uid="{00000000-0005-0000-0000-0000068A0000}"/>
    <cellStyle name="Normal 68 4 2 2 4 2 3 2" xfId="17528" xr:uid="{00000000-0005-0000-0000-0000078A0000}"/>
    <cellStyle name="Normal 68 4 2 2 4 2 3 3" xfId="25681" xr:uid="{00000000-0005-0000-0000-0000088A0000}"/>
    <cellStyle name="Normal 68 4 2 2 4 2 3 4" xfId="33834" xr:uid="{00000000-0005-0000-0000-0000098A0000}"/>
    <cellStyle name="Normal 68 4 2 2 4 2 3 5" xfId="42066" xr:uid="{00000000-0005-0000-0000-00000A8A0000}"/>
    <cellStyle name="Normal 68 4 2 2 4 2 3 6" xfId="51577" xr:uid="{00000000-0005-0000-0000-00000B8A0000}"/>
    <cellStyle name="Normal 68 4 2 2 4 2 4" xfId="11928" xr:uid="{00000000-0005-0000-0000-00000C8A0000}"/>
    <cellStyle name="Normal 68 4 2 2 4 2 5" xfId="20087" xr:uid="{00000000-0005-0000-0000-00000D8A0000}"/>
    <cellStyle name="Normal 68 4 2 2 4 2 6" xfId="28240" xr:uid="{00000000-0005-0000-0000-00000E8A0000}"/>
    <cellStyle name="Normal 68 4 2 2 4 2 7" xfId="36472" xr:uid="{00000000-0005-0000-0000-00000F8A0000}"/>
    <cellStyle name="Normal 68 4 2 2 4 2 8" xfId="45983" xr:uid="{00000000-0005-0000-0000-0000108A0000}"/>
    <cellStyle name="Normal 68 4 2 2 4 3" xfId="4171" xr:uid="{00000000-0005-0000-0000-0000118A0000}"/>
    <cellStyle name="Normal 68 4 2 2 4 3 2" xfId="13688" xr:uid="{00000000-0005-0000-0000-0000128A0000}"/>
    <cellStyle name="Normal 68 4 2 2 4 3 3" xfId="21841" xr:uid="{00000000-0005-0000-0000-0000138A0000}"/>
    <cellStyle name="Normal 68 4 2 2 4 3 4" xfId="29994" xr:uid="{00000000-0005-0000-0000-0000148A0000}"/>
    <cellStyle name="Normal 68 4 2 2 4 3 5" xfId="38226" xr:uid="{00000000-0005-0000-0000-0000158A0000}"/>
    <cellStyle name="Normal 68 4 2 2 4 3 6" xfId="47737" xr:uid="{00000000-0005-0000-0000-0000168A0000}"/>
    <cellStyle name="Normal 68 4 2 2 4 4" xfId="6731" xr:uid="{00000000-0005-0000-0000-0000178A0000}"/>
    <cellStyle name="Normal 68 4 2 2 4 4 2" xfId="16248" xr:uid="{00000000-0005-0000-0000-0000188A0000}"/>
    <cellStyle name="Normal 68 4 2 2 4 4 3" xfId="24401" xr:uid="{00000000-0005-0000-0000-0000198A0000}"/>
    <cellStyle name="Normal 68 4 2 2 4 4 4" xfId="32554" xr:uid="{00000000-0005-0000-0000-00001A8A0000}"/>
    <cellStyle name="Normal 68 4 2 2 4 4 5" xfId="40786" xr:uid="{00000000-0005-0000-0000-00001B8A0000}"/>
    <cellStyle name="Normal 68 4 2 2 4 4 6" xfId="50297" xr:uid="{00000000-0005-0000-0000-00001C8A0000}"/>
    <cellStyle name="Normal 68 4 2 2 4 5" xfId="10648" xr:uid="{00000000-0005-0000-0000-00001D8A0000}"/>
    <cellStyle name="Normal 68 4 2 2 4 6" xfId="18807" xr:uid="{00000000-0005-0000-0000-00001E8A0000}"/>
    <cellStyle name="Normal 68 4 2 2 4 7" xfId="26960" xr:uid="{00000000-0005-0000-0000-00001F8A0000}"/>
    <cellStyle name="Normal 68 4 2 2 4 8" xfId="35192" xr:uid="{00000000-0005-0000-0000-0000208A0000}"/>
    <cellStyle name="Normal 68 4 2 2 4 9" xfId="44703" xr:uid="{00000000-0005-0000-0000-0000218A0000}"/>
    <cellStyle name="Normal 68 4 2 2 5" xfId="1771" xr:uid="{00000000-0005-0000-0000-0000228A0000}"/>
    <cellStyle name="Normal 68 4 2 2 5 2" xfId="4811" xr:uid="{00000000-0005-0000-0000-0000238A0000}"/>
    <cellStyle name="Normal 68 4 2 2 5 2 2" xfId="14328" xr:uid="{00000000-0005-0000-0000-0000248A0000}"/>
    <cellStyle name="Normal 68 4 2 2 5 2 3" xfId="22481" xr:uid="{00000000-0005-0000-0000-0000258A0000}"/>
    <cellStyle name="Normal 68 4 2 2 5 2 4" xfId="30634" xr:uid="{00000000-0005-0000-0000-0000268A0000}"/>
    <cellStyle name="Normal 68 4 2 2 5 2 5" xfId="38866" xr:uid="{00000000-0005-0000-0000-0000278A0000}"/>
    <cellStyle name="Normal 68 4 2 2 5 2 6" xfId="48377" xr:uid="{00000000-0005-0000-0000-0000288A0000}"/>
    <cellStyle name="Normal 68 4 2 2 5 3" xfId="7371" xr:uid="{00000000-0005-0000-0000-0000298A0000}"/>
    <cellStyle name="Normal 68 4 2 2 5 3 2" xfId="16888" xr:uid="{00000000-0005-0000-0000-00002A8A0000}"/>
    <cellStyle name="Normal 68 4 2 2 5 3 3" xfId="25041" xr:uid="{00000000-0005-0000-0000-00002B8A0000}"/>
    <cellStyle name="Normal 68 4 2 2 5 3 4" xfId="33194" xr:uid="{00000000-0005-0000-0000-00002C8A0000}"/>
    <cellStyle name="Normal 68 4 2 2 5 3 5" xfId="41426" xr:uid="{00000000-0005-0000-0000-00002D8A0000}"/>
    <cellStyle name="Normal 68 4 2 2 5 3 6" xfId="50937" xr:uid="{00000000-0005-0000-0000-00002E8A0000}"/>
    <cellStyle name="Normal 68 4 2 2 5 4" xfId="11288" xr:uid="{00000000-0005-0000-0000-00002F8A0000}"/>
    <cellStyle name="Normal 68 4 2 2 5 5" xfId="19447" xr:uid="{00000000-0005-0000-0000-0000308A0000}"/>
    <cellStyle name="Normal 68 4 2 2 5 6" xfId="27600" xr:uid="{00000000-0005-0000-0000-0000318A0000}"/>
    <cellStyle name="Normal 68 4 2 2 5 7" xfId="35832" xr:uid="{00000000-0005-0000-0000-0000328A0000}"/>
    <cellStyle name="Normal 68 4 2 2 5 8" xfId="45343" xr:uid="{00000000-0005-0000-0000-0000338A0000}"/>
    <cellStyle name="Normal 68 4 2 2 6" xfId="3525" xr:uid="{00000000-0005-0000-0000-0000348A0000}"/>
    <cellStyle name="Normal 68 4 2 2 6 2" xfId="13042" xr:uid="{00000000-0005-0000-0000-0000358A0000}"/>
    <cellStyle name="Normal 68 4 2 2 6 3" xfId="21201" xr:uid="{00000000-0005-0000-0000-0000368A0000}"/>
    <cellStyle name="Normal 68 4 2 2 6 4" xfId="29354" xr:uid="{00000000-0005-0000-0000-0000378A0000}"/>
    <cellStyle name="Normal 68 4 2 2 6 5" xfId="37586" xr:uid="{00000000-0005-0000-0000-0000388A0000}"/>
    <cellStyle name="Normal 68 4 2 2 6 6" xfId="47097" xr:uid="{00000000-0005-0000-0000-0000398A0000}"/>
    <cellStyle name="Normal 68 4 2 2 7" xfId="6091" xr:uid="{00000000-0005-0000-0000-00003A8A0000}"/>
    <cellStyle name="Normal 68 4 2 2 7 2" xfId="15608" xr:uid="{00000000-0005-0000-0000-00003B8A0000}"/>
    <cellStyle name="Normal 68 4 2 2 7 3" xfId="23761" xr:uid="{00000000-0005-0000-0000-00003C8A0000}"/>
    <cellStyle name="Normal 68 4 2 2 7 4" xfId="31914" xr:uid="{00000000-0005-0000-0000-00003D8A0000}"/>
    <cellStyle name="Normal 68 4 2 2 7 5" xfId="40146" xr:uid="{00000000-0005-0000-0000-00003E8A0000}"/>
    <cellStyle name="Normal 68 4 2 2 7 6" xfId="49657" xr:uid="{00000000-0005-0000-0000-00003F8A0000}"/>
    <cellStyle name="Normal 68 4 2 2 8" xfId="10008" xr:uid="{00000000-0005-0000-0000-0000408A0000}"/>
    <cellStyle name="Normal 68 4 2 2 9" xfId="18167" xr:uid="{00000000-0005-0000-0000-0000418A0000}"/>
    <cellStyle name="Normal 68 4 2 20" xfId="8965" xr:uid="{00000000-0005-0000-0000-0000428A0000}"/>
    <cellStyle name="Normal 68 4 2 20 2" xfId="43020" xr:uid="{00000000-0005-0000-0000-0000438A0000}"/>
    <cellStyle name="Normal 68 4 2 20 3" xfId="52531" xr:uid="{00000000-0005-0000-0000-0000448A0000}"/>
    <cellStyle name="Normal 68 4 2 21" xfId="9044" xr:uid="{00000000-0005-0000-0000-0000458A0000}"/>
    <cellStyle name="Normal 68 4 2 21 2" xfId="43099" xr:uid="{00000000-0005-0000-0000-0000468A0000}"/>
    <cellStyle name="Normal 68 4 2 21 3" xfId="52610" xr:uid="{00000000-0005-0000-0000-0000478A0000}"/>
    <cellStyle name="Normal 68 4 2 22" xfId="9123" xr:uid="{00000000-0005-0000-0000-0000488A0000}"/>
    <cellStyle name="Normal 68 4 2 22 2" xfId="43178" xr:uid="{00000000-0005-0000-0000-0000498A0000}"/>
    <cellStyle name="Normal 68 4 2 22 3" xfId="52689" xr:uid="{00000000-0005-0000-0000-00004A8A0000}"/>
    <cellStyle name="Normal 68 4 2 23" xfId="9202" xr:uid="{00000000-0005-0000-0000-00004B8A0000}"/>
    <cellStyle name="Normal 68 4 2 23 2" xfId="43257" xr:uid="{00000000-0005-0000-0000-00004C8A0000}"/>
    <cellStyle name="Normal 68 4 2 23 3" xfId="52768" xr:uid="{00000000-0005-0000-0000-00004D8A0000}"/>
    <cellStyle name="Normal 68 4 2 24" xfId="9281" xr:uid="{00000000-0005-0000-0000-00004E8A0000}"/>
    <cellStyle name="Normal 68 4 2 24 2" xfId="43336" xr:uid="{00000000-0005-0000-0000-00004F8A0000}"/>
    <cellStyle name="Normal 68 4 2 24 3" xfId="52847" xr:uid="{00000000-0005-0000-0000-0000508A0000}"/>
    <cellStyle name="Normal 68 4 2 25" xfId="9360" xr:uid="{00000000-0005-0000-0000-0000518A0000}"/>
    <cellStyle name="Normal 68 4 2 25 2" xfId="43415" xr:uid="{00000000-0005-0000-0000-0000528A0000}"/>
    <cellStyle name="Normal 68 4 2 25 3" xfId="52926" xr:uid="{00000000-0005-0000-0000-0000538A0000}"/>
    <cellStyle name="Normal 68 4 2 26" xfId="9439" xr:uid="{00000000-0005-0000-0000-0000548A0000}"/>
    <cellStyle name="Normal 68 4 2 26 2" xfId="43494" xr:uid="{00000000-0005-0000-0000-0000558A0000}"/>
    <cellStyle name="Normal 68 4 2 26 3" xfId="53005" xr:uid="{00000000-0005-0000-0000-0000568A0000}"/>
    <cellStyle name="Normal 68 4 2 27" xfId="9518" xr:uid="{00000000-0005-0000-0000-0000578A0000}"/>
    <cellStyle name="Normal 68 4 2 27 2" xfId="43573" xr:uid="{00000000-0005-0000-0000-0000588A0000}"/>
    <cellStyle name="Normal 68 4 2 27 3" xfId="53084" xr:uid="{00000000-0005-0000-0000-0000598A0000}"/>
    <cellStyle name="Normal 68 4 2 28" xfId="9597" xr:uid="{00000000-0005-0000-0000-00005A8A0000}"/>
    <cellStyle name="Normal 68 4 2 28 2" xfId="43652" xr:uid="{00000000-0005-0000-0000-00005B8A0000}"/>
    <cellStyle name="Normal 68 4 2 28 3" xfId="53163" xr:uid="{00000000-0005-0000-0000-00005C8A0000}"/>
    <cellStyle name="Normal 68 4 2 29" xfId="9676" xr:uid="{00000000-0005-0000-0000-00005D8A0000}"/>
    <cellStyle name="Normal 68 4 2 29 2" xfId="43731" xr:uid="{00000000-0005-0000-0000-00005E8A0000}"/>
    <cellStyle name="Normal 68 4 2 29 3" xfId="53242" xr:uid="{00000000-0005-0000-0000-00005F8A0000}"/>
    <cellStyle name="Normal 68 4 2 3" xfId="559" xr:uid="{00000000-0005-0000-0000-0000608A0000}"/>
    <cellStyle name="Normal 68 4 2 3 10" xfId="34632" xr:uid="{00000000-0005-0000-0000-0000618A0000}"/>
    <cellStyle name="Normal 68 4 2 3 11" xfId="44143" xr:uid="{00000000-0005-0000-0000-0000628A0000}"/>
    <cellStyle name="Normal 68 4 2 3 2" xfId="885" xr:uid="{00000000-0005-0000-0000-0000638A0000}"/>
    <cellStyle name="Normal 68 4 2 3 2 10" xfId="44463" xr:uid="{00000000-0005-0000-0000-0000648A0000}"/>
    <cellStyle name="Normal 68 4 2 3 2 2" xfId="1528" xr:uid="{00000000-0005-0000-0000-0000658A0000}"/>
    <cellStyle name="Normal 68 4 2 3 2 2 2" xfId="2811" xr:uid="{00000000-0005-0000-0000-0000668A0000}"/>
    <cellStyle name="Normal 68 4 2 3 2 2 2 2" xfId="5851" xr:uid="{00000000-0005-0000-0000-0000678A0000}"/>
    <cellStyle name="Normal 68 4 2 3 2 2 2 2 2" xfId="15368" xr:uid="{00000000-0005-0000-0000-0000688A0000}"/>
    <cellStyle name="Normal 68 4 2 3 2 2 2 2 3" xfId="23521" xr:uid="{00000000-0005-0000-0000-0000698A0000}"/>
    <cellStyle name="Normal 68 4 2 3 2 2 2 2 4" xfId="31674" xr:uid="{00000000-0005-0000-0000-00006A8A0000}"/>
    <cellStyle name="Normal 68 4 2 3 2 2 2 2 5" xfId="39906" xr:uid="{00000000-0005-0000-0000-00006B8A0000}"/>
    <cellStyle name="Normal 68 4 2 3 2 2 2 2 6" xfId="49417" xr:uid="{00000000-0005-0000-0000-00006C8A0000}"/>
    <cellStyle name="Normal 68 4 2 3 2 2 2 3" xfId="8411" xr:uid="{00000000-0005-0000-0000-00006D8A0000}"/>
    <cellStyle name="Normal 68 4 2 3 2 2 2 3 2" xfId="17928" xr:uid="{00000000-0005-0000-0000-00006E8A0000}"/>
    <cellStyle name="Normal 68 4 2 3 2 2 2 3 3" xfId="26081" xr:uid="{00000000-0005-0000-0000-00006F8A0000}"/>
    <cellStyle name="Normal 68 4 2 3 2 2 2 3 4" xfId="34234" xr:uid="{00000000-0005-0000-0000-0000708A0000}"/>
    <cellStyle name="Normal 68 4 2 3 2 2 2 3 5" xfId="42466" xr:uid="{00000000-0005-0000-0000-0000718A0000}"/>
    <cellStyle name="Normal 68 4 2 3 2 2 2 3 6" xfId="51977" xr:uid="{00000000-0005-0000-0000-0000728A0000}"/>
    <cellStyle name="Normal 68 4 2 3 2 2 2 4" xfId="12328" xr:uid="{00000000-0005-0000-0000-0000738A0000}"/>
    <cellStyle name="Normal 68 4 2 3 2 2 2 5" xfId="20487" xr:uid="{00000000-0005-0000-0000-0000748A0000}"/>
    <cellStyle name="Normal 68 4 2 3 2 2 2 6" xfId="28640" xr:uid="{00000000-0005-0000-0000-0000758A0000}"/>
    <cellStyle name="Normal 68 4 2 3 2 2 2 7" xfId="36872" xr:uid="{00000000-0005-0000-0000-0000768A0000}"/>
    <cellStyle name="Normal 68 4 2 3 2 2 2 8" xfId="46383" xr:uid="{00000000-0005-0000-0000-0000778A0000}"/>
    <cellStyle name="Normal 68 4 2 3 2 2 3" xfId="4571" xr:uid="{00000000-0005-0000-0000-0000788A0000}"/>
    <cellStyle name="Normal 68 4 2 3 2 2 3 2" xfId="14088" xr:uid="{00000000-0005-0000-0000-0000798A0000}"/>
    <cellStyle name="Normal 68 4 2 3 2 2 3 3" xfId="22241" xr:uid="{00000000-0005-0000-0000-00007A8A0000}"/>
    <cellStyle name="Normal 68 4 2 3 2 2 3 4" xfId="30394" xr:uid="{00000000-0005-0000-0000-00007B8A0000}"/>
    <cellStyle name="Normal 68 4 2 3 2 2 3 5" xfId="38626" xr:uid="{00000000-0005-0000-0000-00007C8A0000}"/>
    <cellStyle name="Normal 68 4 2 3 2 2 3 6" xfId="48137" xr:uid="{00000000-0005-0000-0000-00007D8A0000}"/>
    <cellStyle name="Normal 68 4 2 3 2 2 4" xfId="7131" xr:uid="{00000000-0005-0000-0000-00007E8A0000}"/>
    <cellStyle name="Normal 68 4 2 3 2 2 4 2" xfId="16648" xr:uid="{00000000-0005-0000-0000-00007F8A0000}"/>
    <cellStyle name="Normal 68 4 2 3 2 2 4 3" xfId="24801" xr:uid="{00000000-0005-0000-0000-0000808A0000}"/>
    <cellStyle name="Normal 68 4 2 3 2 2 4 4" xfId="32954" xr:uid="{00000000-0005-0000-0000-0000818A0000}"/>
    <cellStyle name="Normal 68 4 2 3 2 2 4 5" xfId="41186" xr:uid="{00000000-0005-0000-0000-0000828A0000}"/>
    <cellStyle name="Normal 68 4 2 3 2 2 4 6" xfId="50697" xr:uid="{00000000-0005-0000-0000-0000838A0000}"/>
    <cellStyle name="Normal 68 4 2 3 2 2 5" xfId="11048" xr:uid="{00000000-0005-0000-0000-0000848A0000}"/>
    <cellStyle name="Normal 68 4 2 3 2 2 6" xfId="19207" xr:uid="{00000000-0005-0000-0000-0000858A0000}"/>
    <cellStyle name="Normal 68 4 2 3 2 2 7" xfId="27360" xr:uid="{00000000-0005-0000-0000-0000868A0000}"/>
    <cellStyle name="Normal 68 4 2 3 2 2 8" xfId="35592" xr:uid="{00000000-0005-0000-0000-0000878A0000}"/>
    <cellStyle name="Normal 68 4 2 3 2 2 9" xfId="45103" xr:uid="{00000000-0005-0000-0000-0000888A0000}"/>
    <cellStyle name="Normal 68 4 2 3 2 3" xfId="2171" xr:uid="{00000000-0005-0000-0000-0000898A0000}"/>
    <cellStyle name="Normal 68 4 2 3 2 3 2" xfId="5211" xr:uid="{00000000-0005-0000-0000-00008A8A0000}"/>
    <cellStyle name="Normal 68 4 2 3 2 3 2 2" xfId="14728" xr:uid="{00000000-0005-0000-0000-00008B8A0000}"/>
    <cellStyle name="Normal 68 4 2 3 2 3 2 3" xfId="22881" xr:uid="{00000000-0005-0000-0000-00008C8A0000}"/>
    <cellStyle name="Normal 68 4 2 3 2 3 2 4" xfId="31034" xr:uid="{00000000-0005-0000-0000-00008D8A0000}"/>
    <cellStyle name="Normal 68 4 2 3 2 3 2 5" xfId="39266" xr:uid="{00000000-0005-0000-0000-00008E8A0000}"/>
    <cellStyle name="Normal 68 4 2 3 2 3 2 6" xfId="48777" xr:uid="{00000000-0005-0000-0000-00008F8A0000}"/>
    <cellStyle name="Normal 68 4 2 3 2 3 3" xfId="7771" xr:uid="{00000000-0005-0000-0000-0000908A0000}"/>
    <cellStyle name="Normal 68 4 2 3 2 3 3 2" xfId="17288" xr:uid="{00000000-0005-0000-0000-0000918A0000}"/>
    <cellStyle name="Normal 68 4 2 3 2 3 3 3" xfId="25441" xr:uid="{00000000-0005-0000-0000-0000928A0000}"/>
    <cellStyle name="Normal 68 4 2 3 2 3 3 4" xfId="33594" xr:uid="{00000000-0005-0000-0000-0000938A0000}"/>
    <cellStyle name="Normal 68 4 2 3 2 3 3 5" xfId="41826" xr:uid="{00000000-0005-0000-0000-0000948A0000}"/>
    <cellStyle name="Normal 68 4 2 3 2 3 3 6" xfId="51337" xr:uid="{00000000-0005-0000-0000-0000958A0000}"/>
    <cellStyle name="Normal 68 4 2 3 2 3 4" xfId="11688" xr:uid="{00000000-0005-0000-0000-0000968A0000}"/>
    <cellStyle name="Normal 68 4 2 3 2 3 5" xfId="19847" xr:uid="{00000000-0005-0000-0000-0000978A0000}"/>
    <cellStyle name="Normal 68 4 2 3 2 3 6" xfId="28000" xr:uid="{00000000-0005-0000-0000-0000988A0000}"/>
    <cellStyle name="Normal 68 4 2 3 2 3 7" xfId="36232" xr:uid="{00000000-0005-0000-0000-0000998A0000}"/>
    <cellStyle name="Normal 68 4 2 3 2 3 8" xfId="45743" xr:uid="{00000000-0005-0000-0000-00009A8A0000}"/>
    <cellStyle name="Normal 68 4 2 3 2 4" xfId="3931" xr:uid="{00000000-0005-0000-0000-00009B8A0000}"/>
    <cellStyle name="Normal 68 4 2 3 2 4 2" xfId="13448" xr:uid="{00000000-0005-0000-0000-00009C8A0000}"/>
    <cellStyle name="Normal 68 4 2 3 2 4 3" xfId="21601" xr:uid="{00000000-0005-0000-0000-00009D8A0000}"/>
    <cellStyle name="Normal 68 4 2 3 2 4 4" xfId="29754" xr:uid="{00000000-0005-0000-0000-00009E8A0000}"/>
    <cellStyle name="Normal 68 4 2 3 2 4 5" xfId="37986" xr:uid="{00000000-0005-0000-0000-00009F8A0000}"/>
    <cellStyle name="Normal 68 4 2 3 2 4 6" xfId="47497" xr:uid="{00000000-0005-0000-0000-0000A08A0000}"/>
    <cellStyle name="Normal 68 4 2 3 2 5" xfId="6491" xr:uid="{00000000-0005-0000-0000-0000A18A0000}"/>
    <cellStyle name="Normal 68 4 2 3 2 5 2" xfId="16008" xr:uid="{00000000-0005-0000-0000-0000A28A0000}"/>
    <cellStyle name="Normal 68 4 2 3 2 5 3" xfId="24161" xr:uid="{00000000-0005-0000-0000-0000A38A0000}"/>
    <cellStyle name="Normal 68 4 2 3 2 5 4" xfId="32314" xr:uid="{00000000-0005-0000-0000-0000A48A0000}"/>
    <cellStyle name="Normal 68 4 2 3 2 5 5" xfId="40546" xr:uid="{00000000-0005-0000-0000-0000A58A0000}"/>
    <cellStyle name="Normal 68 4 2 3 2 5 6" xfId="50057" xr:uid="{00000000-0005-0000-0000-0000A68A0000}"/>
    <cellStyle name="Normal 68 4 2 3 2 6" xfId="10408" xr:uid="{00000000-0005-0000-0000-0000A78A0000}"/>
    <cellStyle name="Normal 68 4 2 3 2 7" xfId="18567" xr:uid="{00000000-0005-0000-0000-0000A88A0000}"/>
    <cellStyle name="Normal 68 4 2 3 2 8" xfId="26720" xr:uid="{00000000-0005-0000-0000-0000A98A0000}"/>
    <cellStyle name="Normal 68 4 2 3 2 9" xfId="34952" xr:uid="{00000000-0005-0000-0000-0000AA8A0000}"/>
    <cellStyle name="Normal 68 4 2 3 3" xfId="1208" xr:uid="{00000000-0005-0000-0000-0000AB8A0000}"/>
    <cellStyle name="Normal 68 4 2 3 3 2" xfId="2491" xr:uid="{00000000-0005-0000-0000-0000AC8A0000}"/>
    <cellStyle name="Normal 68 4 2 3 3 2 2" xfId="5531" xr:uid="{00000000-0005-0000-0000-0000AD8A0000}"/>
    <cellStyle name="Normal 68 4 2 3 3 2 2 2" xfId="15048" xr:uid="{00000000-0005-0000-0000-0000AE8A0000}"/>
    <cellStyle name="Normal 68 4 2 3 3 2 2 3" xfId="23201" xr:uid="{00000000-0005-0000-0000-0000AF8A0000}"/>
    <cellStyle name="Normal 68 4 2 3 3 2 2 4" xfId="31354" xr:uid="{00000000-0005-0000-0000-0000B08A0000}"/>
    <cellStyle name="Normal 68 4 2 3 3 2 2 5" xfId="39586" xr:uid="{00000000-0005-0000-0000-0000B18A0000}"/>
    <cellStyle name="Normal 68 4 2 3 3 2 2 6" xfId="49097" xr:uid="{00000000-0005-0000-0000-0000B28A0000}"/>
    <cellStyle name="Normal 68 4 2 3 3 2 3" xfId="8091" xr:uid="{00000000-0005-0000-0000-0000B38A0000}"/>
    <cellStyle name="Normal 68 4 2 3 3 2 3 2" xfId="17608" xr:uid="{00000000-0005-0000-0000-0000B48A0000}"/>
    <cellStyle name="Normal 68 4 2 3 3 2 3 3" xfId="25761" xr:uid="{00000000-0005-0000-0000-0000B58A0000}"/>
    <cellStyle name="Normal 68 4 2 3 3 2 3 4" xfId="33914" xr:uid="{00000000-0005-0000-0000-0000B68A0000}"/>
    <cellStyle name="Normal 68 4 2 3 3 2 3 5" xfId="42146" xr:uid="{00000000-0005-0000-0000-0000B78A0000}"/>
    <cellStyle name="Normal 68 4 2 3 3 2 3 6" xfId="51657" xr:uid="{00000000-0005-0000-0000-0000B88A0000}"/>
    <cellStyle name="Normal 68 4 2 3 3 2 4" xfId="12008" xr:uid="{00000000-0005-0000-0000-0000B98A0000}"/>
    <cellStyle name="Normal 68 4 2 3 3 2 5" xfId="20167" xr:uid="{00000000-0005-0000-0000-0000BA8A0000}"/>
    <cellStyle name="Normal 68 4 2 3 3 2 6" xfId="28320" xr:uid="{00000000-0005-0000-0000-0000BB8A0000}"/>
    <cellStyle name="Normal 68 4 2 3 3 2 7" xfId="36552" xr:uid="{00000000-0005-0000-0000-0000BC8A0000}"/>
    <cellStyle name="Normal 68 4 2 3 3 2 8" xfId="46063" xr:uid="{00000000-0005-0000-0000-0000BD8A0000}"/>
    <cellStyle name="Normal 68 4 2 3 3 3" xfId="4251" xr:uid="{00000000-0005-0000-0000-0000BE8A0000}"/>
    <cellStyle name="Normal 68 4 2 3 3 3 2" xfId="13768" xr:uid="{00000000-0005-0000-0000-0000BF8A0000}"/>
    <cellStyle name="Normal 68 4 2 3 3 3 3" xfId="21921" xr:uid="{00000000-0005-0000-0000-0000C08A0000}"/>
    <cellStyle name="Normal 68 4 2 3 3 3 4" xfId="30074" xr:uid="{00000000-0005-0000-0000-0000C18A0000}"/>
    <cellStyle name="Normal 68 4 2 3 3 3 5" xfId="38306" xr:uid="{00000000-0005-0000-0000-0000C28A0000}"/>
    <cellStyle name="Normal 68 4 2 3 3 3 6" xfId="47817" xr:uid="{00000000-0005-0000-0000-0000C38A0000}"/>
    <cellStyle name="Normal 68 4 2 3 3 4" xfId="6811" xr:uid="{00000000-0005-0000-0000-0000C48A0000}"/>
    <cellStyle name="Normal 68 4 2 3 3 4 2" xfId="16328" xr:uid="{00000000-0005-0000-0000-0000C58A0000}"/>
    <cellStyle name="Normal 68 4 2 3 3 4 3" xfId="24481" xr:uid="{00000000-0005-0000-0000-0000C68A0000}"/>
    <cellStyle name="Normal 68 4 2 3 3 4 4" xfId="32634" xr:uid="{00000000-0005-0000-0000-0000C78A0000}"/>
    <cellStyle name="Normal 68 4 2 3 3 4 5" xfId="40866" xr:uid="{00000000-0005-0000-0000-0000C88A0000}"/>
    <cellStyle name="Normal 68 4 2 3 3 4 6" xfId="50377" xr:uid="{00000000-0005-0000-0000-0000C98A0000}"/>
    <cellStyle name="Normal 68 4 2 3 3 5" xfId="10728" xr:uid="{00000000-0005-0000-0000-0000CA8A0000}"/>
    <cellStyle name="Normal 68 4 2 3 3 6" xfId="18887" xr:uid="{00000000-0005-0000-0000-0000CB8A0000}"/>
    <cellStyle name="Normal 68 4 2 3 3 7" xfId="27040" xr:uid="{00000000-0005-0000-0000-0000CC8A0000}"/>
    <cellStyle name="Normal 68 4 2 3 3 8" xfId="35272" xr:uid="{00000000-0005-0000-0000-0000CD8A0000}"/>
    <cellStyle name="Normal 68 4 2 3 3 9" xfId="44783" xr:uid="{00000000-0005-0000-0000-0000CE8A0000}"/>
    <cellStyle name="Normal 68 4 2 3 4" xfId="1851" xr:uid="{00000000-0005-0000-0000-0000CF8A0000}"/>
    <cellStyle name="Normal 68 4 2 3 4 2" xfId="4891" xr:uid="{00000000-0005-0000-0000-0000D08A0000}"/>
    <cellStyle name="Normal 68 4 2 3 4 2 2" xfId="14408" xr:uid="{00000000-0005-0000-0000-0000D18A0000}"/>
    <cellStyle name="Normal 68 4 2 3 4 2 3" xfId="22561" xr:uid="{00000000-0005-0000-0000-0000D28A0000}"/>
    <cellStyle name="Normal 68 4 2 3 4 2 4" xfId="30714" xr:uid="{00000000-0005-0000-0000-0000D38A0000}"/>
    <cellStyle name="Normal 68 4 2 3 4 2 5" xfId="38946" xr:uid="{00000000-0005-0000-0000-0000D48A0000}"/>
    <cellStyle name="Normal 68 4 2 3 4 2 6" xfId="48457" xr:uid="{00000000-0005-0000-0000-0000D58A0000}"/>
    <cellStyle name="Normal 68 4 2 3 4 3" xfId="7451" xr:uid="{00000000-0005-0000-0000-0000D68A0000}"/>
    <cellStyle name="Normal 68 4 2 3 4 3 2" xfId="16968" xr:uid="{00000000-0005-0000-0000-0000D78A0000}"/>
    <cellStyle name="Normal 68 4 2 3 4 3 3" xfId="25121" xr:uid="{00000000-0005-0000-0000-0000D88A0000}"/>
    <cellStyle name="Normal 68 4 2 3 4 3 4" xfId="33274" xr:uid="{00000000-0005-0000-0000-0000D98A0000}"/>
    <cellStyle name="Normal 68 4 2 3 4 3 5" xfId="41506" xr:uid="{00000000-0005-0000-0000-0000DA8A0000}"/>
    <cellStyle name="Normal 68 4 2 3 4 3 6" xfId="51017" xr:uid="{00000000-0005-0000-0000-0000DB8A0000}"/>
    <cellStyle name="Normal 68 4 2 3 4 4" xfId="11368" xr:uid="{00000000-0005-0000-0000-0000DC8A0000}"/>
    <cellStyle name="Normal 68 4 2 3 4 5" xfId="19527" xr:uid="{00000000-0005-0000-0000-0000DD8A0000}"/>
    <cellStyle name="Normal 68 4 2 3 4 6" xfId="27680" xr:uid="{00000000-0005-0000-0000-0000DE8A0000}"/>
    <cellStyle name="Normal 68 4 2 3 4 7" xfId="35912" xr:uid="{00000000-0005-0000-0000-0000DF8A0000}"/>
    <cellStyle name="Normal 68 4 2 3 4 8" xfId="45423" xr:uid="{00000000-0005-0000-0000-0000E08A0000}"/>
    <cellStyle name="Normal 68 4 2 3 5" xfId="3608" xr:uid="{00000000-0005-0000-0000-0000E18A0000}"/>
    <cellStyle name="Normal 68 4 2 3 5 2" xfId="13125" xr:uid="{00000000-0005-0000-0000-0000E28A0000}"/>
    <cellStyle name="Normal 68 4 2 3 5 3" xfId="21281" xr:uid="{00000000-0005-0000-0000-0000E38A0000}"/>
    <cellStyle name="Normal 68 4 2 3 5 4" xfId="29434" xr:uid="{00000000-0005-0000-0000-0000E48A0000}"/>
    <cellStyle name="Normal 68 4 2 3 5 5" xfId="37666" xr:uid="{00000000-0005-0000-0000-0000E58A0000}"/>
    <cellStyle name="Normal 68 4 2 3 5 6" xfId="47177" xr:uid="{00000000-0005-0000-0000-0000E68A0000}"/>
    <cellStyle name="Normal 68 4 2 3 6" xfId="6171" xr:uid="{00000000-0005-0000-0000-0000E78A0000}"/>
    <cellStyle name="Normal 68 4 2 3 6 2" xfId="15688" xr:uid="{00000000-0005-0000-0000-0000E88A0000}"/>
    <cellStyle name="Normal 68 4 2 3 6 3" xfId="23841" xr:uid="{00000000-0005-0000-0000-0000E98A0000}"/>
    <cellStyle name="Normal 68 4 2 3 6 4" xfId="31994" xr:uid="{00000000-0005-0000-0000-0000EA8A0000}"/>
    <cellStyle name="Normal 68 4 2 3 6 5" xfId="40226" xr:uid="{00000000-0005-0000-0000-0000EB8A0000}"/>
    <cellStyle name="Normal 68 4 2 3 6 6" xfId="49737" xr:uid="{00000000-0005-0000-0000-0000EC8A0000}"/>
    <cellStyle name="Normal 68 4 2 3 7" xfId="10088" xr:uid="{00000000-0005-0000-0000-0000ED8A0000}"/>
    <cellStyle name="Normal 68 4 2 3 8" xfId="18247" xr:uid="{00000000-0005-0000-0000-0000EE8A0000}"/>
    <cellStyle name="Normal 68 4 2 3 9" xfId="26400" xr:uid="{00000000-0005-0000-0000-0000EF8A0000}"/>
    <cellStyle name="Normal 68 4 2 30" xfId="9755" xr:uid="{00000000-0005-0000-0000-0000F08A0000}"/>
    <cellStyle name="Normal 68 4 2 30 2" xfId="43810" xr:uid="{00000000-0005-0000-0000-0000F18A0000}"/>
    <cellStyle name="Normal 68 4 2 30 3" xfId="53321" xr:uid="{00000000-0005-0000-0000-0000F28A0000}"/>
    <cellStyle name="Normal 68 4 2 31" xfId="9834" xr:uid="{00000000-0005-0000-0000-0000F38A0000}"/>
    <cellStyle name="Normal 68 4 2 31 2" xfId="43889" xr:uid="{00000000-0005-0000-0000-0000F48A0000}"/>
    <cellStyle name="Normal 68 4 2 31 3" xfId="53400" xr:uid="{00000000-0005-0000-0000-0000F58A0000}"/>
    <cellStyle name="Normal 68 4 2 32" xfId="9928" xr:uid="{00000000-0005-0000-0000-0000F68A0000}"/>
    <cellStyle name="Normal 68 4 2 33" xfId="18087" xr:uid="{00000000-0005-0000-0000-0000F78A0000}"/>
    <cellStyle name="Normal 68 4 2 34" xfId="26240" xr:uid="{00000000-0005-0000-0000-0000F88A0000}"/>
    <cellStyle name="Normal 68 4 2 35" xfId="34393" xr:uid="{00000000-0005-0000-0000-0000F98A0000}"/>
    <cellStyle name="Normal 68 4 2 36" xfId="34472" xr:uid="{00000000-0005-0000-0000-0000FA8A0000}"/>
    <cellStyle name="Normal 68 4 2 37" xfId="43983" xr:uid="{00000000-0005-0000-0000-0000FB8A0000}"/>
    <cellStyle name="Normal 68 4 2 38" xfId="53494" xr:uid="{00000000-0005-0000-0000-0000FC8A0000}"/>
    <cellStyle name="Normal 68 4 2 39" xfId="53573" xr:uid="{00000000-0005-0000-0000-0000FD8A0000}"/>
    <cellStyle name="Normal 68 4 2 4" xfId="722" xr:uid="{00000000-0005-0000-0000-0000FE8A0000}"/>
    <cellStyle name="Normal 68 4 2 4 10" xfId="44303" xr:uid="{00000000-0005-0000-0000-0000FF8A0000}"/>
    <cellStyle name="Normal 68 4 2 4 2" xfId="1368" xr:uid="{00000000-0005-0000-0000-0000008B0000}"/>
    <cellStyle name="Normal 68 4 2 4 2 2" xfId="2651" xr:uid="{00000000-0005-0000-0000-0000018B0000}"/>
    <cellStyle name="Normal 68 4 2 4 2 2 2" xfId="5691" xr:uid="{00000000-0005-0000-0000-0000028B0000}"/>
    <cellStyle name="Normal 68 4 2 4 2 2 2 2" xfId="15208" xr:uid="{00000000-0005-0000-0000-0000038B0000}"/>
    <cellStyle name="Normal 68 4 2 4 2 2 2 3" xfId="23361" xr:uid="{00000000-0005-0000-0000-0000048B0000}"/>
    <cellStyle name="Normal 68 4 2 4 2 2 2 4" xfId="31514" xr:uid="{00000000-0005-0000-0000-0000058B0000}"/>
    <cellStyle name="Normal 68 4 2 4 2 2 2 5" xfId="39746" xr:uid="{00000000-0005-0000-0000-0000068B0000}"/>
    <cellStyle name="Normal 68 4 2 4 2 2 2 6" xfId="49257" xr:uid="{00000000-0005-0000-0000-0000078B0000}"/>
    <cellStyle name="Normal 68 4 2 4 2 2 3" xfId="8251" xr:uid="{00000000-0005-0000-0000-0000088B0000}"/>
    <cellStyle name="Normal 68 4 2 4 2 2 3 2" xfId="17768" xr:uid="{00000000-0005-0000-0000-0000098B0000}"/>
    <cellStyle name="Normal 68 4 2 4 2 2 3 3" xfId="25921" xr:uid="{00000000-0005-0000-0000-00000A8B0000}"/>
    <cellStyle name="Normal 68 4 2 4 2 2 3 4" xfId="34074" xr:uid="{00000000-0005-0000-0000-00000B8B0000}"/>
    <cellStyle name="Normal 68 4 2 4 2 2 3 5" xfId="42306" xr:uid="{00000000-0005-0000-0000-00000C8B0000}"/>
    <cellStyle name="Normal 68 4 2 4 2 2 3 6" xfId="51817" xr:uid="{00000000-0005-0000-0000-00000D8B0000}"/>
    <cellStyle name="Normal 68 4 2 4 2 2 4" xfId="12168" xr:uid="{00000000-0005-0000-0000-00000E8B0000}"/>
    <cellStyle name="Normal 68 4 2 4 2 2 5" xfId="20327" xr:uid="{00000000-0005-0000-0000-00000F8B0000}"/>
    <cellStyle name="Normal 68 4 2 4 2 2 6" xfId="28480" xr:uid="{00000000-0005-0000-0000-0000108B0000}"/>
    <cellStyle name="Normal 68 4 2 4 2 2 7" xfId="36712" xr:uid="{00000000-0005-0000-0000-0000118B0000}"/>
    <cellStyle name="Normal 68 4 2 4 2 2 8" xfId="46223" xr:uid="{00000000-0005-0000-0000-0000128B0000}"/>
    <cellStyle name="Normal 68 4 2 4 2 3" xfId="4411" xr:uid="{00000000-0005-0000-0000-0000138B0000}"/>
    <cellStyle name="Normal 68 4 2 4 2 3 2" xfId="13928" xr:uid="{00000000-0005-0000-0000-0000148B0000}"/>
    <cellStyle name="Normal 68 4 2 4 2 3 3" xfId="22081" xr:uid="{00000000-0005-0000-0000-0000158B0000}"/>
    <cellStyle name="Normal 68 4 2 4 2 3 4" xfId="30234" xr:uid="{00000000-0005-0000-0000-0000168B0000}"/>
    <cellStyle name="Normal 68 4 2 4 2 3 5" xfId="38466" xr:uid="{00000000-0005-0000-0000-0000178B0000}"/>
    <cellStyle name="Normal 68 4 2 4 2 3 6" xfId="47977" xr:uid="{00000000-0005-0000-0000-0000188B0000}"/>
    <cellStyle name="Normal 68 4 2 4 2 4" xfId="6971" xr:uid="{00000000-0005-0000-0000-0000198B0000}"/>
    <cellStyle name="Normal 68 4 2 4 2 4 2" xfId="16488" xr:uid="{00000000-0005-0000-0000-00001A8B0000}"/>
    <cellStyle name="Normal 68 4 2 4 2 4 3" xfId="24641" xr:uid="{00000000-0005-0000-0000-00001B8B0000}"/>
    <cellStyle name="Normal 68 4 2 4 2 4 4" xfId="32794" xr:uid="{00000000-0005-0000-0000-00001C8B0000}"/>
    <cellStyle name="Normal 68 4 2 4 2 4 5" xfId="41026" xr:uid="{00000000-0005-0000-0000-00001D8B0000}"/>
    <cellStyle name="Normal 68 4 2 4 2 4 6" xfId="50537" xr:uid="{00000000-0005-0000-0000-00001E8B0000}"/>
    <cellStyle name="Normal 68 4 2 4 2 5" xfId="10888" xr:uid="{00000000-0005-0000-0000-00001F8B0000}"/>
    <cellStyle name="Normal 68 4 2 4 2 6" xfId="19047" xr:uid="{00000000-0005-0000-0000-0000208B0000}"/>
    <cellStyle name="Normal 68 4 2 4 2 7" xfId="27200" xr:uid="{00000000-0005-0000-0000-0000218B0000}"/>
    <cellStyle name="Normal 68 4 2 4 2 8" xfId="35432" xr:uid="{00000000-0005-0000-0000-0000228B0000}"/>
    <cellStyle name="Normal 68 4 2 4 2 9" xfId="44943" xr:uid="{00000000-0005-0000-0000-0000238B0000}"/>
    <cellStyle name="Normal 68 4 2 4 3" xfId="2011" xr:uid="{00000000-0005-0000-0000-0000248B0000}"/>
    <cellStyle name="Normal 68 4 2 4 3 2" xfId="5051" xr:uid="{00000000-0005-0000-0000-0000258B0000}"/>
    <cellStyle name="Normal 68 4 2 4 3 2 2" xfId="14568" xr:uid="{00000000-0005-0000-0000-0000268B0000}"/>
    <cellStyle name="Normal 68 4 2 4 3 2 3" xfId="22721" xr:uid="{00000000-0005-0000-0000-0000278B0000}"/>
    <cellStyle name="Normal 68 4 2 4 3 2 4" xfId="30874" xr:uid="{00000000-0005-0000-0000-0000288B0000}"/>
    <cellStyle name="Normal 68 4 2 4 3 2 5" xfId="39106" xr:uid="{00000000-0005-0000-0000-0000298B0000}"/>
    <cellStyle name="Normal 68 4 2 4 3 2 6" xfId="48617" xr:uid="{00000000-0005-0000-0000-00002A8B0000}"/>
    <cellStyle name="Normal 68 4 2 4 3 3" xfId="7611" xr:uid="{00000000-0005-0000-0000-00002B8B0000}"/>
    <cellStyle name="Normal 68 4 2 4 3 3 2" xfId="17128" xr:uid="{00000000-0005-0000-0000-00002C8B0000}"/>
    <cellStyle name="Normal 68 4 2 4 3 3 3" xfId="25281" xr:uid="{00000000-0005-0000-0000-00002D8B0000}"/>
    <cellStyle name="Normal 68 4 2 4 3 3 4" xfId="33434" xr:uid="{00000000-0005-0000-0000-00002E8B0000}"/>
    <cellStyle name="Normal 68 4 2 4 3 3 5" xfId="41666" xr:uid="{00000000-0005-0000-0000-00002F8B0000}"/>
    <cellStyle name="Normal 68 4 2 4 3 3 6" xfId="51177" xr:uid="{00000000-0005-0000-0000-0000308B0000}"/>
    <cellStyle name="Normal 68 4 2 4 3 4" xfId="11528" xr:uid="{00000000-0005-0000-0000-0000318B0000}"/>
    <cellStyle name="Normal 68 4 2 4 3 5" xfId="19687" xr:uid="{00000000-0005-0000-0000-0000328B0000}"/>
    <cellStyle name="Normal 68 4 2 4 3 6" xfId="27840" xr:uid="{00000000-0005-0000-0000-0000338B0000}"/>
    <cellStyle name="Normal 68 4 2 4 3 7" xfId="36072" xr:uid="{00000000-0005-0000-0000-0000348B0000}"/>
    <cellStyle name="Normal 68 4 2 4 3 8" xfId="45583" xr:uid="{00000000-0005-0000-0000-0000358B0000}"/>
    <cellStyle name="Normal 68 4 2 4 4" xfId="3768" xr:uid="{00000000-0005-0000-0000-0000368B0000}"/>
    <cellStyle name="Normal 68 4 2 4 4 2" xfId="13285" xr:uid="{00000000-0005-0000-0000-0000378B0000}"/>
    <cellStyle name="Normal 68 4 2 4 4 3" xfId="21441" xr:uid="{00000000-0005-0000-0000-0000388B0000}"/>
    <cellStyle name="Normal 68 4 2 4 4 4" xfId="29594" xr:uid="{00000000-0005-0000-0000-0000398B0000}"/>
    <cellStyle name="Normal 68 4 2 4 4 5" xfId="37826" xr:uid="{00000000-0005-0000-0000-00003A8B0000}"/>
    <cellStyle name="Normal 68 4 2 4 4 6" xfId="47337" xr:uid="{00000000-0005-0000-0000-00003B8B0000}"/>
    <cellStyle name="Normal 68 4 2 4 5" xfId="6331" xr:uid="{00000000-0005-0000-0000-00003C8B0000}"/>
    <cellStyle name="Normal 68 4 2 4 5 2" xfId="15848" xr:uid="{00000000-0005-0000-0000-00003D8B0000}"/>
    <cellStyle name="Normal 68 4 2 4 5 3" xfId="24001" xr:uid="{00000000-0005-0000-0000-00003E8B0000}"/>
    <cellStyle name="Normal 68 4 2 4 5 4" xfId="32154" xr:uid="{00000000-0005-0000-0000-00003F8B0000}"/>
    <cellStyle name="Normal 68 4 2 4 5 5" xfId="40386" xr:uid="{00000000-0005-0000-0000-0000408B0000}"/>
    <cellStyle name="Normal 68 4 2 4 5 6" xfId="49897" xr:uid="{00000000-0005-0000-0000-0000418B0000}"/>
    <cellStyle name="Normal 68 4 2 4 6" xfId="10248" xr:uid="{00000000-0005-0000-0000-0000428B0000}"/>
    <cellStyle name="Normal 68 4 2 4 7" xfId="18407" xr:uid="{00000000-0005-0000-0000-0000438B0000}"/>
    <cellStyle name="Normal 68 4 2 4 8" xfId="26560" xr:uid="{00000000-0005-0000-0000-0000448B0000}"/>
    <cellStyle name="Normal 68 4 2 4 9" xfId="34792" xr:uid="{00000000-0005-0000-0000-0000458B0000}"/>
    <cellStyle name="Normal 68 4 2 40" xfId="53652" xr:uid="{00000000-0005-0000-0000-0000468B0000}"/>
    <cellStyle name="Normal 68 4 2 41" xfId="53731" xr:uid="{00000000-0005-0000-0000-0000478B0000}"/>
    <cellStyle name="Normal 68 4 2 42" xfId="53810" xr:uid="{00000000-0005-0000-0000-0000488B0000}"/>
    <cellStyle name="Normal 68 4 2 5" xfId="1048" xr:uid="{00000000-0005-0000-0000-0000498B0000}"/>
    <cellStyle name="Normal 68 4 2 5 2" xfId="2331" xr:uid="{00000000-0005-0000-0000-00004A8B0000}"/>
    <cellStyle name="Normal 68 4 2 5 2 2" xfId="5371" xr:uid="{00000000-0005-0000-0000-00004B8B0000}"/>
    <cellStyle name="Normal 68 4 2 5 2 2 2" xfId="14888" xr:uid="{00000000-0005-0000-0000-00004C8B0000}"/>
    <cellStyle name="Normal 68 4 2 5 2 2 3" xfId="23041" xr:uid="{00000000-0005-0000-0000-00004D8B0000}"/>
    <cellStyle name="Normal 68 4 2 5 2 2 4" xfId="31194" xr:uid="{00000000-0005-0000-0000-00004E8B0000}"/>
    <cellStyle name="Normal 68 4 2 5 2 2 5" xfId="39426" xr:uid="{00000000-0005-0000-0000-00004F8B0000}"/>
    <cellStyle name="Normal 68 4 2 5 2 2 6" xfId="48937" xr:uid="{00000000-0005-0000-0000-0000508B0000}"/>
    <cellStyle name="Normal 68 4 2 5 2 3" xfId="7931" xr:uid="{00000000-0005-0000-0000-0000518B0000}"/>
    <cellStyle name="Normal 68 4 2 5 2 3 2" xfId="17448" xr:uid="{00000000-0005-0000-0000-0000528B0000}"/>
    <cellStyle name="Normal 68 4 2 5 2 3 3" xfId="25601" xr:uid="{00000000-0005-0000-0000-0000538B0000}"/>
    <cellStyle name="Normal 68 4 2 5 2 3 4" xfId="33754" xr:uid="{00000000-0005-0000-0000-0000548B0000}"/>
    <cellStyle name="Normal 68 4 2 5 2 3 5" xfId="41986" xr:uid="{00000000-0005-0000-0000-0000558B0000}"/>
    <cellStyle name="Normal 68 4 2 5 2 3 6" xfId="51497" xr:uid="{00000000-0005-0000-0000-0000568B0000}"/>
    <cellStyle name="Normal 68 4 2 5 2 4" xfId="11848" xr:uid="{00000000-0005-0000-0000-0000578B0000}"/>
    <cellStyle name="Normal 68 4 2 5 2 5" xfId="20007" xr:uid="{00000000-0005-0000-0000-0000588B0000}"/>
    <cellStyle name="Normal 68 4 2 5 2 6" xfId="28160" xr:uid="{00000000-0005-0000-0000-0000598B0000}"/>
    <cellStyle name="Normal 68 4 2 5 2 7" xfId="36392" xr:uid="{00000000-0005-0000-0000-00005A8B0000}"/>
    <cellStyle name="Normal 68 4 2 5 2 8" xfId="45903" xr:uid="{00000000-0005-0000-0000-00005B8B0000}"/>
    <cellStyle name="Normal 68 4 2 5 3" xfId="4091" xr:uid="{00000000-0005-0000-0000-00005C8B0000}"/>
    <cellStyle name="Normal 68 4 2 5 3 2" xfId="13608" xr:uid="{00000000-0005-0000-0000-00005D8B0000}"/>
    <cellStyle name="Normal 68 4 2 5 3 3" xfId="21761" xr:uid="{00000000-0005-0000-0000-00005E8B0000}"/>
    <cellStyle name="Normal 68 4 2 5 3 4" xfId="29914" xr:uid="{00000000-0005-0000-0000-00005F8B0000}"/>
    <cellStyle name="Normal 68 4 2 5 3 5" xfId="38146" xr:uid="{00000000-0005-0000-0000-0000608B0000}"/>
    <cellStyle name="Normal 68 4 2 5 3 6" xfId="47657" xr:uid="{00000000-0005-0000-0000-0000618B0000}"/>
    <cellStyle name="Normal 68 4 2 5 4" xfId="6651" xr:uid="{00000000-0005-0000-0000-0000628B0000}"/>
    <cellStyle name="Normal 68 4 2 5 4 2" xfId="16168" xr:uid="{00000000-0005-0000-0000-0000638B0000}"/>
    <cellStyle name="Normal 68 4 2 5 4 3" xfId="24321" xr:uid="{00000000-0005-0000-0000-0000648B0000}"/>
    <cellStyle name="Normal 68 4 2 5 4 4" xfId="32474" xr:uid="{00000000-0005-0000-0000-0000658B0000}"/>
    <cellStyle name="Normal 68 4 2 5 4 5" xfId="40706" xr:uid="{00000000-0005-0000-0000-0000668B0000}"/>
    <cellStyle name="Normal 68 4 2 5 4 6" xfId="50217" xr:uid="{00000000-0005-0000-0000-0000678B0000}"/>
    <cellStyle name="Normal 68 4 2 5 5" xfId="10568" xr:uid="{00000000-0005-0000-0000-0000688B0000}"/>
    <cellStyle name="Normal 68 4 2 5 6" xfId="18727" xr:uid="{00000000-0005-0000-0000-0000698B0000}"/>
    <cellStyle name="Normal 68 4 2 5 7" xfId="26880" xr:uid="{00000000-0005-0000-0000-00006A8B0000}"/>
    <cellStyle name="Normal 68 4 2 5 8" xfId="35112" xr:uid="{00000000-0005-0000-0000-00006B8B0000}"/>
    <cellStyle name="Normal 68 4 2 5 9" xfId="44623" xr:uid="{00000000-0005-0000-0000-00006C8B0000}"/>
    <cellStyle name="Normal 68 4 2 6" xfId="1691" xr:uid="{00000000-0005-0000-0000-00006D8B0000}"/>
    <cellStyle name="Normal 68 4 2 6 2" xfId="4731" xr:uid="{00000000-0005-0000-0000-00006E8B0000}"/>
    <cellStyle name="Normal 68 4 2 6 2 2" xfId="14248" xr:uid="{00000000-0005-0000-0000-00006F8B0000}"/>
    <cellStyle name="Normal 68 4 2 6 2 3" xfId="22401" xr:uid="{00000000-0005-0000-0000-0000708B0000}"/>
    <cellStyle name="Normal 68 4 2 6 2 4" xfId="30554" xr:uid="{00000000-0005-0000-0000-0000718B0000}"/>
    <cellStyle name="Normal 68 4 2 6 2 5" xfId="38786" xr:uid="{00000000-0005-0000-0000-0000728B0000}"/>
    <cellStyle name="Normal 68 4 2 6 2 6" xfId="48297" xr:uid="{00000000-0005-0000-0000-0000738B0000}"/>
    <cellStyle name="Normal 68 4 2 6 3" xfId="7291" xr:uid="{00000000-0005-0000-0000-0000748B0000}"/>
    <cellStyle name="Normal 68 4 2 6 3 2" xfId="16808" xr:uid="{00000000-0005-0000-0000-0000758B0000}"/>
    <cellStyle name="Normal 68 4 2 6 3 3" xfId="24961" xr:uid="{00000000-0005-0000-0000-0000768B0000}"/>
    <cellStyle name="Normal 68 4 2 6 3 4" xfId="33114" xr:uid="{00000000-0005-0000-0000-0000778B0000}"/>
    <cellStyle name="Normal 68 4 2 6 3 5" xfId="41346" xr:uid="{00000000-0005-0000-0000-0000788B0000}"/>
    <cellStyle name="Normal 68 4 2 6 3 6" xfId="50857" xr:uid="{00000000-0005-0000-0000-0000798B0000}"/>
    <cellStyle name="Normal 68 4 2 6 4" xfId="11208" xr:uid="{00000000-0005-0000-0000-00007A8B0000}"/>
    <cellStyle name="Normal 68 4 2 6 5" xfId="19367" xr:uid="{00000000-0005-0000-0000-00007B8B0000}"/>
    <cellStyle name="Normal 68 4 2 6 6" xfId="27520" xr:uid="{00000000-0005-0000-0000-00007C8B0000}"/>
    <cellStyle name="Normal 68 4 2 6 7" xfId="35752" xr:uid="{00000000-0005-0000-0000-00007D8B0000}"/>
    <cellStyle name="Normal 68 4 2 6 8" xfId="45263" xr:uid="{00000000-0005-0000-0000-00007E8B0000}"/>
    <cellStyle name="Normal 68 4 2 7" xfId="2970" xr:uid="{00000000-0005-0000-0000-00007F8B0000}"/>
    <cellStyle name="Normal 68 4 2 7 2" xfId="12487" xr:uid="{00000000-0005-0000-0000-0000808B0000}"/>
    <cellStyle name="Normal 68 4 2 7 3" xfId="20646" xr:uid="{00000000-0005-0000-0000-0000818B0000}"/>
    <cellStyle name="Normal 68 4 2 7 4" xfId="28799" xr:uid="{00000000-0005-0000-0000-0000828B0000}"/>
    <cellStyle name="Normal 68 4 2 7 5" xfId="37031" xr:uid="{00000000-0005-0000-0000-0000838B0000}"/>
    <cellStyle name="Normal 68 4 2 7 6" xfId="46542" xr:uid="{00000000-0005-0000-0000-0000848B0000}"/>
    <cellStyle name="Normal 68 4 2 8" xfId="3049" xr:uid="{00000000-0005-0000-0000-0000858B0000}"/>
    <cellStyle name="Normal 68 4 2 8 2" xfId="12566" xr:uid="{00000000-0005-0000-0000-0000868B0000}"/>
    <cellStyle name="Normal 68 4 2 8 3" xfId="20725" xr:uid="{00000000-0005-0000-0000-0000878B0000}"/>
    <cellStyle name="Normal 68 4 2 8 4" xfId="28878" xr:uid="{00000000-0005-0000-0000-0000888B0000}"/>
    <cellStyle name="Normal 68 4 2 8 5" xfId="37110" xr:uid="{00000000-0005-0000-0000-0000898B0000}"/>
    <cellStyle name="Normal 68 4 2 8 6" xfId="46621" xr:uid="{00000000-0005-0000-0000-00008A8B0000}"/>
    <cellStyle name="Normal 68 4 2 9" xfId="3128" xr:uid="{00000000-0005-0000-0000-00008B8B0000}"/>
    <cellStyle name="Normal 68 4 2 9 2" xfId="12645" xr:uid="{00000000-0005-0000-0000-00008C8B0000}"/>
    <cellStyle name="Normal 68 4 2 9 3" xfId="20804" xr:uid="{00000000-0005-0000-0000-00008D8B0000}"/>
    <cellStyle name="Normal 68 4 2 9 4" xfId="28957" xr:uid="{00000000-0005-0000-0000-00008E8B0000}"/>
    <cellStyle name="Normal 68 4 2 9 5" xfId="37189" xr:uid="{00000000-0005-0000-0000-00008F8B0000}"/>
    <cellStyle name="Normal 68 4 2 9 6" xfId="46700" xr:uid="{00000000-0005-0000-0000-0000908B0000}"/>
    <cellStyle name="Normal 68 4 20" xfId="8839" xr:uid="{00000000-0005-0000-0000-0000918B0000}"/>
    <cellStyle name="Normal 68 4 20 2" xfId="42894" xr:uid="{00000000-0005-0000-0000-0000928B0000}"/>
    <cellStyle name="Normal 68 4 20 3" xfId="52405" xr:uid="{00000000-0005-0000-0000-0000938B0000}"/>
    <cellStyle name="Normal 68 4 21" xfId="8918" xr:uid="{00000000-0005-0000-0000-0000948B0000}"/>
    <cellStyle name="Normal 68 4 21 2" xfId="42973" xr:uid="{00000000-0005-0000-0000-0000958B0000}"/>
    <cellStyle name="Normal 68 4 21 3" xfId="52484" xr:uid="{00000000-0005-0000-0000-0000968B0000}"/>
    <cellStyle name="Normal 68 4 22" xfId="8997" xr:uid="{00000000-0005-0000-0000-0000978B0000}"/>
    <cellStyle name="Normal 68 4 22 2" xfId="43052" xr:uid="{00000000-0005-0000-0000-0000988B0000}"/>
    <cellStyle name="Normal 68 4 22 3" xfId="52563" xr:uid="{00000000-0005-0000-0000-0000998B0000}"/>
    <cellStyle name="Normal 68 4 23" xfId="9076" xr:uid="{00000000-0005-0000-0000-00009A8B0000}"/>
    <cellStyle name="Normal 68 4 23 2" xfId="43131" xr:uid="{00000000-0005-0000-0000-00009B8B0000}"/>
    <cellStyle name="Normal 68 4 23 3" xfId="52642" xr:uid="{00000000-0005-0000-0000-00009C8B0000}"/>
    <cellStyle name="Normal 68 4 24" xfId="9155" xr:uid="{00000000-0005-0000-0000-00009D8B0000}"/>
    <cellStyle name="Normal 68 4 24 2" xfId="43210" xr:uid="{00000000-0005-0000-0000-00009E8B0000}"/>
    <cellStyle name="Normal 68 4 24 3" xfId="52721" xr:uid="{00000000-0005-0000-0000-00009F8B0000}"/>
    <cellStyle name="Normal 68 4 25" xfId="9234" xr:uid="{00000000-0005-0000-0000-0000A08B0000}"/>
    <cellStyle name="Normal 68 4 25 2" xfId="43289" xr:uid="{00000000-0005-0000-0000-0000A18B0000}"/>
    <cellStyle name="Normal 68 4 25 3" xfId="52800" xr:uid="{00000000-0005-0000-0000-0000A28B0000}"/>
    <cellStyle name="Normal 68 4 26" xfId="9313" xr:uid="{00000000-0005-0000-0000-0000A38B0000}"/>
    <cellStyle name="Normal 68 4 26 2" xfId="43368" xr:uid="{00000000-0005-0000-0000-0000A48B0000}"/>
    <cellStyle name="Normal 68 4 26 3" xfId="52879" xr:uid="{00000000-0005-0000-0000-0000A58B0000}"/>
    <cellStyle name="Normal 68 4 27" xfId="9392" xr:uid="{00000000-0005-0000-0000-0000A68B0000}"/>
    <cellStyle name="Normal 68 4 27 2" xfId="43447" xr:uid="{00000000-0005-0000-0000-0000A78B0000}"/>
    <cellStyle name="Normal 68 4 27 3" xfId="52958" xr:uid="{00000000-0005-0000-0000-0000A88B0000}"/>
    <cellStyle name="Normal 68 4 28" xfId="9471" xr:uid="{00000000-0005-0000-0000-0000A98B0000}"/>
    <cellStyle name="Normal 68 4 28 2" xfId="43526" xr:uid="{00000000-0005-0000-0000-0000AA8B0000}"/>
    <cellStyle name="Normal 68 4 28 3" xfId="53037" xr:uid="{00000000-0005-0000-0000-0000AB8B0000}"/>
    <cellStyle name="Normal 68 4 29" xfId="9550" xr:uid="{00000000-0005-0000-0000-0000AC8B0000}"/>
    <cellStyle name="Normal 68 4 29 2" xfId="43605" xr:uid="{00000000-0005-0000-0000-0000AD8B0000}"/>
    <cellStyle name="Normal 68 4 29 3" xfId="53116" xr:uid="{00000000-0005-0000-0000-0000AE8B0000}"/>
    <cellStyle name="Normal 68 4 3" xfId="429" xr:uid="{00000000-0005-0000-0000-0000AF8B0000}"/>
    <cellStyle name="Normal 68 4 3 10" xfId="26272" xr:uid="{00000000-0005-0000-0000-0000B08B0000}"/>
    <cellStyle name="Normal 68 4 3 11" xfId="34504" xr:uid="{00000000-0005-0000-0000-0000B18B0000}"/>
    <cellStyle name="Normal 68 4 3 12" xfId="44015" xr:uid="{00000000-0005-0000-0000-0000B28B0000}"/>
    <cellStyle name="Normal 68 4 3 2" xfId="591" xr:uid="{00000000-0005-0000-0000-0000B38B0000}"/>
    <cellStyle name="Normal 68 4 3 2 10" xfId="34664" xr:uid="{00000000-0005-0000-0000-0000B48B0000}"/>
    <cellStyle name="Normal 68 4 3 2 11" xfId="44175" xr:uid="{00000000-0005-0000-0000-0000B58B0000}"/>
    <cellStyle name="Normal 68 4 3 2 2" xfId="917" xr:uid="{00000000-0005-0000-0000-0000B68B0000}"/>
    <cellStyle name="Normal 68 4 3 2 2 10" xfId="44495" xr:uid="{00000000-0005-0000-0000-0000B78B0000}"/>
    <cellStyle name="Normal 68 4 3 2 2 2" xfId="1560" xr:uid="{00000000-0005-0000-0000-0000B88B0000}"/>
    <cellStyle name="Normal 68 4 3 2 2 2 2" xfId="2843" xr:uid="{00000000-0005-0000-0000-0000B98B0000}"/>
    <cellStyle name="Normal 68 4 3 2 2 2 2 2" xfId="5883" xr:uid="{00000000-0005-0000-0000-0000BA8B0000}"/>
    <cellStyle name="Normal 68 4 3 2 2 2 2 2 2" xfId="15400" xr:uid="{00000000-0005-0000-0000-0000BB8B0000}"/>
    <cellStyle name="Normal 68 4 3 2 2 2 2 2 3" xfId="23553" xr:uid="{00000000-0005-0000-0000-0000BC8B0000}"/>
    <cellStyle name="Normal 68 4 3 2 2 2 2 2 4" xfId="31706" xr:uid="{00000000-0005-0000-0000-0000BD8B0000}"/>
    <cellStyle name="Normal 68 4 3 2 2 2 2 2 5" xfId="39938" xr:uid="{00000000-0005-0000-0000-0000BE8B0000}"/>
    <cellStyle name="Normal 68 4 3 2 2 2 2 2 6" xfId="49449" xr:uid="{00000000-0005-0000-0000-0000BF8B0000}"/>
    <cellStyle name="Normal 68 4 3 2 2 2 2 3" xfId="8443" xr:uid="{00000000-0005-0000-0000-0000C08B0000}"/>
    <cellStyle name="Normal 68 4 3 2 2 2 2 3 2" xfId="17960" xr:uid="{00000000-0005-0000-0000-0000C18B0000}"/>
    <cellStyle name="Normal 68 4 3 2 2 2 2 3 3" xfId="26113" xr:uid="{00000000-0005-0000-0000-0000C28B0000}"/>
    <cellStyle name="Normal 68 4 3 2 2 2 2 3 4" xfId="34266" xr:uid="{00000000-0005-0000-0000-0000C38B0000}"/>
    <cellStyle name="Normal 68 4 3 2 2 2 2 3 5" xfId="42498" xr:uid="{00000000-0005-0000-0000-0000C48B0000}"/>
    <cellStyle name="Normal 68 4 3 2 2 2 2 3 6" xfId="52009" xr:uid="{00000000-0005-0000-0000-0000C58B0000}"/>
    <cellStyle name="Normal 68 4 3 2 2 2 2 4" xfId="12360" xr:uid="{00000000-0005-0000-0000-0000C68B0000}"/>
    <cellStyle name="Normal 68 4 3 2 2 2 2 5" xfId="20519" xr:uid="{00000000-0005-0000-0000-0000C78B0000}"/>
    <cellStyle name="Normal 68 4 3 2 2 2 2 6" xfId="28672" xr:uid="{00000000-0005-0000-0000-0000C88B0000}"/>
    <cellStyle name="Normal 68 4 3 2 2 2 2 7" xfId="36904" xr:uid="{00000000-0005-0000-0000-0000C98B0000}"/>
    <cellStyle name="Normal 68 4 3 2 2 2 2 8" xfId="46415" xr:uid="{00000000-0005-0000-0000-0000CA8B0000}"/>
    <cellStyle name="Normal 68 4 3 2 2 2 3" xfId="4603" xr:uid="{00000000-0005-0000-0000-0000CB8B0000}"/>
    <cellStyle name="Normal 68 4 3 2 2 2 3 2" xfId="14120" xr:uid="{00000000-0005-0000-0000-0000CC8B0000}"/>
    <cellStyle name="Normal 68 4 3 2 2 2 3 3" xfId="22273" xr:uid="{00000000-0005-0000-0000-0000CD8B0000}"/>
    <cellStyle name="Normal 68 4 3 2 2 2 3 4" xfId="30426" xr:uid="{00000000-0005-0000-0000-0000CE8B0000}"/>
    <cellStyle name="Normal 68 4 3 2 2 2 3 5" xfId="38658" xr:uid="{00000000-0005-0000-0000-0000CF8B0000}"/>
    <cellStyle name="Normal 68 4 3 2 2 2 3 6" xfId="48169" xr:uid="{00000000-0005-0000-0000-0000D08B0000}"/>
    <cellStyle name="Normal 68 4 3 2 2 2 4" xfId="7163" xr:uid="{00000000-0005-0000-0000-0000D18B0000}"/>
    <cellStyle name="Normal 68 4 3 2 2 2 4 2" xfId="16680" xr:uid="{00000000-0005-0000-0000-0000D28B0000}"/>
    <cellStyle name="Normal 68 4 3 2 2 2 4 3" xfId="24833" xr:uid="{00000000-0005-0000-0000-0000D38B0000}"/>
    <cellStyle name="Normal 68 4 3 2 2 2 4 4" xfId="32986" xr:uid="{00000000-0005-0000-0000-0000D48B0000}"/>
    <cellStyle name="Normal 68 4 3 2 2 2 4 5" xfId="41218" xr:uid="{00000000-0005-0000-0000-0000D58B0000}"/>
    <cellStyle name="Normal 68 4 3 2 2 2 4 6" xfId="50729" xr:uid="{00000000-0005-0000-0000-0000D68B0000}"/>
    <cellStyle name="Normal 68 4 3 2 2 2 5" xfId="11080" xr:uid="{00000000-0005-0000-0000-0000D78B0000}"/>
    <cellStyle name="Normal 68 4 3 2 2 2 6" xfId="19239" xr:uid="{00000000-0005-0000-0000-0000D88B0000}"/>
    <cellStyle name="Normal 68 4 3 2 2 2 7" xfId="27392" xr:uid="{00000000-0005-0000-0000-0000D98B0000}"/>
    <cellStyle name="Normal 68 4 3 2 2 2 8" xfId="35624" xr:uid="{00000000-0005-0000-0000-0000DA8B0000}"/>
    <cellStyle name="Normal 68 4 3 2 2 2 9" xfId="45135" xr:uid="{00000000-0005-0000-0000-0000DB8B0000}"/>
    <cellStyle name="Normal 68 4 3 2 2 3" xfId="2203" xr:uid="{00000000-0005-0000-0000-0000DC8B0000}"/>
    <cellStyle name="Normal 68 4 3 2 2 3 2" xfId="5243" xr:uid="{00000000-0005-0000-0000-0000DD8B0000}"/>
    <cellStyle name="Normal 68 4 3 2 2 3 2 2" xfId="14760" xr:uid="{00000000-0005-0000-0000-0000DE8B0000}"/>
    <cellStyle name="Normal 68 4 3 2 2 3 2 3" xfId="22913" xr:uid="{00000000-0005-0000-0000-0000DF8B0000}"/>
    <cellStyle name="Normal 68 4 3 2 2 3 2 4" xfId="31066" xr:uid="{00000000-0005-0000-0000-0000E08B0000}"/>
    <cellStyle name="Normal 68 4 3 2 2 3 2 5" xfId="39298" xr:uid="{00000000-0005-0000-0000-0000E18B0000}"/>
    <cellStyle name="Normal 68 4 3 2 2 3 2 6" xfId="48809" xr:uid="{00000000-0005-0000-0000-0000E28B0000}"/>
    <cellStyle name="Normal 68 4 3 2 2 3 3" xfId="7803" xr:uid="{00000000-0005-0000-0000-0000E38B0000}"/>
    <cellStyle name="Normal 68 4 3 2 2 3 3 2" xfId="17320" xr:uid="{00000000-0005-0000-0000-0000E48B0000}"/>
    <cellStyle name="Normal 68 4 3 2 2 3 3 3" xfId="25473" xr:uid="{00000000-0005-0000-0000-0000E58B0000}"/>
    <cellStyle name="Normal 68 4 3 2 2 3 3 4" xfId="33626" xr:uid="{00000000-0005-0000-0000-0000E68B0000}"/>
    <cellStyle name="Normal 68 4 3 2 2 3 3 5" xfId="41858" xr:uid="{00000000-0005-0000-0000-0000E78B0000}"/>
    <cellStyle name="Normal 68 4 3 2 2 3 3 6" xfId="51369" xr:uid="{00000000-0005-0000-0000-0000E88B0000}"/>
    <cellStyle name="Normal 68 4 3 2 2 3 4" xfId="11720" xr:uid="{00000000-0005-0000-0000-0000E98B0000}"/>
    <cellStyle name="Normal 68 4 3 2 2 3 5" xfId="19879" xr:uid="{00000000-0005-0000-0000-0000EA8B0000}"/>
    <cellStyle name="Normal 68 4 3 2 2 3 6" xfId="28032" xr:uid="{00000000-0005-0000-0000-0000EB8B0000}"/>
    <cellStyle name="Normal 68 4 3 2 2 3 7" xfId="36264" xr:uid="{00000000-0005-0000-0000-0000EC8B0000}"/>
    <cellStyle name="Normal 68 4 3 2 2 3 8" xfId="45775" xr:uid="{00000000-0005-0000-0000-0000ED8B0000}"/>
    <cellStyle name="Normal 68 4 3 2 2 4" xfId="3963" xr:uid="{00000000-0005-0000-0000-0000EE8B0000}"/>
    <cellStyle name="Normal 68 4 3 2 2 4 2" xfId="13480" xr:uid="{00000000-0005-0000-0000-0000EF8B0000}"/>
    <cellStyle name="Normal 68 4 3 2 2 4 3" xfId="21633" xr:uid="{00000000-0005-0000-0000-0000F08B0000}"/>
    <cellStyle name="Normal 68 4 3 2 2 4 4" xfId="29786" xr:uid="{00000000-0005-0000-0000-0000F18B0000}"/>
    <cellStyle name="Normal 68 4 3 2 2 4 5" xfId="38018" xr:uid="{00000000-0005-0000-0000-0000F28B0000}"/>
    <cellStyle name="Normal 68 4 3 2 2 4 6" xfId="47529" xr:uid="{00000000-0005-0000-0000-0000F38B0000}"/>
    <cellStyle name="Normal 68 4 3 2 2 5" xfId="6523" xr:uid="{00000000-0005-0000-0000-0000F48B0000}"/>
    <cellStyle name="Normal 68 4 3 2 2 5 2" xfId="16040" xr:uid="{00000000-0005-0000-0000-0000F58B0000}"/>
    <cellStyle name="Normal 68 4 3 2 2 5 3" xfId="24193" xr:uid="{00000000-0005-0000-0000-0000F68B0000}"/>
    <cellStyle name="Normal 68 4 3 2 2 5 4" xfId="32346" xr:uid="{00000000-0005-0000-0000-0000F78B0000}"/>
    <cellStyle name="Normal 68 4 3 2 2 5 5" xfId="40578" xr:uid="{00000000-0005-0000-0000-0000F88B0000}"/>
    <cellStyle name="Normal 68 4 3 2 2 5 6" xfId="50089" xr:uid="{00000000-0005-0000-0000-0000F98B0000}"/>
    <cellStyle name="Normal 68 4 3 2 2 6" xfId="10440" xr:uid="{00000000-0005-0000-0000-0000FA8B0000}"/>
    <cellStyle name="Normal 68 4 3 2 2 7" xfId="18599" xr:uid="{00000000-0005-0000-0000-0000FB8B0000}"/>
    <cellStyle name="Normal 68 4 3 2 2 8" xfId="26752" xr:uid="{00000000-0005-0000-0000-0000FC8B0000}"/>
    <cellStyle name="Normal 68 4 3 2 2 9" xfId="34984" xr:uid="{00000000-0005-0000-0000-0000FD8B0000}"/>
    <cellStyle name="Normal 68 4 3 2 3" xfId="1240" xr:uid="{00000000-0005-0000-0000-0000FE8B0000}"/>
    <cellStyle name="Normal 68 4 3 2 3 2" xfId="2523" xr:uid="{00000000-0005-0000-0000-0000FF8B0000}"/>
    <cellStyle name="Normal 68 4 3 2 3 2 2" xfId="5563" xr:uid="{00000000-0005-0000-0000-0000008C0000}"/>
    <cellStyle name="Normal 68 4 3 2 3 2 2 2" xfId="15080" xr:uid="{00000000-0005-0000-0000-0000018C0000}"/>
    <cellStyle name="Normal 68 4 3 2 3 2 2 3" xfId="23233" xr:uid="{00000000-0005-0000-0000-0000028C0000}"/>
    <cellStyle name="Normal 68 4 3 2 3 2 2 4" xfId="31386" xr:uid="{00000000-0005-0000-0000-0000038C0000}"/>
    <cellStyle name="Normal 68 4 3 2 3 2 2 5" xfId="39618" xr:uid="{00000000-0005-0000-0000-0000048C0000}"/>
    <cellStyle name="Normal 68 4 3 2 3 2 2 6" xfId="49129" xr:uid="{00000000-0005-0000-0000-0000058C0000}"/>
    <cellStyle name="Normal 68 4 3 2 3 2 3" xfId="8123" xr:uid="{00000000-0005-0000-0000-0000068C0000}"/>
    <cellStyle name="Normal 68 4 3 2 3 2 3 2" xfId="17640" xr:uid="{00000000-0005-0000-0000-0000078C0000}"/>
    <cellStyle name="Normal 68 4 3 2 3 2 3 3" xfId="25793" xr:uid="{00000000-0005-0000-0000-0000088C0000}"/>
    <cellStyle name="Normal 68 4 3 2 3 2 3 4" xfId="33946" xr:uid="{00000000-0005-0000-0000-0000098C0000}"/>
    <cellStyle name="Normal 68 4 3 2 3 2 3 5" xfId="42178" xr:uid="{00000000-0005-0000-0000-00000A8C0000}"/>
    <cellStyle name="Normal 68 4 3 2 3 2 3 6" xfId="51689" xr:uid="{00000000-0005-0000-0000-00000B8C0000}"/>
    <cellStyle name="Normal 68 4 3 2 3 2 4" xfId="12040" xr:uid="{00000000-0005-0000-0000-00000C8C0000}"/>
    <cellStyle name="Normal 68 4 3 2 3 2 5" xfId="20199" xr:uid="{00000000-0005-0000-0000-00000D8C0000}"/>
    <cellStyle name="Normal 68 4 3 2 3 2 6" xfId="28352" xr:uid="{00000000-0005-0000-0000-00000E8C0000}"/>
    <cellStyle name="Normal 68 4 3 2 3 2 7" xfId="36584" xr:uid="{00000000-0005-0000-0000-00000F8C0000}"/>
    <cellStyle name="Normal 68 4 3 2 3 2 8" xfId="46095" xr:uid="{00000000-0005-0000-0000-0000108C0000}"/>
    <cellStyle name="Normal 68 4 3 2 3 3" xfId="4283" xr:uid="{00000000-0005-0000-0000-0000118C0000}"/>
    <cellStyle name="Normal 68 4 3 2 3 3 2" xfId="13800" xr:uid="{00000000-0005-0000-0000-0000128C0000}"/>
    <cellStyle name="Normal 68 4 3 2 3 3 3" xfId="21953" xr:uid="{00000000-0005-0000-0000-0000138C0000}"/>
    <cellStyle name="Normal 68 4 3 2 3 3 4" xfId="30106" xr:uid="{00000000-0005-0000-0000-0000148C0000}"/>
    <cellStyle name="Normal 68 4 3 2 3 3 5" xfId="38338" xr:uid="{00000000-0005-0000-0000-0000158C0000}"/>
    <cellStyle name="Normal 68 4 3 2 3 3 6" xfId="47849" xr:uid="{00000000-0005-0000-0000-0000168C0000}"/>
    <cellStyle name="Normal 68 4 3 2 3 4" xfId="6843" xr:uid="{00000000-0005-0000-0000-0000178C0000}"/>
    <cellStyle name="Normal 68 4 3 2 3 4 2" xfId="16360" xr:uid="{00000000-0005-0000-0000-0000188C0000}"/>
    <cellStyle name="Normal 68 4 3 2 3 4 3" xfId="24513" xr:uid="{00000000-0005-0000-0000-0000198C0000}"/>
    <cellStyle name="Normal 68 4 3 2 3 4 4" xfId="32666" xr:uid="{00000000-0005-0000-0000-00001A8C0000}"/>
    <cellStyle name="Normal 68 4 3 2 3 4 5" xfId="40898" xr:uid="{00000000-0005-0000-0000-00001B8C0000}"/>
    <cellStyle name="Normal 68 4 3 2 3 4 6" xfId="50409" xr:uid="{00000000-0005-0000-0000-00001C8C0000}"/>
    <cellStyle name="Normal 68 4 3 2 3 5" xfId="10760" xr:uid="{00000000-0005-0000-0000-00001D8C0000}"/>
    <cellStyle name="Normal 68 4 3 2 3 6" xfId="18919" xr:uid="{00000000-0005-0000-0000-00001E8C0000}"/>
    <cellStyle name="Normal 68 4 3 2 3 7" xfId="27072" xr:uid="{00000000-0005-0000-0000-00001F8C0000}"/>
    <cellStyle name="Normal 68 4 3 2 3 8" xfId="35304" xr:uid="{00000000-0005-0000-0000-0000208C0000}"/>
    <cellStyle name="Normal 68 4 3 2 3 9" xfId="44815" xr:uid="{00000000-0005-0000-0000-0000218C0000}"/>
    <cellStyle name="Normal 68 4 3 2 4" xfId="1883" xr:uid="{00000000-0005-0000-0000-0000228C0000}"/>
    <cellStyle name="Normal 68 4 3 2 4 2" xfId="4923" xr:uid="{00000000-0005-0000-0000-0000238C0000}"/>
    <cellStyle name="Normal 68 4 3 2 4 2 2" xfId="14440" xr:uid="{00000000-0005-0000-0000-0000248C0000}"/>
    <cellStyle name="Normal 68 4 3 2 4 2 3" xfId="22593" xr:uid="{00000000-0005-0000-0000-0000258C0000}"/>
    <cellStyle name="Normal 68 4 3 2 4 2 4" xfId="30746" xr:uid="{00000000-0005-0000-0000-0000268C0000}"/>
    <cellStyle name="Normal 68 4 3 2 4 2 5" xfId="38978" xr:uid="{00000000-0005-0000-0000-0000278C0000}"/>
    <cellStyle name="Normal 68 4 3 2 4 2 6" xfId="48489" xr:uid="{00000000-0005-0000-0000-0000288C0000}"/>
    <cellStyle name="Normal 68 4 3 2 4 3" xfId="7483" xr:uid="{00000000-0005-0000-0000-0000298C0000}"/>
    <cellStyle name="Normal 68 4 3 2 4 3 2" xfId="17000" xr:uid="{00000000-0005-0000-0000-00002A8C0000}"/>
    <cellStyle name="Normal 68 4 3 2 4 3 3" xfId="25153" xr:uid="{00000000-0005-0000-0000-00002B8C0000}"/>
    <cellStyle name="Normal 68 4 3 2 4 3 4" xfId="33306" xr:uid="{00000000-0005-0000-0000-00002C8C0000}"/>
    <cellStyle name="Normal 68 4 3 2 4 3 5" xfId="41538" xr:uid="{00000000-0005-0000-0000-00002D8C0000}"/>
    <cellStyle name="Normal 68 4 3 2 4 3 6" xfId="51049" xr:uid="{00000000-0005-0000-0000-00002E8C0000}"/>
    <cellStyle name="Normal 68 4 3 2 4 4" xfId="11400" xr:uid="{00000000-0005-0000-0000-00002F8C0000}"/>
    <cellStyle name="Normal 68 4 3 2 4 5" xfId="19559" xr:uid="{00000000-0005-0000-0000-0000308C0000}"/>
    <cellStyle name="Normal 68 4 3 2 4 6" xfId="27712" xr:uid="{00000000-0005-0000-0000-0000318C0000}"/>
    <cellStyle name="Normal 68 4 3 2 4 7" xfId="35944" xr:uid="{00000000-0005-0000-0000-0000328C0000}"/>
    <cellStyle name="Normal 68 4 3 2 4 8" xfId="45455" xr:uid="{00000000-0005-0000-0000-0000338C0000}"/>
    <cellStyle name="Normal 68 4 3 2 5" xfId="3640" xr:uid="{00000000-0005-0000-0000-0000348C0000}"/>
    <cellStyle name="Normal 68 4 3 2 5 2" xfId="13157" xr:uid="{00000000-0005-0000-0000-0000358C0000}"/>
    <cellStyle name="Normal 68 4 3 2 5 3" xfId="21313" xr:uid="{00000000-0005-0000-0000-0000368C0000}"/>
    <cellStyle name="Normal 68 4 3 2 5 4" xfId="29466" xr:uid="{00000000-0005-0000-0000-0000378C0000}"/>
    <cellStyle name="Normal 68 4 3 2 5 5" xfId="37698" xr:uid="{00000000-0005-0000-0000-0000388C0000}"/>
    <cellStyle name="Normal 68 4 3 2 5 6" xfId="47209" xr:uid="{00000000-0005-0000-0000-0000398C0000}"/>
    <cellStyle name="Normal 68 4 3 2 6" xfId="6203" xr:uid="{00000000-0005-0000-0000-00003A8C0000}"/>
    <cellStyle name="Normal 68 4 3 2 6 2" xfId="15720" xr:uid="{00000000-0005-0000-0000-00003B8C0000}"/>
    <cellStyle name="Normal 68 4 3 2 6 3" xfId="23873" xr:uid="{00000000-0005-0000-0000-00003C8C0000}"/>
    <cellStyle name="Normal 68 4 3 2 6 4" xfId="32026" xr:uid="{00000000-0005-0000-0000-00003D8C0000}"/>
    <cellStyle name="Normal 68 4 3 2 6 5" xfId="40258" xr:uid="{00000000-0005-0000-0000-00003E8C0000}"/>
    <cellStyle name="Normal 68 4 3 2 6 6" xfId="49769" xr:uid="{00000000-0005-0000-0000-00003F8C0000}"/>
    <cellStyle name="Normal 68 4 3 2 7" xfId="10120" xr:uid="{00000000-0005-0000-0000-0000408C0000}"/>
    <cellStyle name="Normal 68 4 3 2 8" xfId="18279" xr:uid="{00000000-0005-0000-0000-0000418C0000}"/>
    <cellStyle name="Normal 68 4 3 2 9" xfId="26432" xr:uid="{00000000-0005-0000-0000-0000428C0000}"/>
    <cellStyle name="Normal 68 4 3 3" xfId="754" xr:uid="{00000000-0005-0000-0000-0000438C0000}"/>
    <cellStyle name="Normal 68 4 3 3 10" xfId="44335" xr:uid="{00000000-0005-0000-0000-0000448C0000}"/>
    <cellStyle name="Normal 68 4 3 3 2" xfId="1400" xr:uid="{00000000-0005-0000-0000-0000458C0000}"/>
    <cellStyle name="Normal 68 4 3 3 2 2" xfId="2683" xr:uid="{00000000-0005-0000-0000-0000468C0000}"/>
    <cellStyle name="Normal 68 4 3 3 2 2 2" xfId="5723" xr:uid="{00000000-0005-0000-0000-0000478C0000}"/>
    <cellStyle name="Normal 68 4 3 3 2 2 2 2" xfId="15240" xr:uid="{00000000-0005-0000-0000-0000488C0000}"/>
    <cellStyle name="Normal 68 4 3 3 2 2 2 3" xfId="23393" xr:uid="{00000000-0005-0000-0000-0000498C0000}"/>
    <cellStyle name="Normal 68 4 3 3 2 2 2 4" xfId="31546" xr:uid="{00000000-0005-0000-0000-00004A8C0000}"/>
    <cellStyle name="Normal 68 4 3 3 2 2 2 5" xfId="39778" xr:uid="{00000000-0005-0000-0000-00004B8C0000}"/>
    <cellStyle name="Normal 68 4 3 3 2 2 2 6" xfId="49289" xr:uid="{00000000-0005-0000-0000-00004C8C0000}"/>
    <cellStyle name="Normal 68 4 3 3 2 2 3" xfId="8283" xr:uid="{00000000-0005-0000-0000-00004D8C0000}"/>
    <cellStyle name="Normal 68 4 3 3 2 2 3 2" xfId="17800" xr:uid="{00000000-0005-0000-0000-00004E8C0000}"/>
    <cellStyle name="Normal 68 4 3 3 2 2 3 3" xfId="25953" xr:uid="{00000000-0005-0000-0000-00004F8C0000}"/>
    <cellStyle name="Normal 68 4 3 3 2 2 3 4" xfId="34106" xr:uid="{00000000-0005-0000-0000-0000508C0000}"/>
    <cellStyle name="Normal 68 4 3 3 2 2 3 5" xfId="42338" xr:uid="{00000000-0005-0000-0000-0000518C0000}"/>
    <cellStyle name="Normal 68 4 3 3 2 2 3 6" xfId="51849" xr:uid="{00000000-0005-0000-0000-0000528C0000}"/>
    <cellStyle name="Normal 68 4 3 3 2 2 4" xfId="12200" xr:uid="{00000000-0005-0000-0000-0000538C0000}"/>
    <cellStyle name="Normal 68 4 3 3 2 2 5" xfId="20359" xr:uid="{00000000-0005-0000-0000-0000548C0000}"/>
    <cellStyle name="Normal 68 4 3 3 2 2 6" xfId="28512" xr:uid="{00000000-0005-0000-0000-0000558C0000}"/>
    <cellStyle name="Normal 68 4 3 3 2 2 7" xfId="36744" xr:uid="{00000000-0005-0000-0000-0000568C0000}"/>
    <cellStyle name="Normal 68 4 3 3 2 2 8" xfId="46255" xr:uid="{00000000-0005-0000-0000-0000578C0000}"/>
    <cellStyle name="Normal 68 4 3 3 2 3" xfId="4443" xr:uid="{00000000-0005-0000-0000-0000588C0000}"/>
    <cellStyle name="Normal 68 4 3 3 2 3 2" xfId="13960" xr:uid="{00000000-0005-0000-0000-0000598C0000}"/>
    <cellStyle name="Normal 68 4 3 3 2 3 3" xfId="22113" xr:uid="{00000000-0005-0000-0000-00005A8C0000}"/>
    <cellStyle name="Normal 68 4 3 3 2 3 4" xfId="30266" xr:uid="{00000000-0005-0000-0000-00005B8C0000}"/>
    <cellStyle name="Normal 68 4 3 3 2 3 5" xfId="38498" xr:uid="{00000000-0005-0000-0000-00005C8C0000}"/>
    <cellStyle name="Normal 68 4 3 3 2 3 6" xfId="48009" xr:uid="{00000000-0005-0000-0000-00005D8C0000}"/>
    <cellStyle name="Normal 68 4 3 3 2 4" xfId="7003" xr:uid="{00000000-0005-0000-0000-00005E8C0000}"/>
    <cellStyle name="Normal 68 4 3 3 2 4 2" xfId="16520" xr:uid="{00000000-0005-0000-0000-00005F8C0000}"/>
    <cellStyle name="Normal 68 4 3 3 2 4 3" xfId="24673" xr:uid="{00000000-0005-0000-0000-0000608C0000}"/>
    <cellStyle name="Normal 68 4 3 3 2 4 4" xfId="32826" xr:uid="{00000000-0005-0000-0000-0000618C0000}"/>
    <cellStyle name="Normal 68 4 3 3 2 4 5" xfId="41058" xr:uid="{00000000-0005-0000-0000-0000628C0000}"/>
    <cellStyle name="Normal 68 4 3 3 2 4 6" xfId="50569" xr:uid="{00000000-0005-0000-0000-0000638C0000}"/>
    <cellStyle name="Normal 68 4 3 3 2 5" xfId="10920" xr:uid="{00000000-0005-0000-0000-0000648C0000}"/>
    <cellStyle name="Normal 68 4 3 3 2 6" xfId="19079" xr:uid="{00000000-0005-0000-0000-0000658C0000}"/>
    <cellStyle name="Normal 68 4 3 3 2 7" xfId="27232" xr:uid="{00000000-0005-0000-0000-0000668C0000}"/>
    <cellStyle name="Normal 68 4 3 3 2 8" xfId="35464" xr:uid="{00000000-0005-0000-0000-0000678C0000}"/>
    <cellStyle name="Normal 68 4 3 3 2 9" xfId="44975" xr:uid="{00000000-0005-0000-0000-0000688C0000}"/>
    <cellStyle name="Normal 68 4 3 3 3" xfId="2043" xr:uid="{00000000-0005-0000-0000-0000698C0000}"/>
    <cellStyle name="Normal 68 4 3 3 3 2" xfId="5083" xr:uid="{00000000-0005-0000-0000-00006A8C0000}"/>
    <cellStyle name="Normal 68 4 3 3 3 2 2" xfId="14600" xr:uid="{00000000-0005-0000-0000-00006B8C0000}"/>
    <cellStyle name="Normal 68 4 3 3 3 2 3" xfId="22753" xr:uid="{00000000-0005-0000-0000-00006C8C0000}"/>
    <cellStyle name="Normal 68 4 3 3 3 2 4" xfId="30906" xr:uid="{00000000-0005-0000-0000-00006D8C0000}"/>
    <cellStyle name="Normal 68 4 3 3 3 2 5" xfId="39138" xr:uid="{00000000-0005-0000-0000-00006E8C0000}"/>
    <cellStyle name="Normal 68 4 3 3 3 2 6" xfId="48649" xr:uid="{00000000-0005-0000-0000-00006F8C0000}"/>
    <cellStyle name="Normal 68 4 3 3 3 3" xfId="7643" xr:uid="{00000000-0005-0000-0000-0000708C0000}"/>
    <cellStyle name="Normal 68 4 3 3 3 3 2" xfId="17160" xr:uid="{00000000-0005-0000-0000-0000718C0000}"/>
    <cellStyle name="Normal 68 4 3 3 3 3 3" xfId="25313" xr:uid="{00000000-0005-0000-0000-0000728C0000}"/>
    <cellStyle name="Normal 68 4 3 3 3 3 4" xfId="33466" xr:uid="{00000000-0005-0000-0000-0000738C0000}"/>
    <cellStyle name="Normal 68 4 3 3 3 3 5" xfId="41698" xr:uid="{00000000-0005-0000-0000-0000748C0000}"/>
    <cellStyle name="Normal 68 4 3 3 3 3 6" xfId="51209" xr:uid="{00000000-0005-0000-0000-0000758C0000}"/>
    <cellStyle name="Normal 68 4 3 3 3 4" xfId="11560" xr:uid="{00000000-0005-0000-0000-0000768C0000}"/>
    <cellStyle name="Normal 68 4 3 3 3 5" xfId="19719" xr:uid="{00000000-0005-0000-0000-0000778C0000}"/>
    <cellStyle name="Normal 68 4 3 3 3 6" xfId="27872" xr:uid="{00000000-0005-0000-0000-0000788C0000}"/>
    <cellStyle name="Normal 68 4 3 3 3 7" xfId="36104" xr:uid="{00000000-0005-0000-0000-0000798C0000}"/>
    <cellStyle name="Normal 68 4 3 3 3 8" xfId="45615" xr:uid="{00000000-0005-0000-0000-00007A8C0000}"/>
    <cellStyle name="Normal 68 4 3 3 4" xfId="3800" xr:uid="{00000000-0005-0000-0000-00007B8C0000}"/>
    <cellStyle name="Normal 68 4 3 3 4 2" xfId="13317" xr:uid="{00000000-0005-0000-0000-00007C8C0000}"/>
    <cellStyle name="Normal 68 4 3 3 4 3" xfId="21473" xr:uid="{00000000-0005-0000-0000-00007D8C0000}"/>
    <cellStyle name="Normal 68 4 3 3 4 4" xfId="29626" xr:uid="{00000000-0005-0000-0000-00007E8C0000}"/>
    <cellStyle name="Normal 68 4 3 3 4 5" xfId="37858" xr:uid="{00000000-0005-0000-0000-00007F8C0000}"/>
    <cellStyle name="Normal 68 4 3 3 4 6" xfId="47369" xr:uid="{00000000-0005-0000-0000-0000808C0000}"/>
    <cellStyle name="Normal 68 4 3 3 5" xfId="6363" xr:uid="{00000000-0005-0000-0000-0000818C0000}"/>
    <cellStyle name="Normal 68 4 3 3 5 2" xfId="15880" xr:uid="{00000000-0005-0000-0000-0000828C0000}"/>
    <cellStyle name="Normal 68 4 3 3 5 3" xfId="24033" xr:uid="{00000000-0005-0000-0000-0000838C0000}"/>
    <cellStyle name="Normal 68 4 3 3 5 4" xfId="32186" xr:uid="{00000000-0005-0000-0000-0000848C0000}"/>
    <cellStyle name="Normal 68 4 3 3 5 5" xfId="40418" xr:uid="{00000000-0005-0000-0000-0000858C0000}"/>
    <cellStyle name="Normal 68 4 3 3 5 6" xfId="49929" xr:uid="{00000000-0005-0000-0000-0000868C0000}"/>
    <cellStyle name="Normal 68 4 3 3 6" xfId="10280" xr:uid="{00000000-0005-0000-0000-0000878C0000}"/>
    <cellStyle name="Normal 68 4 3 3 7" xfId="18439" xr:uid="{00000000-0005-0000-0000-0000888C0000}"/>
    <cellStyle name="Normal 68 4 3 3 8" xfId="26592" xr:uid="{00000000-0005-0000-0000-0000898C0000}"/>
    <cellStyle name="Normal 68 4 3 3 9" xfId="34824" xr:uid="{00000000-0005-0000-0000-00008A8C0000}"/>
    <cellStyle name="Normal 68 4 3 4" xfId="1080" xr:uid="{00000000-0005-0000-0000-00008B8C0000}"/>
    <cellStyle name="Normal 68 4 3 4 2" xfId="2363" xr:uid="{00000000-0005-0000-0000-00008C8C0000}"/>
    <cellStyle name="Normal 68 4 3 4 2 2" xfId="5403" xr:uid="{00000000-0005-0000-0000-00008D8C0000}"/>
    <cellStyle name="Normal 68 4 3 4 2 2 2" xfId="14920" xr:uid="{00000000-0005-0000-0000-00008E8C0000}"/>
    <cellStyle name="Normal 68 4 3 4 2 2 3" xfId="23073" xr:uid="{00000000-0005-0000-0000-00008F8C0000}"/>
    <cellStyle name="Normal 68 4 3 4 2 2 4" xfId="31226" xr:uid="{00000000-0005-0000-0000-0000908C0000}"/>
    <cellStyle name="Normal 68 4 3 4 2 2 5" xfId="39458" xr:uid="{00000000-0005-0000-0000-0000918C0000}"/>
    <cellStyle name="Normal 68 4 3 4 2 2 6" xfId="48969" xr:uid="{00000000-0005-0000-0000-0000928C0000}"/>
    <cellStyle name="Normal 68 4 3 4 2 3" xfId="7963" xr:uid="{00000000-0005-0000-0000-0000938C0000}"/>
    <cellStyle name="Normal 68 4 3 4 2 3 2" xfId="17480" xr:uid="{00000000-0005-0000-0000-0000948C0000}"/>
    <cellStyle name="Normal 68 4 3 4 2 3 3" xfId="25633" xr:uid="{00000000-0005-0000-0000-0000958C0000}"/>
    <cellStyle name="Normal 68 4 3 4 2 3 4" xfId="33786" xr:uid="{00000000-0005-0000-0000-0000968C0000}"/>
    <cellStyle name="Normal 68 4 3 4 2 3 5" xfId="42018" xr:uid="{00000000-0005-0000-0000-0000978C0000}"/>
    <cellStyle name="Normal 68 4 3 4 2 3 6" xfId="51529" xr:uid="{00000000-0005-0000-0000-0000988C0000}"/>
    <cellStyle name="Normal 68 4 3 4 2 4" xfId="11880" xr:uid="{00000000-0005-0000-0000-0000998C0000}"/>
    <cellStyle name="Normal 68 4 3 4 2 5" xfId="20039" xr:uid="{00000000-0005-0000-0000-00009A8C0000}"/>
    <cellStyle name="Normal 68 4 3 4 2 6" xfId="28192" xr:uid="{00000000-0005-0000-0000-00009B8C0000}"/>
    <cellStyle name="Normal 68 4 3 4 2 7" xfId="36424" xr:uid="{00000000-0005-0000-0000-00009C8C0000}"/>
    <cellStyle name="Normal 68 4 3 4 2 8" xfId="45935" xr:uid="{00000000-0005-0000-0000-00009D8C0000}"/>
    <cellStyle name="Normal 68 4 3 4 3" xfId="4123" xr:uid="{00000000-0005-0000-0000-00009E8C0000}"/>
    <cellStyle name="Normal 68 4 3 4 3 2" xfId="13640" xr:uid="{00000000-0005-0000-0000-00009F8C0000}"/>
    <cellStyle name="Normal 68 4 3 4 3 3" xfId="21793" xr:uid="{00000000-0005-0000-0000-0000A08C0000}"/>
    <cellStyle name="Normal 68 4 3 4 3 4" xfId="29946" xr:uid="{00000000-0005-0000-0000-0000A18C0000}"/>
    <cellStyle name="Normal 68 4 3 4 3 5" xfId="38178" xr:uid="{00000000-0005-0000-0000-0000A28C0000}"/>
    <cellStyle name="Normal 68 4 3 4 3 6" xfId="47689" xr:uid="{00000000-0005-0000-0000-0000A38C0000}"/>
    <cellStyle name="Normal 68 4 3 4 4" xfId="6683" xr:uid="{00000000-0005-0000-0000-0000A48C0000}"/>
    <cellStyle name="Normal 68 4 3 4 4 2" xfId="16200" xr:uid="{00000000-0005-0000-0000-0000A58C0000}"/>
    <cellStyle name="Normal 68 4 3 4 4 3" xfId="24353" xr:uid="{00000000-0005-0000-0000-0000A68C0000}"/>
    <cellStyle name="Normal 68 4 3 4 4 4" xfId="32506" xr:uid="{00000000-0005-0000-0000-0000A78C0000}"/>
    <cellStyle name="Normal 68 4 3 4 4 5" xfId="40738" xr:uid="{00000000-0005-0000-0000-0000A88C0000}"/>
    <cellStyle name="Normal 68 4 3 4 4 6" xfId="50249" xr:uid="{00000000-0005-0000-0000-0000A98C0000}"/>
    <cellStyle name="Normal 68 4 3 4 5" xfId="10600" xr:uid="{00000000-0005-0000-0000-0000AA8C0000}"/>
    <cellStyle name="Normal 68 4 3 4 6" xfId="18759" xr:uid="{00000000-0005-0000-0000-0000AB8C0000}"/>
    <cellStyle name="Normal 68 4 3 4 7" xfId="26912" xr:uid="{00000000-0005-0000-0000-0000AC8C0000}"/>
    <cellStyle name="Normal 68 4 3 4 8" xfId="35144" xr:uid="{00000000-0005-0000-0000-0000AD8C0000}"/>
    <cellStyle name="Normal 68 4 3 4 9" xfId="44655" xr:uid="{00000000-0005-0000-0000-0000AE8C0000}"/>
    <cellStyle name="Normal 68 4 3 5" xfId="1723" xr:uid="{00000000-0005-0000-0000-0000AF8C0000}"/>
    <cellStyle name="Normal 68 4 3 5 2" xfId="4763" xr:uid="{00000000-0005-0000-0000-0000B08C0000}"/>
    <cellStyle name="Normal 68 4 3 5 2 2" xfId="14280" xr:uid="{00000000-0005-0000-0000-0000B18C0000}"/>
    <cellStyle name="Normal 68 4 3 5 2 3" xfId="22433" xr:uid="{00000000-0005-0000-0000-0000B28C0000}"/>
    <cellStyle name="Normal 68 4 3 5 2 4" xfId="30586" xr:uid="{00000000-0005-0000-0000-0000B38C0000}"/>
    <cellStyle name="Normal 68 4 3 5 2 5" xfId="38818" xr:uid="{00000000-0005-0000-0000-0000B48C0000}"/>
    <cellStyle name="Normal 68 4 3 5 2 6" xfId="48329" xr:uid="{00000000-0005-0000-0000-0000B58C0000}"/>
    <cellStyle name="Normal 68 4 3 5 3" xfId="7323" xr:uid="{00000000-0005-0000-0000-0000B68C0000}"/>
    <cellStyle name="Normal 68 4 3 5 3 2" xfId="16840" xr:uid="{00000000-0005-0000-0000-0000B78C0000}"/>
    <cellStyle name="Normal 68 4 3 5 3 3" xfId="24993" xr:uid="{00000000-0005-0000-0000-0000B88C0000}"/>
    <cellStyle name="Normal 68 4 3 5 3 4" xfId="33146" xr:uid="{00000000-0005-0000-0000-0000B98C0000}"/>
    <cellStyle name="Normal 68 4 3 5 3 5" xfId="41378" xr:uid="{00000000-0005-0000-0000-0000BA8C0000}"/>
    <cellStyle name="Normal 68 4 3 5 3 6" xfId="50889" xr:uid="{00000000-0005-0000-0000-0000BB8C0000}"/>
    <cellStyle name="Normal 68 4 3 5 4" xfId="11240" xr:uid="{00000000-0005-0000-0000-0000BC8C0000}"/>
    <cellStyle name="Normal 68 4 3 5 5" xfId="19399" xr:uid="{00000000-0005-0000-0000-0000BD8C0000}"/>
    <cellStyle name="Normal 68 4 3 5 6" xfId="27552" xr:uid="{00000000-0005-0000-0000-0000BE8C0000}"/>
    <cellStyle name="Normal 68 4 3 5 7" xfId="35784" xr:uid="{00000000-0005-0000-0000-0000BF8C0000}"/>
    <cellStyle name="Normal 68 4 3 5 8" xfId="45295" xr:uid="{00000000-0005-0000-0000-0000C08C0000}"/>
    <cellStyle name="Normal 68 4 3 6" xfId="3477" xr:uid="{00000000-0005-0000-0000-0000C18C0000}"/>
    <cellStyle name="Normal 68 4 3 6 2" xfId="12994" xr:uid="{00000000-0005-0000-0000-0000C28C0000}"/>
    <cellStyle name="Normal 68 4 3 6 3" xfId="21153" xr:uid="{00000000-0005-0000-0000-0000C38C0000}"/>
    <cellStyle name="Normal 68 4 3 6 4" xfId="29306" xr:uid="{00000000-0005-0000-0000-0000C48C0000}"/>
    <cellStyle name="Normal 68 4 3 6 5" xfId="37538" xr:uid="{00000000-0005-0000-0000-0000C58C0000}"/>
    <cellStyle name="Normal 68 4 3 6 6" xfId="47049" xr:uid="{00000000-0005-0000-0000-0000C68C0000}"/>
    <cellStyle name="Normal 68 4 3 7" xfId="6043" xr:uid="{00000000-0005-0000-0000-0000C78C0000}"/>
    <cellStyle name="Normal 68 4 3 7 2" xfId="15560" xr:uid="{00000000-0005-0000-0000-0000C88C0000}"/>
    <cellStyle name="Normal 68 4 3 7 3" xfId="23713" xr:uid="{00000000-0005-0000-0000-0000C98C0000}"/>
    <cellStyle name="Normal 68 4 3 7 4" xfId="31866" xr:uid="{00000000-0005-0000-0000-0000CA8C0000}"/>
    <cellStyle name="Normal 68 4 3 7 5" xfId="40098" xr:uid="{00000000-0005-0000-0000-0000CB8C0000}"/>
    <cellStyle name="Normal 68 4 3 7 6" xfId="49609" xr:uid="{00000000-0005-0000-0000-0000CC8C0000}"/>
    <cellStyle name="Normal 68 4 3 8" xfId="9960" xr:uid="{00000000-0005-0000-0000-0000CD8C0000}"/>
    <cellStyle name="Normal 68 4 3 9" xfId="18119" xr:uid="{00000000-0005-0000-0000-0000CE8C0000}"/>
    <cellStyle name="Normal 68 4 30" xfId="9629" xr:uid="{00000000-0005-0000-0000-0000CF8C0000}"/>
    <cellStyle name="Normal 68 4 30 2" xfId="43684" xr:uid="{00000000-0005-0000-0000-0000D08C0000}"/>
    <cellStyle name="Normal 68 4 30 3" xfId="53195" xr:uid="{00000000-0005-0000-0000-0000D18C0000}"/>
    <cellStyle name="Normal 68 4 31" xfId="9708" xr:uid="{00000000-0005-0000-0000-0000D28C0000}"/>
    <cellStyle name="Normal 68 4 31 2" xfId="43763" xr:uid="{00000000-0005-0000-0000-0000D38C0000}"/>
    <cellStyle name="Normal 68 4 31 3" xfId="53274" xr:uid="{00000000-0005-0000-0000-0000D48C0000}"/>
    <cellStyle name="Normal 68 4 32" xfId="9787" xr:uid="{00000000-0005-0000-0000-0000D58C0000}"/>
    <cellStyle name="Normal 68 4 32 2" xfId="43842" xr:uid="{00000000-0005-0000-0000-0000D68C0000}"/>
    <cellStyle name="Normal 68 4 32 3" xfId="53353" xr:uid="{00000000-0005-0000-0000-0000D78C0000}"/>
    <cellStyle name="Normal 68 4 33" xfId="9881" xr:uid="{00000000-0005-0000-0000-0000D88C0000}"/>
    <cellStyle name="Normal 68 4 34" xfId="18040" xr:uid="{00000000-0005-0000-0000-0000D98C0000}"/>
    <cellStyle name="Normal 68 4 35" xfId="26193" xr:uid="{00000000-0005-0000-0000-0000DA8C0000}"/>
    <cellStyle name="Normal 68 4 36" xfId="34346" xr:uid="{00000000-0005-0000-0000-0000DB8C0000}"/>
    <cellStyle name="Normal 68 4 37" xfId="34425" xr:uid="{00000000-0005-0000-0000-0000DC8C0000}"/>
    <cellStyle name="Normal 68 4 38" xfId="43936" xr:uid="{00000000-0005-0000-0000-0000DD8C0000}"/>
    <cellStyle name="Normal 68 4 39" xfId="53447" xr:uid="{00000000-0005-0000-0000-0000DE8C0000}"/>
    <cellStyle name="Normal 68 4 4" xfId="511" xr:uid="{00000000-0005-0000-0000-0000DF8C0000}"/>
    <cellStyle name="Normal 68 4 4 10" xfId="34584" xr:uid="{00000000-0005-0000-0000-0000E08C0000}"/>
    <cellStyle name="Normal 68 4 4 11" xfId="44095" xr:uid="{00000000-0005-0000-0000-0000E18C0000}"/>
    <cellStyle name="Normal 68 4 4 2" xfId="837" xr:uid="{00000000-0005-0000-0000-0000E28C0000}"/>
    <cellStyle name="Normal 68 4 4 2 10" xfId="44415" xr:uid="{00000000-0005-0000-0000-0000E38C0000}"/>
    <cellStyle name="Normal 68 4 4 2 2" xfId="1480" xr:uid="{00000000-0005-0000-0000-0000E48C0000}"/>
    <cellStyle name="Normal 68 4 4 2 2 2" xfId="2763" xr:uid="{00000000-0005-0000-0000-0000E58C0000}"/>
    <cellStyle name="Normal 68 4 4 2 2 2 2" xfId="5803" xr:uid="{00000000-0005-0000-0000-0000E68C0000}"/>
    <cellStyle name="Normal 68 4 4 2 2 2 2 2" xfId="15320" xr:uid="{00000000-0005-0000-0000-0000E78C0000}"/>
    <cellStyle name="Normal 68 4 4 2 2 2 2 3" xfId="23473" xr:uid="{00000000-0005-0000-0000-0000E88C0000}"/>
    <cellStyle name="Normal 68 4 4 2 2 2 2 4" xfId="31626" xr:uid="{00000000-0005-0000-0000-0000E98C0000}"/>
    <cellStyle name="Normal 68 4 4 2 2 2 2 5" xfId="39858" xr:uid="{00000000-0005-0000-0000-0000EA8C0000}"/>
    <cellStyle name="Normal 68 4 4 2 2 2 2 6" xfId="49369" xr:uid="{00000000-0005-0000-0000-0000EB8C0000}"/>
    <cellStyle name="Normal 68 4 4 2 2 2 3" xfId="8363" xr:uid="{00000000-0005-0000-0000-0000EC8C0000}"/>
    <cellStyle name="Normal 68 4 4 2 2 2 3 2" xfId="17880" xr:uid="{00000000-0005-0000-0000-0000ED8C0000}"/>
    <cellStyle name="Normal 68 4 4 2 2 2 3 3" xfId="26033" xr:uid="{00000000-0005-0000-0000-0000EE8C0000}"/>
    <cellStyle name="Normal 68 4 4 2 2 2 3 4" xfId="34186" xr:uid="{00000000-0005-0000-0000-0000EF8C0000}"/>
    <cellStyle name="Normal 68 4 4 2 2 2 3 5" xfId="42418" xr:uid="{00000000-0005-0000-0000-0000F08C0000}"/>
    <cellStyle name="Normal 68 4 4 2 2 2 3 6" xfId="51929" xr:uid="{00000000-0005-0000-0000-0000F18C0000}"/>
    <cellStyle name="Normal 68 4 4 2 2 2 4" xfId="12280" xr:uid="{00000000-0005-0000-0000-0000F28C0000}"/>
    <cellStyle name="Normal 68 4 4 2 2 2 5" xfId="20439" xr:uid="{00000000-0005-0000-0000-0000F38C0000}"/>
    <cellStyle name="Normal 68 4 4 2 2 2 6" xfId="28592" xr:uid="{00000000-0005-0000-0000-0000F48C0000}"/>
    <cellStyle name="Normal 68 4 4 2 2 2 7" xfId="36824" xr:uid="{00000000-0005-0000-0000-0000F58C0000}"/>
    <cellStyle name="Normal 68 4 4 2 2 2 8" xfId="46335" xr:uid="{00000000-0005-0000-0000-0000F68C0000}"/>
    <cellStyle name="Normal 68 4 4 2 2 3" xfId="4523" xr:uid="{00000000-0005-0000-0000-0000F78C0000}"/>
    <cellStyle name="Normal 68 4 4 2 2 3 2" xfId="14040" xr:uid="{00000000-0005-0000-0000-0000F88C0000}"/>
    <cellStyle name="Normal 68 4 4 2 2 3 3" xfId="22193" xr:uid="{00000000-0005-0000-0000-0000F98C0000}"/>
    <cellStyle name="Normal 68 4 4 2 2 3 4" xfId="30346" xr:uid="{00000000-0005-0000-0000-0000FA8C0000}"/>
    <cellStyle name="Normal 68 4 4 2 2 3 5" xfId="38578" xr:uid="{00000000-0005-0000-0000-0000FB8C0000}"/>
    <cellStyle name="Normal 68 4 4 2 2 3 6" xfId="48089" xr:uid="{00000000-0005-0000-0000-0000FC8C0000}"/>
    <cellStyle name="Normal 68 4 4 2 2 4" xfId="7083" xr:uid="{00000000-0005-0000-0000-0000FD8C0000}"/>
    <cellStyle name="Normal 68 4 4 2 2 4 2" xfId="16600" xr:uid="{00000000-0005-0000-0000-0000FE8C0000}"/>
    <cellStyle name="Normal 68 4 4 2 2 4 3" xfId="24753" xr:uid="{00000000-0005-0000-0000-0000FF8C0000}"/>
    <cellStyle name="Normal 68 4 4 2 2 4 4" xfId="32906" xr:uid="{00000000-0005-0000-0000-0000008D0000}"/>
    <cellStyle name="Normal 68 4 4 2 2 4 5" xfId="41138" xr:uid="{00000000-0005-0000-0000-0000018D0000}"/>
    <cellStyle name="Normal 68 4 4 2 2 4 6" xfId="50649" xr:uid="{00000000-0005-0000-0000-0000028D0000}"/>
    <cellStyle name="Normal 68 4 4 2 2 5" xfId="11000" xr:uid="{00000000-0005-0000-0000-0000038D0000}"/>
    <cellStyle name="Normal 68 4 4 2 2 6" xfId="19159" xr:uid="{00000000-0005-0000-0000-0000048D0000}"/>
    <cellStyle name="Normal 68 4 4 2 2 7" xfId="27312" xr:uid="{00000000-0005-0000-0000-0000058D0000}"/>
    <cellStyle name="Normal 68 4 4 2 2 8" xfId="35544" xr:uid="{00000000-0005-0000-0000-0000068D0000}"/>
    <cellStyle name="Normal 68 4 4 2 2 9" xfId="45055" xr:uid="{00000000-0005-0000-0000-0000078D0000}"/>
    <cellStyle name="Normal 68 4 4 2 3" xfId="2123" xr:uid="{00000000-0005-0000-0000-0000088D0000}"/>
    <cellStyle name="Normal 68 4 4 2 3 2" xfId="5163" xr:uid="{00000000-0005-0000-0000-0000098D0000}"/>
    <cellStyle name="Normal 68 4 4 2 3 2 2" xfId="14680" xr:uid="{00000000-0005-0000-0000-00000A8D0000}"/>
    <cellStyle name="Normal 68 4 4 2 3 2 3" xfId="22833" xr:uid="{00000000-0005-0000-0000-00000B8D0000}"/>
    <cellStyle name="Normal 68 4 4 2 3 2 4" xfId="30986" xr:uid="{00000000-0005-0000-0000-00000C8D0000}"/>
    <cellStyle name="Normal 68 4 4 2 3 2 5" xfId="39218" xr:uid="{00000000-0005-0000-0000-00000D8D0000}"/>
    <cellStyle name="Normal 68 4 4 2 3 2 6" xfId="48729" xr:uid="{00000000-0005-0000-0000-00000E8D0000}"/>
    <cellStyle name="Normal 68 4 4 2 3 3" xfId="7723" xr:uid="{00000000-0005-0000-0000-00000F8D0000}"/>
    <cellStyle name="Normal 68 4 4 2 3 3 2" xfId="17240" xr:uid="{00000000-0005-0000-0000-0000108D0000}"/>
    <cellStyle name="Normal 68 4 4 2 3 3 3" xfId="25393" xr:uid="{00000000-0005-0000-0000-0000118D0000}"/>
    <cellStyle name="Normal 68 4 4 2 3 3 4" xfId="33546" xr:uid="{00000000-0005-0000-0000-0000128D0000}"/>
    <cellStyle name="Normal 68 4 4 2 3 3 5" xfId="41778" xr:uid="{00000000-0005-0000-0000-0000138D0000}"/>
    <cellStyle name="Normal 68 4 4 2 3 3 6" xfId="51289" xr:uid="{00000000-0005-0000-0000-0000148D0000}"/>
    <cellStyle name="Normal 68 4 4 2 3 4" xfId="11640" xr:uid="{00000000-0005-0000-0000-0000158D0000}"/>
    <cellStyle name="Normal 68 4 4 2 3 5" xfId="19799" xr:uid="{00000000-0005-0000-0000-0000168D0000}"/>
    <cellStyle name="Normal 68 4 4 2 3 6" xfId="27952" xr:uid="{00000000-0005-0000-0000-0000178D0000}"/>
    <cellStyle name="Normal 68 4 4 2 3 7" xfId="36184" xr:uid="{00000000-0005-0000-0000-0000188D0000}"/>
    <cellStyle name="Normal 68 4 4 2 3 8" xfId="45695" xr:uid="{00000000-0005-0000-0000-0000198D0000}"/>
    <cellStyle name="Normal 68 4 4 2 4" xfId="3883" xr:uid="{00000000-0005-0000-0000-00001A8D0000}"/>
    <cellStyle name="Normal 68 4 4 2 4 2" xfId="13400" xr:uid="{00000000-0005-0000-0000-00001B8D0000}"/>
    <cellStyle name="Normal 68 4 4 2 4 3" xfId="21553" xr:uid="{00000000-0005-0000-0000-00001C8D0000}"/>
    <cellStyle name="Normal 68 4 4 2 4 4" xfId="29706" xr:uid="{00000000-0005-0000-0000-00001D8D0000}"/>
    <cellStyle name="Normal 68 4 4 2 4 5" xfId="37938" xr:uid="{00000000-0005-0000-0000-00001E8D0000}"/>
    <cellStyle name="Normal 68 4 4 2 4 6" xfId="47449" xr:uid="{00000000-0005-0000-0000-00001F8D0000}"/>
    <cellStyle name="Normal 68 4 4 2 5" xfId="6443" xr:uid="{00000000-0005-0000-0000-0000208D0000}"/>
    <cellStyle name="Normal 68 4 4 2 5 2" xfId="15960" xr:uid="{00000000-0005-0000-0000-0000218D0000}"/>
    <cellStyle name="Normal 68 4 4 2 5 3" xfId="24113" xr:uid="{00000000-0005-0000-0000-0000228D0000}"/>
    <cellStyle name="Normal 68 4 4 2 5 4" xfId="32266" xr:uid="{00000000-0005-0000-0000-0000238D0000}"/>
    <cellStyle name="Normal 68 4 4 2 5 5" xfId="40498" xr:uid="{00000000-0005-0000-0000-0000248D0000}"/>
    <cellStyle name="Normal 68 4 4 2 5 6" xfId="50009" xr:uid="{00000000-0005-0000-0000-0000258D0000}"/>
    <cellStyle name="Normal 68 4 4 2 6" xfId="10360" xr:uid="{00000000-0005-0000-0000-0000268D0000}"/>
    <cellStyle name="Normal 68 4 4 2 7" xfId="18519" xr:uid="{00000000-0005-0000-0000-0000278D0000}"/>
    <cellStyle name="Normal 68 4 4 2 8" xfId="26672" xr:uid="{00000000-0005-0000-0000-0000288D0000}"/>
    <cellStyle name="Normal 68 4 4 2 9" xfId="34904" xr:uid="{00000000-0005-0000-0000-0000298D0000}"/>
    <cellStyle name="Normal 68 4 4 3" xfId="1160" xr:uid="{00000000-0005-0000-0000-00002A8D0000}"/>
    <cellStyle name="Normal 68 4 4 3 2" xfId="2443" xr:uid="{00000000-0005-0000-0000-00002B8D0000}"/>
    <cellStyle name="Normal 68 4 4 3 2 2" xfId="5483" xr:uid="{00000000-0005-0000-0000-00002C8D0000}"/>
    <cellStyle name="Normal 68 4 4 3 2 2 2" xfId="15000" xr:uid="{00000000-0005-0000-0000-00002D8D0000}"/>
    <cellStyle name="Normal 68 4 4 3 2 2 3" xfId="23153" xr:uid="{00000000-0005-0000-0000-00002E8D0000}"/>
    <cellStyle name="Normal 68 4 4 3 2 2 4" xfId="31306" xr:uid="{00000000-0005-0000-0000-00002F8D0000}"/>
    <cellStyle name="Normal 68 4 4 3 2 2 5" xfId="39538" xr:uid="{00000000-0005-0000-0000-0000308D0000}"/>
    <cellStyle name="Normal 68 4 4 3 2 2 6" xfId="49049" xr:uid="{00000000-0005-0000-0000-0000318D0000}"/>
    <cellStyle name="Normal 68 4 4 3 2 3" xfId="8043" xr:uid="{00000000-0005-0000-0000-0000328D0000}"/>
    <cellStyle name="Normal 68 4 4 3 2 3 2" xfId="17560" xr:uid="{00000000-0005-0000-0000-0000338D0000}"/>
    <cellStyle name="Normal 68 4 4 3 2 3 3" xfId="25713" xr:uid="{00000000-0005-0000-0000-0000348D0000}"/>
    <cellStyle name="Normal 68 4 4 3 2 3 4" xfId="33866" xr:uid="{00000000-0005-0000-0000-0000358D0000}"/>
    <cellStyle name="Normal 68 4 4 3 2 3 5" xfId="42098" xr:uid="{00000000-0005-0000-0000-0000368D0000}"/>
    <cellStyle name="Normal 68 4 4 3 2 3 6" xfId="51609" xr:uid="{00000000-0005-0000-0000-0000378D0000}"/>
    <cellStyle name="Normal 68 4 4 3 2 4" xfId="11960" xr:uid="{00000000-0005-0000-0000-0000388D0000}"/>
    <cellStyle name="Normal 68 4 4 3 2 5" xfId="20119" xr:uid="{00000000-0005-0000-0000-0000398D0000}"/>
    <cellStyle name="Normal 68 4 4 3 2 6" xfId="28272" xr:uid="{00000000-0005-0000-0000-00003A8D0000}"/>
    <cellStyle name="Normal 68 4 4 3 2 7" xfId="36504" xr:uid="{00000000-0005-0000-0000-00003B8D0000}"/>
    <cellStyle name="Normal 68 4 4 3 2 8" xfId="46015" xr:uid="{00000000-0005-0000-0000-00003C8D0000}"/>
    <cellStyle name="Normal 68 4 4 3 3" xfId="4203" xr:uid="{00000000-0005-0000-0000-00003D8D0000}"/>
    <cellStyle name="Normal 68 4 4 3 3 2" xfId="13720" xr:uid="{00000000-0005-0000-0000-00003E8D0000}"/>
    <cellStyle name="Normal 68 4 4 3 3 3" xfId="21873" xr:uid="{00000000-0005-0000-0000-00003F8D0000}"/>
    <cellStyle name="Normal 68 4 4 3 3 4" xfId="30026" xr:uid="{00000000-0005-0000-0000-0000408D0000}"/>
    <cellStyle name="Normal 68 4 4 3 3 5" xfId="38258" xr:uid="{00000000-0005-0000-0000-0000418D0000}"/>
    <cellStyle name="Normal 68 4 4 3 3 6" xfId="47769" xr:uid="{00000000-0005-0000-0000-0000428D0000}"/>
    <cellStyle name="Normal 68 4 4 3 4" xfId="6763" xr:uid="{00000000-0005-0000-0000-0000438D0000}"/>
    <cellStyle name="Normal 68 4 4 3 4 2" xfId="16280" xr:uid="{00000000-0005-0000-0000-0000448D0000}"/>
    <cellStyle name="Normal 68 4 4 3 4 3" xfId="24433" xr:uid="{00000000-0005-0000-0000-0000458D0000}"/>
    <cellStyle name="Normal 68 4 4 3 4 4" xfId="32586" xr:uid="{00000000-0005-0000-0000-0000468D0000}"/>
    <cellStyle name="Normal 68 4 4 3 4 5" xfId="40818" xr:uid="{00000000-0005-0000-0000-0000478D0000}"/>
    <cellStyle name="Normal 68 4 4 3 4 6" xfId="50329" xr:uid="{00000000-0005-0000-0000-0000488D0000}"/>
    <cellStyle name="Normal 68 4 4 3 5" xfId="10680" xr:uid="{00000000-0005-0000-0000-0000498D0000}"/>
    <cellStyle name="Normal 68 4 4 3 6" xfId="18839" xr:uid="{00000000-0005-0000-0000-00004A8D0000}"/>
    <cellStyle name="Normal 68 4 4 3 7" xfId="26992" xr:uid="{00000000-0005-0000-0000-00004B8D0000}"/>
    <cellStyle name="Normal 68 4 4 3 8" xfId="35224" xr:uid="{00000000-0005-0000-0000-00004C8D0000}"/>
    <cellStyle name="Normal 68 4 4 3 9" xfId="44735" xr:uid="{00000000-0005-0000-0000-00004D8D0000}"/>
    <cellStyle name="Normal 68 4 4 4" xfId="1803" xr:uid="{00000000-0005-0000-0000-00004E8D0000}"/>
    <cellStyle name="Normal 68 4 4 4 2" xfId="4843" xr:uid="{00000000-0005-0000-0000-00004F8D0000}"/>
    <cellStyle name="Normal 68 4 4 4 2 2" xfId="14360" xr:uid="{00000000-0005-0000-0000-0000508D0000}"/>
    <cellStyle name="Normal 68 4 4 4 2 3" xfId="22513" xr:uid="{00000000-0005-0000-0000-0000518D0000}"/>
    <cellStyle name="Normal 68 4 4 4 2 4" xfId="30666" xr:uid="{00000000-0005-0000-0000-0000528D0000}"/>
    <cellStyle name="Normal 68 4 4 4 2 5" xfId="38898" xr:uid="{00000000-0005-0000-0000-0000538D0000}"/>
    <cellStyle name="Normal 68 4 4 4 2 6" xfId="48409" xr:uid="{00000000-0005-0000-0000-0000548D0000}"/>
    <cellStyle name="Normal 68 4 4 4 3" xfId="7403" xr:uid="{00000000-0005-0000-0000-0000558D0000}"/>
    <cellStyle name="Normal 68 4 4 4 3 2" xfId="16920" xr:uid="{00000000-0005-0000-0000-0000568D0000}"/>
    <cellStyle name="Normal 68 4 4 4 3 3" xfId="25073" xr:uid="{00000000-0005-0000-0000-0000578D0000}"/>
    <cellStyle name="Normal 68 4 4 4 3 4" xfId="33226" xr:uid="{00000000-0005-0000-0000-0000588D0000}"/>
    <cellStyle name="Normal 68 4 4 4 3 5" xfId="41458" xr:uid="{00000000-0005-0000-0000-0000598D0000}"/>
    <cellStyle name="Normal 68 4 4 4 3 6" xfId="50969" xr:uid="{00000000-0005-0000-0000-00005A8D0000}"/>
    <cellStyle name="Normal 68 4 4 4 4" xfId="11320" xr:uid="{00000000-0005-0000-0000-00005B8D0000}"/>
    <cellStyle name="Normal 68 4 4 4 5" xfId="19479" xr:uid="{00000000-0005-0000-0000-00005C8D0000}"/>
    <cellStyle name="Normal 68 4 4 4 6" xfId="27632" xr:uid="{00000000-0005-0000-0000-00005D8D0000}"/>
    <cellStyle name="Normal 68 4 4 4 7" xfId="35864" xr:uid="{00000000-0005-0000-0000-00005E8D0000}"/>
    <cellStyle name="Normal 68 4 4 4 8" xfId="45375" xr:uid="{00000000-0005-0000-0000-00005F8D0000}"/>
    <cellStyle name="Normal 68 4 4 5" xfId="3560" xr:uid="{00000000-0005-0000-0000-0000608D0000}"/>
    <cellStyle name="Normal 68 4 4 5 2" xfId="13077" xr:uid="{00000000-0005-0000-0000-0000618D0000}"/>
    <cellStyle name="Normal 68 4 4 5 3" xfId="21233" xr:uid="{00000000-0005-0000-0000-0000628D0000}"/>
    <cellStyle name="Normal 68 4 4 5 4" xfId="29386" xr:uid="{00000000-0005-0000-0000-0000638D0000}"/>
    <cellStyle name="Normal 68 4 4 5 5" xfId="37618" xr:uid="{00000000-0005-0000-0000-0000648D0000}"/>
    <cellStyle name="Normal 68 4 4 5 6" xfId="47129" xr:uid="{00000000-0005-0000-0000-0000658D0000}"/>
    <cellStyle name="Normal 68 4 4 6" xfId="6123" xr:uid="{00000000-0005-0000-0000-0000668D0000}"/>
    <cellStyle name="Normal 68 4 4 6 2" xfId="15640" xr:uid="{00000000-0005-0000-0000-0000678D0000}"/>
    <cellStyle name="Normal 68 4 4 6 3" xfId="23793" xr:uid="{00000000-0005-0000-0000-0000688D0000}"/>
    <cellStyle name="Normal 68 4 4 6 4" xfId="31946" xr:uid="{00000000-0005-0000-0000-0000698D0000}"/>
    <cellStyle name="Normal 68 4 4 6 5" xfId="40178" xr:uid="{00000000-0005-0000-0000-00006A8D0000}"/>
    <cellStyle name="Normal 68 4 4 6 6" xfId="49689" xr:uid="{00000000-0005-0000-0000-00006B8D0000}"/>
    <cellStyle name="Normal 68 4 4 7" xfId="10040" xr:uid="{00000000-0005-0000-0000-00006C8D0000}"/>
    <cellStyle name="Normal 68 4 4 8" xfId="18199" xr:uid="{00000000-0005-0000-0000-00006D8D0000}"/>
    <cellStyle name="Normal 68 4 4 9" xfId="26352" xr:uid="{00000000-0005-0000-0000-00006E8D0000}"/>
    <cellStyle name="Normal 68 4 40" xfId="53526" xr:uid="{00000000-0005-0000-0000-00006F8D0000}"/>
    <cellStyle name="Normal 68 4 41" xfId="53605" xr:uid="{00000000-0005-0000-0000-0000708D0000}"/>
    <cellStyle name="Normal 68 4 42" xfId="53684" xr:uid="{00000000-0005-0000-0000-0000718D0000}"/>
    <cellStyle name="Normal 68 4 43" xfId="53763" xr:uid="{00000000-0005-0000-0000-0000728D0000}"/>
    <cellStyle name="Normal 68 4 5" xfId="674" xr:uid="{00000000-0005-0000-0000-0000738D0000}"/>
    <cellStyle name="Normal 68 4 5 10" xfId="44255" xr:uid="{00000000-0005-0000-0000-0000748D0000}"/>
    <cellStyle name="Normal 68 4 5 2" xfId="1320" xr:uid="{00000000-0005-0000-0000-0000758D0000}"/>
    <cellStyle name="Normal 68 4 5 2 2" xfId="2603" xr:uid="{00000000-0005-0000-0000-0000768D0000}"/>
    <cellStyle name="Normal 68 4 5 2 2 2" xfId="5643" xr:uid="{00000000-0005-0000-0000-0000778D0000}"/>
    <cellStyle name="Normal 68 4 5 2 2 2 2" xfId="15160" xr:uid="{00000000-0005-0000-0000-0000788D0000}"/>
    <cellStyle name="Normal 68 4 5 2 2 2 3" xfId="23313" xr:uid="{00000000-0005-0000-0000-0000798D0000}"/>
    <cellStyle name="Normal 68 4 5 2 2 2 4" xfId="31466" xr:uid="{00000000-0005-0000-0000-00007A8D0000}"/>
    <cellStyle name="Normal 68 4 5 2 2 2 5" xfId="39698" xr:uid="{00000000-0005-0000-0000-00007B8D0000}"/>
    <cellStyle name="Normal 68 4 5 2 2 2 6" xfId="49209" xr:uid="{00000000-0005-0000-0000-00007C8D0000}"/>
    <cellStyle name="Normal 68 4 5 2 2 3" xfId="8203" xr:uid="{00000000-0005-0000-0000-00007D8D0000}"/>
    <cellStyle name="Normal 68 4 5 2 2 3 2" xfId="17720" xr:uid="{00000000-0005-0000-0000-00007E8D0000}"/>
    <cellStyle name="Normal 68 4 5 2 2 3 3" xfId="25873" xr:uid="{00000000-0005-0000-0000-00007F8D0000}"/>
    <cellStyle name="Normal 68 4 5 2 2 3 4" xfId="34026" xr:uid="{00000000-0005-0000-0000-0000808D0000}"/>
    <cellStyle name="Normal 68 4 5 2 2 3 5" xfId="42258" xr:uid="{00000000-0005-0000-0000-0000818D0000}"/>
    <cellStyle name="Normal 68 4 5 2 2 3 6" xfId="51769" xr:uid="{00000000-0005-0000-0000-0000828D0000}"/>
    <cellStyle name="Normal 68 4 5 2 2 4" xfId="12120" xr:uid="{00000000-0005-0000-0000-0000838D0000}"/>
    <cellStyle name="Normal 68 4 5 2 2 5" xfId="20279" xr:uid="{00000000-0005-0000-0000-0000848D0000}"/>
    <cellStyle name="Normal 68 4 5 2 2 6" xfId="28432" xr:uid="{00000000-0005-0000-0000-0000858D0000}"/>
    <cellStyle name="Normal 68 4 5 2 2 7" xfId="36664" xr:uid="{00000000-0005-0000-0000-0000868D0000}"/>
    <cellStyle name="Normal 68 4 5 2 2 8" xfId="46175" xr:uid="{00000000-0005-0000-0000-0000878D0000}"/>
    <cellStyle name="Normal 68 4 5 2 3" xfId="4363" xr:uid="{00000000-0005-0000-0000-0000888D0000}"/>
    <cellStyle name="Normal 68 4 5 2 3 2" xfId="13880" xr:uid="{00000000-0005-0000-0000-0000898D0000}"/>
    <cellStyle name="Normal 68 4 5 2 3 3" xfId="22033" xr:uid="{00000000-0005-0000-0000-00008A8D0000}"/>
    <cellStyle name="Normal 68 4 5 2 3 4" xfId="30186" xr:uid="{00000000-0005-0000-0000-00008B8D0000}"/>
    <cellStyle name="Normal 68 4 5 2 3 5" xfId="38418" xr:uid="{00000000-0005-0000-0000-00008C8D0000}"/>
    <cellStyle name="Normal 68 4 5 2 3 6" xfId="47929" xr:uid="{00000000-0005-0000-0000-00008D8D0000}"/>
    <cellStyle name="Normal 68 4 5 2 4" xfId="6923" xr:uid="{00000000-0005-0000-0000-00008E8D0000}"/>
    <cellStyle name="Normal 68 4 5 2 4 2" xfId="16440" xr:uid="{00000000-0005-0000-0000-00008F8D0000}"/>
    <cellStyle name="Normal 68 4 5 2 4 3" xfId="24593" xr:uid="{00000000-0005-0000-0000-0000908D0000}"/>
    <cellStyle name="Normal 68 4 5 2 4 4" xfId="32746" xr:uid="{00000000-0005-0000-0000-0000918D0000}"/>
    <cellStyle name="Normal 68 4 5 2 4 5" xfId="40978" xr:uid="{00000000-0005-0000-0000-0000928D0000}"/>
    <cellStyle name="Normal 68 4 5 2 4 6" xfId="50489" xr:uid="{00000000-0005-0000-0000-0000938D0000}"/>
    <cellStyle name="Normal 68 4 5 2 5" xfId="10840" xr:uid="{00000000-0005-0000-0000-0000948D0000}"/>
    <cellStyle name="Normal 68 4 5 2 6" xfId="18999" xr:uid="{00000000-0005-0000-0000-0000958D0000}"/>
    <cellStyle name="Normal 68 4 5 2 7" xfId="27152" xr:uid="{00000000-0005-0000-0000-0000968D0000}"/>
    <cellStyle name="Normal 68 4 5 2 8" xfId="35384" xr:uid="{00000000-0005-0000-0000-0000978D0000}"/>
    <cellStyle name="Normal 68 4 5 2 9" xfId="44895" xr:uid="{00000000-0005-0000-0000-0000988D0000}"/>
    <cellStyle name="Normal 68 4 5 3" xfId="1963" xr:uid="{00000000-0005-0000-0000-0000998D0000}"/>
    <cellStyle name="Normal 68 4 5 3 2" xfId="5003" xr:uid="{00000000-0005-0000-0000-00009A8D0000}"/>
    <cellStyle name="Normal 68 4 5 3 2 2" xfId="14520" xr:uid="{00000000-0005-0000-0000-00009B8D0000}"/>
    <cellStyle name="Normal 68 4 5 3 2 3" xfId="22673" xr:uid="{00000000-0005-0000-0000-00009C8D0000}"/>
    <cellStyle name="Normal 68 4 5 3 2 4" xfId="30826" xr:uid="{00000000-0005-0000-0000-00009D8D0000}"/>
    <cellStyle name="Normal 68 4 5 3 2 5" xfId="39058" xr:uid="{00000000-0005-0000-0000-00009E8D0000}"/>
    <cellStyle name="Normal 68 4 5 3 2 6" xfId="48569" xr:uid="{00000000-0005-0000-0000-00009F8D0000}"/>
    <cellStyle name="Normal 68 4 5 3 3" xfId="7563" xr:uid="{00000000-0005-0000-0000-0000A08D0000}"/>
    <cellStyle name="Normal 68 4 5 3 3 2" xfId="17080" xr:uid="{00000000-0005-0000-0000-0000A18D0000}"/>
    <cellStyle name="Normal 68 4 5 3 3 3" xfId="25233" xr:uid="{00000000-0005-0000-0000-0000A28D0000}"/>
    <cellStyle name="Normal 68 4 5 3 3 4" xfId="33386" xr:uid="{00000000-0005-0000-0000-0000A38D0000}"/>
    <cellStyle name="Normal 68 4 5 3 3 5" xfId="41618" xr:uid="{00000000-0005-0000-0000-0000A48D0000}"/>
    <cellStyle name="Normal 68 4 5 3 3 6" xfId="51129" xr:uid="{00000000-0005-0000-0000-0000A58D0000}"/>
    <cellStyle name="Normal 68 4 5 3 4" xfId="11480" xr:uid="{00000000-0005-0000-0000-0000A68D0000}"/>
    <cellStyle name="Normal 68 4 5 3 5" xfId="19639" xr:uid="{00000000-0005-0000-0000-0000A78D0000}"/>
    <cellStyle name="Normal 68 4 5 3 6" xfId="27792" xr:uid="{00000000-0005-0000-0000-0000A88D0000}"/>
    <cellStyle name="Normal 68 4 5 3 7" xfId="36024" xr:uid="{00000000-0005-0000-0000-0000A98D0000}"/>
    <cellStyle name="Normal 68 4 5 3 8" xfId="45535" xr:uid="{00000000-0005-0000-0000-0000AA8D0000}"/>
    <cellStyle name="Normal 68 4 5 4" xfId="3720" xr:uid="{00000000-0005-0000-0000-0000AB8D0000}"/>
    <cellStyle name="Normal 68 4 5 4 2" xfId="13237" xr:uid="{00000000-0005-0000-0000-0000AC8D0000}"/>
    <cellStyle name="Normal 68 4 5 4 3" xfId="21393" xr:uid="{00000000-0005-0000-0000-0000AD8D0000}"/>
    <cellStyle name="Normal 68 4 5 4 4" xfId="29546" xr:uid="{00000000-0005-0000-0000-0000AE8D0000}"/>
    <cellStyle name="Normal 68 4 5 4 5" xfId="37778" xr:uid="{00000000-0005-0000-0000-0000AF8D0000}"/>
    <cellStyle name="Normal 68 4 5 4 6" xfId="47289" xr:uid="{00000000-0005-0000-0000-0000B08D0000}"/>
    <cellStyle name="Normal 68 4 5 5" xfId="6283" xr:uid="{00000000-0005-0000-0000-0000B18D0000}"/>
    <cellStyle name="Normal 68 4 5 5 2" xfId="15800" xr:uid="{00000000-0005-0000-0000-0000B28D0000}"/>
    <cellStyle name="Normal 68 4 5 5 3" xfId="23953" xr:uid="{00000000-0005-0000-0000-0000B38D0000}"/>
    <cellStyle name="Normal 68 4 5 5 4" xfId="32106" xr:uid="{00000000-0005-0000-0000-0000B48D0000}"/>
    <cellStyle name="Normal 68 4 5 5 5" xfId="40338" xr:uid="{00000000-0005-0000-0000-0000B58D0000}"/>
    <cellStyle name="Normal 68 4 5 5 6" xfId="49849" xr:uid="{00000000-0005-0000-0000-0000B68D0000}"/>
    <cellStyle name="Normal 68 4 5 6" xfId="10200" xr:uid="{00000000-0005-0000-0000-0000B78D0000}"/>
    <cellStyle name="Normal 68 4 5 7" xfId="18359" xr:uid="{00000000-0005-0000-0000-0000B88D0000}"/>
    <cellStyle name="Normal 68 4 5 8" xfId="26512" xr:uid="{00000000-0005-0000-0000-0000B98D0000}"/>
    <cellStyle name="Normal 68 4 5 9" xfId="34744" xr:uid="{00000000-0005-0000-0000-0000BA8D0000}"/>
    <cellStyle name="Normal 68 4 6" xfId="1000" xr:uid="{00000000-0005-0000-0000-0000BB8D0000}"/>
    <cellStyle name="Normal 68 4 6 2" xfId="2283" xr:uid="{00000000-0005-0000-0000-0000BC8D0000}"/>
    <cellStyle name="Normal 68 4 6 2 2" xfId="5323" xr:uid="{00000000-0005-0000-0000-0000BD8D0000}"/>
    <cellStyle name="Normal 68 4 6 2 2 2" xfId="14840" xr:uid="{00000000-0005-0000-0000-0000BE8D0000}"/>
    <cellStyle name="Normal 68 4 6 2 2 3" xfId="22993" xr:uid="{00000000-0005-0000-0000-0000BF8D0000}"/>
    <cellStyle name="Normal 68 4 6 2 2 4" xfId="31146" xr:uid="{00000000-0005-0000-0000-0000C08D0000}"/>
    <cellStyle name="Normal 68 4 6 2 2 5" xfId="39378" xr:uid="{00000000-0005-0000-0000-0000C18D0000}"/>
    <cellStyle name="Normal 68 4 6 2 2 6" xfId="48889" xr:uid="{00000000-0005-0000-0000-0000C28D0000}"/>
    <cellStyle name="Normal 68 4 6 2 3" xfId="7883" xr:uid="{00000000-0005-0000-0000-0000C38D0000}"/>
    <cellStyle name="Normal 68 4 6 2 3 2" xfId="17400" xr:uid="{00000000-0005-0000-0000-0000C48D0000}"/>
    <cellStyle name="Normal 68 4 6 2 3 3" xfId="25553" xr:uid="{00000000-0005-0000-0000-0000C58D0000}"/>
    <cellStyle name="Normal 68 4 6 2 3 4" xfId="33706" xr:uid="{00000000-0005-0000-0000-0000C68D0000}"/>
    <cellStyle name="Normal 68 4 6 2 3 5" xfId="41938" xr:uid="{00000000-0005-0000-0000-0000C78D0000}"/>
    <cellStyle name="Normal 68 4 6 2 3 6" xfId="51449" xr:uid="{00000000-0005-0000-0000-0000C88D0000}"/>
    <cellStyle name="Normal 68 4 6 2 4" xfId="11800" xr:uid="{00000000-0005-0000-0000-0000C98D0000}"/>
    <cellStyle name="Normal 68 4 6 2 5" xfId="19959" xr:uid="{00000000-0005-0000-0000-0000CA8D0000}"/>
    <cellStyle name="Normal 68 4 6 2 6" xfId="28112" xr:uid="{00000000-0005-0000-0000-0000CB8D0000}"/>
    <cellStyle name="Normal 68 4 6 2 7" xfId="36344" xr:uid="{00000000-0005-0000-0000-0000CC8D0000}"/>
    <cellStyle name="Normal 68 4 6 2 8" xfId="45855" xr:uid="{00000000-0005-0000-0000-0000CD8D0000}"/>
    <cellStyle name="Normal 68 4 6 3" xfId="4043" xr:uid="{00000000-0005-0000-0000-0000CE8D0000}"/>
    <cellStyle name="Normal 68 4 6 3 2" xfId="13560" xr:uid="{00000000-0005-0000-0000-0000CF8D0000}"/>
    <cellStyle name="Normal 68 4 6 3 3" xfId="21713" xr:uid="{00000000-0005-0000-0000-0000D08D0000}"/>
    <cellStyle name="Normal 68 4 6 3 4" xfId="29866" xr:uid="{00000000-0005-0000-0000-0000D18D0000}"/>
    <cellStyle name="Normal 68 4 6 3 5" xfId="38098" xr:uid="{00000000-0005-0000-0000-0000D28D0000}"/>
    <cellStyle name="Normal 68 4 6 3 6" xfId="47609" xr:uid="{00000000-0005-0000-0000-0000D38D0000}"/>
    <cellStyle name="Normal 68 4 6 4" xfId="6603" xr:uid="{00000000-0005-0000-0000-0000D48D0000}"/>
    <cellStyle name="Normal 68 4 6 4 2" xfId="16120" xr:uid="{00000000-0005-0000-0000-0000D58D0000}"/>
    <cellStyle name="Normal 68 4 6 4 3" xfId="24273" xr:uid="{00000000-0005-0000-0000-0000D68D0000}"/>
    <cellStyle name="Normal 68 4 6 4 4" xfId="32426" xr:uid="{00000000-0005-0000-0000-0000D78D0000}"/>
    <cellStyle name="Normal 68 4 6 4 5" xfId="40658" xr:uid="{00000000-0005-0000-0000-0000D88D0000}"/>
    <cellStyle name="Normal 68 4 6 4 6" xfId="50169" xr:uid="{00000000-0005-0000-0000-0000D98D0000}"/>
    <cellStyle name="Normal 68 4 6 5" xfId="10520" xr:uid="{00000000-0005-0000-0000-0000DA8D0000}"/>
    <cellStyle name="Normal 68 4 6 6" xfId="18679" xr:uid="{00000000-0005-0000-0000-0000DB8D0000}"/>
    <cellStyle name="Normal 68 4 6 7" xfId="26832" xr:uid="{00000000-0005-0000-0000-0000DC8D0000}"/>
    <cellStyle name="Normal 68 4 6 8" xfId="35064" xr:uid="{00000000-0005-0000-0000-0000DD8D0000}"/>
    <cellStyle name="Normal 68 4 6 9" xfId="44575" xr:uid="{00000000-0005-0000-0000-0000DE8D0000}"/>
    <cellStyle name="Normal 68 4 7" xfId="1643" xr:uid="{00000000-0005-0000-0000-0000DF8D0000}"/>
    <cellStyle name="Normal 68 4 7 2" xfId="4683" xr:uid="{00000000-0005-0000-0000-0000E08D0000}"/>
    <cellStyle name="Normal 68 4 7 2 2" xfId="14200" xr:uid="{00000000-0005-0000-0000-0000E18D0000}"/>
    <cellStyle name="Normal 68 4 7 2 3" xfId="22353" xr:uid="{00000000-0005-0000-0000-0000E28D0000}"/>
    <cellStyle name="Normal 68 4 7 2 4" xfId="30506" xr:uid="{00000000-0005-0000-0000-0000E38D0000}"/>
    <cellStyle name="Normal 68 4 7 2 5" xfId="38738" xr:uid="{00000000-0005-0000-0000-0000E48D0000}"/>
    <cellStyle name="Normal 68 4 7 2 6" xfId="48249" xr:uid="{00000000-0005-0000-0000-0000E58D0000}"/>
    <cellStyle name="Normal 68 4 7 3" xfId="7243" xr:uid="{00000000-0005-0000-0000-0000E68D0000}"/>
    <cellStyle name="Normal 68 4 7 3 2" xfId="16760" xr:uid="{00000000-0005-0000-0000-0000E78D0000}"/>
    <cellStyle name="Normal 68 4 7 3 3" xfId="24913" xr:uid="{00000000-0005-0000-0000-0000E88D0000}"/>
    <cellStyle name="Normal 68 4 7 3 4" xfId="33066" xr:uid="{00000000-0005-0000-0000-0000E98D0000}"/>
    <cellStyle name="Normal 68 4 7 3 5" xfId="41298" xr:uid="{00000000-0005-0000-0000-0000EA8D0000}"/>
    <cellStyle name="Normal 68 4 7 3 6" xfId="50809" xr:uid="{00000000-0005-0000-0000-0000EB8D0000}"/>
    <cellStyle name="Normal 68 4 7 4" xfId="11160" xr:uid="{00000000-0005-0000-0000-0000EC8D0000}"/>
    <cellStyle name="Normal 68 4 7 5" xfId="19319" xr:uid="{00000000-0005-0000-0000-0000ED8D0000}"/>
    <cellStyle name="Normal 68 4 7 6" xfId="27472" xr:uid="{00000000-0005-0000-0000-0000EE8D0000}"/>
    <cellStyle name="Normal 68 4 7 7" xfId="35704" xr:uid="{00000000-0005-0000-0000-0000EF8D0000}"/>
    <cellStyle name="Normal 68 4 7 8" xfId="45215" xr:uid="{00000000-0005-0000-0000-0000F08D0000}"/>
    <cellStyle name="Normal 68 4 8" xfId="2923" xr:uid="{00000000-0005-0000-0000-0000F18D0000}"/>
    <cellStyle name="Normal 68 4 8 2" xfId="12440" xr:uid="{00000000-0005-0000-0000-0000F28D0000}"/>
    <cellStyle name="Normal 68 4 8 3" xfId="20599" xr:uid="{00000000-0005-0000-0000-0000F38D0000}"/>
    <cellStyle name="Normal 68 4 8 4" xfId="28752" xr:uid="{00000000-0005-0000-0000-0000F48D0000}"/>
    <cellStyle name="Normal 68 4 8 5" xfId="36984" xr:uid="{00000000-0005-0000-0000-0000F58D0000}"/>
    <cellStyle name="Normal 68 4 8 6" xfId="46495" xr:uid="{00000000-0005-0000-0000-0000F68D0000}"/>
    <cellStyle name="Normal 68 4 9" xfId="3002" xr:uid="{00000000-0005-0000-0000-0000F78D0000}"/>
    <cellStyle name="Normal 68 4 9 2" xfId="12519" xr:uid="{00000000-0005-0000-0000-0000F88D0000}"/>
    <cellStyle name="Normal 68 4 9 3" xfId="20678" xr:uid="{00000000-0005-0000-0000-0000F98D0000}"/>
    <cellStyle name="Normal 68 4 9 4" xfId="28831" xr:uid="{00000000-0005-0000-0000-0000FA8D0000}"/>
    <cellStyle name="Normal 68 4 9 5" xfId="37063" xr:uid="{00000000-0005-0000-0000-0000FB8D0000}"/>
    <cellStyle name="Normal 68 4 9 6" xfId="46574" xr:uid="{00000000-0005-0000-0000-0000FC8D0000}"/>
    <cellStyle name="Normal 68 5" xfId="250" xr:uid="{00000000-0005-0000-0000-0000FD8D0000}"/>
    <cellStyle name="Normal 68 6" xfId="391" xr:uid="{00000000-0005-0000-0000-0000FE8D0000}"/>
    <cellStyle name="Normal 68_Chicken" xfId="251" xr:uid="{00000000-0005-0000-0000-0000FF8D0000}"/>
    <cellStyle name="Normal 69" xfId="252" xr:uid="{00000000-0005-0000-0000-0000008E0000}"/>
    <cellStyle name="Normal 69 2" xfId="253" xr:uid="{00000000-0005-0000-0000-0000018E0000}"/>
    <cellStyle name="Normal 69 3" xfId="254" xr:uid="{00000000-0005-0000-0000-0000028E0000}"/>
    <cellStyle name="Normal 69 3 2" xfId="255" xr:uid="{00000000-0005-0000-0000-0000038E0000}"/>
    <cellStyle name="Normal 69 3 2 10" xfId="3082" xr:uid="{00000000-0005-0000-0000-0000048E0000}"/>
    <cellStyle name="Normal 69 3 2 10 2" xfId="12599" xr:uid="{00000000-0005-0000-0000-0000058E0000}"/>
    <cellStyle name="Normal 69 3 2 10 3" xfId="20758" xr:uid="{00000000-0005-0000-0000-0000068E0000}"/>
    <cellStyle name="Normal 69 3 2 10 4" xfId="28911" xr:uid="{00000000-0005-0000-0000-0000078E0000}"/>
    <cellStyle name="Normal 69 3 2 10 5" xfId="37143" xr:uid="{00000000-0005-0000-0000-0000088E0000}"/>
    <cellStyle name="Normal 69 3 2 10 6" xfId="46654" xr:uid="{00000000-0005-0000-0000-0000098E0000}"/>
    <cellStyle name="Normal 69 3 2 11" xfId="3161" xr:uid="{00000000-0005-0000-0000-00000A8E0000}"/>
    <cellStyle name="Normal 69 3 2 11 2" xfId="12678" xr:uid="{00000000-0005-0000-0000-00000B8E0000}"/>
    <cellStyle name="Normal 69 3 2 11 3" xfId="20837" xr:uid="{00000000-0005-0000-0000-00000C8E0000}"/>
    <cellStyle name="Normal 69 3 2 11 4" xfId="28990" xr:uid="{00000000-0005-0000-0000-00000D8E0000}"/>
    <cellStyle name="Normal 69 3 2 11 5" xfId="37222" xr:uid="{00000000-0005-0000-0000-00000E8E0000}"/>
    <cellStyle name="Normal 69 3 2 11 6" xfId="46733" xr:uid="{00000000-0005-0000-0000-00000F8E0000}"/>
    <cellStyle name="Normal 69 3 2 12" xfId="3240" xr:uid="{00000000-0005-0000-0000-0000108E0000}"/>
    <cellStyle name="Normal 69 3 2 12 2" xfId="12757" xr:uid="{00000000-0005-0000-0000-0000118E0000}"/>
    <cellStyle name="Normal 69 3 2 12 3" xfId="20916" xr:uid="{00000000-0005-0000-0000-0000128E0000}"/>
    <cellStyle name="Normal 69 3 2 12 4" xfId="29069" xr:uid="{00000000-0005-0000-0000-0000138E0000}"/>
    <cellStyle name="Normal 69 3 2 12 5" xfId="37301" xr:uid="{00000000-0005-0000-0000-0000148E0000}"/>
    <cellStyle name="Normal 69 3 2 12 6" xfId="46812" xr:uid="{00000000-0005-0000-0000-0000158E0000}"/>
    <cellStyle name="Normal 69 3 2 13" xfId="3319" xr:uid="{00000000-0005-0000-0000-0000168E0000}"/>
    <cellStyle name="Normal 69 3 2 13 2" xfId="12836" xr:uid="{00000000-0005-0000-0000-0000178E0000}"/>
    <cellStyle name="Normal 69 3 2 13 3" xfId="20995" xr:uid="{00000000-0005-0000-0000-0000188E0000}"/>
    <cellStyle name="Normal 69 3 2 13 4" xfId="29148" xr:uid="{00000000-0005-0000-0000-0000198E0000}"/>
    <cellStyle name="Normal 69 3 2 13 5" xfId="37380" xr:uid="{00000000-0005-0000-0000-00001A8E0000}"/>
    <cellStyle name="Normal 69 3 2 13 6" xfId="46891" xr:uid="{00000000-0005-0000-0000-00001B8E0000}"/>
    <cellStyle name="Normal 69 3 2 14" xfId="3398" xr:uid="{00000000-0005-0000-0000-00001C8E0000}"/>
    <cellStyle name="Normal 69 3 2 14 2" xfId="12915" xr:uid="{00000000-0005-0000-0000-00001D8E0000}"/>
    <cellStyle name="Normal 69 3 2 14 3" xfId="21074" xr:uid="{00000000-0005-0000-0000-00001E8E0000}"/>
    <cellStyle name="Normal 69 3 2 14 4" xfId="29227" xr:uid="{00000000-0005-0000-0000-00001F8E0000}"/>
    <cellStyle name="Normal 69 3 2 14 5" xfId="37459" xr:uid="{00000000-0005-0000-0000-0000208E0000}"/>
    <cellStyle name="Normal 69 3 2 14 6" xfId="46970" xr:uid="{00000000-0005-0000-0000-0000218E0000}"/>
    <cellStyle name="Normal 69 3 2 15" xfId="5964" xr:uid="{00000000-0005-0000-0000-0000228E0000}"/>
    <cellStyle name="Normal 69 3 2 15 2" xfId="15481" xr:uid="{00000000-0005-0000-0000-0000238E0000}"/>
    <cellStyle name="Normal 69 3 2 15 3" xfId="23634" xr:uid="{00000000-0005-0000-0000-0000248E0000}"/>
    <cellStyle name="Normal 69 3 2 15 4" xfId="31787" xr:uid="{00000000-0005-0000-0000-0000258E0000}"/>
    <cellStyle name="Normal 69 3 2 15 5" xfId="40019" xr:uid="{00000000-0005-0000-0000-0000268E0000}"/>
    <cellStyle name="Normal 69 3 2 15 6" xfId="49530" xr:uid="{00000000-0005-0000-0000-0000278E0000}"/>
    <cellStyle name="Normal 69 3 2 16" xfId="8524" xr:uid="{00000000-0005-0000-0000-0000288E0000}"/>
    <cellStyle name="Normal 69 3 2 16 2" xfId="42579" xr:uid="{00000000-0005-0000-0000-0000298E0000}"/>
    <cellStyle name="Normal 69 3 2 16 3" xfId="52090" xr:uid="{00000000-0005-0000-0000-00002A8E0000}"/>
    <cellStyle name="Normal 69 3 2 17" xfId="8603" xr:uid="{00000000-0005-0000-0000-00002B8E0000}"/>
    <cellStyle name="Normal 69 3 2 17 2" xfId="42658" xr:uid="{00000000-0005-0000-0000-00002C8E0000}"/>
    <cellStyle name="Normal 69 3 2 17 3" xfId="52169" xr:uid="{00000000-0005-0000-0000-00002D8E0000}"/>
    <cellStyle name="Normal 69 3 2 18" xfId="8682" xr:uid="{00000000-0005-0000-0000-00002E8E0000}"/>
    <cellStyle name="Normal 69 3 2 18 2" xfId="42737" xr:uid="{00000000-0005-0000-0000-00002F8E0000}"/>
    <cellStyle name="Normal 69 3 2 18 3" xfId="52248" xr:uid="{00000000-0005-0000-0000-0000308E0000}"/>
    <cellStyle name="Normal 69 3 2 19" xfId="8761" xr:uid="{00000000-0005-0000-0000-0000318E0000}"/>
    <cellStyle name="Normal 69 3 2 19 2" xfId="42816" xr:uid="{00000000-0005-0000-0000-0000328E0000}"/>
    <cellStyle name="Normal 69 3 2 19 3" xfId="52327" xr:uid="{00000000-0005-0000-0000-0000338E0000}"/>
    <cellStyle name="Normal 69 3 2 2" xfId="397" xr:uid="{00000000-0005-0000-0000-0000348E0000}"/>
    <cellStyle name="Normal 69 3 2 2 10" xfId="3208" xr:uid="{00000000-0005-0000-0000-0000358E0000}"/>
    <cellStyle name="Normal 69 3 2 2 10 2" xfId="12725" xr:uid="{00000000-0005-0000-0000-0000368E0000}"/>
    <cellStyle name="Normal 69 3 2 2 10 3" xfId="20884" xr:uid="{00000000-0005-0000-0000-0000378E0000}"/>
    <cellStyle name="Normal 69 3 2 2 10 4" xfId="29037" xr:uid="{00000000-0005-0000-0000-0000388E0000}"/>
    <cellStyle name="Normal 69 3 2 2 10 5" xfId="37269" xr:uid="{00000000-0005-0000-0000-0000398E0000}"/>
    <cellStyle name="Normal 69 3 2 2 10 6" xfId="46780" xr:uid="{00000000-0005-0000-0000-00003A8E0000}"/>
    <cellStyle name="Normal 69 3 2 2 11" xfId="3287" xr:uid="{00000000-0005-0000-0000-00003B8E0000}"/>
    <cellStyle name="Normal 69 3 2 2 11 2" xfId="12804" xr:uid="{00000000-0005-0000-0000-00003C8E0000}"/>
    <cellStyle name="Normal 69 3 2 2 11 3" xfId="20963" xr:uid="{00000000-0005-0000-0000-00003D8E0000}"/>
    <cellStyle name="Normal 69 3 2 2 11 4" xfId="29116" xr:uid="{00000000-0005-0000-0000-00003E8E0000}"/>
    <cellStyle name="Normal 69 3 2 2 11 5" xfId="37348" xr:uid="{00000000-0005-0000-0000-00003F8E0000}"/>
    <cellStyle name="Normal 69 3 2 2 11 6" xfId="46859" xr:uid="{00000000-0005-0000-0000-0000408E0000}"/>
    <cellStyle name="Normal 69 3 2 2 12" xfId="3366" xr:uid="{00000000-0005-0000-0000-0000418E0000}"/>
    <cellStyle name="Normal 69 3 2 2 12 2" xfId="12883" xr:uid="{00000000-0005-0000-0000-0000428E0000}"/>
    <cellStyle name="Normal 69 3 2 2 12 3" xfId="21042" xr:uid="{00000000-0005-0000-0000-0000438E0000}"/>
    <cellStyle name="Normal 69 3 2 2 12 4" xfId="29195" xr:uid="{00000000-0005-0000-0000-0000448E0000}"/>
    <cellStyle name="Normal 69 3 2 2 12 5" xfId="37427" xr:uid="{00000000-0005-0000-0000-0000458E0000}"/>
    <cellStyle name="Normal 69 3 2 2 12 6" xfId="46938" xr:uid="{00000000-0005-0000-0000-0000468E0000}"/>
    <cellStyle name="Normal 69 3 2 2 13" xfId="3446" xr:uid="{00000000-0005-0000-0000-0000478E0000}"/>
    <cellStyle name="Normal 69 3 2 2 13 2" xfId="12963" xr:uid="{00000000-0005-0000-0000-0000488E0000}"/>
    <cellStyle name="Normal 69 3 2 2 13 3" xfId="21122" xr:uid="{00000000-0005-0000-0000-0000498E0000}"/>
    <cellStyle name="Normal 69 3 2 2 13 4" xfId="29275" xr:uid="{00000000-0005-0000-0000-00004A8E0000}"/>
    <cellStyle name="Normal 69 3 2 2 13 5" xfId="37507" xr:uid="{00000000-0005-0000-0000-00004B8E0000}"/>
    <cellStyle name="Normal 69 3 2 2 13 6" xfId="47018" xr:uid="{00000000-0005-0000-0000-00004C8E0000}"/>
    <cellStyle name="Normal 69 3 2 2 14" xfId="6012" xr:uid="{00000000-0005-0000-0000-00004D8E0000}"/>
    <cellStyle name="Normal 69 3 2 2 14 2" xfId="15529" xr:uid="{00000000-0005-0000-0000-00004E8E0000}"/>
    <cellStyle name="Normal 69 3 2 2 14 3" xfId="23682" xr:uid="{00000000-0005-0000-0000-00004F8E0000}"/>
    <cellStyle name="Normal 69 3 2 2 14 4" xfId="31835" xr:uid="{00000000-0005-0000-0000-0000508E0000}"/>
    <cellStyle name="Normal 69 3 2 2 14 5" xfId="40067" xr:uid="{00000000-0005-0000-0000-0000518E0000}"/>
    <cellStyle name="Normal 69 3 2 2 14 6" xfId="49578" xr:uid="{00000000-0005-0000-0000-0000528E0000}"/>
    <cellStyle name="Normal 69 3 2 2 15" xfId="8571" xr:uid="{00000000-0005-0000-0000-0000538E0000}"/>
    <cellStyle name="Normal 69 3 2 2 15 2" xfId="42626" xr:uid="{00000000-0005-0000-0000-0000548E0000}"/>
    <cellStyle name="Normal 69 3 2 2 15 3" xfId="52137" xr:uid="{00000000-0005-0000-0000-0000558E0000}"/>
    <cellStyle name="Normal 69 3 2 2 16" xfId="8650" xr:uid="{00000000-0005-0000-0000-0000568E0000}"/>
    <cellStyle name="Normal 69 3 2 2 16 2" xfId="42705" xr:uid="{00000000-0005-0000-0000-0000578E0000}"/>
    <cellStyle name="Normal 69 3 2 2 16 3" xfId="52216" xr:uid="{00000000-0005-0000-0000-0000588E0000}"/>
    <cellStyle name="Normal 69 3 2 2 17" xfId="8729" xr:uid="{00000000-0005-0000-0000-0000598E0000}"/>
    <cellStyle name="Normal 69 3 2 2 17 2" xfId="42784" xr:uid="{00000000-0005-0000-0000-00005A8E0000}"/>
    <cellStyle name="Normal 69 3 2 2 17 3" xfId="52295" xr:uid="{00000000-0005-0000-0000-00005B8E0000}"/>
    <cellStyle name="Normal 69 3 2 2 18" xfId="8808" xr:uid="{00000000-0005-0000-0000-00005C8E0000}"/>
    <cellStyle name="Normal 69 3 2 2 18 2" xfId="42863" xr:uid="{00000000-0005-0000-0000-00005D8E0000}"/>
    <cellStyle name="Normal 69 3 2 2 18 3" xfId="52374" xr:uid="{00000000-0005-0000-0000-00005E8E0000}"/>
    <cellStyle name="Normal 69 3 2 2 19" xfId="8887" xr:uid="{00000000-0005-0000-0000-00005F8E0000}"/>
    <cellStyle name="Normal 69 3 2 2 19 2" xfId="42942" xr:uid="{00000000-0005-0000-0000-0000608E0000}"/>
    <cellStyle name="Normal 69 3 2 2 19 3" xfId="52453" xr:uid="{00000000-0005-0000-0000-0000618E0000}"/>
    <cellStyle name="Normal 69 3 2 2 2" xfId="479" xr:uid="{00000000-0005-0000-0000-0000628E0000}"/>
    <cellStyle name="Normal 69 3 2 2 2 10" xfId="26321" xr:uid="{00000000-0005-0000-0000-0000638E0000}"/>
    <cellStyle name="Normal 69 3 2 2 2 11" xfId="34553" xr:uid="{00000000-0005-0000-0000-0000648E0000}"/>
    <cellStyle name="Normal 69 3 2 2 2 12" xfId="44064" xr:uid="{00000000-0005-0000-0000-0000658E0000}"/>
    <cellStyle name="Normal 69 3 2 2 2 2" xfId="640" xr:uid="{00000000-0005-0000-0000-0000668E0000}"/>
    <cellStyle name="Normal 69 3 2 2 2 2 10" xfId="34713" xr:uid="{00000000-0005-0000-0000-0000678E0000}"/>
    <cellStyle name="Normal 69 3 2 2 2 2 11" xfId="44224" xr:uid="{00000000-0005-0000-0000-0000688E0000}"/>
    <cellStyle name="Normal 69 3 2 2 2 2 2" xfId="966" xr:uid="{00000000-0005-0000-0000-0000698E0000}"/>
    <cellStyle name="Normal 69 3 2 2 2 2 2 10" xfId="44544" xr:uid="{00000000-0005-0000-0000-00006A8E0000}"/>
    <cellStyle name="Normal 69 3 2 2 2 2 2 2" xfId="1609" xr:uid="{00000000-0005-0000-0000-00006B8E0000}"/>
    <cellStyle name="Normal 69 3 2 2 2 2 2 2 2" xfId="2892" xr:uid="{00000000-0005-0000-0000-00006C8E0000}"/>
    <cellStyle name="Normal 69 3 2 2 2 2 2 2 2 2" xfId="5932" xr:uid="{00000000-0005-0000-0000-00006D8E0000}"/>
    <cellStyle name="Normal 69 3 2 2 2 2 2 2 2 2 2" xfId="15449" xr:uid="{00000000-0005-0000-0000-00006E8E0000}"/>
    <cellStyle name="Normal 69 3 2 2 2 2 2 2 2 2 3" xfId="23602" xr:uid="{00000000-0005-0000-0000-00006F8E0000}"/>
    <cellStyle name="Normal 69 3 2 2 2 2 2 2 2 2 4" xfId="31755" xr:uid="{00000000-0005-0000-0000-0000708E0000}"/>
    <cellStyle name="Normal 69 3 2 2 2 2 2 2 2 2 5" xfId="39987" xr:uid="{00000000-0005-0000-0000-0000718E0000}"/>
    <cellStyle name="Normal 69 3 2 2 2 2 2 2 2 2 6" xfId="49498" xr:uid="{00000000-0005-0000-0000-0000728E0000}"/>
    <cellStyle name="Normal 69 3 2 2 2 2 2 2 2 3" xfId="8492" xr:uid="{00000000-0005-0000-0000-0000738E0000}"/>
    <cellStyle name="Normal 69 3 2 2 2 2 2 2 2 3 2" xfId="18009" xr:uid="{00000000-0005-0000-0000-0000748E0000}"/>
    <cellStyle name="Normal 69 3 2 2 2 2 2 2 2 3 3" xfId="26162" xr:uid="{00000000-0005-0000-0000-0000758E0000}"/>
    <cellStyle name="Normal 69 3 2 2 2 2 2 2 2 3 4" xfId="34315" xr:uid="{00000000-0005-0000-0000-0000768E0000}"/>
    <cellStyle name="Normal 69 3 2 2 2 2 2 2 2 3 5" xfId="42547" xr:uid="{00000000-0005-0000-0000-0000778E0000}"/>
    <cellStyle name="Normal 69 3 2 2 2 2 2 2 2 3 6" xfId="52058" xr:uid="{00000000-0005-0000-0000-0000788E0000}"/>
    <cellStyle name="Normal 69 3 2 2 2 2 2 2 2 4" xfId="12409" xr:uid="{00000000-0005-0000-0000-0000798E0000}"/>
    <cellStyle name="Normal 69 3 2 2 2 2 2 2 2 5" xfId="20568" xr:uid="{00000000-0005-0000-0000-00007A8E0000}"/>
    <cellStyle name="Normal 69 3 2 2 2 2 2 2 2 6" xfId="28721" xr:uid="{00000000-0005-0000-0000-00007B8E0000}"/>
    <cellStyle name="Normal 69 3 2 2 2 2 2 2 2 7" xfId="36953" xr:uid="{00000000-0005-0000-0000-00007C8E0000}"/>
    <cellStyle name="Normal 69 3 2 2 2 2 2 2 2 8" xfId="46464" xr:uid="{00000000-0005-0000-0000-00007D8E0000}"/>
    <cellStyle name="Normal 69 3 2 2 2 2 2 2 3" xfId="4652" xr:uid="{00000000-0005-0000-0000-00007E8E0000}"/>
    <cellStyle name="Normal 69 3 2 2 2 2 2 2 3 2" xfId="14169" xr:uid="{00000000-0005-0000-0000-00007F8E0000}"/>
    <cellStyle name="Normal 69 3 2 2 2 2 2 2 3 3" xfId="22322" xr:uid="{00000000-0005-0000-0000-0000808E0000}"/>
    <cellStyle name="Normal 69 3 2 2 2 2 2 2 3 4" xfId="30475" xr:uid="{00000000-0005-0000-0000-0000818E0000}"/>
    <cellStyle name="Normal 69 3 2 2 2 2 2 2 3 5" xfId="38707" xr:uid="{00000000-0005-0000-0000-0000828E0000}"/>
    <cellStyle name="Normal 69 3 2 2 2 2 2 2 3 6" xfId="48218" xr:uid="{00000000-0005-0000-0000-0000838E0000}"/>
    <cellStyle name="Normal 69 3 2 2 2 2 2 2 4" xfId="7212" xr:uid="{00000000-0005-0000-0000-0000848E0000}"/>
    <cellStyle name="Normal 69 3 2 2 2 2 2 2 4 2" xfId="16729" xr:uid="{00000000-0005-0000-0000-0000858E0000}"/>
    <cellStyle name="Normal 69 3 2 2 2 2 2 2 4 3" xfId="24882" xr:uid="{00000000-0005-0000-0000-0000868E0000}"/>
    <cellStyle name="Normal 69 3 2 2 2 2 2 2 4 4" xfId="33035" xr:uid="{00000000-0005-0000-0000-0000878E0000}"/>
    <cellStyle name="Normal 69 3 2 2 2 2 2 2 4 5" xfId="41267" xr:uid="{00000000-0005-0000-0000-0000888E0000}"/>
    <cellStyle name="Normal 69 3 2 2 2 2 2 2 4 6" xfId="50778" xr:uid="{00000000-0005-0000-0000-0000898E0000}"/>
    <cellStyle name="Normal 69 3 2 2 2 2 2 2 5" xfId="11129" xr:uid="{00000000-0005-0000-0000-00008A8E0000}"/>
    <cellStyle name="Normal 69 3 2 2 2 2 2 2 6" xfId="19288" xr:uid="{00000000-0005-0000-0000-00008B8E0000}"/>
    <cellStyle name="Normal 69 3 2 2 2 2 2 2 7" xfId="27441" xr:uid="{00000000-0005-0000-0000-00008C8E0000}"/>
    <cellStyle name="Normal 69 3 2 2 2 2 2 2 8" xfId="35673" xr:uid="{00000000-0005-0000-0000-00008D8E0000}"/>
    <cellStyle name="Normal 69 3 2 2 2 2 2 2 9" xfId="45184" xr:uid="{00000000-0005-0000-0000-00008E8E0000}"/>
    <cellStyle name="Normal 69 3 2 2 2 2 2 3" xfId="2252" xr:uid="{00000000-0005-0000-0000-00008F8E0000}"/>
    <cellStyle name="Normal 69 3 2 2 2 2 2 3 2" xfId="5292" xr:uid="{00000000-0005-0000-0000-0000908E0000}"/>
    <cellStyle name="Normal 69 3 2 2 2 2 2 3 2 2" xfId="14809" xr:uid="{00000000-0005-0000-0000-0000918E0000}"/>
    <cellStyle name="Normal 69 3 2 2 2 2 2 3 2 3" xfId="22962" xr:uid="{00000000-0005-0000-0000-0000928E0000}"/>
    <cellStyle name="Normal 69 3 2 2 2 2 2 3 2 4" xfId="31115" xr:uid="{00000000-0005-0000-0000-0000938E0000}"/>
    <cellStyle name="Normal 69 3 2 2 2 2 2 3 2 5" xfId="39347" xr:uid="{00000000-0005-0000-0000-0000948E0000}"/>
    <cellStyle name="Normal 69 3 2 2 2 2 2 3 2 6" xfId="48858" xr:uid="{00000000-0005-0000-0000-0000958E0000}"/>
    <cellStyle name="Normal 69 3 2 2 2 2 2 3 3" xfId="7852" xr:uid="{00000000-0005-0000-0000-0000968E0000}"/>
    <cellStyle name="Normal 69 3 2 2 2 2 2 3 3 2" xfId="17369" xr:uid="{00000000-0005-0000-0000-0000978E0000}"/>
    <cellStyle name="Normal 69 3 2 2 2 2 2 3 3 3" xfId="25522" xr:uid="{00000000-0005-0000-0000-0000988E0000}"/>
    <cellStyle name="Normal 69 3 2 2 2 2 2 3 3 4" xfId="33675" xr:uid="{00000000-0005-0000-0000-0000998E0000}"/>
    <cellStyle name="Normal 69 3 2 2 2 2 2 3 3 5" xfId="41907" xr:uid="{00000000-0005-0000-0000-00009A8E0000}"/>
    <cellStyle name="Normal 69 3 2 2 2 2 2 3 3 6" xfId="51418" xr:uid="{00000000-0005-0000-0000-00009B8E0000}"/>
    <cellStyle name="Normal 69 3 2 2 2 2 2 3 4" xfId="11769" xr:uid="{00000000-0005-0000-0000-00009C8E0000}"/>
    <cellStyle name="Normal 69 3 2 2 2 2 2 3 5" xfId="19928" xr:uid="{00000000-0005-0000-0000-00009D8E0000}"/>
    <cellStyle name="Normal 69 3 2 2 2 2 2 3 6" xfId="28081" xr:uid="{00000000-0005-0000-0000-00009E8E0000}"/>
    <cellStyle name="Normal 69 3 2 2 2 2 2 3 7" xfId="36313" xr:uid="{00000000-0005-0000-0000-00009F8E0000}"/>
    <cellStyle name="Normal 69 3 2 2 2 2 2 3 8" xfId="45824" xr:uid="{00000000-0005-0000-0000-0000A08E0000}"/>
    <cellStyle name="Normal 69 3 2 2 2 2 2 4" xfId="4012" xr:uid="{00000000-0005-0000-0000-0000A18E0000}"/>
    <cellStyle name="Normal 69 3 2 2 2 2 2 4 2" xfId="13529" xr:uid="{00000000-0005-0000-0000-0000A28E0000}"/>
    <cellStyle name="Normal 69 3 2 2 2 2 2 4 3" xfId="21682" xr:uid="{00000000-0005-0000-0000-0000A38E0000}"/>
    <cellStyle name="Normal 69 3 2 2 2 2 2 4 4" xfId="29835" xr:uid="{00000000-0005-0000-0000-0000A48E0000}"/>
    <cellStyle name="Normal 69 3 2 2 2 2 2 4 5" xfId="38067" xr:uid="{00000000-0005-0000-0000-0000A58E0000}"/>
    <cellStyle name="Normal 69 3 2 2 2 2 2 4 6" xfId="47578" xr:uid="{00000000-0005-0000-0000-0000A68E0000}"/>
    <cellStyle name="Normal 69 3 2 2 2 2 2 5" xfId="6572" xr:uid="{00000000-0005-0000-0000-0000A78E0000}"/>
    <cellStyle name="Normal 69 3 2 2 2 2 2 5 2" xfId="16089" xr:uid="{00000000-0005-0000-0000-0000A88E0000}"/>
    <cellStyle name="Normal 69 3 2 2 2 2 2 5 3" xfId="24242" xr:uid="{00000000-0005-0000-0000-0000A98E0000}"/>
    <cellStyle name="Normal 69 3 2 2 2 2 2 5 4" xfId="32395" xr:uid="{00000000-0005-0000-0000-0000AA8E0000}"/>
    <cellStyle name="Normal 69 3 2 2 2 2 2 5 5" xfId="40627" xr:uid="{00000000-0005-0000-0000-0000AB8E0000}"/>
    <cellStyle name="Normal 69 3 2 2 2 2 2 5 6" xfId="50138" xr:uid="{00000000-0005-0000-0000-0000AC8E0000}"/>
    <cellStyle name="Normal 69 3 2 2 2 2 2 6" xfId="10489" xr:uid="{00000000-0005-0000-0000-0000AD8E0000}"/>
    <cellStyle name="Normal 69 3 2 2 2 2 2 7" xfId="18648" xr:uid="{00000000-0005-0000-0000-0000AE8E0000}"/>
    <cellStyle name="Normal 69 3 2 2 2 2 2 8" xfId="26801" xr:uid="{00000000-0005-0000-0000-0000AF8E0000}"/>
    <cellStyle name="Normal 69 3 2 2 2 2 2 9" xfId="35033" xr:uid="{00000000-0005-0000-0000-0000B08E0000}"/>
    <cellStyle name="Normal 69 3 2 2 2 2 3" xfId="1289" xr:uid="{00000000-0005-0000-0000-0000B18E0000}"/>
    <cellStyle name="Normal 69 3 2 2 2 2 3 2" xfId="2572" xr:uid="{00000000-0005-0000-0000-0000B28E0000}"/>
    <cellStyle name="Normal 69 3 2 2 2 2 3 2 2" xfId="5612" xr:uid="{00000000-0005-0000-0000-0000B38E0000}"/>
    <cellStyle name="Normal 69 3 2 2 2 2 3 2 2 2" xfId="15129" xr:uid="{00000000-0005-0000-0000-0000B48E0000}"/>
    <cellStyle name="Normal 69 3 2 2 2 2 3 2 2 3" xfId="23282" xr:uid="{00000000-0005-0000-0000-0000B58E0000}"/>
    <cellStyle name="Normal 69 3 2 2 2 2 3 2 2 4" xfId="31435" xr:uid="{00000000-0005-0000-0000-0000B68E0000}"/>
    <cellStyle name="Normal 69 3 2 2 2 2 3 2 2 5" xfId="39667" xr:uid="{00000000-0005-0000-0000-0000B78E0000}"/>
    <cellStyle name="Normal 69 3 2 2 2 2 3 2 2 6" xfId="49178" xr:uid="{00000000-0005-0000-0000-0000B88E0000}"/>
    <cellStyle name="Normal 69 3 2 2 2 2 3 2 3" xfId="8172" xr:uid="{00000000-0005-0000-0000-0000B98E0000}"/>
    <cellStyle name="Normal 69 3 2 2 2 2 3 2 3 2" xfId="17689" xr:uid="{00000000-0005-0000-0000-0000BA8E0000}"/>
    <cellStyle name="Normal 69 3 2 2 2 2 3 2 3 3" xfId="25842" xr:uid="{00000000-0005-0000-0000-0000BB8E0000}"/>
    <cellStyle name="Normal 69 3 2 2 2 2 3 2 3 4" xfId="33995" xr:uid="{00000000-0005-0000-0000-0000BC8E0000}"/>
    <cellStyle name="Normal 69 3 2 2 2 2 3 2 3 5" xfId="42227" xr:uid="{00000000-0005-0000-0000-0000BD8E0000}"/>
    <cellStyle name="Normal 69 3 2 2 2 2 3 2 3 6" xfId="51738" xr:uid="{00000000-0005-0000-0000-0000BE8E0000}"/>
    <cellStyle name="Normal 69 3 2 2 2 2 3 2 4" xfId="12089" xr:uid="{00000000-0005-0000-0000-0000BF8E0000}"/>
    <cellStyle name="Normal 69 3 2 2 2 2 3 2 5" xfId="20248" xr:uid="{00000000-0005-0000-0000-0000C08E0000}"/>
    <cellStyle name="Normal 69 3 2 2 2 2 3 2 6" xfId="28401" xr:uid="{00000000-0005-0000-0000-0000C18E0000}"/>
    <cellStyle name="Normal 69 3 2 2 2 2 3 2 7" xfId="36633" xr:uid="{00000000-0005-0000-0000-0000C28E0000}"/>
    <cellStyle name="Normal 69 3 2 2 2 2 3 2 8" xfId="46144" xr:uid="{00000000-0005-0000-0000-0000C38E0000}"/>
    <cellStyle name="Normal 69 3 2 2 2 2 3 3" xfId="4332" xr:uid="{00000000-0005-0000-0000-0000C48E0000}"/>
    <cellStyle name="Normal 69 3 2 2 2 2 3 3 2" xfId="13849" xr:uid="{00000000-0005-0000-0000-0000C58E0000}"/>
    <cellStyle name="Normal 69 3 2 2 2 2 3 3 3" xfId="22002" xr:uid="{00000000-0005-0000-0000-0000C68E0000}"/>
    <cellStyle name="Normal 69 3 2 2 2 2 3 3 4" xfId="30155" xr:uid="{00000000-0005-0000-0000-0000C78E0000}"/>
    <cellStyle name="Normal 69 3 2 2 2 2 3 3 5" xfId="38387" xr:uid="{00000000-0005-0000-0000-0000C88E0000}"/>
    <cellStyle name="Normal 69 3 2 2 2 2 3 3 6" xfId="47898" xr:uid="{00000000-0005-0000-0000-0000C98E0000}"/>
    <cellStyle name="Normal 69 3 2 2 2 2 3 4" xfId="6892" xr:uid="{00000000-0005-0000-0000-0000CA8E0000}"/>
    <cellStyle name="Normal 69 3 2 2 2 2 3 4 2" xfId="16409" xr:uid="{00000000-0005-0000-0000-0000CB8E0000}"/>
    <cellStyle name="Normal 69 3 2 2 2 2 3 4 3" xfId="24562" xr:uid="{00000000-0005-0000-0000-0000CC8E0000}"/>
    <cellStyle name="Normal 69 3 2 2 2 2 3 4 4" xfId="32715" xr:uid="{00000000-0005-0000-0000-0000CD8E0000}"/>
    <cellStyle name="Normal 69 3 2 2 2 2 3 4 5" xfId="40947" xr:uid="{00000000-0005-0000-0000-0000CE8E0000}"/>
    <cellStyle name="Normal 69 3 2 2 2 2 3 4 6" xfId="50458" xr:uid="{00000000-0005-0000-0000-0000CF8E0000}"/>
    <cellStyle name="Normal 69 3 2 2 2 2 3 5" xfId="10809" xr:uid="{00000000-0005-0000-0000-0000D08E0000}"/>
    <cellStyle name="Normal 69 3 2 2 2 2 3 6" xfId="18968" xr:uid="{00000000-0005-0000-0000-0000D18E0000}"/>
    <cellStyle name="Normal 69 3 2 2 2 2 3 7" xfId="27121" xr:uid="{00000000-0005-0000-0000-0000D28E0000}"/>
    <cellStyle name="Normal 69 3 2 2 2 2 3 8" xfId="35353" xr:uid="{00000000-0005-0000-0000-0000D38E0000}"/>
    <cellStyle name="Normal 69 3 2 2 2 2 3 9" xfId="44864" xr:uid="{00000000-0005-0000-0000-0000D48E0000}"/>
    <cellStyle name="Normal 69 3 2 2 2 2 4" xfId="1932" xr:uid="{00000000-0005-0000-0000-0000D58E0000}"/>
    <cellStyle name="Normal 69 3 2 2 2 2 4 2" xfId="4972" xr:uid="{00000000-0005-0000-0000-0000D68E0000}"/>
    <cellStyle name="Normal 69 3 2 2 2 2 4 2 2" xfId="14489" xr:uid="{00000000-0005-0000-0000-0000D78E0000}"/>
    <cellStyle name="Normal 69 3 2 2 2 2 4 2 3" xfId="22642" xr:uid="{00000000-0005-0000-0000-0000D88E0000}"/>
    <cellStyle name="Normal 69 3 2 2 2 2 4 2 4" xfId="30795" xr:uid="{00000000-0005-0000-0000-0000D98E0000}"/>
    <cellStyle name="Normal 69 3 2 2 2 2 4 2 5" xfId="39027" xr:uid="{00000000-0005-0000-0000-0000DA8E0000}"/>
    <cellStyle name="Normal 69 3 2 2 2 2 4 2 6" xfId="48538" xr:uid="{00000000-0005-0000-0000-0000DB8E0000}"/>
    <cellStyle name="Normal 69 3 2 2 2 2 4 3" xfId="7532" xr:uid="{00000000-0005-0000-0000-0000DC8E0000}"/>
    <cellStyle name="Normal 69 3 2 2 2 2 4 3 2" xfId="17049" xr:uid="{00000000-0005-0000-0000-0000DD8E0000}"/>
    <cellStyle name="Normal 69 3 2 2 2 2 4 3 3" xfId="25202" xr:uid="{00000000-0005-0000-0000-0000DE8E0000}"/>
    <cellStyle name="Normal 69 3 2 2 2 2 4 3 4" xfId="33355" xr:uid="{00000000-0005-0000-0000-0000DF8E0000}"/>
    <cellStyle name="Normal 69 3 2 2 2 2 4 3 5" xfId="41587" xr:uid="{00000000-0005-0000-0000-0000E08E0000}"/>
    <cellStyle name="Normal 69 3 2 2 2 2 4 3 6" xfId="51098" xr:uid="{00000000-0005-0000-0000-0000E18E0000}"/>
    <cellStyle name="Normal 69 3 2 2 2 2 4 4" xfId="11449" xr:uid="{00000000-0005-0000-0000-0000E28E0000}"/>
    <cellStyle name="Normal 69 3 2 2 2 2 4 5" xfId="19608" xr:uid="{00000000-0005-0000-0000-0000E38E0000}"/>
    <cellStyle name="Normal 69 3 2 2 2 2 4 6" xfId="27761" xr:uid="{00000000-0005-0000-0000-0000E48E0000}"/>
    <cellStyle name="Normal 69 3 2 2 2 2 4 7" xfId="35993" xr:uid="{00000000-0005-0000-0000-0000E58E0000}"/>
    <cellStyle name="Normal 69 3 2 2 2 2 4 8" xfId="45504" xr:uid="{00000000-0005-0000-0000-0000E68E0000}"/>
    <cellStyle name="Normal 69 3 2 2 2 2 5" xfId="3689" xr:uid="{00000000-0005-0000-0000-0000E78E0000}"/>
    <cellStyle name="Normal 69 3 2 2 2 2 5 2" xfId="13206" xr:uid="{00000000-0005-0000-0000-0000E88E0000}"/>
    <cellStyle name="Normal 69 3 2 2 2 2 5 3" xfId="21362" xr:uid="{00000000-0005-0000-0000-0000E98E0000}"/>
    <cellStyle name="Normal 69 3 2 2 2 2 5 4" xfId="29515" xr:uid="{00000000-0005-0000-0000-0000EA8E0000}"/>
    <cellStyle name="Normal 69 3 2 2 2 2 5 5" xfId="37747" xr:uid="{00000000-0005-0000-0000-0000EB8E0000}"/>
    <cellStyle name="Normal 69 3 2 2 2 2 5 6" xfId="47258" xr:uid="{00000000-0005-0000-0000-0000EC8E0000}"/>
    <cellStyle name="Normal 69 3 2 2 2 2 6" xfId="6252" xr:uid="{00000000-0005-0000-0000-0000ED8E0000}"/>
    <cellStyle name="Normal 69 3 2 2 2 2 6 2" xfId="15769" xr:uid="{00000000-0005-0000-0000-0000EE8E0000}"/>
    <cellStyle name="Normal 69 3 2 2 2 2 6 3" xfId="23922" xr:uid="{00000000-0005-0000-0000-0000EF8E0000}"/>
    <cellStyle name="Normal 69 3 2 2 2 2 6 4" xfId="32075" xr:uid="{00000000-0005-0000-0000-0000F08E0000}"/>
    <cellStyle name="Normal 69 3 2 2 2 2 6 5" xfId="40307" xr:uid="{00000000-0005-0000-0000-0000F18E0000}"/>
    <cellStyle name="Normal 69 3 2 2 2 2 6 6" xfId="49818" xr:uid="{00000000-0005-0000-0000-0000F28E0000}"/>
    <cellStyle name="Normal 69 3 2 2 2 2 7" xfId="10169" xr:uid="{00000000-0005-0000-0000-0000F38E0000}"/>
    <cellStyle name="Normal 69 3 2 2 2 2 8" xfId="18328" xr:uid="{00000000-0005-0000-0000-0000F48E0000}"/>
    <cellStyle name="Normal 69 3 2 2 2 2 9" xfId="26481" xr:uid="{00000000-0005-0000-0000-0000F58E0000}"/>
    <cellStyle name="Normal 69 3 2 2 2 3" xfId="803" xr:uid="{00000000-0005-0000-0000-0000F68E0000}"/>
    <cellStyle name="Normal 69 3 2 2 2 3 10" xfId="44384" xr:uid="{00000000-0005-0000-0000-0000F78E0000}"/>
    <cellStyle name="Normal 69 3 2 2 2 3 2" xfId="1449" xr:uid="{00000000-0005-0000-0000-0000F88E0000}"/>
    <cellStyle name="Normal 69 3 2 2 2 3 2 2" xfId="2732" xr:uid="{00000000-0005-0000-0000-0000F98E0000}"/>
    <cellStyle name="Normal 69 3 2 2 2 3 2 2 2" xfId="5772" xr:uid="{00000000-0005-0000-0000-0000FA8E0000}"/>
    <cellStyle name="Normal 69 3 2 2 2 3 2 2 2 2" xfId="15289" xr:uid="{00000000-0005-0000-0000-0000FB8E0000}"/>
    <cellStyle name="Normal 69 3 2 2 2 3 2 2 2 3" xfId="23442" xr:uid="{00000000-0005-0000-0000-0000FC8E0000}"/>
    <cellStyle name="Normal 69 3 2 2 2 3 2 2 2 4" xfId="31595" xr:uid="{00000000-0005-0000-0000-0000FD8E0000}"/>
    <cellStyle name="Normal 69 3 2 2 2 3 2 2 2 5" xfId="39827" xr:uid="{00000000-0005-0000-0000-0000FE8E0000}"/>
    <cellStyle name="Normal 69 3 2 2 2 3 2 2 2 6" xfId="49338" xr:uid="{00000000-0005-0000-0000-0000FF8E0000}"/>
    <cellStyle name="Normal 69 3 2 2 2 3 2 2 3" xfId="8332" xr:uid="{00000000-0005-0000-0000-0000008F0000}"/>
    <cellStyle name="Normal 69 3 2 2 2 3 2 2 3 2" xfId="17849" xr:uid="{00000000-0005-0000-0000-0000018F0000}"/>
    <cellStyle name="Normal 69 3 2 2 2 3 2 2 3 3" xfId="26002" xr:uid="{00000000-0005-0000-0000-0000028F0000}"/>
    <cellStyle name="Normal 69 3 2 2 2 3 2 2 3 4" xfId="34155" xr:uid="{00000000-0005-0000-0000-0000038F0000}"/>
    <cellStyle name="Normal 69 3 2 2 2 3 2 2 3 5" xfId="42387" xr:uid="{00000000-0005-0000-0000-0000048F0000}"/>
    <cellStyle name="Normal 69 3 2 2 2 3 2 2 3 6" xfId="51898" xr:uid="{00000000-0005-0000-0000-0000058F0000}"/>
    <cellStyle name="Normal 69 3 2 2 2 3 2 2 4" xfId="12249" xr:uid="{00000000-0005-0000-0000-0000068F0000}"/>
    <cellStyle name="Normal 69 3 2 2 2 3 2 2 5" xfId="20408" xr:uid="{00000000-0005-0000-0000-0000078F0000}"/>
    <cellStyle name="Normal 69 3 2 2 2 3 2 2 6" xfId="28561" xr:uid="{00000000-0005-0000-0000-0000088F0000}"/>
    <cellStyle name="Normal 69 3 2 2 2 3 2 2 7" xfId="36793" xr:uid="{00000000-0005-0000-0000-0000098F0000}"/>
    <cellStyle name="Normal 69 3 2 2 2 3 2 2 8" xfId="46304" xr:uid="{00000000-0005-0000-0000-00000A8F0000}"/>
    <cellStyle name="Normal 69 3 2 2 2 3 2 3" xfId="4492" xr:uid="{00000000-0005-0000-0000-00000B8F0000}"/>
    <cellStyle name="Normal 69 3 2 2 2 3 2 3 2" xfId="14009" xr:uid="{00000000-0005-0000-0000-00000C8F0000}"/>
    <cellStyle name="Normal 69 3 2 2 2 3 2 3 3" xfId="22162" xr:uid="{00000000-0005-0000-0000-00000D8F0000}"/>
    <cellStyle name="Normal 69 3 2 2 2 3 2 3 4" xfId="30315" xr:uid="{00000000-0005-0000-0000-00000E8F0000}"/>
    <cellStyle name="Normal 69 3 2 2 2 3 2 3 5" xfId="38547" xr:uid="{00000000-0005-0000-0000-00000F8F0000}"/>
    <cellStyle name="Normal 69 3 2 2 2 3 2 3 6" xfId="48058" xr:uid="{00000000-0005-0000-0000-0000108F0000}"/>
    <cellStyle name="Normal 69 3 2 2 2 3 2 4" xfId="7052" xr:uid="{00000000-0005-0000-0000-0000118F0000}"/>
    <cellStyle name="Normal 69 3 2 2 2 3 2 4 2" xfId="16569" xr:uid="{00000000-0005-0000-0000-0000128F0000}"/>
    <cellStyle name="Normal 69 3 2 2 2 3 2 4 3" xfId="24722" xr:uid="{00000000-0005-0000-0000-0000138F0000}"/>
    <cellStyle name="Normal 69 3 2 2 2 3 2 4 4" xfId="32875" xr:uid="{00000000-0005-0000-0000-0000148F0000}"/>
    <cellStyle name="Normal 69 3 2 2 2 3 2 4 5" xfId="41107" xr:uid="{00000000-0005-0000-0000-0000158F0000}"/>
    <cellStyle name="Normal 69 3 2 2 2 3 2 4 6" xfId="50618" xr:uid="{00000000-0005-0000-0000-0000168F0000}"/>
    <cellStyle name="Normal 69 3 2 2 2 3 2 5" xfId="10969" xr:uid="{00000000-0005-0000-0000-0000178F0000}"/>
    <cellStyle name="Normal 69 3 2 2 2 3 2 6" xfId="19128" xr:uid="{00000000-0005-0000-0000-0000188F0000}"/>
    <cellStyle name="Normal 69 3 2 2 2 3 2 7" xfId="27281" xr:uid="{00000000-0005-0000-0000-0000198F0000}"/>
    <cellStyle name="Normal 69 3 2 2 2 3 2 8" xfId="35513" xr:uid="{00000000-0005-0000-0000-00001A8F0000}"/>
    <cellStyle name="Normal 69 3 2 2 2 3 2 9" xfId="45024" xr:uid="{00000000-0005-0000-0000-00001B8F0000}"/>
    <cellStyle name="Normal 69 3 2 2 2 3 3" xfId="2092" xr:uid="{00000000-0005-0000-0000-00001C8F0000}"/>
    <cellStyle name="Normal 69 3 2 2 2 3 3 2" xfId="5132" xr:uid="{00000000-0005-0000-0000-00001D8F0000}"/>
    <cellStyle name="Normal 69 3 2 2 2 3 3 2 2" xfId="14649" xr:uid="{00000000-0005-0000-0000-00001E8F0000}"/>
    <cellStyle name="Normal 69 3 2 2 2 3 3 2 3" xfId="22802" xr:uid="{00000000-0005-0000-0000-00001F8F0000}"/>
    <cellStyle name="Normal 69 3 2 2 2 3 3 2 4" xfId="30955" xr:uid="{00000000-0005-0000-0000-0000208F0000}"/>
    <cellStyle name="Normal 69 3 2 2 2 3 3 2 5" xfId="39187" xr:uid="{00000000-0005-0000-0000-0000218F0000}"/>
    <cellStyle name="Normal 69 3 2 2 2 3 3 2 6" xfId="48698" xr:uid="{00000000-0005-0000-0000-0000228F0000}"/>
    <cellStyle name="Normal 69 3 2 2 2 3 3 3" xfId="7692" xr:uid="{00000000-0005-0000-0000-0000238F0000}"/>
    <cellStyle name="Normal 69 3 2 2 2 3 3 3 2" xfId="17209" xr:uid="{00000000-0005-0000-0000-0000248F0000}"/>
    <cellStyle name="Normal 69 3 2 2 2 3 3 3 3" xfId="25362" xr:uid="{00000000-0005-0000-0000-0000258F0000}"/>
    <cellStyle name="Normal 69 3 2 2 2 3 3 3 4" xfId="33515" xr:uid="{00000000-0005-0000-0000-0000268F0000}"/>
    <cellStyle name="Normal 69 3 2 2 2 3 3 3 5" xfId="41747" xr:uid="{00000000-0005-0000-0000-0000278F0000}"/>
    <cellStyle name="Normal 69 3 2 2 2 3 3 3 6" xfId="51258" xr:uid="{00000000-0005-0000-0000-0000288F0000}"/>
    <cellStyle name="Normal 69 3 2 2 2 3 3 4" xfId="11609" xr:uid="{00000000-0005-0000-0000-0000298F0000}"/>
    <cellStyle name="Normal 69 3 2 2 2 3 3 5" xfId="19768" xr:uid="{00000000-0005-0000-0000-00002A8F0000}"/>
    <cellStyle name="Normal 69 3 2 2 2 3 3 6" xfId="27921" xr:uid="{00000000-0005-0000-0000-00002B8F0000}"/>
    <cellStyle name="Normal 69 3 2 2 2 3 3 7" xfId="36153" xr:uid="{00000000-0005-0000-0000-00002C8F0000}"/>
    <cellStyle name="Normal 69 3 2 2 2 3 3 8" xfId="45664" xr:uid="{00000000-0005-0000-0000-00002D8F0000}"/>
    <cellStyle name="Normal 69 3 2 2 2 3 4" xfId="3849" xr:uid="{00000000-0005-0000-0000-00002E8F0000}"/>
    <cellStyle name="Normal 69 3 2 2 2 3 4 2" xfId="13366" xr:uid="{00000000-0005-0000-0000-00002F8F0000}"/>
    <cellStyle name="Normal 69 3 2 2 2 3 4 3" xfId="21522" xr:uid="{00000000-0005-0000-0000-0000308F0000}"/>
    <cellStyle name="Normal 69 3 2 2 2 3 4 4" xfId="29675" xr:uid="{00000000-0005-0000-0000-0000318F0000}"/>
    <cellStyle name="Normal 69 3 2 2 2 3 4 5" xfId="37907" xr:uid="{00000000-0005-0000-0000-0000328F0000}"/>
    <cellStyle name="Normal 69 3 2 2 2 3 4 6" xfId="47418" xr:uid="{00000000-0005-0000-0000-0000338F0000}"/>
    <cellStyle name="Normal 69 3 2 2 2 3 5" xfId="6412" xr:uid="{00000000-0005-0000-0000-0000348F0000}"/>
    <cellStyle name="Normal 69 3 2 2 2 3 5 2" xfId="15929" xr:uid="{00000000-0005-0000-0000-0000358F0000}"/>
    <cellStyle name="Normal 69 3 2 2 2 3 5 3" xfId="24082" xr:uid="{00000000-0005-0000-0000-0000368F0000}"/>
    <cellStyle name="Normal 69 3 2 2 2 3 5 4" xfId="32235" xr:uid="{00000000-0005-0000-0000-0000378F0000}"/>
    <cellStyle name="Normal 69 3 2 2 2 3 5 5" xfId="40467" xr:uid="{00000000-0005-0000-0000-0000388F0000}"/>
    <cellStyle name="Normal 69 3 2 2 2 3 5 6" xfId="49978" xr:uid="{00000000-0005-0000-0000-0000398F0000}"/>
    <cellStyle name="Normal 69 3 2 2 2 3 6" xfId="10329" xr:uid="{00000000-0005-0000-0000-00003A8F0000}"/>
    <cellStyle name="Normal 69 3 2 2 2 3 7" xfId="18488" xr:uid="{00000000-0005-0000-0000-00003B8F0000}"/>
    <cellStyle name="Normal 69 3 2 2 2 3 8" xfId="26641" xr:uid="{00000000-0005-0000-0000-00003C8F0000}"/>
    <cellStyle name="Normal 69 3 2 2 2 3 9" xfId="34873" xr:uid="{00000000-0005-0000-0000-00003D8F0000}"/>
    <cellStyle name="Normal 69 3 2 2 2 4" xfId="1129" xr:uid="{00000000-0005-0000-0000-00003E8F0000}"/>
    <cellStyle name="Normal 69 3 2 2 2 4 2" xfId="2412" xr:uid="{00000000-0005-0000-0000-00003F8F0000}"/>
    <cellStyle name="Normal 69 3 2 2 2 4 2 2" xfId="5452" xr:uid="{00000000-0005-0000-0000-0000408F0000}"/>
    <cellStyle name="Normal 69 3 2 2 2 4 2 2 2" xfId="14969" xr:uid="{00000000-0005-0000-0000-0000418F0000}"/>
    <cellStyle name="Normal 69 3 2 2 2 4 2 2 3" xfId="23122" xr:uid="{00000000-0005-0000-0000-0000428F0000}"/>
    <cellStyle name="Normal 69 3 2 2 2 4 2 2 4" xfId="31275" xr:uid="{00000000-0005-0000-0000-0000438F0000}"/>
    <cellStyle name="Normal 69 3 2 2 2 4 2 2 5" xfId="39507" xr:uid="{00000000-0005-0000-0000-0000448F0000}"/>
    <cellStyle name="Normal 69 3 2 2 2 4 2 2 6" xfId="49018" xr:uid="{00000000-0005-0000-0000-0000458F0000}"/>
    <cellStyle name="Normal 69 3 2 2 2 4 2 3" xfId="8012" xr:uid="{00000000-0005-0000-0000-0000468F0000}"/>
    <cellStyle name="Normal 69 3 2 2 2 4 2 3 2" xfId="17529" xr:uid="{00000000-0005-0000-0000-0000478F0000}"/>
    <cellStyle name="Normal 69 3 2 2 2 4 2 3 3" xfId="25682" xr:uid="{00000000-0005-0000-0000-0000488F0000}"/>
    <cellStyle name="Normal 69 3 2 2 2 4 2 3 4" xfId="33835" xr:uid="{00000000-0005-0000-0000-0000498F0000}"/>
    <cellStyle name="Normal 69 3 2 2 2 4 2 3 5" xfId="42067" xr:uid="{00000000-0005-0000-0000-00004A8F0000}"/>
    <cellStyle name="Normal 69 3 2 2 2 4 2 3 6" xfId="51578" xr:uid="{00000000-0005-0000-0000-00004B8F0000}"/>
    <cellStyle name="Normal 69 3 2 2 2 4 2 4" xfId="11929" xr:uid="{00000000-0005-0000-0000-00004C8F0000}"/>
    <cellStyle name="Normal 69 3 2 2 2 4 2 5" xfId="20088" xr:uid="{00000000-0005-0000-0000-00004D8F0000}"/>
    <cellStyle name="Normal 69 3 2 2 2 4 2 6" xfId="28241" xr:uid="{00000000-0005-0000-0000-00004E8F0000}"/>
    <cellStyle name="Normal 69 3 2 2 2 4 2 7" xfId="36473" xr:uid="{00000000-0005-0000-0000-00004F8F0000}"/>
    <cellStyle name="Normal 69 3 2 2 2 4 2 8" xfId="45984" xr:uid="{00000000-0005-0000-0000-0000508F0000}"/>
    <cellStyle name="Normal 69 3 2 2 2 4 3" xfId="4172" xr:uid="{00000000-0005-0000-0000-0000518F0000}"/>
    <cellStyle name="Normal 69 3 2 2 2 4 3 2" xfId="13689" xr:uid="{00000000-0005-0000-0000-0000528F0000}"/>
    <cellStyle name="Normal 69 3 2 2 2 4 3 3" xfId="21842" xr:uid="{00000000-0005-0000-0000-0000538F0000}"/>
    <cellStyle name="Normal 69 3 2 2 2 4 3 4" xfId="29995" xr:uid="{00000000-0005-0000-0000-0000548F0000}"/>
    <cellStyle name="Normal 69 3 2 2 2 4 3 5" xfId="38227" xr:uid="{00000000-0005-0000-0000-0000558F0000}"/>
    <cellStyle name="Normal 69 3 2 2 2 4 3 6" xfId="47738" xr:uid="{00000000-0005-0000-0000-0000568F0000}"/>
    <cellStyle name="Normal 69 3 2 2 2 4 4" xfId="6732" xr:uid="{00000000-0005-0000-0000-0000578F0000}"/>
    <cellStyle name="Normal 69 3 2 2 2 4 4 2" xfId="16249" xr:uid="{00000000-0005-0000-0000-0000588F0000}"/>
    <cellStyle name="Normal 69 3 2 2 2 4 4 3" xfId="24402" xr:uid="{00000000-0005-0000-0000-0000598F0000}"/>
    <cellStyle name="Normal 69 3 2 2 2 4 4 4" xfId="32555" xr:uid="{00000000-0005-0000-0000-00005A8F0000}"/>
    <cellStyle name="Normal 69 3 2 2 2 4 4 5" xfId="40787" xr:uid="{00000000-0005-0000-0000-00005B8F0000}"/>
    <cellStyle name="Normal 69 3 2 2 2 4 4 6" xfId="50298" xr:uid="{00000000-0005-0000-0000-00005C8F0000}"/>
    <cellStyle name="Normal 69 3 2 2 2 4 5" xfId="10649" xr:uid="{00000000-0005-0000-0000-00005D8F0000}"/>
    <cellStyle name="Normal 69 3 2 2 2 4 6" xfId="18808" xr:uid="{00000000-0005-0000-0000-00005E8F0000}"/>
    <cellStyle name="Normal 69 3 2 2 2 4 7" xfId="26961" xr:uid="{00000000-0005-0000-0000-00005F8F0000}"/>
    <cellStyle name="Normal 69 3 2 2 2 4 8" xfId="35193" xr:uid="{00000000-0005-0000-0000-0000608F0000}"/>
    <cellStyle name="Normal 69 3 2 2 2 4 9" xfId="44704" xr:uid="{00000000-0005-0000-0000-0000618F0000}"/>
    <cellStyle name="Normal 69 3 2 2 2 5" xfId="1772" xr:uid="{00000000-0005-0000-0000-0000628F0000}"/>
    <cellStyle name="Normal 69 3 2 2 2 5 2" xfId="4812" xr:uid="{00000000-0005-0000-0000-0000638F0000}"/>
    <cellStyle name="Normal 69 3 2 2 2 5 2 2" xfId="14329" xr:uid="{00000000-0005-0000-0000-0000648F0000}"/>
    <cellStyle name="Normal 69 3 2 2 2 5 2 3" xfId="22482" xr:uid="{00000000-0005-0000-0000-0000658F0000}"/>
    <cellStyle name="Normal 69 3 2 2 2 5 2 4" xfId="30635" xr:uid="{00000000-0005-0000-0000-0000668F0000}"/>
    <cellStyle name="Normal 69 3 2 2 2 5 2 5" xfId="38867" xr:uid="{00000000-0005-0000-0000-0000678F0000}"/>
    <cellStyle name="Normal 69 3 2 2 2 5 2 6" xfId="48378" xr:uid="{00000000-0005-0000-0000-0000688F0000}"/>
    <cellStyle name="Normal 69 3 2 2 2 5 3" xfId="7372" xr:uid="{00000000-0005-0000-0000-0000698F0000}"/>
    <cellStyle name="Normal 69 3 2 2 2 5 3 2" xfId="16889" xr:uid="{00000000-0005-0000-0000-00006A8F0000}"/>
    <cellStyle name="Normal 69 3 2 2 2 5 3 3" xfId="25042" xr:uid="{00000000-0005-0000-0000-00006B8F0000}"/>
    <cellStyle name="Normal 69 3 2 2 2 5 3 4" xfId="33195" xr:uid="{00000000-0005-0000-0000-00006C8F0000}"/>
    <cellStyle name="Normal 69 3 2 2 2 5 3 5" xfId="41427" xr:uid="{00000000-0005-0000-0000-00006D8F0000}"/>
    <cellStyle name="Normal 69 3 2 2 2 5 3 6" xfId="50938" xr:uid="{00000000-0005-0000-0000-00006E8F0000}"/>
    <cellStyle name="Normal 69 3 2 2 2 5 4" xfId="11289" xr:uid="{00000000-0005-0000-0000-00006F8F0000}"/>
    <cellStyle name="Normal 69 3 2 2 2 5 5" xfId="19448" xr:uid="{00000000-0005-0000-0000-0000708F0000}"/>
    <cellStyle name="Normal 69 3 2 2 2 5 6" xfId="27601" xr:uid="{00000000-0005-0000-0000-0000718F0000}"/>
    <cellStyle name="Normal 69 3 2 2 2 5 7" xfId="35833" xr:uid="{00000000-0005-0000-0000-0000728F0000}"/>
    <cellStyle name="Normal 69 3 2 2 2 5 8" xfId="45344" xr:uid="{00000000-0005-0000-0000-0000738F0000}"/>
    <cellStyle name="Normal 69 3 2 2 2 6" xfId="3526" xr:uid="{00000000-0005-0000-0000-0000748F0000}"/>
    <cellStyle name="Normal 69 3 2 2 2 6 2" xfId="13043" xr:uid="{00000000-0005-0000-0000-0000758F0000}"/>
    <cellStyle name="Normal 69 3 2 2 2 6 3" xfId="21202" xr:uid="{00000000-0005-0000-0000-0000768F0000}"/>
    <cellStyle name="Normal 69 3 2 2 2 6 4" xfId="29355" xr:uid="{00000000-0005-0000-0000-0000778F0000}"/>
    <cellStyle name="Normal 69 3 2 2 2 6 5" xfId="37587" xr:uid="{00000000-0005-0000-0000-0000788F0000}"/>
    <cellStyle name="Normal 69 3 2 2 2 6 6" xfId="47098" xr:uid="{00000000-0005-0000-0000-0000798F0000}"/>
    <cellStyle name="Normal 69 3 2 2 2 7" xfId="6092" xr:uid="{00000000-0005-0000-0000-00007A8F0000}"/>
    <cellStyle name="Normal 69 3 2 2 2 7 2" xfId="15609" xr:uid="{00000000-0005-0000-0000-00007B8F0000}"/>
    <cellStyle name="Normal 69 3 2 2 2 7 3" xfId="23762" xr:uid="{00000000-0005-0000-0000-00007C8F0000}"/>
    <cellStyle name="Normal 69 3 2 2 2 7 4" xfId="31915" xr:uid="{00000000-0005-0000-0000-00007D8F0000}"/>
    <cellStyle name="Normal 69 3 2 2 2 7 5" xfId="40147" xr:uid="{00000000-0005-0000-0000-00007E8F0000}"/>
    <cellStyle name="Normal 69 3 2 2 2 7 6" xfId="49658" xr:uid="{00000000-0005-0000-0000-00007F8F0000}"/>
    <cellStyle name="Normal 69 3 2 2 2 8" xfId="10009" xr:uid="{00000000-0005-0000-0000-0000808F0000}"/>
    <cellStyle name="Normal 69 3 2 2 2 9" xfId="18168" xr:uid="{00000000-0005-0000-0000-0000818F0000}"/>
    <cellStyle name="Normal 69 3 2 2 20" xfId="8966" xr:uid="{00000000-0005-0000-0000-0000828F0000}"/>
    <cellStyle name="Normal 69 3 2 2 20 2" xfId="43021" xr:uid="{00000000-0005-0000-0000-0000838F0000}"/>
    <cellStyle name="Normal 69 3 2 2 20 3" xfId="52532" xr:uid="{00000000-0005-0000-0000-0000848F0000}"/>
    <cellStyle name="Normal 69 3 2 2 21" xfId="9045" xr:uid="{00000000-0005-0000-0000-0000858F0000}"/>
    <cellStyle name="Normal 69 3 2 2 21 2" xfId="43100" xr:uid="{00000000-0005-0000-0000-0000868F0000}"/>
    <cellStyle name="Normal 69 3 2 2 21 3" xfId="52611" xr:uid="{00000000-0005-0000-0000-0000878F0000}"/>
    <cellStyle name="Normal 69 3 2 2 22" xfId="9124" xr:uid="{00000000-0005-0000-0000-0000888F0000}"/>
    <cellStyle name="Normal 69 3 2 2 22 2" xfId="43179" xr:uid="{00000000-0005-0000-0000-0000898F0000}"/>
    <cellStyle name="Normal 69 3 2 2 22 3" xfId="52690" xr:uid="{00000000-0005-0000-0000-00008A8F0000}"/>
    <cellStyle name="Normal 69 3 2 2 23" xfId="9203" xr:uid="{00000000-0005-0000-0000-00008B8F0000}"/>
    <cellStyle name="Normal 69 3 2 2 23 2" xfId="43258" xr:uid="{00000000-0005-0000-0000-00008C8F0000}"/>
    <cellStyle name="Normal 69 3 2 2 23 3" xfId="52769" xr:uid="{00000000-0005-0000-0000-00008D8F0000}"/>
    <cellStyle name="Normal 69 3 2 2 24" xfId="9282" xr:uid="{00000000-0005-0000-0000-00008E8F0000}"/>
    <cellStyle name="Normal 69 3 2 2 24 2" xfId="43337" xr:uid="{00000000-0005-0000-0000-00008F8F0000}"/>
    <cellStyle name="Normal 69 3 2 2 24 3" xfId="52848" xr:uid="{00000000-0005-0000-0000-0000908F0000}"/>
    <cellStyle name="Normal 69 3 2 2 25" xfId="9361" xr:uid="{00000000-0005-0000-0000-0000918F0000}"/>
    <cellStyle name="Normal 69 3 2 2 25 2" xfId="43416" xr:uid="{00000000-0005-0000-0000-0000928F0000}"/>
    <cellStyle name="Normal 69 3 2 2 25 3" xfId="52927" xr:uid="{00000000-0005-0000-0000-0000938F0000}"/>
    <cellStyle name="Normal 69 3 2 2 26" xfId="9440" xr:uid="{00000000-0005-0000-0000-0000948F0000}"/>
    <cellStyle name="Normal 69 3 2 2 26 2" xfId="43495" xr:uid="{00000000-0005-0000-0000-0000958F0000}"/>
    <cellStyle name="Normal 69 3 2 2 26 3" xfId="53006" xr:uid="{00000000-0005-0000-0000-0000968F0000}"/>
    <cellStyle name="Normal 69 3 2 2 27" xfId="9519" xr:uid="{00000000-0005-0000-0000-0000978F0000}"/>
    <cellStyle name="Normal 69 3 2 2 27 2" xfId="43574" xr:uid="{00000000-0005-0000-0000-0000988F0000}"/>
    <cellStyle name="Normal 69 3 2 2 27 3" xfId="53085" xr:uid="{00000000-0005-0000-0000-0000998F0000}"/>
    <cellStyle name="Normal 69 3 2 2 28" xfId="9598" xr:uid="{00000000-0005-0000-0000-00009A8F0000}"/>
    <cellStyle name="Normal 69 3 2 2 28 2" xfId="43653" xr:uid="{00000000-0005-0000-0000-00009B8F0000}"/>
    <cellStyle name="Normal 69 3 2 2 28 3" xfId="53164" xr:uid="{00000000-0005-0000-0000-00009C8F0000}"/>
    <cellStyle name="Normal 69 3 2 2 29" xfId="9677" xr:uid="{00000000-0005-0000-0000-00009D8F0000}"/>
    <cellStyle name="Normal 69 3 2 2 29 2" xfId="43732" xr:uid="{00000000-0005-0000-0000-00009E8F0000}"/>
    <cellStyle name="Normal 69 3 2 2 29 3" xfId="53243" xr:uid="{00000000-0005-0000-0000-00009F8F0000}"/>
    <cellStyle name="Normal 69 3 2 2 3" xfId="560" xr:uid="{00000000-0005-0000-0000-0000A08F0000}"/>
    <cellStyle name="Normal 69 3 2 2 3 10" xfId="34633" xr:uid="{00000000-0005-0000-0000-0000A18F0000}"/>
    <cellStyle name="Normal 69 3 2 2 3 11" xfId="44144" xr:uid="{00000000-0005-0000-0000-0000A28F0000}"/>
    <cellStyle name="Normal 69 3 2 2 3 2" xfId="886" xr:uid="{00000000-0005-0000-0000-0000A38F0000}"/>
    <cellStyle name="Normal 69 3 2 2 3 2 10" xfId="44464" xr:uid="{00000000-0005-0000-0000-0000A48F0000}"/>
    <cellStyle name="Normal 69 3 2 2 3 2 2" xfId="1529" xr:uid="{00000000-0005-0000-0000-0000A58F0000}"/>
    <cellStyle name="Normal 69 3 2 2 3 2 2 2" xfId="2812" xr:uid="{00000000-0005-0000-0000-0000A68F0000}"/>
    <cellStyle name="Normal 69 3 2 2 3 2 2 2 2" xfId="5852" xr:uid="{00000000-0005-0000-0000-0000A78F0000}"/>
    <cellStyle name="Normal 69 3 2 2 3 2 2 2 2 2" xfId="15369" xr:uid="{00000000-0005-0000-0000-0000A88F0000}"/>
    <cellStyle name="Normal 69 3 2 2 3 2 2 2 2 3" xfId="23522" xr:uid="{00000000-0005-0000-0000-0000A98F0000}"/>
    <cellStyle name="Normal 69 3 2 2 3 2 2 2 2 4" xfId="31675" xr:uid="{00000000-0005-0000-0000-0000AA8F0000}"/>
    <cellStyle name="Normal 69 3 2 2 3 2 2 2 2 5" xfId="39907" xr:uid="{00000000-0005-0000-0000-0000AB8F0000}"/>
    <cellStyle name="Normal 69 3 2 2 3 2 2 2 2 6" xfId="49418" xr:uid="{00000000-0005-0000-0000-0000AC8F0000}"/>
    <cellStyle name="Normal 69 3 2 2 3 2 2 2 3" xfId="8412" xr:uid="{00000000-0005-0000-0000-0000AD8F0000}"/>
    <cellStyle name="Normal 69 3 2 2 3 2 2 2 3 2" xfId="17929" xr:uid="{00000000-0005-0000-0000-0000AE8F0000}"/>
    <cellStyle name="Normal 69 3 2 2 3 2 2 2 3 3" xfId="26082" xr:uid="{00000000-0005-0000-0000-0000AF8F0000}"/>
    <cellStyle name="Normal 69 3 2 2 3 2 2 2 3 4" xfId="34235" xr:uid="{00000000-0005-0000-0000-0000B08F0000}"/>
    <cellStyle name="Normal 69 3 2 2 3 2 2 2 3 5" xfId="42467" xr:uid="{00000000-0005-0000-0000-0000B18F0000}"/>
    <cellStyle name="Normal 69 3 2 2 3 2 2 2 3 6" xfId="51978" xr:uid="{00000000-0005-0000-0000-0000B28F0000}"/>
    <cellStyle name="Normal 69 3 2 2 3 2 2 2 4" xfId="12329" xr:uid="{00000000-0005-0000-0000-0000B38F0000}"/>
    <cellStyle name="Normal 69 3 2 2 3 2 2 2 5" xfId="20488" xr:uid="{00000000-0005-0000-0000-0000B48F0000}"/>
    <cellStyle name="Normal 69 3 2 2 3 2 2 2 6" xfId="28641" xr:uid="{00000000-0005-0000-0000-0000B58F0000}"/>
    <cellStyle name="Normal 69 3 2 2 3 2 2 2 7" xfId="36873" xr:uid="{00000000-0005-0000-0000-0000B68F0000}"/>
    <cellStyle name="Normal 69 3 2 2 3 2 2 2 8" xfId="46384" xr:uid="{00000000-0005-0000-0000-0000B78F0000}"/>
    <cellStyle name="Normal 69 3 2 2 3 2 2 3" xfId="4572" xr:uid="{00000000-0005-0000-0000-0000B88F0000}"/>
    <cellStyle name="Normal 69 3 2 2 3 2 2 3 2" xfId="14089" xr:uid="{00000000-0005-0000-0000-0000B98F0000}"/>
    <cellStyle name="Normal 69 3 2 2 3 2 2 3 3" xfId="22242" xr:uid="{00000000-0005-0000-0000-0000BA8F0000}"/>
    <cellStyle name="Normal 69 3 2 2 3 2 2 3 4" xfId="30395" xr:uid="{00000000-0005-0000-0000-0000BB8F0000}"/>
    <cellStyle name="Normal 69 3 2 2 3 2 2 3 5" xfId="38627" xr:uid="{00000000-0005-0000-0000-0000BC8F0000}"/>
    <cellStyle name="Normal 69 3 2 2 3 2 2 3 6" xfId="48138" xr:uid="{00000000-0005-0000-0000-0000BD8F0000}"/>
    <cellStyle name="Normal 69 3 2 2 3 2 2 4" xfId="7132" xr:uid="{00000000-0005-0000-0000-0000BE8F0000}"/>
    <cellStyle name="Normal 69 3 2 2 3 2 2 4 2" xfId="16649" xr:uid="{00000000-0005-0000-0000-0000BF8F0000}"/>
    <cellStyle name="Normal 69 3 2 2 3 2 2 4 3" xfId="24802" xr:uid="{00000000-0005-0000-0000-0000C08F0000}"/>
    <cellStyle name="Normal 69 3 2 2 3 2 2 4 4" xfId="32955" xr:uid="{00000000-0005-0000-0000-0000C18F0000}"/>
    <cellStyle name="Normal 69 3 2 2 3 2 2 4 5" xfId="41187" xr:uid="{00000000-0005-0000-0000-0000C28F0000}"/>
    <cellStyle name="Normal 69 3 2 2 3 2 2 4 6" xfId="50698" xr:uid="{00000000-0005-0000-0000-0000C38F0000}"/>
    <cellStyle name="Normal 69 3 2 2 3 2 2 5" xfId="11049" xr:uid="{00000000-0005-0000-0000-0000C48F0000}"/>
    <cellStyle name="Normal 69 3 2 2 3 2 2 6" xfId="19208" xr:uid="{00000000-0005-0000-0000-0000C58F0000}"/>
    <cellStyle name="Normal 69 3 2 2 3 2 2 7" xfId="27361" xr:uid="{00000000-0005-0000-0000-0000C68F0000}"/>
    <cellStyle name="Normal 69 3 2 2 3 2 2 8" xfId="35593" xr:uid="{00000000-0005-0000-0000-0000C78F0000}"/>
    <cellStyle name="Normal 69 3 2 2 3 2 2 9" xfId="45104" xr:uid="{00000000-0005-0000-0000-0000C88F0000}"/>
    <cellStyle name="Normal 69 3 2 2 3 2 3" xfId="2172" xr:uid="{00000000-0005-0000-0000-0000C98F0000}"/>
    <cellStyle name="Normal 69 3 2 2 3 2 3 2" xfId="5212" xr:uid="{00000000-0005-0000-0000-0000CA8F0000}"/>
    <cellStyle name="Normal 69 3 2 2 3 2 3 2 2" xfId="14729" xr:uid="{00000000-0005-0000-0000-0000CB8F0000}"/>
    <cellStyle name="Normal 69 3 2 2 3 2 3 2 3" xfId="22882" xr:uid="{00000000-0005-0000-0000-0000CC8F0000}"/>
    <cellStyle name="Normal 69 3 2 2 3 2 3 2 4" xfId="31035" xr:uid="{00000000-0005-0000-0000-0000CD8F0000}"/>
    <cellStyle name="Normal 69 3 2 2 3 2 3 2 5" xfId="39267" xr:uid="{00000000-0005-0000-0000-0000CE8F0000}"/>
    <cellStyle name="Normal 69 3 2 2 3 2 3 2 6" xfId="48778" xr:uid="{00000000-0005-0000-0000-0000CF8F0000}"/>
    <cellStyle name="Normal 69 3 2 2 3 2 3 3" xfId="7772" xr:uid="{00000000-0005-0000-0000-0000D08F0000}"/>
    <cellStyle name="Normal 69 3 2 2 3 2 3 3 2" xfId="17289" xr:uid="{00000000-0005-0000-0000-0000D18F0000}"/>
    <cellStyle name="Normal 69 3 2 2 3 2 3 3 3" xfId="25442" xr:uid="{00000000-0005-0000-0000-0000D28F0000}"/>
    <cellStyle name="Normal 69 3 2 2 3 2 3 3 4" xfId="33595" xr:uid="{00000000-0005-0000-0000-0000D38F0000}"/>
    <cellStyle name="Normal 69 3 2 2 3 2 3 3 5" xfId="41827" xr:uid="{00000000-0005-0000-0000-0000D48F0000}"/>
    <cellStyle name="Normal 69 3 2 2 3 2 3 3 6" xfId="51338" xr:uid="{00000000-0005-0000-0000-0000D58F0000}"/>
    <cellStyle name="Normal 69 3 2 2 3 2 3 4" xfId="11689" xr:uid="{00000000-0005-0000-0000-0000D68F0000}"/>
    <cellStyle name="Normal 69 3 2 2 3 2 3 5" xfId="19848" xr:uid="{00000000-0005-0000-0000-0000D78F0000}"/>
    <cellStyle name="Normal 69 3 2 2 3 2 3 6" xfId="28001" xr:uid="{00000000-0005-0000-0000-0000D88F0000}"/>
    <cellStyle name="Normal 69 3 2 2 3 2 3 7" xfId="36233" xr:uid="{00000000-0005-0000-0000-0000D98F0000}"/>
    <cellStyle name="Normal 69 3 2 2 3 2 3 8" xfId="45744" xr:uid="{00000000-0005-0000-0000-0000DA8F0000}"/>
    <cellStyle name="Normal 69 3 2 2 3 2 4" xfId="3932" xr:uid="{00000000-0005-0000-0000-0000DB8F0000}"/>
    <cellStyle name="Normal 69 3 2 2 3 2 4 2" xfId="13449" xr:uid="{00000000-0005-0000-0000-0000DC8F0000}"/>
    <cellStyle name="Normal 69 3 2 2 3 2 4 3" xfId="21602" xr:uid="{00000000-0005-0000-0000-0000DD8F0000}"/>
    <cellStyle name="Normal 69 3 2 2 3 2 4 4" xfId="29755" xr:uid="{00000000-0005-0000-0000-0000DE8F0000}"/>
    <cellStyle name="Normal 69 3 2 2 3 2 4 5" xfId="37987" xr:uid="{00000000-0005-0000-0000-0000DF8F0000}"/>
    <cellStyle name="Normal 69 3 2 2 3 2 4 6" xfId="47498" xr:uid="{00000000-0005-0000-0000-0000E08F0000}"/>
    <cellStyle name="Normal 69 3 2 2 3 2 5" xfId="6492" xr:uid="{00000000-0005-0000-0000-0000E18F0000}"/>
    <cellStyle name="Normal 69 3 2 2 3 2 5 2" xfId="16009" xr:uid="{00000000-0005-0000-0000-0000E28F0000}"/>
    <cellStyle name="Normal 69 3 2 2 3 2 5 3" xfId="24162" xr:uid="{00000000-0005-0000-0000-0000E38F0000}"/>
    <cellStyle name="Normal 69 3 2 2 3 2 5 4" xfId="32315" xr:uid="{00000000-0005-0000-0000-0000E48F0000}"/>
    <cellStyle name="Normal 69 3 2 2 3 2 5 5" xfId="40547" xr:uid="{00000000-0005-0000-0000-0000E58F0000}"/>
    <cellStyle name="Normal 69 3 2 2 3 2 5 6" xfId="50058" xr:uid="{00000000-0005-0000-0000-0000E68F0000}"/>
    <cellStyle name="Normal 69 3 2 2 3 2 6" xfId="10409" xr:uid="{00000000-0005-0000-0000-0000E78F0000}"/>
    <cellStyle name="Normal 69 3 2 2 3 2 7" xfId="18568" xr:uid="{00000000-0005-0000-0000-0000E88F0000}"/>
    <cellStyle name="Normal 69 3 2 2 3 2 8" xfId="26721" xr:uid="{00000000-0005-0000-0000-0000E98F0000}"/>
    <cellStyle name="Normal 69 3 2 2 3 2 9" xfId="34953" xr:uid="{00000000-0005-0000-0000-0000EA8F0000}"/>
    <cellStyle name="Normal 69 3 2 2 3 3" xfId="1209" xr:uid="{00000000-0005-0000-0000-0000EB8F0000}"/>
    <cellStyle name="Normal 69 3 2 2 3 3 2" xfId="2492" xr:uid="{00000000-0005-0000-0000-0000EC8F0000}"/>
    <cellStyle name="Normal 69 3 2 2 3 3 2 2" xfId="5532" xr:uid="{00000000-0005-0000-0000-0000ED8F0000}"/>
    <cellStyle name="Normal 69 3 2 2 3 3 2 2 2" xfId="15049" xr:uid="{00000000-0005-0000-0000-0000EE8F0000}"/>
    <cellStyle name="Normal 69 3 2 2 3 3 2 2 3" xfId="23202" xr:uid="{00000000-0005-0000-0000-0000EF8F0000}"/>
    <cellStyle name="Normal 69 3 2 2 3 3 2 2 4" xfId="31355" xr:uid="{00000000-0005-0000-0000-0000F08F0000}"/>
    <cellStyle name="Normal 69 3 2 2 3 3 2 2 5" xfId="39587" xr:uid="{00000000-0005-0000-0000-0000F18F0000}"/>
    <cellStyle name="Normal 69 3 2 2 3 3 2 2 6" xfId="49098" xr:uid="{00000000-0005-0000-0000-0000F28F0000}"/>
    <cellStyle name="Normal 69 3 2 2 3 3 2 3" xfId="8092" xr:uid="{00000000-0005-0000-0000-0000F38F0000}"/>
    <cellStyle name="Normal 69 3 2 2 3 3 2 3 2" xfId="17609" xr:uid="{00000000-0005-0000-0000-0000F48F0000}"/>
    <cellStyle name="Normal 69 3 2 2 3 3 2 3 3" xfId="25762" xr:uid="{00000000-0005-0000-0000-0000F58F0000}"/>
    <cellStyle name="Normal 69 3 2 2 3 3 2 3 4" xfId="33915" xr:uid="{00000000-0005-0000-0000-0000F68F0000}"/>
    <cellStyle name="Normal 69 3 2 2 3 3 2 3 5" xfId="42147" xr:uid="{00000000-0005-0000-0000-0000F78F0000}"/>
    <cellStyle name="Normal 69 3 2 2 3 3 2 3 6" xfId="51658" xr:uid="{00000000-0005-0000-0000-0000F88F0000}"/>
    <cellStyle name="Normal 69 3 2 2 3 3 2 4" xfId="12009" xr:uid="{00000000-0005-0000-0000-0000F98F0000}"/>
    <cellStyle name="Normal 69 3 2 2 3 3 2 5" xfId="20168" xr:uid="{00000000-0005-0000-0000-0000FA8F0000}"/>
    <cellStyle name="Normal 69 3 2 2 3 3 2 6" xfId="28321" xr:uid="{00000000-0005-0000-0000-0000FB8F0000}"/>
    <cellStyle name="Normal 69 3 2 2 3 3 2 7" xfId="36553" xr:uid="{00000000-0005-0000-0000-0000FC8F0000}"/>
    <cellStyle name="Normal 69 3 2 2 3 3 2 8" xfId="46064" xr:uid="{00000000-0005-0000-0000-0000FD8F0000}"/>
    <cellStyle name="Normal 69 3 2 2 3 3 3" xfId="4252" xr:uid="{00000000-0005-0000-0000-0000FE8F0000}"/>
    <cellStyle name="Normal 69 3 2 2 3 3 3 2" xfId="13769" xr:uid="{00000000-0005-0000-0000-0000FF8F0000}"/>
    <cellStyle name="Normal 69 3 2 2 3 3 3 3" xfId="21922" xr:uid="{00000000-0005-0000-0000-000000900000}"/>
    <cellStyle name="Normal 69 3 2 2 3 3 3 4" xfId="30075" xr:uid="{00000000-0005-0000-0000-000001900000}"/>
    <cellStyle name="Normal 69 3 2 2 3 3 3 5" xfId="38307" xr:uid="{00000000-0005-0000-0000-000002900000}"/>
    <cellStyle name="Normal 69 3 2 2 3 3 3 6" xfId="47818" xr:uid="{00000000-0005-0000-0000-000003900000}"/>
    <cellStyle name="Normal 69 3 2 2 3 3 4" xfId="6812" xr:uid="{00000000-0005-0000-0000-000004900000}"/>
    <cellStyle name="Normal 69 3 2 2 3 3 4 2" xfId="16329" xr:uid="{00000000-0005-0000-0000-000005900000}"/>
    <cellStyle name="Normal 69 3 2 2 3 3 4 3" xfId="24482" xr:uid="{00000000-0005-0000-0000-000006900000}"/>
    <cellStyle name="Normal 69 3 2 2 3 3 4 4" xfId="32635" xr:uid="{00000000-0005-0000-0000-000007900000}"/>
    <cellStyle name="Normal 69 3 2 2 3 3 4 5" xfId="40867" xr:uid="{00000000-0005-0000-0000-000008900000}"/>
    <cellStyle name="Normal 69 3 2 2 3 3 4 6" xfId="50378" xr:uid="{00000000-0005-0000-0000-000009900000}"/>
    <cellStyle name="Normal 69 3 2 2 3 3 5" xfId="10729" xr:uid="{00000000-0005-0000-0000-00000A900000}"/>
    <cellStyle name="Normal 69 3 2 2 3 3 6" xfId="18888" xr:uid="{00000000-0005-0000-0000-00000B900000}"/>
    <cellStyle name="Normal 69 3 2 2 3 3 7" xfId="27041" xr:uid="{00000000-0005-0000-0000-00000C900000}"/>
    <cellStyle name="Normal 69 3 2 2 3 3 8" xfId="35273" xr:uid="{00000000-0005-0000-0000-00000D900000}"/>
    <cellStyle name="Normal 69 3 2 2 3 3 9" xfId="44784" xr:uid="{00000000-0005-0000-0000-00000E900000}"/>
    <cellStyle name="Normal 69 3 2 2 3 4" xfId="1852" xr:uid="{00000000-0005-0000-0000-00000F900000}"/>
    <cellStyle name="Normal 69 3 2 2 3 4 2" xfId="4892" xr:uid="{00000000-0005-0000-0000-000010900000}"/>
    <cellStyle name="Normal 69 3 2 2 3 4 2 2" xfId="14409" xr:uid="{00000000-0005-0000-0000-000011900000}"/>
    <cellStyle name="Normal 69 3 2 2 3 4 2 3" xfId="22562" xr:uid="{00000000-0005-0000-0000-000012900000}"/>
    <cellStyle name="Normal 69 3 2 2 3 4 2 4" xfId="30715" xr:uid="{00000000-0005-0000-0000-000013900000}"/>
    <cellStyle name="Normal 69 3 2 2 3 4 2 5" xfId="38947" xr:uid="{00000000-0005-0000-0000-000014900000}"/>
    <cellStyle name="Normal 69 3 2 2 3 4 2 6" xfId="48458" xr:uid="{00000000-0005-0000-0000-000015900000}"/>
    <cellStyle name="Normal 69 3 2 2 3 4 3" xfId="7452" xr:uid="{00000000-0005-0000-0000-000016900000}"/>
    <cellStyle name="Normal 69 3 2 2 3 4 3 2" xfId="16969" xr:uid="{00000000-0005-0000-0000-000017900000}"/>
    <cellStyle name="Normal 69 3 2 2 3 4 3 3" xfId="25122" xr:uid="{00000000-0005-0000-0000-000018900000}"/>
    <cellStyle name="Normal 69 3 2 2 3 4 3 4" xfId="33275" xr:uid="{00000000-0005-0000-0000-000019900000}"/>
    <cellStyle name="Normal 69 3 2 2 3 4 3 5" xfId="41507" xr:uid="{00000000-0005-0000-0000-00001A900000}"/>
    <cellStyle name="Normal 69 3 2 2 3 4 3 6" xfId="51018" xr:uid="{00000000-0005-0000-0000-00001B900000}"/>
    <cellStyle name="Normal 69 3 2 2 3 4 4" xfId="11369" xr:uid="{00000000-0005-0000-0000-00001C900000}"/>
    <cellStyle name="Normal 69 3 2 2 3 4 5" xfId="19528" xr:uid="{00000000-0005-0000-0000-00001D900000}"/>
    <cellStyle name="Normal 69 3 2 2 3 4 6" xfId="27681" xr:uid="{00000000-0005-0000-0000-00001E900000}"/>
    <cellStyle name="Normal 69 3 2 2 3 4 7" xfId="35913" xr:uid="{00000000-0005-0000-0000-00001F900000}"/>
    <cellStyle name="Normal 69 3 2 2 3 4 8" xfId="45424" xr:uid="{00000000-0005-0000-0000-000020900000}"/>
    <cellStyle name="Normal 69 3 2 2 3 5" xfId="3609" xr:uid="{00000000-0005-0000-0000-000021900000}"/>
    <cellStyle name="Normal 69 3 2 2 3 5 2" xfId="13126" xr:uid="{00000000-0005-0000-0000-000022900000}"/>
    <cellStyle name="Normal 69 3 2 2 3 5 3" xfId="21282" xr:uid="{00000000-0005-0000-0000-000023900000}"/>
    <cellStyle name="Normal 69 3 2 2 3 5 4" xfId="29435" xr:uid="{00000000-0005-0000-0000-000024900000}"/>
    <cellStyle name="Normal 69 3 2 2 3 5 5" xfId="37667" xr:uid="{00000000-0005-0000-0000-000025900000}"/>
    <cellStyle name="Normal 69 3 2 2 3 5 6" xfId="47178" xr:uid="{00000000-0005-0000-0000-000026900000}"/>
    <cellStyle name="Normal 69 3 2 2 3 6" xfId="6172" xr:uid="{00000000-0005-0000-0000-000027900000}"/>
    <cellStyle name="Normal 69 3 2 2 3 6 2" xfId="15689" xr:uid="{00000000-0005-0000-0000-000028900000}"/>
    <cellStyle name="Normal 69 3 2 2 3 6 3" xfId="23842" xr:uid="{00000000-0005-0000-0000-000029900000}"/>
    <cellStyle name="Normal 69 3 2 2 3 6 4" xfId="31995" xr:uid="{00000000-0005-0000-0000-00002A900000}"/>
    <cellStyle name="Normal 69 3 2 2 3 6 5" xfId="40227" xr:uid="{00000000-0005-0000-0000-00002B900000}"/>
    <cellStyle name="Normal 69 3 2 2 3 6 6" xfId="49738" xr:uid="{00000000-0005-0000-0000-00002C900000}"/>
    <cellStyle name="Normal 69 3 2 2 3 7" xfId="10089" xr:uid="{00000000-0005-0000-0000-00002D900000}"/>
    <cellStyle name="Normal 69 3 2 2 3 8" xfId="18248" xr:uid="{00000000-0005-0000-0000-00002E900000}"/>
    <cellStyle name="Normal 69 3 2 2 3 9" xfId="26401" xr:uid="{00000000-0005-0000-0000-00002F900000}"/>
    <cellStyle name="Normal 69 3 2 2 30" xfId="9756" xr:uid="{00000000-0005-0000-0000-000030900000}"/>
    <cellStyle name="Normal 69 3 2 2 30 2" xfId="43811" xr:uid="{00000000-0005-0000-0000-000031900000}"/>
    <cellStyle name="Normal 69 3 2 2 30 3" xfId="53322" xr:uid="{00000000-0005-0000-0000-000032900000}"/>
    <cellStyle name="Normal 69 3 2 2 31" xfId="9835" xr:uid="{00000000-0005-0000-0000-000033900000}"/>
    <cellStyle name="Normal 69 3 2 2 31 2" xfId="43890" xr:uid="{00000000-0005-0000-0000-000034900000}"/>
    <cellStyle name="Normal 69 3 2 2 31 3" xfId="53401" xr:uid="{00000000-0005-0000-0000-000035900000}"/>
    <cellStyle name="Normal 69 3 2 2 32" xfId="9929" xr:uid="{00000000-0005-0000-0000-000036900000}"/>
    <cellStyle name="Normal 69 3 2 2 33" xfId="18088" xr:uid="{00000000-0005-0000-0000-000037900000}"/>
    <cellStyle name="Normal 69 3 2 2 34" xfId="26241" xr:uid="{00000000-0005-0000-0000-000038900000}"/>
    <cellStyle name="Normal 69 3 2 2 35" xfId="34394" xr:uid="{00000000-0005-0000-0000-000039900000}"/>
    <cellStyle name="Normal 69 3 2 2 36" xfId="34473" xr:uid="{00000000-0005-0000-0000-00003A900000}"/>
    <cellStyle name="Normal 69 3 2 2 37" xfId="43984" xr:uid="{00000000-0005-0000-0000-00003B900000}"/>
    <cellStyle name="Normal 69 3 2 2 38" xfId="53495" xr:uid="{00000000-0005-0000-0000-00003C900000}"/>
    <cellStyle name="Normal 69 3 2 2 39" xfId="53574" xr:uid="{00000000-0005-0000-0000-00003D900000}"/>
    <cellStyle name="Normal 69 3 2 2 4" xfId="723" xr:uid="{00000000-0005-0000-0000-00003E900000}"/>
    <cellStyle name="Normal 69 3 2 2 4 10" xfId="44304" xr:uid="{00000000-0005-0000-0000-00003F900000}"/>
    <cellStyle name="Normal 69 3 2 2 4 2" xfId="1369" xr:uid="{00000000-0005-0000-0000-000040900000}"/>
    <cellStyle name="Normal 69 3 2 2 4 2 2" xfId="2652" xr:uid="{00000000-0005-0000-0000-000041900000}"/>
    <cellStyle name="Normal 69 3 2 2 4 2 2 2" xfId="5692" xr:uid="{00000000-0005-0000-0000-000042900000}"/>
    <cellStyle name="Normal 69 3 2 2 4 2 2 2 2" xfId="15209" xr:uid="{00000000-0005-0000-0000-000043900000}"/>
    <cellStyle name="Normal 69 3 2 2 4 2 2 2 3" xfId="23362" xr:uid="{00000000-0005-0000-0000-000044900000}"/>
    <cellStyle name="Normal 69 3 2 2 4 2 2 2 4" xfId="31515" xr:uid="{00000000-0005-0000-0000-000045900000}"/>
    <cellStyle name="Normal 69 3 2 2 4 2 2 2 5" xfId="39747" xr:uid="{00000000-0005-0000-0000-000046900000}"/>
    <cellStyle name="Normal 69 3 2 2 4 2 2 2 6" xfId="49258" xr:uid="{00000000-0005-0000-0000-000047900000}"/>
    <cellStyle name="Normal 69 3 2 2 4 2 2 3" xfId="8252" xr:uid="{00000000-0005-0000-0000-000048900000}"/>
    <cellStyle name="Normal 69 3 2 2 4 2 2 3 2" xfId="17769" xr:uid="{00000000-0005-0000-0000-000049900000}"/>
    <cellStyle name="Normal 69 3 2 2 4 2 2 3 3" xfId="25922" xr:uid="{00000000-0005-0000-0000-00004A900000}"/>
    <cellStyle name="Normal 69 3 2 2 4 2 2 3 4" xfId="34075" xr:uid="{00000000-0005-0000-0000-00004B900000}"/>
    <cellStyle name="Normal 69 3 2 2 4 2 2 3 5" xfId="42307" xr:uid="{00000000-0005-0000-0000-00004C900000}"/>
    <cellStyle name="Normal 69 3 2 2 4 2 2 3 6" xfId="51818" xr:uid="{00000000-0005-0000-0000-00004D900000}"/>
    <cellStyle name="Normal 69 3 2 2 4 2 2 4" xfId="12169" xr:uid="{00000000-0005-0000-0000-00004E900000}"/>
    <cellStyle name="Normal 69 3 2 2 4 2 2 5" xfId="20328" xr:uid="{00000000-0005-0000-0000-00004F900000}"/>
    <cellStyle name="Normal 69 3 2 2 4 2 2 6" xfId="28481" xr:uid="{00000000-0005-0000-0000-000050900000}"/>
    <cellStyle name="Normal 69 3 2 2 4 2 2 7" xfId="36713" xr:uid="{00000000-0005-0000-0000-000051900000}"/>
    <cellStyle name="Normal 69 3 2 2 4 2 2 8" xfId="46224" xr:uid="{00000000-0005-0000-0000-000052900000}"/>
    <cellStyle name="Normal 69 3 2 2 4 2 3" xfId="4412" xr:uid="{00000000-0005-0000-0000-000053900000}"/>
    <cellStyle name="Normal 69 3 2 2 4 2 3 2" xfId="13929" xr:uid="{00000000-0005-0000-0000-000054900000}"/>
    <cellStyle name="Normal 69 3 2 2 4 2 3 3" xfId="22082" xr:uid="{00000000-0005-0000-0000-000055900000}"/>
    <cellStyle name="Normal 69 3 2 2 4 2 3 4" xfId="30235" xr:uid="{00000000-0005-0000-0000-000056900000}"/>
    <cellStyle name="Normal 69 3 2 2 4 2 3 5" xfId="38467" xr:uid="{00000000-0005-0000-0000-000057900000}"/>
    <cellStyle name="Normal 69 3 2 2 4 2 3 6" xfId="47978" xr:uid="{00000000-0005-0000-0000-000058900000}"/>
    <cellStyle name="Normal 69 3 2 2 4 2 4" xfId="6972" xr:uid="{00000000-0005-0000-0000-000059900000}"/>
    <cellStyle name="Normal 69 3 2 2 4 2 4 2" xfId="16489" xr:uid="{00000000-0005-0000-0000-00005A900000}"/>
    <cellStyle name="Normal 69 3 2 2 4 2 4 3" xfId="24642" xr:uid="{00000000-0005-0000-0000-00005B900000}"/>
    <cellStyle name="Normal 69 3 2 2 4 2 4 4" xfId="32795" xr:uid="{00000000-0005-0000-0000-00005C900000}"/>
    <cellStyle name="Normal 69 3 2 2 4 2 4 5" xfId="41027" xr:uid="{00000000-0005-0000-0000-00005D900000}"/>
    <cellStyle name="Normal 69 3 2 2 4 2 4 6" xfId="50538" xr:uid="{00000000-0005-0000-0000-00005E900000}"/>
    <cellStyle name="Normal 69 3 2 2 4 2 5" xfId="10889" xr:uid="{00000000-0005-0000-0000-00005F900000}"/>
    <cellStyle name="Normal 69 3 2 2 4 2 6" xfId="19048" xr:uid="{00000000-0005-0000-0000-000060900000}"/>
    <cellStyle name="Normal 69 3 2 2 4 2 7" xfId="27201" xr:uid="{00000000-0005-0000-0000-000061900000}"/>
    <cellStyle name="Normal 69 3 2 2 4 2 8" xfId="35433" xr:uid="{00000000-0005-0000-0000-000062900000}"/>
    <cellStyle name="Normal 69 3 2 2 4 2 9" xfId="44944" xr:uid="{00000000-0005-0000-0000-000063900000}"/>
    <cellStyle name="Normal 69 3 2 2 4 3" xfId="2012" xr:uid="{00000000-0005-0000-0000-000064900000}"/>
    <cellStyle name="Normal 69 3 2 2 4 3 2" xfId="5052" xr:uid="{00000000-0005-0000-0000-000065900000}"/>
    <cellStyle name="Normal 69 3 2 2 4 3 2 2" xfId="14569" xr:uid="{00000000-0005-0000-0000-000066900000}"/>
    <cellStyle name="Normal 69 3 2 2 4 3 2 3" xfId="22722" xr:uid="{00000000-0005-0000-0000-000067900000}"/>
    <cellStyle name="Normal 69 3 2 2 4 3 2 4" xfId="30875" xr:uid="{00000000-0005-0000-0000-000068900000}"/>
    <cellStyle name="Normal 69 3 2 2 4 3 2 5" xfId="39107" xr:uid="{00000000-0005-0000-0000-000069900000}"/>
    <cellStyle name="Normal 69 3 2 2 4 3 2 6" xfId="48618" xr:uid="{00000000-0005-0000-0000-00006A900000}"/>
    <cellStyle name="Normal 69 3 2 2 4 3 3" xfId="7612" xr:uid="{00000000-0005-0000-0000-00006B900000}"/>
    <cellStyle name="Normal 69 3 2 2 4 3 3 2" xfId="17129" xr:uid="{00000000-0005-0000-0000-00006C900000}"/>
    <cellStyle name="Normal 69 3 2 2 4 3 3 3" xfId="25282" xr:uid="{00000000-0005-0000-0000-00006D900000}"/>
    <cellStyle name="Normal 69 3 2 2 4 3 3 4" xfId="33435" xr:uid="{00000000-0005-0000-0000-00006E900000}"/>
    <cellStyle name="Normal 69 3 2 2 4 3 3 5" xfId="41667" xr:uid="{00000000-0005-0000-0000-00006F900000}"/>
    <cellStyle name="Normal 69 3 2 2 4 3 3 6" xfId="51178" xr:uid="{00000000-0005-0000-0000-000070900000}"/>
    <cellStyle name="Normal 69 3 2 2 4 3 4" xfId="11529" xr:uid="{00000000-0005-0000-0000-000071900000}"/>
    <cellStyle name="Normal 69 3 2 2 4 3 5" xfId="19688" xr:uid="{00000000-0005-0000-0000-000072900000}"/>
    <cellStyle name="Normal 69 3 2 2 4 3 6" xfId="27841" xr:uid="{00000000-0005-0000-0000-000073900000}"/>
    <cellStyle name="Normal 69 3 2 2 4 3 7" xfId="36073" xr:uid="{00000000-0005-0000-0000-000074900000}"/>
    <cellStyle name="Normal 69 3 2 2 4 3 8" xfId="45584" xr:uid="{00000000-0005-0000-0000-000075900000}"/>
    <cellStyle name="Normal 69 3 2 2 4 4" xfId="3769" xr:uid="{00000000-0005-0000-0000-000076900000}"/>
    <cellStyle name="Normal 69 3 2 2 4 4 2" xfId="13286" xr:uid="{00000000-0005-0000-0000-000077900000}"/>
    <cellStyle name="Normal 69 3 2 2 4 4 3" xfId="21442" xr:uid="{00000000-0005-0000-0000-000078900000}"/>
    <cellStyle name="Normal 69 3 2 2 4 4 4" xfId="29595" xr:uid="{00000000-0005-0000-0000-000079900000}"/>
    <cellStyle name="Normal 69 3 2 2 4 4 5" xfId="37827" xr:uid="{00000000-0005-0000-0000-00007A900000}"/>
    <cellStyle name="Normal 69 3 2 2 4 4 6" xfId="47338" xr:uid="{00000000-0005-0000-0000-00007B900000}"/>
    <cellStyle name="Normal 69 3 2 2 4 5" xfId="6332" xr:uid="{00000000-0005-0000-0000-00007C900000}"/>
    <cellStyle name="Normal 69 3 2 2 4 5 2" xfId="15849" xr:uid="{00000000-0005-0000-0000-00007D900000}"/>
    <cellStyle name="Normal 69 3 2 2 4 5 3" xfId="24002" xr:uid="{00000000-0005-0000-0000-00007E900000}"/>
    <cellStyle name="Normal 69 3 2 2 4 5 4" xfId="32155" xr:uid="{00000000-0005-0000-0000-00007F900000}"/>
    <cellStyle name="Normal 69 3 2 2 4 5 5" xfId="40387" xr:uid="{00000000-0005-0000-0000-000080900000}"/>
    <cellStyle name="Normal 69 3 2 2 4 5 6" xfId="49898" xr:uid="{00000000-0005-0000-0000-000081900000}"/>
    <cellStyle name="Normal 69 3 2 2 4 6" xfId="10249" xr:uid="{00000000-0005-0000-0000-000082900000}"/>
    <cellStyle name="Normal 69 3 2 2 4 7" xfId="18408" xr:uid="{00000000-0005-0000-0000-000083900000}"/>
    <cellStyle name="Normal 69 3 2 2 4 8" xfId="26561" xr:uid="{00000000-0005-0000-0000-000084900000}"/>
    <cellStyle name="Normal 69 3 2 2 4 9" xfId="34793" xr:uid="{00000000-0005-0000-0000-000085900000}"/>
    <cellStyle name="Normal 69 3 2 2 40" xfId="53653" xr:uid="{00000000-0005-0000-0000-000086900000}"/>
    <cellStyle name="Normal 69 3 2 2 41" xfId="53732" xr:uid="{00000000-0005-0000-0000-000087900000}"/>
    <cellStyle name="Normal 69 3 2 2 42" xfId="53811" xr:uid="{00000000-0005-0000-0000-000088900000}"/>
    <cellStyle name="Normal 69 3 2 2 5" xfId="1049" xr:uid="{00000000-0005-0000-0000-000089900000}"/>
    <cellStyle name="Normal 69 3 2 2 5 2" xfId="2332" xr:uid="{00000000-0005-0000-0000-00008A900000}"/>
    <cellStyle name="Normal 69 3 2 2 5 2 2" xfId="5372" xr:uid="{00000000-0005-0000-0000-00008B900000}"/>
    <cellStyle name="Normal 69 3 2 2 5 2 2 2" xfId="14889" xr:uid="{00000000-0005-0000-0000-00008C900000}"/>
    <cellStyle name="Normal 69 3 2 2 5 2 2 3" xfId="23042" xr:uid="{00000000-0005-0000-0000-00008D900000}"/>
    <cellStyle name="Normal 69 3 2 2 5 2 2 4" xfId="31195" xr:uid="{00000000-0005-0000-0000-00008E900000}"/>
    <cellStyle name="Normal 69 3 2 2 5 2 2 5" xfId="39427" xr:uid="{00000000-0005-0000-0000-00008F900000}"/>
    <cellStyle name="Normal 69 3 2 2 5 2 2 6" xfId="48938" xr:uid="{00000000-0005-0000-0000-000090900000}"/>
    <cellStyle name="Normal 69 3 2 2 5 2 3" xfId="7932" xr:uid="{00000000-0005-0000-0000-000091900000}"/>
    <cellStyle name="Normal 69 3 2 2 5 2 3 2" xfId="17449" xr:uid="{00000000-0005-0000-0000-000092900000}"/>
    <cellStyle name="Normal 69 3 2 2 5 2 3 3" xfId="25602" xr:uid="{00000000-0005-0000-0000-000093900000}"/>
    <cellStyle name="Normal 69 3 2 2 5 2 3 4" xfId="33755" xr:uid="{00000000-0005-0000-0000-000094900000}"/>
    <cellStyle name="Normal 69 3 2 2 5 2 3 5" xfId="41987" xr:uid="{00000000-0005-0000-0000-000095900000}"/>
    <cellStyle name="Normal 69 3 2 2 5 2 3 6" xfId="51498" xr:uid="{00000000-0005-0000-0000-000096900000}"/>
    <cellStyle name="Normal 69 3 2 2 5 2 4" xfId="11849" xr:uid="{00000000-0005-0000-0000-000097900000}"/>
    <cellStyle name="Normal 69 3 2 2 5 2 5" xfId="20008" xr:uid="{00000000-0005-0000-0000-000098900000}"/>
    <cellStyle name="Normal 69 3 2 2 5 2 6" xfId="28161" xr:uid="{00000000-0005-0000-0000-000099900000}"/>
    <cellStyle name="Normal 69 3 2 2 5 2 7" xfId="36393" xr:uid="{00000000-0005-0000-0000-00009A900000}"/>
    <cellStyle name="Normal 69 3 2 2 5 2 8" xfId="45904" xr:uid="{00000000-0005-0000-0000-00009B900000}"/>
    <cellStyle name="Normal 69 3 2 2 5 3" xfId="4092" xr:uid="{00000000-0005-0000-0000-00009C900000}"/>
    <cellStyle name="Normal 69 3 2 2 5 3 2" xfId="13609" xr:uid="{00000000-0005-0000-0000-00009D900000}"/>
    <cellStyle name="Normal 69 3 2 2 5 3 3" xfId="21762" xr:uid="{00000000-0005-0000-0000-00009E900000}"/>
    <cellStyle name="Normal 69 3 2 2 5 3 4" xfId="29915" xr:uid="{00000000-0005-0000-0000-00009F900000}"/>
    <cellStyle name="Normal 69 3 2 2 5 3 5" xfId="38147" xr:uid="{00000000-0005-0000-0000-0000A0900000}"/>
    <cellStyle name="Normal 69 3 2 2 5 3 6" xfId="47658" xr:uid="{00000000-0005-0000-0000-0000A1900000}"/>
    <cellStyle name="Normal 69 3 2 2 5 4" xfId="6652" xr:uid="{00000000-0005-0000-0000-0000A2900000}"/>
    <cellStyle name="Normal 69 3 2 2 5 4 2" xfId="16169" xr:uid="{00000000-0005-0000-0000-0000A3900000}"/>
    <cellStyle name="Normal 69 3 2 2 5 4 3" xfId="24322" xr:uid="{00000000-0005-0000-0000-0000A4900000}"/>
    <cellStyle name="Normal 69 3 2 2 5 4 4" xfId="32475" xr:uid="{00000000-0005-0000-0000-0000A5900000}"/>
    <cellStyle name="Normal 69 3 2 2 5 4 5" xfId="40707" xr:uid="{00000000-0005-0000-0000-0000A6900000}"/>
    <cellStyle name="Normal 69 3 2 2 5 4 6" xfId="50218" xr:uid="{00000000-0005-0000-0000-0000A7900000}"/>
    <cellStyle name="Normal 69 3 2 2 5 5" xfId="10569" xr:uid="{00000000-0005-0000-0000-0000A8900000}"/>
    <cellStyle name="Normal 69 3 2 2 5 6" xfId="18728" xr:uid="{00000000-0005-0000-0000-0000A9900000}"/>
    <cellStyle name="Normal 69 3 2 2 5 7" xfId="26881" xr:uid="{00000000-0005-0000-0000-0000AA900000}"/>
    <cellStyle name="Normal 69 3 2 2 5 8" xfId="35113" xr:uid="{00000000-0005-0000-0000-0000AB900000}"/>
    <cellStyle name="Normal 69 3 2 2 5 9" xfId="44624" xr:uid="{00000000-0005-0000-0000-0000AC900000}"/>
    <cellStyle name="Normal 69 3 2 2 6" xfId="1692" xr:uid="{00000000-0005-0000-0000-0000AD900000}"/>
    <cellStyle name="Normal 69 3 2 2 6 2" xfId="4732" xr:uid="{00000000-0005-0000-0000-0000AE900000}"/>
    <cellStyle name="Normal 69 3 2 2 6 2 2" xfId="14249" xr:uid="{00000000-0005-0000-0000-0000AF900000}"/>
    <cellStyle name="Normal 69 3 2 2 6 2 3" xfId="22402" xr:uid="{00000000-0005-0000-0000-0000B0900000}"/>
    <cellStyle name="Normal 69 3 2 2 6 2 4" xfId="30555" xr:uid="{00000000-0005-0000-0000-0000B1900000}"/>
    <cellStyle name="Normal 69 3 2 2 6 2 5" xfId="38787" xr:uid="{00000000-0005-0000-0000-0000B2900000}"/>
    <cellStyle name="Normal 69 3 2 2 6 2 6" xfId="48298" xr:uid="{00000000-0005-0000-0000-0000B3900000}"/>
    <cellStyle name="Normal 69 3 2 2 6 3" xfId="7292" xr:uid="{00000000-0005-0000-0000-0000B4900000}"/>
    <cellStyle name="Normal 69 3 2 2 6 3 2" xfId="16809" xr:uid="{00000000-0005-0000-0000-0000B5900000}"/>
    <cellStyle name="Normal 69 3 2 2 6 3 3" xfId="24962" xr:uid="{00000000-0005-0000-0000-0000B6900000}"/>
    <cellStyle name="Normal 69 3 2 2 6 3 4" xfId="33115" xr:uid="{00000000-0005-0000-0000-0000B7900000}"/>
    <cellStyle name="Normal 69 3 2 2 6 3 5" xfId="41347" xr:uid="{00000000-0005-0000-0000-0000B8900000}"/>
    <cellStyle name="Normal 69 3 2 2 6 3 6" xfId="50858" xr:uid="{00000000-0005-0000-0000-0000B9900000}"/>
    <cellStyle name="Normal 69 3 2 2 6 4" xfId="11209" xr:uid="{00000000-0005-0000-0000-0000BA900000}"/>
    <cellStyle name="Normal 69 3 2 2 6 5" xfId="19368" xr:uid="{00000000-0005-0000-0000-0000BB900000}"/>
    <cellStyle name="Normal 69 3 2 2 6 6" xfId="27521" xr:uid="{00000000-0005-0000-0000-0000BC900000}"/>
    <cellStyle name="Normal 69 3 2 2 6 7" xfId="35753" xr:uid="{00000000-0005-0000-0000-0000BD900000}"/>
    <cellStyle name="Normal 69 3 2 2 6 8" xfId="45264" xr:uid="{00000000-0005-0000-0000-0000BE900000}"/>
    <cellStyle name="Normal 69 3 2 2 7" xfId="2971" xr:uid="{00000000-0005-0000-0000-0000BF900000}"/>
    <cellStyle name="Normal 69 3 2 2 7 2" xfId="12488" xr:uid="{00000000-0005-0000-0000-0000C0900000}"/>
    <cellStyle name="Normal 69 3 2 2 7 3" xfId="20647" xr:uid="{00000000-0005-0000-0000-0000C1900000}"/>
    <cellStyle name="Normal 69 3 2 2 7 4" xfId="28800" xr:uid="{00000000-0005-0000-0000-0000C2900000}"/>
    <cellStyle name="Normal 69 3 2 2 7 5" xfId="37032" xr:uid="{00000000-0005-0000-0000-0000C3900000}"/>
    <cellStyle name="Normal 69 3 2 2 7 6" xfId="46543" xr:uid="{00000000-0005-0000-0000-0000C4900000}"/>
    <cellStyle name="Normal 69 3 2 2 8" xfId="3050" xr:uid="{00000000-0005-0000-0000-0000C5900000}"/>
    <cellStyle name="Normal 69 3 2 2 8 2" xfId="12567" xr:uid="{00000000-0005-0000-0000-0000C6900000}"/>
    <cellStyle name="Normal 69 3 2 2 8 3" xfId="20726" xr:uid="{00000000-0005-0000-0000-0000C7900000}"/>
    <cellStyle name="Normal 69 3 2 2 8 4" xfId="28879" xr:uid="{00000000-0005-0000-0000-0000C8900000}"/>
    <cellStyle name="Normal 69 3 2 2 8 5" xfId="37111" xr:uid="{00000000-0005-0000-0000-0000C9900000}"/>
    <cellStyle name="Normal 69 3 2 2 8 6" xfId="46622" xr:uid="{00000000-0005-0000-0000-0000CA900000}"/>
    <cellStyle name="Normal 69 3 2 2 9" xfId="3129" xr:uid="{00000000-0005-0000-0000-0000CB900000}"/>
    <cellStyle name="Normal 69 3 2 2 9 2" xfId="12646" xr:uid="{00000000-0005-0000-0000-0000CC900000}"/>
    <cellStyle name="Normal 69 3 2 2 9 3" xfId="20805" xr:uid="{00000000-0005-0000-0000-0000CD900000}"/>
    <cellStyle name="Normal 69 3 2 2 9 4" xfId="28958" xr:uid="{00000000-0005-0000-0000-0000CE900000}"/>
    <cellStyle name="Normal 69 3 2 2 9 5" xfId="37190" xr:uid="{00000000-0005-0000-0000-0000CF900000}"/>
    <cellStyle name="Normal 69 3 2 2 9 6" xfId="46701" xr:uid="{00000000-0005-0000-0000-0000D0900000}"/>
    <cellStyle name="Normal 69 3 2 20" xfId="8840" xr:uid="{00000000-0005-0000-0000-0000D1900000}"/>
    <cellStyle name="Normal 69 3 2 20 2" xfId="42895" xr:uid="{00000000-0005-0000-0000-0000D2900000}"/>
    <cellStyle name="Normal 69 3 2 20 3" xfId="52406" xr:uid="{00000000-0005-0000-0000-0000D3900000}"/>
    <cellStyle name="Normal 69 3 2 21" xfId="8919" xr:uid="{00000000-0005-0000-0000-0000D4900000}"/>
    <cellStyle name="Normal 69 3 2 21 2" xfId="42974" xr:uid="{00000000-0005-0000-0000-0000D5900000}"/>
    <cellStyle name="Normal 69 3 2 21 3" xfId="52485" xr:uid="{00000000-0005-0000-0000-0000D6900000}"/>
    <cellStyle name="Normal 69 3 2 22" xfId="8998" xr:uid="{00000000-0005-0000-0000-0000D7900000}"/>
    <cellStyle name="Normal 69 3 2 22 2" xfId="43053" xr:uid="{00000000-0005-0000-0000-0000D8900000}"/>
    <cellStyle name="Normal 69 3 2 22 3" xfId="52564" xr:uid="{00000000-0005-0000-0000-0000D9900000}"/>
    <cellStyle name="Normal 69 3 2 23" xfId="9077" xr:uid="{00000000-0005-0000-0000-0000DA900000}"/>
    <cellStyle name="Normal 69 3 2 23 2" xfId="43132" xr:uid="{00000000-0005-0000-0000-0000DB900000}"/>
    <cellStyle name="Normal 69 3 2 23 3" xfId="52643" xr:uid="{00000000-0005-0000-0000-0000DC900000}"/>
    <cellStyle name="Normal 69 3 2 24" xfId="9156" xr:uid="{00000000-0005-0000-0000-0000DD900000}"/>
    <cellStyle name="Normal 69 3 2 24 2" xfId="43211" xr:uid="{00000000-0005-0000-0000-0000DE900000}"/>
    <cellStyle name="Normal 69 3 2 24 3" xfId="52722" xr:uid="{00000000-0005-0000-0000-0000DF900000}"/>
    <cellStyle name="Normal 69 3 2 25" xfId="9235" xr:uid="{00000000-0005-0000-0000-0000E0900000}"/>
    <cellStyle name="Normal 69 3 2 25 2" xfId="43290" xr:uid="{00000000-0005-0000-0000-0000E1900000}"/>
    <cellStyle name="Normal 69 3 2 25 3" xfId="52801" xr:uid="{00000000-0005-0000-0000-0000E2900000}"/>
    <cellStyle name="Normal 69 3 2 26" xfId="9314" xr:uid="{00000000-0005-0000-0000-0000E3900000}"/>
    <cellStyle name="Normal 69 3 2 26 2" xfId="43369" xr:uid="{00000000-0005-0000-0000-0000E4900000}"/>
    <cellStyle name="Normal 69 3 2 26 3" xfId="52880" xr:uid="{00000000-0005-0000-0000-0000E5900000}"/>
    <cellStyle name="Normal 69 3 2 27" xfId="9393" xr:uid="{00000000-0005-0000-0000-0000E6900000}"/>
    <cellStyle name="Normal 69 3 2 27 2" xfId="43448" xr:uid="{00000000-0005-0000-0000-0000E7900000}"/>
    <cellStyle name="Normal 69 3 2 27 3" xfId="52959" xr:uid="{00000000-0005-0000-0000-0000E8900000}"/>
    <cellStyle name="Normal 69 3 2 28" xfId="9472" xr:uid="{00000000-0005-0000-0000-0000E9900000}"/>
    <cellStyle name="Normal 69 3 2 28 2" xfId="43527" xr:uid="{00000000-0005-0000-0000-0000EA900000}"/>
    <cellStyle name="Normal 69 3 2 28 3" xfId="53038" xr:uid="{00000000-0005-0000-0000-0000EB900000}"/>
    <cellStyle name="Normal 69 3 2 29" xfId="9551" xr:uid="{00000000-0005-0000-0000-0000EC900000}"/>
    <cellStyle name="Normal 69 3 2 29 2" xfId="43606" xr:uid="{00000000-0005-0000-0000-0000ED900000}"/>
    <cellStyle name="Normal 69 3 2 29 3" xfId="53117" xr:uid="{00000000-0005-0000-0000-0000EE900000}"/>
    <cellStyle name="Normal 69 3 2 3" xfId="430" xr:uid="{00000000-0005-0000-0000-0000EF900000}"/>
    <cellStyle name="Normal 69 3 2 3 10" xfId="26273" xr:uid="{00000000-0005-0000-0000-0000F0900000}"/>
    <cellStyle name="Normal 69 3 2 3 11" xfId="34505" xr:uid="{00000000-0005-0000-0000-0000F1900000}"/>
    <cellStyle name="Normal 69 3 2 3 12" xfId="44016" xr:uid="{00000000-0005-0000-0000-0000F2900000}"/>
    <cellStyle name="Normal 69 3 2 3 2" xfId="592" xr:uid="{00000000-0005-0000-0000-0000F3900000}"/>
    <cellStyle name="Normal 69 3 2 3 2 10" xfId="34665" xr:uid="{00000000-0005-0000-0000-0000F4900000}"/>
    <cellStyle name="Normal 69 3 2 3 2 11" xfId="44176" xr:uid="{00000000-0005-0000-0000-0000F5900000}"/>
    <cellStyle name="Normal 69 3 2 3 2 2" xfId="918" xr:uid="{00000000-0005-0000-0000-0000F6900000}"/>
    <cellStyle name="Normal 69 3 2 3 2 2 10" xfId="44496" xr:uid="{00000000-0005-0000-0000-0000F7900000}"/>
    <cellStyle name="Normal 69 3 2 3 2 2 2" xfId="1561" xr:uid="{00000000-0005-0000-0000-0000F8900000}"/>
    <cellStyle name="Normal 69 3 2 3 2 2 2 2" xfId="2844" xr:uid="{00000000-0005-0000-0000-0000F9900000}"/>
    <cellStyle name="Normal 69 3 2 3 2 2 2 2 2" xfId="5884" xr:uid="{00000000-0005-0000-0000-0000FA900000}"/>
    <cellStyle name="Normal 69 3 2 3 2 2 2 2 2 2" xfId="15401" xr:uid="{00000000-0005-0000-0000-0000FB900000}"/>
    <cellStyle name="Normal 69 3 2 3 2 2 2 2 2 3" xfId="23554" xr:uid="{00000000-0005-0000-0000-0000FC900000}"/>
    <cellStyle name="Normal 69 3 2 3 2 2 2 2 2 4" xfId="31707" xr:uid="{00000000-0005-0000-0000-0000FD900000}"/>
    <cellStyle name="Normal 69 3 2 3 2 2 2 2 2 5" xfId="39939" xr:uid="{00000000-0005-0000-0000-0000FE900000}"/>
    <cellStyle name="Normal 69 3 2 3 2 2 2 2 2 6" xfId="49450" xr:uid="{00000000-0005-0000-0000-0000FF900000}"/>
    <cellStyle name="Normal 69 3 2 3 2 2 2 2 3" xfId="8444" xr:uid="{00000000-0005-0000-0000-000000910000}"/>
    <cellStyle name="Normal 69 3 2 3 2 2 2 2 3 2" xfId="17961" xr:uid="{00000000-0005-0000-0000-000001910000}"/>
    <cellStyle name="Normal 69 3 2 3 2 2 2 2 3 3" xfId="26114" xr:uid="{00000000-0005-0000-0000-000002910000}"/>
    <cellStyle name="Normal 69 3 2 3 2 2 2 2 3 4" xfId="34267" xr:uid="{00000000-0005-0000-0000-000003910000}"/>
    <cellStyle name="Normal 69 3 2 3 2 2 2 2 3 5" xfId="42499" xr:uid="{00000000-0005-0000-0000-000004910000}"/>
    <cellStyle name="Normal 69 3 2 3 2 2 2 2 3 6" xfId="52010" xr:uid="{00000000-0005-0000-0000-000005910000}"/>
    <cellStyle name="Normal 69 3 2 3 2 2 2 2 4" xfId="12361" xr:uid="{00000000-0005-0000-0000-000006910000}"/>
    <cellStyle name="Normal 69 3 2 3 2 2 2 2 5" xfId="20520" xr:uid="{00000000-0005-0000-0000-000007910000}"/>
    <cellStyle name="Normal 69 3 2 3 2 2 2 2 6" xfId="28673" xr:uid="{00000000-0005-0000-0000-000008910000}"/>
    <cellStyle name="Normal 69 3 2 3 2 2 2 2 7" xfId="36905" xr:uid="{00000000-0005-0000-0000-000009910000}"/>
    <cellStyle name="Normal 69 3 2 3 2 2 2 2 8" xfId="46416" xr:uid="{00000000-0005-0000-0000-00000A910000}"/>
    <cellStyle name="Normal 69 3 2 3 2 2 2 3" xfId="4604" xr:uid="{00000000-0005-0000-0000-00000B910000}"/>
    <cellStyle name="Normal 69 3 2 3 2 2 2 3 2" xfId="14121" xr:uid="{00000000-0005-0000-0000-00000C910000}"/>
    <cellStyle name="Normal 69 3 2 3 2 2 2 3 3" xfId="22274" xr:uid="{00000000-0005-0000-0000-00000D910000}"/>
    <cellStyle name="Normal 69 3 2 3 2 2 2 3 4" xfId="30427" xr:uid="{00000000-0005-0000-0000-00000E910000}"/>
    <cellStyle name="Normal 69 3 2 3 2 2 2 3 5" xfId="38659" xr:uid="{00000000-0005-0000-0000-00000F910000}"/>
    <cellStyle name="Normal 69 3 2 3 2 2 2 3 6" xfId="48170" xr:uid="{00000000-0005-0000-0000-000010910000}"/>
    <cellStyle name="Normal 69 3 2 3 2 2 2 4" xfId="7164" xr:uid="{00000000-0005-0000-0000-000011910000}"/>
    <cellStyle name="Normal 69 3 2 3 2 2 2 4 2" xfId="16681" xr:uid="{00000000-0005-0000-0000-000012910000}"/>
    <cellStyle name="Normal 69 3 2 3 2 2 2 4 3" xfId="24834" xr:uid="{00000000-0005-0000-0000-000013910000}"/>
    <cellStyle name="Normal 69 3 2 3 2 2 2 4 4" xfId="32987" xr:uid="{00000000-0005-0000-0000-000014910000}"/>
    <cellStyle name="Normal 69 3 2 3 2 2 2 4 5" xfId="41219" xr:uid="{00000000-0005-0000-0000-000015910000}"/>
    <cellStyle name="Normal 69 3 2 3 2 2 2 4 6" xfId="50730" xr:uid="{00000000-0005-0000-0000-000016910000}"/>
    <cellStyle name="Normal 69 3 2 3 2 2 2 5" xfId="11081" xr:uid="{00000000-0005-0000-0000-000017910000}"/>
    <cellStyle name="Normal 69 3 2 3 2 2 2 6" xfId="19240" xr:uid="{00000000-0005-0000-0000-000018910000}"/>
    <cellStyle name="Normal 69 3 2 3 2 2 2 7" xfId="27393" xr:uid="{00000000-0005-0000-0000-000019910000}"/>
    <cellStyle name="Normal 69 3 2 3 2 2 2 8" xfId="35625" xr:uid="{00000000-0005-0000-0000-00001A910000}"/>
    <cellStyle name="Normal 69 3 2 3 2 2 2 9" xfId="45136" xr:uid="{00000000-0005-0000-0000-00001B910000}"/>
    <cellStyle name="Normal 69 3 2 3 2 2 3" xfId="2204" xr:uid="{00000000-0005-0000-0000-00001C910000}"/>
    <cellStyle name="Normal 69 3 2 3 2 2 3 2" xfId="5244" xr:uid="{00000000-0005-0000-0000-00001D910000}"/>
    <cellStyle name="Normal 69 3 2 3 2 2 3 2 2" xfId="14761" xr:uid="{00000000-0005-0000-0000-00001E910000}"/>
    <cellStyle name="Normal 69 3 2 3 2 2 3 2 3" xfId="22914" xr:uid="{00000000-0005-0000-0000-00001F910000}"/>
    <cellStyle name="Normal 69 3 2 3 2 2 3 2 4" xfId="31067" xr:uid="{00000000-0005-0000-0000-000020910000}"/>
    <cellStyle name="Normal 69 3 2 3 2 2 3 2 5" xfId="39299" xr:uid="{00000000-0005-0000-0000-000021910000}"/>
    <cellStyle name="Normal 69 3 2 3 2 2 3 2 6" xfId="48810" xr:uid="{00000000-0005-0000-0000-000022910000}"/>
    <cellStyle name="Normal 69 3 2 3 2 2 3 3" xfId="7804" xr:uid="{00000000-0005-0000-0000-000023910000}"/>
    <cellStyle name="Normal 69 3 2 3 2 2 3 3 2" xfId="17321" xr:uid="{00000000-0005-0000-0000-000024910000}"/>
    <cellStyle name="Normal 69 3 2 3 2 2 3 3 3" xfId="25474" xr:uid="{00000000-0005-0000-0000-000025910000}"/>
    <cellStyle name="Normal 69 3 2 3 2 2 3 3 4" xfId="33627" xr:uid="{00000000-0005-0000-0000-000026910000}"/>
    <cellStyle name="Normal 69 3 2 3 2 2 3 3 5" xfId="41859" xr:uid="{00000000-0005-0000-0000-000027910000}"/>
    <cellStyle name="Normal 69 3 2 3 2 2 3 3 6" xfId="51370" xr:uid="{00000000-0005-0000-0000-000028910000}"/>
    <cellStyle name="Normal 69 3 2 3 2 2 3 4" xfId="11721" xr:uid="{00000000-0005-0000-0000-000029910000}"/>
    <cellStyle name="Normal 69 3 2 3 2 2 3 5" xfId="19880" xr:uid="{00000000-0005-0000-0000-00002A910000}"/>
    <cellStyle name="Normal 69 3 2 3 2 2 3 6" xfId="28033" xr:uid="{00000000-0005-0000-0000-00002B910000}"/>
    <cellStyle name="Normal 69 3 2 3 2 2 3 7" xfId="36265" xr:uid="{00000000-0005-0000-0000-00002C910000}"/>
    <cellStyle name="Normal 69 3 2 3 2 2 3 8" xfId="45776" xr:uid="{00000000-0005-0000-0000-00002D910000}"/>
    <cellStyle name="Normal 69 3 2 3 2 2 4" xfId="3964" xr:uid="{00000000-0005-0000-0000-00002E910000}"/>
    <cellStyle name="Normal 69 3 2 3 2 2 4 2" xfId="13481" xr:uid="{00000000-0005-0000-0000-00002F910000}"/>
    <cellStyle name="Normal 69 3 2 3 2 2 4 3" xfId="21634" xr:uid="{00000000-0005-0000-0000-000030910000}"/>
    <cellStyle name="Normal 69 3 2 3 2 2 4 4" xfId="29787" xr:uid="{00000000-0005-0000-0000-000031910000}"/>
    <cellStyle name="Normal 69 3 2 3 2 2 4 5" xfId="38019" xr:uid="{00000000-0005-0000-0000-000032910000}"/>
    <cellStyle name="Normal 69 3 2 3 2 2 4 6" xfId="47530" xr:uid="{00000000-0005-0000-0000-000033910000}"/>
    <cellStyle name="Normal 69 3 2 3 2 2 5" xfId="6524" xr:uid="{00000000-0005-0000-0000-000034910000}"/>
    <cellStyle name="Normal 69 3 2 3 2 2 5 2" xfId="16041" xr:uid="{00000000-0005-0000-0000-000035910000}"/>
    <cellStyle name="Normal 69 3 2 3 2 2 5 3" xfId="24194" xr:uid="{00000000-0005-0000-0000-000036910000}"/>
    <cellStyle name="Normal 69 3 2 3 2 2 5 4" xfId="32347" xr:uid="{00000000-0005-0000-0000-000037910000}"/>
    <cellStyle name="Normal 69 3 2 3 2 2 5 5" xfId="40579" xr:uid="{00000000-0005-0000-0000-000038910000}"/>
    <cellStyle name="Normal 69 3 2 3 2 2 5 6" xfId="50090" xr:uid="{00000000-0005-0000-0000-000039910000}"/>
    <cellStyle name="Normal 69 3 2 3 2 2 6" xfId="10441" xr:uid="{00000000-0005-0000-0000-00003A910000}"/>
    <cellStyle name="Normal 69 3 2 3 2 2 7" xfId="18600" xr:uid="{00000000-0005-0000-0000-00003B910000}"/>
    <cellStyle name="Normal 69 3 2 3 2 2 8" xfId="26753" xr:uid="{00000000-0005-0000-0000-00003C910000}"/>
    <cellStyle name="Normal 69 3 2 3 2 2 9" xfId="34985" xr:uid="{00000000-0005-0000-0000-00003D910000}"/>
    <cellStyle name="Normal 69 3 2 3 2 3" xfId="1241" xr:uid="{00000000-0005-0000-0000-00003E910000}"/>
    <cellStyle name="Normal 69 3 2 3 2 3 2" xfId="2524" xr:uid="{00000000-0005-0000-0000-00003F910000}"/>
    <cellStyle name="Normal 69 3 2 3 2 3 2 2" xfId="5564" xr:uid="{00000000-0005-0000-0000-000040910000}"/>
    <cellStyle name="Normal 69 3 2 3 2 3 2 2 2" xfId="15081" xr:uid="{00000000-0005-0000-0000-000041910000}"/>
    <cellStyle name="Normal 69 3 2 3 2 3 2 2 3" xfId="23234" xr:uid="{00000000-0005-0000-0000-000042910000}"/>
    <cellStyle name="Normal 69 3 2 3 2 3 2 2 4" xfId="31387" xr:uid="{00000000-0005-0000-0000-000043910000}"/>
    <cellStyle name="Normal 69 3 2 3 2 3 2 2 5" xfId="39619" xr:uid="{00000000-0005-0000-0000-000044910000}"/>
    <cellStyle name="Normal 69 3 2 3 2 3 2 2 6" xfId="49130" xr:uid="{00000000-0005-0000-0000-000045910000}"/>
    <cellStyle name="Normal 69 3 2 3 2 3 2 3" xfId="8124" xr:uid="{00000000-0005-0000-0000-000046910000}"/>
    <cellStyle name="Normal 69 3 2 3 2 3 2 3 2" xfId="17641" xr:uid="{00000000-0005-0000-0000-000047910000}"/>
    <cellStyle name="Normal 69 3 2 3 2 3 2 3 3" xfId="25794" xr:uid="{00000000-0005-0000-0000-000048910000}"/>
    <cellStyle name="Normal 69 3 2 3 2 3 2 3 4" xfId="33947" xr:uid="{00000000-0005-0000-0000-000049910000}"/>
    <cellStyle name="Normal 69 3 2 3 2 3 2 3 5" xfId="42179" xr:uid="{00000000-0005-0000-0000-00004A910000}"/>
    <cellStyle name="Normal 69 3 2 3 2 3 2 3 6" xfId="51690" xr:uid="{00000000-0005-0000-0000-00004B910000}"/>
    <cellStyle name="Normal 69 3 2 3 2 3 2 4" xfId="12041" xr:uid="{00000000-0005-0000-0000-00004C910000}"/>
    <cellStyle name="Normal 69 3 2 3 2 3 2 5" xfId="20200" xr:uid="{00000000-0005-0000-0000-00004D910000}"/>
    <cellStyle name="Normal 69 3 2 3 2 3 2 6" xfId="28353" xr:uid="{00000000-0005-0000-0000-00004E910000}"/>
    <cellStyle name="Normal 69 3 2 3 2 3 2 7" xfId="36585" xr:uid="{00000000-0005-0000-0000-00004F910000}"/>
    <cellStyle name="Normal 69 3 2 3 2 3 2 8" xfId="46096" xr:uid="{00000000-0005-0000-0000-000050910000}"/>
    <cellStyle name="Normal 69 3 2 3 2 3 3" xfId="4284" xr:uid="{00000000-0005-0000-0000-000051910000}"/>
    <cellStyle name="Normal 69 3 2 3 2 3 3 2" xfId="13801" xr:uid="{00000000-0005-0000-0000-000052910000}"/>
    <cellStyle name="Normal 69 3 2 3 2 3 3 3" xfId="21954" xr:uid="{00000000-0005-0000-0000-000053910000}"/>
    <cellStyle name="Normal 69 3 2 3 2 3 3 4" xfId="30107" xr:uid="{00000000-0005-0000-0000-000054910000}"/>
    <cellStyle name="Normal 69 3 2 3 2 3 3 5" xfId="38339" xr:uid="{00000000-0005-0000-0000-000055910000}"/>
    <cellStyle name="Normal 69 3 2 3 2 3 3 6" xfId="47850" xr:uid="{00000000-0005-0000-0000-000056910000}"/>
    <cellStyle name="Normal 69 3 2 3 2 3 4" xfId="6844" xr:uid="{00000000-0005-0000-0000-000057910000}"/>
    <cellStyle name="Normal 69 3 2 3 2 3 4 2" xfId="16361" xr:uid="{00000000-0005-0000-0000-000058910000}"/>
    <cellStyle name="Normal 69 3 2 3 2 3 4 3" xfId="24514" xr:uid="{00000000-0005-0000-0000-000059910000}"/>
    <cellStyle name="Normal 69 3 2 3 2 3 4 4" xfId="32667" xr:uid="{00000000-0005-0000-0000-00005A910000}"/>
    <cellStyle name="Normal 69 3 2 3 2 3 4 5" xfId="40899" xr:uid="{00000000-0005-0000-0000-00005B910000}"/>
    <cellStyle name="Normal 69 3 2 3 2 3 4 6" xfId="50410" xr:uid="{00000000-0005-0000-0000-00005C910000}"/>
    <cellStyle name="Normal 69 3 2 3 2 3 5" xfId="10761" xr:uid="{00000000-0005-0000-0000-00005D910000}"/>
    <cellStyle name="Normal 69 3 2 3 2 3 6" xfId="18920" xr:uid="{00000000-0005-0000-0000-00005E910000}"/>
    <cellStyle name="Normal 69 3 2 3 2 3 7" xfId="27073" xr:uid="{00000000-0005-0000-0000-00005F910000}"/>
    <cellStyle name="Normal 69 3 2 3 2 3 8" xfId="35305" xr:uid="{00000000-0005-0000-0000-000060910000}"/>
    <cellStyle name="Normal 69 3 2 3 2 3 9" xfId="44816" xr:uid="{00000000-0005-0000-0000-000061910000}"/>
    <cellStyle name="Normal 69 3 2 3 2 4" xfId="1884" xr:uid="{00000000-0005-0000-0000-000062910000}"/>
    <cellStyle name="Normal 69 3 2 3 2 4 2" xfId="4924" xr:uid="{00000000-0005-0000-0000-000063910000}"/>
    <cellStyle name="Normal 69 3 2 3 2 4 2 2" xfId="14441" xr:uid="{00000000-0005-0000-0000-000064910000}"/>
    <cellStyle name="Normal 69 3 2 3 2 4 2 3" xfId="22594" xr:uid="{00000000-0005-0000-0000-000065910000}"/>
    <cellStyle name="Normal 69 3 2 3 2 4 2 4" xfId="30747" xr:uid="{00000000-0005-0000-0000-000066910000}"/>
    <cellStyle name="Normal 69 3 2 3 2 4 2 5" xfId="38979" xr:uid="{00000000-0005-0000-0000-000067910000}"/>
    <cellStyle name="Normal 69 3 2 3 2 4 2 6" xfId="48490" xr:uid="{00000000-0005-0000-0000-000068910000}"/>
    <cellStyle name="Normal 69 3 2 3 2 4 3" xfId="7484" xr:uid="{00000000-0005-0000-0000-000069910000}"/>
    <cellStyle name="Normal 69 3 2 3 2 4 3 2" xfId="17001" xr:uid="{00000000-0005-0000-0000-00006A910000}"/>
    <cellStyle name="Normal 69 3 2 3 2 4 3 3" xfId="25154" xr:uid="{00000000-0005-0000-0000-00006B910000}"/>
    <cellStyle name="Normal 69 3 2 3 2 4 3 4" xfId="33307" xr:uid="{00000000-0005-0000-0000-00006C910000}"/>
    <cellStyle name="Normal 69 3 2 3 2 4 3 5" xfId="41539" xr:uid="{00000000-0005-0000-0000-00006D910000}"/>
    <cellStyle name="Normal 69 3 2 3 2 4 3 6" xfId="51050" xr:uid="{00000000-0005-0000-0000-00006E910000}"/>
    <cellStyle name="Normal 69 3 2 3 2 4 4" xfId="11401" xr:uid="{00000000-0005-0000-0000-00006F910000}"/>
    <cellStyle name="Normal 69 3 2 3 2 4 5" xfId="19560" xr:uid="{00000000-0005-0000-0000-000070910000}"/>
    <cellStyle name="Normal 69 3 2 3 2 4 6" xfId="27713" xr:uid="{00000000-0005-0000-0000-000071910000}"/>
    <cellStyle name="Normal 69 3 2 3 2 4 7" xfId="35945" xr:uid="{00000000-0005-0000-0000-000072910000}"/>
    <cellStyle name="Normal 69 3 2 3 2 4 8" xfId="45456" xr:uid="{00000000-0005-0000-0000-000073910000}"/>
    <cellStyle name="Normal 69 3 2 3 2 5" xfId="3641" xr:uid="{00000000-0005-0000-0000-000074910000}"/>
    <cellStyle name="Normal 69 3 2 3 2 5 2" xfId="13158" xr:uid="{00000000-0005-0000-0000-000075910000}"/>
    <cellStyle name="Normal 69 3 2 3 2 5 3" xfId="21314" xr:uid="{00000000-0005-0000-0000-000076910000}"/>
    <cellStyle name="Normal 69 3 2 3 2 5 4" xfId="29467" xr:uid="{00000000-0005-0000-0000-000077910000}"/>
    <cellStyle name="Normal 69 3 2 3 2 5 5" xfId="37699" xr:uid="{00000000-0005-0000-0000-000078910000}"/>
    <cellStyle name="Normal 69 3 2 3 2 5 6" xfId="47210" xr:uid="{00000000-0005-0000-0000-000079910000}"/>
    <cellStyle name="Normal 69 3 2 3 2 6" xfId="6204" xr:uid="{00000000-0005-0000-0000-00007A910000}"/>
    <cellStyle name="Normal 69 3 2 3 2 6 2" xfId="15721" xr:uid="{00000000-0005-0000-0000-00007B910000}"/>
    <cellStyle name="Normal 69 3 2 3 2 6 3" xfId="23874" xr:uid="{00000000-0005-0000-0000-00007C910000}"/>
    <cellStyle name="Normal 69 3 2 3 2 6 4" xfId="32027" xr:uid="{00000000-0005-0000-0000-00007D910000}"/>
    <cellStyle name="Normal 69 3 2 3 2 6 5" xfId="40259" xr:uid="{00000000-0005-0000-0000-00007E910000}"/>
    <cellStyle name="Normal 69 3 2 3 2 6 6" xfId="49770" xr:uid="{00000000-0005-0000-0000-00007F910000}"/>
    <cellStyle name="Normal 69 3 2 3 2 7" xfId="10121" xr:uid="{00000000-0005-0000-0000-000080910000}"/>
    <cellStyle name="Normal 69 3 2 3 2 8" xfId="18280" xr:uid="{00000000-0005-0000-0000-000081910000}"/>
    <cellStyle name="Normal 69 3 2 3 2 9" xfId="26433" xr:uid="{00000000-0005-0000-0000-000082910000}"/>
    <cellStyle name="Normal 69 3 2 3 3" xfId="755" xr:uid="{00000000-0005-0000-0000-000083910000}"/>
    <cellStyle name="Normal 69 3 2 3 3 10" xfId="44336" xr:uid="{00000000-0005-0000-0000-000084910000}"/>
    <cellStyle name="Normal 69 3 2 3 3 2" xfId="1401" xr:uid="{00000000-0005-0000-0000-000085910000}"/>
    <cellStyle name="Normal 69 3 2 3 3 2 2" xfId="2684" xr:uid="{00000000-0005-0000-0000-000086910000}"/>
    <cellStyle name="Normal 69 3 2 3 3 2 2 2" xfId="5724" xr:uid="{00000000-0005-0000-0000-000087910000}"/>
    <cellStyle name="Normal 69 3 2 3 3 2 2 2 2" xfId="15241" xr:uid="{00000000-0005-0000-0000-000088910000}"/>
    <cellStyle name="Normal 69 3 2 3 3 2 2 2 3" xfId="23394" xr:uid="{00000000-0005-0000-0000-000089910000}"/>
    <cellStyle name="Normal 69 3 2 3 3 2 2 2 4" xfId="31547" xr:uid="{00000000-0005-0000-0000-00008A910000}"/>
    <cellStyle name="Normal 69 3 2 3 3 2 2 2 5" xfId="39779" xr:uid="{00000000-0005-0000-0000-00008B910000}"/>
    <cellStyle name="Normal 69 3 2 3 3 2 2 2 6" xfId="49290" xr:uid="{00000000-0005-0000-0000-00008C910000}"/>
    <cellStyle name="Normal 69 3 2 3 3 2 2 3" xfId="8284" xr:uid="{00000000-0005-0000-0000-00008D910000}"/>
    <cellStyle name="Normal 69 3 2 3 3 2 2 3 2" xfId="17801" xr:uid="{00000000-0005-0000-0000-00008E910000}"/>
    <cellStyle name="Normal 69 3 2 3 3 2 2 3 3" xfId="25954" xr:uid="{00000000-0005-0000-0000-00008F910000}"/>
    <cellStyle name="Normal 69 3 2 3 3 2 2 3 4" xfId="34107" xr:uid="{00000000-0005-0000-0000-000090910000}"/>
    <cellStyle name="Normal 69 3 2 3 3 2 2 3 5" xfId="42339" xr:uid="{00000000-0005-0000-0000-000091910000}"/>
    <cellStyle name="Normal 69 3 2 3 3 2 2 3 6" xfId="51850" xr:uid="{00000000-0005-0000-0000-000092910000}"/>
    <cellStyle name="Normal 69 3 2 3 3 2 2 4" xfId="12201" xr:uid="{00000000-0005-0000-0000-000093910000}"/>
    <cellStyle name="Normal 69 3 2 3 3 2 2 5" xfId="20360" xr:uid="{00000000-0005-0000-0000-000094910000}"/>
    <cellStyle name="Normal 69 3 2 3 3 2 2 6" xfId="28513" xr:uid="{00000000-0005-0000-0000-000095910000}"/>
    <cellStyle name="Normal 69 3 2 3 3 2 2 7" xfId="36745" xr:uid="{00000000-0005-0000-0000-000096910000}"/>
    <cellStyle name="Normal 69 3 2 3 3 2 2 8" xfId="46256" xr:uid="{00000000-0005-0000-0000-000097910000}"/>
    <cellStyle name="Normal 69 3 2 3 3 2 3" xfId="4444" xr:uid="{00000000-0005-0000-0000-000098910000}"/>
    <cellStyle name="Normal 69 3 2 3 3 2 3 2" xfId="13961" xr:uid="{00000000-0005-0000-0000-000099910000}"/>
    <cellStyle name="Normal 69 3 2 3 3 2 3 3" xfId="22114" xr:uid="{00000000-0005-0000-0000-00009A910000}"/>
    <cellStyle name="Normal 69 3 2 3 3 2 3 4" xfId="30267" xr:uid="{00000000-0005-0000-0000-00009B910000}"/>
    <cellStyle name="Normal 69 3 2 3 3 2 3 5" xfId="38499" xr:uid="{00000000-0005-0000-0000-00009C910000}"/>
    <cellStyle name="Normal 69 3 2 3 3 2 3 6" xfId="48010" xr:uid="{00000000-0005-0000-0000-00009D910000}"/>
    <cellStyle name="Normal 69 3 2 3 3 2 4" xfId="7004" xr:uid="{00000000-0005-0000-0000-00009E910000}"/>
    <cellStyle name="Normal 69 3 2 3 3 2 4 2" xfId="16521" xr:uid="{00000000-0005-0000-0000-00009F910000}"/>
    <cellStyle name="Normal 69 3 2 3 3 2 4 3" xfId="24674" xr:uid="{00000000-0005-0000-0000-0000A0910000}"/>
    <cellStyle name="Normal 69 3 2 3 3 2 4 4" xfId="32827" xr:uid="{00000000-0005-0000-0000-0000A1910000}"/>
    <cellStyle name="Normal 69 3 2 3 3 2 4 5" xfId="41059" xr:uid="{00000000-0005-0000-0000-0000A2910000}"/>
    <cellStyle name="Normal 69 3 2 3 3 2 4 6" xfId="50570" xr:uid="{00000000-0005-0000-0000-0000A3910000}"/>
    <cellStyle name="Normal 69 3 2 3 3 2 5" xfId="10921" xr:uid="{00000000-0005-0000-0000-0000A4910000}"/>
    <cellStyle name="Normal 69 3 2 3 3 2 6" xfId="19080" xr:uid="{00000000-0005-0000-0000-0000A5910000}"/>
    <cellStyle name="Normal 69 3 2 3 3 2 7" xfId="27233" xr:uid="{00000000-0005-0000-0000-0000A6910000}"/>
    <cellStyle name="Normal 69 3 2 3 3 2 8" xfId="35465" xr:uid="{00000000-0005-0000-0000-0000A7910000}"/>
    <cellStyle name="Normal 69 3 2 3 3 2 9" xfId="44976" xr:uid="{00000000-0005-0000-0000-0000A8910000}"/>
    <cellStyle name="Normal 69 3 2 3 3 3" xfId="2044" xr:uid="{00000000-0005-0000-0000-0000A9910000}"/>
    <cellStyle name="Normal 69 3 2 3 3 3 2" xfId="5084" xr:uid="{00000000-0005-0000-0000-0000AA910000}"/>
    <cellStyle name="Normal 69 3 2 3 3 3 2 2" xfId="14601" xr:uid="{00000000-0005-0000-0000-0000AB910000}"/>
    <cellStyle name="Normal 69 3 2 3 3 3 2 3" xfId="22754" xr:uid="{00000000-0005-0000-0000-0000AC910000}"/>
    <cellStyle name="Normal 69 3 2 3 3 3 2 4" xfId="30907" xr:uid="{00000000-0005-0000-0000-0000AD910000}"/>
    <cellStyle name="Normal 69 3 2 3 3 3 2 5" xfId="39139" xr:uid="{00000000-0005-0000-0000-0000AE910000}"/>
    <cellStyle name="Normal 69 3 2 3 3 3 2 6" xfId="48650" xr:uid="{00000000-0005-0000-0000-0000AF910000}"/>
    <cellStyle name="Normal 69 3 2 3 3 3 3" xfId="7644" xr:uid="{00000000-0005-0000-0000-0000B0910000}"/>
    <cellStyle name="Normal 69 3 2 3 3 3 3 2" xfId="17161" xr:uid="{00000000-0005-0000-0000-0000B1910000}"/>
    <cellStyle name="Normal 69 3 2 3 3 3 3 3" xfId="25314" xr:uid="{00000000-0005-0000-0000-0000B2910000}"/>
    <cellStyle name="Normal 69 3 2 3 3 3 3 4" xfId="33467" xr:uid="{00000000-0005-0000-0000-0000B3910000}"/>
    <cellStyle name="Normal 69 3 2 3 3 3 3 5" xfId="41699" xr:uid="{00000000-0005-0000-0000-0000B4910000}"/>
    <cellStyle name="Normal 69 3 2 3 3 3 3 6" xfId="51210" xr:uid="{00000000-0005-0000-0000-0000B5910000}"/>
    <cellStyle name="Normal 69 3 2 3 3 3 4" xfId="11561" xr:uid="{00000000-0005-0000-0000-0000B6910000}"/>
    <cellStyle name="Normal 69 3 2 3 3 3 5" xfId="19720" xr:uid="{00000000-0005-0000-0000-0000B7910000}"/>
    <cellStyle name="Normal 69 3 2 3 3 3 6" xfId="27873" xr:uid="{00000000-0005-0000-0000-0000B8910000}"/>
    <cellStyle name="Normal 69 3 2 3 3 3 7" xfId="36105" xr:uid="{00000000-0005-0000-0000-0000B9910000}"/>
    <cellStyle name="Normal 69 3 2 3 3 3 8" xfId="45616" xr:uid="{00000000-0005-0000-0000-0000BA910000}"/>
    <cellStyle name="Normal 69 3 2 3 3 4" xfId="3801" xr:uid="{00000000-0005-0000-0000-0000BB910000}"/>
    <cellStyle name="Normal 69 3 2 3 3 4 2" xfId="13318" xr:uid="{00000000-0005-0000-0000-0000BC910000}"/>
    <cellStyle name="Normal 69 3 2 3 3 4 3" xfId="21474" xr:uid="{00000000-0005-0000-0000-0000BD910000}"/>
    <cellStyle name="Normal 69 3 2 3 3 4 4" xfId="29627" xr:uid="{00000000-0005-0000-0000-0000BE910000}"/>
    <cellStyle name="Normal 69 3 2 3 3 4 5" xfId="37859" xr:uid="{00000000-0005-0000-0000-0000BF910000}"/>
    <cellStyle name="Normal 69 3 2 3 3 4 6" xfId="47370" xr:uid="{00000000-0005-0000-0000-0000C0910000}"/>
    <cellStyle name="Normal 69 3 2 3 3 5" xfId="6364" xr:uid="{00000000-0005-0000-0000-0000C1910000}"/>
    <cellStyle name="Normal 69 3 2 3 3 5 2" xfId="15881" xr:uid="{00000000-0005-0000-0000-0000C2910000}"/>
    <cellStyle name="Normal 69 3 2 3 3 5 3" xfId="24034" xr:uid="{00000000-0005-0000-0000-0000C3910000}"/>
    <cellStyle name="Normal 69 3 2 3 3 5 4" xfId="32187" xr:uid="{00000000-0005-0000-0000-0000C4910000}"/>
    <cellStyle name="Normal 69 3 2 3 3 5 5" xfId="40419" xr:uid="{00000000-0005-0000-0000-0000C5910000}"/>
    <cellStyle name="Normal 69 3 2 3 3 5 6" xfId="49930" xr:uid="{00000000-0005-0000-0000-0000C6910000}"/>
    <cellStyle name="Normal 69 3 2 3 3 6" xfId="10281" xr:uid="{00000000-0005-0000-0000-0000C7910000}"/>
    <cellStyle name="Normal 69 3 2 3 3 7" xfId="18440" xr:uid="{00000000-0005-0000-0000-0000C8910000}"/>
    <cellStyle name="Normal 69 3 2 3 3 8" xfId="26593" xr:uid="{00000000-0005-0000-0000-0000C9910000}"/>
    <cellStyle name="Normal 69 3 2 3 3 9" xfId="34825" xr:uid="{00000000-0005-0000-0000-0000CA910000}"/>
    <cellStyle name="Normal 69 3 2 3 4" xfId="1081" xr:uid="{00000000-0005-0000-0000-0000CB910000}"/>
    <cellStyle name="Normal 69 3 2 3 4 2" xfId="2364" xr:uid="{00000000-0005-0000-0000-0000CC910000}"/>
    <cellStyle name="Normal 69 3 2 3 4 2 2" xfId="5404" xr:uid="{00000000-0005-0000-0000-0000CD910000}"/>
    <cellStyle name="Normal 69 3 2 3 4 2 2 2" xfId="14921" xr:uid="{00000000-0005-0000-0000-0000CE910000}"/>
    <cellStyle name="Normal 69 3 2 3 4 2 2 3" xfId="23074" xr:uid="{00000000-0005-0000-0000-0000CF910000}"/>
    <cellStyle name="Normal 69 3 2 3 4 2 2 4" xfId="31227" xr:uid="{00000000-0005-0000-0000-0000D0910000}"/>
    <cellStyle name="Normal 69 3 2 3 4 2 2 5" xfId="39459" xr:uid="{00000000-0005-0000-0000-0000D1910000}"/>
    <cellStyle name="Normal 69 3 2 3 4 2 2 6" xfId="48970" xr:uid="{00000000-0005-0000-0000-0000D2910000}"/>
    <cellStyle name="Normal 69 3 2 3 4 2 3" xfId="7964" xr:uid="{00000000-0005-0000-0000-0000D3910000}"/>
    <cellStyle name="Normal 69 3 2 3 4 2 3 2" xfId="17481" xr:uid="{00000000-0005-0000-0000-0000D4910000}"/>
    <cellStyle name="Normal 69 3 2 3 4 2 3 3" xfId="25634" xr:uid="{00000000-0005-0000-0000-0000D5910000}"/>
    <cellStyle name="Normal 69 3 2 3 4 2 3 4" xfId="33787" xr:uid="{00000000-0005-0000-0000-0000D6910000}"/>
    <cellStyle name="Normal 69 3 2 3 4 2 3 5" xfId="42019" xr:uid="{00000000-0005-0000-0000-0000D7910000}"/>
    <cellStyle name="Normal 69 3 2 3 4 2 3 6" xfId="51530" xr:uid="{00000000-0005-0000-0000-0000D8910000}"/>
    <cellStyle name="Normal 69 3 2 3 4 2 4" xfId="11881" xr:uid="{00000000-0005-0000-0000-0000D9910000}"/>
    <cellStyle name="Normal 69 3 2 3 4 2 5" xfId="20040" xr:uid="{00000000-0005-0000-0000-0000DA910000}"/>
    <cellStyle name="Normal 69 3 2 3 4 2 6" xfId="28193" xr:uid="{00000000-0005-0000-0000-0000DB910000}"/>
    <cellStyle name="Normal 69 3 2 3 4 2 7" xfId="36425" xr:uid="{00000000-0005-0000-0000-0000DC910000}"/>
    <cellStyle name="Normal 69 3 2 3 4 2 8" xfId="45936" xr:uid="{00000000-0005-0000-0000-0000DD910000}"/>
    <cellStyle name="Normal 69 3 2 3 4 3" xfId="4124" xr:uid="{00000000-0005-0000-0000-0000DE910000}"/>
    <cellStyle name="Normal 69 3 2 3 4 3 2" xfId="13641" xr:uid="{00000000-0005-0000-0000-0000DF910000}"/>
    <cellStyle name="Normal 69 3 2 3 4 3 3" xfId="21794" xr:uid="{00000000-0005-0000-0000-0000E0910000}"/>
    <cellStyle name="Normal 69 3 2 3 4 3 4" xfId="29947" xr:uid="{00000000-0005-0000-0000-0000E1910000}"/>
    <cellStyle name="Normal 69 3 2 3 4 3 5" xfId="38179" xr:uid="{00000000-0005-0000-0000-0000E2910000}"/>
    <cellStyle name="Normal 69 3 2 3 4 3 6" xfId="47690" xr:uid="{00000000-0005-0000-0000-0000E3910000}"/>
    <cellStyle name="Normal 69 3 2 3 4 4" xfId="6684" xr:uid="{00000000-0005-0000-0000-0000E4910000}"/>
    <cellStyle name="Normal 69 3 2 3 4 4 2" xfId="16201" xr:uid="{00000000-0005-0000-0000-0000E5910000}"/>
    <cellStyle name="Normal 69 3 2 3 4 4 3" xfId="24354" xr:uid="{00000000-0005-0000-0000-0000E6910000}"/>
    <cellStyle name="Normal 69 3 2 3 4 4 4" xfId="32507" xr:uid="{00000000-0005-0000-0000-0000E7910000}"/>
    <cellStyle name="Normal 69 3 2 3 4 4 5" xfId="40739" xr:uid="{00000000-0005-0000-0000-0000E8910000}"/>
    <cellStyle name="Normal 69 3 2 3 4 4 6" xfId="50250" xr:uid="{00000000-0005-0000-0000-0000E9910000}"/>
    <cellStyle name="Normal 69 3 2 3 4 5" xfId="10601" xr:uid="{00000000-0005-0000-0000-0000EA910000}"/>
    <cellStyle name="Normal 69 3 2 3 4 6" xfId="18760" xr:uid="{00000000-0005-0000-0000-0000EB910000}"/>
    <cellStyle name="Normal 69 3 2 3 4 7" xfId="26913" xr:uid="{00000000-0005-0000-0000-0000EC910000}"/>
    <cellStyle name="Normal 69 3 2 3 4 8" xfId="35145" xr:uid="{00000000-0005-0000-0000-0000ED910000}"/>
    <cellStyle name="Normal 69 3 2 3 4 9" xfId="44656" xr:uid="{00000000-0005-0000-0000-0000EE910000}"/>
    <cellStyle name="Normal 69 3 2 3 5" xfId="1724" xr:uid="{00000000-0005-0000-0000-0000EF910000}"/>
    <cellStyle name="Normal 69 3 2 3 5 2" xfId="4764" xr:uid="{00000000-0005-0000-0000-0000F0910000}"/>
    <cellStyle name="Normal 69 3 2 3 5 2 2" xfId="14281" xr:uid="{00000000-0005-0000-0000-0000F1910000}"/>
    <cellStyle name="Normal 69 3 2 3 5 2 3" xfId="22434" xr:uid="{00000000-0005-0000-0000-0000F2910000}"/>
    <cellStyle name="Normal 69 3 2 3 5 2 4" xfId="30587" xr:uid="{00000000-0005-0000-0000-0000F3910000}"/>
    <cellStyle name="Normal 69 3 2 3 5 2 5" xfId="38819" xr:uid="{00000000-0005-0000-0000-0000F4910000}"/>
    <cellStyle name="Normal 69 3 2 3 5 2 6" xfId="48330" xr:uid="{00000000-0005-0000-0000-0000F5910000}"/>
    <cellStyle name="Normal 69 3 2 3 5 3" xfId="7324" xr:uid="{00000000-0005-0000-0000-0000F6910000}"/>
    <cellStyle name="Normal 69 3 2 3 5 3 2" xfId="16841" xr:uid="{00000000-0005-0000-0000-0000F7910000}"/>
    <cellStyle name="Normal 69 3 2 3 5 3 3" xfId="24994" xr:uid="{00000000-0005-0000-0000-0000F8910000}"/>
    <cellStyle name="Normal 69 3 2 3 5 3 4" xfId="33147" xr:uid="{00000000-0005-0000-0000-0000F9910000}"/>
    <cellStyle name="Normal 69 3 2 3 5 3 5" xfId="41379" xr:uid="{00000000-0005-0000-0000-0000FA910000}"/>
    <cellStyle name="Normal 69 3 2 3 5 3 6" xfId="50890" xr:uid="{00000000-0005-0000-0000-0000FB910000}"/>
    <cellStyle name="Normal 69 3 2 3 5 4" xfId="11241" xr:uid="{00000000-0005-0000-0000-0000FC910000}"/>
    <cellStyle name="Normal 69 3 2 3 5 5" xfId="19400" xr:uid="{00000000-0005-0000-0000-0000FD910000}"/>
    <cellStyle name="Normal 69 3 2 3 5 6" xfId="27553" xr:uid="{00000000-0005-0000-0000-0000FE910000}"/>
    <cellStyle name="Normal 69 3 2 3 5 7" xfId="35785" xr:uid="{00000000-0005-0000-0000-0000FF910000}"/>
    <cellStyle name="Normal 69 3 2 3 5 8" xfId="45296" xr:uid="{00000000-0005-0000-0000-000000920000}"/>
    <cellStyle name="Normal 69 3 2 3 6" xfId="3478" xr:uid="{00000000-0005-0000-0000-000001920000}"/>
    <cellStyle name="Normal 69 3 2 3 6 2" xfId="12995" xr:uid="{00000000-0005-0000-0000-000002920000}"/>
    <cellStyle name="Normal 69 3 2 3 6 3" xfId="21154" xr:uid="{00000000-0005-0000-0000-000003920000}"/>
    <cellStyle name="Normal 69 3 2 3 6 4" xfId="29307" xr:uid="{00000000-0005-0000-0000-000004920000}"/>
    <cellStyle name="Normal 69 3 2 3 6 5" xfId="37539" xr:uid="{00000000-0005-0000-0000-000005920000}"/>
    <cellStyle name="Normal 69 3 2 3 6 6" xfId="47050" xr:uid="{00000000-0005-0000-0000-000006920000}"/>
    <cellStyle name="Normal 69 3 2 3 7" xfId="6044" xr:uid="{00000000-0005-0000-0000-000007920000}"/>
    <cellStyle name="Normal 69 3 2 3 7 2" xfId="15561" xr:uid="{00000000-0005-0000-0000-000008920000}"/>
    <cellStyle name="Normal 69 3 2 3 7 3" xfId="23714" xr:uid="{00000000-0005-0000-0000-000009920000}"/>
    <cellStyle name="Normal 69 3 2 3 7 4" xfId="31867" xr:uid="{00000000-0005-0000-0000-00000A920000}"/>
    <cellStyle name="Normal 69 3 2 3 7 5" xfId="40099" xr:uid="{00000000-0005-0000-0000-00000B920000}"/>
    <cellStyle name="Normal 69 3 2 3 7 6" xfId="49610" xr:uid="{00000000-0005-0000-0000-00000C920000}"/>
    <cellStyle name="Normal 69 3 2 3 8" xfId="9961" xr:uid="{00000000-0005-0000-0000-00000D920000}"/>
    <cellStyle name="Normal 69 3 2 3 9" xfId="18120" xr:uid="{00000000-0005-0000-0000-00000E920000}"/>
    <cellStyle name="Normal 69 3 2 30" xfId="9630" xr:uid="{00000000-0005-0000-0000-00000F920000}"/>
    <cellStyle name="Normal 69 3 2 30 2" xfId="43685" xr:uid="{00000000-0005-0000-0000-000010920000}"/>
    <cellStyle name="Normal 69 3 2 30 3" xfId="53196" xr:uid="{00000000-0005-0000-0000-000011920000}"/>
    <cellStyle name="Normal 69 3 2 31" xfId="9709" xr:uid="{00000000-0005-0000-0000-000012920000}"/>
    <cellStyle name="Normal 69 3 2 31 2" xfId="43764" xr:uid="{00000000-0005-0000-0000-000013920000}"/>
    <cellStyle name="Normal 69 3 2 31 3" xfId="53275" xr:uid="{00000000-0005-0000-0000-000014920000}"/>
    <cellStyle name="Normal 69 3 2 32" xfId="9788" xr:uid="{00000000-0005-0000-0000-000015920000}"/>
    <cellStyle name="Normal 69 3 2 32 2" xfId="43843" xr:uid="{00000000-0005-0000-0000-000016920000}"/>
    <cellStyle name="Normal 69 3 2 32 3" xfId="53354" xr:uid="{00000000-0005-0000-0000-000017920000}"/>
    <cellStyle name="Normal 69 3 2 33" xfId="9882" xr:uid="{00000000-0005-0000-0000-000018920000}"/>
    <cellStyle name="Normal 69 3 2 34" xfId="18041" xr:uid="{00000000-0005-0000-0000-000019920000}"/>
    <cellStyle name="Normal 69 3 2 35" xfId="26194" xr:uid="{00000000-0005-0000-0000-00001A920000}"/>
    <cellStyle name="Normal 69 3 2 36" xfId="34347" xr:uid="{00000000-0005-0000-0000-00001B920000}"/>
    <cellStyle name="Normal 69 3 2 37" xfId="34426" xr:uid="{00000000-0005-0000-0000-00001C920000}"/>
    <cellStyle name="Normal 69 3 2 38" xfId="43937" xr:uid="{00000000-0005-0000-0000-00001D920000}"/>
    <cellStyle name="Normal 69 3 2 39" xfId="53448" xr:uid="{00000000-0005-0000-0000-00001E920000}"/>
    <cellStyle name="Normal 69 3 2 4" xfId="512" xr:uid="{00000000-0005-0000-0000-00001F920000}"/>
    <cellStyle name="Normal 69 3 2 4 10" xfId="34585" xr:uid="{00000000-0005-0000-0000-000020920000}"/>
    <cellStyle name="Normal 69 3 2 4 11" xfId="44096" xr:uid="{00000000-0005-0000-0000-000021920000}"/>
    <cellStyle name="Normal 69 3 2 4 2" xfId="838" xr:uid="{00000000-0005-0000-0000-000022920000}"/>
    <cellStyle name="Normal 69 3 2 4 2 10" xfId="44416" xr:uid="{00000000-0005-0000-0000-000023920000}"/>
    <cellStyle name="Normal 69 3 2 4 2 2" xfId="1481" xr:uid="{00000000-0005-0000-0000-000024920000}"/>
    <cellStyle name="Normal 69 3 2 4 2 2 2" xfId="2764" xr:uid="{00000000-0005-0000-0000-000025920000}"/>
    <cellStyle name="Normal 69 3 2 4 2 2 2 2" xfId="5804" xr:uid="{00000000-0005-0000-0000-000026920000}"/>
    <cellStyle name="Normal 69 3 2 4 2 2 2 2 2" xfId="15321" xr:uid="{00000000-0005-0000-0000-000027920000}"/>
    <cellStyle name="Normal 69 3 2 4 2 2 2 2 3" xfId="23474" xr:uid="{00000000-0005-0000-0000-000028920000}"/>
    <cellStyle name="Normal 69 3 2 4 2 2 2 2 4" xfId="31627" xr:uid="{00000000-0005-0000-0000-000029920000}"/>
    <cellStyle name="Normal 69 3 2 4 2 2 2 2 5" xfId="39859" xr:uid="{00000000-0005-0000-0000-00002A920000}"/>
    <cellStyle name="Normal 69 3 2 4 2 2 2 2 6" xfId="49370" xr:uid="{00000000-0005-0000-0000-00002B920000}"/>
    <cellStyle name="Normal 69 3 2 4 2 2 2 3" xfId="8364" xr:uid="{00000000-0005-0000-0000-00002C920000}"/>
    <cellStyle name="Normal 69 3 2 4 2 2 2 3 2" xfId="17881" xr:uid="{00000000-0005-0000-0000-00002D920000}"/>
    <cellStyle name="Normal 69 3 2 4 2 2 2 3 3" xfId="26034" xr:uid="{00000000-0005-0000-0000-00002E920000}"/>
    <cellStyle name="Normal 69 3 2 4 2 2 2 3 4" xfId="34187" xr:uid="{00000000-0005-0000-0000-00002F920000}"/>
    <cellStyle name="Normal 69 3 2 4 2 2 2 3 5" xfId="42419" xr:uid="{00000000-0005-0000-0000-000030920000}"/>
    <cellStyle name="Normal 69 3 2 4 2 2 2 3 6" xfId="51930" xr:uid="{00000000-0005-0000-0000-000031920000}"/>
    <cellStyle name="Normal 69 3 2 4 2 2 2 4" xfId="12281" xr:uid="{00000000-0005-0000-0000-000032920000}"/>
    <cellStyle name="Normal 69 3 2 4 2 2 2 5" xfId="20440" xr:uid="{00000000-0005-0000-0000-000033920000}"/>
    <cellStyle name="Normal 69 3 2 4 2 2 2 6" xfId="28593" xr:uid="{00000000-0005-0000-0000-000034920000}"/>
    <cellStyle name="Normal 69 3 2 4 2 2 2 7" xfId="36825" xr:uid="{00000000-0005-0000-0000-000035920000}"/>
    <cellStyle name="Normal 69 3 2 4 2 2 2 8" xfId="46336" xr:uid="{00000000-0005-0000-0000-000036920000}"/>
    <cellStyle name="Normal 69 3 2 4 2 2 3" xfId="4524" xr:uid="{00000000-0005-0000-0000-000037920000}"/>
    <cellStyle name="Normal 69 3 2 4 2 2 3 2" xfId="14041" xr:uid="{00000000-0005-0000-0000-000038920000}"/>
    <cellStyle name="Normal 69 3 2 4 2 2 3 3" xfId="22194" xr:uid="{00000000-0005-0000-0000-000039920000}"/>
    <cellStyle name="Normal 69 3 2 4 2 2 3 4" xfId="30347" xr:uid="{00000000-0005-0000-0000-00003A920000}"/>
    <cellStyle name="Normal 69 3 2 4 2 2 3 5" xfId="38579" xr:uid="{00000000-0005-0000-0000-00003B920000}"/>
    <cellStyle name="Normal 69 3 2 4 2 2 3 6" xfId="48090" xr:uid="{00000000-0005-0000-0000-00003C920000}"/>
    <cellStyle name="Normal 69 3 2 4 2 2 4" xfId="7084" xr:uid="{00000000-0005-0000-0000-00003D920000}"/>
    <cellStyle name="Normal 69 3 2 4 2 2 4 2" xfId="16601" xr:uid="{00000000-0005-0000-0000-00003E920000}"/>
    <cellStyle name="Normal 69 3 2 4 2 2 4 3" xfId="24754" xr:uid="{00000000-0005-0000-0000-00003F920000}"/>
    <cellStyle name="Normal 69 3 2 4 2 2 4 4" xfId="32907" xr:uid="{00000000-0005-0000-0000-000040920000}"/>
    <cellStyle name="Normal 69 3 2 4 2 2 4 5" xfId="41139" xr:uid="{00000000-0005-0000-0000-000041920000}"/>
    <cellStyle name="Normal 69 3 2 4 2 2 4 6" xfId="50650" xr:uid="{00000000-0005-0000-0000-000042920000}"/>
    <cellStyle name="Normal 69 3 2 4 2 2 5" xfId="11001" xr:uid="{00000000-0005-0000-0000-000043920000}"/>
    <cellStyle name="Normal 69 3 2 4 2 2 6" xfId="19160" xr:uid="{00000000-0005-0000-0000-000044920000}"/>
    <cellStyle name="Normal 69 3 2 4 2 2 7" xfId="27313" xr:uid="{00000000-0005-0000-0000-000045920000}"/>
    <cellStyle name="Normal 69 3 2 4 2 2 8" xfId="35545" xr:uid="{00000000-0005-0000-0000-000046920000}"/>
    <cellStyle name="Normal 69 3 2 4 2 2 9" xfId="45056" xr:uid="{00000000-0005-0000-0000-000047920000}"/>
    <cellStyle name="Normal 69 3 2 4 2 3" xfId="2124" xr:uid="{00000000-0005-0000-0000-000048920000}"/>
    <cellStyle name="Normal 69 3 2 4 2 3 2" xfId="5164" xr:uid="{00000000-0005-0000-0000-000049920000}"/>
    <cellStyle name="Normal 69 3 2 4 2 3 2 2" xfId="14681" xr:uid="{00000000-0005-0000-0000-00004A920000}"/>
    <cellStyle name="Normal 69 3 2 4 2 3 2 3" xfId="22834" xr:uid="{00000000-0005-0000-0000-00004B920000}"/>
    <cellStyle name="Normal 69 3 2 4 2 3 2 4" xfId="30987" xr:uid="{00000000-0005-0000-0000-00004C920000}"/>
    <cellStyle name="Normal 69 3 2 4 2 3 2 5" xfId="39219" xr:uid="{00000000-0005-0000-0000-00004D920000}"/>
    <cellStyle name="Normal 69 3 2 4 2 3 2 6" xfId="48730" xr:uid="{00000000-0005-0000-0000-00004E920000}"/>
    <cellStyle name="Normal 69 3 2 4 2 3 3" xfId="7724" xr:uid="{00000000-0005-0000-0000-00004F920000}"/>
    <cellStyle name="Normal 69 3 2 4 2 3 3 2" xfId="17241" xr:uid="{00000000-0005-0000-0000-000050920000}"/>
    <cellStyle name="Normal 69 3 2 4 2 3 3 3" xfId="25394" xr:uid="{00000000-0005-0000-0000-000051920000}"/>
    <cellStyle name="Normal 69 3 2 4 2 3 3 4" xfId="33547" xr:uid="{00000000-0005-0000-0000-000052920000}"/>
    <cellStyle name="Normal 69 3 2 4 2 3 3 5" xfId="41779" xr:uid="{00000000-0005-0000-0000-000053920000}"/>
    <cellStyle name="Normal 69 3 2 4 2 3 3 6" xfId="51290" xr:uid="{00000000-0005-0000-0000-000054920000}"/>
    <cellStyle name="Normal 69 3 2 4 2 3 4" xfId="11641" xr:uid="{00000000-0005-0000-0000-000055920000}"/>
    <cellStyle name="Normal 69 3 2 4 2 3 5" xfId="19800" xr:uid="{00000000-0005-0000-0000-000056920000}"/>
    <cellStyle name="Normal 69 3 2 4 2 3 6" xfId="27953" xr:uid="{00000000-0005-0000-0000-000057920000}"/>
    <cellStyle name="Normal 69 3 2 4 2 3 7" xfId="36185" xr:uid="{00000000-0005-0000-0000-000058920000}"/>
    <cellStyle name="Normal 69 3 2 4 2 3 8" xfId="45696" xr:uid="{00000000-0005-0000-0000-000059920000}"/>
    <cellStyle name="Normal 69 3 2 4 2 4" xfId="3884" xr:uid="{00000000-0005-0000-0000-00005A920000}"/>
    <cellStyle name="Normal 69 3 2 4 2 4 2" xfId="13401" xr:uid="{00000000-0005-0000-0000-00005B920000}"/>
    <cellStyle name="Normal 69 3 2 4 2 4 3" xfId="21554" xr:uid="{00000000-0005-0000-0000-00005C920000}"/>
    <cellStyle name="Normal 69 3 2 4 2 4 4" xfId="29707" xr:uid="{00000000-0005-0000-0000-00005D920000}"/>
    <cellStyle name="Normal 69 3 2 4 2 4 5" xfId="37939" xr:uid="{00000000-0005-0000-0000-00005E920000}"/>
    <cellStyle name="Normal 69 3 2 4 2 4 6" xfId="47450" xr:uid="{00000000-0005-0000-0000-00005F920000}"/>
    <cellStyle name="Normal 69 3 2 4 2 5" xfId="6444" xr:uid="{00000000-0005-0000-0000-000060920000}"/>
    <cellStyle name="Normal 69 3 2 4 2 5 2" xfId="15961" xr:uid="{00000000-0005-0000-0000-000061920000}"/>
    <cellStyle name="Normal 69 3 2 4 2 5 3" xfId="24114" xr:uid="{00000000-0005-0000-0000-000062920000}"/>
    <cellStyle name="Normal 69 3 2 4 2 5 4" xfId="32267" xr:uid="{00000000-0005-0000-0000-000063920000}"/>
    <cellStyle name="Normal 69 3 2 4 2 5 5" xfId="40499" xr:uid="{00000000-0005-0000-0000-000064920000}"/>
    <cellStyle name="Normal 69 3 2 4 2 5 6" xfId="50010" xr:uid="{00000000-0005-0000-0000-000065920000}"/>
    <cellStyle name="Normal 69 3 2 4 2 6" xfId="10361" xr:uid="{00000000-0005-0000-0000-000066920000}"/>
    <cellStyle name="Normal 69 3 2 4 2 7" xfId="18520" xr:uid="{00000000-0005-0000-0000-000067920000}"/>
    <cellStyle name="Normal 69 3 2 4 2 8" xfId="26673" xr:uid="{00000000-0005-0000-0000-000068920000}"/>
    <cellStyle name="Normal 69 3 2 4 2 9" xfId="34905" xr:uid="{00000000-0005-0000-0000-000069920000}"/>
    <cellStyle name="Normal 69 3 2 4 3" xfId="1161" xr:uid="{00000000-0005-0000-0000-00006A920000}"/>
    <cellStyle name="Normal 69 3 2 4 3 2" xfId="2444" xr:uid="{00000000-0005-0000-0000-00006B920000}"/>
    <cellStyle name="Normal 69 3 2 4 3 2 2" xfId="5484" xr:uid="{00000000-0005-0000-0000-00006C920000}"/>
    <cellStyle name="Normal 69 3 2 4 3 2 2 2" xfId="15001" xr:uid="{00000000-0005-0000-0000-00006D920000}"/>
    <cellStyle name="Normal 69 3 2 4 3 2 2 3" xfId="23154" xr:uid="{00000000-0005-0000-0000-00006E920000}"/>
    <cellStyle name="Normal 69 3 2 4 3 2 2 4" xfId="31307" xr:uid="{00000000-0005-0000-0000-00006F920000}"/>
    <cellStyle name="Normal 69 3 2 4 3 2 2 5" xfId="39539" xr:uid="{00000000-0005-0000-0000-000070920000}"/>
    <cellStyle name="Normal 69 3 2 4 3 2 2 6" xfId="49050" xr:uid="{00000000-0005-0000-0000-000071920000}"/>
    <cellStyle name="Normal 69 3 2 4 3 2 3" xfId="8044" xr:uid="{00000000-0005-0000-0000-000072920000}"/>
    <cellStyle name="Normal 69 3 2 4 3 2 3 2" xfId="17561" xr:uid="{00000000-0005-0000-0000-000073920000}"/>
    <cellStyle name="Normal 69 3 2 4 3 2 3 3" xfId="25714" xr:uid="{00000000-0005-0000-0000-000074920000}"/>
    <cellStyle name="Normal 69 3 2 4 3 2 3 4" xfId="33867" xr:uid="{00000000-0005-0000-0000-000075920000}"/>
    <cellStyle name="Normal 69 3 2 4 3 2 3 5" xfId="42099" xr:uid="{00000000-0005-0000-0000-000076920000}"/>
    <cellStyle name="Normal 69 3 2 4 3 2 3 6" xfId="51610" xr:uid="{00000000-0005-0000-0000-000077920000}"/>
    <cellStyle name="Normal 69 3 2 4 3 2 4" xfId="11961" xr:uid="{00000000-0005-0000-0000-000078920000}"/>
    <cellStyle name="Normal 69 3 2 4 3 2 5" xfId="20120" xr:uid="{00000000-0005-0000-0000-000079920000}"/>
    <cellStyle name="Normal 69 3 2 4 3 2 6" xfId="28273" xr:uid="{00000000-0005-0000-0000-00007A920000}"/>
    <cellStyle name="Normal 69 3 2 4 3 2 7" xfId="36505" xr:uid="{00000000-0005-0000-0000-00007B920000}"/>
    <cellStyle name="Normal 69 3 2 4 3 2 8" xfId="46016" xr:uid="{00000000-0005-0000-0000-00007C920000}"/>
    <cellStyle name="Normal 69 3 2 4 3 3" xfId="4204" xr:uid="{00000000-0005-0000-0000-00007D920000}"/>
    <cellStyle name="Normal 69 3 2 4 3 3 2" xfId="13721" xr:uid="{00000000-0005-0000-0000-00007E920000}"/>
    <cellStyle name="Normal 69 3 2 4 3 3 3" xfId="21874" xr:uid="{00000000-0005-0000-0000-00007F920000}"/>
    <cellStyle name="Normal 69 3 2 4 3 3 4" xfId="30027" xr:uid="{00000000-0005-0000-0000-000080920000}"/>
    <cellStyle name="Normal 69 3 2 4 3 3 5" xfId="38259" xr:uid="{00000000-0005-0000-0000-000081920000}"/>
    <cellStyle name="Normal 69 3 2 4 3 3 6" xfId="47770" xr:uid="{00000000-0005-0000-0000-000082920000}"/>
    <cellStyle name="Normal 69 3 2 4 3 4" xfId="6764" xr:uid="{00000000-0005-0000-0000-000083920000}"/>
    <cellStyle name="Normal 69 3 2 4 3 4 2" xfId="16281" xr:uid="{00000000-0005-0000-0000-000084920000}"/>
    <cellStyle name="Normal 69 3 2 4 3 4 3" xfId="24434" xr:uid="{00000000-0005-0000-0000-000085920000}"/>
    <cellStyle name="Normal 69 3 2 4 3 4 4" xfId="32587" xr:uid="{00000000-0005-0000-0000-000086920000}"/>
    <cellStyle name="Normal 69 3 2 4 3 4 5" xfId="40819" xr:uid="{00000000-0005-0000-0000-000087920000}"/>
    <cellStyle name="Normal 69 3 2 4 3 4 6" xfId="50330" xr:uid="{00000000-0005-0000-0000-000088920000}"/>
    <cellStyle name="Normal 69 3 2 4 3 5" xfId="10681" xr:uid="{00000000-0005-0000-0000-000089920000}"/>
    <cellStyle name="Normal 69 3 2 4 3 6" xfId="18840" xr:uid="{00000000-0005-0000-0000-00008A920000}"/>
    <cellStyle name="Normal 69 3 2 4 3 7" xfId="26993" xr:uid="{00000000-0005-0000-0000-00008B920000}"/>
    <cellStyle name="Normal 69 3 2 4 3 8" xfId="35225" xr:uid="{00000000-0005-0000-0000-00008C920000}"/>
    <cellStyle name="Normal 69 3 2 4 3 9" xfId="44736" xr:uid="{00000000-0005-0000-0000-00008D920000}"/>
    <cellStyle name="Normal 69 3 2 4 4" xfId="1804" xr:uid="{00000000-0005-0000-0000-00008E920000}"/>
    <cellStyle name="Normal 69 3 2 4 4 2" xfId="4844" xr:uid="{00000000-0005-0000-0000-00008F920000}"/>
    <cellStyle name="Normal 69 3 2 4 4 2 2" xfId="14361" xr:uid="{00000000-0005-0000-0000-000090920000}"/>
    <cellStyle name="Normal 69 3 2 4 4 2 3" xfId="22514" xr:uid="{00000000-0005-0000-0000-000091920000}"/>
    <cellStyle name="Normal 69 3 2 4 4 2 4" xfId="30667" xr:uid="{00000000-0005-0000-0000-000092920000}"/>
    <cellStyle name="Normal 69 3 2 4 4 2 5" xfId="38899" xr:uid="{00000000-0005-0000-0000-000093920000}"/>
    <cellStyle name="Normal 69 3 2 4 4 2 6" xfId="48410" xr:uid="{00000000-0005-0000-0000-000094920000}"/>
    <cellStyle name="Normal 69 3 2 4 4 3" xfId="7404" xr:uid="{00000000-0005-0000-0000-000095920000}"/>
    <cellStyle name="Normal 69 3 2 4 4 3 2" xfId="16921" xr:uid="{00000000-0005-0000-0000-000096920000}"/>
    <cellStyle name="Normal 69 3 2 4 4 3 3" xfId="25074" xr:uid="{00000000-0005-0000-0000-000097920000}"/>
    <cellStyle name="Normal 69 3 2 4 4 3 4" xfId="33227" xr:uid="{00000000-0005-0000-0000-000098920000}"/>
    <cellStyle name="Normal 69 3 2 4 4 3 5" xfId="41459" xr:uid="{00000000-0005-0000-0000-000099920000}"/>
    <cellStyle name="Normal 69 3 2 4 4 3 6" xfId="50970" xr:uid="{00000000-0005-0000-0000-00009A920000}"/>
    <cellStyle name="Normal 69 3 2 4 4 4" xfId="11321" xr:uid="{00000000-0005-0000-0000-00009B920000}"/>
    <cellStyle name="Normal 69 3 2 4 4 5" xfId="19480" xr:uid="{00000000-0005-0000-0000-00009C920000}"/>
    <cellStyle name="Normal 69 3 2 4 4 6" xfId="27633" xr:uid="{00000000-0005-0000-0000-00009D920000}"/>
    <cellStyle name="Normal 69 3 2 4 4 7" xfId="35865" xr:uid="{00000000-0005-0000-0000-00009E920000}"/>
    <cellStyle name="Normal 69 3 2 4 4 8" xfId="45376" xr:uid="{00000000-0005-0000-0000-00009F920000}"/>
    <cellStyle name="Normal 69 3 2 4 5" xfId="3561" xr:uid="{00000000-0005-0000-0000-0000A0920000}"/>
    <cellStyle name="Normal 69 3 2 4 5 2" xfId="13078" xr:uid="{00000000-0005-0000-0000-0000A1920000}"/>
    <cellStyle name="Normal 69 3 2 4 5 3" xfId="21234" xr:uid="{00000000-0005-0000-0000-0000A2920000}"/>
    <cellStyle name="Normal 69 3 2 4 5 4" xfId="29387" xr:uid="{00000000-0005-0000-0000-0000A3920000}"/>
    <cellStyle name="Normal 69 3 2 4 5 5" xfId="37619" xr:uid="{00000000-0005-0000-0000-0000A4920000}"/>
    <cellStyle name="Normal 69 3 2 4 5 6" xfId="47130" xr:uid="{00000000-0005-0000-0000-0000A5920000}"/>
    <cellStyle name="Normal 69 3 2 4 6" xfId="6124" xr:uid="{00000000-0005-0000-0000-0000A6920000}"/>
    <cellStyle name="Normal 69 3 2 4 6 2" xfId="15641" xr:uid="{00000000-0005-0000-0000-0000A7920000}"/>
    <cellStyle name="Normal 69 3 2 4 6 3" xfId="23794" xr:uid="{00000000-0005-0000-0000-0000A8920000}"/>
    <cellStyle name="Normal 69 3 2 4 6 4" xfId="31947" xr:uid="{00000000-0005-0000-0000-0000A9920000}"/>
    <cellStyle name="Normal 69 3 2 4 6 5" xfId="40179" xr:uid="{00000000-0005-0000-0000-0000AA920000}"/>
    <cellStyle name="Normal 69 3 2 4 6 6" xfId="49690" xr:uid="{00000000-0005-0000-0000-0000AB920000}"/>
    <cellStyle name="Normal 69 3 2 4 7" xfId="10041" xr:uid="{00000000-0005-0000-0000-0000AC920000}"/>
    <cellStyle name="Normal 69 3 2 4 8" xfId="18200" xr:uid="{00000000-0005-0000-0000-0000AD920000}"/>
    <cellStyle name="Normal 69 3 2 4 9" xfId="26353" xr:uid="{00000000-0005-0000-0000-0000AE920000}"/>
    <cellStyle name="Normal 69 3 2 40" xfId="53527" xr:uid="{00000000-0005-0000-0000-0000AF920000}"/>
    <cellStyle name="Normal 69 3 2 41" xfId="53606" xr:uid="{00000000-0005-0000-0000-0000B0920000}"/>
    <cellStyle name="Normal 69 3 2 42" xfId="53685" xr:uid="{00000000-0005-0000-0000-0000B1920000}"/>
    <cellStyle name="Normal 69 3 2 43" xfId="53764" xr:uid="{00000000-0005-0000-0000-0000B2920000}"/>
    <cellStyle name="Normal 69 3 2 5" xfId="675" xr:uid="{00000000-0005-0000-0000-0000B3920000}"/>
    <cellStyle name="Normal 69 3 2 5 10" xfId="44256" xr:uid="{00000000-0005-0000-0000-0000B4920000}"/>
    <cellStyle name="Normal 69 3 2 5 2" xfId="1321" xr:uid="{00000000-0005-0000-0000-0000B5920000}"/>
    <cellStyle name="Normal 69 3 2 5 2 2" xfId="2604" xr:uid="{00000000-0005-0000-0000-0000B6920000}"/>
    <cellStyle name="Normal 69 3 2 5 2 2 2" xfId="5644" xr:uid="{00000000-0005-0000-0000-0000B7920000}"/>
    <cellStyle name="Normal 69 3 2 5 2 2 2 2" xfId="15161" xr:uid="{00000000-0005-0000-0000-0000B8920000}"/>
    <cellStyle name="Normal 69 3 2 5 2 2 2 3" xfId="23314" xr:uid="{00000000-0005-0000-0000-0000B9920000}"/>
    <cellStyle name="Normal 69 3 2 5 2 2 2 4" xfId="31467" xr:uid="{00000000-0005-0000-0000-0000BA920000}"/>
    <cellStyle name="Normal 69 3 2 5 2 2 2 5" xfId="39699" xr:uid="{00000000-0005-0000-0000-0000BB920000}"/>
    <cellStyle name="Normal 69 3 2 5 2 2 2 6" xfId="49210" xr:uid="{00000000-0005-0000-0000-0000BC920000}"/>
    <cellStyle name="Normal 69 3 2 5 2 2 3" xfId="8204" xr:uid="{00000000-0005-0000-0000-0000BD920000}"/>
    <cellStyle name="Normal 69 3 2 5 2 2 3 2" xfId="17721" xr:uid="{00000000-0005-0000-0000-0000BE920000}"/>
    <cellStyle name="Normal 69 3 2 5 2 2 3 3" xfId="25874" xr:uid="{00000000-0005-0000-0000-0000BF920000}"/>
    <cellStyle name="Normal 69 3 2 5 2 2 3 4" xfId="34027" xr:uid="{00000000-0005-0000-0000-0000C0920000}"/>
    <cellStyle name="Normal 69 3 2 5 2 2 3 5" xfId="42259" xr:uid="{00000000-0005-0000-0000-0000C1920000}"/>
    <cellStyle name="Normal 69 3 2 5 2 2 3 6" xfId="51770" xr:uid="{00000000-0005-0000-0000-0000C2920000}"/>
    <cellStyle name="Normal 69 3 2 5 2 2 4" xfId="12121" xr:uid="{00000000-0005-0000-0000-0000C3920000}"/>
    <cellStyle name="Normal 69 3 2 5 2 2 5" xfId="20280" xr:uid="{00000000-0005-0000-0000-0000C4920000}"/>
    <cellStyle name="Normal 69 3 2 5 2 2 6" xfId="28433" xr:uid="{00000000-0005-0000-0000-0000C5920000}"/>
    <cellStyle name="Normal 69 3 2 5 2 2 7" xfId="36665" xr:uid="{00000000-0005-0000-0000-0000C6920000}"/>
    <cellStyle name="Normal 69 3 2 5 2 2 8" xfId="46176" xr:uid="{00000000-0005-0000-0000-0000C7920000}"/>
    <cellStyle name="Normal 69 3 2 5 2 3" xfId="4364" xr:uid="{00000000-0005-0000-0000-0000C8920000}"/>
    <cellStyle name="Normal 69 3 2 5 2 3 2" xfId="13881" xr:uid="{00000000-0005-0000-0000-0000C9920000}"/>
    <cellStyle name="Normal 69 3 2 5 2 3 3" xfId="22034" xr:uid="{00000000-0005-0000-0000-0000CA920000}"/>
    <cellStyle name="Normal 69 3 2 5 2 3 4" xfId="30187" xr:uid="{00000000-0005-0000-0000-0000CB920000}"/>
    <cellStyle name="Normal 69 3 2 5 2 3 5" xfId="38419" xr:uid="{00000000-0005-0000-0000-0000CC920000}"/>
    <cellStyle name="Normal 69 3 2 5 2 3 6" xfId="47930" xr:uid="{00000000-0005-0000-0000-0000CD920000}"/>
    <cellStyle name="Normal 69 3 2 5 2 4" xfId="6924" xr:uid="{00000000-0005-0000-0000-0000CE920000}"/>
    <cellStyle name="Normal 69 3 2 5 2 4 2" xfId="16441" xr:uid="{00000000-0005-0000-0000-0000CF920000}"/>
    <cellStyle name="Normal 69 3 2 5 2 4 3" xfId="24594" xr:uid="{00000000-0005-0000-0000-0000D0920000}"/>
    <cellStyle name="Normal 69 3 2 5 2 4 4" xfId="32747" xr:uid="{00000000-0005-0000-0000-0000D1920000}"/>
    <cellStyle name="Normal 69 3 2 5 2 4 5" xfId="40979" xr:uid="{00000000-0005-0000-0000-0000D2920000}"/>
    <cellStyle name="Normal 69 3 2 5 2 4 6" xfId="50490" xr:uid="{00000000-0005-0000-0000-0000D3920000}"/>
    <cellStyle name="Normal 69 3 2 5 2 5" xfId="10841" xr:uid="{00000000-0005-0000-0000-0000D4920000}"/>
    <cellStyle name="Normal 69 3 2 5 2 6" xfId="19000" xr:uid="{00000000-0005-0000-0000-0000D5920000}"/>
    <cellStyle name="Normal 69 3 2 5 2 7" xfId="27153" xr:uid="{00000000-0005-0000-0000-0000D6920000}"/>
    <cellStyle name="Normal 69 3 2 5 2 8" xfId="35385" xr:uid="{00000000-0005-0000-0000-0000D7920000}"/>
    <cellStyle name="Normal 69 3 2 5 2 9" xfId="44896" xr:uid="{00000000-0005-0000-0000-0000D8920000}"/>
    <cellStyle name="Normal 69 3 2 5 3" xfId="1964" xr:uid="{00000000-0005-0000-0000-0000D9920000}"/>
    <cellStyle name="Normal 69 3 2 5 3 2" xfId="5004" xr:uid="{00000000-0005-0000-0000-0000DA920000}"/>
    <cellStyle name="Normal 69 3 2 5 3 2 2" xfId="14521" xr:uid="{00000000-0005-0000-0000-0000DB920000}"/>
    <cellStyle name="Normal 69 3 2 5 3 2 3" xfId="22674" xr:uid="{00000000-0005-0000-0000-0000DC920000}"/>
    <cellStyle name="Normal 69 3 2 5 3 2 4" xfId="30827" xr:uid="{00000000-0005-0000-0000-0000DD920000}"/>
    <cellStyle name="Normal 69 3 2 5 3 2 5" xfId="39059" xr:uid="{00000000-0005-0000-0000-0000DE920000}"/>
    <cellStyle name="Normal 69 3 2 5 3 2 6" xfId="48570" xr:uid="{00000000-0005-0000-0000-0000DF920000}"/>
    <cellStyle name="Normal 69 3 2 5 3 3" xfId="7564" xr:uid="{00000000-0005-0000-0000-0000E0920000}"/>
    <cellStyle name="Normal 69 3 2 5 3 3 2" xfId="17081" xr:uid="{00000000-0005-0000-0000-0000E1920000}"/>
    <cellStyle name="Normal 69 3 2 5 3 3 3" xfId="25234" xr:uid="{00000000-0005-0000-0000-0000E2920000}"/>
    <cellStyle name="Normal 69 3 2 5 3 3 4" xfId="33387" xr:uid="{00000000-0005-0000-0000-0000E3920000}"/>
    <cellStyle name="Normal 69 3 2 5 3 3 5" xfId="41619" xr:uid="{00000000-0005-0000-0000-0000E4920000}"/>
    <cellStyle name="Normal 69 3 2 5 3 3 6" xfId="51130" xr:uid="{00000000-0005-0000-0000-0000E5920000}"/>
    <cellStyle name="Normal 69 3 2 5 3 4" xfId="11481" xr:uid="{00000000-0005-0000-0000-0000E6920000}"/>
    <cellStyle name="Normal 69 3 2 5 3 5" xfId="19640" xr:uid="{00000000-0005-0000-0000-0000E7920000}"/>
    <cellStyle name="Normal 69 3 2 5 3 6" xfId="27793" xr:uid="{00000000-0005-0000-0000-0000E8920000}"/>
    <cellStyle name="Normal 69 3 2 5 3 7" xfId="36025" xr:uid="{00000000-0005-0000-0000-0000E9920000}"/>
    <cellStyle name="Normal 69 3 2 5 3 8" xfId="45536" xr:uid="{00000000-0005-0000-0000-0000EA920000}"/>
    <cellStyle name="Normal 69 3 2 5 4" xfId="3721" xr:uid="{00000000-0005-0000-0000-0000EB920000}"/>
    <cellStyle name="Normal 69 3 2 5 4 2" xfId="13238" xr:uid="{00000000-0005-0000-0000-0000EC920000}"/>
    <cellStyle name="Normal 69 3 2 5 4 3" xfId="21394" xr:uid="{00000000-0005-0000-0000-0000ED920000}"/>
    <cellStyle name="Normal 69 3 2 5 4 4" xfId="29547" xr:uid="{00000000-0005-0000-0000-0000EE920000}"/>
    <cellStyle name="Normal 69 3 2 5 4 5" xfId="37779" xr:uid="{00000000-0005-0000-0000-0000EF920000}"/>
    <cellStyle name="Normal 69 3 2 5 4 6" xfId="47290" xr:uid="{00000000-0005-0000-0000-0000F0920000}"/>
    <cellStyle name="Normal 69 3 2 5 5" xfId="6284" xr:uid="{00000000-0005-0000-0000-0000F1920000}"/>
    <cellStyle name="Normal 69 3 2 5 5 2" xfId="15801" xr:uid="{00000000-0005-0000-0000-0000F2920000}"/>
    <cellStyle name="Normal 69 3 2 5 5 3" xfId="23954" xr:uid="{00000000-0005-0000-0000-0000F3920000}"/>
    <cellStyle name="Normal 69 3 2 5 5 4" xfId="32107" xr:uid="{00000000-0005-0000-0000-0000F4920000}"/>
    <cellStyle name="Normal 69 3 2 5 5 5" xfId="40339" xr:uid="{00000000-0005-0000-0000-0000F5920000}"/>
    <cellStyle name="Normal 69 3 2 5 5 6" xfId="49850" xr:uid="{00000000-0005-0000-0000-0000F6920000}"/>
    <cellStyle name="Normal 69 3 2 5 6" xfId="10201" xr:uid="{00000000-0005-0000-0000-0000F7920000}"/>
    <cellStyle name="Normal 69 3 2 5 7" xfId="18360" xr:uid="{00000000-0005-0000-0000-0000F8920000}"/>
    <cellStyle name="Normal 69 3 2 5 8" xfId="26513" xr:uid="{00000000-0005-0000-0000-0000F9920000}"/>
    <cellStyle name="Normal 69 3 2 5 9" xfId="34745" xr:uid="{00000000-0005-0000-0000-0000FA920000}"/>
    <cellStyle name="Normal 69 3 2 6" xfId="1001" xr:uid="{00000000-0005-0000-0000-0000FB920000}"/>
    <cellStyle name="Normal 69 3 2 6 2" xfId="2284" xr:uid="{00000000-0005-0000-0000-0000FC920000}"/>
    <cellStyle name="Normal 69 3 2 6 2 2" xfId="5324" xr:uid="{00000000-0005-0000-0000-0000FD920000}"/>
    <cellStyle name="Normal 69 3 2 6 2 2 2" xfId="14841" xr:uid="{00000000-0005-0000-0000-0000FE920000}"/>
    <cellStyle name="Normal 69 3 2 6 2 2 3" xfId="22994" xr:uid="{00000000-0005-0000-0000-0000FF920000}"/>
    <cellStyle name="Normal 69 3 2 6 2 2 4" xfId="31147" xr:uid="{00000000-0005-0000-0000-000000930000}"/>
    <cellStyle name="Normal 69 3 2 6 2 2 5" xfId="39379" xr:uid="{00000000-0005-0000-0000-000001930000}"/>
    <cellStyle name="Normal 69 3 2 6 2 2 6" xfId="48890" xr:uid="{00000000-0005-0000-0000-000002930000}"/>
    <cellStyle name="Normal 69 3 2 6 2 3" xfId="7884" xr:uid="{00000000-0005-0000-0000-000003930000}"/>
    <cellStyle name="Normal 69 3 2 6 2 3 2" xfId="17401" xr:uid="{00000000-0005-0000-0000-000004930000}"/>
    <cellStyle name="Normal 69 3 2 6 2 3 3" xfId="25554" xr:uid="{00000000-0005-0000-0000-000005930000}"/>
    <cellStyle name="Normal 69 3 2 6 2 3 4" xfId="33707" xr:uid="{00000000-0005-0000-0000-000006930000}"/>
    <cellStyle name="Normal 69 3 2 6 2 3 5" xfId="41939" xr:uid="{00000000-0005-0000-0000-000007930000}"/>
    <cellStyle name="Normal 69 3 2 6 2 3 6" xfId="51450" xr:uid="{00000000-0005-0000-0000-000008930000}"/>
    <cellStyle name="Normal 69 3 2 6 2 4" xfId="11801" xr:uid="{00000000-0005-0000-0000-000009930000}"/>
    <cellStyle name="Normal 69 3 2 6 2 5" xfId="19960" xr:uid="{00000000-0005-0000-0000-00000A930000}"/>
    <cellStyle name="Normal 69 3 2 6 2 6" xfId="28113" xr:uid="{00000000-0005-0000-0000-00000B930000}"/>
    <cellStyle name="Normal 69 3 2 6 2 7" xfId="36345" xr:uid="{00000000-0005-0000-0000-00000C930000}"/>
    <cellStyle name="Normal 69 3 2 6 2 8" xfId="45856" xr:uid="{00000000-0005-0000-0000-00000D930000}"/>
    <cellStyle name="Normal 69 3 2 6 3" xfId="4044" xr:uid="{00000000-0005-0000-0000-00000E930000}"/>
    <cellStyle name="Normal 69 3 2 6 3 2" xfId="13561" xr:uid="{00000000-0005-0000-0000-00000F930000}"/>
    <cellStyle name="Normal 69 3 2 6 3 3" xfId="21714" xr:uid="{00000000-0005-0000-0000-000010930000}"/>
    <cellStyle name="Normal 69 3 2 6 3 4" xfId="29867" xr:uid="{00000000-0005-0000-0000-000011930000}"/>
    <cellStyle name="Normal 69 3 2 6 3 5" xfId="38099" xr:uid="{00000000-0005-0000-0000-000012930000}"/>
    <cellStyle name="Normal 69 3 2 6 3 6" xfId="47610" xr:uid="{00000000-0005-0000-0000-000013930000}"/>
    <cellStyle name="Normal 69 3 2 6 4" xfId="6604" xr:uid="{00000000-0005-0000-0000-000014930000}"/>
    <cellStyle name="Normal 69 3 2 6 4 2" xfId="16121" xr:uid="{00000000-0005-0000-0000-000015930000}"/>
    <cellStyle name="Normal 69 3 2 6 4 3" xfId="24274" xr:uid="{00000000-0005-0000-0000-000016930000}"/>
    <cellStyle name="Normal 69 3 2 6 4 4" xfId="32427" xr:uid="{00000000-0005-0000-0000-000017930000}"/>
    <cellStyle name="Normal 69 3 2 6 4 5" xfId="40659" xr:uid="{00000000-0005-0000-0000-000018930000}"/>
    <cellStyle name="Normal 69 3 2 6 4 6" xfId="50170" xr:uid="{00000000-0005-0000-0000-000019930000}"/>
    <cellStyle name="Normal 69 3 2 6 5" xfId="10521" xr:uid="{00000000-0005-0000-0000-00001A930000}"/>
    <cellStyle name="Normal 69 3 2 6 6" xfId="18680" xr:uid="{00000000-0005-0000-0000-00001B930000}"/>
    <cellStyle name="Normal 69 3 2 6 7" xfId="26833" xr:uid="{00000000-0005-0000-0000-00001C930000}"/>
    <cellStyle name="Normal 69 3 2 6 8" xfId="35065" xr:uid="{00000000-0005-0000-0000-00001D930000}"/>
    <cellStyle name="Normal 69 3 2 6 9" xfId="44576" xr:uid="{00000000-0005-0000-0000-00001E930000}"/>
    <cellStyle name="Normal 69 3 2 7" xfId="1644" xr:uid="{00000000-0005-0000-0000-00001F930000}"/>
    <cellStyle name="Normal 69 3 2 7 2" xfId="4684" xr:uid="{00000000-0005-0000-0000-000020930000}"/>
    <cellStyle name="Normal 69 3 2 7 2 2" xfId="14201" xr:uid="{00000000-0005-0000-0000-000021930000}"/>
    <cellStyle name="Normal 69 3 2 7 2 3" xfId="22354" xr:uid="{00000000-0005-0000-0000-000022930000}"/>
    <cellStyle name="Normal 69 3 2 7 2 4" xfId="30507" xr:uid="{00000000-0005-0000-0000-000023930000}"/>
    <cellStyle name="Normal 69 3 2 7 2 5" xfId="38739" xr:uid="{00000000-0005-0000-0000-000024930000}"/>
    <cellStyle name="Normal 69 3 2 7 2 6" xfId="48250" xr:uid="{00000000-0005-0000-0000-000025930000}"/>
    <cellStyle name="Normal 69 3 2 7 3" xfId="7244" xr:uid="{00000000-0005-0000-0000-000026930000}"/>
    <cellStyle name="Normal 69 3 2 7 3 2" xfId="16761" xr:uid="{00000000-0005-0000-0000-000027930000}"/>
    <cellStyle name="Normal 69 3 2 7 3 3" xfId="24914" xr:uid="{00000000-0005-0000-0000-000028930000}"/>
    <cellStyle name="Normal 69 3 2 7 3 4" xfId="33067" xr:uid="{00000000-0005-0000-0000-000029930000}"/>
    <cellStyle name="Normal 69 3 2 7 3 5" xfId="41299" xr:uid="{00000000-0005-0000-0000-00002A930000}"/>
    <cellStyle name="Normal 69 3 2 7 3 6" xfId="50810" xr:uid="{00000000-0005-0000-0000-00002B930000}"/>
    <cellStyle name="Normal 69 3 2 7 4" xfId="11161" xr:uid="{00000000-0005-0000-0000-00002C930000}"/>
    <cellStyle name="Normal 69 3 2 7 5" xfId="19320" xr:uid="{00000000-0005-0000-0000-00002D930000}"/>
    <cellStyle name="Normal 69 3 2 7 6" xfId="27473" xr:uid="{00000000-0005-0000-0000-00002E930000}"/>
    <cellStyle name="Normal 69 3 2 7 7" xfId="35705" xr:uid="{00000000-0005-0000-0000-00002F930000}"/>
    <cellStyle name="Normal 69 3 2 7 8" xfId="45216" xr:uid="{00000000-0005-0000-0000-000030930000}"/>
    <cellStyle name="Normal 69 3 2 8" xfId="2924" xr:uid="{00000000-0005-0000-0000-000031930000}"/>
    <cellStyle name="Normal 69 3 2 8 2" xfId="12441" xr:uid="{00000000-0005-0000-0000-000032930000}"/>
    <cellStyle name="Normal 69 3 2 8 3" xfId="20600" xr:uid="{00000000-0005-0000-0000-000033930000}"/>
    <cellStyle name="Normal 69 3 2 8 4" xfId="28753" xr:uid="{00000000-0005-0000-0000-000034930000}"/>
    <cellStyle name="Normal 69 3 2 8 5" xfId="36985" xr:uid="{00000000-0005-0000-0000-000035930000}"/>
    <cellStyle name="Normal 69 3 2 8 6" xfId="46496" xr:uid="{00000000-0005-0000-0000-000036930000}"/>
    <cellStyle name="Normal 69 3 2 9" xfId="3003" xr:uid="{00000000-0005-0000-0000-000037930000}"/>
    <cellStyle name="Normal 69 3 2 9 2" xfId="12520" xr:uid="{00000000-0005-0000-0000-000038930000}"/>
    <cellStyle name="Normal 69 3 2 9 3" xfId="20679" xr:uid="{00000000-0005-0000-0000-000039930000}"/>
    <cellStyle name="Normal 69 3 2 9 4" xfId="28832" xr:uid="{00000000-0005-0000-0000-00003A930000}"/>
    <cellStyle name="Normal 69 3 2 9 5" xfId="37064" xr:uid="{00000000-0005-0000-0000-00003B930000}"/>
    <cellStyle name="Normal 69 3 2 9 6" xfId="46575" xr:uid="{00000000-0005-0000-0000-00003C930000}"/>
    <cellStyle name="Normal 69 3 3" xfId="256" xr:uid="{00000000-0005-0000-0000-00003D930000}"/>
    <cellStyle name="Normal 69 3 4" xfId="396" xr:uid="{00000000-0005-0000-0000-00003E930000}"/>
    <cellStyle name="Normal 69 3 5" xfId="355" xr:uid="{00000000-0005-0000-0000-00003F930000}"/>
    <cellStyle name="Normal 69 3 5 10" xfId="3186" xr:uid="{00000000-0005-0000-0000-000040930000}"/>
    <cellStyle name="Normal 69 3 5 10 2" xfId="12703" xr:uid="{00000000-0005-0000-0000-000041930000}"/>
    <cellStyle name="Normal 69 3 5 10 3" xfId="20862" xr:uid="{00000000-0005-0000-0000-000042930000}"/>
    <cellStyle name="Normal 69 3 5 10 4" xfId="29015" xr:uid="{00000000-0005-0000-0000-000043930000}"/>
    <cellStyle name="Normal 69 3 5 10 5" xfId="37247" xr:uid="{00000000-0005-0000-0000-000044930000}"/>
    <cellStyle name="Normal 69 3 5 10 6" xfId="46758" xr:uid="{00000000-0005-0000-0000-000045930000}"/>
    <cellStyle name="Normal 69 3 5 11" xfId="3265" xr:uid="{00000000-0005-0000-0000-000046930000}"/>
    <cellStyle name="Normal 69 3 5 11 2" xfId="12782" xr:uid="{00000000-0005-0000-0000-000047930000}"/>
    <cellStyle name="Normal 69 3 5 11 3" xfId="20941" xr:uid="{00000000-0005-0000-0000-000048930000}"/>
    <cellStyle name="Normal 69 3 5 11 4" xfId="29094" xr:uid="{00000000-0005-0000-0000-000049930000}"/>
    <cellStyle name="Normal 69 3 5 11 5" xfId="37326" xr:uid="{00000000-0005-0000-0000-00004A930000}"/>
    <cellStyle name="Normal 69 3 5 11 6" xfId="46837" xr:uid="{00000000-0005-0000-0000-00004B930000}"/>
    <cellStyle name="Normal 69 3 5 12" xfId="3344" xr:uid="{00000000-0005-0000-0000-00004C930000}"/>
    <cellStyle name="Normal 69 3 5 12 2" xfId="12861" xr:uid="{00000000-0005-0000-0000-00004D930000}"/>
    <cellStyle name="Normal 69 3 5 12 3" xfId="21020" xr:uid="{00000000-0005-0000-0000-00004E930000}"/>
    <cellStyle name="Normal 69 3 5 12 4" xfId="29173" xr:uid="{00000000-0005-0000-0000-00004F930000}"/>
    <cellStyle name="Normal 69 3 5 12 5" xfId="37405" xr:uid="{00000000-0005-0000-0000-000050930000}"/>
    <cellStyle name="Normal 69 3 5 12 6" xfId="46916" xr:uid="{00000000-0005-0000-0000-000051930000}"/>
    <cellStyle name="Normal 69 3 5 13" xfId="3424" xr:uid="{00000000-0005-0000-0000-000052930000}"/>
    <cellStyle name="Normal 69 3 5 13 2" xfId="12941" xr:uid="{00000000-0005-0000-0000-000053930000}"/>
    <cellStyle name="Normal 69 3 5 13 3" xfId="21100" xr:uid="{00000000-0005-0000-0000-000054930000}"/>
    <cellStyle name="Normal 69 3 5 13 4" xfId="29253" xr:uid="{00000000-0005-0000-0000-000055930000}"/>
    <cellStyle name="Normal 69 3 5 13 5" xfId="37485" xr:uid="{00000000-0005-0000-0000-000056930000}"/>
    <cellStyle name="Normal 69 3 5 13 6" xfId="46996" xr:uid="{00000000-0005-0000-0000-000057930000}"/>
    <cellStyle name="Normal 69 3 5 14" xfId="5990" xr:uid="{00000000-0005-0000-0000-000058930000}"/>
    <cellStyle name="Normal 69 3 5 14 2" xfId="15507" xr:uid="{00000000-0005-0000-0000-000059930000}"/>
    <cellStyle name="Normal 69 3 5 14 3" xfId="23660" xr:uid="{00000000-0005-0000-0000-00005A930000}"/>
    <cellStyle name="Normal 69 3 5 14 4" xfId="31813" xr:uid="{00000000-0005-0000-0000-00005B930000}"/>
    <cellStyle name="Normal 69 3 5 14 5" xfId="40045" xr:uid="{00000000-0005-0000-0000-00005C930000}"/>
    <cellStyle name="Normal 69 3 5 14 6" xfId="49556" xr:uid="{00000000-0005-0000-0000-00005D930000}"/>
    <cellStyle name="Normal 69 3 5 15" xfId="8549" xr:uid="{00000000-0005-0000-0000-00005E930000}"/>
    <cellStyle name="Normal 69 3 5 15 2" xfId="42604" xr:uid="{00000000-0005-0000-0000-00005F930000}"/>
    <cellStyle name="Normal 69 3 5 15 3" xfId="52115" xr:uid="{00000000-0005-0000-0000-000060930000}"/>
    <cellStyle name="Normal 69 3 5 16" xfId="8628" xr:uid="{00000000-0005-0000-0000-000061930000}"/>
    <cellStyle name="Normal 69 3 5 16 2" xfId="42683" xr:uid="{00000000-0005-0000-0000-000062930000}"/>
    <cellStyle name="Normal 69 3 5 16 3" xfId="52194" xr:uid="{00000000-0005-0000-0000-000063930000}"/>
    <cellStyle name="Normal 69 3 5 17" xfId="8707" xr:uid="{00000000-0005-0000-0000-000064930000}"/>
    <cellStyle name="Normal 69 3 5 17 2" xfId="42762" xr:uid="{00000000-0005-0000-0000-000065930000}"/>
    <cellStyle name="Normal 69 3 5 17 3" xfId="52273" xr:uid="{00000000-0005-0000-0000-000066930000}"/>
    <cellStyle name="Normal 69 3 5 18" xfId="8786" xr:uid="{00000000-0005-0000-0000-000067930000}"/>
    <cellStyle name="Normal 69 3 5 18 2" xfId="42841" xr:uid="{00000000-0005-0000-0000-000068930000}"/>
    <cellStyle name="Normal 69 3 5 18 3" xfId="52352" xr:uid="{00000000-0005-0000-0000-000069930000}"/>
    <cellStyle name="Normal 69 3 5 19" xfId="8865" xr:uid="{00000000-0005-0000-0000-00006A930000}"/>
    <cellStyle name="Normal 69 3 5 19 2" xfId="42920" xr:uid="{00000000-0005-0000-0000-00006B930000}"/>
    <cellStyle name="Normal 69 3 5 19 3" xfId="52431" xr:uid="{00000000-0005-0000-0000-00006C930000}"/>
    <cellStyle name="Normal 69 3 5 2" xfId="457" xr:uid="{00000000-0005-0000-0000-00006D930000}"/>
    <cellStyle name="Normal 69 3 5 2 10" xfId="26299" xr:uid="{00000000-0005-0000-0000-00006E930000}"/>
    <cellStyle name="Normal 69 3 5 2 11" xfId="34531" xr:uid="{00000000-0005-0000-0000-00006F930000}"/>
    <cellStyle name="Normal 69 3 5 2 12" xfId="44042" xr:uid="{00000000-0005-0000-0000-000070930000}"/>
    <cellStyle name="Normal 69 3 5 2 2" xfId="618" xr:uid="{00000000-0005-0000-0000-000071930000}"/>
    <cellStyle name="Normal 69 3 5 2 2 10" xfId="34691" xr:uid="{00000000-0005-0000-0000-000072930000}"/>
    <cellStyle name="Normal 69 3 5 2 2 11" xfId="44202" xr:uid="{00000000-0005-0000-0000-000073930000}"/>
    <cellStyle name="Normal 69 3 5 2 2 2" xfId="944" xr:uid="{00000000-0005-0000-0000-000074930000}"/>
    <cellStyle name="Normal 69 3 5 2 2 2 10" xfId="44522" xr:uid="{00000000-0005-0000-0000-000075930000}"/>
    <cellStyle name="Normal 69 3 5 2 2 2 2" xfId="1587" xr:uid="{00000000-0005-0000-0000-000076930000}"/>
    <cellStyle name="Normal 69 3 5 2 2 2 2 2" xfId="2870" xr:uid="{00000000-0005-0000-0000-000077930000}"/>
    <cellStyle name="Normal 69 3 5 2 2 2 2 2 2" xfId="5910" xr:uid="{00000000-0005-0000-0000-000078930000}"/>
    <cellStyle name="Normal 69 3 5 2 2 2 2 2 2 2" xfId="15427" xr:uid="{00000000-0005-0000-0000-000079930000}"/>
    <cellStyle name="Normal 69 3 5 2 2 2 2 2 2 3" xfId="23580" xr:uid="{00000000-0005-0000-0000-00007A930000}"/>
    <cellStyle name="Normal 69 3 5 2 2 2 2 2 2 4" xfId="31733" xr:uid="{00000000-0005-0000-0000-00007B930000}"/>
    <cellStyle name="Normal 69 3 5 2 2 2 2 2 2 5" xfId="39965" xr:uid="{00000000-0005-0000-0000-00007C930000}"/>
    <cellStyle name="Normal 69 3 5 2 2 2 2 2 2 6" xfId="49476" xr:uid="{00000000-0005-0000-0000-00007D930000}"/>
    <cellStyle name="Normal 69 3 5 2 2 2 2 2 3" xfId="8470" xr:uid="{00000000-0005-0000-0000-00007E930000}"/>
    <cellStyle name="Normal 69 3 5 2 2 2 2 2 3 2" xfId="17987" xr:uid="{00000000-0005-0000-0000-00007F930000}"/>
    <cellStyle name="Normal 69 3 5 2 2 2 2 2 3 3" xfId="26140" xr:uid="{00000000-0005-0000-0000-000080930000}"/>
    <cellStyle name="Normal 69 3 5 2 2 2 2 2 3 4" xfId="34293" xr:uid="{00000000-0005-0000-0000-000081930000}"/>
    <cellStyle name="Normal 69 3 5 2 2 2 2 2 3 5" xfId="42525" xr:uid="{00000000-0005-0000-0000-000082930000}"/>
    <cellStyle name="Normal 69 3 5 2 2 2 2 2 3 6" xfId="52036" xr:uid="{00000000-0005-0000-0000-000083930000}"/>
    <cellStyle name="Normal 69 3 5 2 2 2 2 2 4" xfId="12387" xr:uid="{00000000-0005-0000-0000-000084930000}"/>
    <cellStyle name="Normal 69 3 5 2 2 2 2 2 5" xfId="20546" xr:uid="{00000000-0005-0000-0000-000085930000}"/>
    <cellStyle name="Normal 69 3 5 2 2 2 2 2 6" xfId="28699" xr:uid="{00000000-0005-0000-0000-000086930000}"/>
    <cellStyle name="Normal 69 3 5 2 2 2 2 2 7" xfId="36931" xr:uid="{00000000-0005-0000-0000-000087930000}"/>
    <cellStyle name="Normal 69 3 5 2 2 2 2 2 8" xfId="46442" xr:uid="{00000000-0005-0000-0000-000088930000}"/>
    <cellStyle name="Normal 69 3 5 2 2 2 2 3" xfId="4630" xr:uid="{00000000-0005-0000-0000-000089930000}"/>
    <cellStyle name="Normal 69 3 5 2 2 2 2 3 2" xfId="14147" xr:uid="{00000000-0005-0000-0000-00008A930000}"/>
    <cellStyle name="Normal 69 3 5 2 2 2 2 3 3" xfId="22300" xr:uid="{00000000-0005-0000-0000-00008B930000}"/>
    <cellStyle name="Normal 69 3 5 2 2 2 2 3 4" xfId="30453" xr:uid="{00000000-0005-0000-0000-00008C930000}"/>
    <cellStyle name="Normal 69 3 5 2 2 2 2 3 5" xfId="38685" xr:uid="{00000000-0005-0000-0000-00008D930000}"/>
    <cellStyle name="Normal 69 3 5 2 2 2 2 3 6" xfId="48196" xr:uid="{00000000-0005-0000-0000-00008E930000}"/>
    <cellStyle name="Normal 69 3 5 2 2 2 2 4" xfId="7190" xr:uid="{00000000-0005-0000-0000-00008F930000}"/>
    <cellStyle name="Normal 69 3 5 2 2 2 2 4 2" xfId="16707" xr:uid="{00000000-0005-0000-0000-000090930000}"/>
    <cellStyle name="Normal 69 3 5 2 2 2 2 4 3" xfId="24860" xr:uid="{00000000-0005-0000-0000-000091930000}"/>
    <cellStyle name="Normal 69 3 5 2 2 2 2 4 4" xfId="33013" xr:uid="{00000000-0005-0000-0000-000092930000}"/>
    <cellStyle name="Normal 69 3 5 2 2 2 2 4 5" xfId="41245" xr:uid="{00000000-0005-0000-0000-000093930000}"/>
    <cellStyle name="Normal 69 3 5 2 2 2 2 4 6" xfId="50756" xr:uid="{00000000-0005-0000-0000-000094930000}"/>
    <cellStyle name="Normal 69 3 5 2 2 2 2 5" xfId="11107" xr:uid="{00000000-0005-0000-0000-000095930000}"/>
    <cellStyle name="Normal 69 3 5 2 2 2 2 6" xfId="19266" xr:uid="{00000000-0005-0000-0000-000096930000}"/>
    <cellStyle name="Normal 69 3 5 2 2 2 2 7" xfId="27419" xr:uid="{00000000-0005-0000-0000-000097930000}"/>
    <cellStyle name="Normal 69 3 5 2 2 2 2 8" xfId="35651" xr:uid="{00000000-0005-0000-0000-000098930000}"/>
    <cellStyle name="Normal 69 3 5 2 2 2 2 9" xfId="45162" xr:uid="{00000000-0005-0000-0000-000099930000}"/>
    <cellStyle name="Normal 69 3 5 2 2 2 3" xfId="2230" xr:uid="{00000000-0005-0000-0000-00009A930000}"/>
    <cellStyle name="Normal 69 3 5 2 2 2 3 2" xfId="5270" xr:uid="{00000000-0005-0000-0000-00009B930000}"/>
    <cellStyle name="Normal 69 3 5 2 2 2 3 2 2" xfId="14787" xr:uid="{00000000-0005-0000-0000-00009C930000}"/>
    <cellStyle name="Normal 69 3 5 2 2 2 3 2 3" xfId="22940" xr:uid="{00000000-0005-0000-0000-00009D930000}"/>
    <cellStyle name="Normal 69 3 5 2 2 2 3 2 4" xfId="31093" xr:uid="{00000000-0005-0000-0000-00009E930000}"/>
    <cellStyle name="Normal 69 3 5 2 2 2 3 2 5" xfId="39325" xr:uid="{00000000-0005-0000-0000-00009F930000}"/>
    <cellStyle name="Normal 69 3 5 2 2 2 3 2 6" xfId="48836" xr:uid="{00000000-0005-0000-0000-0000A0930000}"/>
    <cellStyle name="Normal 69 3 5 2 2 2 3 3" xfId="7830" xr:uid="{00000000-0005-0000-0000-0000A1930000}"/>
    <cellStyle name="Normal 69 3 5 2 2 2 3 3 2" xfId="17347" xr:uid="{00000000-0005-0000-0000-0000A2930000}"/>
    <cellStyle name="Normal 69 3 5 2 2 2 3 3 3" xfId="25500" xr:uid="{00000000-0005-0000-0000-0000A3930000}"/>
    <cellStyle name="Normal 69 3 5 2 2 2 3 3 4" xfId="33653" xr:uid="{00000000-0005-0000-0000-0000A4930000}"/>
    <cellStyle name="Normal 69 3 5 2 2 2 3 3 5" xfId="41885" xr:uid="{00000000-0005-0000-0000-0000A5930000}"/>
    <cellStyle name="Normal 69 3 5 2 2 2 3 3 6" xfId="51396" xr:uid="{00000000-0005-0000-0000-0000A6930000}"/>
    <cellStyle name="Normal 69 3 5 2 2 2 3 4" xfId="11747" xr:uid="{00000000-0005-0000-0000-0000A7930000}"/>
    <cellStyle name="Normal 69 3 5 2 2 2 3 5" xfId="19906" xr:uid="{00000000-0005-0000-0000-0000A8930000}"/>
    <cellStyle name="Normal 69 3 5 2 2 2 3 6" xfId="28059" xr:uid="{00000000-0005-0000-0000-0000A9930000}"/>
    <cellStyle name="Normal 69 3 5 2 2 2 3 7" xfId="36291" xr:uid="{00000000-0005-0000-0000-0000AA930000}"/>
    <cellStyle name="Normal 69 3 5 2 2 2 3 8" xfId="45802" xr:uid="{00000000-0005-0000-0000-0000AB930000}"/>
    <cellStyle name="Normal 69 3 5 2 2 2 4" xfId="3990" xr:uid="{00000000-0005-0000-0000-0000AC930000}"/>
    <cellStyle name="Normal 69 3 5 2 2 2 4 2" xfId="13507" xr:uid="{00000000-0005-0000-0000-0000AD930000}"/>
    <cellStyle name="Normal 69 3 5 2 2 2 4 3" xfId="21660" xr:uid="{00000000-0005-0000-0000-0000AE930000}"/>
    <cellStyle name="Normal 69 3 5 2 2 2 4 4" xfId="29813" xr:uid="{00000000-0005-0000-0000-0000AF930000}"/>
    <cellStyle name="Normal 69 3 5 2 2 2 4 5" xfId="38045" xr:uid="{00000000-0005-0000-0000-0000B0930000}"/>
    <cellStyle name="Normal 69 3 5 2 2 2 4 6" xfId="47556" xr:uid="{00000000-0005-0000-0000-0000B1930000}"/>
    <cellStyle name="Normal 69 3 5 2 2 2 5" xfId="6550" xr:uid="{00000000-0005-0000-0000-0000B2930000}"/>
    <cellStyle name="Normal 69 3 5 2 2 2 5 2" xfId="16067" xr:uid="{00000000-0005-0000-0000-0000B3930000}"/>
    <cellStyle name="Normal 69 3 5 2 2 2 5 3" xfId="24220" xr:uid="{00000000-0005-0000-0000-0000B4930000}"/>
    <cellStyle name="Normal 69 3 5 2 2 2 5 4" xfId="32373" xr:uid="{00000000-0005-0000-0000-0000B5930000}"/>
    <cellStyle name="Normal 69 3 5 2 2 2 5 5" xfId="40605" xr:uid="{00000000-0005-0000-0000-0000B6930000}"/>
    <cellStyle name="Normal 69 3 5 2 2 2 5 6" xfId="50116" xr:uid="{00000000-0005-0000-0000-0000B7930000}"/>
    <cellStyle name="Normal 69 3 5 2 2 2 6" xfId="10467" xr:uid="{00000000-0005-0000-0000-0000B8930000}"/>
    <cellStyle name="Normal 69 3 5 2 2 2 7" xfId="18626" xr:uid="{00000000-0005-0000-0000-0000B9930000}"/>
    <cellStyle name="Normal 69 3 5 2 2 2 8" xfId="26779" xr:uid="{00000000-0005-0000-0000-0000BA930000}"/>
    <cellStyle name="Normal 69 3 5 2 2 2 9" xfId="35011" xr:uid="{00000000-0005-0000-0000-0000BB930000}"/>
    <cellStyle name="Normal 69 3 5 2 2 3" xfId="1267" xr:uid="{00000000-0005-0000-0000-0000BC930000}"/>
    <cellStyle name="Normal 69 3 5 2 2 3 2" xfId="2550" xr:uid="{00000000-0005-0000-0000-0000BD930000}"/>
    <cellStyle name="Normal 69 3 5 2 2 3 2 2" xfId="5590" xr:uid="{00000000-0005-0000-0000-0000BE930000}"/>
    <cellStyle name="Normal 69 3 5 2 2 3 2 2 2" xfId="15107" xr:uid="{00000000-0005-0000-0000-0000BF930000}"/>
    <cellStyle name="Normal 69 3 5 2 2 3 2 2 3" xfId="23260" xr:uid="{00000000-0005-0000-0000-0000C0930000}"/>
    <cellStyle name="Normal 69 3 5 2 2 3 2 2 4" xfId="31413" xr:uid="{00000000-0005-0000-0000-0000C1930000}"/>
    <cellStyle name="Normal 69 3 5 2 2 3 2 2 5" xfId="39645" xr:uid="{00000000-0005-0000-0000-0000C2930000}"/>
    <cellStyle name="Normal 69 3 5 2 2 3 2 2 6" xfId="49156" xr:uid="{00000000-0005-0000-0000-0000C3930000}"/>
    <cellStyle name="Normal 69 3 5 2 2 3 2 3" xfId="8150" xr:uid="{00000000-0005-0000-0000-0000C4930000}"/>
    <cellStyle name="Normal 69 3 5 2 2 3 2 3 2" xfId="17667" xr:uid="{00000000-0005-0000-0000-0000C5930000}"/>
    <cellStyle name="Normal 69 3 5 2 2 3 2 3 3" xfId="25820" xr:uid="{00000000-0005-0000-0000-0000C6930000}"/>
    <cellStyle name="Normal 69 3 5 2 2 3 2 3 4" xfId="33973" xr:uid="{00000000-0005-0000-0000-0000C7930000}"/>
    <cellStyle name="Normal 69 3 5 2 2 3 2 3 5" xfId="42205" xr:uid="{00000000-0005-0000-0000-0000C8930000}"/>
    <cellStyle name="Normal 69 3 5 2 2 3 2 3 6" xfId="51716" xr:uid="{00000000-0005-0000-0000-0000C9930000}"/>
    <cellStyle name="Normal 69 3 5 2 2 3 2 4" xfId="12067" xr:uid="{00000000-0005-0000-0000-0000CA930000}"/>
    <cellStyle name="Normal 69 3 5 2 2 3 2 5" xfId="20226" xr:uid="{00000000-0005-0000-0000-0000CB930000}"/>
    <cellStyle name="Normal 69 3 5 2 2 3 2 6" xfId="28379" xr:uid="{00000000-0005-0000-0000-0000CC930000}"/>
    <cellStyle name="Normal 69 3 5 2 2 3 2 7" xfId="36611" xr:uid="{00000000-0005-0000-0000-0000CD930000}"/>
    <cellStyle name="Normal 69 3 5 2 2 3 2 8" xfId="46122" xr:uid="{00000000-0005-0000-0000-0000CE930000}"/>
    <cellStyle name="Normal 69 3 5 2 2 3 3" xfId="4310" xr:uid="{00000000-0005-0000-0000-0000CF930000}"/>
    <cellStyle name="Normal 69 3 5 2 2 3 3 2" xfId="13827" xr:uid="{00000000-0005-0000-0000-0000D0930000}"/>
    <cellStyle name="Normal 69 3 5 2 2 3 3 3" xfId="21980" xr:uid="{00000000-0005-0000-0000-0000D1930000}"/>
    <cellStyle name="Normal 69 3 5 2 2 3 3 4" xfId="30133" xr:uid="{00000000-0005-0000-0000-0000D2930000}"/>
    <cellStyle name="Normal 69 3 5 2 2 3 3 5" xfId="38365" xr:uid="{00000000-0005-0000-0000-0000D3930000}"/>
    <cellStyle name="Normal 69 3 5 2 2 3 3 6" xfId="47876" xr:uid="{00000000-0005-0000-0000-0000D4930000}"/>
    <cellStyle name="Normal 69 3 5 2 2 3 4" xfId="6870" xr:uid="{00000000-0005-0000-0000-0000D5930000}"/>
    <cellStyle name="Normal 69 3 5 2 2 3 4 2" xfId="16387" xr:uid="{00000000-0005-0000-0000-0000D6930000}"/>
    <cellStyle name="Normal 69 3 5 2 2 3 4 3" xfId="24540" xr:uid="{00000000-0005-0000-0000-0000D7930000}"/>
    <cellStyle name="Normal 69 3 5 2 2 3 4 4" xfId="32693" xr:uid="{00000000-0005-0000-0000-0000D8930000}"/>
    <cellStyle name="Normal 69 3 5 2 2 3 4 5" xfId="40925" xr:uid="{00000000-0005-0000-0000-0000D9930000}"/>
    <cellStyle name="Normal 69 3 5 2 2 3 4 6" xfId="50436" xr:uid="{00000000-0005-0000-0000-0000DA930000}"/>
    <cellStyle name="Normal 69 3 5 2 2 3 5" xfId="10787" xr:uid="{00000000-0005-0000-0000-0000DB930000}"/>
    <cellStyle name="Normal 69 3 5 2 2 3 6" xfId="18946" xr:uid="{00000000-0005-0000-0000-0000DC930000}"/>
    <cellStyle name="Normal 69 3 5 2 2 3 7" xfId="27099" xr:uid="{00000000-0005-0000-0000-0000DD930000}"/>
    <cellStyle name="Normal 69 3 5 2 2 3 8" xfId="35331" xr:uid="{00000000-0005-0000-0000-0000DE930000}"/>
    <cellStyle name="Normal 69 3 5 2 2 3 9" xfId="44842" xr:uid="{00000000-0005-0000-0000-0000DF930000}"/>
    <cellStyle name="Normal 69 3 5 2 2 4" xfId="1910" xr:uid="{00000000-0005-0000-0000-0000E0930000}"/>
    <cellStyle name="Normal 69 3 5 2 2 4 2" xfId="4950" xr:uid="{00000000-0005-0000-0000-0000E1930000}"/>
    <cellStyle name="Normal 69 3 5 2 2 4 2 2" xfId="14467" xr:uid="{00000000-0005-0000-0000-0000E2930000}"/>
    <cellStyle name="Normal 69 3 5 2 2 4 2 3" xfId="22620" xr:uid="{00000000-0005-0000-0000-0000E3930000}"/>
    <cellStyle name="Normal 69 3 5 2 2 4 2 4" xfId="30773" xr:uid="{00000000-0005-0000-0000-0000E4930000}"/>
    <cellStyle name="Normal 69 3 5 2 2 4 2 5" xfId="39005" xr:uid="{00000000-0005-0000-0000-0000E5930000}"/>
    <cellStyle name="Normal 69 3 5 2 2 4 2 6" xfId="48516" xr:uid="{00000000-0005-0000-0000-0000E6930000}"/>
    <cellStyle name="Normal 69 3 5 2 2 4 3" xfId="7510" xr:uid="{00000000-0005-0000-0000-0000E7930000}"/>
    <cellStyle name="Normal 69 3 5 2 2 4 3 2" xfId="17027" xr:uid="{00000000-0005-0000-0000-0000E8930000}"/>
    <cellStyle name="Normal 69 3 5 2 2 4 3 3" xfId="25180" xr:uid="{00000000-0005-0000-0000-0000E9930000}"/>
    <cellStyle name="Normal 69 3 5 2 2 4 3 4" xfId="33333" xr:uid="{00000000-0005-0000-0000-0000EA930000}"/>
    <cellStyle name="Normal 69 3 5 2 2 4 3 5" xfId="41565" xr:uid="{00000000-0005-0000-0000-0000EB930000}"/>
    <cellStyle name="Normal 69 3 5 2 2 4 3 6" xfId="51076" xr:uid="{00000000-0005-0000-0000-0000EC930000}"/>
    <cellStyle name="Normal 69 3 5 2 2 4 4" xfId="11427" xr:uid="{00000000-0005-0000-0000-0000ED930000}"/>
    <cellStyle name="Normal 69 3 5 2 2 4 5" xfId="19586" xr:uid="{00000000-0005-0000-0000-0000EE930000}"/>
    <cellStyle name="Normal 69 3 5 2 2 4 6" xfId="27739" xr:uid="{00000000-0005-0000-0000-0000EF930000}"/>
    <cellStyle name="Normal 69 3 5 2 2 4 7" xfId="35971" xr:uid="{00000000-0005-0000-0000-0000F0930000}"/>
    <cellStyle name="Normal 69 3 5 2 2 4 8" xfId="45482" xr:uid="{00000000-0005-0000-0000-0000F1930000}"/>
    <cellStyle name="Normal 69 3 5 2 2 5" xfId="3667" xr:uid="{00000000-0005-0000-0000-0000F2930000}"/>
    <cellStyle name="Normal 69 3 5 2 2 5 2" xfId="13184" xr:uid="{00000000-0005-0000-0000-0000F3930000}"/>
    <cellStyle name="Normal 69 3 5 2 2 5 3" xfId="21340" xr:uid="{00000000-0005-0000-0000-0000F4930000}"/>
    <cellStyle name="Normal 69 3 5 2 2 5 4" xfId="29493" xr:uid="{00000000-0005-0000-0000-0000F5930000}"/>
    <cellStyle name="Normal 69 3 5 2 2 5 5" xfId="37725" xr:uid="{00000000-0005-0000-0000-0000F6930000}"/>
    <cellStyle name="Normal 69 3 5 2 2 5 6" xfId="47236" xr:uid="{00000000-0005-0000-0000-0000F7930000}"/>
    <cellStyle name="Normal 69 3 5 2 2 6" xfId="6230" xr:uid="{00000000-0005-0000-0000-0000F8930000}"/>
    <cellStyle name="Normal 69 3 5 2 2 6 2" xfId="15747" xr:uid="{00000000-0005-0000-0000-0000F9930000}"/>
    <cellStyle name="Normal 69 3 5 2 2 6 3" xfId="23900" xr:uid="{00000000-0005-0000-0000-0000FA930000}"/>
    <cellStyle name="Normal 69 3 5 2 2 6 4" xfId="32053" xr:uid="{00000000-0005-0000-0000-0000FB930000}"/>
    <cellStyle name="Normal 69 3 5 2 2 6 5" xfId="40285" xr:uid="{00000000-0005-0000-0000-0000FC930000}"/>
    <cellStyle name="Normal 69 3 5 2 2 6 6" xfId="49796" xr:uid="{00000000-0005-0000-0000-0000FD930000}"/>
    <cellStyle name="Normal 69 3 5 2 2 7" xfId="10147" xr:uid="{00000000-0005-0000-0000-0000FE930000}"/>
    <cellStyle name="Normal 69 3 5 2 2 8" xfId="18306" xr:uid="{00000000-0005-0000-0000-0000FF930000}"/>
    <cellStyle name="Normal 69 3 5 2 2 9" xfId="26459" xr:uid="{00000000-0005-0000-0000-000000940000}"/>
    <cellStyle name="Normal 69 3 5 2 3" xfId="781" xr:uid="{00000000-0005-0000-0000-000001940000}"/>
    <cellStyle name="Normal 69 3 5 2 3 10" xfId="44362" xr:uid="{00000000-0005-0000-0000-000002940000}"/>
    <cellStyle name="Normal 69 3 5 2 3 2" xfId="1427" xr:uid="{00000000-0005-0000-0000-000003940000}"/>
    <cellStyle name="Normal 69 3 5 2 3 2 2" xfId="2710" xr:uid="{00000000-0005-0000-0000-000004940000}"/>
    <cellStyle name="Normal 69 3 5 2 3 2 2 2" xfId="5750" xr:uid="{00000000-0005-0000-0000-000005940000}"/>
    <cellStyle name="Normal 69 3 5 2 3 2 2 2 2" xfId="15267" xr:uid="{00000000-0005-0000-0000-000006940000}"/>
    <cellStyle name="Normal 69 3 5 2 3 2 2 2 3" xfId="23420" xr:uid="{00000000-0005-0000-0000-000007940000}"/>
    <cellStyle name="Normal 69 3 5 2 3 2 2 2 4" xfId="31573" xr:uid="{00000000-0005-0000-0000-000008940000}"/>
    <cellStyle name="Normal 69 3 5 2 3 2 2 2 5" xfId="39805" xr:uid="{00000000-0005-0000-0000-000009940000}"/>
    <cellStyle name="Normal 69 3 5 2 3 2 2 2 6" xfId="49316" xr:uid="{00000000-0005-0000-0000-00000A940000}"/>
    <cellStyle name="Normal 69 3 5 2 3 2 2 3" xfId="8310" xr:uid="{00000000-0005-0000-0000-00000B940000}"/>
    <cellStyle name="Normal 69 3 5 2 3 2 2 3 2" xfId="17827" xr:uid="{00000000-0005-0000-0000-00000C940000}"/>
    <cellStyle name="Normal 69 3 5 2 3 2 2 3 3" xfId="25980" xr:uid="{00000000-0005-0000-0000-00000D940000}"/>
    <cellStyle name="Normal 69 3 5 2 3 2 2 3 4" xfId="34133" xr:uid="{00000000-0005-0000-0000-00000E940000}"/>
    <cellStyle name="Normal 69 3 5 2 3 2 2 3 5" xfId="42365" xr:uid="{00000000-0005-0000-0000-00000F940000}"/>
    <cellStyle name="Normal 69 3 5 2 3 2 2 3 6" xfId="51876" xr:uid="{00000000-0005-0000-0000-000010940000}"/>
    <cellStyle name="Normal 69 3 5 2 3 2 2 4" xfId="12227" xr:uid="{00000000-0005-0000-0000-000011940000}"/>
    <cellStyle name="Normal 69 3 5 2 3 2 2 5" xfId="20386" xr:uid="{00000000-0005-0000-0000-000012940000}"/>
    <cellStyle name="Normal 69 3 5 2 3 2 2 6" xfId="28539" xr:uid="{00000000-0005-0000-0000-000013940000}"/>
    <cellStyle name="Normal 69 3 5 2 3 2 2 7" xfId="36771" xr:uid="{00000000-0005-0000-0000-000014940000}"/>
    <cellStyle name="Normal 69 3 5 2 3 2 2 8" xfId="46282" xr:uid="{00000000-0005-0000-0000-000015940000}"/>
    <cellStyle name="Normal 69 3 5 2 3 2 3" xfId="4470" xr:uid="{00000000-0005-0000-0000-000016940000}"/>
    <cellStyle name="Normal 69 3 5 2 3 2 3 2" xfId="13987" xr:uid="{00000000-0005-0000-0000-000017940000}"/>
    <cellStyle name="Normal 69 3 5 2 3 2 3 3" xfId="22140" xr:uid="{00000000-0005-0000-0000-000018940000}"/>
    <cellStyle name="Normal 69 3 5 2 3 2 3 4" xfId="30293" xr:uid="{00000000-0005-0000-0000-000019940000}"/>
    <cellStyle name="Normal 69 3 5 2 3 2 3 5" xfId="38525" xr:uid="{00000000-0005-0000-0000-00001A940000}"/>
    <cellStyle name="Normal 69 3 5 2 3 2 3 6" xfId="48036" xr:uid="{00000000-0005-0000-0000-00001B940000}"/>
    <cellStyle name="Normal 69 3 5 2 3 2 4" xfId="7030" xr:uid="{00000000-0005-0000-0000-00001C940000}"/>
    <cellStyle name="Normal 69 3 5 2 3 2 4 2" xfId="16547" xr:uid="{00000000-0005-0000-0000-00001D940000}"/>
    <cellStyle name="Normal 69 3 5 2 3 2 4 3" xfId="24700" xr:uid="{00000000-0005-0000-0000-00001E940000}"/>
    <cellStyle name="Normal 69 3 5 2 3 2 4 4" xfId="32853" xr:uid="{00000000-0005-0000-0000-00001F940000}"/>
    <cellStyle name="Normal 69 3 5 2 3 2 4 5" xfId="41085" xr:uid="{00000000-0005-0000-0000-000020940000}"/>
    <cellStyle name="Normal 69 3 5 2 3 2 4 6" xfId="50596" xr:uid="{00000000-0005-0000-0000-000021940000}"/>
    <cellStyle name="Normal 69 3 5 2 3 2 5" xfId="10947" xr:uid="{00000000-0005-0000-0000-000022940000}"/>
    <cellStyle name="Normal 69 3 5 2 3 2 6" xfId="19106" xr:uid="{00000000-0005-0000-0000-000023940000}"/>
    <cellStyle name="Normal 69 3 5 2 3 2 7" xfId="27259" xr:uid="{00000000-0005-0000-0000-000024940000}"/>
    <cellStyle name="Normal 69 3 5 2 3 2 8" xfId="35491" xr:uid="{00000000-0005-0000-0000-000025940000}"/>
    <cellStyle name="Normal 69 3 5 2 3 2 9" xfId="45002" xr:uid="{00000000-0005-0000-0000-000026940000}"/>
    <cellStyle name="Normal 69 3 5 2 3 3" xfId="2070" xr:uid="{00000000-0005-0000-0000-000027940000}"/>
    <cellStyle name="Normal 69 3 5 2 3 3 2" xfId="5110" xr:uid="{00000000-0005-0000-0000-000028940000}"/>
    <cellStyle name="Normal 69 3 5 2 3 3 2 2" xfId="14627" xr:uid="{00000000-0005-0000-0000-000029940000}"/>
    <cellStyle name="Normal 69 3 5 2 3 3 2 3" xfId="22780" xr:uid="{00000000-0005-0000-0000-00002A940000}"/>
    <cellStyle name="Normal 69 3 5 2 3 3 2 4" xfId="30933" xr:uid="{00000000-0005-0000-0000-00002B940000}"/>
    <cellStyle name="Normal 69 3 5 2 3 3 2 5" xfId="39165" xr:uid="{00000000-0005-0000-0000-00002C940000}"/>
    <cellStyle name="Normal 69 3 5 2 3 3 2 6" xfId="48676" xr:uid="{00000000-0005-0000-0000-00002D940000}"/>
    <cellStyle name="Normal 69 3 5 2 3 3 3" xfId="7670" xr:uid="{00000000-0005-0000-0000-00002E940000}"/>
    <cellStyle name="Normal 69 3 5 2 3 3 3 2" xfId="17187" xr:uid="{00000000-0005-0000-0000-00002F940000}"/>
    <cellStyle name="Normal 69 3 5 2 3 3 3 3" xfId="25340" xr:uid="{00000000-0005-0000-0000-000030940000}"/>
    <cellStyle name="Normal 69 3 5 2 3 3 3 4" xfId="33493" xr:uid="{00000000-0005-0000-0000-000031940000}"/>
    <cellStyle name="Normal 69 3 5 2 3 3 3 5" xfId="41725" xr:uid="{00000000-0005-0000-0000-000032940000}"/>
    <cellStyle name="Normal 69 3 5 2 3 3 3 6" xfId="51236" xr:uid="{00000000-0005-0000-0000-000033940000}"/>
    <cellStyle name="Normal 69 3 5 2 3 3 4" xfId="11587" xr:uid="{00000000-0005-0000-0000-000034940000}"/>
    <cellStyle name="Normal 69 3 5 2 3 3 5" xfId="19746" xr:uid="{00000000-0005-0000-0000-000035940000}"/>
    <cellStyle name="Normal 69 3 5 2 3 3 6" xfId="27899" xr:uid="{00000000-0005-0000-0000-000036940000}"/>
    <cellStyle name="Normal 69 3 5 2 3 3 7" xfId="36131" xr:uid="{00000000-0005-0000-0000-000037940000}"/>
    <cellStyle name="Normal 69 3 5 2 3 3 8" xfId="45642" xr:uid="{00000000-0005-0000-0000-000038940000}"/>
    <cellStyle name="Normal 69 3 5 2 3 4" xfId="3827" xr:uid="{00000000-0005-0000-0000-000039940000}"/>
    <cellStyle name="Normal 69 3 5 2 3 4 2" xfId="13344" xr:uid="{00000000-0005-0000-0000-00003A940000}"/>
    <cellStyle name="Normal 69 3 5 2 3 4 3" xfId="21500" xr:uid="{00000000-0005-0000-0000-00003B940000}"/>
    <cellStyle name="Normal 69 3 5 2 3 4 4" xfId="29653" xr:uid="{00000000-0005-0000-0000-00003C940000}"/>
    <cellStyle name="Normal 69 3 5 2 3 4 5" xfId="37885" xr:uid="{00000000-0005-0000-0000-00003D940000}"/>
    <cellStyle name="Normal 69 3 5 2 3 4 6" xfId="47396" xr:uid="{00000000-0005-0000-0000-00003E940000}"/>
    <cellStyle name="Normal 69 3 5 2 3 5" xfId="6390" xr:uid="{00000000-0005-0000-0000-00003F940000}"/>
    <cellStyle name="Normal 69 3 5 2 3 5 2" xfId="15907" xr:uid="{00000000-0005-0000-0000-000040940000}"/>
    <cellStyle name="Normal 69 3 5 2 3 5 3" xfId="24060" xr:uid="{00000000-0005-0000-0000-000041940000}"/>
    <cellStyle name="Normal 69 3 5 2 3 5 4" xfId="32213" xr:uid="{00000000-0005-0000-0000-000042940000}"/>
    <cellStyle name="Normal 69 3 5 2 3 5 5" xfId="40445" xr:uid="{00000000-0005-0000-0000-000043940000}"/>
    <cellStyle name="Normal 69 3 5 2 3 5 6" xfId="49956" xr:uid="{00000000-0005-0000-0000-000044940000}"/>
    <cellStyle name="Normal 69 3 5 2 3 6" xfId="10307" xr:uid="{00000000-0005-0000-0000-000045940000}"/>
    <cellStyle name="Normal 69 3 5 2 3 7" xfId="18466" xr:uid="{00000000-0005-0000-0000-000046940000}"/>
    <cellStyle name="Normal 69 3 5 2 3 8" xfId="26619" xr:uid="{00000000-0005-0000-0000-000047940000}"/>
    <cellStyle name="Normal 69 3 5 2 3 9" xfId="34851" xr:uid="{00000000-0005-0000-0000-000048940000}"/>
    <cellStyle name="Normal 69 3 5 2 4" xfId="1107" xr:uid="{00000000-0005-0000-0000-000049940000}"/>
    <cellStyle name="Normal 69 3 5 2 4 2" xfId="2390" xr:uid="{00000000-0005-0000-0000-00004A940000}"/>
    <cellStyle name="Normal 69 3 5 2 4 2 2" xfId="5430" xr:uid="{00000000-0005-0000-0000-00004B940000}"/>
    <cellStyle name="Normal 69 3 5 2 4 2 2 2" xfId="14947" xr:uid="{00000000-0005-0000-0000-00004C940000}"/>
    <cellStyle name="Normal 69 3 5 2 4 2 2 3" xfId="23100" xr:uid="{00000000-0005-0000-0000-00004D940000}"/>
    <cellStyle name="Normal 69 3 5 2 4 2 2 4" xfId="31253" xr:uid="{00000000-0005-0000-0000-00004E940000}"/>
    <cellStyle name="Normal 69 3 5 2 4 2 2 5" xfId="39485" xr:uid="{00000000-0005-0000-0000-00004F940000}"/>
    <cellStyle name="Normal 69 3 5 2 4 2 2 6" xfId="48996" xr:uid="{00000000-0005-0000-0000-000050940000}"/>
    <cellStyle name="Normal 69 3 5 2 4 2 3" xfId="7990" xr:uid="{00000000-0005-0000-0000-000051940000}"/>
    <cellStyle name="Normal 69 3 5 2 4 2 3 2" xfId="17507" xr:uid="{00000000-0005-0000-0000-000052940000}"/>
    <cellStyle name="Normal 69 3 5 2 4 2 3 3" xfId="25660" xr:uid="{00000000-0005-0000-0000-000053940000}"/>
    <cellStyle name="Normal 69 3 5 2 4 2 3 4" xfId="33813" xr:uid="{00000000-0005-0000-0000-000054940000}"/>
    <cellStyle name="Normal 69 3 5 2 4 2 3 5" xfId="42045" xr:uid="{00000000-0005-0000-0000-000055940000}"/>
    <cellStyle name="Normal 69 3 5 2 4 2 3 6" xfId="51556" xr:uid="{00000000-0005-0000-0000-000056940000}"/>
    <cellStyle name="Normal 69 3 5 2 4 2 4" xfId="11907" xr:uid="{00000000-0005-0000-0000-000057940000}"/>
    <cellStyle name="Normal 69 3 5 2 4 2 5" xfId="20066" xr:uid="{00000000-0005-0000-0000-000058940000}"/>
    <cellStyle name="Normal 69 3 5 2 4 2 6" xfId="28219" xr:uid="{00000000-0005-0000-0000-000059940000}"/>
    <cellStyle name="Normal 69 3 5 2 4 2 7" xfId="36451" xr:uid="{00000000-0005-0000-0000-00005A940000}"/>
    <cellStyle name="Normal 69 3 5 2 4 2 8" xfId="45962" xr:uid="{00000000-0005-0000-0000-00005B940000}"/>
    <cellStyle name="Normal 69 3 5 2 4 3" xfId="4150" xr:uid="{00000000-0005-0000-0000-00005C940000}"/>
    <cellStyle name="Normal 69 3 5 2 4 3 2" xfId="13667" xr:uid="{00000000-0005-0000-0000-00005D940000}"/>
    <cellStyle name="Normal 69 3 5 2 4 3 3" xfId="21820" xr:uid="{00000000-0005-0000-0000-00005E940000}"/>
    <cellStyle name="Normal 69 3 5 2 4 3 4" xfId="29973" xr:uid="{00000000-0005-0000-0000-00005F940000}"/>
    <cellStyle name="Normal 69 3 5 2 4 3 5" xfId="38205" xr:uid="{00000000-0005-0000-0000-000060940000}"/>
    <cellStyle name="Normal 69 3 5 2 4 3 6" xfId="47716" xr:uid="{00000000-0005-0000-0000-000061940000}"/>
    <cellStyle name="Normal 69 3 5 2 4 4" xfId="6710" xr:uid="{00000000-0005-0000-0000-000062940000}"/>
    <cellStyle name="Normal 69 3 5 2 4 4 2" xfId="16227" xr:uid="{00000000-0005-0000-0000-000063940000}"/>
    <cellStyle name="Normal 69 3 5 2 4 4 3" xfId="24380" xr:uid="{00000000-0005-0000-0000-000064940000}"/>
    <cellStyle name="Normal 69 3 5 2 4 4 4" xfId="32533" xr:uid="{00000000-0005-0000-0000-000065940000}"/>
    <cellStyle name="Normal 69 3 5 2 4 4 5" xfId="40765" xr:uid="{00000000-0005-0000-0000-000066940000}"/>
    <cellStyle name="Normal 69 3 5 2 4 4 6" xfId="50276" xr:uid="{00000000-0005-0000-0000-000067940000}"/>
    <cellStyle name="Normal 69 3 5 2 4 5" xfId="10627" xr:uid="{00000000-0005-0000-0000-000068940000}"/>
    <cellStyle name="Normal 69 3 5 2 4 6" xfId="18786" xr:uid="{00000000-0005-0000-0000-000069940000}"/>
    <cellStyle name="Normal 69 3 5 2 4 7" xfId="26939" xr:uid="{00000000-0005-0000-0000-00006A940000}"/>
    <cellStyle name="Normal 69 3 5 2 4 8" xfId="35171" xr:uid="{00000000-0005-0000-0000-00006B940000}"/>
    <cellStyle name="Normal 69 3 5 2 4 9" xfId="44682" xr:uid="{00000000-0005-0000-0000-00006C940000}"/>
    <cellStyle name="Normal 69 3 5 2 5" xfId="1750" xr:uid="{00000000-0005-0000-0000-00006D940000}"/>
    <cellStyle name="Normal 69 3 5 2 5 2" xfId="4790" xr:uid="{00000000-0005-0000-0000-00006E940000}"/>
    <cellStyle name="Normal 69 3 5 2 5 2 2" xfId="14307" xr:uid="{00000000-0005-0000-0000-00006F940000}"/>
    <cellStyle name="Normal 69 3 5 2 5 2 3" xfId="22460" xr:uid="{00000000-0005-0000-0000-000070940000}"/>
    <cellStyle name="Normal 69 3 5 2 5 2 4" xfId="30613" xr:uid="{00000000-0005-0000-0000-000071940000}"/>
    <cellStyle name="Normal 69 3 5 2 5 2 5" xfId="38845" xr:uid="{00000000-0005-0000-0000-000072940000}"/>
    <cellStyle name="Normal 69 3 5 2 5 2 6" xfId="48356" xr:uid="{00000000-0005-0000-0000-000073940000}"/>
    <cellStyle name="Normal 69 3 5 2 5 3" xfId="7350" xr:uid="{00000000-0005-0000-0000-000074940000}"/>
    <cellStyle name="Normal 69 3 5 2 5 3 2" xfId="16867" xr:uid="{00000000-0005-0000-0000-000075940000}"/>
    <cellStyle name="Normal 69 3 5 2 5 3 3" xfId="25020" xr:uid="{00000000-0005-0000-0000-000076940000}"/>
    <cellStyle name="Normal 69 3 5 2 5 3 4" xfId="33173" xr:uid="{00000000-0005-0000-0000-000077940000}"/>
    <cellStyle name="Normal 69 3 5 2 5 3 5" xfId="41405" xr:uid="{00000000-0005-0000-0000-000078940000}"/>
    <cellStyle name="Normal 69 3 5 2 5 3 6" xfId="50916" xr:uid="{00000000-0005-0000-0000-000079940000}"/>
    <cellStyle name="Normal 69 3 5 2 5 4" xfId="11267" xr:uid="{00000000-0005-0000-0000-00007A940000}"/>
    <cellStyle name="Normal 69 3 5 2 5 5" xfId="19426" xr:uid="{00000000-0005-0000-0000-00007B940000}"/>
    <cellStyle name="Normal 69 3 5 2 5 6" xfId="27579" xr:uid="{00000000-0005-0000-0000-00007C940000}"/>
    <cellStyle name="Normal 69 3 5 2 5 7" xfId="35811" xr:uid="{00000000-0005-0000-0000-00007D940000}"/>
    <cellStyle name="Normal 69 3 5 2 5 8" xfId="45322" xr:uid="{00000000-0005-0000-0000-00007E940000}"/>
    <cellStyle name="Normal 69 3 5 2 6" xfId="3504" xr:uid="{00000000-0005-0000-0000-00007F940000}"/>
    <cellStyle name="Normal 69 3 5 2 6 2" xfId="13021" xr:uid="{00000000-0005-0000-0000-000080940000}"/>
    <cellStyle name="Normal 69 3 5 2 6 3" xfId="21180" xr:uid="{00000000-0005-0000-0000-000081940000}"/>
    <cellStyle name="Normal 69 3 5 2 6 4" xfId="29333" xr:uid="{00000000-0005-0000-0000-000082940000}"/>
    <cellStyle name="Normal 69 3 5 2 6 5" xfId="37565" xr:uid="{00000000-0005-0000-0000-000083940000}"/>
    <cellStyle name="Normal 69 3 5 2 6 6" xfId="47076" xr:uid="{00000000-0005-0000-0000-000084940000}"/>
    <cellStyle name="Normal 69 3 5 2 7" xfId="6070" xr:uid="{00000000-0005-0000-0000-000085940000}"/>
    <cellStyle name="Normal 69 3 5 2 7 2" xfId="15587" xr:uid="{00000000-0005-0000-0000-000086940000}"/>
    <cellStyle name="Normal 69 3 5 2 7 3" xfId="23740" xr:uid="{00000000-0005-0000-0000-000087940000}"/>
    <cellStyle name="Normal 69 3 5 2 7 4" xfId="31893" xr:uid="{00000000-0005-0000-0000-000088940000}"/>
    <cellStyle name="Normal 69 3 5 2 7 5" xfId="40125" xr:uid="{00000000-0005-0000-0000-000089940000}"/>
    <cellStyle name="Normal 69 3 5 2 7 6" xfId="49636" xr:uid="{00000000-0005-0000-0000-00008A940000}"/>
    <cellStyle name="Normal 69 3 5 2 8" xfId="9987" xr:uid="{00000000-0005-0000-0000-00008B940000}"/>
    <cellStyle name="Normal 69 3 5 2 9" xfId="18146" xr:uid="{00000000-0005-0000-0000-00008C940000}"/>
    <cellStyle name="Normal 69 3 5 20" xfId="8944" xr:uid="{00000000-0005-0000-0000-00008D940000}"/>
    <cellStyle name="Normal 69 3 5 20 2" xfId="42999" xr:uid="{00000000-0005-0000-0000-00008E940000}"/>
    <cellStyle name="Normal 69 3 5 20 3" xfId="52510" xr:uid="{00000000-0005-0000-0000-00008F940000}"/>
    <cellStyle name="Normal 69 3 5 21" xfId="9023" xr:uid="{00000000-0005-0000-0000-000090940000}"/>
    <cellStyle name="Normal 69 3 5 21 2" xfId="43078" xr:uid="{00000000-0005-0000-0000-000091940000}"/>
    <cellStyle name="Normal 69 3 5 21 3" xfId="52589" xr:uid="{00000000-0005-0000-0000-000092940000}"/>
    <cellStyle name="Normal 69 3 5 22" xfId="9102" xr:uid="{00000000-0005-0000-0000-000093940000}"/>
    <cellStyle name="Normal 69 3 5 22 2" xfId="43157" xr:uid="{00000000-0005-0000-0000-000094940000}"/>
    <cellStyle name="Normal 69 3 5 22 3" xfId="52668" xr:uid="{00000000-0005-0000-0000-000095940000}"/>
    <cellStyle name="Normal 69 3 5 23" xfId="9181" xr:uid="{00000000-0005-0000-0000-000096940000}"/>
    <cellStyle name="Normal 69 3 5 23 2" xfId="43236" xr:uid="{00000000-0005-0000-0000-000097940000}"/>
    <cellStyle name="Normal 69 3 5 23 3" xfId="52747" xr:uid="{00000000-0005-0000-0000-000098940000}"/>
    <cellStyle name="Normal 69 3 5 24" xfId="9260" xr:uid="{00000000-0005-0000-0000-000099940000}"/>
    <cellStyle name="Normal 69 3 5 24 2" xfId="43315" xr:uid="{00000000-0005-0000-0000-00009A940000}"/>
    <cellStyle name="Normal 69 3 5 24 3" xfId="52826" xr:uid="{00000000-0005-0000-0000-00009B940000}"/>
    <cellStyle name="Normal 69 3 5 25" xfId="9339" xr:uid="{00000000-0005-0000-0000-00009C940000}"/>
    <cellStyle name="Normal 69 3 5 25 2" xfId="43394" xr:uid="{00000000-0005-0000-0000-00009D940000}"/>
    <cellStyle name="Normal 69 3 5 25 3" xfId="52905" xr:uid="{00000000-0005-0000-0000-00009E940000}"/>
    <cellStyle name="Normal 69 3 5 26" xfId="9418" xr:uid="{00000000-0005-0000-0000-00009F940000}"/>
    <cellStyle name="Normal 69 3 5 26 2" xfId="43473" xr:uid="{00000000-0005-0000-0000-0000A0940000}"/>
    <cellStyle name="Normal 69 3 5 26 3" xfId="52984" xr:uid="{00000000-0005-0000-0000-0000A1940000}"/>
    <cellStyle name="Normal 69 3 5 27" xfId="9497" xr:uid="{00000000-0005-0000-0000-0000A2940000}"/>
    <cellStyle name="Normal 69 3 5 27 2" xfId="43552" xr:uid="{00000000-0005-0000-0000-0000A3940000}"/>
    <cellStyle name="Normal 69 3 5 27 3" xfId="53063" xr:uid="{00000000-0005-0000-0000-0000A4940000}"/>
    <cellStyle name="Normal 69 3 5 28" xfId="9576" xr:uid="{00000000-0005-0000-0000-0000A5940000}"/>
    <cellStyle name="Normal 69 3 5 28 2" xfId="43631" xr:uid="{00000000-0005-0000-0000-0000A6940000}"/>
    <cellStyle name="Normal 69 3 5 28 3" xfId="53142" xr:uid="{00000000-0005-0000-0000-0000A7940000}"/>
    <cellStyle name="Normal 69 3 5 29" xfId="9655" xr:uid="{00000000-0005-0000-0000-0000A8940000}"/>
    <cellStyle name="Normal 69 3 5 29 2" xfId="43710" xr:uid="{00000000-0005-0000-0000-0000A9940000}"/>
    <cellStyle name="Normal 69 3 5 29 3" xfId="53221" xr:uid="{00000000-0005-0000-0000-0000AA940000}"/>
    <cellStyle name="Normal 69 3 5 3" xfId="538" xr:uid="{00000000-0005-0000-0000-0000AB940000}"/>
    <cellStyle name="Normal 69 3 5 3 10" xfId="34611" xr:uid="{00000000-0005-0000-0000-0000AC940000}"/>
    <cellStyle name="Normal 69 3 5 3 11" xfId="44122" xr:uid="{00000000-0005-0000-0000-0000AD940000}"/>
    <cellStyle name="Normal 69 3 5 3 2" xfId="864" xr:uid="{00000000-0005-0000-0000-0000AE940000}"/>
    <cellStyle name="Normal 69 3 5 3 2 10" xfId="44442" xr:uid="{00000000-0005-0000-0000-0000AF940000}"/>
    <cellStyle name="Normal 69 3 5 3 2 2" xfId="1507" xr:uid="{00000000-0005-0000-0000-0000B0940000}"/>
    <cellStyle name="Normal 69 3 5 3 2 2 2" xfId="2790" xr:uid="{00000000-0005-0000-0000-0000B1940000}"/>
    <cellStyle name="Normal 69 3 5 3 2 2 2 2" xfId="5830" xr:uid="{00000000-0005-0000-0000-0000B2940000}"/>
    <cellStyle name="Normal 69 3 5 3 2 2 2 2 2" xfId="15347" xr:uid="{00000000-0005-0000-0000-0000B3940000}"/>
    <cellStyle name="Normal 69 3 5 3 2 2 2 2 3" xfId="23500" xr:uid="{00000000-0005-0000-0000-0000B4940000}"/>
    <cellStyle name="Normal 69 3 5 3 2 2 2 2 4" xfId="31653" xr:uid="{00000000-0005-0000-0000-0000B5940000}"/>
    <cellStyle name="Normal 69 3 5 3 2 2 2 2 5" xfId="39885" xr:uid="{00000000-0005-0000-0000-0000B6940000}"/>
    <cellStyle name="Normal 69 3 5 3 2 2 2 2 6" xfId="49396" xr:uid="{00000000-0005-0000-0000-0000B7940000}"/>
    <cellStyle name="Normal 69 3 5 3 2 2 2 3" xfId="8390" xr:uid="{00000000-0005-0000-0000-0000B8940000}"/>
    <cellStyle name="Normal 69 3 5 3 2 2 2 3 2" xfId="17907" xr:uid="{00000000-0005-0000-0000-0000B9940000}"/>
    <cellStyle name="Normal 69 3 5 3 2 2 2 3 3" xfId="26060" xr:uid="{00000000-0005-0000-0000-0000BA940000}"/>
    <cellStyle name="Normal 69 3 5 3 2 2 2 3 4" xfId="34213" xr:uid="{00000000-0005-0000-0000-0000BB940000}"/>
    <cellStyle name="Normal 69 3 5 3 2 2 2 3 5" xfId="42445" xr:uid="{00000000-0005-0000-0000-0000BC940000}"/>
    <cellStyle name="Normal 69 3 5 3 2 2 2 3 6" xfId="51956" xr:uid="{00000000-0005-0000-0000-0000BD940000}"/>
    <cellStyle name="Normal 69 3 5 3 2 2 2 4" xfId="12307" xr:uid="{00000000-0005-0000-0000-0000BE940000}"/>
    <cellStyle name="Normal 69 3 5 3 2 2 2 5" xfId="20466" xr:uid="{00000000-0005-0000-0000-0000BF940000}"/>
    <cellStyle name="Normal 69 3 5 3 2 2 2 6" xfId="28619" xr:uid="{00000000-0005-0000-0000-0000C0940000}"/>
    <cellStyle name="Normal 69 3 5 3 2 2 2 7" xfId="36851" xr:uid="{00000000-0005-0000-0000-0000C1940000}"/>
    <cellStyle name="Normal 69 3 5 3 2 2 2 8" xfId="46362" xr:uid="{00000000-0005-0000-0000-0000C2940000}"/>
    <cellStyle name="Normal 69 3 5 3 2 2 3" xfId="4550" xr:uid="{00000000-0005-0000-0000-0000C3940000}"/>
    <cellStyle name="Normal 69 3 5 3 2 2 3 2" xfId="14067" xr:uid="{00000000-0005-0000-0000-0000C4940000}"/>
    <cellStyle name="Normal 69 3 5 3 2 2 3 3" xfId="22220" xr:uid="{00000000-0005-0000-0000-0000C5940000}"/>
    <cellStyle name="Normal 69 3 5 3 2 2 3 4" xfId="30373" xr:uid="{00000000-0005-0000-0000-0000C6940000}"/>
    <cellStyle name="Normal 69 3 5 3 2 2 3 5" xfId="38605" xr:uid="{00000000-0005-0000-0000-0000C7940000}"/>
    <cellStyle name="Normal 69 3 5 3 2 2 3 6" xfId="48116" xr:uid="{00000000-0005-0000-0000-0000C8940000}"/>
    <cellStyle name="Normal 69 3 5 3 2 2 4" xfId="7110" xr:uid="{00000000-0005-0000-0000-0000C9940000}"/>
    <cellStyle name="Normal 69 3 5 3 2 2 4 2" xfId="16627" xr:uid="{00000000-0005-0000-0000-0000CA940000}"/>
    <cellStyle name="Normal 69 3 5 3 2 2 4 3" xfId="24780" xr:uid="{00000000-0005-0000-0000-0000CB940000}"/>
    <cellStyle name="Normal 69 3 5 3 2 2 4 4" xfId="32933" xr:uid="{00000000-0005-0000-0000-0000CC940000}"/>
    <cellStyle name="Normal 69 3 5 3 2 2 4 5" xfId="41165" xr:uid="{00000000-0005-0000-0000-0000CD940000}"/>
    <cellStyle name="Normal 69 3 5 3 2 2 4 6" xfId="50676" xr:uid="{00000000-0005-0000-0000-0000CE940000}"/>
    <cellStyle name="Normal 69 3 5 3 2 2 5" xfId="11027" xr:uid="{00000000-0005-0000-0000-0000CF940000}"/>
    <cellStyle name="Normal 69 3 5 3 2 2 6" xfId="19186" xr:uid="{00000000-0005-0000-0000-0000D0940000}"/>
    <cellStyle name="Normal 69 3 5 3 2 2 7" xfId="27339" xr:uid="{00000000-0005-0000-0000-0000D1940000}"/>
    <cellStyle name="Normal 69 3 5 3 2 2 8" xfId="35571" xr:uid="{00000000-0005-0000-0000-0000D2940000}"/>
    <cellStyle name="Normal 69 3 5 3 2 2 9" xfId="45082" xr:uid="{00000000-0005-0000-0000-0000D3940000}"/>
    <cellStyle name="Normal 69 3 5 3 2 3" xfId="2150" xr:uid="{00000000-0005-0000-0000-0000D4940000}"/>
    <cellStyle name="Normal 69 3 5 3 2 3 2" xfId="5190" xr:uid="{00000000-0005-0000-0000-0000D5940000}"/>
    <cellStyle name="Normal 69 3 5 3 2 3 2 2" xfId="14707" xr:uid="{00000000-0005-0000-0000-0000D6940000}"/>
    <cellStyle name="Normal 69 3 5 3 2 3 2 3" xfId="22860" xr:uid="{00000000-0005-0000-0000-0000D7940000}"/>
    <cellStyle name="Normal 69 3 5 3 2 3 2 4" xfId="31013" xr:uid="{00000000-0005-0000-0000-0000D8940000}"/>
    <cellStyle name="Normal 69 3 5 3 2 3 2 5" xfId="39245" xr:uid="{00000000-0005-0000-0000-0000D9940000}"/>
    <cellStyle name="Normal 69 3 5 3 2 3 2 6" xfId="48756" xr:uid="{00000000-0005-0000-0000-0000DA940000}"/>
    <cellStyle name="Normal 69 3 5 3 2 3 3" xfId="7750" xr:uid="{00000000-0005-0000-0000-0000DB940000}"/>
    <cellStyle name="Normal 69 3 5 3 2 3 3 2" xfId="17267" xr:uid="{00000000-0005-0000-0000-0000DC940000}"/>
    <cellStyle name="Normal 69 3 5 3 2 3 3 3" xfId="25420" xr:uid="{00000000-0005-0000-0000-0000DD940000}"/>
    <cellStyle name="Normal 69 3 5 3 2 3 3 4" xfId="33573" xr:uid="{00000000-0005-0000-0000-0000DE940000}"/>
    <cellStyle name="Normal 69 3 5 3 2 3 3 5" xfId="41805" xr:uid="{00000000-0005-0000-0000-0000DF940000}"/>
    <cellStyle name="Normal 69 3 5 3 2 3 3 6" xfId="51316" xr:uid="{00000000-0005-0000-0000-0000E0940000}"/>
    <cellStyle name="Normal 69 3 5 3 2 3 4" xfId="11667" xr:uid="{00000000-0005-0000-0000-0000E1940000}"/>
    <cellStyle name="Normal 69 3 5 3 2 3 5" xfId="19826" xr:uid="{00000000-0005-0000-0000-0000E2940000}"/>
    <cellStyle name="Normal 69 3 5 3 2 3 6" xfId="27979" xr:uid="{00000000-0005-0000-0000-0000E3940000}"/>
    <cellStyle name="Normal 69 3 5 3 2 3 7" xfId="36211" xr:uid="{00000000-0005-0000-0000-0000E4940000}"/>
    <cellStyle name="Normal 69 3 5 3 2 3 8" xfId="45722" xr:uid="{00000000-0005-0000-0000-0000E5940000}"/>
    <cellStyle name="Normal 69 3 5 3 2 4" xfId="3910" xr:uid="{00000000-0005-0000-0000-0000E6940000}"/>
    <cellStyle name="Normal 69 3 5 3 2 4 2" xfId="13427" xr:uid="{00000000-0005-0000-0000-0000E7940000}"/>
    <cellStyle name="Normal 69 3 5 3 2 4 3" xfId="21580" xr:uid="{00000000-0005-0000-0000-0000E8940000}"/>
    <cellStyle name="Normal 69 3 5 3 2 4 4" xfId="29733" xr:uid="{00000000-0005-0000-0000-0000E9940000}"/>
    <cellStyle name="Normal 69 3 5 3 2 4 5" xfId="37965" xr:uid="{00000000-0005-0000-0000-0000EA940000}"/>
    <cellStyle name="Normal 69 3 5 3 2 4 6" xfId="47476" xr:uid="{00000000-0005-0000-0000-0000EB940000}"/>
    <cellStyle name="Normal 69 3 5 3 2 5" xfId="6470" xr:uid="{00000000-0005-0000-0000-0000EC940000}"/>
    <cellStyle name="Normal 69 3 5 3 2 5 2" xfId="15987" xr:uid="{00000000-0005-0000-0000-0000ED940000}"/>
    <cellStyle name="Normal 69 3 5 3 2 5 3" xfId="24140" xr:uid="{00000000-0005-0000-0000-0000EE940000}"/>
    <cellStyle name="Normal 69 3 5 3 2 5 4" xfId="32293" xr:uid="{00000000-0005-0000-0000-0000EF940000}"/>
    <cellStyle name="Normal 69 3 5 3 2 5 5" xfId="40525" xr:uid="{00000000-0005-0000-0000-0000F0940000}"/>
    <cellStyle name="Normal 69 3 5 3 2 5 6" xfId="50036" xr:uid="{00000000-0005-0000-0000-0000F1940000}"/>
    <cellStyle name="Normal 69 3 5 3 2 6" xfId="10387" xr:uid="{00000000-0005-0000-0000-0000F2940000}"/>
    <cellStyle name="Normal 69 3 5 3 2 7" xfId="18546" xr:uid="{00000000-0005-0000-0000-0000F3940000}"/>
    <cellStyle name="Normal 69 3 5 3 2 8" xfId="26699" xr:uid="{00000000-0005-0000-0000-0000F4940000}"/>
    <cellStyle name="Normal 69 3 5 3 2 9" xfId="34931" xr:uid="{00000000-0005-0000-0000-0000F5940000}"/>
    <cellStyle name="Normal 69 3 5 3 3" xfId="1187" xr:uid="{00000000-0005-0000-0000-0000F6940000}"/>
    <cellStyle name="Normal 69 3 5 3 3 2" xfId="2470" xr:uid="{00000000-0005-0000-0000-0000F7940000}"/>
    <cellStyle name="Normal 69 3 5 3 3 2 2" xfId="5510" xr:uid="{00000000-0005-0000-0000-0000F8940000}"/>
    <cellStyle name="Normal 69 3 5 3 3 2 2 2" xfId="15027" xr:uid="{00000000-0005-0000-0000-0000F9940000}"/>
    <cellStyle name="Normal 69 3 5 3 3 2 2 3" xfId="23180" xr:uid="{00000000-0005-0000-0000-0000FA940000}"/>
    <cellStyle name="Normal 69 3 5 3 3 2 2 4" xfId="31333" xr:uid="{00000000-0005-0000-0000-0000FB940000}"/>
    <cellStyle name="Normal 69 3 5 3 3 2 2 5" xfId="39565" xr:uid="{00000000-0005-0000-0000-0000FC940000}"/>
    <cellStyle name="Normal 69 3 5 3 3 2 2 6" xfId="49076" xr:uid="{00000000-0005-0000-0000-0000FD940000}"/>
    <cellStyle name="Normal 69 3 5 3 3 2 3" xfId="8070" xr:uid="{00000000-0005-0000-0000-0000FE940000}"/>
    <cellStyle name="Normal 69 3 5 3 3 2 3 2" xfId="17587" xr:uid="{00000000-0005-0000-0000-0000FF940000}"/>
    <cellStyle name="Normal 69 3 5 3 3 2 3 3" xfId="25740" xr:uid="{00000000-0005-0000-0000-000000950000}"/>
    <cellStyle name="Normal 69 3 5 3 3 2 3 4" xfId="33893" xr:uid="{00000000-0005-0000-0000-000001950000}"/>
    <cellStyle name="Normal 69 3 5 3 3 2 3 5" xfId="42125" xr:uid="{00000000-0005-0000-0000-000002950000}"/>
    <cellStyle name="Normal 69 3 5 3 3 2 3 6" xfId="51636" xr:uid="{00000000-0005-0000-0000-000003950000}"/>
    <cellStyle name="Normal 69 3 5 3 3 2 4" xfId="11987" xr:uid="{00000000-0005-0000-0000-000004950000}"/>
    <cellStyle name="Normal 69 3 5 3 3 2 5" xfId="20146" xr:uid="{00000000-0005-0000-0000-000005950000}"/>
    <cellStyle name="Normal 69 3 5 3 3 2 6" xfId="28299" xr:uid="{00000000-0005-0000-0000-000006950000}"/>
    <cellStyle name="Normal 69 3 5 3 3 2 7" xfId="36531" xr:uid="{00000000-0005-0000-0000-000007950000}"/>
    <cellStyle name="Normal 69 3 5 3 3 2 8" xfId="46042" xr:uid="{00000000-0005-0000-0000-000008950000}"/>
    <cellStyle name="Normal 69 3 5 3 3 3" xfId="4230" xr:uid="{00000000-0005-0000-0000-000009950000}"/>
    <cellStyle name="Normal 69 3 5 3 3 3 2" xfId="13747" xr:uid="{00000000-0005-0000-0000-00000A950000}"/>
    <cellStyle name="Normal 69 3 5 3 3 3 3" xfId="21900" xr:uid="{00000000-0005-0000-0000-00000B950000}"/>
    <cellStyle name="Normal 69 3 5 3 3 3 4" xfId="30053" xr:uid="{00000000-0005-0000-0000-00000C950000}"/>
    <cellStyle name="Normal 69 3 5 3 3 3 5" xfId="38285" xr:uid="{00000000-0005-0000-0000-00000D950000}"/>
    <cellStyle name="Normal 69 3 5 3 3 3 6" xfId="47796" xr:uid="{00000000-0005-0000-0000-00000E950000}"/>
    <cellStyle name="Normal 69 3 5 3 3 4" xfId="6790" xr:uid="{00000000-0005-0000-0000-00000F950000}"/>
    <cellStyle name="Normal 69 3 5 3 3 4 2" xfId="16307" xr:uid="{00000000-0005-0000-0000-000010950000}"/>
    <cellStyle name="Normal 69 3 5 3 3 4 3" xfId="24460" xr:uid="{00000000-0005-0000-0000-000011950000}"/>
    <cellStyle name="Normal 69 3 5 3 3 4 4" xfId="32613" xr:uid="{00000000-0005-0000-0000-000012950000}"/>
    <cellStyle name="Normal 69 3 5 3 3 4 5" xfId="40845" xr:uid="{00000000-0005-0000-0000-000013950000}"/>
    <cellStyle name="Normal 69 3 5 3 3 4 6" xfId="50356" xr:uid="{00000000-0005-0000-0000-000014950000}"/>
    <cellStyle name="Normal 69 3 5 3 3 5" xfId="10707" xr:uid="{00000000-0005-0000-0000-000015950000}"/>
    <cellStyle name="Normal 69 3 5 3 3 6" xfId="18866" xr:uid="{00000000-0005-0000-0000-000016950000}"/>
    <cellStyle name="Normal 69 3 5 3 3 7" xfId="27019" xr:uid="{00000000-0005-0000-0000-000017950000}"/>
    <cellStyle name="Normal 69 3 5 3 3 8" xfId="35251" xr:uid="{00000000-0005-0000-0000-000018950000}"/>
    <cellStyle name="Normal 69 3 5 3 3 9" xfId="44762" xr:uid="{00000000-0005-0000-0000-000019950000}"/>
    <cellStyle name="Normal 69 3 5 3 4" xfId="1830" xr:uid="{00000000-0005-0000-0000-00001A950000}"/>
    <cellStyle name="Normal 69 3 5 3 4 2" xfId="4870" xr:uid="{00000000-0005-0000-0000-00001B950000}"/>
    <cellStyle name="Normal 69 3 5 3 4 2 2" xfId="14387" xr:uid="{00000000-0005-0000-0000-00001C950000}"/>
    <cellStyle name="Normal 69 3 5 3 4 2 3" xfId="22540" xr:uid="{00000000-0005-0000-0000-00001D950000}"/>
    <cellStyle name="Normal 69 3 5 3 4 2 4" xfId="30693" xr:uid="{00000000-0005-0000-0000-00001E950000}"/>
    <cellStyle name="Normal 69 3 5 3 4 2 5" xfId="38925" xr:uid="{00000000-0005-0000-0000-00001F950000}"/>
    <cellStyle name="Normal 69 3 5 3 4 2 6" xfId="48436" xr:uid="{00000000-0005-0000-0000-000020950000}"/>
    <cellStyle name="Normal 69 3 5 3 4 3" xfId="7430" xr:uid="{00000000-0005-0000-0000-000021950000}"/>
    <cellStyle name="Normal 69 3 5 3 4 3 2" xfId="16947" xr:uid="{00000000-0005-0000-0000-000022950000}"/>
    <cellStyle name="Normal 69 3 5 3 4 3 3" xfId="25100" xr:uid="{00000000-0005-0000-0000-000023950000}"/>
    <cellStyle name="Normal 69 3 5 3 4 3 4" xfId="33253" xr:uid="{00000000-0005-0000-0000-000024950000}"/>
    <cellStyle name="Normal 69 3 5 3 4 3 5" xfId="41485" xr:uid="{00000000-0005-0000-0000-000025950000}"/>
    <cellStyle name="Normal 69 3 5 3 4 3 6" xfId="50996" xr:uid="{00000000-0005-0000-0000-000026950000}"/>
    <cellStyle name="Normal 69 3 5 3 4 4" xfId="11347" xr:uid="{00000000-0005-0000-0000-000027950000}"/>
    <cellStyle name="Normal 69 3 5 3 4 5" xfId="19506" xr:uid="{00000000-0005-0000-0000-000028950000}"/>
    <cellStyle name="Normal 69 3 5 3 4 6" xfId="27659" xr:uid="{00000000-0005-0000-0000-000029950000}"/>
    <cellStyle name="Normal 69 3 5 3 4 7" xfId="35891" xr:uid="{00000000-0005-0000-0000-00002A950000}"/>
    <cellStyle name="Normal 69 3 5 3 4 8" xfId="45402" xr:uid="{00000000-0005-0000-0000-00002B950000}"/>
    <cellStyle name="Normal 69 3 5 3 5" xfId="3587" xr:uid="{00000000-0005-0000-0000-00002C950000}"/>
    <cellStyle name="Normal 69 3 5 3 5 2" xfId="13104" xr:uid="{00000000-0005-0000-0000-00002D950000}"/>
    <cellStyle name="Normal 69 3 5 3 5 3" xfId="21260" xr:uid="{00000000-0005-0000-0000-00002E950000}"/>
    <cellStyle name="Normal 69 3 5 3 5 4" xfId="29413" xr:uid="{00000000-0005-0000-0000-00002F950000}"/>
    <cellStyle name="Normal 69 3 5 3 5 5" xfId="37645" xr:uid="{00000000-0005-0000-0000-000030950000}"/>
    <cellStyle name="Normal 69 3 5 3 5 6" xfId="47156" xr:uid="{00000000-0005-0000-0000-000031950000}"/>
    <cellStyle name="Normal 69 3 5 3 6" xfId="6150" xr:uid="{00000000-0005-0000-0000-000032950000}"/>
    <cellStyle name="Normal 69 3 5 3 6 2" xfId="15667" xr:uid="{00000000-0005-0000-0000-000033950000}"/>
    <cellStyle name="Normal 69 3 5 3 6 3" xfId="23820" xr:uid="{00000000-0005-0000-0000-000034950000}"/>
    <cellStyle name="Normal 69 3 5 3 6 4" xfId="31973" xr:uid="{00000000-0005-0000-0000-000035950000}"/>
    <cellStyle name="Normal 69 3 5 3 6 5" xfId="40205" xr:uid="{00000000-0005-0000-0000-000036950000}"/>
    <cellStyle name="Normal 69 3 5 3 6 6" xfId="49716" xr:uid="{00000000-0005-0000-0000-000037950000}"/>
    <cellStyle name="Normal 69 3 5 3 7" xfId="10067" xr:uid="{00000000-0005-0000-0000-000038950000}"/>
    <cellStyle name="Normal 69 3 5 3 8" xfId="18226" xr:uid="{00000000-0005-0000-0000-000039950000}"/>
    <cellStyle name="Normal 69 3 5 3 9" xfId="26379" xr:uid="{00000000-0005-0000-0000-00003A950000}"/>
    <cellStyle name="Normal 69 3 5 30" xfId="9734" xr:uid="{00000000-0005-0000-0000-00003B950000}"/>
    <cellStyle name="Normal 69 3 5 30 2" xfId="43789" xr:uid="{00000000-0005-0000-0000-00003C950000}"/>
    <cellStyle name="Normal 69 3 5 30 3" xfId="53300" xr:uid="{00000000-0005-0000-0000-00003D950000}"/>
    <cellStyle name="Normal 69 3 5 31" xfId="9813" xr:uid="{00000000-0005-0000-0000-00003E950000}"/>
    <cellStyle name="Normal 69 3 5 31 2" xfId="43868" xr:uid="{00000000-0005-0000-0000-00003F950000}"/>
    <cellStyle name="Normal 69 3 5 31 3" xfId="53379" xr:uid="{00000000-0005-0000-0000-000040950000}"/>
    <cellStyle name="Normal 69 3 5 32" xfId="9907" xr:uid="{00000000-0005-0000-0000-000041950000}"/>
    <cellStyle name="Normal 69 3 5 33" xfId="18066" xr:uid="{00000000-0005-0000-0000-000042950000}"/>
    <cellStyle name="Normal 69 3 5 34" xfId="26219" xr:uid="{00000000-0005-0000-0000-000043950000}"/>
    <cellStyle name="Normal 69 3 5 35" xfId="34372" xr:uid="{00000000-0005-0000-0000-000044950000}"/>
    <cellStyle name="Normal 69 3 5 36" xfId="34451" xr:uid="{00000000-0005-0000-0000-000045950000}"/>
    <cellStyle name="Normal 69 3 5 37" xfId="43962" xr:uid="{00000000-0005-0000-0000-000046950000}"/>
    <cellStyle name="Normal 69 3 5 38" xfId="53473" xr:uid="{00000000-0005-0000-0000-000047950000}"/>
    <cellStyle name="Normal 69 3 5 39" xfId="53552" xr:uid="{00000000-0005-0000-0000-000048950000}"/>
    <cellStyle name="Normal 69 3 5 4" xfId="701" xr:uid="{00000000-0005-0000-0000-000049950000}"/>
    <cellStyle name="Normal 69 3 5 4 10" xfId="44282" xr:uid="{00000000-0005-0000-0000-00004A950000}"/>
    <cellStyle name="Normal 69 3 5 4 2" xfId="1347" xr:uid="{00000000-0005-0000-0000-00004B950000}"/>
    <cellStyle name="Normal 69 3 5 4 2 2" xfId="2630" xr:uid="{00000000-0005-0000-0000-00004C950000}"/>
    <cellStyle name="Normal 69 3 5 4 2 2 2" xfId="5670" xr:uid="{00000000-0005-0000-0000-00004D950000}"/>
    <cellStyle name="Normal 69 3 5 4 2 2 2 2" xfId="15187" xr:uid="{00000000-0005-0000-0000-00004E950000}"/>
    <cellStyle name="Normal 69 3 5 4 2 2 2 3" xfId="23340" xr:uid="{00000000-0005-0000-0000-00004F950000}"/>
    <cellStyle name="Normal 69 3 5 4 2 2 2 4" xfId="31493" xr:uid="{00000000-0005-0000-0000-000050950000}"/>
    <cellStyle name="Normal 69 3 5 4 2 2 2 5" xfId="39725" xr:uid="{00000000-0005-0000-0000-000051950000}"/>
    <cellStyle name="Normal 69 3 5 4 2 2 2 6" xfId="49236" xr:uid="{00000000-0005-0000-0000-000052950000}"/>
    <cellStyle name="Normal 69 3 5 4 2 2 3" xfId="8230" xr:uid="{00000000-0005-0000-0000-000053950000}"/>
    <cellStyle name="Normal 69 3 5 4 2 2 3 2" xfId="17747" xr:uid="{00000000-0005-0000-0000-000054950000}"/>
    <cellStyle name="Normal 69 3 5 4 2 2 3 3" xfId="25900" xr:uid="{00000000-0005-0000-0000-000055950000}"/>
    <cellStyle name="Normal 69 3 5 4 2 2 3 4" xfId="34053" xr:uid="{00000000-0005-0000-0000-000056950000}"/>
    <cellStyle name="Normal 69 3 5 4 2 2 3 5" xfId="42285" xr:uid="{00000000-0005-0000-0000-000057950000}"/>
    <cellStyle name="Normal 69 3 5 4 2 2 3 6" xfId="51796" xr:uid="{00000000-0005-0000-0000-000058950000}"/>
    <cellStyle name="Normal 69 3 5 4 2 2 4" xfId="12147" xr:uid="{00000000-0005-0000-0000-000059950000}"/>
    <cellStyle name="Normal 69 3 5 4 2 2 5" xfId="20306" xr:uid="{00000000-0005-0000-0000-00005A950000}"/>
    <cellStyle name="Normal 69 3 5 4 2 2 6" xfId="28459" xr:uid="{00000000-0005-0000-0000-00005B950000}"/>
    <cellStyle name="Normal 69 3 5 4 2 2 7" xfId="36691" xr:uid="{00000000-0005-0000-0000-00005C950000}"/>
    <cellStyle name="Normal 69 3 5 4 2 2 8" xfId="46202" xr:uid="{00000000-0005-0000-0000-00005D950000}"/>
    <cellStyle name="Normal 69 3 5 4 2 3" xfId="4390" xr:uid="{00000000-0005-0000-0000-00005E950000}"/>
    <cellStyle name="Normal 69 3 5 4 2 3 2" xfId="13907" xr:uid="{00000000-0005-0000-0000-00005F950000}"/>
    <cellStyle name="Normal 69 3 5 4 2 3 3" xfId="22060" xr:uid="{00000000-0005-0000-0000-000060950000}"/>
    <cellStyle name="Normal 69 3 5 4 2 3 4" xfId="30213" xr:uid="{00000000-0005-0000-0000-000061950000}"/>
    <cellStyle name="Normal 69 3 5 4 2 3 5" xfId="38445" xr:uid="{00000000-0005-0000-0000-000062950000}"/>
    <cellStyle name="Normal 69 3 5 4 2 3 6" xfId="47956" xr:uid="{00000000-0005-0000-0000-000063950000}"/>
    <cellStyle name="Normal 69 3 5 4 2 4" xfId="6950" xr:uid="{00000000-0005-0000-0000-000064950000}"/>
    <cellStyle name="Normal 69 3 5 4 2 4 2" xfId="16467" xr:uid="{00000000-0005-0000-0000-000065950000}"/>
    <cellStyle name="Normal 69 3 5 4 2 4 3" xfId="24620" xr:uid="{00000000-0005-0000-0000-000066950000}"/>
    <cellStyle name="Normal 69 3 5 4 2 4 4" xfId="32773" xr:uid="{00000000-0005-0000-0000-000067950000}"/>
    <cellStyle name="Normal 69 3 5 4 2 4 5" xfId="41005" xr:uid="{00000000-0005-0000-0000-000068950000}"/>
    <cellStyle name="Normal 69 3 5 4 2 4 6" xfId="50516" xr:uid="{00000000-0005-0000-0000-000069950000}"/>
    <cellStyle name="Normal 69 3 5 4 2 5" xfId="10867" xr:uid="{00000000-0005-0000-0000-00006A950000}"/>
    <cellStyle name="Normal 69 3 5 4 2 6" xfId="19026" xr:uid="{00000000-0005-0000-0000-00006B950000}"/>
    <cellStyle name="Normal 69 3 5 4 2 7" xfId="27179" xr:uid="{00000000-0005-0000-0000-00006C950000}"/>
    <cellStyle name="Normal 69 3 5 4 2 8" xfId="35411" xr:uid="{00000000-0005-0000-0000-00006D950000}"/>
    <cellStyle name="Normal 69 3 5 4 2 9" xfId="44922" xr:uid="{00000000-0005-0000-0000-00006E950000}"/>
    <cellStyle name="Normal 69 3 5 4 3" xfId="1990" xr:uid="{00000000-0005-0000-0000-00006F950000}"/>
    <cellStyle name="Normal 69 3 5 4 3 2" xfId="5030" xr:uid="{00000000-0005-0000-0000-000070950000}"/>
    <cellStyle name="Normal 69 3 5 4 3 2 2" xfId="14547" xr:uid="{00000000-0005-0000-0000-000071950000}"/>
    <cellStyle name="Normal 69 3 5 4 3 2 3" xfId="22700" xr:uid="{00000000-0005-0000-0000-000072950000}"/>
    <cellStyle name="Normal 69 3 5 4 3 2 4" xfId="30853" xr:uid="{00000000-0005-0000-0000-000073950000}"/>
    <cellStyle name="Normal 69 3 5 4 3 2 5" xfId="39085" xr:uid="{00000000-0005-0000-0000-000074950000}"/>
    <cellStyle name="Normal 69 3 5 4 3 2 6" xfId="48596" xr:uid="{00000000-0005-0000-0000-000075950000}"/>
    <cellStyle name="Normal 69 3 5 4 3 3" xfId="7590" xr:uid="{00000000-0005-0000-0000-000076950000}"/>
    <cellStyle name="Normal 69 3 5 4 3 3 2" xfId="17107" xr:uid="{00000000-0005-0000-0000-000077950000}"/>
    <cellStyle name="Normal 69 3 5 4 3 3 3" xfId="25260" xr:uid="{00000000-0005-0000-0000-000078950000}"/>
    <cellStyle name="Normal 69 3 5 4 3 3 4" xfId="33413" xr:uid="{00000000-0005-0000-0000-000079950000}"/>
    <cellStyle name="Normal 69 3 5 4 3 3 5" xfId="41645" xr:uid="{00000000-0005-0000-0000-00007A950000}"/>
    <cellStyle name="Normal 69 3 5 4 3 3 6" xfId="51156" xr:uid="{00000000-0005-0000-0000-00007B950000}"/>
    <cellStyle name="Normal 69 3 5 4 3 4" xfId="11507" xr:uid="{00000000-0005-0000-0000-00007C950000}"/>
    <cellStyle name="Normal 69 3 5 4 3 5" xfId="19666" xr:uid="{00000000-0005-0000-0000-00007D950000}"/>
    <cellStyle name="Normal 69 3 5 4 3 6" xfId="27819" xr:uid="{00000000-0005-0000-0000-00007E950000}"/>
    <cellStyle name="Normal 69 3 5 4 3 7" xfId="36051" xr:uid="{00000000-0005-0000-0000-00007F950000}"/>
    <cellStyle name="Normal 69 3 5 4 3 8" xfId="45562" xr:uid="{00000000-0005-0000-0000-000080950000}"/>
    <cellStyle name="Normal 69 3 5 4 4" xfId="3747" xr:uid="{00000000-0005-0000-0000-000081950000}"/>
    <cellStyle name="Normal 69 3 5 4 4 2" xfId="13264" xr:uid="{00000000-0005-0000-0000-000082950000}"/>
    <cellStyle name="Normal 69 3 5 4 4 3" xfId="21420" xr:uid="{00000000-0005-0000-0000-000083950000}"/>
    <cellStyle name="Normal 69 3 5 4 4 4" xfId="29573" xr:uid="{00000000-0005-0000-0000-000084950000}"/>
    <cellStyle name="Normal 69 3 5 4 4 5" xfId="37805" xr:uid="{00000000-0005-0000-0000-000085950000}"/>
    <cellStyle name="Normal 69 3 5 4 4 6" xfId="47316" xr:uid="{00000000-0005-0000-0000-000086950000}"/>
    <cellStyle name="Normal 69 3 5 4 5" xfId="6310" xr:uid="{00000000-0005-0000-0000-000087950000}"/>
    <cellStyle name="Normal 69 3 5 4 5 2" xfId="15827" xr:uid="{00000000-0005-0000-0000-000088950000}"/>
    <cellStyle name="Normal 69 3 5 4 5 3" xfId="23980" xr:uid="{00000000-0005-0000-0000-000089950000}"/>
    <cellStyle name="Normal 69 3 5 4 5 4" xfId="32133" xr:uid="{00000000-0005-0000-0000-00008A950000}"/>
    <cellStyle name="Normal 69 3 5 4 5 5" xfId="40365" xr:uid="{00000000-0005-0000-0000-00008B950000}"/>
    <cellStyle name="Normal 69 3 5 4 5 6" xfId="49876" xr:uid="{00000000-0005-0000-0000-00008C950000}"/>
    <cellStyle name="Normal 69 3 5 4 6" xfId="10227" xr:uid="{00000000-0005-0000-0000-00008D950000}"/>
    <cellStyle name="Normal 69 3 5 4 7" xfId="18386" xr:uid="{00000000-0005-0000-0000-00008E950000}"/>
    <cellStyle name="Normal 69 3 5 4 8" xfId="26539" xr:uid="{00000000-0005-0000-0000-00008F950000}"/>
    <cellStyle name="Normal 69 3 5 4 9" xfId="34771" xr:uid="{00000000-0005-0000-0000-000090950000}"/>
    <cellStyle name="Normal 69 3 5 40" xfId="53631" xr:uid="{00000000-0005-0000-0000-000091950000}"/>
    <cellStyle name="Normal 69 3 5 41" xfId="53710" xr:uid="{00000000-0005-0000-0000-000092950000}"/>
    <cellStyle name="Normal 69 3 5 42" xfId="53789" xr:uid="{00000000-0005-0000-0000-000093950000}"/>
    <cellStyle name="Normal 69 3 5 5" xfId="1027" xr:uid="{00000000-0005-0000-0000-000094950000}"/>
    <cellStyle name="Normal 69 3 5 5 2" xfId="2310" xr:uid="{00000000-0005-0000-0000-000095950000}"/>
    <cellStyle name="Normal 69 3 5 5 2 2" xfId="5350" xr:uid="{00000000-0005-0000-0000-000096950000}"/>
    <cellStyle name="Normal 69 3 5 5 2 2 2" xfId="14867" xr:uid="{00000000-0005-0000-0000-000097950000}"/>
    <cellStyle name="Normal 69 3 5 5 2 2 3" xfId="23020" xr:uid="{00000000-0005-0000-0000-000098950000}"/>
    <cellStyle name="Normal 69 3 5 5 2 2 4" xfId="31173" xr:uid="{00000000-0005-0000-0000-000099950000}"/>
    <cellStyle name="Normal 69 3 5 5 2 2 5" xfId="39405" xr:uid="{00000000-0005-0000-0000-00009A950000}"/>
    <cellStyle name="Normal 69 3 5 5 2 2 6" xfId="48916" xr:uid="{00000000-0005-0000-0000-00009B950000}"/>
    <cellStyle name="Normal 69 3 5 5 2 3" xfId="7910" xr:uid="{00000000-0005-0000-0000-00009C950000}"/>
    <cellStyle name="Normal 69 3 5 5 2 3 2" xfId="17427" xr:uid="{00000000-0005-0000-0000-00009D950000}"/>
    <cellStyle name="Normal 69 3 5 5 2 3 3" xfId="25580" xr:uid="{00000000-0005-0000-0000-00009E950000}"/>
    <cellStyle name="Normal 69 3 5 5 2 3 4" xfId="33733" xr:uid="{00000000-0005-0000-0000-00009F950000}"/>
    <cellStyle name="Normal 69 3 5 5 2 3 5" xfId="41965" xr:uid="{00000000-0005-0000-0000-0000A0950000}"/>
    <cellStyle name="Normal 69 3 5 5 2 3 6" xfId="51476" xr:uid="{00000000-0005-0000-0000-0000A1950000}"/>
    <cellStyle name="Normal 69 3 5 5 2 4" xfId="11827" xr:uid="{00000000-0005-0000-0000-0000A2950000}"/>
    <cellStyle name="Normal 69 3 5 5 2 5" xfId="19986" xr:uid="{00000000-0005-0000-0000-0000A3950000}"/>
    <cellStyle name="Normal 69 3 5 5 2 6" xfId="28139" xr:uid="{00000000-0005-0000-0000-0000A4950000}"/>
    <cellStyle name="Normal 69 3 5 5 2 7" xfId="36371" xr:uid="{00000000-0005-0000-0000-0000A5950000}"/>
    <cellStyle name="Normal 69 3 5 5 2 8" xfId="45882" xr:uid="{00000000-0005-0000-0000-0000A6950000}"/>
    <cellStyle name="Normal 69 3 5 5 3" xfId="4070" xr:uid="{00000000-0005-0000-0000-0000A7950000}"/>
    <cellStyle name="Normal 69 3 5 5 3 2" xfId="13587" xr:uid="{00000000-0005-0000-0000-0000A8950000}"/>
    <cellStyle name="Normal 69 3 5 5 3 3" xfId="21740" xr:uid="{00000000-0005-0000-0000-0000A9950000}"/>
    <cellStyle name="Normal 69 3 5 5 3 4" xfId="29893" xr:uid="{00000000-0005-0000-0000-0000AA950000}"/>
    <cellStyle name="Normal 69 3 5 5 3 5" xfId="38125" xr:uid="{00000000-0005-0000-0000-0000AB950000}"/>
    <cellStyle name="Normal 69 3 5 5 3 6" xfId="47636" xr:uid="{00000000-0005-0000-0000-0000AC950000}"/>
    <cellStyle name="Normal 69 3 5 5 4" xfId="6630" xr:uid="{00000000-0005-0000-0000-0000AD950000}"/>
    <cellStyle name="Normal 69 3 5 5 4 2" xfId="16147" xr:uid="{00000000-0005-0000-0000-0000AE950000}"/>
    <cellStyle name="Normal 69 3 5 5 4 3" xfId="24300" xr:uid="{00000000-0005-0000-0000-0000AF950000}"/>
    <cellStyle name="Normal 69 3 5 5 4 4" xfId="32453" xr:uid="{00000000-0005-0000-0000-0000B0950000}"/>
    <cellStyle name="Normal 69 3 5 5 4 5" xfId="40685" xr:uid="{00000000-0005-0000-0000-0000B1950000}"/>
    <cellStyle name="Normal 69 3 5 5 4 6" xfId="50196" xr:uid="{00000000-0005-0000-0000-0000B2950000}"/>
    <cellStyle name="Normal 69 3 5 5 5" xfId="10547" xr:uid="{00000000-0005-0000-0000-0000B3950000}"/>
    <cellStyle name="Normal 69 3 5 5 6" xfId="18706" xr:uid="{00000000-0005-0000-0000-0000B4950000}"/>
    <cellStyle name="Normal 69 3 5 5 7" xfId="26859" xr:uid="{00000000-0005-0000-0000-0000B5950000}"/>
    <cellStyle name="Normal 69 3 5 5 8" xfId="35091" xr:uid="{00000000-0005-0000-0000-0000B6950000}"/>
    <cellStyle name="Normal 69 3 5 5 9" xfId="44602" xr:uid="{00000000-0005-0000-0000-0000B7950000}"/>
    <cellStyle name="Normal 69 3 5 6" xfId="1670" xr:uid="{00000000-0005-0000-0000-0000B8950000}"/>
    <cellStyle name="Normal 69 3 5 6 2" xfId="4710" xr:uid="{00000000-0005-0000-0000-0000B9950000}"/>
    <cellStyle name="Normal 69 3 5 6 2 2" xfId="14227" xr:uid="{00000000-0005-0000-0000-0000BA950000}"/>
    <cellStyle name="Normal 69 3 5 6 2 3" xfId="22380" xr:uid="{00000000-0005-0000-0000-0000BB950000}"/>
    <cellStyle name="Normal 69 3 5 6 2 4" xfId="30533" xr:uid="{00000000-0005-0000-0000-0000BC950000}"/>
    <cellStyle name="Normal 69 3 5 6 2 5" xfId="38765" xr:uid="{00000000-0005-0000-0000-0000BD950000}"/>
    <cellStyle name="Normal 69 3 5 6 2 6" xfId="48276" xr:uid="{00000000-0005-0000-0000-0000BE950000}"/>
    <cellStyle name="Normal 69 3 5 6 3" xfId="7270" xr:uid="{00000000-0005-0000-0000-0000BF950000}"/>
    <cellStyle name="Normal 69 3 5 6 3 2" xfId="16787" xr:uid="{00000000-0005-0000-0000-0000C0950000}"/>
    <cellStyle name="Normal 69 3 5 6 3 3" xfId="24940" xr:uid="{00000000-0005-0000-0000-0000C1950000}"/>
    <cellStyle name="Normal 69 3 5 6 3 4" xfId="33093" xr:uid="{00000000-0005-0000-0000-0000C2950000}"/>
    <cellStyle name="Normal 69 3 5 6 3 5" xfId="41325" xr:uid="{00000000-0005-0000-0000-0000C3950000}"/>
    <cellStyle name="Normal 69 3 5 6 3 6" xfId="50836" xr:uid="{00000000-0005-0000-0000-0000C4950000}"/>
    <cellStyle name="Normal 69 3 5 6 4" xfId="11187" xr:uid="{00000000-0005-0000-0000-0000C5950000}"/>
    <cellStyle name="Normal 69 3 5 6 5" xfId="19346" xr:uid="{00000000-0005-0000-0000-0000C6950000}"/>
    <cellStyle name="Normal 69 3 5 6 6" xfId="27499" xr:uid="{00000000-0005-0000-0000-0000C7950000}"/>
    <cellStyle name="Normal 69 3 5 6 7" xfId="35731" xr:uid="{00000000-0005-0000-0000-0000C8950000}"/>
    <cellStyle name="Normal 69 3 5 6 8" xfId="45242" xr:uid="{00000000-0005-0000-0000-0000C9950000}"/>
    <cellStyle name="Normal 69 3 5 7" xfId="2949" xr:uid="{00000000-0005-0000-0000-0000CA950000}"/>
    <cellStyle name="Normal 69 3 5 7 2" xfId="12466" xr:uid="{00000000-0005-0000-0000-0000CB950000}"/>
    <cellStyle name="Normal 69 3 5 7 3" xfId="20625" xr:uid="{00000000-0005-0000-0000-0000CC950000}"/>
    <cellStyle name="Normal 69 3 5 7 4" xfId="28778" xr:uid="{00000000-0005-0000-0000-0000CD950000}"/>
    <cellStyle name="Normal 69 3 5 7 5" xfId="37010" xr:uid="{00000000-0005-0000-0000-0000CE950000}"/>
    <cellStyle name="Normal 69 3 5 7 6" xfId="46521" xr:uid="{00000000-0005-0000-0000-0000CF950000}"/>
    <cellStyle name="Normal 69 3 5 8" xfId="3028" xr:uid="{00000000-0005-0000-0000-0000D0950000}"/>
    <cellStyle name="Normal 69 3 5 8 2" xfId="12545" xr:uid="{00000000-0005-0000-0000-0000D1950000}"/>
    <cellStyle name="Normal 69 3 5 8 3" xfId="20704" xr:uid="{00000000-0005-0000-0000-0000D2950000}"/>
    <cellStyle name="Normal 69 3 5 8 4" xfId="28857" xr:uid="{00000000-0005-0000-0000-0000D3950000}"/>
    <cellStyle name="Normal 69 3 5 8 5" xfId="37089" xr:uid="{00000000-0005-0000-0000-0000D4950000}"/>
    <cellStyle name="Normal 69 3 5 8 6" xfId="46600" xr:uid="{00000000-0005-0000-0000-0000D5950000}"/>
    <cellStyle name="Normal 69 3 5 9" xfId="3107" xr:uid="{00000000-0005-0000-0000-0000D6950000}"/>
    <cellStyle name="Normal 69 3 5 9 2" xfId="12624" xr:uid="{00000000-0005-0000-0000-0000D7950000}"/>
    <cellStyle name="Normal 69 3 5 9 3" xfId="20783" xr:uid="{00000000-0005-0000-0000-0000D8950000}"/>
    <cellStyle name="Normal 69 3 5 9 4" xfId="28936" xr:uid="{00000000-0005-0000-0000-0000D9950000}"/>
    <cellStyle name="Normal 69 3 5 9 5" xfId="37168" xr:uid="{00000000-0005-0000-0000-0000DA950000}"/>
    <cellStyle name="Normal 69 3 5 9 6" xfId="46679" xr:uid="{00000000-0005-0000-0000-0000DB950000}"/>
    <cellStyle name="Normal 69 3 6" xfId="9860" xr:uid="{00000000-0005-0000-0000-0000DC950000}"/>
    <cellStyle name="Normal 69 3 6 2" xfId="43915" xr:uid="{00000000-0005-0000-0000-0000DD950000}"/>
    <cellStyle name="Normal 69 3 6 3" xfId="53426" xr:uid="{00000000-0005-0000-0000-0000DE950000}"/>
    <cellStyle name="Normal 69 4" xfId="257" xr:uid="{00000000-0005-0000-0000-0000DF950000}"/>
    <cellStyle name="Normal 69 4 10" xfId="3083" xr:uid="{00000000-0005-0000-0000-0000E0950000}"/>
    <cellStyle name="Normal 69 4 10 2" xfId="12600" xr:uid="{00000000-0005-0000-0000-0000E1950000}"/>
    <cellStyle name="Normal 69 4 10 3" xfId="20759" xr:uid="{00000000-0005-0000-0000-0000E2950000}"/>
    <cellStyle name="Normal 69 4 10 4" xfId="28912" xr:uid="{00000000-0005-0000-0000-0000E3950000}"/>
    <cellStyle name="Normal 69 4 10 5" xfId="37144" xr:uid="{00000000-0005-0000-0000-0000E4950000}"/>
    <cellStyle name="Normal 69 4 10 6" xfId="46655" xr:uid="{00000000-0005-0000-0000-0000E5950000}"/>
    <cellStyle name="Normal 69 4 11" xfId="3162" xr:uid="{00000000-0005-0000-0000-0000E6950000}"/>
    <cellStyle name="Normal 69 4 11 2" xfId="12679" xr:uid="{00000000-0005-0000-0000-0000E7950000}"/>
    <cellStyle name="Normal 69 4 11 3" xfId="20838" xr:uid="{00000000-0005-0000-0000-0000E8950000}"/>
    <cellStyle name="Normal 69 4 11 4" xfId="28991" xr:uid="{00000000-0005-0000-0000-0000E9950000}"/>
    <cellStyle name="Normal 69 4 11 5" xfId="37223" xr:uid="{00000000-0005-0000-0000-0000EA950000}"/>
    <cellStyle name="Normal 69 4 11 6" xfId="46734" xr:uid="{00000000-0005-0000-0000-0000EB950000}"/>
    <cellStyle name="Normal 69 4 12" xfId="3241" xr:uid="{00000000-0005-0000-0000-0000EC950000}"/>
    <cellStyle name="Normal 69 4 12 2" xfId="12758" xr:uid="{00000000-0005-0000-0000-0000ED950000}"/>
    <cellStyle name="Normal 69 4 12 3" xfId="20917" xr:uid="{00000000-0005-0000-0000-0000EE950000}"/>
    <cellStyle name="Normal 69 4 12 4" xfId="29070" xr:uid="{00000000-0005-0000-0000-0000EF950000}"/>
    <cellStyle name="Normal 69 4 12 5" xfId="37302" xr:uid="{00000000-0005-0000-0000-0000F0950000}"/>
    <cellStyle name="Normal 69 4 12 6" xfId="46813" xr:uid="{00000000-0005-0000-0000-0000F1950000}"/>
    <cellStyle name="Normal 69 4 13" xfId="3320" xr:uid="{00000000-0005-0000-0000-0000F2950000}"/>
    <cellStyle name="Normal 69 4 13 2" xfId="12837" xr:uid="{00000000-0005-0000-0000-0000F3950000}"/>
    <cellStyle name="Normal 69 4 13 3" xfId="20996" xr:uid="{00000000-0005-0000-0000-0000F4950000}"/>
    <cellStyle name="Normal 69 4 13 4" xfId="29149" xr:uid="{00000000-0005-0000-0000-0000F5950000}"/>
    <cellStyle name="Normal 69 4 13 5" xfId="37381" xr:uid="{00000000-0005-0000-0000-0000F6950000}"/>
    <cellStyle name="Normal 69 4 13 6" xfId="46892" xr:uid="{00000000-0005-0000-0000-0000F7950000}"/>
    <cellStyle name="Normal 69 4 14" xfId="3399" xr:uid="{00000000-0005-0000-0000-0000F8950000}"/>
    <cellStyle name="Normal 69 4 14 2" xfId="12916" xr:uid="{00000000-0005-0000-0000-0000F9950000}"/>
    <cellStyle name="Normal 69 4 14 3" xfId="21075" xr:uid="{00000000-0005-0000-0000-0000FA950000}"/>
    <cellStyle name="Normal 69 4 14 4" xfId="29228" xr:uid="{00000000-0005-0000-0000-0000FB950000}"/>
    <cellStyle name="Normal 69 4 14 5" xfId="37460" xr:uid="{00000000-0005-0000-0000-0000FC950000}"/>
    <cellStyle name="Normal 69 4 14 6" xfId="46971" xr:uid="{00000000-0005-0000-0000-0000FD950000}"/>
    <cellStyle name="Normal 69 4 15" xfId="5965" xr:uid="{00000000-0005-0000-0000-0000FE950000}"/>
    <cellStyle name="Normal 69 4 15 2" xfId="15482" xr:uid="{00000000-0005-0000-0000-0000FF950000}"/>
    <cellStyle name="Normal 69 4 15 3" xfId="23635" xr:uid="{00000000-0005-0000-0000-000000960000}"/>
    <cellStyle name="Normal 69 4 15 4" xfId="31788" xr:uid="{00000000-0005-0000-0000-000001960000}"/>
    <cellStyle name="Normal 69 4 15 5" xfId="40020" xr:uid="{00000000-0005-0000-0000-000002960000}"/>
    <cellStyle name="Normal 69 4 15 6" xfId="49531" xr:uid="{00000000-0005-0000-0000-000003960000}"/>
    <cellStyle name="Normal 69 4 16" xfId="8525" xr:uid="{00000000-0005-0000-0000-000004960000}"/>
    <cellStyle name="Normal 69 4 16 2" xfId="42580" xr:uid="{00000000-0005-0000-0000-000005960000}"/>
    <cellStyle name="Normal 69 4 16 3" xfId="52091" xr:uid="{00000000-0005-0000-0000-000006960000}"/>
    <cellStyle name="Normal 69 4 17" xfId="8604" xr:uid="{00000000-0005-0000-0000-000007960000}"/>
    <cellStyle name="Normal 69 4 17 2" xfId="42659" xr:uid="{00000000-0005-0000-0000-000008960000}"/>
    <cellStyle name="Normal 69 4 17 3" xfId="52170" xr:uid="{00000000-0005-0000-0000-000009960000}"/>
    <cellStyle name="Normal 69 4 18" xfId="8683" xr:uid="{00000000-0005-0000-0000-00000A960000}"/>
    <cellStyle name="Normal 69 4 18 2" xfId="42738" xr:uid="{00000000-0005-0000-0000-00000B960000}"/>
    <cellStyle name="Normal 69 4 18 3" xfId="52249" xr:uid="{00000000-0005-0000-0000-00000C960000}"/>
    <cellStyle name="Normal 69 4 19" xfId="8762" xr:uid="{00000000-0005-0000-0000-00000D960000}"/>
    <cellStyle name="Normal 69 4 19 2" xfId="42817" xr:uid="{00000000-0005-0000-0000-00000E960000}"/>
    <cellStyle name="Normal 69 4 19 3" xfId="52328" xr:uid="{00000000-0005-0000-0000-00000F960000}"/>
    <cellStyle name="Normal 69 4 2" xfId="398" xr:uid="{00000000-0005-0000-0000-000010960000}"/>
    <cellStyle name="Normal 69 4 2 10" xfId="3209" xr:uid="{00000000-0005-0000-0000-000011960000}"/>
    <cellStyle name="Normal 69 4 2 10 2" xfId="12726" xr:uid="{00000000-0005-0000-0000-000012960000}"/>
    <cellStyle name="Normal 69 4 2 10 3" xfId="20885" xr:uid="{00000000-0005-0000-0000-000013960000}"/>
    <cellStyle name="Normal 69 4 2 10 4" xfId="29038" xr:uid="{00000000-0005-0000-0000-000014960000}"/>
    <cellStyle name="Normal 69 4 2 10 5" xfId="37270" xr:uid="{00000000-0005-0000-0000-000015960000}"/>
    <cellStyle name="Normal 69 4 2 10 6" xfId="46781" xr:uid="{00000000-0005-0000-0000-000016960000}"/>
    <cellStyle name="Normal 69 4 2 11" xfId="3288" xr:uid="{00000000-0005-0000-0000-000017960000}"/>
    <cellStyle name="Normal 69 4 2 11 2" xfId="12805" xr:uid="{00000000-0005-0000-0000-000018960000}"/>
    <cellStyle name="Normal 69 4 2 11 3" xfId="20964" xr:uid="{00000000-0005-0000-0000-000019960000}"/>
    <cellStyle name="Normal 69 4 2 11 4" xfId="29117" xr:uid="{00000000-0005-0000-0000-00001A960000}"/>
    <cellStyle name="Normal 69 4 2 11 5" xfId="37349" xr:uid="{00000000-0005-0000-0000-00001B960000}"/>
    <cellStyle name="Normal 69 4 2 11 6" xfId="46860" xr:uid="{00000000-0005-0000-0000-00001C960000}"/>
    <cellStyle name="Normal 69 4 2 12" xfId="3367" xr:uid="{00000000-0005-0000-0000-00001D960000}"/>
    <cellStyle name="Normal 69 4 2 12 2" xfId="12884" xr:uid="{00000000-0005-0000-0000-00001E960000}"/>
    <cellStyle name="Normal 69 4 2 12 3" xfId="21043" xr:uid="{00000000-0005-0000-0000-00001F960000}"/>
    <cellStyle name="Normal 69 4 2 12 4" xfId="29196" xr:uid="{00000000-0005-0000-0000-000020960000}"/>
    <cellStyle name="Normal 69 4 2 12 5" xfId="37428" xr:uid="{00000000-0005-0000-0000-000021960000}"/>
    <cellStyle name="Normal 69 4 2 12 6" xfId="46939" xr:uid="{00000000-0005-0000-0000-000022960000}"/>
    <cellStyle name="Normal 69 4 2 13" xfId="3447" xr:uid="{00000000-0005-0000-0000-000023960000}"/>
    <cellStyle name="Normal 69 4 2 13 2" xfId="12964" xr:uid="{00000000-0005-0000-0000-000024960000}"/>
    <cellStyle name="Normal 69 4 2 13 3" xfId="21123" xr:uid="{00000000-0005-0000-0000-000025960000}"/>
    <cellStyle name="Normal 69 4 2 13 4" xfId="29276" xr:uid="{00000000-0005-0000-0000-000026960000}"/>
    <cellStyle name="Normal 69 4 2 13 5" xfId="37508" xr:uid="{00000000-0005-0000-0000-000027960000}"/>
    <cellStyle name="Normal 69 4 2 13 6" xfId="47019" xr:uid="{00000000-0005-0000-0000-000028960000}"/>
    <cellStyle name="Normal 69 4 2 14" xfId="6013" xr:uid="{00000000-0005-0000-0000-000029960000}"/>
    <cellStyle name="Normal 69 4 2 14 2" xfId="15530" xr:uid="{00000000-0005-0000-0000-00002A960000}"/>
    <cellStyle name="Normal 69 4 2 14 3" xfId="23683" xr:uid="{00000000-0005-0000-0000-00002B960000}"/>
    <cellStyle name="Normal 69 4 2 14 4" xfId="31836" xr:uid="{00000000-0005-0000-0000-00002C960000}"/>
    <cellStyle name="Normal 69 4 2 14 5" xfId="40068" xr:uid="{00000000-0005-0000-0000-00002D960000}"/>
    <cellStyle name="Normal 69 4 2 14 6" xfId="49579" xr:uid="{00000000-0005-0000-0000-00002E960000}"/>
    <cellStyle name="Normal 69 4 2 15" xfId="8572" xr:uid="{00000000-0005-0000-0000-00002F960000}"/>
    <cellStyle name="Normal 69 4 2 15 2" xfId="42627" xr:uid="{00000000-0005-0000-0000-000030960000}"/>
    <cellStyle name="Normal 69 4 2 15 3" xfId="52138" xr:uid="{00000000-0005-0000-0000-000031960000}"/>
    <cellStyle name="Normal 69 4 2 16" xfId="8651" xr:uid="{00000000-0005-0000-0000-000032960000}"/>
    <cellStyle name="Normal 69 4 2 16 2" xfId="42706" xr:uid="{00000000-0005-0000-0000-000033960000}"/>
    <cellStyle name="Normal 69 4 2 16 3" xfId="52217" xr:uid="{00000000-0005-0000-0000-000034960000}"/>
    <cellStyle name="Normal 69 4 2 17" xfId="8730" xr:uid="{00000000-0005-0000-0000-000035960000}"/>
    <cellStyle name="Normal 69 4 2 17 2" xfId="42785" xr:uid="{00000000-0005-0000-0000-000036960000}"/>
    <cellStyle name="Normal 69 4 2 17 3" xfId="52296" xr:uid="{00000000-0005-0000-0000-000037960000}"/>
    <cellStyle name="Normal 69 4 2 18" xfId="8809" xr:uid="{00000000-0005-0000-0000-000038960000}"/>
    <cellStyle name="Normal 69 4 2 18 2" xfId="42864" xr:uid="{00000000-0005-0000-0000-000039960000}"/>
    <cellStyle name="Normal 69 4 2 18 3" xfId="52375" xr:uid="{00000000-0005-0000-0000-00003A960000}"/>
    <cellStyle name="Normal 69 4 2 19" xfId="8888" xr:uid="{00000000-0005-0000-0000-00003B960000}"/>
    <cellStyle name="Normal 69 4 2 19 2" xfId="42943" xr:uid="{00000000-0005-0000-0000-00003C960000}"/>
    <cellStyle name="Normal 69 4 2 19 3" xfId="52454" xr:uid="{00000000-0005-0000-0000-00003D960000}"/>
    <cellStyle name="Normal 69 4 2 2" xfId="480" xr:uid="{00000000-0005-0000-0000-00003E960000}"/>
    <cellStyle name="Normal 69 4 2 2 10" xfId="26322" xr:uid="{00000000-0005-0000-0000-00003F960000}"/>
    <cellStyle name="Normal 69 4 2 2 11" xfId="34554" xr:uid="{00000000-0005-0000-0000-000040960000}"/>
    <cellStyle name="Normal 69 4 2 2 12" xfId="44065" xr:uid="{00000000-0005-0000-0000-000041960000}"/>
    <cellStyle name="Normal 69 4 2 2 2" xfId="641" xr:uid="{00000000-0005-0000-0000-000042960000}"/>
    <cellStyle name="Normal 69 4 2 2 2 10" xfId="34714" xr:uid="{00000000-0005-0000-0000-000043960000}"/>
    <cellStyle name="Normal 69 4 2 2 2 11" xfId="44225" xr:uid="{00000000-0005-0000-0000-000044960000}"/>
    <cellStyle name="Normal 69 4 2 2 2 2" xfId="967" xr:uid="{00000000-0005-0000-0000-000045960000}"/>
    <cellStyle name="Normal 69 4 2 2 2 2 10" xfId="44545" xr:uid="{00000000-0005-0000-0000-000046960000}"/>
    <cellStyle name="Normal 69 4 2 2 2 2 2" xfId="1610" xr:uid="{00000000-0005-0000-0000-000047960000}"/>
    <cellStyle name="Normal 69 4 2 2 2 2 2 2" xfId="2893" xr:uid="{00000000-0005-0000-0000-000048960000}"/>
    <cellStyle name="Normal 69 4 2 2 2 2 2 2 2" xfId="5933" xr:uid="{00000000-0005-0000-0000-000049960000}"/>
    <cellStyle name="Normal 69 4 2 2 2 2 2 2 2 2" xfId="15450" xr:uid="{00000000-0005-0000-0000-00004A960000}"/>
    <cellStyle name="Normal 69 4 2 2 2 2 2 2 2 3" xfId="23603" xr:uid="{00000000-0005-0000-0000-00004B960000}"/>
    <cellStyle name="Normal 69 4 2 2 2 2 2 2 2 4" xfId="31756" xr:uid="{00000000-0005-0000-0000-00004C960000}"/>
    <cellStyle name="Normal 69 4 2 2 2 2 2 2 2 5" xfId="39988" xr:uid="{00000000-0005-0000-0000-00004D960000}"/>
    <cellStyle name="Normal 69 4 2 2 2 2 2 2 2 6" xfId="49499" xr:uid="{00000000-0005-0000-0000-00004E960000}"/>
    <cellStyle name="Normal 69 4 2 2 2 2 2 2 3" xfId="8493" xr:uid="{00000000-0005-0000-0000-00004F960000}"/>
    <cellStyle name="Normal 69 4 2 2 2 2 2 2 3 2" xfId="18010" xr:uid="{00000000-0005-0000-0000-000050960000}"/>
    <cellStyle name="Normal 69 4 2 2 2 2 2 2 3 3" xfId="26163" xr:uid="{00000000-0005-0000-0000-000051960000}"/>
    <cellStyle name="Normal 69 4 2 2 2 2 2 2 3 4" xfId="34316" xr:uid="{00000000-0005-0000-0000-000052960000}"/>
    <cellStyle name="Normal 69 4 2 2 2 2 2 2 3 5" xfId="42548" xr:uid="{00000000-0005-0000-0000-000053960000}"/>
    <cellStyle name="Normal 69 4 2 2 2 2 2 2 3 6" xfId="52059" xr:uid="{00000000-0005-0000-0000-000054960000}"/>
    <cellStyle name="Normal 69 4 2 2 2 2 2 2 4" xfId="12410" xr:uid="{00000000-0005-0000-0000-000055960000}"/>
    <cellStyle name="Normal 69 4 2 2 2 2 2 2 5" xfId="20569" xr:uid="{00000000-0005-0000-0000-000056960000}"/>
    <cellStyle name="Normal 69 4 2 2 2 2 2 2 6" xfId="28722" xr:uid="{00000000-0005-0000-0000-000057960000}"/>
    <cellStyle name="Normal 69 4 2 2 2 2 2 2 7" xfId="36954" xr:uid="{00000000-0005-0000-0000-000058960000}"/>
    <cellStyle name="Normal 69 4 2 2 2 2 2 2 8" xfId="46465" xr:uid="{00000000-0005-0000-0000-000059960000}"/>
    <cellStyle name="Normal 69 4 2 2 2 2 2 3" xfId="4653" xr:uid="{00000000-0005-0000-0000-00005A960000}"/>
    <cellStyle name="Normal 69 4 2 2 2 2 2 3 2" xfId="14170" xr:uid="{00000000-0005-0000-0000-00005B960000}"/>
    <cellStyle name="Normal 69 4 2 2 2 2 2 3 3" xfId="22323" xr:uid="{00000000-0005-0000-0000-00005C960000}"/>
    <cellStyle name="Normal 69 4 2 2 2 2 2 3 4" xfId="30476" xr:uid="{00000000-0005-0000-0000-00005D960000}"/>
    <cellStyle name="Normal 69 4 2 2 2 2 2 3 5" xfId="38708" xr:uid="{00000000-0005-0000-0000-00005E960000}"/>
    <cellStyle name="Normal 69 4 2 2 2 2 2 3 6" xfId="48219" xr:uid="{00000000-0005-0000-0000-00005F960000}"/>
    <cellStyle name="Normal 69 4 2 2 2 2 2 4" xfId="7213" xr:uid="{00000000-0005-0000-0000-000060960000}"/>
    <cellStyle name="Normal 69 4 2 2 2 2 2 4 2" xfId="16730" xr:uid="{00000000-0005-0000-0000-000061960000}"/>
    <cellStyle name="Normal 69 4 2 2 2 2 2 4 3" xfId="24883" xr:uid="{00000000-0005-0000-0000-000062960000}"/>
    <cellStyle name="Normal 69 4 2 2 2 2 2 4 4" xfId="33036" xr:uid="{00000000-0005-0000-0000-000063960000}"/>
    <cellStyle name="Normal 69 4 2 2 2 2 2 4 5" xfId="41268" xr:uid="{00000000-0005-0000-0000-000064960000}"/>
    <cellStyle name="Normal 69 4 2 2 2 2 2 4 6" xfId="50779" xr:uid="{00000000-0005-0000-0000-000065960000}"/>
    <cellStyle name="Normal 69 4 2 2 2 2 2 5" xfId="11130" xr:uid="{00000000-0005-0000-0000-000066960000}"/>
    <cellStyle name="Normal 69 4 2 2 2 2 2 6" xfId="19289" xr:uid="{00000000-0005-0000-0000-000067960000}"/>
    <cellStyle name="Normal 69 4 2 2 2 2 2 7" xfId="27442" xr:uid="{00000000-0005-0000-0000-000068960000}"/>
    <cellStyle name="Normal 69 4 2 2 2 2 2 8" xfId="35674" xr:uid="{00000000-0005-0000-0000-000069960000}"/>
    <cellStyle name="Normal 69 4 2 2 2 2 2 9" xfId="45185" xr:uid="{00000000-0005-0000-0000-00006A960000}"/>
    <cellStyle name="Normal 69 4 2 2 2 2 3" xfId="2253" xr:uid="{00000000-0005-0000-0000-00006B960000}"/>
    <cellStyle name="Normal 69 4 2 2 2 2 3 2" xfId="5293" xr:uid="{00000000-0005-0000-0000-00006C960000}"/>
    <cellStyle name="Normal 69 4 2 2 2 2 3 2 2" xfId="14810" xr:uid="{00000000-0005-0000-0000-00006D960000}"/>
    <cellStyle name="Normal 69 4 2 2 2 2 3 2 3" xfId="22963" xr:uid="{00000000-0005-0000-0000-00006E960000}"/>
    <cellStyle name="Normal 69 4 2 2 2 2 3 2 4" xfId="31116" xr:uid="{00000000-0005-0000-0000-00006F960000}"/>
    <cellStyle name="Normal 69 4 2 2 2 2 3 2 5" xfId="39348" xr:uid="{00000000-0005-0000-0000-000070960000}"/>
    <cellStyle name="Normal 69 4 2 2 2 2 3 2 6" xfId="48859" xr:uid="{00000000-0005-0000-0000-000071960000}"/>
    <cellStyle name="Normal 69 4 2 2 2 2 3 3" xfId="7853" xr:uid="{00000000-0005-0000-0000-000072960000}"/>
    <cellStyle name="Normal 69 4 2 2 2 2 3 3 2" xfId="17370" xr:uid="{00000000-0005-0000-0000-000073960000}"/>
    <cellStyle name="Normal 69 4 2 2 2 2 3 3 3" xfId="25523" xr:uid="{00000000-0005-0000-0000-000074960000}"/>
    <cellStyle name="Normal 69 4 2 2 2 2 3 3 4" xfId="33676" xr:uid="{00000000-0005-0000-0000-000075960000}"/>
    <cellStyle name="Normal 69 4 2 2 2 2 3 3 5" xfId="41908" xr:uid="{00000000-0005-0000-0000-000076960000}"/>
    <cellStyle name="Normal 69 4 2 2 2 2 3 3 6" xfId="51419" xr:uid="{00000000-0005-0000-0000-000077960000}"/>
    <cellStyle name="Normal 69 4 2 2 2 2 3 4" xfId="11770" xr:uid="{00000000-0005-0000-0000-000078960000}"/>
    <cellStyle name="Normal 69 4 2 2 2 2 3 5" xfId="19929" xr:uid="{00000000-0005-0000-0000-000079960000}"/>
    <cellStyle name="Normal 69 4 2 2 2 2 3 6" xfId="28082" xr:uid="{00000000-0005-0000-0000-00007A960000}"/>
    <cellStyle name="Normal 69 4 2 2 2 2 3 7" xfId="36314" xr:uid="{00000000-0005-0000-0000-00007B960000}"/>
    <cellStyle name="Normal 69 4 2 2 2 2 3 8" xfId="45825" xr:uid="{00000000-0005-0000-0000-00007C960000}"/>
    <cellStyle name="Normal 69 4 2 2 2 2 4" xfId="4013" xr:uid="{00000000-0005-0000-0000-00007D960000}"/>
    <cellStyle name="Normal 69 4 2 2 2 2 4 2" xfId="13530" xr:uid="{00000000-0005-0000-0000-00007E960000}"/>
    <cellStyle name="Normal 69 4 2 2 2 2 4 3" xfId="21683" xr:uid="{00000000-0005-0000-0000-00007F960000}"/>
    <cellStyle name="Normal 69 4 2 2 2 2 4 4" xfId="29836" xr:uid="{00000000-0005-0000-0000-000080960000}"/>
    <cellStyle name="Normal 69 4 2 2 2 2 4 5" xfId="38068" xr:uid="{00000000-0005-0000-0000-000081960000}"/>
    <cellStyle name="Normal 69 4 2 2 2 2 4 6" xfId="47579" xr:uid="{00000000-0005-0000-0000-000082960000}"/>
    <cellStyle name="Normal 69 4 2 2 2 2 5" xfId="6573" xr:uid="{00000000-0005-0000-0000-000083960000}"/>
    <cellStyle name="Normal 69 4 2 2 2 2 5 2" xfId="16090" xr:uid="{00000000-0005-0000-0000-000084960000}"/>
    <cellStyle name="Normal 69 4 2 2 2 2 5 3" xfId="24243" xr:uid="{00000000-0005-0000-0000-000085960000}"/>
    <cellStyle name="Normal 69 4 2 2 2 2 5 4" xfId="32396" xr:uid="{00000000-0005-0000-0000-000086960000}"/>
    <cellStyle name="Normal 69 4 2 2 2 2 5 5" xfId="40628" xr:uid="{00000000-0005-0000-0000-000087960000}"/>
    <cellStyle name="Normal 69 4 2 2 2 2 5 6" xfId="50139" xr:uid="{00000000-0005-0000-0000-000088960000}"/>
    <cellStyle name="Normal 69 4 2 2 2 2 6" xfId="10490" xr:uid="{00000000-0005-0000-0000-000089960000}"/>
    <cellStyle name="Normal 69 4 2 2 2 2 7" xfId="18649" xr:uid="{00000000-0005-0000-0000-00008A960000}"/>
    <cellStyle name="Normal 69 4 2 2 2 2 8" xfId="26802" xr:uid="{00000000-0005-0000-0000-00008B960000}"/>
    <cellStyle name="Normal 69 4 2 2 2 2 9" xfId="35034" xr:uid="{00000000-0005-0000-0000-00008C960000}"/>
    <cellStyle name="Normal 69 4 2 2 2 3" xfId="1290" xr:uid="{00000000-0005-0000-0000-00008D960000}"/>
    <cellStyle name="Normal 69 4 2 2 2 3 2" xfId="2573" xr:uid="{00000000-0005-0000-0000-00008E960000}"/>
    <cellStyle name="Normal 69 4 2 2 2 3 2 2" xfId="5613" xr:uid="{00000000-0005-0000-0000-00008F960000}"/>
    <cellStyle name="Normal 69 4 2 2 2 3 2 2 2" xfId="15130" xr:uid="{00000000-0005-0000-0000-000090960000}"/>
    <cellStyle name="Normal 69 4 2 2 2 3 2 2 3" xfId="23283" xr:uid="{00000000-0005-0000-0000-000091960000}"/>
    <cellStyle name="Normal 69 4 2 2 2 3 2 2 4" xfId="31436" xr:uid="{00000000-0005-0000-0000-000092960000}"/>
    <cellStyle name="Normal 69 4 2 2 2 3 2 2 5" xfId="39668" xr:uid="{00000000-0005-0000-0000-000093960000}"/>
    <cellStyle name="Normal 69 4 2 2 2 3 2 2 6" xfId="49179" xr:uid="{00000000-0005-0000-0000-000094960000}"/>
    <cellStyle name="Normal 69 4 2 2 2 3 2 3" xfId="8173" xr:uid="{00000000-0005-0000-0000-000095960000}"/>
    <cellStyle name="Normal 69 4 2 2 2 3 2 3 2" xfId="17690" xr:uid="{00000000-0005-0000-0000-000096960000}"/>
    <cellStyle name="Normal 69 4 2 2 2 3 2 3 3" xfId="25843" xr:uid="{00000000-0005-0000-0000-000097960000}"/>
    <cellStyle name="Normal 69 4 2 2 2 3 2 3 4" xfId="33996" xr:uid="{00000000-0005-0000-0000-000098960000}"/>
    <cellStyle name="Normal 69 4 2 2 2 3 2 3 5" xfId="42228" xr:uid="{00000000-0005-0000-0000-000099960000}"/>
    <cellStyle name="Normal 69 4 2 2 2 3 2 3 6" xfId="51739" xr:uid="{00000000-0005-0000-0000-00009A960000}"/>
    <cellStyle name="Normal 69 4 2 2 2 3 2 4" xfId="12090" xr:uid="{00000000-0005-0000-0000-00009B960000}"/>
    <cellStyle name="Normal 69 4 2 2 2 3 2 5" xfId="20249" xr:uid="{00000000-0005-0000-0000-00009C960000}"/>
    <cellStyle name="Normal 69 4 2 2 2 3 2 6" xfId="28402" xr:uid="{00000000-0005-0000-0000-00009D960000}"/>
    <cellStyle name="Normal 69 4 2 2 2 3 2 7" xfId="36634" xr:uid="{00000000-0005-0000-0000-00009E960000}"/>
    <cellStyle name="Normal 69 4 2 2 2 3 2 8" xfId="46145" xr:uid="{00000000-0005-0000-0000-00009F960000}"/>
    <cellStyle name="Normal 69 4 2 2 2 3 3" xfId="4333" xr:uid="{00000000-0005-0000-0000-0000A0960000}"/>
    <cellStyle name="Normal 69 4 2 2 2 3 3 2" xfId="13850" xr:uid="{00000000-0005-0000-0000-0000A1960000}"/>
    <cellStyle name="Normal 69 4 2 2 2 3 3 3" xfId="22003" xr:uid="{00000000-0005-0000-0000-0000A2960000}"/>
    <cellStyle name="Normal 69 4 2 2 2 3 3 4" xfId="30156" xr:uid="{00000000-0005-0000-0000-0000A3960000}"/>
    <cellStyle name="Normal 69 4 2 2 2 3 3 5" xfId="38388" xr:uid="{00000000-0005-0000-0000-0000A4960000}"/>
    <cellStyle name="Normal 69 4 2 2 2 3 3 6" xfId="47899" xr:uid="{00000000-0005-0000-0000-0000A5960000}"/>
    <cellStyle name="Normal 69 4 2 2 2 3 4" xfId="6893" xr:uid="{00000000-0005-0000-0000-0000A6960000}"/>
    <cellStyle name="Normal 69 4 2 2 2 3 4 2" xfId="16410" xr:uid="{00000000-0005-0000-0000-0000A7960000}"/>
    <cellStyle name="Normal 69 4 2 2 2 3 4 3" xfId="24563" xr:uid="{00000000-0005-0000-0000-0000A8960000}"/>
    <cellStyle name="Normal 69 4 2 2 2 3 4 4" xfId="32716" xr:uid="{00000000-0005-0000-0000-0000A9960000}"/>
    <cellStyle name="Normal 69 4 2 2 2 3 4 5" xfId="40948" xr:uid="{00000000-0005-0000-0000-0000AA960000}"/>
    <cellStyle name="Normal 69 4 2 2 2 3 4 6" xfId="50459" xr:uid="{00000000-0005-0000-0000-0000AB960000}"/>
    <cellStyle name="Normal 69 4 2 2 2 3 5" xfId="10810" xr:uid="{00000000-0005-0000-0000-0000AC960000}"/>
    <cellStyle name="Normal 69 4 2 2 2 3 6" xfId="18969" xr:uid="{00000000-0005-0000-0000-0000AD960000}"/>
    <cellStyle name="Normal 69 4 2 2 2 3 7" xfId="27122" xr:uid="{00000000-0005-0000-0000-0000AE960000}"/>
    <cellStyle name="Normal 69 4 2 2 2 3 8" xfId="35354" xr:uid="{00000000-0005-0000-0000-0000AF960000}"/>
    <cellStyle name="Normal 69 4 2 2 2 3 9" xfId="44865" xr:uid="{00000000-0005-0000-0000-0000B0960000}"/>
    <cellStyle name="Normal 69 4 2 2 2 4" xfId="1933" xr:uid="{00000000-0005-0000-0000-0000B1960000}"/>
    <cellStyle name="Normal 69 4 2 2 2 4 2" xfId="4973" xr:uid="{00000000-0005-0000-0000-0000B2960000}"/>
    <cellStyle name="Normal 69 4 2 2 2 4 2 2" xfId="14490" xr:uid="{00000000-0005-0000-0000-0000B3960000}"/>
    <cellStyle name="Normal 69 4 2 2 2 4 2 3" xfId="22643" xr:uid="{00000000-0005-0000-0000-0000B4960000}"/>
    <cellStyle name="Normal 69 4 2 2 2 4 2 4" xfId="30796" xr:uid="{00000000-0005-0000-0000-0000B5960000}"/>
    <cellStyle name="Normal 69 4 2 2 2 4 2 5" xfId="39028" xr:uid="{00000000-0005-0000-0000-0000B6960000}"/>
    <cellStyle name="Normal 69 4 2 2 2 4 2 6" xfId="48539" xr:uid="{00000000-0005-0000-0000-0000B7960000}"/>
    <cellStyle name="Normal 69 4 2 2 2 4 3" xfId="7533" xr:uid="{00000000-0005-0000-0000-0000B8960000}"/>
    <cellStyle name="Normal 69 4 2 2 2 4 3 2" xfId="17050" xr:uid="{00000000-0005-0000-0000-0000B9960000}"/>
    <cellStyle name="Normal 69 4 2 2 2 4 3 3" xfId="25203" xr:uid="{00000000-0005-0000-0000-0000BA960000}"/>
    <cellStyle name="Normal 69 4 2 2 2 4 3 4" xfId="33356" xr:uid="{00000000-0005-0000-0000-0000BB960000}"/>
    <cellStyle name="Normal 69 4 2 2 2 4 3 5" xfId="41588" xr:uid="{00000000-0005-0000-0000-0000BC960000}"/>
    <cellStyle name="Normal 69 4 2 2 2 4 3 6" xfId="51099" xr:uid="{00000000-0005-0000-0000-0000BD960000}"/>
    <cellStyle name="Normal 69 4 2 2 2 4 4" xfId="11450" xr:uid="{00000000-0005-0000-0000-0000BE960000}"/>
    <cellStyle name="Normal 69 4 2 2 2 4 5" xfId="19609" xr:uid="{00000000-0005-0000-0000-0000BF960000}"/>
    <cellStyle name="Normal 69 4 2 2 2 4 6" xfId="27762" xr:uid="{00000000-0005-0000-0000-0000C0960000}"/>
    <cellStyle name="Normal 69 4 2 2 2 4 7" xfId="35994" xr:uid="{00000000-0005-0000-0000-0000C1960000}"/>
    <cellStyle name="Normal 69 4 2 2 2 4 8" xfId="45505" xr:uid="{00000000-0005-0000-0000-0000C2960000}"/>
    <cellStyle name="Normal 69 4 2 2 2 5" xfId="3690" xr:uid="{00000000-0005-0000-0000-0000C3960000}"/>
    <cellStyle name="Normal 69 4 2 2 2 5 2" xfId="13207" xr:uid="{00000000-0005-0000-0000-0000C4960000}"/>
    <cellStyle name="Normal 69 4 2 2 2 5 3" xfId="21363" xr:uid="{00000000-0005-0000-0000-0000C5960000}"/>
    <cellStyle name="Normal 69 4 2 2 2 5 4" xfId="29516" xr:uid="{00000000-0005-0000-0000-0000C6960000}"/>
    <cellStyle name="Normal 69 4 2 2 2 5 5" xfId="37748" xr:uid="{00000000-0005-0000-0000-0000C7960000}"/>
    <cellStyle name="Normal 69 4 2 2 2 5 6" xfId="47259" xr:uid="{00000000-0005-0000-0000-0000C8960000}"/>
    <cellStyle name="Normal 69 4 2 2 2 6" xfId="6253" xr:uid="{00000000-0005-0000-0000-0000C9960000}"/>
    <cellStyle name="Normal 69 4 2 2 2 6 2" xfId="15770" xr:uid="{00000000-0005-0000-0000-0000CA960000}"/>
    <cellStyle name="Normal 69 4 2 2 2 6 3" xfId="23923" xr:uid="{00000000-0005-0000-0000-0000CB960000}"/>
    <cellStyle name="Normal 69 4 2 2 2 6 4" xfId="32076" xr:uid="{00000000-0005-0000-0000-0000CC960000}"/>
    <cellStyle name="Normal 69 4 2 2 2 6 5" xfId="40308" xr:uid="{00000000-0005-0000-0000-0000CD960000}"/>
    <cellStyle name="Normal 69 4 2 2 2 6 6" xfId="49819" xr:uid="{00000000-0005-0000-0000-0000CE960000}"/>
    <cellStyle name="Normal 69 4 2 2 2 7" xfId="10170" xr:uid="{00000000-0005-0000-0000-0000CF960000}"/>
    <cellStyle name="Normal 69 4 2 2 2 8" xfId="18329" xr:uid="{00000000-0005-0000-0000-0000D0960000}"/>
    <cellStyle name="Normal 69 4 2 2 2 9" xfId="26482" xr:uid="{00000000-0005-0000-0000-0000D1960000}"/>
    <cellStyle name="Normal 69 4 2 2 3" xfId="804" xr:uid="{00000000-0005-0000-0000-0000D2960000}"/>
    <cellStyle name="Normal 69 4 2 2 3 10" xfId="44385" xr:uid="{00000000-0005-0000-0000-0000D3960000}"/>
    <cellStyle name="Normal 69 4 2 2 3 2" xfId="1450" xr:uid="{00000000-0005-0000-0000-0000D4960000}"/>
    <cellStyle name="Normal 69 4 2 2 3 2 2" xfId="2733" xr:uid="{00000000-0005-0000-0000-0000D5960000}"/>
    <cellStyle name="Normal 69 4 2 2 3 2 2 2" xfId="5773" xr:uid="{00000000-0005-0000-0000-0000D6960000}"/>
    <cellStyle name="Normal 69 4 2 2 3 2 2 2 2" xfId="15290" xr:uid="{00000000-0005-0000-0000-0000D7960000}"/>
    <cellStyle name="Normal 69 4 2 2 3 2 2 2 3" xfId="23443" xr:uid="{00000000-0005-0000-0000-0000D8960000}"/>
    <cellStyle name="Normal 69 4 2 2 3 2 2 2 4" xfId="31596" xr:uid="{00000000-0005-0000-0000-0000D9960000}"/>
    <cellStyle name="Normal 69 4 2 2 3 2 2 2 5" xfId="39828" xr:uid="{00000000-0005-0000-0000-0000DA960000}"/>
    <cellStyle name="Normal 69 4 2 2 3 2 2 2 6" xfId="49339" xr:uid="{00000000-0005-0000-0000-0000DB960000}"/>
    <cellStyle name="Normal 69 4 2 2 3 2 2 3" xfId="8333" xr:uid="{00000000-0005-0000-0000-0000DC960000}"/>
    <cellStyle name="Normal 69 4 2 2 3 2 2 3 2" xfId="17850" xr:uid="{00000000-0005-0000-0000-0000DD960000}"/>
    <cellStyle name="Normal 69 4 2 2 3 2 2 3 3" xfId="26003" xr:uid="{00000000-0005-0000-0000-0000DE960000}"/>
    <cellStyle name="Normal 69 4 2 2 3 2 2 3 4" xfId="34156" xr:uid="{00000000-0005-0000-0000-0000DF960000}"/>
    <cellStyle name="Normal 69 4 2 2 3 2 2 3 5" xfId="42388" xr:uid="{00000000-0005-0000-0000-0000E0960000}"/>
    <cellStyle name="Normal 69 4 2 2 3 2 2 3 6" xfId="51899" xr:uid="{00000000-0005-0000-0000-0000E1960000}"/>
    <cellStyle name="Normal 69 4 2 2 3 2 2 4" xfId="12250" xr:uid="{00000000-0005-0000-0000-0000E2960000}"/>
    <cellStyle name="Normal 69 4 2 2 3 2 2 5" xfId="20409" xr:uid="{00000000-0005-0000-0000-0000E3960000}"/>
    <cellStyle name="Normal 69 4 2 2 3 2 2 6" xfId="28562" xr:uid="{00000000-0005-0000-0000-0000E4960000}"/>
    <cellStyle name="Normal 69 4 2 2 3 2 2 7" xfId="36794" xr:uid="{00000000-0005-0000-0000-0000E5960000}"/>
    <cellStyle name="Normal 69 4 2 2 3 2 2 8" xfId="46305" xr:uid="{00000000-0005-0000-0000-0000E6960000}"/>
    <cellStyle name="Normal 69 4 2 2 3 2 3" xfId="4493" xr:uid="{00000000-0005-0000-0000-0000E7960000}"/>
    <cellStyle name="Normal 69 4 2 2 3 2 3 2" xfId="14010" xr:uid="{00000000-0005-0000-0000-0000E8960000}"/>
    <cellStyle name="Normal 69 4 2 2 3 2 3 3" xfId="22163" xr:uid="{00000000-0005-0000-0000-0000E9960000}"/>
    <cellStyle name="Normal 69 4 2 2 3 2 3 4" xfId="30316" xr:uid="{00000000-0005-0000-0000-0000EA960000}"/>
    <cellStyle name="Normal 69 4 2 2 3 2 3 5" xfId="38548" xr:uid="{00000000-0005-0000-0000-0000EB960000}"/>
    <cellStyle name="Normal 69 4 2 2 3 2 3 6" xfId="48059" xr:uid="{00000000-0005-0000-0000-0000EC960000}"/>
    <cellStyle name="Normal 69 4 2 2 3 2 4" xfId="7053" xr:uid="{00000000-0005-0000-0000-0000ED960000}"/>
    <cellStyle name="Normal 69 4 2 2 3 2 4 2" xfId="16570" xr:uid="{00000000-0005-0000-0000-0000EE960000}"/>
    <cellStyle name="Normal 69 4 2 2 3 2 4 3" xfId="24723" xr:uid="{00000000-0005-0000-0000-0000EF960000}"/>
    <cellStyle name="Normal 69 4 2 2 3 2 4 4" xfId="32876" xr:uid="{00000000-0005-0000-0000-0000F0960000}"/>
    <cellStyle name="Normal 69 4 2 2 3 2 4 5" xfId="41108" xr:uid="{00000000-0005-0000-0000-0000F1960000}"/>
    <cellStyle name="Normal 69 4 2 2 3 2 4 6" xfId="50619" xr:uid="{00000000-0005-0000-0000-0000F2960000}"/>
    <cellStyle name="Normal 69 4 2 2 3 2 5" xfId="10970" xr:uid="{00000000-0005-0000-0000-0000F3960000}"/>
    <cellStyle name="Normal 69 4 2 2 3 2 6" xfId="19129" xr:uid="{00000000-0005-0000-0000-0000F4960000}"/>
    <cellStyle name="Normal 69 4 2 2 3 2 7" xfId="27282" xr:uid="{00000000-0005-0000-0000-0000F5960000}"/>
    <cellStyle name="Normal 69 4 2 2 3 2 8" xfId="35514" xr:uid="{00000000-0005-0000-0000-0000F6960000}"/>
    <cellStyle name="Normal 69 4 2 2 3 2 9" xfId="45025" xr:uid="{00000000-0005-0000-0000-0000F7960000}"/>
    <cellStyle name="Normal 69 4 2 2 3 3" xfId="2093" xr:uid="{00000000-0005-0000-0000-0000F8960000}"/>
    <cellStyle name="Normal 69 4 2 2 3 3 2" xfId="5133" xr:uid="{00000000-0005-0000-0000-0000F9960000}"/>
    <cellStyle name="Normal 69 4 2 2 3 3 2 2" xfId="14650" xr:uid="{00000000-0005-0000-0000-0000FA960000}"/>
    <cellStyle name="Normal 69 4 2 2 3 3 2 3" xfId="22803" xr:uid="{00000000-0005-0000-0000-0000FB960000}"/>
    <cellStyle name="Normal 69 4 2 2 3 3 2 4" xfId="30956" xr:uid="{00000000-0005-0000-0000-0000FC960000}"/>
    <cellStyle name="Normal 69 4 2 2 3 3 2 5" xfId="39188" xr:uid="{00000000-0005-0000-0000-0000FD960000}"/>
    <cellStyle name="Normal 69 4 2 2 3 3 2 6" xfId="48699" xr:uid="{00000000-0005-0000-0000-0000FE960000}"/>
    <cellStyle name="Normal 69 4 2 2 3 3 3" xfId="7693" xr:uid="{00000000-0005-0000-0000-0000FF960000}"/>
    <cellStyle name="Normal 69 4 2 2 3 3 3 2" xfId="17210" xr:uid="{00000000-0005-0000-0000-000000970000}"/>
    <cellStyle name="Normal 69 4 2 2 3 3 3 3" xfId="25363" xr:uid="{00000000-0005-0000-0000-000001970000}"/>
    <cellStyle name="Normal 69 4 2 2 3 3 3 4" xfId="33516" xr:uid="{00000000-0005-0000-0000-000002970000}"/>
    <cellStyle name="Normal 69 4 2 2 3 3 3 5" xfId="41748" xr:uid="{00000000-0005-0000-0000-000003970000}"/>
    <cellStyle name="Normal 69 4 2 2 3 3 3 6" xfId="51259" xr:uid="{00000000-0005-0000-0000-000004970000}"/>
    <cellStyle name="Normal 69 4 2 2 3 3 4" xfId="11610" xr:uid="{00000000-0005-0000-0000-000005970000}"/>
    <cellStyle name="Normal 69 4 2 2 3 3 5" xfId="19769" xr:uid="{00000000-0005-0000-0000-000006970000}"/>
    <cellStyle name="Normal 69 4 2 2 3 3 6" xfId="27922" xr:uid="{00000000-0005-0000-0000-000007970000}"/>
    <cellStyle name="Normal 69 4 2 2 3 3 7" xfId="36154" xr:uid="{00000000-0005-0000-0000-000008970000}"/>
    <cellStyle name="Normal 69 4 2 2 3 3 8" xfId="45665" xr:uid="{00000000-0005-0000-0000-000009970000}"/>
    <cellStyle name="Normal 69 4 2 2 3 4" xfId="3850" xr:uid="{00000000-0005-0000-0000-00000A970000}"/>
    <cellStyle name="Normal 69 4 2 2 3 4 2" xfId="13367" xr:uid="{00000000-0005-0000-0000-00000B970000}"/>
    <cellStyle name="Normal 69 4 2 2 3 4 3" xfId="21523" xr:uid="{00000000-0005-0000-0000-00000C970000}"/>
    <cellStyle name="Normal 69 4 2 2 3 4 4" xfId="29676" xr:uid="{00000000-0005-0000-0000-00000D970000}"/>
    <cellStyle name="Normal 69 4 2 2 3 4 5" xfId="37908" xr:uid="{00000000-0005-0000-0000-00000E970000}"/>
    <cellStyle name="Normal 69 4 2 2 3 4 6" xfId="47419" xr:uid="{00000000-0005-0000-0000-00000F970000}"/>
    <cellStyle name="Normal 69 4 2 2 3 5" xfId="6413" xr:uid="{00000000-0005-0000-0000-000010970000}"/>
    <cellStyle name="Normal 69 4 2 2 3 5 2" xfId="15930" xr:uid="{00000000-0005-0000-0000-000011970000}"/>
    <cellStyle name="Normal 69 4 2 2 3 5 3" xfId="24083" xr:uid="{00000000-0005-0000-0000-000012970000}"/>
    <cellStyle name="Normal 69 4 2 2 3 5 4" xfId="32236" xr:uid="{00000000-0005-0000-0000-000013970000}"/>
    <cellStyle name="Normal 69 4 2 2 3 5 5" xfId="40468" xr:uid="{00000000-0005-0000-0000-000014970000}"/>
    <cellStyle name="Normal 69 4 2 2 3 5 6" xfId="49979" xr:uid="{00000000-0005-0000-0000-000015970000}"/>
    <cellStyle name="Normal 69 4 2 2 3 6" xfId="10330" xr:uid="{00000000-0005-0000-0000-000016970000}"/>
    <cellStyle name="Normal 69 4 2 2 3 7" xfId="18489" xr:uid="{00000000-0005-0000-0000-000017970000}"/>
    <cellStyle name="Normal 69 4 2 2 3 8" xfId="26642" xr:uid="{00000000-0005-0000-0000-000018970000}"/>
    <cellStyle name="Normal 69 4 2 2 3 9" xfId="34874" xr:uid="{00000000-0005-0000-0000-000019970000}"/>
    <cellStyle name="Normal 69 4 2 2 4" xfId="1130" xr:uid="{00000000-0005-0000-0000-00001A970000}"/>
    <cellStyle name="Normal 69 4 2 2 4 2" xfId="2413" xr:uid="{00000000-0005-0000-0000-00001B970000}"/>
    <cellStyle name="Normal 69 4 2 2 4 2 2" xfId="5453" xr:uid="{00000000-0005-0000-0000-00001C970000}"/>
    <cellStyle name="Normal 69 4 2 2 4 2 2 2" xfId="14970" xr:uid="{00000000-0005-0000-0000-00001D970000}"/>
    <cellStyle name="Normal 69 4 2 2 4 2 2 3" xfId="23123" xr:uid="{00000000-0005-0000-0000-00001E970000}"/>
    <cellStyle name="Normal 69 4 2 2 4 2 2 4" xfId="31276" xr:uid="{00000000-0005-0000-0000-00001F970000}"/>
    <cellStyle name="Normal 69 4 2 2 4 2 2 5" xfId="39508" xr:uid="{00000000-0005-0000-0000-000020970000}"/>
    <cellStyle name="Normal 69 4 2 2 4 2 2 6" xfId="49019" xr:uid="{00000000-0005-0000-0000-000021970000}"/>
    <cellStyle name="Normal 69 4 2 2 4 2 3" xfId="8013" xr:uid="{00000000-0005-0000-0000-000022970000}"/>
    <cellStyle name="Normal 69 4 2 2 4 2 3 2" xfId="17530" xr:uid="{00000000-0005-0000-0000-000023970000}"/>
    <cellStyle name="Normal 69 4 2 2 4 2 3 3" xfId="25683" xr:uid="{00000000-0005-0000-0000-000024970000}"/>
    <cellStyle name="Normal 69 4 2 2 4 2 3 4" xfId="33836" xr:uid="{00000000-0005-0000-0000-000025970000}"/>
    <cellStyle name="Normal 69 4 2 2 4 2 3 5" xfId="42068" xr:uid="{00000000-0005-0000-0000-000026970000}"/>
    <cellStyle name="Normal 69 4 2 2 4 2 3 6" xfId="51579" xr:uid="{00000000-0005-0000-0000-000027970000}"/>
    <cellStyle name="Normal 69 4 2 2 4 2 4" xfId="11930" xr:uid="{00000000-0005-0000-0000-000028970000}"/>
    <cellStyle name="Normal 69 4 2 2 4 2 5" xfId="20089" xr:uid="{00000000-0005-0000-0000-000029970000}"/>
    <cellStyle name="Normal 69 4 2 2 4 2 6" xfId="28242" xr:uid="{00000000-0005-0000-0000-00002A970000}"/>
    <cellStyle name="Normal 69 4 2 2 4 2 7" xfId="36474" xr:uid="{00000000-0005-0000-0000-00002B970000}"/>
    <cellStyle name="Normal 69 4 2 2 4 2 8" xfId="45985" xr:uid="{00000000-0005-0000-0000-00002C970000}"/>
    <cellStyle name="Normal 69 4 2 2 4 3" xfId="4173" xr:uid="{00000000-0005-0000-0000-00002D970000}"/>
    <cellStyle name="Normal 69 4 2 2 4 3 2" xfId="13690" xr:uid="{00000000-0005-0000-0000-00002E970000}"/>
    <cellStyle name="Normal 69 4 2 2 4 3 3" xfId="21843" xr:uid="{00000000-0005-0000-0000-00002F970000}"/>
    <cellStyle name="Normal 69 4 2 2 4 3 4" xfId="29996" xr:uid="{00000000-0005-0000-0000-000030970000}"/>
    <cellStyle name="Normal 69 4 2 2 4 3 5" xfId="38228" xr:uid="{00000000-0005-0000-0000-000031970000}"/>
    <cellStyle name="Normal 69 4 2 2 4 3 6" xfId="47739" xr:uid="{00000000-0005-0000-0000-000032970000}"/>
    <cellStyle name="Normal 69 4 2 2 4 4" xfId="6733" xr:uid="{00000000-0005-0000-0000-000033970000}"/>
    <cellStyle name="Normal 69 4 2 2 4 4 2" xfId="16250" xr:uid="{00000000-0005-0000-0000-000034970000}"/>
    <cellStyle name="Normal 69 4 2 2 4 4 3" xfId="24403" xr:uid="{00000000-0005-0000-0000-000035970000}"/>
    <cellStyle name="Normal 69 4 2 2 4 4 4" xfId="32556" xr:uid="{00000000-0005-0000-0000-000036970000}"/>
    <cellStyle name="Normal 69 4 2 2 4 4 5" xfId="40788" xr:uid="{00000000-0005-0000-0000-000037970000}"/>
    <cellStyle name="Normal 69 4 2 2 4 4 6" xfId="50299" xr:uid="{00000000-0005-0000-0000-000038970000}"/>
    <cellStyle name="Normal 69 4 2 2 4 5" xfId="10650" xr:uid="{00000000-0005-0000-0000-000039970000}"/>
    <cellStyle name="Normal 69 4 2 2 4 6" xfId="18809" xr:uid="{00000000-0005-0000-0000-00003A970000}"/>
    <cellStyle name="Normal 69 4 2 2 4 7" xfId="26962" xr:uid="{00000000-0005-0000-0000-00003B970000}"/>
    <cellStyle name="Normal 69 4 2 2 4 8" xfId="35194" xr:uid="{00000000-0005-0000-0000-00003C970000}"/>
    <cellStyle name="Normal 69 4 2 2 4 9" xfId="44705" xr:uid="{00000000-0005-0000-0000-00003D970000}"/>
    <cellStyle name="Normal 69 4 2 2 5" xfId="1773" xr:uid="{00000000-0005-0000-0000-00003E970000}"/>
    <cellStyle name="Normal 69 4 2 2 5 2" xfId="4813" xr:uid="{00000000-0005-0000-0000-00003F970000}"/>
    <cellStyle name="Normal 69 4 2 2 5 2 2" xfId="14330" xr:uid="{00000000-0005-0000-0000-000040970000}"/>
    <cellStyle name="Normal 69 4 2 2 5 2 3" xfId="22483" xr:uid="{00000000-0005-0000-0000-000041970000}"/>
    <cellStyle name="Normal 69 4 2 2 5 2 4" xfId="30636" xr:uid="{00000000-0005-0000-0000-000042970000}"/>
    <cellStyle name="Normal 69 4 2 2 5 2 5" xfId="38868" xr:uid="{00000000-0005-0000-0000-000043970000}"/>
    <cellStyle name="Normal 69 4 2 2 5 2 6" xfId="48379" xr:uid="{00000000-0005-0000-0000-000044970000}"/>
    <cellStyle name="Normal 69 4 2 2 5 3" xfId="7373" xr:uid="{00000000-0005-0000-0000-000045970000}"/>
    <cellStyle name="Normal 69 4 2 2 5 3 2" xfId="16890" xr:uid="{00000000-0005-0000-0000-000046970000}"/>
    <cellStyle name="Normal 69 4 2 2 5 3 3" xfId="25043" xr:uid="{00000000-0005-0000-0000-000047970000}"/>
    <cellStyle name="Normal 69 4 2 2 5 3 4" xfId="33196" xr:uid="{00000000-0005-0000-0000-000048970000}"/>
    <cellStyle name="Normal 69 4 2 2 5 3 5" xfId="41428" xr:uid="{00000000-0005-0000-0000-000049970000}"/>
    <cellStyle name="Normal 69 4 2 2 5 3 6" xfId="50939" xr:uid="{00000000-0005-0000-0000-00004A970000}"/>
    <cellStyle name="Normal 69 4 2 2 5 4" xfId="11290" xr:uid="{00000000-0005-0000-0000-00004B970000}"/>
    <cellStyle name="Normal 69 4 2 2 5 5" xfId="19449" xr:uid="{00000000-0005-0000-0000-00004C970000}"/>
    <cellStyle name="Normal 69 4 2 2 5 6" xfId="27602" xr:uid="{00000000-0005-0000-0000-00004D970000}"/>
    <cellStyle name="Normal 69 4 2 2 5 7" xfId="35834" xr:uid="{00000000-0005-0000-0000-00004E970000}"/>
    <cellStyle name="Normal 69 4 2 2 5 8" xfId="45345" xr:uid="{00000000-0005-0000-0000-00004F970000}"/>
    <cellStyle name="Normal 69 4 2 2 6" xfId="3527" xr:uid="{00000000-0005-0000-0000-000050970000}"/>
    <cellStyle name="Normal 69 4 2 2 6 2" xfId="13044" xr:uid="{00000000-0005-0000-0000-000051970000}"/>
    <cellStyle name="Normal 69 4 2 2 6 3" xfId="21203" xr:uid="{00000000-0005-0000-0000-000052970000}"/>
    <cellStyle name="Normal 69 4 2 2 6 4" xfId="29356" xr:uid="{00000000-0005-0000-0000-000053970000}"/>
    <cellStyle name="Normal 69 4 2 2 6 5" xfId="37588" xr:uid="{00000000-0005-0000-0000-000054970000}"/>
    <cellStyle name="Normal 69 4 2 2 6 6" xfId="47099" xr:uid="{00000000-0005-0000-0000-000055970000}"/>
    <cellStyle name="Normal 69 4 2 2 7" xfId="6093" xr:uid="{00000000-0005-0000-0000-000056970000}"/>
    <cellStyle name="Normal 69 4 2 2 7 2" xfId="15610" xr:uid="{00000000-0005-0000-0000-000057970000}"/>
    <cellStyle name="Normal 69 4 2 2 7 3" xfId="23763" xr:uid="{00000000-0005-0000-0000-000058970000}"/>
    <cellStyle name="Normal 69 4 2 2 7 4" xfId="31916" xr:uid="{00000000-0005-0000-0000-000059970000}"/>
    <cellStyle name="Normal 69 4 2 2 7 5" xfId="40148" xr:uid="{00000000-0005-0000-0000-00005A970000}"/>
    <cellStyle name="Normal 69 4 2 2 7 6" xfId="49659" xr:uid="{00000000-0005-0000-0000-00005B970000}"/>
    <cellStyle name="Normal 69 4 2 2 8" xfId="10010" xr:uid="{00000000-0005-0000-0000-00005C970000}"/>
    <cellStyle name="Normal 69 4 2 2 9" xfId="18169" xr:uid="{00000000-0005-0000-0000-00005D970000}"/>
    <cellStyle name="Normal 69 4 2 20" xfId="8967" xr:uid="{00000000-0005-0000-0000-00005E970000}"/>
    <cellStyle name="Normal 69 4 2 20 2" xfId="43022" xr:uid="{00000000-0005-0000-0000-00005F970000}"/>
    <cellStyle name="Normal 69 4 2 20 3" xfId="52533" xr:uid="{00000000-0005-0000-0000-000060970000}"/>
    <cellStyle name="Normal 69 4 2 21" xfId="9046" xr:uid="{00000000-0005-0000-0000-000061970000}"/>
    <cellStyle name="Normal 69 4 2 21 2" xfId="43101" xr:uid="{00000000-0005-0000-0000-000062970000}"/>
    <cellStyle name="Normal 69 4 2 21 3" xfId="52612" xr:uid="{00000000-0005-0000-0000-000063970000}"/>
    <cellStyle name="Normal 69 4 2 22" xfId="9125" xr:uid="{00000000-0005-0000-0000-000064970000}"/>
    <cellStyle name="Normal 69 4 2 22 2" xfId="43180" xr:uid="{00000000-0005-0000-0000-000065970000}"/>
    <cellStyle name="Normal 69 4 2 22 3" xfId="52691" xr:uid="{00000000-0005-0000-0000-000066970000}"/>
    <cellStyle name="Normal 69 4 2 23" xfId="9204" xr:uid="{00000000-0005-0000-0000-000067970000}"/>
    <cellStyle name="Normal 69 4 2 23 2" xfId="43259" xr:uid="{00000000-0005-0000-0000-000068970000}"/>
    <cellStyle name="Normal 69 4 2 23 3" xfId="52770" xr:uid="{00000000-0005-0000-0000-000069970000}"/>
    <cellStyle name="Normal 69 4 2 24" xfId="9283" xr:uid="{00000000-0005-0000-0000-00006A970000}"/>
    <cellStyle name="Normal 69 4 2 24 2" xfId="43338" xr:uid="{00000000-0005-0000-0000-00006B970000}"/>
    <cellStyle name="Normal 69 4 2 24 3" xfId="52849" xr:uid="{00000000-0005-0000-0000-00006C970000}"/>
    <cellStyle name="Normal 69 4 2 25" xfId="9362" xr:uid="{00000000-0005-0000-0000-00006D970000}"/>
    <cellStyle name="Normal 69 4 2 25 2" xfId="43417" xr:uid="{00000000-0005-0000-0000-00006E970000}"/>
    <cellStyle name="Normal 69 4 2 25 3" xfId="52928" xr:uid="{00000000-0005-0000-0000-00006F970000}"/>
    <cellStyle name="Normal 69 4 2 26" xfId="9441" xr:uid="{00000000-0005-0000-0000-000070970000}"/>
    <cellStyle name="Normal 69 4 2 26 2" xfId="43496" xr:uid="{00000000-0005-0000-0000-000071970000}"/>
    <cellStyle name="Normal 69 4 2 26 3" xfId="53007" xr:uid="{00000000-0005-0000-0000-000072970000}"/>
    <cellStyle name="Normal 69 4 2 27" xfId="9520" xr:uid="{00000000-0005-0000-0000-000073970000}"/>
    <cellStyle name="Normal 69 4 2 27 2" xfId="43575" xr:uid="{00000000-0005-0000-0000-000074970000}"/>
    <cellStyle name="Normal 69 4 2 27 3" xfId="53086" xr:uid="{00000000-0005-0000-0000-000075970000}"/>
    <cellStyle name="Normal 69 4 2 28" xfId="9599" xr:uid="{00000000-0005-0000-0000-000076970000}"/>
    <cellStyle name="Normal 69 4 2 28 2" xfId="43654" xr:uid="{00000000-0005-0000-0000-000077970000}"/>
    <cellStyle name="Normal 69 4 2 28 3" xfId="53165" xr:uid="{00000000-0005-0000-0000-000078970000}"/>
    <cellStyle name="Normal 69 4 2 29" xfId="9678" xr:uid="{00000000-0005-0000-0000-000079970000}"/>
    <cellStyle name="Normal 69 4 2 29 2" xfId="43733" xr:uid="{00000000-0005-0000-0000-00007A970000}"/>
    <cellStyle name="Normal 69 4 2 29 3" xfId="53244" xr:uid="{00000000-0005-0000-0000-00007B970000}"/>
    <cellStyle name="Normal 69 4 2 3" xfId="561" xr:uid="{00000000-0005-0000-0000-00007C970000}"/>
    <cellStyle name="Normal 69 4 2 3 10" xfId="34634" xr:uid="{00000000-0005-0000-0000-00007D970000}"/>
    <cellStyle name="Normal 69 4 2 3 11" xfId="44145" xr:uid="{00000000-0005-0000-0000-00007E970000}"/>
    <cellStyle name="Normal 69 4 2 3 2" xfId="887" xr:uid="{00000000-0005-0000-0000-00007F970000}"/>
    <cellStyle name="Normal 69 4 2 3 2 10" xfId="44465" xr:uid="{00000000-0005-0000-0000-000080970000}"/>
    <cellStyle name="Normal 69 4 2 3 2 2" xfId="1530" xr:uid="{00000000-0005-0000-0000-000081970000}"/>
    <cellStyle name="Normal 69 4 2 3 2 2 2" xfId="2813" xr:uid="{00000000-0005-0000-0000-000082970000}"/>
    <cellStyle name="Normal 69 4 2 3 2 2 2 2" xfId="5853" xr:uid="{00000000-0005-0000-0000-000083970000}"/>
    <cellStyle name="Normal 69 4 2 3 2 2 2 2 2" xfId="15370" xr:uid="{00000000-0005-0000-0000-000084970000}"/>
    <cellStyle name="Normal 69 4 2 3 2 2 2 2 3" xfId="23523" xr:uid="{00000000-0005-0000-0000-000085970000}"/>
    <cellStyle name="Normal 69 4 2 3 2 2 2 2 4" xfId="31676" xr:uid="{00000000-0005-0000-0000-000086970000}"/>
    <cellStyle name="Normal 69 4 2 3 2 2 2 2 5" xfId="39908" xr:uid="{00000000-0005-0000-0000-000087970000}"/>
    <cellStyle name="Normal 69 4 2 3 2 2 2 2 6" xfId="49419" xr:uid="{00000000-0005-0000-0000-000088970000}"/>
    <cellStyle name="Normal 69 4 2 3 2 2 2 3" xfId="8413" xr:uid="{00000000-0005-0000-0000-000089970000}"/>
    <cellStyle name="Normal 69 4 2 3 2 2 2 3 2" xfId="17930" xr:uid="{00000000-0005-0000-0000-00008A970000}"/>
    <cellStyle name="Normal 69 4 2 3 2 2 2 3 3" xfId="26083" xr:uid="{00000000-0005-0000-0000-00008B970000}"/>
    <cellStyle name="Normal 69 4 2 3 2 2 2 3 4" xfId="34236" xr:uid="{00000000-0005-0000-0000-00008C970000}"/>
    <cellStyle name="Normal 69 4 2 3 2 2 2 3 5" xfId="42468" xr:uid="{00000000-0005-0000-0000-00008D970000}"/>
    <cellStyle name="Normal 69 4 2 3 2 2 2 3 6" xfId="51979" xr:uid="{00000000-0005-0000-0000-00008E970000}"/>
    <cellStyle name="Normal 69 4 2 3 2 2 2 4" xfId="12330" xr:uid="{00000000-0005-0000-0000-00008F970000}"/>
    <cellStyle name="Normal 69 4 2 3 2 2 2 5" xfId="20489" xr:uid="{00000000-0005-0000-0000-000090970000}"/>
    <cellStyle name="Normal 69 4 2 3 2 2 2 6" xfId="28642" xr:uid="{00000000-0005-0000-0000-000091970000}"/>
    <cellStyle name="Normal 69 4 2 3 2 2 2 7" xfId="36874" xr:uid="{00000000-0005-0000-0000-000092970000}"/>
    <cellStyle name="Normal 69 4 2 3 2 2 2 8" xfId="46385" xr:uid="{00000000-0005-0000-0000-000093970000}"/>
    <cellStyle name="Normal 69 4 2 3 2 2 3" xfId="4573" xr:uid="{00000000-0005-0000-0000-000094970000}"/>
    <cellStyle name="Normal 69 4 2 3 2 2 3 2" xfId="14090" xr:uid="{00000000-0005-0000-0000-000095970000}"/>
    <cellStyle name="Normal 69 4 2 3 2 2 3 3" xfId="22243" xr:uid="{00000000-0005-0000-0000-000096970000}"/>
    <cellStyle name="Normal 69 4 2 3 2 2 3 4" xfId="30396" xr:uid="{00000000-0005-0000-0000-000097970000}"/>
    <cellStyle name="Normal 69 4 2 3 2 2 3 5" xfId="38628" xr:uid="{00000000-0005-0000-0000-000098970000}"/>
    <cellStyle name="Normal 69 4 2 3 2 2 3 6" xfId="48139" xr:uid="{00000000-0005-0000-0000-000099970000}"/>
    <cellStyle name="Normal 69 4 2 3 2 2 4" xfId="7133" xr:uid="{00000000-0005-0000-0000-00009A970000}"/>
    <cellStyle name="Normal 69 4 2 3 2 2 4 2" xfId="16650" xr:uid="{00000000-0005-0000-0000-00009B970000}"/>
    <cellStyle name="Normal 69 4 2 3 2 2 4 3" xfId="24803" xr:uid="{00000000-0005-0000-0000-00009C970000}"/>
    <cellStyle name="Normal 69 4 2 3 2 2 4 4" xfId="32956" xr:uid="{00000000-0005-0000-0000-00009D970000}"/>
    <cellStyle name="Normal 69 4 2 3 2 2 4 5" xfId="41188" xr:uid="{00000000-0005-0000-0000-00009E970000}"/>
    <cellStyle name="Normal 69 4 2 3 2 2 4 6" xfId="50699" xr:uid="{00000000-0005-0000-0000-00009F970000}"/>
    <cellStyle name="Normal 69 4 2 3 2 2 5" xfId="11050" xr:uid="{00000000-0005-0000-0000-0000A0970000}"/>
    <cellStyle name="Normal 69 4 2 3 2 2 6" xfId="19209" xr:uid="{00000000-0005-0000-0000-0000A1970000}"/>
    <cellStyle name="Normal 69 4 2 3 2 2 7" xfId="27362" xr:uid="{00000000-0005-0000-0000-0000A2970000}"/>
    <cellStyle name="Normal 69 4 2 3 2 2 8" xfId="35594" xr:uid="{00000000-0005-0000-0000-0000A3970000}"/>
    <cellStyle name="Normal 69 4 2 3 2 2 9" xfId="45105" xr:uid="{00000000-0005-0000-0000-0000A4970000}"/>
    <cellStyle name="Normal 69 4 2 3 2 3" xfId="2173" xr:uid="{00000000-0005-0000-0000-0000A5970000}"/>
    <cellStyle name="Normal 69 4 2 3 2 3 2" xfId="5213" xr:uid="{00000000-0005-0000-0000-0000A6970000}"/>
    <cellStyle name="Normal 69 4 2 3 2 3 2 2" xfId="14730" xr:uid="{00000000-0005-0000-0000-0000A7970000}"/>
    <cellStyle name="Normal 69 4 2 3 2 3 2 3" xfId="22883" xr:uid="{00000000-0005-0000-0000-0000A8970000}"/>
    <cellStyle name="Normal 69 4 2 3 2 3 2 4" xfId="31036" xr:uid="{00000000-0005-0000-0000-0000A9970000}"/>
    <cellStyle name="Normal 69 4 2 3 2 3 2 5" xfId="39268" xr:uid="{00000000-0005-0000-0000-0000AA970000}"/>
    <cellStyle name="Normal 69 4 2 3 2 3 2 6" xfId="48779" xr:uid="{00000000-0005-0000-0000-0000AB970000}"/>
    <cellStyle name="Normal 69 4 2 3 2 3 3" xfId="7773" xr:uid="{00000000-0005-0000-0000-0000AC970000}"/>
    <cellStyle name="Normal 69 4 2 3 2 3 3 2" xfId="17290" xr:uid="{00000000-0005-0000-0000-0000AD970000}"/>
    <cellStyle name="Normal 69 4 2 3 2 3 3 3" xfId="25443" xr:uid="{00000000-0005-0000-0000-0000AE970000}"/>
    <cellStyle name="Normal 69 4 2 3 2 3 3 4" xfId="33596" xr:uid="{00000000-0005-0000-0000-0000AF970000}"/>
    <cellStyle name="Normal 69 4 2 3 2 3 3 5" xfId="41828" xr:uid="{00000000-0005-0000-0000-0000B0970000}"/>
    <cellStyle name="Normal 69 4 2 3 2 3 3 6" xfId="51339" xr:uid="{00000000-0005-0000-0000-0000B1970000}"/>
    <cellStyle name="Normal 69 4 2 3 2 3 4" xfId="11690" xr:uid="{00000000-0005-0000-0000-0000B2970000}"/>
    <cellStyle name="Normal 69 4 2 3 2 3 5" xfId="19849" xr:uid="{00000000-0005-0000-0000-0000B3970000}"/>
    <cellStyle name="Normal 69 4 2 3 2 3 6" xfId="28002" xr:uid="{00000000-0005-0000-0000-0000B4970000}"/>
    <cellStyle name="Normal 69 4 2 3 2 3 7" xfId="36234" xr:uid="{00000000-0005-0000-0000-0000B5970000}"/>
    <cellStyle name="Normal 69 4 2 3 2 3 8" xfId="45745" xr:uid="{00000000-0005-0000-0000-0000B6970000}"/>
    <cellStyle name="Normal 69 4 2 3 2 4" xfId="3933" xr:uid="{00000000-0005-0000-0000-0000B7970000}"/>
    <cellStyle name="Normal 69 4 2 3 2 4 2" xfId="13450" xr:uid="{00000000-0005-0000-0000-0000B8970000}"/>
    <cellStyle name="Normal 69 4 2 3 2 4 3" xfId="21603" xr:uid="{00000000-0005-0000-0000-0000B9970000}"/>
    <cellStyle name="Normal 69 4 2 3 2 4 4" xfId="29756" xr:uid="{00000000-0005-0000-0000-0000BA970000}"/>
    <cellStyle name="Normal 69 4 2 3 2 4 5" xfId="37988" xr:uid="{00000000-0005-0000-0000-0000BB970000}"/>
    <cellStyle name="Normal 69 4 2 3 2 4 6" xfId="47499" xr:uid="{00000000-0005-0000-0000-0000BC970000}"/>
    <cellStyle name="Normal 69 4 2 3 2 5" xfId="6493" xr:uid="{00000000-0005-0000-0000-0000BD970000}"/>
    <cellStyle name="Normal 69 4 2 3 2 5 2" xfId="16010" xr:uid="{00000000-0005-0000-0000-0000BE970000}"/>
    <cellStyle name="Normal 69 4 2 3 2 5 3" xfId="24163" xr:uid="{00000000-0005-0000-0000-0000BF970000}"/>
    <cellStyle name="Normal 69 4 2 3 2 5 4" xfId="32316" xr:uid="{00000000-0005-0000-0000-0000C0970000}"/>
    <cellStyle name="Normal 69 4 2 3 2 5 5" xfId="40548" xr:uid="{00000000-0005-0000-0000-0000C1970000}"/>
    <cellStyle name="Normal 69 4 2 3 2 5 6" xfId="50059" xr:uid="{00000000-0005-0000-0000-0000C2970000}"/>
    <cellStyle name="Normal 69 4 2 3 2 6" xfId="10410" xr:uid="{00000000-0005-0000-0000-0000C3970000}"/>
    <cellStyle name="Normal 69 4 2 3 2 7" xfId="18569" xr:uid="{00000000-0005-0000-0000-0000C4970000}"/>
    <cellStyle name="Normal 69 4 2 3 2 8" xfId="26722" xr:uid="{00000000-0005-0000-0000-0000C5970000}"/>
    <cellStyle name="Normal 69 4 2 3 2 9" xfId="34954" xr:uid="{00000000-0005-0000-0000-0000C6970000}"/>
    <cellStyle name="Normal 69 4 2 3 3" xfId="1210" xr:uid="{00000000-0005-0000-0000-0000C7970000}"/>
    <cellStyle name="Normal 69 4 2 3 3 2" xfId="2493" xr:uid="{00000000-0005-0000-0000-0000C8970000}"/>
    <cellStyle name="Normal 69 4 2 3 3 2 2" xfId="5533" xr:uid="{00000000-0005-0000-0000-0000C9970000}"/>
    <cellStyle name="Normal 69 4 2 3 3 2 2 2" xfId="15050" xr:uid="{00000000-0005-0000-0000-0000CA970000}"/>
    <cellStyle name="Normal 69 4 2 3 3 2 2 3" xfId="23203" xr:uid="{00000000-0005-0000-0000-0000CB970000}"/>
    <cellStyle name="Normal 69 4 2 3 3 2 2 4" xfId="31356" xr:uid="{00000000-0005-0000-0000-0000CC970000}"/>
    <cellStyle name="Normal 69 4 2 3 3 2 2 5" xfId="39588" xr:uid="{00000000-0005-0000-0000-0000CD970000}"/>
    <cellStyle name="Normal 69 4 2 3 3 2 2 6" xfId="49099" xr:uid="{00000000-0005-0000-0000-0000CE970000}"/>
    <cellStyle name="Normal 69 4 2 3 3 2 3" xfId="8093" xr:uid="{00000000-0005-0000-0000-0000CF970000}"/>
    <cellStyle name="Normal 69 4 2 3 3 2 3 2" xfId="17610" xr:uid="{00000000-0005-0000-0000-0000D0970000}"/>
    <cellStyle name="Normal 69 4 2 3 3 2 3 3" xfId="25763" xr:uid="{00000000-0005-0000-0000-0000D1970000}"/>
    <cellStyle name="Normal 69 4 2 3 3 2 3 4" xfId="33916" xr:uid="{00000000-0005-0000-0000-0000D2970000}"/>
    <cellStyle name="Normal 69 4 2 3 3 2 3 5" xfId="42148" xr:uid="{00000000-0005-0000-0000-0000D3970000}"/>
    <cellStyle name="Normal 69 4 2 3 3 2 3 6" xfId="51659" xr:uid="{00000000-0005-0000-0000-0000D4970000}"/>
    <cellStyle name="Normal 69 4 2 3 3 2 4" xfId="12010" xr:uid="{00000000-0005-0000-0000-0000D5970000}"/>
    <cellStyle name="Normal 69 4 2 3 3 2 5" xfId="20169" xr:uid="{00000000-0005-0000-0000-0000D6970000}"/>
    <cellStyle name="Normal 69 4 2 3 3 2 6" xfId="28322" xr:uid="{00000000-0005-0000-0000-0000D7970000}"/>
    <cellStyle name="Normal 69 4 2 3 3 2 7" xfId="36554" xr:uid="{00000000-0005-0000-0000-0000D8970000}"/>
    <cellStyle name="Normal 69 4 2 3 3 2 8" xfId="46065" xr:uid="{00000000-0005-0000-0000-0000D9970000}"/>
    <cellStyle name="Normal 69 4 2 3 3 3" xfId="4253" xr:uid="{00000000-0005-0000-0000-0000DA970000}"/>
    <cellStyle name="Normal 69 4 2 3 3 3 2" xfId="13770" xr:uid="{00000000-0005-0000-0000-0000DB970000}"/>
    <cellStyle name="Normal 69 4 2 3 3 3 3" xfId="21923" xr:uid="{00000000-0005-0000-0000-0000DC970000}"/>
    <cellStyle name="Normal 69 4 2 3 3 3 4" xfId="30076" xr:uid="{00000000-0005-0000-0000-0000DD970000}"/>
    <cellStyle name="Normal 69 4 2 3 3 3 5" xfId="38308" xr:uid="{00000000-0005-0000-0000-0000DE970000}"/>
    <cellStyle name="Normal 69 4 2 3 3 3 6" xfId="47819" xr:uid="{00000000-0005-0000-0000-0000DF970000}"/>
    <cellStyle name="Normal 69 4 2 3 3 4" xfId="6813" xr:uid="{00000000-0005-0000-0000-0000E0970000}"/>
    <cellStyle name="Normal 69 4 2 3 3 4 2" xfId="16330" xr:uid="{00000000-0005-0000-0000-0000E1970000}"/>
    <cellStyle name="Normal 69 4 2 3 3 4 3" xfId="24483" xr:uid="{00000000-0005-0000-0000-0000E2970000}"/>
    <cellStyle name="Normal 69 4 2 3 3 4 4" xfId="32636" xr:uid="{00000000-0005-0000-0000-0000E3970000}"/>
    <cellStyle name="Normal 69 4 2 3 3 4 5" xfId="40868" xr:uid="{00000000-0005-0000-0000-0000E4970000}"/>
    <cellStyle name="Normal 69 4 2 3 3 4 6" xfId="50379" xr:uid="{00000000-0005-0000-0000-0000E5970000}"/>
    <cellStyle name="Normal 69 4 2 3 3 5" xfId="10730" xr:uid="{00000000-0005-0000-0000-0000E6970000}"/>
    <cellStyle name="Normal 69 4 2 3 3 6" xfId="18889" xr:uid="{00000000-0005-0000-0000-0000E7970000}"/>
    <cellStyle name="Normal 69 4 2 3 3 7" xfId="27042" xr:uid="{00000000-0005-0000-0000-0000E8970000}"/>
    <cellStyle name="Normal 69 4 2 3 3 8" xfId="35274" xr:uid="{00000000-0005-0000-0000-0000E9970000}"/>
    <cellStyle name="Normal 69 4 2 3 3 9" xfId="44785" xr:uid="{00000000-0005-0000-0000-0000EA970000}"/>
    <cellStyle name="Normal 69 4 2 3 4" xfId="1853" xr:uid="{00000000-0005-0000-0000-0000EB970000}"/>
    <cellStyle name="Normal 69 4 2 3 4 2" xfId="4893" xr:uid="{00000000-0005-0000-0000-0000EC970000}"/>
    <cellStyle name="Normal 69 4 2 3 4 2 2" xfId="14410" xr:uid="{00000000-0005-0000-0000-0000ED970000}"/>
    <cellStyle name="Normal 69 4 2 3 4 2 3" xfId="22563" xr:uid="{00000000-0005-0000-0000-0000EE970000}"/>
    <cellStyle name="Normal 69 4 2 3 4 2 4" xfId="30716" xr:uid="{00000000-0005-0000-0000-0000EF970000}"/>
    <cellStyle name="Normal 69 4 2 3 4 2 5" xfId="38948" xr:uid="{00000000-0005-0000-0000-0000F0970000}"/>
    <cellStyle name="Normal 69 4 2 3 4 2 6" xfId="48459" xr:uid="{00000000-0005-0000-0000-0000F1970000}"/>
    <cellStyle name="Normal 69 4 2 3 4 3" xfId="7453" xr:uid="{00000000-0005-0000-0000-0000F2970000}"/>
    <cellStyle name="Normal 69 4 2 3 4 3 2" xfId="16970" xr:uid="{00000000-0005-0000-0000-0000F3970000}"/>
    <cellStyle name="Normal 69 4 2 3 4 3 3" xfId="25123" xr:uid="{00000000-0005-0000-0000-0000F4970000}"/>
    <cellStyle name="Normal 69 4 2 3 4 3 4" xfId="33276" xr:uid="{00000000-0005-0000-0000-0000F5970000}"/>
    <cellStyle name="Normal 69 4 2 3 4 3 5" xfId="41508" xr:uid="{00000000-0005-0000-0000-0000F6970000}"/>
    <cellStyle name="Normal 69 4 2 3 4 3 6" xfId="51019" xr:uid="{00000000-0005-0000-0000-0000F7970000}"/>
    <cellStyle name="Normal 69 4 2 3 4 4" xfId="11370" xr:uid="{00000000-0005-0000-0000-0000F8970000}"/>
    <cellStyle name="Normal 69 4 2 3 4 5" xfId="19529" xr:uid="{00000000-0005-0000-0000-0000F9970000}"/>
    <cellStyle name="Normal 69 4 2 3 4 6" xfId="27682" xr:uid="{00000000-0005-0000-0000-0000FA970000}"/>
    <cellStyle name="Normal 69 4 2 3 4 7" xfId="35914" xr:uid="{00000000-0005-0000-0000-0000FB970000}"/>
    <cellStyle name="Normal 69 4 2 3 4 8" xfId="45425" xr:uid="{00000000-0005-0000-0000-0000FC970000}"/>
    <cellStyle name="Normal 69 4 2 3 5" xfId="3610" xr:uid="{00000000-0005-0000-0000-0000FD970000}"/>
    <cellStyle name="Normal 69 4 2 3 5 2" xfId="13127" xr:uid="{00000000-0005-0000-0000-0000FE970000}"/>
    <cellStyle name="Normal 69 4 2 3 5 3" xfId="21283" xr:uid="{00000000-0005-0000-0000-0000FF970000}"/>
    <cellStyle name="Normal 69 4 2 3 5 4" xfId="29436" xr:uid="{00000000-0005-0000-0000-000000980000}"/>
    <cellStyle name="Normal 69 4 2 3 5 5" xfId="37668" xr:uid="{00000000-0005-0000-0000-000001980000}"/>
    <cellStyle name="Normal 69 4 2 3 5 6" xfId="47179" xr:uid="{00000000-0005-0000-0000-000002980000}"/>
    <cellStyle name="Normal 69 4 2 3 6" xfId="6173" xr:uid="{00000000-0005-0000-0000-000003980000}"/>
    <cellStyle name="Normal 69 4 2 3 6 2" xfId="15690" xr:uid="{00000000-0005-0000-0000-000004980000}"/>
    <cellStyle name="Normal 69 4 2 3 6 3" xfId="23843" xr:uid="{00000000-0005-0000-0000-000005980000}"/>
    <cellStyle name="Normal 69 4 2 3 6 4" xfId="31996" xr:uid="{00000000-0005-0000-0000-000006980000}"/>
    <cellStyle name="Normal 69 4 2 3 6 5" xfId="40228" xr:uid="{00000000-0005-0000-0000-000007980000}"/>
    <cellStyle name="Normal 69 4 2 3 6 6" xfId="49739" xr:uid="{00000000-0005-0000-0000-000008980000}"/>
    <cellStyle name="Normal 69 4 2 3 7" xfId="10090" xr:uid="{00000000-0005-0000-0000-000009980000}"/>
    <cellStyle name="Normal 69 4 2 3 8" xfId="18249" xr:uid="{00000000-0005-0000-0000-00000A980000}"/>
    <cellStyle name="Normal 69 4 2 3 9" xfId="26402" xr:uid="{00000000-0005-0000-0000-00000B980000}"/>
    <cellStyle name="Normal 69 4 2 30" xfId="9757" xr:uid="{00000000-0005-0000-0000-00000C980000}"/>
    <cellStyle name="Normal 69 4 2 30 2" xfId="43812" xr:uid="{00000000-0005-0000-0000-00000D980000}"/>
    <cellStyle name="Normal 69 4 2 30 3" xfId="53323" xr:uid="{00000000-0005-0000-0000-00000E980000}"/>
    <cellStyle name="Normal 69 4 2 31" xfId="9836" xr:uid="{00000000-0005-0000-0000-00000F980000}"/>
    <cellStyle name="Normal 69 4 2 31 2" xfId="43891" xr:uid="{00000000-0005-0000-0000-000010980000}"/>
    <cellStyle name="Normal 69 4 2 31 3" xfId="53402" xr:uid="{00000000-0005-0000-0000-000011980000}"/>
    <cellStyle name="Normal 69 4 2 32" xfId="9930" xr:uid="{00000000-0005-0000-0000-000012980000}"/>
    <cellStyle name="Normal 69 4 2 33" xfId="18089" xr:uid="{00000000-0005-0000-0000-000013980000}"/>
    <cellStyle name="Normal 69 4 2 34" xfId="26242" xr:uid="{00000000-0005-0000-0000-000014980000}"/>
    <cellStyle name="Normal 69 4 2 35" xfId="34395" xr:uid="{00000000-0005-0000-0000-000015980000}"/>
    <cellStyle name="Normal 69 4 2 36" xfId="34474" xr:uid="{00000000-0005-0000-0000-000016980000}"/>
    <cellStyle name="Normal 69 4 2 37" xfId="43985" xr:uid="{00000000-0005-0000-0000-000017980000}"/>
    <cellStyle name="Normal 69 4 2 38" xfId="53496" xr:uid="{00000000-0005-0000-0000-000018980000}"/>
    <cellStyle name="Normal 69 4 2 39" xfId="53575" xr:uid="{00000000-0005-0000-0000-000019980000}"/>
    <cellStyle name="Normal 69 4 2 4" xfId="724" xr:uid="{00000000-0005-0000-0000-00001A980000}"/>
    <cellStyle name="Normal 69 4 2 4 10" xfId="44305" xr:uid="{00000000-0005-0000-0000-00001B980000}"/>
    <cellStyle name="Normal 69 4 2 4 2" xfId="1370" xr:uid="{00000000-0005-0000-0000-00001C980000}"/>
    <cellStyle name="Normal 69 4 2 4 2 2" xfId="2653" xr:uid="{00000000-0005-0000-0000-00001D980000}"/>
    <cellStyle name="Normal 69 4 2 4 2 2 2" xfId="5693" xr:uid="{00000000-0005-0000-0000-00001E980000}"/>
    <cellStyle name="Normal 69 4 2 4 2 2 2 2" xfId="15210" xr:uid="{00000000-0005-0000-0000-00001F980000}"/>
    <cellStyle name="Normal 69 4 2 4 2 2 2 3" xfId="23363" xr:uid="{00000000-0005-0000-0000-000020980000}"/>
    <cellStyle name="Normal 69 4 2 4 2 2 2 4" xfId="31516" xr:uid="{00000000-0005-0000-0000-000021980000}"/>
    <cellStyle name="Normal 69 4 2 4 2 2 2 5" xfId="39748" xr:uid="{00000000-0005-0000-0000-000022980000}"/>
    <cellStyle name="Normal 69 4 2 4 2 2 2 6" xfId="49259" xr:uid="{00000000-0005-0000-0000-000023980000}"/>
    <cellStyle name="Normal 69 4 2 4 2 2 3" xfId="8253" xr:uid="{00000000-0005-0000-0000-000024980000}"/>
    <cellStyle name="Normal 69 4 2 4 2 2 3 2" xfId="17770" xr:uid="{00000000-0005-0000-0000-000025980000}"/>
    <cellStyle name="Normal 69 4 2 4 2 2 3 3" xfId="25923" xr:uid="{00000000-0005-0000-0000-000026980000}"/>
    <cellStyle name="Normal 69 4 2 4 2 2 3 4" xfId="34076" xr:uid="{00000000-0005-0000-0000-000027980000}"/>
    <cellStyle name="Normal 69 4 2 4 2 2 3 5" xfId="42308" xr:uid="{00000000-0005-0000-0000-000028980000}"/>
    <cellStyle name="Normal 69 4 2 4 2 2 3 6" xfId="51819" xr:uid="{00000000-0005-0000-0000-000029980000}"/>
    <cellStyle name="Normal 69 4 2 4 2 2 4" xfId="12170" xr:uid="{00000000-0005-0000-0000-00002A980000}"/>
    <cellStyle name="Normal 69 4 2 4 2 2 5" xfId="20329" xr:uid="{00000000-0005-0000-0000-00002B980000}"/>
    <cellStyle name="Normal 69 4 2 4 2 2 6" xfId="28482" xr:uid="{00000000-0005-0000-0000-00002C980000}"/>
    <cellStyle name="Normal 69 4 2 4 2 2 7" xfId="36714" xr:uid="{00000000-0005-0000-0000-00002D980000}"/>
    <cellStyle name="Normal 69 4 2 4 2 2 8" xfId="46225" xr:uid="{00000000-0005-0000-0000-00002E980000}"/>
    <cellStyle name="Normal 69 4 2 4 2 3" xfId="4413" xr:uid="{00000000-0005-0000-0000-00002F980000}"/>
    <cellStyle name="Normal 69 4 2 4 2 3 2" xfId="13930" xr:uid="{00000000-0005-0000-0000-000030980000}"/>
    <cellStyle name="Normal 69 4 2 4 2 3 3" xfId="22083" xr:uid="{00000000-0005-0000-0000-000031980000}"/>
    <cellStyle name="Normal 69 4 2 4 2 3 4" xfId="30236" xr:uid="{00000000-0005-0000-0000-000032980000}"/>
    <cellStyle name="Normal 69 4 2 4 2 3 5" xfId="38468" xr:uid="{00000000-0005-0000-0000-000033980000}"/>
    <cellStyle name="Normal 69 4 2 4 2 3 6" xfId="47979" xr:uid="{00000000-0005-0000-0000-000034980000}"/>
    <cellStyle name="Normal 69 4 2 4 2 4" xfId="6973" xr:uid="{00000000-0005-0000-0000-000035980000}"/>
    <cellStyle name="Normal 69 4 2 4 2 4 2" xfId="16490" xr:uid="{00000000-0005-0000-0000-000036980000}"/>
    <cellStyle name="Normal 69 4 2 4 2 4 3" xfId="24643" xr:uid="{00000000-0005-0000-0000-000037980000}"/>
    <cellStyle name="Normal 69 4 2 4 2 4 4" xfId="32796" xr:uid="{00000000-0005-0000-0000-000038980000}"/>
    <cellStyle name="Normal 69 4 2 4 2 4 5" xfId="41028" xr:uid="{00000000-0005-0000-0000-000039980000}"/>
    <cellStyle name="Normal 69 4 2 4 2 4 6" xfId="50539" xr:uid="{00000000-0005-0000-0000-00003A980000}"/>
    <cellStyle name="Normal 69 4 2 4 2 5" xfId="10890" xr:uid="{00000000-0005-0000-0000-00003B980000}"/>
    <cellStyle name="Normal 69 4 2 4 2 6" xfId="19049" xr:uid="{00000000-0005-0000-0000-00003C980000}"/>
    <cellStyle name="Normal 69 4 2 4 2 7" xfId="27202" xr:uid="{00000000-0005-0000-0000-00003D980000}"/>
    <cellStyle name="Normal 69 4 2 4 2 8" xfId="35434" xr:uid="{00000000-0005-0000-0000-00003E980000}"/>
    <cellStyle name="Normal 69 4 2 4 2 9" xfId="44945" xr:uid="{00000000-0005-0000-0000-00003F980000}"/>
    <cellStyle name="Normal 69 4 2 4 3" xfId="2013" xr:uid="{00000000-0005-0000-0000-000040980000}"/>
    <cellStyle name="Normal 69 4 2 4 3 2" xfId="5053" xr:uid="{00000000-0005-0000-0000-000041980000}"/>
    <cellStyle name="Normal 69 4 2 4 3 2 2" xfId="14570" xr:uid="{00000000-0005-0000-0000-000042980000}"/>
    <cellStyle name="Normal 69 4 2 4 3 2 3" xfId="22723" xr:uid="{00000000-0005-0000-0000-000043980000}"/>
    <cellStyle name="Normal 69 4 2 4 3 2 4" xfId="30876" xr:uid="{00000000-0005-0000-0000-000044980000}"/>
    <cellStyle name="Normal 69 4 2 4 3 2 5" xfId="39108" xr:uid="{00000000-0005-0000-0000-000045980000}"/>
    <cellStyle name="Normal 69 4 2 4 3 2 6" xfId="48619" xr:uid="{00000000-0005-0000-0000-000046980000}"/>
    <cellStyle name="Normal 69 4 2 4 3 3" xfId="7613" xr:uid="{00000000-0005-0000-0000-000047980000}"/>
    <cellStyle name="Normal 69 4 2 4 3 3 2" xfId="17130" xr:uid="{00000000-0005-0000-0000-000048980000}"/>
    <cellStyle name="Normal 69 4 2 4 3 3 3" xfId="25283" xr:uid="{00000000-0005-0000-0000-000049980000}"/>
    <cellStyle name="Normal 69 4 2 4 3 3 4" xfId="33436" xr:uid="{00000000-0005-0000-0000-00004A980000}"/>
    <cellStyle name="Normal 69 4 2 4 3 3 5" xfId="41668" xr:uid="{00000000-0005-0000-0000-00004B980000}"/>
    <cellStyle name="Normal 69 4 2 4 3 3 6" xfId="51179" xr:uid="{00000000-0005-0000-0000-00004C980000}"/>
    <cellStyle name="Normal 69 4 2 4 3 4" xfId="11530" xr:uid="{00000000-0005-0000-0000-00004D980000}"/>
    <cellStyle name="Normal 69 4 2 4 3 5" xfId="19689" xr:uid="{00000000-0005-0000-0000-00004E980000}"/>
    <cellStyle name="Normal 69 4 2 4 3 6" xfId="27842" xr:uid="{00000000-0005-0000-0000-00004F980000}"/>
    <cellStyle name="Normal 69 4 2 4 3 7" xfId="36074" xr:uid="{00000000-0005-0000-0000-000050980000}"/>
    <cellStyle name="Normal 69 4 2 4 3 8" xfId="45585" xr:uid="{00000000-0005-0000-0000-000051980000}"/>
    <cellStyle name="Normal 69 4 2 4 4" xfId="3770" xr:uid="{00000000-0005-0000-0000-000052980000}"/>
    <cellStyle name="Normal 69 4 2 4 4 2" xfId="13287" xr:uid="{00000000-0005-0000-0000-000053980000}"/>
    <cellStyle name="Normal 69 4 2 4 4 3" xfId="21443" xr:uid="{00000000-0005-0000-0000-000054980000}"/>
    <cellStyle name="Normal 69 4 2 4 4 4" xfId="29596" xr:uid="{00000000-0005-0000-0000-000055980000}"/>
    <cellStyle name="Normal 69 4 2 4 4 5" xfId="37828" xr:uid="{00000000-0005-0000-0000-000056980000}"/>
    <cellStyle name="Normal 69 4 2 4 4 6" xfId="47339" xr:uid="{00000000-0005-0000-0000-000057980000}"/>
    <cellStyle name="Normal 69 4 2 4 5" xfId="6333" xr:uid="{00000000-0005-0000-0000-000058980000}"/>
    <cellStyle name="Normal 69 4 2 4 5 2" xfId="15850" xr:uid="{00000000-0005-0000-0000-000059980000}"/>
    <cellStyle name="Normal 69 4 2 4 5 3" xfId="24003" xr:uid="{00000000-0005-0000-0000-00005A980000}"/>
    <cellStyle name="Normal 69 4 2 4 5 4" xfId="32156" xr:uid="{00000000-0005-0000-0000-00005B980000}"/>
    <cellStyle name="Normal 69 4 2 4 5 5" xfId="40388" xr:uid="{00000000-0005-0000-0000-00005C980000}"/>
    <cellStyle name="Normal 69 4 2 4 5 6" xfId="49899" xr:uid="{00000000-0005-0000-0000-00005D980000}"/>
    <cellStyle name="Normal 69 4 2 4 6" xfId="10250" xr:uid="{00000000-0005-0000-0000-00005E980000}"/>
    <cellStyle name="Normal 69 4 2 4 7" xfId="18409" xr:uid="{00000000-0005-0000-0000-00005F980000}"/>
    <cellStyle name="Normal 69 4 2 4 8" xfId="26562" xr:uid="{00000000-0005-0000-0000-000060980000}"/>
    <cellStyle name="Normal 69 4 2 4 9" xfId="34794" xr:uid="{00000000-0005-0000-0000-000061980000}"/>
    <cellStyle name="Normal 69 4 2 40" xfId="53654" xr:uid="{00000000-0005-0000-0000-000062980000}"/>
    <cellStyle name="Normal 69 4 2 41" xfId="53733" xr:uid="{00000000-0005-0000-0000-000063980000}"/>
    <cellStyle name="Normal 69 4 2 42" xfId="53812" xr:uid="{00000000-0005-0000-0000-000064980000}"/>
    <cellStyle name="Normal 69 4 2 5" xfId="1050" xr:uid="{00000000-0005-0000-0000-000065980000}"/>
    <cellStyle name="Normal 69 4 2 5 2" xfId="2333" xr:uid="{00000000-0005-0000-0000-000066980000}"/>
    <cellStyle name="Normal 69 4 2 5 2 2" xfId="5373" xr:uid="{00000000-0005-0000-0000-000067980000}"/>
    <cellStyle name="Normal 69 4 2 5 2 2 2" xfId="14890" xr:uid="{00000000-0005-0000-0000-000068980000}"/>
    <cellStyle name="Normal 69 4 2 5 2 2 3" xfId="23043" xr:uid="{00000000-0005-0000-0000-000069980000}"/>
    <cellStyle name="Normal 69 4 2 5 2 2 4" xfId="31196" xr:uid="{00000000-0005-0000-0000-00006A980000}"/>
    <cellStyle name="Normal 69 4 2 5 2 2 5" xfId="39428" xr:uid="{00000000-0005-0000-0000-00006B980000}"/>
    <cellStyle name="Normal 69 4 2 5 2 2 6" xfId="48939" xr:uid="{00000000-0005-0000-0000-00006C980000}"/>
    <cellStyle name="Normal 69 4 2 5 2 3" xfId="7933" xr:uid="{00000000-0005-0000-0000-00006D980000}"/>
    <cellStyle name="Normal 69 4 2 5 2 3 2" xfId="17450" xr:uid="{00000000-0005-0000-0000-00006E980000}"/>
    <cellStyle name="Normal 69 4 2 5 2 3 3" xfId="25603" xr:uid="{00000000-0005-0000-0000-00006F980000}"/>
    <cellStyle name="Normal 69 4 2 5 2 3 4" xfId="33756" xr:uid="{00000000-0005-0000-0000-000070980000}"/>
    <cellStyle name="Normal 69 4 2 5 2 3 5" xfId="41988" xr:uid="{00000000-0005-0000-0000-000071980000}"/>
    <cellStyle name="Normal 69 4 2 5 2 3 6" xfId="51499" xr:uid="{00000000-0005-0000-0000-000072980000}"/>
    <cellStyle name="Normal 69 4 2 5 2 4" xfId="11850" xr:uid="{00000000-0005-0000-0000-000073980000}"/>
    <cellStyle name="Normal 69 4 2 5 2 5" xfId="20009" xr:uid="{00000000-0005-0000-0000-000074980000}"/>
    <cellStyle name="Normal 69 4 2 5 2 6" xfId="28162" xr:uid="{00000000-0005-0000-0000-000075980000}"/>
    <cellStyle name="Normal 69 4 2 5 2 7" xfId="36394" xr:uid="{00000000-0005-0000-0000-000076980000}"/>
    <cellStyle name="Normal 69 4 2 5 2 8" xfId="45905" xr:uid="{00000000-0005-0000-0000-000077980000}"/>
    <cellStyle name="Normal 69 4 2 5 3" xfId="4093" xr:uid="{00000000-0005-0000-0000-000078980000}"/>
    <cellStyle name="Normal 69 4 2 5 3 2" xfId="13610" xr:uid="{00000000-0005-0000-0000-000079980000}"/>
    <cellStyle name="Normal 69 4 2 5 3 3" xfId="21763" xr:uid="{00000000-0005-0000-0000-00007A980000}"/>
    <cellStyle name="Normal 69 4 2 5 3 4" xfId="29916" xr:uid="{00000000-0005-0000-0000-00007B980000}"/>
    <cellStyle name="Normal 69 4 2 5 3 5" xfId="38148" xr:uid="{00000000-0005-0000-0000-00007C980000}"/>
    <cellStyle name="Normal 69 4 2 5 3 6" xfId="47659" xr:uid="{00000000-0005-0000-0000-00007D980000}"/>
    <cellStyle name="Normal 69 4 2 5 4" xfId="6653" xr:uid="{00000000-0005-0000-0000-00007E980000}"/>
    <cellStyle name="Normal 69 4 2 5 4 2" xfId="16170" xr:uid="{00000000-0005-0000-0000-00007F980000}"/>
    <cellStyle name="Normal 69 4 2 5 4 3" xfId="24323" xr:uid="{00000000-0005-0000-0000-000080980000}"/>
    <cellStyle name="Normal 69 4 2 5 4 4" xfId="32476" xr:uid="{00000000-0005-0000-0000-000081980000}"/>
    <cellStyle name="Normal 69 4 2 5 4 5" xfId="40708" xr:uid="{00000000-0005-0000-0000-000082980000}"/>
    <cellStyle name="Normal 69 4 2 5 4 6" xfId="50219" xr:uid="{00000000-0005-0000-0000-000083980000}"/>
    <cellStyle name="Normal 69 4 2 5 5" xfId="10570" xr:uid="{00000000-0005-0000-0000-000084980000}"/>
    <cellStyle name="Normal 69 4 2 5 6" xfId="18729" xr:uid="{00000000-0005-0000-0000-000085980000}"/>
    <cellStyle name="Normal 69 4 2 5 7" xfId="26882" xr:uid="{00000000-0005-0000-0000-000086980000}"/>
    <cellStyle name="Normal 69 4 2 5 8" xfId="35114" xr:uid="{00000000-0005-0000-0000-000087980000}"/>
    <cellStyle name="Normal 69 4 2 5 9" xfId="44625" xr:uid="{00000000-0005-0000-0000-000088980000}"/>
    <cellStyle name="Normal 69 4 2 6" xfId="1693" xr:uid="{00000000-0005-0000-0000-000089980000}"/>
    <cellStyle name="Normal 69 4 2 6 2" xfId="4733" xr:uid="{00000000-0005-0000-0000-00008A980000}"/>
    <cellStyle name="Normal 69 4 2 6 2 2" xfId="14250" xr:uid="{00000000-0005-0000-0000-00008B980000}"/>
    <cellStyle name="Normal 69 4 2 6 2 3" xfId="22403" xr:uid="{00000000-0005-0000-0000-00008C980000}"/>
    <cellStyle name="Normal 69 4 2 6 2 4" xfId="30556" xr:uid="{00000000-0005-0000-0000-00008D980000}"/>
    <cellStyle name="Normal 69 4 2 6 2 5" xfId="38788" xr:uid="{00000000-0005-0000-0000-00008E980000}"/>
    <cellStyle name="Normal 69 4 2 6 2 6" xfId="48299" xr:uid="{00000000-0005-0000-0000-00008F980000}"/>
    <cellStyle name="Normal 69 4 2 6 3" xfId="7293" xr:uid="{00000000-0005-0000-0000-000090980000}"/>
    <cellStyle name="Normal 69 4 2 6 3 2" xfId="16810" xr:uid="{00000000-0005-0000-0000-000091980000}"/>
    <cellStyle name="Normal 69 4 2 6 3 3" xfId="24963" xr:uid="{00000000-0005-0000-0000-000092980000}"/>
    <cellStyle name="Normal 69 4 2 6 3 4" xfId="33116" xr:uid="{00000000-0005-0000-0000-000093980000}"/>
    <cellStyle name="Normal 69 4 2 6 3 5" xfId="41348" xr:uid="{00000000-0005-0000-0000-000094980000}"/>
    <cellStyle name="Normal 69 4 2 6 3 6" xfId="50859" xr:uid="{00000000-0005-0000-0000-000095980000}"/>
    <cellStyle name="Normal 69 4 2 6 4" xfId="11210" xr:uid="{00000000-0005-0000-0000-000096980000}"/>
    <cellStyle name="Normal 69 4 2 6 5" xfId="19369" xr:uid="{00000000-0005-0000-0000-000097980000}"/>
    <cellStyle name="Normal 69 4 2 6 6" xfId="27522" xr:uid="{00000000-0005-0000-0000-000098980000}"/>
    <cellStyle name="Normal 69 4 2 6 7" xfId="35754" xr:uid="{00000000-0005-0000-0000-000099980000}"/>
    <cellStyle name="Normal 69 4 2 6 8" xfId="45265" xr:uid="{00000000-0005-0000-0000-00009A980000}"/>
    <cellStyle name="Normal 69 4 2 7" xfId="2972" xr:uid="{00000000-0005-0000-0000-00009B980000}"/>
    <cellStyle name="Normal 69 4 2 7 2" xfId="12489" xr:uid="{00000000-0005-0000-0000-00009C980000}"/>
    <cellStyle name="Normal 69 4 2 7 3" xfId="20648" xr:uid="{00000000-0005-0000-0000-00009D980000}"/>
    <cellStyle name="Normal 69 4 2 7 4" xfId="28801" xr:uid="{00000000-0005-0000-0000-00009E980000}"/>
    <cellStyle name="Normal 69 4 2 7 5" xfId="37033" xr:uid="{00000000-0005-0000-0000-00009F980000}"/>
    <cellStyle name="Normal 69 4 2 7 6" xfId="46544" xr:uid="{00000000-0005-0000-0000-0000A0980000}"/>
    <cellStyle name="Normal 69 4 2 8" xfId="3051" xr:uid="{00000000-0005-0000-0000-0000A1980000}"/>
    <cellStyle name="Normal 69 4 2 8 2" xfId="12568" xr:uid="{00000000-0005-0000-0000-0000A2980000}"/>
    <cellStyle name="Normal 69 4 2 8 3" xfId="20727" xr:uid="{00000000-0005-0000-0000-0000A3980000}"/>
    <cellStyle name="Normal 69 4 2 8 4" xfId="28880" xr:uid="{00000000-0005-0000-0000-0000A4980000}"/>
    <cellStyle name="Normal 69 4 2 8 5" xfId="37112" xr:uid="{00000000-0005-0000-0000-0000A5980000}"/>
    <cellStyle name="Normal 69 4 2 8 6" xfId="46623" xr:uid="{00000000-0005-0000-0000-0000A6980000}"/>
    <cellStyle name="Normal 69 4 2 9" xfId="3130" xr:uid="{00000000-0005-0000-0000-0000A7980000}"/>
    <cellStyle name="Normal 69 4 2 9 2" xfId="12647" xr:uid="{00000000-0005-0000-0000-0000A8980000}"/>
    <cellStyle name="Normal 69 4 2 9 3" xfId="20806" xr:uid="{00000000-0005-0000-0000-0000A9980000}"/>
    <cellStyle name="Normal 69 4 2 9 4" xfId="28959" xr:uid="{00000000-0005-0000-0000-0000AA980000}"/>
    <cellStyle name="Normal 69 4 2 9 5" xfId="37191" xr:uid="{00000000-0005-0000-0000-0000AB980000}"/>
    <cellStyle name="Normal 69 4 2 9 6" xfId="46702" xr:uid="{00000000-0005-0000-0000-0000AC980000}"/>
    <cellStyle name="Normal 69 4 20" xfId="8841" xr:uid="{00000000-0005-0000-0000-0000AD980000}"/>
    <cellStyle name="Normal 69 4 20 2" xfId="42896" xr:uid="{00000000-0005-0000-0000-0000AE980000}"/>
    <cellStyle name="Normal 69 4 20 3" xfId="52407" xr:uid="{00000000-0005-0000-0000-0000AF980000}"/>
    <cellStyle name="Normal 69 4 21" xfId="8920" xr:uid="{00000000-0005-0000-0000-0000B0980000}"/>
    <cellStyle name="Normal 69 4 21 2" xfId="42975" xr:uid="{00000000-0005-0000-0000-0000B1980000}"/>
    <cellStyle name="Normal 69 4 21 3" xfId="52486" xr:uid="{00000000-0005-0000-0000-0000B2980000}"/>
    <cellStyle name="Normal 69 4 22" xfId="8999" xr:uid="{00000000-0005-0000-0000-0000B3980000}"/>
    <cellStyle name="Normal 69 4 22 2" xfId="43054" xr:uid="{00000000-0005-0000-0000-0000B4980000}"/>
    <cellStyle name="Normal 69 4 22 3" xfId="52565" xr:uid="{00000000-0005-0000-0000-0000B5980000}"/>
    <cellStyle name="Normal 69 4 23" xfId="9078" xr:uid="{00000000-0005-0000-0000-0000B6980000}"/>
    <cellStyle name="Normal 69 4 23 2" xfId="43133" xr:uid="{00000000-0005-0000-0000-0000B7980000}"/>
    <cellStyle name="Normal 69 4 23 3" xfId="52644" xr:uid="{00000000-0005-0000-0000-0000B8980000}"/>
    <cellStyle name="Normal 69 4 24" xfId="9157" xr:uid="{00000000-0005-0000-0000-0000B9980000}"/>
    <cellStyle name="Normal 69 4 24 2" xfId="43212" xr:uid="{00000000-0005-0000-0000-0000BA980000}"/>
    <cellStyle name="Normal 69 4 24 3" xfId="52723" xr:uid="{00000000-0005-0000-0000-0000BB980000}"/>
    <cellStyle name="Normal 69 4 25" xfId="9236" xr:uid="{00000000-0005-0000-0000-0000BC980000}"/>
    <cellStyle name="Normal 69 4 25 2" xfId="43291" xr:uid="{00000000-0005-0000-0000-0000BD980000}"/>
    <cellStyle name="Normal 69 4 25 3" xfId="52802" xr:uid="{00000000-0005-0000-0000-0000BE980000}"/>
    <cellStyle name="Normal 69 4 26" xfId="9315" xr:uid="{00000000-0005-0000-0000-0000BF980000}"/>
    <cellStyle name="Normal 69 4 26 2" xfId="43370" xr:uid="{00000000-0005-0000-0000-0000C0980000}"/>
    <cellStyle name="Normal 69 4 26 3" xfId="52881" xr:uid="{00000000-0005-0000-0000-0000C1980000}"/>
    <cellStyle name="Normal 69 4 27" xfId="9394" xr:uid="{00000000-0005-0000-0000-0000C2980000}"/>
    <cellStyle name="Normal 69 4 27 2" xfId="43449" xr:uid="{00000000-0005-0000-0000-0000C3980000}"/>
    <cellStyle name="Normal 69 4 27 3" xfId="52960" xr:uid="{00000000-0005-0000-0000-0000C4980000}"/>
    <cellStyle name="Normal 69 4 28" xfId="9473" xr:uid="{00000000-0005-0000-0000-0000C5980000}"/>
    <cellStyle name="Normal 69 4 28 2" xfId="43528" xr:uid="{00000000-0005-0000-0000-0000C6980000}"/>
    <cellStyle name="Normal 69 4 28 3" xfId="53039" xr:uid="{00000000-0005-0000-0000-0000C7980000}"/>
    <cellStyle name="Normal 69 4 29" xfId="9552" xr:uid="{00000000-0005-0000-0000-0000C8980000}"/>
    <cellStyle name="Normal 69 4 29 2" xfId="43607" xr:uid="{00000000-0005-0000-0000-0000C9980000}"/>
    <cellStyle name="Normal 69 4 29 3" xfId="53118" xr:uid="{00000000-0005-0000-0000-0000CA980000}"/>
    <cellStyle name="Normal 69 4 3" xfId="431" xr:uid="{00000000-0005-0000-0000-0000CB980000}"/>
    <cellStyle name="Normal 69 4 3 10" xfId="26274" xr:uid="{00000000-0005-0000-0000-0000CC980000}"/>
    <cellStyle name="Normal 69 4 3 11" xfId="34506" xr:uid="{00000000-0005-0000-0000-0000CD980000}"/>
    <cellStyle name="Normal 69 4 3 12" xfId="44017" xr:uid="{00000000-0005-0000-0000-0000CE980000}"/>
    <cellStyle name="Normal 69 4 3 2" xfId="593" xr:uid="{00000000-0005-0000-0000-0000CF980000}"/>
    <cellStyle name="Normal 69 4 3 2 10" xfId="34666" xr:uid="{00000000-0005-0000-0000-0000D0980000}"/>
    <cellStyle name="Normal 69 4 3 2 11" xfId="44177" xr:uid="{00000000-0005-0000-0000-0000D1980000}"/>
    <cellStyle name="Normal 69 4 3 2 2" xfId="919" xr:uid="{00000000-0005-0000-0000-0000D2980000}"/>
    <cellStyle name="Normal 69 4 3 2 2 10" xfId="44497" xr:uid="{00000000-0005-0000-0000-0000D3980000}"/>
    <cellStyle name="Normal 69 4 3 2 2 2" xfId="1562" xr:uid="{00000000-0005-0000-0000-0000D4980000}"/>
    <cellStyle name="Normal 69 4 3 2 2 2 2" xfId="2845" xr:uid="{00000000-0005-0000-0000-0000D5980000}"/>
    <cellStyle name="Normal 69 4 3 2 2 2 2 2" xfId="5885" xr:uid="{00000000-0005-0000-0000-0000D6980000}"/>
    <cellStyle name="Normal 69 4 3 2 2 2 2 2 2" xfId="15402" xr:uid="{00000000-0005-0000-0000-0000D7980000}"/>
    <cellStyle name="Normal 69 4 3 2 2 2 2 2 3" xfId="23555" xr:uid="{00000000-0005-0000-0000-0000D8980000}"/>
    <cellStyle name="Normal 69 4 3 2 2 2 2 2 4" xfId="31708" xr:uid="{00000000-0005-0000-0000-0000D9980000}"/>
    <cellStyle name="Normal 69 4 3 2 2 2 2 2 5" xfId="39940" xr:uid="{00000000-0005-0000-0000-0000DA980000}"/>
    <cellStyle name="Normal 69 4 3 2 2 2 2 2 6" xfId="49451" xr:uid="{00000000-0005-0000-0000-0000DB980000}"/>
    <cellStyle name="Normal 69 4 3 2 2 2 2 3" xfId="8445" xr:uid="{00000000-0005-0000-0000-0000DC980000}"/>
    <cellStyle name="Normal 69 4 3 2 2 2 2 3 2" xfId="17962" xr:uid="{00000000-0005-0000-0000-0000DD980000}"/>
    <cellStyle name="Normal 69 4 3 2 2 2 2 3 3" xfId="26115" xr:uid="{00000000-0005-0000-0000-0000DE980000}"/>
    <cellStyle name="Normal 69 4 3 2 2 2 2 3 4" xfId="34268" xr:uid="{00000000-0005-0000-0000-0000DF980000}"/>
    <cellStyle name="Normal 69 4 3 2 2 2 2 3 5" xfId="42500" xr:uid="{00000000-0005-0000-0000-0000E0980000}"/>
    <cellStyle name="Normal 69 4 3 2 2 2 2 3 6" xfId="52011" xr:uid="{00000000-0005-0000-0000-0000E1980000}"/>
    <cellStyle name="Normal 69 4 3 2 2 2 2 4" xfId="12362" xr:uid="{00000000-0005-0000-0000-0000E2980000}"/>
    <cellStyle name="Normal 69 4 3 2 2 2 2 5" xfId="20521" xr:uid="{00000000-0005-0000-0000-0000E3980000}"/>
    <cellStyle name="Normal 69 4 3 2 2 2 2 6" xfId="28674" xr:uid="{00000000-0005-0000-0000-0000E4980000}"/>
    <cellStyle name="Normal 69 4 3 2 2 2 2 7" xfId="36906" xr:uid="{00000000-0005-0000-0000-0000E5980000}"/>
    <cellStyle name="Normal 69 4 3 2 2 2 2 8" xfId="46417" xr:uid="{00000000-0005-0000-0000-0000E6980000}"/>
    <cellStyle name="Normal 69 4 3 2 2 2 3" xfId="4605" xr:uid="{00000000-0005-0000-0000-0000E7980000}"/>
    <cellStyle name="Normal 69 4 3 2 2 2 3 2" xfId="14122" xr:uid="{00000000-0005-0000-0000-0000E8980000}"/>
    <cellStyle name="Normal 69 4 3 2 2 2 3 3" xfId="22275" xr:uid="{00000000-0005-0000-0000-0000E9980000}"/>
    <cellStyle name="Normal 69 4 3 2 2 2 3 4" xfId="30428" xr:uid="{00000000-0005-0000-0000-0000EA980000}"/>
    <cellStyle name="Normal 69 4 3 2 2 2 3 5" xfId="38660" xr:uid="{00000000-0005-0000-0000-0000EB980000}"/>
    <cellStyle name="Normal 69 4 3 2 2 2 3 6" xfId="48171" xr:uid="{00000000-0005-0000-0000-0000EC980000}"/>
    <cellStyle name="Normal 69 4 3 2 2 2 4" xfId="7165" xr:uid="{00000000-0005-0000-0000-0000ED980000}"/>
    <cellStyle name="Normal 69 4 3 2 2 2 4 2" xfId="16682" xr:uid="{00000000-0005-0000-0000-0000EE980000}"/>
    <cellStyle name="Normal 69 4 3 2 2 2 4 3" xfId="24835" xr:uid="{00000000-0005-0000-0000-0000EF980000}"/>
    <cellStyle name="Normal 69 4 3 2 2 2 4 4" xfId="32988" xr:uid="{00000000-0005-0000-0000-0000F0980000}"/>
    <cellStyle name="Normal 69 4 3 2 2 2 4 5" xfId="41220" xr:uid="{00000000-0005-0000-0000-0000F1980000}"/>
    <cellStyle name="Normal 69 4 3 2 2 2 4 6" xfId="50731" xr:uid="{00000000-0005-0000-0000-0000F2980000}"/>
    <cellStyle name="Normal 69 4 3 2 2 2 5" xfId="11082" xr:uid="{00000000-0005-0000-0000-0000F3980000}"/>
    <cellStyle name="Normal 69 4 3 2 2 2 6" xfId="19241" xr:uid="{00000000-0005-0000-0000-0000F4980000}"/>
    <cellStyle name="Normal 69 4 3 2 2 2 7" xfId="27394" xr:uid="{00000000-0005-0000-0000-0000F5980000}"/>
    <cellStyle name="Normal 69 4 3 2 2 2 8" xfId="35626" xr:uid="{00000000-0005-0000-0000-0000F6980000}"/>
    <cellStyle name="Normal 69 4 3 2 2 2 9" xfId="45137" xr:uid="{00000000-0005-0000-0000-0000F7980000}"/>
    <cellStyle name="Normal 69 4 3 2 2 3" xfId="2205" xr:uid="{00000000-0005-0000-0000-0000F8980000}"/>
    <cellStyle name="Normal 69 4 3 2 2 3 2" xfId="5245" xr:uid="{00000000-0005-0000-0000-0000F9980000}"/>
    <cellStyle name="Normal 69 4 3 2 2 3 2 2" xfId="14762" xr:uid="{00000000-0005-0000-0000-0000FA980000}"/>
    <cellStyle name="Normal 69 4 3 2 2 3 2 3" xfId="22915" xr:uid="{00000000-0005-0000-0000-0000FB980000}"/>
    <cellStyle name="Normal 69 4 3 2 2 3 2 4" xfId="31068" xr:uid="{00000000-0005-0000-0000-0000FC980000}"/>
    <cellStyle name="Normal 69 4 3 2 2 3 2 5" xfId="39300" xr:uid="{00000000-0005-0000-0000-0000FD980000}"/>
    <cellStyle name="Normal 69 4 3 2 2 3 2 6" xfId="48811" xr:uid="{00000000-0005-0000-0000-0000FE980000}"/>
    <cellStyle name="Normal 69 4 3 2 2 3 3" xfId="7805" xr:uid="{00000000-0005-0000-0000-0000FF980000}"/>
    <cellStyle name="Normal 69 4 3 2 2 3 3 2" xfId="17322" xr:uid="{00000000-0005-0000-0000-000000990000}"/>
    <cellStyle name="Normal 69 4 3 2 2 3 3 3" xfId="25475" xr:uid="{00000000-0005-0000-0000-000001990000}"/>
    <cellStyle name="Normal 69 4 3 2 2 3 3 4" xfId="33628" xr:uid="{00000000-0005-0000-0000-000002990000}"/>
    <cellStyle name="Normal 69 4 3 2 2 3 3 5" xfId="41860" xr:uid="{00000000-0005-0000-0000-000003990000}"/>
    <cellStyle name="Normal 69 4 3 2 2 3 3 6" xfId="51371" xr:uid="{00000000-0005-0000-0000-000004990000}"/>
    <cellStyle name="Normal 69 4 3 2 2 3 4" xfId="11722" xr:uid="{00000000-0005-0000-0000-000005990000}"/>
    <cellStyle name="Normal 69 4 3 2 2 3 5" xfId="19881" xr:uid="{00000000-0005-0000-0000-000006990000}"/>
    <cellStyle name="Normal 69 4 3 2 2 3 6" xfId="28034" xr:uid="{00000000-0005-0000-0000-000007990000}"/>
    <cellStyle name="Normal 69 4 3 2 2 3 7" xfId="36266" xr:uid="{00000000-0005-0000-0000-000008990000}"/>
    <cellStyle name="Normal 69 4 3 2 2 3 8" xfId="45777" xr:uid="{00000000-0005-0000-0000-000009990000}"/>
    <cellStyle name="Normal 69 4 3 2 2 4" xfId="3965" xr:uid="{00000000-0005-0000-0000-00000A990000}"/>
    <cellStyle name="Normal 69 4 3 2 2 4 2" xfId="13482" xr:uid="{00000000-0005-0000-0000-00000B990000}"/>
    <cellStyle name="Normal 69 4 3 2 2 4 3" xfId="21635" xr:uid="{00000000-0005-0000-0000-00000C990000}"/>
    <cellStyle name="Normal 69 4 3 2 2 4 4" xfId="29788" xr:uid="{00000000-0005-0000-0000-00000D990000}"/>
    <cellStyle name="Normal 69 4 3 2 2 4 5" xfId="38020" xr:uid="{00000000-0005-0000-0000-00000E990000}"/>
    <cellStyle name="Normal 69 4 3 2 2 4 6" xfId="47531" xr:uid="{00000000-0005-0000-0000-00000F990000}"/>
    <cellStyle name="Normal 69 4 3 2 2 5" xfId="6525" xr:uid="{00000000-0005-0000-0000-000010990000}"/>
    <cellStyle name="Normal 69 4 3 2 2 5 2" xfId="16042" xr:uid="{00000000-0005-0000-0000-000011990000}"/>
    <cellStyle name="Normal 69 4 3 2 2 5 3" xfId="24195" xr:uid="{00000000-0005-0000-0000-000012990000}"/>
    <cellStyle name="Normal 69 4 3 2 2 5 4" xfId="32348" xr:uid="{00000000-0005-0000-0000-000013990000}"/>
    <cellStyle name="Normal 69 4 3 2 2 5 5" xfId="40580" xr:uid="{00000000-0005-0000-0000-000014990000}"/>
    <cellStyle name="Normal 69 4 3 2 2 5 6" xfId="50091" xr:uid="{00000000-0005-0000-0000-000015990000}"/>
    <cellStyle name="Normal 69 4 3 2 2 6" xfId="10442" xr:uid="{00000000-0005-0000-0000-000016990000}"/>
    <cellStyle name="Normal 69 4 3 2 2 7" xfId="18601" xr:uid="{00000000-0005-0000-0000-000017990000}"/>
    <cellStyle name="Normal 69 4 3 2 2 8" xfId="26754" xr:uid="{00000000-0005-0000-0000-000018990000}"/>
    <cellStyle name="Normal 69 4 3 2 2 9" xfId="34986" xr:uid="{00000000-0005-0000-0000-000019990000}"/>
    <cellStyle name="Normal 69 4 3 2 3" xfId="1242" xr:uid="{00000000-0005-0000-0000-00001A990000}"/>
    <cellStyle name="Normal 69 4 3 2 3 2" xfId="2525" xr:uid="{00000000-0005-0000-0000-00001B990000}"/>
    <cellStyle name="Normal 69 4 3 2 3 2 2" xfId="5565" xr:uid="{00000000-0005-0000-0000-00001C990000}"/>
    <cellStyle name="Normal 69 4 3 2 3 2 2 2" xfId="15082" xr:uid="{00000000-0005-0000-0000-00001D990000}"/>
    <cellStyle name="Normal 69 4 3 2 3 2 2 3" xfId="23235" xr:uid="{00000000-0005-0000-0000-00001E990000}"/>
    <cellStyle name="Normal 69 4 3 2 3 2 2 4" xfId="31388" xr:uid="{00000000-0005-0000-0000-00001F990000}"/>
    <cellStyle name="Normal 69 4 3 2 3 2 2 5" xfId="39620" xr:uid="{00000000-0005-0000-0000-000020990000}"/>
    <cellStyle name="Normal 69 4 3 2 3 2 2 6" xfId="49131" xr:uid="{00000000-0005-0000-0000-000021990000}"/>
    <cellStyle name="Normal 69 4 3 2 3 2 3" xfId="8125" xr:uid="{00000000-0005-0000-0000-000022990000}"/>
    <cellStyle name="Normal 69 4 3 2 3 2 3 2" xfId="17642" xr:uid="{00000000-0005-0000-0000-000023990000}"/>
    <cellStyle name="Normal 69 4 3 2 3 2 3 3" xfId="25795" xr:uid="{00000000-0005-0000-0000-000024990000}"/>
    <cellStyle name="Normal 69 4 3 2 3 2 3 4" xfId="33948" xr:uid="{00000000-0005-0000-0000-000025990000}"/>
    <cellStyle name="Normal 69 4 3 2 3 2 3 5" xfId="42180" xr:uid="{00000000-0005-0000-0000-000026990000}"/>
    <cellStyle name="Normal 69 4 3 2 3 2 3 6" xfId="51691" xr:uid="{00000000-0005-0000-0000-000027990000}"/>
    <cellStyle name="Normal 69 4 3 2 3 2 4" xfId="12042" xr:uid="{00000000-0005-0000-0000-000028990000}"/>
    <cellStyle name="Normal 69 4 3 2 3 2 5" xfId="20201" xr:uid="{00000000-0005-0000-0000-000029990000}"/>
    <cellStyle name="Normal 69 4 3 2 3 2 6" xfId="28354" xr:uid="{00000000-0005-0000-0000-00002A990000}"/>
    <cellStyle name="Normal 69 4 3 2 3 2 7" xfId="36586" xr:uid="{00000000-0005-0000-0000-00002B990000}"/>
    <cellStyle name="Normal 69 4 3 2 3 2 8" xfId="46097" xr:uid="{00000000-0005-0000-0000-00002C990000}"/>
    <cellStyle name="Normal 69 4 3 2 3 3" xfId="4285" xr:uid="{00000000-0005-0000-0000-00002D990000}"/>
    <cellStyle name="Normal 69 4 3 2 3 3 2" xfId="13802" xr:uid="{00000000-0005-0000-0000-00002E990000}"/>
    <cellStyle name="Normal 69 4 3 2 3 3 3" xfId="21955" xr:uid="{00000000-0005-0000-0000-00002F990000}"/>
    <cellStyle name="Normal 69 4 3 2 3 3 4" xfId="30108" xr:uid="{00000000-0005-0000-0000-000030990000}"/>
    <cellStyle name="Normal 69 4 3 2 3 3 5" xfId="38340" xr:uid="{00000000-0005-0000-0000-000031990000}"/>
    <cellStyle name="Normal 69 4 3 2 3 3 6" xfId="47851" xr:uid="{00000000-0005-0000-0000-000032990000}"/>
    <cellStyle name="Normal 69 4 3 2 3 4" xfId="6845" xr:uid="{00000000-0005-0000-0000-000033990000}"/>
    <cellStyle name="Normal 69 4 3 2 3 4 2" xfId="16362" xr:uid="{00000000-0005-0000-0000-000034990000}"/>
    <cellStyle name="Normal 69 4 3 2 3 4 3" xfId="24515" xr:uid="{00000000-0005-0000-0000-000035990000}"/>
    <cellStyle name="Normal 69 4 3 2 3 4 4" xfId="32668" xr:uid="{00000000-0005-0000-0000-000036990000}"/>
    <cellStyle name="Normal 69 4 3 2 3 4 5" xfId="40900" xr:uid="{00000000-0005-0000-0000-000037990000}"/>
    <cellStyle name="Normal 69 4 3 2 3 4 6" xfId="50411" xr:uid="{00000000-0005-0000-0000-000038990000}"/>
    <cellStyle name="Normal 69 4 3 2 3 5" xfId="10762" xr:uid="{00000000-0005-0000-0000-000039990000}"/>
    <cellStyle name="Normal 69 4 3 2 3 6" xfId="18921" xr:uid="{00000000-0005-0000-0000-00003A990000}"/>
    <cellStyle name="Normal 69 4 3 2 3 7" xfId="27074" xr:uid="{00000000-0005-0000-0000-00003B990000}"/>
    <cellStyle name="Normal 69 4 3 2 3 8" xfId="35306" xr:uid="{00000000-0005-0000-0000-00003C990000}"/>
    <cellStyle name="Normal 69 4 3 2 3 9" xfId="44817" xr:uid="{00000000-0005-0000-0000-00003D990000}"/>
    <cellStyle name="Normal 69 4 3 2 4" xfId="1885" xr:uid="{00000000-0005-0000-0000-00003E990000}"/>
    <cellStyle name="Normal 69 4 3 2 4 2" xfId="4925" xr:uid="{00000000-0005-0000-0000-00003F990000}"/>
    <cellStyle name="Normal 69 4 3 2 4 2 2" xfId="14442" xr:uid="{00000000-0005-0000-0000-000040990000}"/>
    <cellStyle name="Normal 69 4 3 2 4 2 3" xfId="22595" xr:uid="{00000000-0005-0000-0000-000041990000}"/>
    <cellStyle name="Normal 69 4 3 2 4 2 4" xfId="30748" xr:uid="{00000000-0005-0000-0000-000042990000}"/>
    <cellStyle name="Normal 69 4 3 2 4 2 5" xfId="38980" xr:uid="{00000000-0005-0000-0000-000043990000}"/>
    <cellStyle name="Normal 69 4 3 2 4 2 6" xfId="48491" xr:uid="{00000000-0005-0000-0000-000044990000}"/>
    <cellStyle name="Normal 69 4 3 2 4 3" xfId="7485" xr:uid="{00000000-0005-0000-0000-000045990000}"/>
    <cellStyle name="Normal 69 4 3 2 4 3 2" xfId="17002" xr:uid="{00000000-0005-0000-0000-000046990000}"/>
    <cellStyle name="Normal 69 4 3 2 4 3 3" xfId="25155" xr:uid="{00000000-0005-0000-0000-000047990000}"/>
    <cellStyle name="Normal 69 4 3 2 4 3 4" xfId="33308" xr:uid="{00000000-0005-0000-0000-000048990000}"/>
    <cellStyle name="Normal 69 4 3 2 4 3 5" xfId="41540" xr:uid="{00000000-0005-0000-0000-000049990000}"/>
    <cellStyle name="Normal 69 4 3 2 4 3 6" xfId="51051" xr:uid="{00000000-0005-0000-0000-00004A990000}"/>
    <cellStyle name="Normal 69 4 3 2 4 4" xfId="11402" xr:uid="{00000000-0005-0000-0000-00004B990000}"/>
    <cellStyle name="Normal 69 4 3 2 4 5" xfId="19561" xr:uid="{00000000-0005-0000-0000-00004C990000}"/>
    <cellStyle name="Normal 69 4 3 2 4 6" xfId="27714" xr:uid="{00000000-0005-0000-0000-00004D990000}"/>
    <cellStyle name="Normal 69 4 3 2 4 7" xfId="35946" xr:uid="{00000000-0005-0000-0000-00004E990000}"/>
    <cellStyle name="Normal 69 4 3 2 4 8" xfId="45457" xr:uid="{00000000-0005-0000-0000-00004F990000}"/>
    <cellStyle name="Normal 69 4 3 2 5" xfId="3642" xr:uid="{00000000-0005-0000-0000-000050990000}"/>
    <cellStyle name="Normal 69 4 3 2 5 2" xfId="13159" xr:uid="{00000000-0005-0000-0000-000051990000}"/>
    <cellStyle name="Normal 69 4 3 2 5 3" xfId="21315" xr:uid="{00000000-0005-0000-0000-000052990000}"/>
    <cellStyle name="Normal 69 4 3 2 5 4" xfId="29468" xr:uid="{00000000-0005-0000-0000-000053990000}"/>
    <cellStyle name="Normal 69 4 3 2 5 5" xfId="37700" xr:uid="{00000000-0005-0000-0000-000054990000}"/>
    <cellStyle name="Normal 69 4 3 2 5 6" xfId="47211" xr:uid="{00000000-0005-0000-0000-000055990000}"/>
    <cellStyle name="Normal 69 4 3 2 6" xfId="6205" xr:uid="{00000000-0005-0000-0000-000056990000}"/>
    <cellStyle name="Normal 69 4 3 2 6 2" xfId="15722" xr:uid="{00000000-0005-0000-0000-000057990000}"/>
    <cellStyle name="Normal 69 4 3 2 6 3" xfId="23875" xr:uid="{00000000-0005-0000-0000-000058990000}"/>
    <cellStyle name="Normal 69 4 3 2 6 4" xfId="32028" xr:uid="{00000000-0005-0000-0000-000059990000}"/>
    <cellStyle name="Normal 69 4 3 2 6 5" xfId="40260" xr:uid="{00000000-0005-0000-0000-00005A990000}"/>
    <cellStyle name="Normal 69 4 3 2 6 6" xfId="49771" xr:uid="{00000000-0005-0000-0000-00005B990000}"/>
    <cellStyle name="Normal 69 4 3 2 7" xfId="10122" xr:uid="{00000000-0005-0000-0000-00005C990000}"/>
    <cellStyle name="Normal 69 4 3 2 8" xfId="18281" xr:uid="{00000000-0005-0000-0000-00005D990000}"/>
    <cellStyle name="Normal 69 4 3 2 9" xfId="26434" xr:uid="{00000000-0005-0000-0000-00005E990000}"/>
    <cellStyle name="Normal 69 4 3 3" xfId="756" xr:uid="{00000000-0005-0000-0000-00005F990000}"/>
    <cellStyle name="Normal 69 4 3 3 10" xfId="44337" xr:uid="{00000000-0005-0000-0000-000060990000}"/>
    <cellStyle name="Normal 69 4 3 3 2" xfId="1402" xr:uid="{00000000-0005-0000-0000-000061990000}"/>
    <cellStyle name="Normal 69 4 3 3 2 2" xfId="2685" xr:uid="{00000000-0005-0000-0000-000062990000}"/>
    <cellStyle name="Normal 69 4 3 3 2 2 2" xfId="5725" xr:uid="{00000000-0005-0000-0000-000063990000}"/>
    <cellStyle name="Normal 69 4 3 3 2 2 2 2" xfId="15242" xr:uid="{00000000-0005-0000-0000-000064990000}"/>
    <cellStyle name="Normal 69 4 3 3 2 2 2 3" xfId="23395" xr:uid="{00000000-0005-0000-0000-000065990000}"/>
    <cellStyle name="Normal 69 4 3 3 2 2 2 4" xfId="31548" xr:uid="{00000000-0005-0000-0000-000066990000}"/>
    <cellStyle name="Normal 69 4 3 3 2 2 2 5" xfId="39780" xr:uid="{00000000-0005-0000-0000-000067990000}"/>
    <cellStyle name="Normal 69 4 3 3 2 2 2 6" xfId="49291" xr:uid="{00000000-0005-0000-0000-000068990000}"/>
    <cellStyle name="Normal 69 4 3 3 2 2 3" xfId="8285" xr:uid="{00000000-0005-0000-0000-000069990000}"/>
    <cellStyle name="Normal 69 4 3 3 2 2 3 2" xfId="17802" xr:uid="{00000000-0005-0000-0000-00006A990000}"/>
    <cellStyle name="Normal 69 4 3 3 2 2 3 3" xfId="25955" xr:uid="{00000000-0005-0000-0000-00006B990000}"/>
    <cellStyle name="Normal 69 4 3 3 2 2 3 4" xfId="34108" xr:uid="{00000000-0005-0000-0000-00006C990000}"/>
    <cellStyle name="Normal 69 4 3 3 2 2 3 5" xfId="42340" xr:uid="{00000000-0005-0000-0000-00006D990000}"/>
    <cellStyle name="Normal 69 4 3 3 2 2 3 6" xfId="51851" xr:uid="{00000000-0005-0000-0000-00006E990000}"/>
    <cellStyle name="Normal 69 4 3 3 2 2 4" xfId="12202" xr:uid="{00000000-0005-0000-0000-00006F990000}"/>
    <cellStyle name="Normal 69 4 3 3 2 2 5" xfId="20361" xr:uid="{00000000-0005-0000-0000-000070990000}"/>
    <cellStyle name="Normal 69 4 3 3 2 2 6" xfId="28514" xr:uid="{00000000-0005-0000-0000-000071990000}"/>
    <cellStyle name="Normal 69 4 3 3 2 2 7" xfId="36746" xr:uid="{00000000-0005-0000-0000-000072990000}"/>
    <cellStyle name="Normal 69 4 3 3 2 2 8" xfId="46257" xr:uid="{00000000-0005-0000-0000-000073990000}"/>
    <cellStyle name="Normal 69 4 3 3 2 3" xfId="4445" xr:uid="{00000000-0005-0000-0000-000074990000}"/>
    <cellStyle name="Normal 69 4 3 3 2 3 2" xfId="13962" xr:uid="{00000000-0005-0000-0000-000075990000}"/>
    <cellStyle name="Normal 69 4 3 3 2 3 3" xfId="22115" xr:uid="{00000000-0005-0000-0000-000076990000}"/>
    <cellStyle name="Normal 69 4 3 3 2 3 4" xfId="30268" xr:uid="{00000000-0005-0000-0000-000077990000}"/>
    <cellStyle name="Normal 69 4 3 3 2 3 5" xfId="38500" xr:uid="{00000000-0005-0000-0000-000078990000}"/>
    <cellStyle name="Normal 69 4 3 3 2 3 6" xfId="48011" xr:uid="{00000000-0005-0000-0000-000079990000}"/>
    <cellStyle name="Normal 69 4 3 3 2 4" xfId="7005" xr:uid="{00000000-0005-0000-0000-00007A990000}"/>
    <cellStyle name="Normal 69 4 3 3 2 4 2" xfId="16522" xr:uid="{00000000-0005-0000-0000-00007B990000}"/>
    <cellStyle name="Normal 69 4 3 3 2 4 3" xfId="24675" xr:uid="{00000000-0005-0000-0000-00007C990000}"/>
    <cellStyle name="Normal 69 4 3 3 2 4 4" xfId="32828" xr:uid="{00000000-0005-0000-0000-00007D990000}"/>
    <cellStyle name="Normal 69 4 3 3 2 4 5" xfId="41060" xr:uid="{00000000-0005-0000-0000-00007E990000}"/>
    <cellStyle name="Normal 69 4 3 3 2 4 6" xfId="50571" xr:uid="{00000000-0005-0000-0000-00007F990000}"/>
    <cellStyle name="Normal 69 4 3 3 2 5" xfId="10922" xr:uid="{00000000-0005-0000-0000-000080990000}"/>
    <cellStyle name="Normal 69 4 3 3 2 6" xfId="19081" xr:uid="{00000000-0005-0000-0000-000081990000}"/>
    <cellStyle name="Normal 69 4 3 3 2 7" xfId="27234" xr:uid="{00000000-0005-0000-0000-000082990000}"/>
    <cellStyle name="Normal 69 4 3 3 2 8" xfId="35466" xr:uid="{00000000-0005-0000-0000-000083990000}"/>
    <cellStyle name="Normal 69 4 3 3 2 9" xfId="44977" xr:uid="{00000000-0005-0000-0000-000084990000}"/>
    <cellStyle name="Normal 69 4 3 3 3" xfId="2045" xr:uid="{00000000-0005-0000-0000-000085990000}"/>
    <cellStyle name="Normal 69 4 3 3 3 2" xfId="5085" xr:uid="{00000000-0005-0000-0000-000086990000}"/>
    <cellStyle name="Normal 69 4 3 3 3 2 2" xfId="14602" xr:uid="{00000000-0005-0000-0000-000087990000}"/>
    <cellStyle name="Normal 69 4 3 3 3 2 3" xfId="22755" xr:uid="{00000000-0005-0000-0000-000088990000}"/>
    <cellStyle name="Normal 69 4 3 3 3 2 4" xfId="30908" xr:uid="{00000000-0005-0000-0000-000089990000}"/>
    <cellStyle name="Normal 69 4 3 3 3 2 5" xfId="39140" xr:uid="{00000000-0005-0000-0000-00008A990000}"/>
    <cellStyle name="Normal 69 4 3 3 3 2 6" xfId="48651" xr:uid="{00000000-0005-0000-0000-00008B990000}"/>
    <cellStyle name="Normal 69 4 3 3 3 3" xfId="7645" xr:uid="{00000000-0005-0000-0000-00008C990000}"/>
    <cellStyle name="Normal 69 4 3 3 3 3 2" xfId="17162" xr:uid="{00000000-0005-0000-0000-00008D990000}"/>
    <cellStyle name="Normal 69 4 3 3 3 3 3" xfId="25315" xr:uid="{00000000-0005-0000-0000-00008E990000}"/>
    <cellStyle name="Normal 69 4 3 3 3 3 4" xfId="33468" xr:uid="{00000000-0005-0000-0000-00008F990000}"/>
    <cellStyle name="Normal 69 4 3 3 3 3 5" xfId="41700" xr:uid="{00000000-0005-0000-0000-000090990000}"/>
    <cellStyle name="Normal 69 4 3 3 3 3 6" xfId="51211" xr:uid="{00000000-0005-0000-0000-000091990000}"/>
    <cellStyle name="Normal 69 4 3 3 3 4" xfId="11562" xr:uid="{00000000-0005-0000-0000-000092990000}"/>
    <cellStyle name="Normal 69 4 3 3 3 5" xfId="19721" xr:uid="{00000000-0005-0000-0000-000093990000}"/>
    <cellStyle name="Normal 69 4 3 3 3 6" xfId="27874" xr:uid="{00000000-0005-0000-0000-000094990000}"/>
    <cellStyle name="Normal 69 4 3 3 3 7" xfId="36106" xr:uid="{00000000-0005-0000-0000-000095990000}"/>
    <cellStyle name="Normal 69 4 3 3 3 8" xfId="45617" xr:uid="{00000000-0005-0000-0000-000096990000}"/>
    <cellStyle name="Normal 69 4 3 3 4" xfId="3802" xr:uid="{00000000-0005-0000-0000-000097990000}"/>
    <cellStyle name="Normal 69 4 3 3 4 2" xfId="13319" xr:uid="{00000000-0005-0000-0000-000098990000}"/>
    <cellStyle name="Normal 69 4 3 3 4 3" xfId="21475" xr:uid="{00000000-0005-0000-0000-000099990000}"/>
    <cellStyle name="Normal 69 4 3 3 4 4" xfId="29628" xr:uid="{00000000-0005-0000-0000-00009A990000}"/>
    <cellStyle name="Normal 69 4 3 3 4 5" xfId="37860" xr:uid="{00000000-0005-0000-0000-00009B990000}"/>
    <cellStyle name="Normal 69 4 3 3 4 6" xfId="47371" xr:uid="{00000000-0005-0000-0000-00009C990000}"/>
    <cellStyle name="Normal 69 4 3 3 5" xfId="6365" xr:uid="{00000000-0005-0000-0000-00009D990000}"/>
    <cellStyle name="Normal 69 4 3 3 5 2" xfId="15882" xr:uid="{00000000-0005-0000-0000-00009E990000}"/>
    <cellStyle name="Normal 69 4 3 3 5 3" xfId="24035" xr:uid="{00000000-0005-0000-0000-00009F990000}"/>
    <cellStyle name="Normal 69 4 3 3 5 4" xfId="32188" xr:uid="{00000000-0005-0000-0000-0000A0990000}"/>
    <cellStyle name="Normal 69 4 3 3 5 5" xfId="40420" xr:uid="{00000000-0005-0000-0000-0000A1990000}"/>
    <cellStyle name="Normal 69 4 3 3 5 6" xfId="49931" xr:uid="{00000000-0005-0000-0000-0000A2990000}"/>
    <cellStyle name="Normal 69 4 3 3 6" xfId="10282" xr:uid="{00000000-0005-0000-0000-0000A3990000}"/>
    <cellStyle name="Normal 69 4 3 3 7" xfId="18441" xr:uid="{00000000-0005-0000-0000-0000A4990000}"/>
    <cellStyle name="Normal 69 4 3 3 8" xfId="26594" xr:uid="{00000000-0005-0000-0000-0000A5990000}"/>
    <cellStyle name="Normal 69 4 3 3 9" xfId="34826" xr:uid="{00000000-0005-0000-0000-0000A6990000}"/>
    <cellStyle name="Normal 69 4 3 4" xfId="1082" xr:uid="{00000000-0005-0000-0000-0000A7990000}"/>
    <cellStyle name="Normal 69 4 3 4 2" xfId="2365" xr:uid="{00000000-0005-0000-0000-0000A8990000}"/>
    <cellStyle name="Normal 69 4 3 4 2 2" xfId="5405" xr:uid="{00000000-0005-0000-0000-0000A9990000}"/>
    <cellStyle name="Normal 69 4 3 4 2 2 2" xfId="14922" xr:uid="{00000000-0005-0000-0000-0000AA990000}"/>
    <cellStyle name="Normal 69 4 3 4 2 2 3" xfId="23075" xr:uid="{00000000-0005-0000-0000-0000AB990000}"/>
    <cellStyle name="Normal 69 4 3 4 2 2 4" xfId="31228" xr:uid="{00000000-0005-0000-0000-0000AC990000}"/>
    <cellStyle name="Normal 69 4 3 4 2 2 5" xfId="39460" xr:uid="{00000000-0005-0000-0000-0000AD990000}"/>
    <cellStyle name="Normal 69 4 3 4 2 2 6" xfId="48971" xr:uid="{00000000-0005-0000-0000-0000AE990000}"/>
    <cellStyle name="Normal 69 4 3 4 2 3" xfId="7965" xr:uid="{00000000-0005-0000-0000-0000AF990000}"/>
    <cellStyle name="Normal 69 4 3 4 2 3 2" xfId="17482" xr:uid="{00000000-0005-0000-0000-0000B0990000}"/>
    <cellStyle name="Normal 69 4 3 4 2 3 3" xfId="25635" xr:uid="{00000000-0005-0000-0000-0000B1990000}"/>
    <cellStyle name="Normal 69 4 3 4 2 3 4" xfId="33788" xr:uid="{00000000-0005-0000-0000-0000B2990000}"/>
    <cellStyle name="Normal 69 4 3 4 2 3 5" xfId="42020" xr:uid="{00000000-0005-0000-0000-0000B3990000}"/>
    <cellStyle name="Normal 69 4 3 4 2 3 6" xfId="51531" xr:uid="{00000000-0005-0000-0000-0000B4990000}"/>
    <cellStyle name="Normal 69 4 3 4 2 4" xfId="11882" xr:uid="{00000000-0005-0000-0000-0000B5990000}"/>
    <cellStyle name="Normal 69 4 3 4 2 5" xfId="20041" xr:uid="{00000000-0005-0000-0000-0000B6990000}"/>
    <cellStyle name="Normal 69 4 3 4 2 6" xfId="28194" xr:uid="{00000000-0005-0000-0000-0000B7990000}"/>
    <cellStyle name="Normal 69 4 3 4 2 7" xfId="36426" xr:uid="{00000000-0005-0000-0000-0000B8990000}"/>
    <cellStyle name="Normal 69 4 3 4 2 8" xfId="45937" xr:uid="{00000000-0005-0000-0000-0000B9990000}"/>
    <cellStyle name="Normal 69 4 3 4 3" xfId="4125" xr:uid="{00000000-0005-0000-0000-0000BA990000}"/>
    <cellStyle name="Normal 69 4 3 4 3 2" xfId="13642" xr:uid="{00000000-0005-0000-0000-0000BB990000}"/>
    <cellStyle name="Normal 69 4 3 4 3 3" xfId="21795" xr:uid="{00000000-0005-0000-0000-0000BC990000}"/>
    <cellStyle name="Normal 69 4 3 4 3 4" xfId="29948" xr:uid="{00000000-0005-0000-0000-0000BD990000}"/>
    <cellStyle name="Normal 69 4 3 4 3 5" xfId="38180" xr:uid="{00000000-0005-0000-0000-0000BE990000}"/>
    <cellStyle name="Normal 69 4 3 4 3 6" xfId="47691" xr:uid="{00000000-0005-0000-0000-0000BF990000}"/>
    <cellStyle name="Normal 69 4 3 4 4" xfId="6685" xr:uid="{00000000-0005-0000-0000-0000C0990000}"/>
    <cellStyle name="Normal 69 4 3 4 4 2" xfId="16202" xr:uid="{00000000-0005-0000-0000-0000C1990000}"/>
    <cellStyle name="Normal 69 4 3 4 4 3" xfId="24355" xr:uid="{00000000-0005-0000-0000-0000C2990000}"/>
    <cellStyle name="Normal 69 4 3 4 4 4" xfId="32508" xr:uid="{00000000-0005-0000-0000-0000C3990000}"/>
    <cellStyle name="Normal 69 4 3 4 4 5" xfId="40740" xr:uid="{00000000-0005-0000-0000-0000C4990000}"/>
    <cellStyle name="Normal 69 4 3 4 4 6" xfId="50251" xr:uid="{00000000-0005-0000-0000-0000C5990000}"/>
    <cellStyle name="Normal 69 4 3 4 5" xfId="10602" xr:uid="{00000000-0005-0000-0000-0000C6990000}"/>
    <cellStyle name="Normal 69 4 3 4 6" xfId="18761" xr:uid="{00000000-0005-0000-0000-0000C7990000}"/>
    <cellStyle name="Normal 69 4 3 4 7" xfId="26914" xr:uid="{00000000-0005-0000-0000-0000C8990000}"/>
    <cellStyle name="Normal 69 4 3 4 8" xfId="35146" xr:uid="{00000000-0005-0000-0000-0000C9990000}"/>
    <cellStyle name="Normal 69 4 3 4 9" xfId="44657" xr:uid="{00000000-0005-0000-0000-0000CA990000}"/>
    <cellStyle name="Normal 69 4 3 5" xfId="1725" xr:uid="{00000000-0005-0000-0000-0000CB990000}"/>
    <cellStyle name="Normal 69 4 3 5 2" xfId="4765" xr:uid="{00000000-0005-0000-0000-0000CC990000}"/>
    <cellStyle name="Normal 69 4 3 5 2 2" xfId="14282" xr:uid="{00000000-0005-0000-0000-0000CD990000}"/>
    <cellStyle name="Normal 69 4 3 5 2 3" xfId="22435" xr:uid="{00000000-0005-0000-0000-0000CE990000}"/>
    <cellStyle name="Normal 69 4 3 5 2 4" xfId="30588" xr:uid="{00000000-0005-0000-0000-0000CF990000}"/>
    <cellStyle name="Normal 69 4 3 5 2 5" xfId="38820" xr:uid="{00000000-0005-0000-0000-0000D0990000}"/>
    <cellStyle name="Normal 69 4 3 5 2 6" xfId="48331" xr:uid="{00000000-0005-0000-0000-0000D1990000}"/>
    <cellStyle name="Normal 69 4 3 5 3" xfId="7325" xr:uid="{00000000-0005-0000-0000-0000D2990000}"/>
    <cellStyle name="Normal 69 4 3 5 3 2" xfId="16842" xr:uid="{00000000-0005-0000-0000-0000D3990000}"/>
    <cellStyle name="Normal 69 4 3 5 3 3" xfId="24995" xr:uid="{00000000-0005-0000-0000-0000D4990000}"/>
    <cellStyle name="Normal 69 4 3 5 3 4" xfId="33148" xr:uid="{00000000-0005-0000-0000-0000D5990000}"/>
    <cellStyle name="Normal 69 4 3 5 3 5" xfId="41380" xr:uid="{00000000-0005-0000-0000-0000D6990000}"/>
    <cellStyle name="Normal 69 4 3 5 3 6" xfId="50891" xr:uid="{00000000-0005-0000-0000-0000D7990000}"/>
    <cellStyle name="Normal 69 4 3 5 4" xfId="11242" xr:uid="{00000000-0005-0000-0000-0000D8990000}"/>
    <cellStyle name="Normal 69 4 3 5 5" xfId="19401" xr:uid="{00000000-0005-0000-0000-0000D9990000}"/>
    <cellStyle name="Normal 69 4 3 5 6" xfId="27554" xr:uid="{00000000-0005-0000-0000-0000DA990000}"/>
    <cellStyle name="Normal 69 4 3 5 7" xfId="35786" xr:uid="{00000000-0005-0000-0000-0000DB990000}"/>
    <cellStyle name="Normal 69 4 3 5 8" xfId="45297" xr:uid="{00000000-0005-0000-0000-0000DC990000}"/>
    <cellStyle name="Normal 69 4 3 6" xfId="3479" xr:uid="{00000000-0005-0000-0000-0000DD990000}"/>
    <cellStyle name="Normal 69 4 3 6 2" xfId="12996" xr:uid="{00000000-0005-0000-0000-0000DE990000}"/>
    <cellStyle name="Normal 69 4 3 6 3" xfId="21155" xr:uid="{00000000-0005-0000-0000-0000DF990000}"/>
    <cellStyle name="Normal 69 4 3 6 4" xfId="29308" xr:uid="{00000000-0005-0000-0000-0000E0990000}"/>
    <cellStyle name="Normal 69 4 3 6 5" xfId="37540" xr:uid="{00000000-0005-0000-0000-0000E1990000}"/>
    <cellStyle name="Normal 69 4 3 6 6" xfId="47051" xr:uid="{00000000-0005-0000-0000-0000E2990000}"/>
    <cellStyle name="Normal 69 4 3 7" xfId="6045" xr:uid="{00000000-0005-0000-0000-0000E3990000}"/>
    <cellStyle name="Normal 69 4 3 7 2" xfId="15562" xr:uid="{00000000-0005-0000-0000-0000E4990000}"/>
    <cellStyle name="Normal 69 4 3 7 3" xfId="23715" xr:uid="{00000000-0005-0000-0000-0000E5990000}"/>
    <cellStyle name="Normal 69 4 3 7 4" xfId="31868" xr:uid="{00000000-0005-0000-0000-0000E6990000}"/>
    <cellStyle name="Normal 69 4 3 7 5" xfId="40100" xr:uid="{00000000-0005-0000-0000-0000E7990000}"/>
    <cellStyle name="Normal 69 4 3 7 6" xfId="49611" xr:uid="{00000000-0005-0000-0000-0000E8990000}"/>
    <cellStyle name="Normal 69 4 3 8" xfId="9962" xr:uid="{00000000-0005-0000-0000-0000E9990000}"/>
    <cellStyle name="Normal 69 4 3 9" xfId="18121" xr:uid="{00000000-0005-0000-0000-0000EA990000}"/>
    <cellStyle name="Normal 69 4 30" xfId="9631" xr:uid="{00000000-0005-0000-0000-0000EB990000}"/>
    <cellStyle name="Normal 69 4 30 2" xfId="43686" xr:uid="{00000000-0005-0000-0000-0000EC990000}"/>
    <cellStyle name="Normal 69 4 30 3" xfId="53197" xr:uid="{00000000-0005-0000-0000-0000ED990000}"/>
    <cellStyle name="Normal 69 4 31" xfId="9710" xr:uid="{00000000-0005-0000-0000-0000EE990000}"/>
    <cellStyle name="Normal 69 4 31 2" xfId="43765" xr:uid="{00000000-0005-0000-0000-0000EF990000}"/>
    <cellStyle name="Normal 69 4 31 3" xfId="53276" xr:uid="{00000000-0005-0000-0000-0000F0990000}"/>
    <cellStyle name="Normal 69 4 32" xfId="9789" xr:uid="{00000000-0005-0000-0000-0000F1990000}"/>
    <cellStyle name="Normal 69 4 32 2" xfId="43844" xr:uid="{00000000-0005-0000-0000-0000F2990000}"/>
    <cellStyle name="Normal 69 4 32 3" xfId="53355" xr:uid="{00000000-0005-0000-0000-0000F3990000}"/>
    <cellStyle name="Normal 69 4 33" xfId="9883" xr:uid="{00000000-0005-0000-0000-0000F4990000}"/>
    <cellStyle name="Normal 69 4 34" xfId="18042" xr:uid="{00000000-0005-0000-0000-0000F5990000}"/>
    <cellStyle name="Normal 69 4 35" xfId="26195" xr:uid="{00000000-0005-0000-0000-0000F6990000}"/>
    <cellStyle name="Normal 69 4 36" xfId="34348" xr:uid="{00000000-0005-0000-0000-0000F7990000}"/>
    <cellStyle name="Normal 69 4 37" xfId="34427" xr:uid="{00000000-0005-0000-0000-0000F8990000}"/>
    <cellStyle name="Normal 69 4 38" xfId="43938" xr:uid="{00000000-0005-0000-0000-0000F9990000}"/>
    <cellStyle name="Normal 69 4 39" xfId="53449" xr:uid="{00000000-0005-0000-0000-0000FA990000}"/>
    <cellStyle name="Normal 69 4 4" xfId="513" xr:uid="{00000000-0005-0000-0000-0000FB990000}"/>
    <cellStyle name="Normal 69 4 4 10" xfId="34586" xr:uid="{00000000-0005-0000-0000-0000FC990000}"/>
    <cellStyle name="Normal 69 4 4 11" xfId="44097" xr:uid="{00000000-0005-0000-0000-0000FD990000}"/>
    <cellStyle name="Normal 69 4 4 2" xfId="839" xr:uid="{00000000-0005-0000-0000-0000FE990000}"/>
    <cellStyle name="Normal 69 4 4 2 10" xfId="44417" xr:uid="{00000000-0005-0000-0000-0000FF990000}"/>
    <cellStyle name="Normal 69 4 4 2 2" xfId="1482" xr:uid="{00000000-0005-0000-0000-0000009A0000}"/>
    <cellStyle name="Normal 69 4 4 2 2 2" xfId="2765" xr:uid="{00000000-0005-0000-0000-0000019A0000}"/>
    <cellStyle name="Normal 69 4 4 2 2 2 2" xfId="5805" xr:uid="{00000000-0005-0000-0000-0000029A0000}"/>
    <cellStyle name="Normal 69 4 4 2 2 2 2 2" xfId="15322" xr:uid="{00000000-0005-0000-0000-0000039A0000}"/>
    <cellStyle name="Normal 69 4 4 2 2 2 2 3" xfId="23475" xr:uid="{00000000-0005-0000-0000-0000049A0000}"/>
    <cellStyle name="Normal 69 4 4 2 2 2 2 4" xfId="31628" xr:uid="{00000000-0005-0000-0000-0000059A0000}"/>
    <cellStyle name="Normal 69 4 4 2 2 2 2 5" xfId="39860" xr:uid="{00000000-0005-0000-0000-0000069A0000}"/>
    <cellStyle name="Normal 69 4 4 2 2 2 2 6" xfId="49371" xr:uid="{00000000-0005-0000-0000-0000079A0000}"/>
    <cellStyle name="Normal 69 4 4 2 2 2 3" xfId="8365" xr:uid="{00000000-0005-0000-0000-0000089A0000}"/>
    <cellStyle name="Normal 69 4 4 2 2 2 3 2" xfId="17882" xr:uid="{00000000-0005-0000-0000-0000099A0000}"/>
    <cellStyle name="Normal 69 4 4 2 2 2 3 3" xfId="26035" xr:uid="{00000000-0005-0000-0000-00000A9A0000}"/>
    <cellStyle name="Normal 69 4 4 2 2 2 3 4" xfId="34188" xr:uid="{00000000-0005-0000-0000-00000B9A0000}"/>
    <cellStyle name="Normal 69 4 4 2 2 2 3 5" xfId="42420" xr:uid="{00000000-0005-0000-0000-00000C9A0000}"/>
    <cellStyle name="Normal 69 4 4 2 2 2 3 6" xfId="51931" xr:uid="{00000000-0005-0000-0000-00000D9A0000}"/>
    <cellStyle name="Normal 69 4 4 2 2 2 4" xfId="12282" xr:uid="{00000000-0005-0000-0000-00000E9A0000}"/>
    <cellStyle name="Normal 69 4 4 2 2 2 5" xfId="20441" xr:uid="{00000000-0005-0000-0000-00000F9A0000}"/>
    <cellStyle name="Normal 69 4 4 2 2 2 6" xfId="28594" xr:uid="{00000000-0005-0000-0000-0000109A0000}"/>
    <cellStyle name="Normal 69 4 4 2 2 2 7" xfId="36826" xr:uid="{00000000-0005-0000-0000-0000119A0000}"/>
    <cellStyle name="Normal 69 4 4 2 2 2 8" xfId="46337" xr:uid="{00000000-0005-0000-0000-0000129A0000}"/>
    <cellStyle name="Normal 69 4 4 2 2 3" xfId="4525" xr:uid="{00000000-0005-0000-0000-0000139A0000}"/>
    <cellStyle name="Normal 69 4 4 2 2 3 2" xfId="14042" xr:uid="{00000000-0005-0000-0000-0000149A0000}"/>
    <cellStyle name="Normal 69 4 4 2 2 3 3" xfId="22195" xr:uid="{00000000-0005-0000-0000-0000159A0000}"/>
    <cellStyle name="Normal 69 4 4 2 2 3 4" xfId="30348" xr:uid="{00000000-0005-0000-0000-0000169A0000}"/>
    <cellStyle name="Normal 69 4 4 2 2 3 5" xfId="38580" xr:uid="{00000000-0005-0000-0000-0000179A0000}"/>
    <cellStyle name="Normal 69 4 4 2 2 3 6" xfId="48091" xr:uid="{00000000-0005-0000-0000-0000189A0000}"/>
    <cellStyle name="Normal 69 4 4 2 2 4" xfId="7085" xr:uid="{00000000-0005-0000-0000-0000199A0000}"/>
    <cellStyle name="Normal 69 4 4 2 2 4 2" xfId="16602" xr:uid="{00000000-0005-0000-0000-00001A9A0000}"/>
    <cellStyle name="Normal 69 4 4 2 2 4 3" xfId="24755" xr:uid="{00000000-0005-0000-0000-00001B9A0000}"/>
    <cellStyle name="Normal 69 4 4 2 2 4 4" xfId="32908" xr:uid="{00000000-0005-0000-0000-00001C9A0000}"/>
    <cellStyle name="Normal 69 4 4 2 2 4 5" xfId="41140" xr:uid="{00000000-0005-0000-0000-00001D9A0000}"/>
    <cellStyle name="Normal 69 4 4 2 2 4 6" xfId="50651" xr:uid="{00000000-0005-0000-0000-00001E9A0000}"/>
    <cellStyle name="Normal 69 4 4 2 2 5" xfId="11002" xr:uid="{00000000-0005-0000-0000-00001F9A0000}"/>
    <cellStyle name="Normal 69 4 4 2 2 6" xfId="19161" xr:uid="{00000000-0005-0000-0000-0000209A0000}"/>
    <cellStyle name="Normal 69 4 4 2 2 7" xfId="27314" xr:uid="{00000000-0005-0000-0000-0000219A0000}"/>
    <cellStyle name="Normal 69 4 4 2 2 8" xfId="35546" xr:uid="{00000000-0005-0000-0000-0000229A0000}"/>
    <cellStyle name="Normal 69 4 4 2 2 9" xfId="45057" xr:uid="{00000000-0005-0000-0000-0000239A0000}"/>
    <cellStyle name="Normal 69 4 4 2 3" xfId="2125" xr:uid="{00000000-0005-0000-0000-0000249A0000}"/>
    <cellStyle name="Normal 69 4 4 2 3 2" xfId="5165" xr:uid="{00000000-0005-0000-0000-0000259A0000}"/>
    <cellStyle name="Normal 69 4 4 2 3 2 2" xfId="14682" xr:uid="{00000000-0005-0000-0000-0000269A0000}"/>
    <cellStyle name="Normal 69 4 4 2 3 2 3" xfId="22835" xr:uid="{00000000-0005-0000-0000-0000279A0000}"/>
    <cellStyle name="Normal 69 4 4 2 3 2 4" xfId="30988" xr:uid="{00000000-0005-0000-0000-0000289A0000}"/>
    <cellStyle name="Normal 69 4 4 2 3 2 5" xfId="39220" xr:uid="{00000000-0005-0000-0000-0000299A0000}"/>
    <cellStyle name="Normal 69 4 4 2 3 2 6" xfId="48731" xr:uid="{00000000-0005-0000-0000-00002A9A0000}"/>
    <cellStyle name="Normal 69 4 4 2 3 3" xfId="7725" xr:uid="{00000000-0005-0000-0000-00002B9A0000}"/>
    <cellStyle name="Normal 69 4 4 2 3 3 2" xfId="17242" xr:uid="{00000000-0005-0000-0000-00002C9A0000}"/>
    <cellStyle name="Normal 69 4 4 2 3 3 3" xfId="25395" xr:uid="{00000000-0005-0000-0000-00002D9A0000}"/>
    <cellStyle name="Normal 69 4 4 2 3 3 4" xfId="33548" xr:uid="{00000000-0005-0000-0000-00002E9A0000}"/>
    <cellStyle name="Normal 69 4 4 2 3 3 5" xfId="41780" xr:uid="{00000000-0005-0000-0000-00002F9A0000}"/>
    <cellStyle name="Normal 69 4 4 2 3 3 6" xfId="51291" xr:uid="{00000000-0005-0000-0000-0000309A0000}"/>
    <cellStyle name="Normal 69 4 4 2 3 4" xfId="11642" xr:uid="{00000000-0005-0000-0000-0000319A0000}"/>
    <cellStyle name="Normal 69 4 4 2 3 5" xfId="19801" xr:uid="{00000000-0005-0000-0000-0000329A0000}"/>
    <cellStyle name="Normal 69 4 4 2 3 6" xfId="27954" xr:uid="{00000000-0005-0000-0000-0000339A0000}"/>
    <cellStyle name="Normal 69 4 4 2 3 7" xfId="36186" xr:uid="{00000000-0005-0000-0000-0000349A0000}"/>
    <cellStyle name="Normal 69 4 4 2 3 8" xfId="45697" xr:uid="{00000000-0005-0000-0000-0000359A0000}"/>
    <cellStyle name="Normal 69 4 4 2 4" xfId="3885" xr:uid="{00000000-0005-0000-0000-0000369A0000}"/>
    <cellStyle name="Normal 69 4 4 2 4 2" xfId="13402" xr:uid="{00000000-0005-0000-0000-0000379A0000}"/>
    <cellStyle name="Normal 69 4 4 2 4 3" xfId="21555" xr:uid="{00000000-0005-0000-0000-0000389A0000}"/>
    <cellStyle name="Normal 69 4 4 2 4 4" xfId="29708" xr:uid="{00000000-0005-0000-0000-0000399A0000}"/>
    <cellStyle name="Normal 69 4 4 2 4 5" xfId="37940" xr:uid="{00000000-0005-0000-0000-00003A9A0000}"/>
    <cellStyle name="Normal 69 4 4 2 4 6" xfId="47451" xr:uid="{00000000-0005-0000-0000-00003B9A0000}"/>
    <cellStyle name="Normal 69 4 4 2 5" xfId="6445" xr:uid="{00000000-0005-0000-0000-00003C9A0000}"/>
    <cellStyle name="Normal 69 4 4 2 5 2" xfId="15962" xr:uid="{00000000-0005-0000-0000-00003D9A0000}"/>
    <cellStyle name="Normal 69 4 4 2 5 3" xfId="24115" xr:uid="{00000000-0005-0000-0000-00003E9A0000}"/>
    <cellStyle name="Normal 69 4 4 2 5 4" xfId="32268" xr:uid="{00000000-0005-0000-0000-00003F9A0000}"/>
    <cellStyle name="Normal 69 4 4 2 5 5" xfId="40500" xr:uid="{00000000-0005-0000-0000-0000409A0000}"/>
    <cellStyle name="Normal 69 4 4 2 5 6" xfId="50011" xr:uid="{00000000-0005-0000-0000-0000419A0000}"/>
    <cellStyle name="Normal 69 4 4 2 6" xfId="10362" xr:uid="{00000000-0005-0000-0000-0000429A0000}"/>
    <cellStyle name="Normal 69 4 4 2 7" xfId="18521" xr:uid="{00000000-0005-0000-0000-0000439A0000}"/>
    <cellStyle name="Normal 69 4 4 2 8" xfId="26674" xr:uid="{00000000-0005-0000-0000-0000449A0000}"/>
    <cellStyle name="Normal 69 4 4 2 9" xfId="34906" xr:uid="{00000000-0005-0000-0000-0000459A0000}"/>
    <cellStyle name="Normal 69 4 4 3" xfId="1162" xr:uid="{00000000-0005-0000-0000-0000469A0000}"/>
    <cellStyle name="Normal 69 4 4 3 2" xfId="2445" xr:uid="{00000000-0005-0000-0000-0000479A0000}"/>
    <cellStyle name="Normal 69 4 4 3 2 2" xfId="5485" xr:uid="{00000000-0005-0000-0000-0000489A0000}"/>
    <cellStyle name="Normal 69 4 4 3 2 2 2" xfId="15002" xr:uid="{00000000-0005-0000-0000-0000499A0000}"/>
    <cellStyle name="Normal 69 4 4 3 2 2 3" xfId="23155" xr:uid="{00000000-0005-0000-0000-00004A9A0000}"/>
    <cellStyle name="Normal 69 4 4 3 2 2 4" xfId="31308" xr:uid="{00000000-0005-0000-0000-00004B9A0000}"/>
    <cellStyle name="Normal 69 4 4 3 2 2 5" xfId="39540" xr:uid="{00000000-0005-0000-0000-00004C9A0000}"/>
    <cellStyle name="Normal 69 4 4 3 2 2 6" xfId="49051" xr:uid="{00000000-0005-0000-0000-00004D9A0000}"/>
    <cellStyle name="Normal 69 4 4 3 2 3" xfId="8045" xr:uid="{00000000-0005-0000-0000-00004E9A0000}"/>
    <cellStyle name="Normal 69 4 4 3 2 3 2" xfId="17562" xr:uid="{00000000-0005-0000-0000-00004F9A0000}"/>
    <cellStyle name="Normal 69 4 4 3 2 3 3" xfId="25715" xr:uid="{00000000-0005-0000-0000-0000509A0000}"/>
    <cellStyle name="Normal 69 4 4 3 2 3 4" xfId="33868" xr:uid="{00000000-0005-0000-0000-0000519A0000}"/>
    <cellStyle name="Normal 69 4 4 3 2 3 5" xfId="42100" xr:uid="{00000000-0005-0000-0000-0000529A0000}"/>
    <cellStyle name="Normal 69 4 4 3 2 3 6" xfId="51611" xr:uid="{00000000-0005-0000-0000-0000539A0000}"/>
    <cellStyle name="Normal 69 4 4 3 2 4" xfId="11962" xr:uid="{00000000-0005-0000-0000-0000549A0000}"/>
    <cellStyle name="Normal 69 4 4 3 2 5" xfId="20121" xr:uid="{00000000-0005-0000-0000-0000559A0000}"/>
    <cellStyle name="Normal 69 4 4 3 2 6" xfId="28274" xr:uid="{00000000-0005-0000-0000-0000569A0000}"/>
    <cellStyle name="Normal 69 4 4 3 2 7" xfId="36506" xr:uid="{00000000-0005-0000-0000-0000579A0000}"/>
    <cellStyle name="Normal 69 4 4 3 2 8" xfId="46017" xr:uid="{00000000-0005-0000-0000-0000589A0000}"/>
    <cellStyle name="Normal 69 4 4 3 3" xfId="4205" xr:uid="{00000000-0005-0000-0000-0000599A0000}"/>
    <cellStyle name="Normal 69 4 4 3 3 2" xfId="13722" xr:uid="{00000000-0005-0000-0000-00005A9A0000}"/>
    <cellStyle name="Normal 69 4 4 3 3 3" xfId="21875" xr:uid="{00000000-0005-0000-0000-00005B9A0000}"/>
    <cellStyle name="Normal 69 4 4 3 3 4" xfId="30028" xr:uid="{00000000-0005-0000-0000-00005C9A0000}"/>
    <cellStyle name="Normal 69 4 4 3 3 5" xfId="38260" xr:uid="{00000000-0005-0000-0000-00005D9A0000}"/>
    <cellStyle name="Normal 69 4 4 3 3 6" xfId="47771" xr:uid="{00000000-0005-0000-0000-00005E9A0000}"/>
    <cellStyle name="Normal 69 4 4 3 4" xfId="6765" xr:uid="{00000000-0005-0000-0000-00005F9A0000}"/>
    <cellStyle name="Normal 69 4 4 3 4 2" xfId="16282" xr:uid="{00000000-0005-0000-0000-0000609A0000}"/>
    <cellStyle name="Normal 69 4 4 3 4 3" xfId="24435" xr:uid="{00000000-0005-0000-0000-0000619A0000}"/>
    <cellStyle name="Normal 69 4 4 3 4 4" xfId="32588" xr:uid="{00000000-0005-0000-0000-0000629A0000}"/>
    <cellStyle name="Normal 69 4 4 3 4 5" xfId="40820" xr:uid="{00000000-0005-0000-0000-0000639A0000}"/>
    <cellStyle name="Normal 69 4 4 3 4 6" xfId="50331" xr:uid="{00000000-0005-0000-0000-0000649A0000}"/>
    <cellStyle name="Normal 69 4 4 3 5" xfId="10682" xr:uid="{00000000-0005-0000-0000-0000659A0000}"/>
    <cellStyle name="Normal 69 4 4 3 6" xfId="18841" xr:uid="{00000000-0005-0000-0000-0000669A0000}"/>
    <cellStyle name="Normal 69 4 4 3 7" xfId="26994" xr:uid="{00000000-0005-0000-0000-0000679A0000}"/>
    <cellStyle name="Normal 69 4 4 3 8" xfId="35226" xr:uid="{00000000-0005-0000-0000-0000689A0000}"/>
    <cellStyle name="Normal 69 4 4 3 9" xfId="44737" xr:uid="{00000000-0005-0000-0000-0000699A0000}"/>
    <cellStyle name="Normal 69 4 4 4" xfId="1805" xr:uid="{00000000-0005-0000-0000-00006A9A0000}"/>
    <cellStyle name="Normal 69 4 4 4 2" xfId="4845" xr:uid="{00000000-0005-0000-0000-00006B9A0000}"/>
    <cellStyle name="Normal 69 4 4 4 2 2" xfId="14362" xr:uid="{00000000-0005-0000-0000-00006C9A0000}"/>
    <cellStyle name="Normal 69 4 4 4 2 3" xfId="22515" xr:uid="{00000000-0005-0000-0000-00006D9A0000}"/>
    <cellStyle name="Normal 69 4 4 4 2 4" xfId="30668" xr:uid="{00000000-0005-0000-0000-00006E9A0000}"/>
    <cellStyle name="Normal 69 4 4 4 2 5" xfId="38900" xr:uid="{00000000-0005-0000-0000-00006F9A0000}"/>
    <cellStyle name="Normal 69 4 4 4 2 6" xfId="48411" xr:uid="{00000000-0005-0000-0000-0000709A0000}"/>
    <cellStyle name="Normal 69 4 4 4 3" xfId="7405" xr:uid="{00000000-0005-0000-0000-0000719A0000}"/>
    <cellStyle name="Normal 69 4 4 4 3 2" xfId="16922" xr:uid="{00000000-0005-0000-0000-0000729A0000}"/>
    <cellStyle name="Normal 69 4 4 4 3 3" xfId="25075" xr:uid="{00000000-0005-0000-0000-0000739A0000}"/>
    <cellStyle name="Normal 69 4 4 4 3 4" xfId="33228" xr:uid="{00000000-0005-0000-0000-0000749A0000}"/>
    <cellStyle name="Normal 69 4 4 4 3 5" xfId="41460" xr:uid="{00000000-0005-0000-0000-0000759A0000}"/>
    <cellStyle name="Normal 69 4 4 4 3 6" xfId="50971" xr:uid="{00000000-0005-0000-0000-0000769A0000}"/>
    <cellStyle name="Normal 69 4 4 4 4" xfId="11322" xr:uid="{00000000-0005-0000-0000-0000779A0000}"/>
    <cellStyle name="Normal 69 4 4 4 5" xfId="19481" xr:uid="{00000000-0005-0000-0000-0000789A0000}"/>
    <cellStyle name="Normal 69 4 4 4 6" xfId="27634" xr:uid="{00000000-0005-0000-0000-0000799A0000}"/>
    <cellStyle name="Normal 69 4 4 4 7" xfId="35866" xr:uid="{00000000-0005-0000-0000-00007A9A0000}"/>
    <cellStyle name="Normal 69 4 4 4 8" xfId="45377" xr:uid="{00000000-0005-0000-0000-00007B9A0000}"/>
    <cellStyle name="Normal 69 4 4 5" xfId="3562" xr:uid="{00000000-0005-0000-0000-00007C9A0000}"/>
    <cellStyle name="Normal 69 4 4 5 2" xfId="13079" xr:uid="{00000000-0005-0000-0000-00007D9A0000}"/>
    <cellStyle name="Normal 69 4 4 5 3" xfId="21235" xr:uid="{00000000-0005-0000-0000-00007E9A0000}"/>
    <cellStyle name="Normal 69 4 4 5 4" xfId="29388" xr:uid="{00000000-0005-0000-0000-00007F9A0000}"/>
    <cellStyle name="Normal 69 4 4 5 5" xfId="37620" xr:uid="{00000000-0005-0000-0000-0000809A0000}"/>
    <cellStyle name="Normal 69 4 4 5 6" xfId="47131" xr:uid="{00000000-0005-0000-0000-0000819A0000}"/>
    <cellStyle name="Normal 69 4 4 6" xfId="6125" xr:uid="{00000000-0005-0000-0000-0000829A0000}"/>
    <cellStyle name="Normal 69 4 4 6 2" xfId="15642" xr:uid="{00000000-0005-0000-0000-0000839A0000}"/>
    <cellStyle name="Normal 69 4 4 6 3" xfId="23795" xr:uid="{00000000-0005-0000-0000-0000849A0000}"/>
    <cellStyle name="Normal 69 4 4 6 4" xfId="31948" xr:uid="{00000000-0005-0000-0000-0000859A0000}"/>
    <cellStyle name="Normal 69 4 4 6 5" xfId="40180" xr:uid="{00000000-0005-0000-0000-0000869A0000}"/>
    <cellStyle name="Normal 69 4 4 6 6" xfId="49691" xr:uid="{00000000-0005-0000-0000-0000879A0000}"/>
    <cellStyle name="Normal 69 4 4 7" xfId="10042" xr:uid="{00000000-0005-0000-0000-0000889A0000}"/>
    <cellStyle name="Normal 69 4 4 8" xfId="18201" xr:uid="{00000000-0005-0000-0000-0000899A0000}"/>
    <cellStyle name="Normal 69 4 4 9" xfId="26354" xr:uid="{00000000-0005-0000-0000-00008A9A0000}"/>
    <cellStyle name="Normal 69 4 40" xfId="53528" xr:uid="{00000000-0005-0000-0000-00008B9A0000}"/>
    <cellStyle name="Normal 69 4 41" xfId="53607" xr:uid="{00000000-0005-0000-0000-00008C9A0000}"/>
    <cellStyle name="Normal 69 4 42" xfId="53686" xr:uid="{00000000-0005-0000-0000-00008D9A0000}"/>
    <cellStyle name="Normal 69 4 43" xfId="53765" xr:uid="{00000000-0005-0000-0000-00008E9A0000}"/>
    <cellStyle name="Normal 69 4 5" xfId="676" xr:uid="{00000000-0005-0000-0000-00008F9A0000}"/>
    <cellStyle name="Normal 69 4 5 10" xfId="44257" xr:uid="{00000000-0005-0000-0000-0000909A0000}"/>
    <cellStyle name="Normal 69 4 5 2" xfId="1322" xr:uid="{00000000-0005-0000-0000-0000919A0000}"/>
    <cellStyle name="Normal 69 4 5 2 2" xfId="2605" xr:uid="{00000000-0005-0000-0000-0000929A0000}"/>
    <cellStyle name="Normal 69 4 5 2 2 2" xfId="5645" xr:uid="{00000000-0005-0000-0000-0000939A0000}"/>
    <cellStyle name="Normal 69 4 5 2 2 2 2" xfId="15162" xr:uid="{00000000-0005-0000-0000-0000949A0000}"/>
    <cellStyle name="Normal 69 4 5 2 2 2 3" xfId="23315" xr:uid="{00000000-0005-0000-0000-0000959A0000}"/>
    <cellStyle name="Normal 69 4 5 2 2 2 4" xfId="31468" xr:uid="{00000000-0005-0000-0000-0000969A0000}"/>
    <cellStyle name="Normal 69 4 5 2 2 2 5" xfId="39700" xr:uid="{00000000-0005-0000-0000-0000979A0000}"/>
    <cellStyle name="Normal 69 4 5 2 2 2 6" xfId="49211" xr:uid="{00000000-0005-0000-0000-0000989A0000}"/>
    <cellStyle name="Normal 69 4 5 2 2 3" xfId="8205" xr:uid="{00000000-0005-0000-0000-0000999A0000}"/>
    <cellStyle name="Normal 69 4 5 2 2 3 2" xfId="17722" xr:uid="{00000000-0005-0000-0000-00009A9A0000}"/>
    <cellStyle name="Normal 69 4 5 2 2 3 3" xfId="25875" xr:uid="{00000000-0005-0000-0000-00009B9A0000}"/>
    <cellStyle name="Normal 69 4 5 2 2 3 4" xfId="34028" xr:uid="{00000000-0005-0000-0000-00009C9A0000}"/>
    <cellStyle name="Normal 69 4 5 2 2 3 5" xfId="42260" xr:uid="{00000000-0005-0000-0000-00009D9A0000}"/>
    <cellStyle name="Normal 69 4 5 2 2 3 6" xfId="51771" xr:uid="{00000000-0005-0000-0000-00009E9A0000}"/>
    <cellStyle name="Normal 69 4 5 2 2 4" xfId="12122" xr:uid="{00000000-0005-0000-0000-00009F9A0000}"/>
    <cellStyle name="Normal 69 4 5 2 2 5" xfId="20281" xr:uid="{00000000-0005-0000-0000-0000A09A0000}"/>
    <cellStyle name="Normal 69 4 5 2 2 6" xfId="28434" xr:uid="{00000000-0005-0000-0000-0000A19A0000}"/>
    <cellStyle name="Normal 69 4 5 2 2 7" xfId="36666" xr:uid="{00000000-0005-0000-0000-0000A29A0000}"/>
    <cellStyle name="Normal 69 4 5 2 2 8" xfId="46177" xr:uid="{00000000-0005-0000-0000-0000A39A0000}"/>
    <cellStyle name="Normal 69 4 5 2 3" xfId="4365" xr:uid="{00000000-0005-0000-0000-0000A49A0000}"/>
    <cellStyle name="Normal 69 4 5 2 3 2" xfId="13882" xr:uid="{00000000-0005-0000-0000-0000A59A0000}"/>
    <cellStyle name="Normal 69 4 5 2 3 3" xfId="22035" xr:uid="{00000000-0005-0000-0000-0000A69A0000}"/>
    <cellStyle name="Normal 69 4 5 2 3 4" xfId="30188" xr:uid="{00000000-0005-0000-0000-0000A79A0000}"/>
    <cellStyle name="Normal 69 4 5 2 3 5" xfId="38420" xr:uid="{00000000-0005-0000-0000-0000A89A0000}"/>
    <cellStyle name="Normal 69 4 5 2 3 6" xfId="47931" xr:uid="{00000000-0005-0000-0000-0000A99A0000}"/>
    <cellStyle name="Normal 69 4 5 2 4" xfId="6925" xr:uid="{00000000-0005-0000-0000-0000AA9A0000}"/>
    <cellStyle name="Normal 69 4 5 2 4 2" xfId="16442" xr:uid="{00000000-0005-0000-0000-0000AB9A0000}"/>
    <cellStyle name="Normal 69 4 5 2 4 3" xfId="24595" xr:uid="{00000000-0005-0000-0000-0000AC9A0000}"/>
    <cellStyle name="Normal 69 4 5 2 4 4" xfId="32748" xr:uid="{00000000-0005-0000-0000-0000AD9A0000}"/>
    <cellStyle name="Normal 69 4 5 2 4 5" xfId="40980" xr:uid="{00000000-0005-0000-0000-0000AE9A0000}"/>
    <cellStyle name="Normal 69 4 5 2 4 6" xfId="50491" xr:uid="{00000000-0005-0000-0000-0000AF9A0000}"/>
    <cellStyle name="Normal 69 4 5 2 5" xfId="10842" xr:uid="{00000000-0005-0000-0000-0000B09A0000}"/>
    <cellStyle name="Normal 69 4 5 2 6" xfId="19001" xr:uid="{00000000-0005-0000-0000-0000B19A0000}"/>
    <cellStyle name="Normal 69 4 5 2 7" xfId="27154" xr:uid="{00000000-0005-0000-0000-0000B29A0000}"/>
    <cellStyle name="Normal 69 4 5 2 8" xfId="35386" xr:uid="{00000000-0005-0000-0000-0000B39A0000}"/>
    <cellStyle name="Normal 69 4 5 2 9" xfId="44897" xr:uid="{00000000-0005-0000-0000-0000B49A0000}"/>
    <cellStyle name="Normal 69 4 5 3" xfId="1965" xr:uid="{00000000-0005-0000-0000-0000B59A0000}"/>
    <cellStyle name="Normal 69 4 5 3 2" xfId="5005" xr:uid="{00000000-0005-0000-0000-0000B69A0000}"/>
    <cellStyle name="Normal 69 4 5 3 2 2" xfId="14522" xr:uid="{00000000-0005-0000-0000-0000B79A0000}"/>
    <cellStyle name="Normal 69 4 5 3 2 3" xfId="22675" xr:uid="{00000000-0005-0000-0000-0000B89A0000}"/>
    <cellStyle name="Normal 69 4 5 3 2 4" xfId="30828" xr:uid="{00000000-0005-0000-0000-0000B99A0000}"/>
    <cellStyle name="Normal 69 4 5 3 2 5" xfId="39060" xr:uid="{00000000-0005-0000-0000-0000BA9A0000}"/>
    <cellStyle name="Normal 69 4 5 3 2 6" xfId="48571" xr:uid="{00000000-0005-0000-0000-0000BB9A0000}"/>
    <cellStyle name="Normal 69 4 5 3 3" xfId="7565" xr:uid="{00000000-0005-0000-0000-0000BC9A0000}"/>
    <cellStyle name="Normal 69 4 5 3 3 2" xfId="17082" xr:uid="{00000000-0005-0000-0000-0000BD9A0000}"/>
    <cellStyle name="Normal 69 4 5 3 3 3" xfId="25235" xr:uid="{00000000-0005-0000-0000-0000BE9A0000}"/>
    <cellStyle name="Normal 69 4 5 3 3 4" xfId="33388" xr:uid="{00000000-0005-0000-0000-0000BF9A0000}"/>
    <cellStyle name="Normal 69 4 5 3 3 5" xfId="41620" xr:uid="{00000000-0005-0000-0000-0000C09A0000}"/>
    <cellStyle name="Normal 69 4 5 3 3 6" xfId="51131" xr:uid="{00000000-0005-0000-0000-0000C19A0000}"/>
    <cellStyle name="Normal 69 4 5 3 4" xfId="11482" xr:uid="{00000000-0005-0000-0000-0000C29A0000}"/>
    <cellStyle name="Normal 69 4 5 3 5" xfId="19641" xr:uid="{00000000-0005-0000-0000-0000C39A0000}"/>
    <cellStyle name="Normal 69 4 5 3 6" xfId="27794" xr:uid="{00000000-0005-0000-0000-0000C49A0000}"/>
    <cellStyle name="Normal 69 4 5 3 7" xfId="36026" xr:uid="{00000000-0005-0000-0000-0000C59A0000}"/>
    <cellStyle name="Normal 69 4 5 3 8" xfId="45537" xr:uid="{00000000-0005-0000-0000-0000C69A0000}"/>
    <cellStyle name="Normal 69 4 5 4" xfId="3722" xr:uid="{00000000-0005-0000-0000-0000C79A0000}"/>
    <cellStyle name="Normal 69 4 5 4 2" xfId="13239" xr:uid="{00000000-0005-0000-0000-0000C89A0000}"/>
    <cellStyle name="Normal 69 4 5 4 3" xfId="21395" xr:uid="{00000000-0005-0000-0000-0000C99A0000}"/>
    <cellStyle name="Normal 69 4 5 4 4" xfId="29548" xr:uid="{00000000-0005-0000-0000-0000CA9A0000}"/>
    <cellStyle name="Normal 69 4 5 4 5" xfId="37780" xr:uid="{00000000-0005-0000-0000-0000CB9A0000}"/>
    <cellStyle name="Normal 69 4 5 4 6" xfId="47291" xr:uid="{00000000-0005-0000-0000-0000CC9A0000}"/>
    <cellStyle name="Normal 69 4 5 5" xfId="6285" xr:uid="{00000000-0005-0000-0000-0000CD9A0000}"/>
    <cellStyle name="Normal 69 4 5 5 2" xfId="15802" xr:uid="{00000000-0005-0000-0000-0000CE9A0000}"/>
    <cellStyle name="Normal 69 4 5 5 3" xfId="23955" xr:uid="{00000000-0005-0000-0000-0000CF9A0000}"/>
    <cellStyle name="Normal 69 4 5 5 4" xfId="32108" xr:uid="{00000000-0005-0000-0000-0000D09A0000}"/>
    <cellStyle name="Normal 69 4 5 5 5" xfId="40340" xr:uid="{00000000-0005-0000-0000-0000D19A0000}"/>
    <cellStyle name="Normal 69 4 5 5 6" xfId="49851" xr:uid="{00000000-0005-0000-0000-0000D29A0000}"/>
    <cellStyle name="Normal 69 4 5 6" xfId="10202" xr:uid="{00000000-0005-0000-0000-0000D39A0000}"/>
    <cellStyle name="Normal 69 4 5 7" xfId="18361" xr:uid="{00000000-0005-0000-0000-0000D49A0000}"/>
    <cellStyle name="Normal 69 4 5 8" xfId="26514" xr:uid="{00000000-0005-0000-0000-0000D59A0000}"/>
    <cellStyle name="Normal 69 4 5 9" xfId="34746" xr:uid="{00000000-0005-0000-0000-0000D69A0000}"/>
    <cellStyle name="Normal 69 4 6" xfId="1002" xr:uid="{00000000-0005-0000-0000-0000D79A0000}"/>
    <cellStyle name="Normal 69 4 6 2" xfId="2285" xr:uid="{00000000-0005-0000-0000-0000D89A0000}"/>
    <cellStyle name="Normal 69 4 6 2 2" xfId="5325" xr:uid="{00000000-0005-0000-0000-0000D99A0000}"/>
    <cellStyle name="Normal 69 4 6 2 2 2" xfId="14842" xr:uid="{00000000-0005-0000-0000-0000DA9A0000}"/>
    <cellStyle name="Normal 69 4 6 2 2 3" xfId="22995" xr:uid="{00000000-0005-0000-0000-0000DB9A0000}"/>
    <cellStyle name="Normal 69 4 6 2 2 4" xfId="31148" xr:uid="{00000000-0005-0000-0000-0000DC9A0000}"/>
    <cellStyle name="Normal 69 4 6 2 2 5" xfId="39380" xr:uid="{00000000-0005-0000-0000-0000DD9A0000}"/>
    <cellStyle name="Normal 69 4 6 2 2 6" xfId="48891" xr:uid="{00000000-0005-0000-0000-0000DE9A0000}"/>
    <cellStyle name="Normal 69 4 6 2 3" xfId="7885" xr:uid="{00000000-0005-0000-0000-0000DF9A0000}"/>
    <cellStyle name="Normal 69 4 6 2 3 2" xfId="17402" xr:uid="{00000000-0005-0000-0000-0000E09A0000}"/>
    <cellStyle name="Normal 69 4 6 2 3 3" xfId="25555" xr:uid="{00000000-0005-0000-0000-0000E19A0000}"/>
    <cellStyle name="Normal 69 4 6 2 3 4" xfId="33708" xr:uid="{00000000-0005-0000-0000-0000E29A0000}"/>
    <cellStyle name="Normal 69 4 6 2 3 5" xfId="41940" xr:uid="{00000000-0005-0000-0000-0000E39A0000}"/>
    <cellStyle name="Normal 69 4 6 2 3 6" xfId="51451" xr:uid="{00000000-0005-0000-0000-0000E49A0000}"/>
    <cellStyle name="Normal 69 4 6 2 4" xfId="11802" xr:uid="{00000000-0005-0000-0000-0000E59A0000}"/>
    <cellStyle name="Normal 69 4 6 2 5" xfId="19961" xr:uid="{00000000-0005-0000-0000-0000E69A0000}"/>
    <cellStyle name="Normal 69 4 6 2 6" xfId="28114" xr:uid="{00000000-0005-0000-0000-0000E79A0000}"/>
    <cellStyle name="Normal 69 4 6 2 7" xfId="36346" xr:uid="{00000000-0005-0000-0000-0000E89A0000}"/>
    <cellStyle name="Normal 69 4 6 2 8" xfId="45857" xr:uid="{00000000-0005-0000-0000-0000E99A0000}"/>
    <cellStyle name="Normal 69 4 6 3" xfId="4045" xr:uid="{00000000-0005-0000-0000-0000EA9A0000}"/>
    <cellStyle name="Normal 69 4 6 3 2" xfId="13562" xr:uid="{00000000-0005-0000-0000-0000EB9A0000}"/>
    <cellStyle name="Normal 69 4 6 3 3" xfId="21715" xr:uid="{00000000-0005-0000-0000-0000EC9A0000}"/>
    <cellStyle name="Normal 69 4 6 3 4" xfId="29868" xr:uid="{00000000-0005-0000-0000-0000ED9A0000}"/>
    <cellStyle name="Normal 69 4 6 3 5" xfId="38100" xr:uid="{00000000-0005-0000-0000-0000EE9A0000}"/>
    <cellStyle name="Normal 69 4 6 3 6" xfId="47611" xr:uid="{00000000-0005-0000-0000-0000EF9A0000}"/>
    <cellStyle name="Normal 69 4 6 4" xfId="6605" xr:uid="{00000000-0005-0000-0000-0000F09A0000}"/>
    <cellStyle name="Normal 69 4 6 4 2" xfId="16122" xr:uid="{00000000-0005-0000-0000-0000F19A0000}"/>
    <cellStyle name="Normal 69 4 6 4 3" xfId="24275" xr:uid="{00000000-0005-0000-0000-0000F29A0000}"/>
    <cellStyle name="Normal 69 4 6 4 4" xfId="32428" xr:uid="{00000000-0005-0000-0000-0000F39A0000}"/>
    <cellStyle name="Normal 69 4 6 4 5" xfId="40660" xr:uid="{00000000-0005-0000-0000-0000F49A0000}"/>
    <cellStyle name="Normal 69 4 6 4 6" xfId="50171" xr:uid="{00000000-0005-0000-0000-0000F59A0000}"/>
    <cellStyle name="Normal 69 4 6 5" xfId="10522" xr:uid="{00000000-0005-0000-0000-0000F69A0000}"/>
    <cellStyle name="Normal 69 4 6 6" xfId="18681" xr:uid="{00000000-0005-0000-0000-0000F79A0000}"/>
    <cellStyle name="Normal 69 4 6 7" xfId="26834" xr:uid="{00000000-0005-0000-0000-0000F89A0000}"/>
    <cellStyle name="Normal 69 4 6 8" xfId="35066" xr:uid="{00000000-0005-0000-0000-0000F99A0000}"/>
    <cellStyle name="Normal 69 4 6 9" xfId="44577" xr:uid="{00000000-0005-0000-0000-0000FA9A0000}"/>
    <cellStyle name="Normal 69 4 7" xfId="1645" xr:uid="{00000000-0005-0000-0000-0000FB9A0000}"/>
    <cellStyle name="Normal 69 4 7 2" xfId="4685" xr:uid="{00000000-0005-0000-0000-0000FC9A0000}"/>
    <cellStyle name="Normal 69 4 7 2 2" xfId="14202" xr:uid="{00000000-0005-0000-0000-0000FD9A0000}"/>
    <cellStyle name="Normal 69 4 7 2 3" xfId="22355" xr:uid="{00000000-0005-0000-0000-0000FE9A0000}"/>
    <cellStyle name="Normal 69 4 7 2 4" xfId="30508" xr:uid="{00000000-0005-0000-0000-0000FF9A0000}"/>
    <cellStyle name="Normal 69 4 7 2 5" xfId="38740" xr:uid="{00000000-0005-0000-0000-0000009B0000}"/>
    <cellStyle name="Normal 69 4 7 2 6" xfId="48251" xr:uid="{00000000-0005-0000-0000-0000019B0000}"/>
    <cellStyle name="Normal 69 4 7 3" xfId="7245" xr:uid="{00000000-0005-0000-0000-0000029B0000}"/>
    <cellStyle name="Normal 69 4 7 3 2" xfId="16762" xr:uid="{00000000-0005-0000-0000-0000039B0000}"/>
    <cellStyle name="Normal 69 4 7 3 3" xfId="24915" xr:uid="{00000000-0005-0000-0000-0000049B0000}"/>
    <cellStyle name="Normal 69 4 7 3 4" xfId="33068" xr:uid="{00000000-0005-0000-0000-0000059B0000}"/>
    <cellStyle name="Normal 69 4 7 3 5" xfId="41300" xr:uid="{00000000-0005-0000-0000-0000069B0000}"/>
    <cellStyle name="Normal 69 4 7 3 6" xfId="50811" xr:uid="{00000000-0005-0000-0000-0000079B0000}"/>
    <cellStyle name="Normal 69 4 7 4" xfId="11162" xr:uid="{00000000-0005-0000-0000-0000089B0000}"/>
    <cellStyle name="Normal 69 4 7 5" xfId="19321" xr:uid="{00000000-0005-0000-0000-0000099B0000}"/>
    <cellStyle name="Normal 69 4 7 6" xfId="27474" xr:uid="{00000000-0005-0000-0000-00000A9B0000}"/>
    <cellStyle name="Normal 69 4 7 7" xfId="35706" xr:uid="{00000000-0005-0000-0000-00000B9B0000}"/>
    <cellStyle name="Normal 69 4 7 8" xfId="45217" xr:uid="{00000000-0005-0000-0000-00000C9B0000}"/>
    <cellStyle name="Normal 69 4 8" xfId="2925" xr:uid="{00000000-0005-0000-0000-00000D9B0000}"/>
    <cellStyle name="Normal 69 4 8 2" xfId="12442" xr:uid="{00000000-0005-0000-0000-00000E9B0000}"/>
    <cellStyle name="Normal 69 4 8 3" xfId="20601" xr:uid="{00000000-0005-0000-0000-00000F9B0000}"/>
    <cellStyle name="Normal 69 4 8 4" xfId="28754" xr:uid="{00000000-0005-0000-0000-0000109B0000}"/>
    <cellStyle name="Normal 69 4 8 5" xfId="36986" xr:uid="{00000000-0005-0000-0000-0000119B0000}"/>
    <cellStyle name="Normal 69 4 8 6" xfId="46497" xr:uid="{00000000-0005-0000-0000-0000129B0000}"/>
    <cellStyle name="Normal 69 4 9" xfId="3004" xr:uid="{00000000-0005-0000-0000-0000139B0000}"/>
    <cellStyle name="Normal 69 4 9 2" xfId="12521" xr:uid="{00000000-0005-0000-0000-0000149B0000}"/>
    <cellStyle name="Normal 69 4 9 3" xfId="20680" xr:uid="{00000000-0005-0000-0000-0000159B0000}"/>
    <cellStyle name="Normal 69 4 9 4" xfId="28833" xr:uid="{00000000-0005-0000-0000-0000169B0000}"/>
    <cellStyle name="Normal 69 4 9 5" xfId="37065" xr:uid="{00000000-0005-0000-0000-0000179B0000}"/>
    <cellStyle name="Normal 69 4 9 6" xfId="46576" xr:uid="{00000000-0005-0000-0000-0000189B0000}"/>
    <cellStyle name="Normal 69 5" xfId="258" xr:uid="{00000000-0005-0000-0000-0000199B0000}"/>
    <cellStyle name="Normal 69 6" xfId="395" xr:uid="{00000000-0005-0000-0000-00001A9B0000}"/>
    <cellStyle name="Normal 69_Chicken" xfId="259" xr:uid="{00000000-0005-0000-0000-00001B9B0000}"/>
    <cellStyle name="Normal 7" xfId="260" xr:uid="{00000000-0005-0000-0000-00001C9B0000}"/>
    <cellStyle name="Normal 70" xfId="261" xr:uid="{00000000-0005-0000-0000-00001D9B0000}"/>
    <cellStyle name="Normal 70 2" xfId="262" xr:uid="{00000000-0005-0000-0000-00001E9B0000}"/>
    <cellStyle name="Normal 70 3" xfId="263" xr:uid="{00000000-0005-0000-0000-00001F9B0000}"/>
    <cellStyle name="Normal 70 4" xfId="264" xr:uid="{00000000-0005-0000-0000-0000209B0000}"/>
    <cellStyle name="Normal 71" xfId="265" xr:uid="{00000000-0005-0000-0000-0000219B0000}"/>
    <cellStyle name="Normal 71 2" xfId="266" xr:uid="{00000000-0005-0000-0000-0000229B0000}"/>
    <cellStyle name="Normal 71 3" xfId="267" xr:uid="{00000000-0005-0000-0000-0000239B0000}"/>
    <cellStyle name="Normal 71 4" xfId="268" xr:uid="{00000000-0005-0000-0000-0000249B0000}"/>
    <cellStyle name="Normal 72" xfId="269" xr:uid="{00000000-0005-0000-0000-0000259B0000}"/>
    <cellStyle name="Normal 73" xfId="270" xr:uid="{00000000-0005-0000-0000-0000269B0000}"/>
    <cellStyle name="Normal 74" xfId="271" xr:uid="{00000000-0005-0000-0000-0000279B0000}"/>
    <cellStyle name="Normal 75" xfId="272" xr:uid="{00000000-0005-0000-0000-0000289B0000}"/>
    <cellStyle name="Normal 76" xfId="273" xr:uid="{00000000-0005-0000-0000-0000299B0000}"/>
    <cellStyle name="Normal 77" xfId="274" xr:uid="{00000000-0005-0000-0000-00002A9B0000}"/>
    <cellStyle name="Normal 78" xfId="275" xr:uid="{00000000-0005-0000-0000-00002B9B0000}"/>
    <cellStyle name="Normal 79" xfId="276" xr:uid="{00000000-0005-0000-0000-00002C9B0000}"/>
    <cellStyle name="Normal 8" xfId="277" xr:uid="{00000000-0005-0000-0000-00002D9B0000}"/>
    <cellStyle name="Normal 80" xfId="278" xr:uid="{00000000-0005-0000-0000-00002E9B0000}"/>
    <cellStyle name="Normal 81" xfId="279" xr:uid="{00000000-0005-0000-0000-00002F9B0000}"/>
    <cellStyle name="Normal 82" xfId="280" xr:uid="{00000000-0005-0000-0000-0000309B0000}"/>
    <cellStyle name="Normal 83" xfId="281" xr:uid="{00000000-0005-0000-0000-0000319B0000}"/>
    <cellStyle name="Normal 84" xfId="282" xr:uid="{00000000-0005-0000-0000-0000329B0000}"/>
    <cellStyle name="Normal 85" xfId="283" xr:uid="{00000000-0005-0000-0000-0000339B0000}"/>
    <cellStyle name="Normal 85 2" xfId="284" xr:uid="{00000000-0005-0000-0000-0000349B0000}"/>
    <cellStyle name="Normal 86" xfId="285" xr:uid="{00000000-0005-0000-0000-0000359B0000}"/>
    <cellStyle name="Normal 86 2" xfId="286" xr:uid="{00000000-0005-0000-0000-0000369B0000}"/>
    <cellStyle name="Normal 87" xfId="287" xr:uid="{00000000-0005-0000-0000-0000379B0000}"/>
    <cellStyle name="Normal 87 2" xfId="288" xr:uid="{00000000-0005-0000-0000-0000389B0000}"/>
    <cellStyle name="Normal 88" xfId="289" xr:uid="{00000000-0005-0000-0000-0000399B0000}"/>
    <cellStyle name="Normal 88 2" xfId="290" xr:uid="{00000000-0005-0000-0000-00003A9B0000}"/>
    <cellStyle name="Normal 89" xfId="291" xr:uid="{00000000-0005-0000-0000-00003B9B0000}"/>
    <cellStyle name="Normal 89 2" xfId="292" xr:uid="{00000000-0005-0000-0000-00003C9B0000}"/>
    <cellStyle name="Normal 9" xfId="293" xr:uid="{00000000-0005-0000-0000-00003D9B0000}"/>
    <cellStyle name="Normal 90" xfId="294" xr:uid="{00000000-0005-0000-0000-00003E9B0000}"/>
    <cellStyle name="Normal 90 2" xfId="295" xr:uid="{00000000-0005-0000-0000-00003F9B0000}"/>
    <cellStyle name="Normal 90 2 10" xfId="3084" xr:uid="{00000000-0005-0000-0000-0000409B0000}"/>
    <cellStyle name="Normal 90 2 10 2" xfId="12601" xr:uid="{00000000-0005-0000-0000-0000419B0000}"/>
    <cellStyle name="Normal 90 2 10 3" xfId="20760" xr:uid="{00000000-0005-0000-0000-0000429B0000}"/>
    <cellStyle name="Normal 90 2 10 4" xfId="28913" xr:uid="{00000000-0005-0000-0000-0000439B0000}"/>
    <cellStyle name="Normal 90 2 10 5" xfId="37145" xr:uid="{00000000-0005-0000-0000-0000449B0000}"/>
    <cellStyle name="Normal 90 2 10 6" xfId="46656" xr:uid="{00000000-0005-0000-0000-0000459B0000}"/>
    <cellStyle name="Normal 90 2 11" xfId="3163" xr:uid="{00000000-0005-0000-0000-0000469B0000}"/>
    <cellStyle name="Normal 90 2 11 2" xfId="12680" xr:uid="{00000000-0005-0000-0000-0000479B0000}"/>
    <cellStyle name="Normal 90 2 11 3" xfId="20839" xr:uid="{00000000-0005-0000-0000-0000489B0000}"/>
    <cellStyle name="Normal 90 2 11 4" xfId="28992" xr:uid="{00000000-0005-0000-0000-0000499B0000}"/>
    <cellStyle name="Normal 90 2 11 5" xfId="37224" xr:uid="{00000000-0005-0000-0000-00004A9B0000}"/>
    <cellStyle name="Normal 90 2 11 6" xfId="46735" xr:uid="{00000000-0005-0000-0000-00004B9B0000}"/>
    <cellStyle name="Normal 90 2 12" xfId="3242" xr:uid="{00000000-0005-0000-0000-00004C9B0000}"/>
    <cellStyle name="Normal 90 2 12 2" xfId="12759" xr:uid="{00000000-0005-0000-0000-00004D9B0000}"/>
    <cellStyle name="Normal 90 2 12 3" xfId="20918" xr:uid="{00000000-0005-0000-0000-00004E9B0000}"/>
    <cellStyle name="Normal 90 2 12 4" xfId="29071" xr:uid="{00000000-0005-0000-0000-00004F9B0000}"/>
    <cellStyle name="Normal 90 2 12 5" xfId="37303" xr:uid="{00000000-0005-0000-0000-0000509B0000}"/>
    <cellStyle name="Normal 90 2 12 6" xfId="46814" xr:uid="{00000000-0005-0000-0000-0000519B0000}"/>
    <cellStyle name="Normal 90 2 13" xfId="3321" xr:uid="{00000000-0005-0000-0000-0000529B0000}"/>
    <cellStyle name="Normal 90 2 13 2" xfId="12838" xr:uid="{00000000-0005-0000-0000-0000539B0000}"/>
    <cellStyle name="Normal 90 2 13 3" xfId="20997" xr:uid="{00000000-0005-0000-0000-0000549B0000}"/>
    <cellStyle name="Normal 90 2 13 4" xfId="29150" xr:uid="{00000000-0005-0000-0000-0000559B0000}"/>
    <cellStyle name="Normal 90 2 13 5" xfId="37382" xr:uid="{00000000-0005-0000-0000-0000569B0000}"/>
    <cellStyle name="Normal 90 2 13 6" xfId="46893" xr:uid="{00000000-0005-0000-0000-0000579B0000}"/>
    <cellStyle name="Normal 90 2 14" xfId="3400" xr:uid="{00000000-0005-0000-0000-0000589B0000}"/>
    <cellStyle name="Normal 90 2 14 2" xfId="12917" xr:uid="{00000000-0005-0000-0000-0000599B0000}"/>
    <cellStyle name="Normal 90 2 14 3" xfId="21076" xr:uid="{00000000-0005-0000-0000-00005A9B0000}"/>
    <cellStyle name="Normal 90 2 14 4" xfId="29229" xr:uid="{00000000-0005-0000-0000-00005B9B0000}"/>
    <cellStyle name="Normal 90 2 14 5" xfId="37461" xr:uid="{00000000-0005-0000-0000-00005C9B0000}"/>
    <cellStyle name="Normal 90 2 14 6" xfId="46972" xr:uid="{00000000-0005-0000-0000-00005D9B0000}"/>
    <cellStyle name="Normal 90 2 15" xfId="5966" xr:uid="{00000000-0005-0000-0000-00005E9B0000}"/>
    <cellStyle name="Normal 90 2 15 2" xfId="15483" xr:uid="{00000000-0005-0000-0000-00005F9B0000}"/>
    <cellStyle name="Normal 90 2 15 3" xfId="23636" xr:uid="{00000000-0005-0000-0000-0000609B0000}"/>
    <cellStyle name="Normal 90 2 15 4" xfId="31789" xr:uid="{00000000-0005-0000-0000-0000619B0000}"/>
    <cellStyle name="Normal 90 2 15 5" xfId="40021" xr:uid="{00000000-0005-0000-0000-0000629B0000}"/>
    <cellStyle name="Normal 90 2 15 6" xfId="49532" xr:uid="{00000000-0005-0000-0000-0000639B0000}"/>
    <cellStyle name="Normal 90 2 16" xfId="8526" xr:uid="{00000000-0005-0000-0000-0000649B0000}"/>
    <cellStyle name="Normal 90 2 16 2" xfId="42581" xr:uid="{00000000-0005-0000-0000-0000659B0000}"/>
    <cellStyle name="Normal 90 2 16 3" xfId="52092" xr:uid="{00000000-0005-0000-0000-0000669B0000}"/>
    <cellStyle name="Normal 90 2 17" xfId="8605" xr:uid="{00000000-0005-0000-0000-0000679B0000}"/>
    <cellStyle name="Normal 90 2 17 2" xfId="42660" xr:uid="{00000000-0005-0000-0000-0000689B0000}"/>
    <cellStyle name="Normal 90 2 17 3" xfId="52171" xr:uid="{00000000-0005-0000-0000-0000699B0000}"/>
    <cellStyle name="Normal 90 2 18" xfId="8684" xr:uid="{00000000-0005-0000-0000-00006A9B0000}"/>
    <cellStyle name="Normal 90 2 18 2" xfId="42739" xr:uid="{00000000-0005-0000-0000-00006B9B0000}"/>
    <cellStyle name="Normal 90 2 18 3" xfId="52250" xr:uid="{00000000-0005-0000-0000-00006C9B0000}"/>
    <cellStyle name="Normal 90 2 19" xfId="8763" xr:uid="{00000000-0005-0000-0000-00006D9B0000}"/>
    <cellStyle name="Normal 90 2 19 2" xfId="42818" xr:uid="{00000000-0005-0000-0000-00006E9B0000}"/>
    <cellStyle name="Normal 90 2 19 3" xfId="52329" xr:uid="{00000000-0005-0000-0000-00006F9B0000}"/>
    <cellStyle name="Normal 90 2 2" xfId="400" xr:uid="{00000000-0005-0000-0000-0000709B0000}"/>
    <cellStyle name="Normal 90 2 2 10" xfId="3210" xr:uid="{00000000-0005-0000-0000-0000719B0000}"/>
    <cellStyle name="Normal 90 2 2 10 2" xfId="12727" xr:uid="{00000000-0005-0000-0000-0000729B0000}"/>
    <cellStyle name="Normal 90 2 2 10 3" xfId="20886" xr:uid="{00000000-0005-0000-0000-0000739B0000}"/>
    <cellStyle name="Normal 90 2 2 10 4" xfId="29039" xr:uid="{00000000-0005-0000-0000-0000749B0000}"/>
    <cellStyle name="Normal 90 2 2 10 5" xfId="37271" xr:uid="{00000000-0005-0000-0000-0000759B0000}"/>
    <cellStyle name="Normal 90 2 2 10 6" xfId="46782" xr:uid="{00000000-0005-0000-0000-0000769B0000}"/>
    <cellStyle name="Normal 90 2 2 11" xfId="3289" xr:uid="{00000000-0005-0000-0000-0000779B0000}"/>
    <cellStyle name="Normal 90 2 2 11 2" xfId="12806" xr:uid="{00000000-0005-0000-0000-0000789B0000}"/>
    <cellStyle name="Normal 90 2 2 11 3" xfId="20965" xr:uid="{00000000-0005-0000-0000-0000799B0000}"/>
    <cellStyle name="Normal 90 2 2 11 4" xfId="29118" xr:uid="{00000000-0005-0000-0000-00007A9B0000}"/>
    <cellStyle name="Normal 90 2 2 11 5" xfId="37350" xr:uid="{00000000-0005-0000-0000-00007B9B0000}"/>
    <cellStyle name="Normal 90 2 2 11 6" xfId="46861" xr:uid="{00000000-0005-0000-0000-00007C9B0000}"/>
    <cellStyle name="Normal 90 2 2 12" xfId="3368" xr:uid="{00000000-0005-0000-0000-00007D9B0000}"/>
    <cellStyle name="Normal 90 2 2 12 2" xfId="12885" xr:uid="{00000000-0005-0000-0000-00007E9B0000}"/>
    <cellStyle name="Normal 90 2 2 12 3" xfId="21044" xr:uid="{00000000-0005-0000-0000-00007F9B0000}"/>
    <cellStyle name="Normal 90 2 2 12 4" xfId="29197" xr:uid="{00000000-0005-0000-0000-0000809B0000}"/>
    <cellStyle name="Normal 90 2 2 12 5" xfId="37429" xr:uid="{00000000-0005-0000-0000-0000819B0000}"/>
    <cellStyle name="Normal 90 2 2 12 6" xfId="46940" xr:uid="{00000000-0005-0000-0000-0000829B0000}"/>
    <cellStyle name="Normal 90 2 2 13" xfId="3448" xr:uid="{00000000-0005-0000-0000-0000839B0000}"/>
    <cellStyle name="Normal 90 2 2 13 2" xfId="12965" xr:uid="{00000000-0005-0000-0000-0000849B0000}"/>
    <cellStyle name="Normal 90 2 2 13 3" xfId="21124" xr:uid="{00000000-0005-0000-0000-0000859B0000}"/>
    <cellStyle name="Normal 90 2 2 13 4" xfId="29277" xr:uid="{00000000-0005-0000-0000-0000869B0000}"/>
    <cellStyle name="Normal 90 2 2 13 5" xfId="37509" xr:uid="{00000000-0005-0000-0000-0000879B0000}"/>
    <cellStyle name="Normal 90 2 2 13 6" xfId="47020" xr:uid="{00000000-0005-0000-0000-0000889B0000}"/>
    <cellStyle name="Normal 90 2 2 14" xfId="6014" xr:uid="{00000000-0005-0000-0000-0000899B0000}"/>
    <cellStyle name="Normal 90 2 2 14 2" xfId="15531" xr:uid="{00000000-0005-0000-0000-00008A9B0000}"/>
    <cellStyle name="Normal 90 2 2 14 3" xfId="23684" xr:uid="{00000000-0005-0000-0000-00008B9B0000}"/>
    <cellStyle name="Normal 90 2 2 14 4" xfId="31837" xr:uid="{00000000-0005-0000-0000-00008C9B0000}"/>
    <cellStyle name="Normal 90 2 2 14 5" xfId="40069" xr:uid="{00000000-0005-0000-0000-00008D9B0000}"/>
    <cellStyle name="Normal 90 2 2 14 6" xfId="49580" xr:uid="{00000000-0005-0000-0000-00008E9B0000}"/>
    <cellStyle name="Normal 90 2 2 15" xfId="8573" xr:uid="{00000000-0005-0000-0000-00008F9B0000}"/>
    <cellStyle name="Normal 90 2 2 15 2" xfId="42628" xr:uid="{00000000-0005-0000-0000-0000909B0000}"/>
    <cellStyle name="Normal 90 2 2 15 3" xfId="52139" xr:uid="{00000000-0005-0000-0000-0000919B0000}"/>
    <cellStyle name="Normal 90 2 2 16" xfId="8652" xr:uid="{00000000-0005-0000-0000-0000929B0000}"/>
    <cellStyle name="Normal 90 2 2 16 2" xfId="42707" xr:uid="{00000000-0005-0000-0000-0000939B0000}"/>
    <cellStyle name="Normal 90 2 2 16 3" xfId="52218" xr:uid="{00000000-0005-0000-0000-0000949B0000}"/>
    <cellStyle name="Normal 90 2 2 17" xfId="8731" xr:uid="{00000000-0005-0000-0000-0000959B0000}"/>
    <cellStyle name="Normal 90 2 2 17 2" xfId="42786" xr:uid="{00000000-0005-0000-0000-0000969B0000}"/>
    <cellStyle name="Normal 90 2 2 17 3" xfId="52297" xr:uid="{00000000-0005-0000-0000-0000979B0000}"/>
    <cellStyle name="Normal 90 2 2 18" xfId="8810" xr:uid="{00000000-0005-0000-0000-0000989B0000}"/>
    <cellStyle name="Normal 90 2 2 18 2" xfId="42865" xr:uid="{00000000-0005-0000-0000-0000999B0000}"/>
    <cellStyle name="Normal 90 2 2 18 3" xfId="52376" xr:uid="{00000000-0005-0000-0000-00009A9B0000}"/>
    <cellStyle name="Normal 90 2 2 19" xfId="8889" xr:uid="{00000000-0005-0000-0000-00009B9B0000}"/>
    <cellStyle name="Normal 90 2 2 19 2" xfId="42944" xr:uid="{00000000-0005-0000-0000-00009C9B0000}"/>
    <cellStyle name="Normal 90 2 2 19 3" xfId="52455" xr:uid="{00000000-0005-0000-0000-00009D9B0000}"/>
    <cellStyle name="Normal 90 2 2 2" xfId="481" xr:uid="{00000000-0005-0000-0000-00009E9B0000}"/>
    <cellStyle name="Normal 90 2 2 2 10" xfId="26323" xr:uid="{00000000-0005-0000-0000-00009F9B0000}"/>
    <cellStyle name="Normal 90 2 2 2 11" xfId="34555" xr:uid="{00000000-0005-0000-0000-0000A09B0000}"/>
    <cellStyle name="Normal 90 2 2 2 12" xfId="44066" xr:uid="{00000000-0005-0000-0000-0000A19B0000}"/>
    <cellStyle name="Normal 90 2 2 2 2" xfId="642" xr:uid="{00000000-0005-0000-0000-0000A29B0000}"/>
    <cellStyle name="Normal 90 2 2 2 2 10" xfId="34715" xr:uid="{00000000-0005-0000-0000-0000A39B0000}"/>
    <cellStyle name="Normal 90 2 2 2 2 11" xfId="44226" xr:uid="{00000000-0005-0000-0000-0000A49B0000}"/>
    <cellStyle name="Normal 90 2 2 2 2 2" xfId="968" xr:uid="{00000000-0005-0000-0000-0000A59B0000}"/>
    <cellStyle name="Normal 90 2 2 2 2 2 10" xfId="44546" xr:uid="{00000000-0005-0000-0000-0000A69B0000}"/>
    <cellStyle name="Normal 90 2 2 2 2 2 2" xfId="1611" xr:uid="{00000000-0005-0000-0000-0000A79B0000}"/>
    <cellStyle name="Normal 90 2 2 2 2 2 2 2" xfId="2894" xr:uid="{00000000-0005-0000-0000-0000A89B0000}"/>
    <cellStyle name="Normal 90 2 2 2 2 2 2 2 2" xfId="5934" xr:uid="{00000000-0005-0000-0000-0000A99B0000}"/>
    <cellStyle name="Normal 90 2 2 2 2 2 2 2 2 2" xfId="15451" xr:uid="{00000000-0005-0000-0000-0000AA9B0000}"/>
    <cellStyle name="Normal 90 2 2 2 2 2 2 2 2 3" xfId="23604" xr:uid="{00000000-0005-0000-0000-0000AB9B0000}"/>
    <cellStyle name="Normal 90 2 2 2 2 2 2 2 2 4" xfId="31757" xr:uid="{00000000-0005-0000-0000-0000AC9B0000}"/>
    <cellStyle name="Normal 90 2 2 2 2 2 2 2 2 5" xfId="39989" xr:uid="{00000000-0005-0000-0000-0000AD9B0000}"/>
    <cellStyle name="Normal 90 2 2 2 2 2 2 2 2 6" xfId="49500" xr:uid="{00000000-0005-0000-0000-0000AE9B0000}"/>
    <cellStyle name="Normal 90 2 2 2 2 2 2 2 3" xfId="8494" xr:uid="{00000000-0005-0000-0000-0000AF9B0000}"/>
    <cellStyle name="Normal 90 2 2 2 2 2 2 2 3 2" xfId="18011" xr:uid="{00000000-0005-0000-0000-0000B09B0000}"/>
    <cellStyle name="Normal 90 2 2 2 2 2 2 2 3 3" xfId="26164" xr:uid="{00000000-0005-0000-0000-0000B19B0000}"/>
    <cellStyle name="Normal 90 2 2 2 2 2 2 2 3 4" xfId="34317" xr:uid="{00000000-0005-0000-0000-0000B29B0000}"/>
    <cellStyle name="Normal 90 2 2 2 2 2 2 2 3 5" xfId="42549" xr:uid="{00000000-0005-0000-0000-0000B39B0000}"/>
    <cellStyle name="Normal 90 2 2 2 2 2 2 2 3 6" xfId="52060" xr:uid="{00000000-0005-0000-0000-0000B49B0000}"/>
    <cellStyle name="Normal 90 2 2 2 2 2 2 2 4" xfId="12411" xr:uid="{00000000-0005-0000-0000-0000B59B0000}"/>
    <cellStyle name="Normal 90 2 2 2 2 2 2 2 5" xfId="20570" xr:uid="{00000000-0005-0000-0000-0000B69B0000}"/>
    <cellStyle name="Normal 90 2 2 2 2 2 2 2 6" xfId="28723" xr:uid="{00000000-0005-0000-0000-0000B79B0000}"/>
    <cellStyle name="Normal 90 2 2 2 2 2 2 2 7" xfId="36955" xr:uid="{00000000-0005-0000-0000-0000B89B0000}"/>
    <cellStyle name="Normal 90 2 2 2 2 2 2 2 8" xfId="46466" xr:uid="{00000000-0005-0000-0000-0000B99B0000}"/>
    <cellStyle name="Normal 90 2 2 2 2 2 2 3" xfId="4654" xr:uid="{00000000-0005-0000-0000-0000BA9B0000}"/>
    <cellStyle name="Normal 90 2 2 2 2 2 2 3 2" xfId="14171" xr:uid="{00000000-0005-0000-0000-0000BB9B0000}"/>
    <cellStyle name="Normal 90 2 2 2 2 2 2 3 3" xfId="22324" xr:uid="{00000000-0005-0000-0000-0000BC9B0000}"/>
    <cellStyle name="Normal 90 2 2 2 2 2 2 3 4" xfId="30477" xr:uid="{00000000-0005-0000-0000-0000BD9B0000}"/>
    <cellStyle name="Normal 90 2 2 2 2 2 2 3 5" xfId="38709" xr:uid="{00000000-0005-0000-0000-0000BE9B0000}"/>
    <cellStyle name="Normal 90 2 2 2 2 2 2 3 6" xfId="48220" xr:uid="{00000000-0005-0000-0000-0000BF9B0000}"/>
    <cellStyle name="Normal 90 2 2 2 2 2 2 4" xfId="7214" xr:uid="{00000000-0005-0000-0000-0000C09B0000}"/>
    <cellStyle name="Normal 90 2 2 2 2 2 2 4 2" xfId="16731" xr:uid="{00000000-0005-0000-0000-0000C19B0000}"/>
    <cellStyle name="Normal 90 2 2 2 2 2 2 4 3" xfId="24884" xr:uid="{00000000-0005-0000-0000-0000C29B0000}"/>
    <cellStyle name="Normal 90 2 2 2 2 2 2 4 4" xfId="33037" xr:uid="{00000000-0005-0000-0000-0000C39B0000}"/>
    <cellStyle name="Normal 90 2 2 2 2 2 2 4 5" xfId="41269" xr:uid="{00000000-0005-0000-0000-0000C49B0000}"/>
    <cellStyle name="Normal 90 2 2 2 2 2 2 4 6" xfId="50780" xr:uid="{00000000-0005-0000-0000-0000C59B0000}"/>
    <cellStyle name="Normal 90 2 2 2 2 2 2 5" xfId="11131" xr:uid="{00000000-0005-0000-0000-0000C69B0000}"/>
    <cellStyle name="Normal 90 2 2 2 2 2 2 6" xfId="19290" xr:uid="{00000000-0005-0000-0000-0000C79B0000}"/>
    <cellStyle name="Normal 90 2 2 2 2 2 2 7" xfId="27443" xr:uid="{00000000-0005-0000-0000-0000C89B0000}"/>
    <cellStyle name="Normal 90 2 2 2 2 2 2 8" xfId="35675" xr:uid="{00000000-0005-0000-0000-0000C99B0000}"/>
    <cellStyle name="Normal 90 2 2 2 2 2 2 9" xfId="45186" xr:uid="{00000000-0005-0000-0000-0000CA9B0000}"/>
    <cellStyle name="Normal 90 2 2 2 2 2 3" xfId="2254" xr:uid="{00000000-0005-0000-0000-0000CB9B0000}"/>
    <cellStyle name="Normal 90 2 2 2 2 2 3 2" xfId="5294" xr:uid="{00000000-0005-0000-0000-0000CC9B0000}"/>
    <cellStyle name="Normal 90 2 2 2 2 2 3 2 2" xfId="14811" xr:uid="{00000000-0005-0000-0000-0000CD9B0000}"/>
    <cellStyle name="Normal 90 2 2 2 2 2 3 2 3" xfId="22964" xr:uid="{00000000-0005-0000-0000-0000CE9B0000}"/>
    <cellStyle name="Normal 90 2 2 2 2 2 3 2 4" xfId="31117" xr:uid="{00000000-0005-0000-0000-0000CF9B0000}"/>
    <cellStyle name="Normal 90 2 2 2 2 2 3 2 5" xfId="39349" xr:uid="{00000000-0005-0000-0000-0000D09B0000}"/>
    <cellStyle name="Normal 90 2 2 2 2 2 3 2 6" xfId="48860" xr:uid="{00000000-0005-0000-0000-0000D19B0000}"/>
    <cellStyle name="Normal 90 2 2 2 2 2 3 3" xfId="7854" xr:uid="{00000000-0005-0000-0000-0000D29B0000}"/>
    <cellStyle name="Normal 90 2 2 2 2 2 3 3 2" xfId="17371" xr:uid="{00000000-0005-0000-0000-0000D39B0000}"/>
    <cellStyle name="Normal 90 2 2 2 2 2 3 3 3" xfId="25524" xr:uid="{00000000-0005-0000-0000-0000D49B0000}"/>
    <cellStyle name="Normal 90 2 2 2 2 2 3 3 4" xfId="33677" xr:uid="{00000000-0005-0000-0000-0000D59B0000}"/>
    <cellStyle name="Normal 90 2 2 2 2 2 3 3 5" xfId="41909" xr:uid="{00000000-0005-0000-0000-0000D69B0000}"/>
    <cellStyle name="Normal 90 2 2 2 2 2 3 3 6" xfId="51420" xr:uid="{00000000-0005-0000-0000-0000D79B0000}"/>
    <cellStyle name="Normal 90 2 2 2 2 2 3 4" xfId="11771" xr:uid="{00000000-0005-0000-0000-0000D89B0000}"/>
    <cellStyle name="Normal 90 2 2 2 2 2 3 5" xfId="19930" xr:uid="{00000000-0005-0000-0000-0000D99B0000}"/>
    <cellStyle name="Normal 90 2 2 2 2 2 3 6" xfId="28083" xr:uid="{00000000-0005-0000-0000-0000DA9B0000}"/>
    <cellStyle name="Normal 90 2 2 2 2 2 3 7" xfId="36315" xr:uid="{00000000-0005-0000-0000-0000DB9B0000}"/>
    <cellStyle name="Normal 90 2 2 2 2 2 3 8" xfId="45826" xr:uid="{00000000-0005-0000-0000-0000DC9B0000}"/>
    <cellStyle name="Normal 90 2 2 2 2 2 4" xfId="4014" xr:uid="{00000000-0005-0000-0000-0000DD9B0000}"/>
    <cellStyle name="Normal 90 2 2 2 2 2 4 2" xfId="13531" xr:uid="{00000000-0005-0000-0000-0000DE9B0000}"/>
    <cellStyle name="Normal 90 2 2 2 2 2 4 3" xfId="21684" xr:uid="{00000000-0005-0000-0000-0000DF9B0000}"/>
    <cellStyle name="Normal 90 2 2 2 2 2 4 4" xfId="29837" xr:uid="{00000000-0005-0000-0000-0000E09B0000}"/>
    <cellStyle name="Normal 90 2 2 2 2 2 4 5" xfId="38069" xr:uid="{00000000-0005-0000-0000-0000E19B0000}"/>
    <cellStyle name="Normal 90 2 2 2 2 2 4 6" xfId="47580" xr:uid="{00000000-0005-0000-0000-0000E29B0000}"/>
    <cellStyle name="Normal 90 2 2 2 2 2 5" xfId="6574" xr:uid="{00000000-0005-0000-0000-0000E39B0000}"/>
    <cellStyle name="Normal 90 2 2 2 2 2 5 2" xfId="16091" xr:uid="{00000000-0005-0000-0000-0000E49B0000}"/>
    <cellStyle name="Normal 90 2 2 2 2 2 5 3" xfId="24244" xr:uid="{00000000-0005-0000-0000-0000E59B0000}"/>
    <cellStyle name="Normal 90 2 2 2 2 2 5 4" xfId="32397" xr:uid="{00000000-0005-0000-0000-0000E69B0000}"/>
    <cellStyle name="Normal 90 2 2 2 2 2 5 5" xfId="40629" xr:uid="{00000000-0005-0000-0000-0000E79B0000}"/>
    <cellStyle name="Normal 90 2 2 2 2 2 5 6" xfId="50140" xr:uid="{00000000-0005-0000-0000-0000E89B0000}"/>
    <cellStyle name="Normal 90 2 2 2 2 2 6" xfId="10491" xr:uid="{00000000-0005-0000-0000-0000E99B0000}"/>
    <cellStyle name="Normal 90 2 2 2 2 2 7" xfId="18650" xr:uid="{00000000-0005-0000-0000-0000EA9B0000}"/>
    <cellStyle name="Normal 90 2 2 2 2 2 8" xfId="26803" xr:uid="{00000000-0005-0000-0000-0000EB9B0000}"/>
    <cellStyle name="Normal 90 2 2 2 2 2 9" xfId="35035" xr:uid="{00000000-0005-0000-0000-0000EC9B0000}"/>
    <cellStyle name="Normal 90 2 2 2 2 3" xfId="1291" xr:uid="{00000000-0005-0000-0000-0000ED9B0000}"/>
    <cellStyle name="Normal 90 2 2 2 2 3 2" xfId="2574" xr:uid="{00000000-0005-0000-0000-0000EE9B0000}"/>
    <cellStyle name="Normal 90 2 2 2 2 3 2 2" xfId="5614" xr:uid="{00000000-0005-0000-0000-0000EF9B0000}"/>
    <cellStyle name="Normal 90 2 2 2 2 3 2 2 2" xfId="15131" xr:uid="{00000000-0005-0000-0000-0000F09B0000}"/>
    <cellStyle name="Normal 90 2 2 2 2 3 2 2 3" xfId="23284" xr:uid="{00000000-0005-0000-0000-0000F19B0000}"/>
    <cellStyle name="Normal 90 2 2 2 2 3 2 2 4" xfId="31437" xr:uid="{00000000-0005-0000-0000-0000F29B0000}"/>
    <cellStyle name="Normal 90 2 2 2 2 3 2 2 5" xfId="39669" xr:uid="{00000000-0005-0000-0000-0000F39B0000}"/>
    <cellStyle name="Normal 90 2 2 2 2 3 2 2 6" xfId="49180" xr:uid="{00000000-0005-0000-0000-0000F49B0000}"/>
    <cellStyle name="Normal 90 2 2 2 2 3 2 3" xfId="8174" xr:uid="{00000000-0005-0000-0000-0000F59B0000}"/>
    <cellStyle name="Normal 90 2 2 2 2 3 2 3 2" xfId="17691" xr:uid="{00000000-0005-0000-0000-0000F69B0000}"/>
    <cellStyle name="Normal 90 2 2 2 2 3 2 3 3" xfId="25844" xr:uid="{00000000-0005-0000-0000-0000F79B0000}"/>
    <cellStyle name="Normal 90 2 2 2 2 3 2 3 4" xfId="33997" xr:uid="{00000000-0005-0000-0000-0000F89B0000}"/>
    <cellStyle name="Normal 90 2 2 2 2 3 2 3 5" xfId="42229" xr:uid="{00000000-0005-0000-0000-0000F99B0000}"/>
    <cellStyle name="Normal 90 2 2 2 2 3 2 3 6" xfId="51740" xr:uid="{00000000-0005-0000-0000-0000FA9B0000}"/>
    <cellStyle name="Normal 90 2 2 2 2 3 2 4" xfId="12091" xr:uid="{00000000-0005-0000-0000-0000FB9B0000}"/>
    <cellStyle name="Normal 90 2 2 2 2 3 2 5" xfId="20250" xr:uid="{00000000-0005-0000-0000-0000FC9B0000}"/>
    <cellStyle name="Normal 90 2 2 2 2 3 2 6" xfId="28403" xr:uid="{00000000-0005-0000-0000-0000FD9B0000}"/>
    <cellStyle name="Normal 90 2 2 2 2 3 2 7" xfId="36635" xr:uid="{00000000-0005-0000-0000-0000FE9B0000}"/>
    <cellStyle name="Normal 90 2 2 2 2 3 2 8" xfId="46146" xr:uid="{00000000-0005-0000-0000-0000FF9B0000}"/>
    <cellStyle name="Normal 90 2 2 2 2 3 3" xfId="4334" xr:uid="{00000000-0005-0000-0000-0000009C0000}"/>
    <cellStyle name="Normal 90 2 2 2 2 3 3 2" xfId="13851" xr:uid="{00000000-0005-0000-0000-0000019C0000}"/>
    <cellStyle name="Normal 90 2 2 2 2 3 3 3" xfId="22004" xr:uid="{00000000-0005-0000-0000-0000029C0000}"/>
    <cellStyle name="Normal 90 2 2 2 2 3 3 4" xfId="30157" xr:uid="{00000000-0005-0000-0000-0000039C0000}"/>
    <cellStyle name="Normal 90 2 2 2 2 3 3 5" xfId="38389" xr:uid="{00000000-0005-0000-0000-0000049C0000}"/>
    <cellStyle name="Normal 90 2 2 2 2 3 3 6" xfId="47900" xr:uid="{00000000-0005-0000-0000-0000059C0000}"/>
    <cellStyle name="Normal 90 2 2 2 2 3 4" xfId="6894" xr:uid="{00000000-0005-0000-0000-0000069C0000}"/>
    <cellStyle name="Normal 90 2 2 2 2 3 4 2" xfId="16411" xr:uid="{00000000-0005-0000-0000-0000079C0000}"/>
    <cellStyle name="Normal 90 2 2 2 2 3 4 3" xfId="24564" xr:uid="{00000000-0005-0000-0000-0000089C0000}"/>
    <cellStyle name="Normal 90 2 2 2 2 3 4 4" xfId="32717" xr:uid="{00000000-0005-0000-0000-0000099C0000}"/>
    <cellStyle name="Normal 90 2 2 2 2 3 4 5" xfId="40949" xr:uid="{00000000-0005-0000-0000-00000A9C0000}"/>
    <cellStyle name="Normal 90 2 2 2 2 3 4 6" xfId="50460" xr:uid="{00000000-0005-0000-0000-00000B9C0000}"/>
    <cellStyle name="Normal 90 2 2 2 2 3 5" xfId="10811" xr:uid="{00000000-0005-0000-0000-00000C9C0000}"/>
    <cellStyle name="Normal 90 2 2 2 2 3 6" xfId="18970" xr:uid="{00000000-0005-0000-0000-00000D9C0000}"/>
    <cellStyle name="Normal 90 2 2 2 2 3 7" xfId="27123" xr:uid="{00000000-0005-0000-0000-00000E9C0000}"/>
    <cellStyle name="Normal 90 2 2 2 2 3 8" xfId="35355" xr:uid="{00000000-0005-0000-0000-00000F9C0000}"/>
    <cellStyle name="Normal 90 2 2 2 2 3 9" xfId="44866" xr:uid="{00000000-0005-0000-0000-0000109C0000}"/>
    <cellStyle name="Normal 90 2 2 2 2 4" xfId="1934" xr:uid="{00000000-0005-0000-0000-0000119C0000}"/>
    <cellStyle name="Normal 90 2 2 2 2 4 2" xfId="4974" xr:uid="{00000000-0005-0000-0000-0000129C0000}"/>
    <cellStyle name="Normal 90 2 2 2 2 4 2 2" xfId="14491" xr:uid="{00000000-0005-0000-0000-0000139C0000}"/>
    <cellStyle name="Normal 90 2 2 2 2 4 2 3" xfId="22644" xr:uid="{00000000-0005-0000-0000-0000149C0000}"/>
    <cellStyle name="Normal 90 2 2 2 2 4 2 4" xfId="30797" xr:uid="{00000000-0005-0000-0000-0000159C0000}"/>
    <cellStyle name="Normal 90 2 2 2 2 4 2 5" xfId="39029" xr:uid="{00000000-0005-0000-0000-0000169C0000}"/>
    <cellStyle name="Normal 90 2 2 2 2 4 2 6" xfId="48540" xr:uid="{00000000-0005-0000-0000-0000179C0000}"/>
    <cellStyle name="Normal 90 2 2 2 2 4 3" xfId="7534" xr:uid="{00000000-0005-0000-0000-0000189C0000}"/>
    <cellStyle name="Normal 90 2 2 2 2 4 3 2" xfId="17051" xr:uid="{00000000-0005-0000-0000-0000199C0000}"/>
    <cellStyle name="Normal 90 2 2 2 2 4 3 3" xfId="25204" xr:uid="{00000000-0005-0000-0000-00001A9C0000}"/>
    <cellStyle name="Normal 90 2 2 2 2 4 3 4" xfId="33357" xr:uid="{00000000-0005-0000-0000-00001B9C0000}"/>
    <cellStyle name="Normal 90 2 2 2 2 4 3 5" xfId="41589" xr:uid="{00000000-0005-0000-0000-00001C9C0000}"/>
    <cellStyle name="Normal 90 2 2 2 2 4 3 6" xfId="51100" xr:uid="{00000000-0005-0000-0000-00001D9C0000}"/>
    <cellStyle name="Normal 90 2 2 2 2 4 4" xfId="11451" xr:uid="{00000000-0005-0000-0000-00001E9C0000}"/>
    <cellStyle name="Normal 90 2 2 2 2 4 5" xfId="19610" xr:uid="{00000000-0005-0000-0000-00001F9C0000}"/>
    <cellStyle name="Normal 90 2 2 2 2 4 6" xfId="27763" xr:uid="{00000000-0005-0000-0000-0000209C0000}"/>
    <cellStyle name="Normal 90 2 2 2 2 4 7" xfId="35995" xr:uid="{00000000-0005-0000-0000-0000219C0000}"/>
    <cellStyle name="Normal 90 2 2 2 2 4 8" xfId="45506" xr:uid="{00000000-0005-0000-0000-0000229C0000}"/>
    <cellStyle name="Normal 90 2 2 2 2 5" xfId="3691" xr:uid="{00000000-0005-0000-0000-0000239C0000}"/>
    <cellStyle name="Normal 90 2 2 2 2 5 2" xfId="13208" xr:uid="{00000000-0005-0000-0000-0000249C0000}"/>
    <cellStyle name="Normal 90 2 2 2 2 5 3" xfId="21364" xr:uid="{00000000-0005-0000-0000-0000259C0000}"/>
    <cellStyle name="Normal 90 2 2 2 2 5 4" xfId="29517" xr:uid="{00000000-0005-0000-0000-0000269C0000}"/>
    <cellStyle name="Normal 90 2 2 2 2 5 5" xfId="37749" xr:uid="{00000000-0005-0000-0000-0000279C0000}"/>
    <cellStyle name="Normal 90 2 2 2 2 5 6" xfId="47260" xr:uid="{00000000-0005-0000-0000-0000289C0000}"/>
    <cellStyle name="Normal 90 2 2 2 2 6" xfId="6254" xr:uid="{00000000-0005-0000-0000-0000299C0000}"/>
    <cellStyle name="Normal 90 2 2 2 2 6 2" xfId="15771" xr:uid="{00000000-0005-0000-0000-00002A9C0000}"/>
    <cellStyle name="Normal 90 2 2 2 2 6 3" xfId="23924" xr:uid="{00000000-0005-0000-0000-00002B9C0000}"/>
    <cellStyle name="Normal 90 2 2 2 2 6 4" xfId="32077" xr:uid="{00000000-0005-0000-0000-00002C9C0000}"/>
    <cellStyle name="Normal 90 2 2 2 2 6 5" xfId="40309" xr:uid="{00000000-0005-0000-0000-00002D9C0000}"/>
    <cellStyle name="Normal 90 2 2 2 2 6 6" xfId="49820" xr:uid="{00000000-0005-0000-0000-00002E9C0000}"/>
    <cellStyle name="Normal 90 2 2 2 2 7" xfId="10171" xr:uid="{00000000-0005-0000-0000-00002F9C0000}"/>
    <cellStyle name="Normal 90 2 2 2 2 8" xfId="18330" xr:uid="{00000000-0005-0000-0000-0000309C0000}"/>
    <cellStyle name="Normal 90 2 2 2 2 9" xfId="26483" xr:uid="{00000000-0005-0000-0000-0000319C0000}"/>
    <cellStyle name="Normal 90 2 2 2 3" xfId="805" xr:uid="{00000000-0005-0000-0000-0000329C0000}"/>
    <cellStyle name="Normal 90 2 2 2 3 10" xfId="44386" xr:uid="{00000000-0005-0000-0000-0000339C0000}"/>
    <cellStyle name="Normal 90 2 2 2 3 2" xfId="1451" xr:uid="{00000000-0005-0000-0000-0000349C0000}"/>
    <cellStyle name="Normal 90 2 2 2 3 2 2" xfId="2734" xr:uid="{00000000-0005-0000-0000-0000359C0000}"/>
    <cellStyle name="Normal 90 2 2 2 3 2 2 2" xfId="5774" xr:uid="{00000000-0005-0000-0000-0000369C0000}"/>
    <cellStyle name="Normal 90 2 2 2 3 2 2 2 2" xfId="15291" xr:uid="{00000000-0005-0000-0000-0000379C0000}"/>
    <cellStyle name="Normal 90 2 2 2 3 2 2 2 3" xfId="23444" xr:uid="{00000000-0005-0000-0000-0000389C0000}"/>
    <cellStyle name="Normal 90 2 2 2 3 2 2 2 4" xfId="31597" xr:uid="{00000000-0005-0000-0000-0000399C0000}"/>
    <cellStyle name="Normal 90 2 2 2 3 2 2 2 5" xfId="39829" xr:uid="{00000000-0005-0000-0000-00003A9C0000}"/>
    <cellStyle name="Normal 90 2 2 2 3 2 2 2 6" xfId="49340" xr:uid="{00000000-0005-0000-0000-00003B9C0000}"/>
    <cellStyle name="Normal 90 2 2 2 3 2 2 3" xfId="8334" xr:uid="{00000000-0005-0000-0000-00003C9C0000}"/>
    <cellStyle name="Normal 90 2 2 2 3 2 2 3 2" xfId="17851" xr:uid="{00000000-0005-0000-0000-00003D9C0000}"/>
    <cellStyle name="Normal 90 2 2 2 3 2 2 3 3" xfId="26004" xr:uid="{00000000-0005-0000-0000-00003E9C0000}"/>
    <cellStyle name="Normal 90 2 2 2 3 2 2 3 4" xfId="34157" xr:uid="{00000000-0005-0000-0000-00003F9C0000}"/>
    <cellStyle name="Normal 90 2 2 2 3 2 2 3 5" xfId="42389" xr:uid="{00000000-0005-0000-0000-0000409C0000}"/>
    <cellStyle name="Normal 90 2 2 2 3 2 2 3 6" xfId="51900" xr:uid="{00000000-0005-0000-0000-0000419C0000}"/>
    <cellStyle name="Normal 90 2 2 2 3 2 2 4" xfId="12251" xr:uid="{00000000-0005-0000-0000-0000429C0000}"/>
    <cellStyle name="Normal 90 2 2 2 3 2 2 5" xfId="20410" xr:uid="{00000000-0005-0000-0000-0000439C0000}"/>
    <cellStyle name="Normal 90 2 2 2 3 2 2 6" xfId="28563" xr:uid="{00000000-0005-0000-0000-0000449C0000}"/>
    <cellStyle name="Normal 90 2 2 2 3 2 2 7" xfId="36795" xr:uid="{00000000-0005-0000-0000-0000459C0000}"/>
    <cellStyle name="Normal 90 2 2 2 3 2 2 8" xfId="46306" xr:uid="{00000000-0005-0000-0000-0000469C0000}"/>
    <cellStyle name="Normal 90 2 2 2 3 2 3" xfId="4494" xr:uid="{00000000-0005-0000-0000-0000479C0000}"/>
    <cellStyle name="Normal 90 2 2 2 3 2 3 2" xfId="14011" xr:uid="{00000000-0005-0000-0000-0000489C0000}"/>
    <cellStyle name="Normal 90 2 2 2 3 2 3 3" xfId="22164" xr:uid="{00000000-0005-0000-0000-0000499C0000}"/>
    <cellStyle name="Normal 90 2 2 2 3 2 3 4" xfId="30317" xr:uid="{00000000-0005-0000-0000-00004A9C0000}"/>
    <cellStyle name="Normal 90 2 2 2 3 2 3 5" xfId="38549" xr:uid="{00000000-0005-0000-0000-00004B9C0000}"/>
    <cellStyle name="Normal 90 2 2 2 3 2 3 6" xfId="48060" xr:uid="{00000000-0005-0000-0000-00004C9C0000}"/>
    <cellStyle name="Normal 90 2 2 2 3 2 4" xfId="7054" xr:uid="{00000000-0005-0000-0000-00004D9C0000}"/>
    <cellStyle name="Normal 90 2 2 2 3 2 4 2" xfId="16571" xr:uid="{00000000-0005-0000-0000-00004E9C0000}"/>
    <cellStyle name="Normal 90 2 2 2 3 2 4 3" xfId="24724" xr:uid="{00000000-0005-0000-0000-00004F9C0000}"/>
    <cellStyle name="Normal 90 2 2 2 3 2 4 4" xfId="32877" xr:uid="{00000000-0005-0000-0000-0000509C0000}"/>
    <cellStyle name="Normal 90 2 2 2 3 2 4 5" xfId="41109" xr:uid="{00000000-0005-0000-0000-0000519C0000}"/>
    <cellStyle name="Normal 90 2 2 2 3 2 4 6" xfId="50620" xr:uid="{00000000-0005-0000-0000-0000529C0000}"/>
    <cellStyle name="Normal 90 2 2 2 3 2 5" xfId="10971" xr:uid="{00000000-0005-0000-0000-0000539C0000}"/>
    <cellStyle name="Normal 90 2 2 2 3 2 6" xfId="19130" xr:uid="{00000000-0005-0000-0000-0000549C0000}"/>
    <cellStyle name="Normal 90 2 2 2 3 2 7" xfId="27283" xr:uid="{00000000-0005-0000-0000-0000559C0000}"/>
    <cellStyle name="Normal 90 2 2 2 3 2 8" xfId="35515" xr:uid="{00000000-0005-0000-0000-0000569C0000}"/>
    <cellStyle name="Normal 90 2 2 2 3 2 9" xfId="45026" xr:uid="{00000000-0005-0000-0000-0000579C0000}"/>
    <cellStyle name="Normal 90 2 2 2 3 3" xfId="2094" xr:uid="{00000000-0005-0000-0000-0000589C0000}"/>
    <cellStyle name="Normal 90 2 2 2 3 3 2" xfId="5134" xr:uid="{00000000-0005-0000-0000-0000599C0000}"/>
    <cellStyle name="Normal 90 2 2 2 3 3 2 2" xfId="14651" xr:uid="{00000000-0005-0000-0000-00005A9C0000}"/>
    <cellStyle name="Normal 90 2 2 2 3 3 2 3" xfId="22804" xr:uid="{00000000-0005-0000-0000-00005B9C0000}"/>
    <cellStyle name="Normal 90 2 2 2 3 3 2 4" xfId="30957" xr:uid="{00000000-0005-0000-0000-00005C9C0000}"/>
    <cellStyle name="Normal 90 2 2 2 3 3 2 5" xfId="39189" xr:uid="{00000000-0005-0000-0000-00005D9C0000}"/>
    <cellStyle name="Normal 90 2 2 2 3 3 2 6" xfId="48700" xr:uid="{00000000-0005-0000-0000-00005E9C0000}"/>
    <cellStyle name="Normal 90 2 2 2 3 3 3" xfId="7694" xr:uid="{00000000-0005-0000-0000-00005F9C0000}"/>
    <cellStyle name="Normal 90 2 2 2 3 3 3 2" xfId="17211" xr:uid="{00000000-0005-0000-0000-0000609C0000}"/>
    <cellStyle name="Normal 90 2 2 2 3 3 3 3" xfId="25364" xr:uid="{00000000-0005-0000-0000-0000619C0000}"/>
    <cellStyle name="Normal 90 2 2 2 3 3 3 4" xfId="33517" xr:uid="{00000000-0005-0000-0000-0000629C0000}"/>
    <cellStyle name="Normal 90 2 2 2 3 3 3 5" xfId="41749" xr:uid="{00000000-0005-0000-0000-0000639C0000}"/>
    <cellStyle name="Normal 90 2 2 2 3 3 3 6" xfId="51260" xr:uid="{00000000-0005-0000-0000-0000649C0000}"/>
    <cellStyle name="Normal 90 2 2 2 3 3 4" xfId="11611" xr:uid="{00000000-0005-0000-0000-0000659C0000}"/>
    <cellStyle name="Normal 90 2 2 2 3 3 5" xfId="19770" xr:uid="{00000000-0005-0000-0000-0000669C0000}"/>
    <cellStyle name="Normal 90 2 2 2 3 3 6" xfId="27923" xr:uid="{00000000-0005-0000-0000-0000679C0000}"/>
    <cellStyle name="Normal 90 2 2 2 3 3 7" xfId="36155" xr:uid="{00000000-0005-0000-0000-0000689C0000}"/>
    <cellStyle name="Normal 90 2 2 2 3 3 8" xfId="45666" xr:uid="{00000000-0005-0000-0000-0000699C0000}"/>
    <cellStyle name="Normal 90 2 2 2 3 4" xfId="3851" xr:uid="{00000000-0005-0000-0000-00006A9C0000}"/>
    <cellStyle name="Normal 90 2 2 2 3 4 2" xfId="13368" xr:uid="{00000000-0005-0000-0000-00006B9C0000}"/>
    <cellStyle name="Normal 90 2 2 2 3 4 3" xfId="21524" xr:uid="{00000000-0005-0000-0000-00006C9C0000}"/>
    <cellStyle name="Normal 90 2 2 2 3 4 4" xfId="29677" xr:uid="{00000000-0005-0000-0000-00006D9C0000}"/>
    <cellStyle name="Normal 90 2 2 2 3 4 5" xfId="37909" xr:uid="{00000000-0005-0000-0000-00006E9C0000}"/>
    <cellStyle name="Normal 90 2 2 2 3 4 6" xfId="47420" xr:uid="{00000000-0005-0000-0000-00006F9C0000}"/>
    <cellStyle name="Normal 90 2 2 2 3 5" xfId="6414" xr:uid="{00000000-0005-0000-0000-0000709C0000}"/>
    <cellStyle name="Normal 90 2 2 2 3 5 2" xfId="15931" xr:uid="{00000000-0005-0000-0000-0000719C0000}"/>
    <cellStyle name="Normal 90 2 2 2 3 5 3" xfId="24084" xr:uid="{00000000-0005-0000-0000-0000729C0000}"/>
    <cellStyle name="Normal 90 2 2 2 3 5 4" xfId="32237" xr:uid="{00000000-0005-0000-0000-0000739C0000}"/>
    <cellStyle name="Normal 90 2 2 2 3 5 5" xfId="40469" xr:uid="{00000000-0005-0000-0000-0000749C0000}"/>
    <cellStyle name="Normal 90 2 2 2 3 5 6" xfId="49980" xr:uid="{00000000-0005-0000-0000-0000759C0000}"/>
    <cellStyle name="Normal 90 2 2 2 3 6" xfId="10331" xr:uid="{00000000-0005-0000-0000-0000769C0000}"/>
    <cellStyle name="Normal 90 2 2 2 3 7" xfId="18490" xr:uid="{00000000-0005-0000-0000-0000779C0000}"/>
    <cellStyle name="Normal 90 2 2 2 3 8" xfId="26643" xr:uid="{00000000-0005-0000-0000-0000789C0000}"/>
    <cellStyle name="Normal 90 2 2 2 3 9" xfId="34875" xr:uid="{00000000-0005-0000-0000-0000799C0000}"/>
    <cellStyle name="Normal 90 2 2 2 4" xfId="1131" xr:uid="{00000000-0005-0000-0000-00007A9C0000}"/>
    <cellStyle name="Normal 90 2 2 2 4 2" xfId="2414" xr:uid="{00000000-0005-0000-0000-00007B9C0000}"/>
    <cellStyle name="Normal 90 2 2 2 4 2 2" xfId="5454" xr:uid="{00000000-0005-0000-0000-00007C9C0000}"/>
    <cellStyle name="Normal 90 2 2 2 4 2 2 2" xfId="14971" xr:uid="{00000000-0005-0000-0000-00007D9C0000}"/>
    <cellStyle name="Normal 90 2 2 2 4 2 2 3" xfId="23124" xr:uid="{00000000-0005-0000-0000-00007E9C0000}"/>
    <cellStyle name="Normal 90 2 2 2 4 2 2 4" xfId="31277" xr:uid="{00000000-0005-0000-0000-00007F9C0000}"/>
    <cellStyle name="Normal 90 2 2 2 4 2 2 5" xfId="39509" xr:uid="{00000000-0005-0000-0000-0000809C0000}"/>
    <cellStyle name="Normal 90 2 2 2 4 2 2 6" xfId="49020" xr:uid="{00000000-0005-0000-0000-0000819C0000}"/>
    <cellStyle name="Normal 90 2 2 2 4 2 3" xfId="8014" xr:uid="{00000000-0005-0000-0000-0000829C0000}"/>
    <cellStyle name="Normal 90 2 2 2 4 2 3 2" xfId="17531" xr:uid="{00000000-0005-0000-0000-0000839C0000}"/>
    <cellStyle name="Normal 90 2 2 2 4 2 3 3" xfId="25684" xr:uid="{00000000-0005-0000-0000-0000849C0000}"/>
    <cellStyle name="Normal 90 2 2 2 4 2 3 4" xfId="33837" xr:uid="{00000000-0005-0000-0000-0000859C0000}"/>
    <cellStyle name="Normal 90 2 2 2 4 2 3 5" xfId="42069" xr:uid="{00000000-0005-0000-0000-0000869C0000}"/>
    <cellStyle name="Normal 90 2 2 2 4 2 3 6" xfId="51580" xr:uid="{00000000-0005-0000-0000-0000879C0000}"/>
    <cellStyle name="Normal 90 2 2 2 4 2 4" xfId="11931" xr:uid="{00000000-0005-0000-0000-0000889C0000}"/>
    <cellStyle name="Normal 90 2 2 2 4 2 5" xfId="20090" xr:uid="{00000000-0005-0000-0000-0000899C0000}"/>
    <cellStyle name="Normal 90 2 2 2 4 2 6" xfId="28243" xr:uid="{00000000-0005-0000-0000-00008A9C0000}"/>
    <cellStyle name="Normal 90 2 2 2 4 2 7" xfId="36475" xr:uid="{00000000-0005-0000-0000-00008B9C0000}"/>
    <cellStyle name="Normal 90 2 2 2 4 2 8" xfId="45986" xr:uid="{00000000-0005-0000-0000-00008C9C0000}"/>
    <cellStyle name="Normal 90 2 2 2 4 3" xfId="4174" xr:uid="{00000000-0005-0000-0000-00008D9C0000}"/>
    <cellStyle name="Normal 90 2 2 2 4 3 2" xfId="13691" xr:uid="{00000000-0005-0000-0000-00008E9C0000}"/>
    <cellStyle name="Normal 90 2 2 2 4 3 3" xfId="21844" xr:uid="{00000000-0005-0000-0000-00008F9C0000}"/>
    <cellStyle name="Normal 90 2 2 2 4 3 4" xfId="29997" xr:uid="{00000000-0005-0000-0000-0000909C0000}"/>
    <cellStyle name="Normal 90 2 2 2 4 3 5" xfId="38229" xr:uid="{00000000-0005-0000-0000-0000919C0000}"/>
    <cellStyle name="Normal 90 2 2 2 4 3 6" xfId="47740" xr:uid="{00000000-0005-0000-0000-0000929C0000}"/>
    <cellStyle name="Normal 90 2 2 2 4 4" xfId="6734" xr:uid="{00000000-0005-0000-0000-0000939C0000}"/>
    <cellStyle name="Normal 90 2 2 2 4 4 2" xfId="16251" xr:uid="{00000000-0005-0000-0000-0000949C0000}"/>
    <cellStyle name="Normal 90 2 2 2 4 4 3" xfId="24404" xr:uid="{00000000-0005-0000-0000-0000959C0000}"/>
    <cellStyle name="Normal 90 2 2 2 4 4 4" xfId="32557" xr:uid="{00000000-0005-0000-0000-0000969C0000}"/>
    <cellStyle name="Normal 90 2 2 2 4 4 5" xfId="40789" xr:uid="{00000000-0005-0000-0000-0000979C0000}"/>
    <cellStyle name="Normal 90 2 2 2 4 4 6" xfId="50300" xr:uid="{00000000-0005-0000-0000-0000989C0000}"/>
    <cellStyle name="Normal 90 2 2 2 4 5" xfId="10651" xr:uid="{00000000-0005-0000-0000-0000999C0000}"/>
    <cellStyle name="Normal 90 2 2 2 4 6" xfId="18810" xr:uid="{00000000-0005-0000-0000-00009A9C0000}"/>
    <cellStyle name="Normal 90 2 2 2 4 7" xfId="26963" xr:uid="{00000000-0005-0000-0000-00009B9C0000}"/>
    <cellStyle name="Normal 90 2 2 2 4 8" xfId="35195" xr:uid="{00000000-0005-0000-0000-00009C9C0000}"/>
    <cellStyle name="Normal 90 2 2 2 4 9" xfId="44706" xr:uid="{00000000-0005-0000-0000-00009D9C0000}"/>
    <cellStyle name="Normal 90 2 2 2 5" xfId="1774" xr:uid="{00000000-0005-0000-0000-00009E9C0000}"/>
    <cellStyle name="Normal 90 2 2 2 5 2" xfId="4814" xr:uid="{00000000-0005-0000-0000-00009F9C0000}"/>
    <cellStyle name="Normal 90 2 2 2 5 2 2" xfId="14331" xr:uid="{00000000-0005-0000-0000-0000A09C0000}"/>
    <cellStyle name="Normal 90 2 2 2 5 2 3" xfId="22484" xr:uid="{00000000-0005-0000-0000-0000A19C0000}"/>
    <cellStyle name="Normal 90 2 2 2 5 2 4" xfId="30637" xr:uid="{00000000-0005-0000-0000-0000A29C0000}"/>
    <cellStyle name="Normal 90 2 2 2 5 2 5" xfId="38869" xr:uid="{00000000-0005-0000-0000-0000A39C0000}"/>
    <cellStyle name="Normal 90 2 2 2 5 2 6" xfId="48380" xr:uid="{00000000-0005-0000-0000-0000A49C0000}"/>
    <cellStyle name="Normal 90 2 2 2 5 3" xfId="7374" xr:uid="{00000000-0005-0000-0000-0000A59C0000}"/>
    <cellStyle name="Normal 90 2 2 2 5 3 2" xfId="16891" xr:uid="{00000000-0005-0000-0000-0000A69C0000}"/>
    <cellStyle name="Normal 90 2 2 2 5 3 3" xfId="25044" xr:uid="{00000000-0005-0000-0000-0000A79C0000}"/>
    <cellStyle name="Normal 90 2 2 2 5 3 4" xfId="33197" xr:uid="{00000000-0005-0000-0000-0000A89C0000}"/>
    <cellStyle name="Normal 90 2 2 2 5 3 5" xfId="41429" xr:uid="{00000000-0005-0000-0000-0000A99C0000}"/>
    <cellStyle name="Normal 90 2 2 2 5 3 6" xfId="50940" xr:uid="{00000000-0005-0000-0000-0000AA9C0000}"/>
    <cellStyle name="Normal 90 2 2 2 5 4" xfId="11291" xr:uid="{00000000-0005-0000-0000-0000AB9C0000}"/>
    <cellStyle name="Normal 90 2 2 2 5 5" xfId="19450" xr:uid="{00000000-0005-0000-0000-0000AC9C0000}"/>
    <cellStyle name="Normal 90 2 2 2 5 6" xfId="27603" xr:uid="{00000000-0005-0000-0000-0000AD9C0000}"/>
    <cellStyle name="Normal 90 2 2 2 5 7" xfId="35835" xr:uid="{00000000-0005-0000-0000-0000AE9C0000}"/>
    <cellStyle name="Normal 90 2 2 2 5 8" xfId="45346" xr:uid="{00000000-0005-0000-0000-0000AF9C0000}"/>
    <cellStyle name="Normal 90 2 2 2 6" xfId="3528" xr:uid="{00000000-0005-0000-0000-0000B09C0000}"/>
    <cellStyle name="Normal 90 2 2 2 6 2" xfId="13045" xr:uid="{00000000-0005-0000-0000-0000B19C0000}"/>
    <cellStyle name="Normal 90 2 2 2 6 3" xfId="21204" xr:uid="{00000000-0005-0000-0000-0000B29C0000}"/>
    <cellStyle name="Normal 90 2 2 2 6 4" xfId="29357" xr:uid="{00000000-0005-0000-0000-0000B39C0000}"/>
    <cellStyle name="Normal 90 2 2 2 6 5" xfId="37589" xr:uid="{00000000-0005-0000-0000-0000B49C0000}"/>
    <cellStyle name="Normal 90 2 2 2 6 6" xfId="47100" xr:uid="{00000000-0005-0000-0000-0000B59C0000}"/>
    <cellStyle name="Normal 90 2 2 2 7" xfId="6094" xr:uid="{00000000-0005-0000-0000-0000B69C0000}"/>
    <cellStyle name="Normal 90 2 2 2 7 2" xfId="15611" xr:uid="{00000000-0005-0000-0000-0000B79C0000}"/>
    <cellStyle name="Normal 90 2 2 2 7 3" xfId="23764" xr:uid="{00000000-0005-0000-0000-0000B89C0000}"/>
    <cellStyle name="Normal 90 2 2 2 7 4" xfId="31917" xr:uid="{00000000-0005-0000-0000-0000B99C0000}"/>
    <cellStyle name="Normal 90 2 2 2 7 5" xfId="40149" xr:uid="{00000000-0005-0000-0000-0000BA9C0000}"/>
    <cellStyle name="Normal 90 2 2 2 7 6" xfId="49660" xr:uid="{00000000-0005-0000-0000-0000BB9C0000}"/>
    <cellStyle name="Normal 90 2 2 2 8" xfId="10011" xr:uid="{00000000-0005-0000-0000-0000BC9C0000}"/>
    <cellStyle name="Normal 90 2 2 2 9" xfId="18170" xr:uid="{00000000-0005-0000-0000-0000BD9C0000}"/>
    <cellStyle name="Normal 90 2 2 20" xfId="8968" xr:uid="{00000000-0005-0000-0000-0000BE9C0000}"/>
    <cellStyle name="Normal 90 2 2 20 2" xfId="43023" xr:uid="{00000000-0005-0000-0000-0000BF9C0000}"/>
    <cellStyle name="Normal 90 2 2 20 3" xfId="52534" xr:uid="{00000000-0005-0000-0000-0000C09C0000}"/>
    <cellStyle name="Normal 90 2 2 21" xfId="9047" xr:uid="{00000000-0005-0000-0000-0000C19C0000}"/>
    <cellStyle name="Normal 90 2 2 21 2" xfId="43102" xr:uid="{00000000-0005-0000-0000-0000C29C0000}"/>
    <cellStyle name="Normal 90 2 2 21 3" xfId="52613" xr:uid="{00000000-0005-0000-0000-0000C39C0000}"/>
    <cellStyle name="Normal 90 2 2 22" xfId="9126" xr:uid="{00000000-0005-0000-0000-0000C49C0000}"/>
    <cellStyle name="Normal 90 2 2 22 2" xfId="43181" xr:uid="{00000000-0005-0000-0000-0000C59C0000}"/>
    <cellStyle name="Normal 90 2 2 22 3" xfId="52692" xr:uid="{00000000-0005-0000-0000-0000C69C0000}"/>
    <cellStyle name="Normal 90 2 2 23" xfId="9205" xr:uid="{00000000-0005-0000-0000-0000C79C0000}"/>
    <cellStyle name="Normal 90 2 2 23 2" xfId="43260" xr:uid="{00000000-0005-0000-0000-0000C89C0000}"/>
    <cellStyle name="Normal 90 2 2 23 3" xfId="52771" xr:uid="{00000000-0005-0000-0000-0000C99C0000}"/>
    <cellStyle name="Normal 90 2 2 24" xfId="9284" xr:uid="{00000000-0005-0000-0000-0000CA9C0000}"/>
    <cellStyle name="Normal 90 2 2 24 2" xfId="43339" xr:uid="{00000000-0005-0000-0000-0000CB9C0000}"/>
    <cellStyle name="Normal 90 2 2 24 3" xfId="52850" xr:uid="{00000000-0005-0000-0000-0000CC9C0000}"/>
    <cellStyle name="Normal 90 2 2 25" xfId="9363" xr:uid="{00000000-0005-0000-0000-0000CD9C0000}"/>
    <cellStyle name="Normal 90 2 2 25 2" xfId="43418" xr:uid="{00000000-0005-0000-0000-0000CE9C0000}"/>
    <cellStyle name="Normal 90 2 2 25 3" xfId="52929" xr:uid="{00000000-0005-0000-0000-0000CF9C0000}"/>
    <cellStyle name="Normal 90 2 2 26" xfId="9442" xr:uid="{00000000-0005-0000-0000-0000D09C0000}"/>
    <cellStyle name="Normal 90 2 2 26 2" xfId="43497" xr:uid="{00000000-0005-0000-0000-0000D19C0000}"/>
    <cellStyle name="Normal 90 2 2 26 3" xfId="53008" xr:uid="{00000000-0005-0000-0000-0000D29C0000}"/>
    <cellStyle name="Normal 90 2 2 27" xfId="9521" xr:uid="{00000000-0005-0000-0000-0000D39C0000}"/>
    <cellStyle name="Normal 90 2 2 27 2" xfId="43576" xr:uid="{00000000-0005-0000-0000-0000D49C0000}"/>
    <cellStyle name="Normal 90 2 2 27 3" xfId="53087" xr:uid="{00000000-0005-0000-0000-0000D59C0000}"/>
    <cellStyle name="Normal 90 2 2 28" xfId="9600" xr:uid="{00000000-0005-0000-0000-0000D69C0000}"/>
    <cellStyle name="Normal 90 2 2 28 2" xfId="43655" xr:uid="{00000000-0005-0000-0000-0000D79C0000}"/>
    <cellStyle name="Normal 90 2 2 28 3" xfId="53166" xr:uid="{00000000-0005-0000-0000-0000D89C0000}"/>
    <cellStyle name="Normal 90 2 2 29" xfId="9679" xr:uid="{00000000-0005-0000-0000-0000D99C0000}"/>
    <cellStyle name="Normal 90 2 2 29 2" xfId="43734" xr:uid="{00000000-0005-0000-0000-0000DA9C0000}"/>
    <cellStyle name="Normal 90 2 2 29 3" xfId="53245" xr:uid="{00000000-0005-0000-0000-0000DB9C0000}"/>
    <cellStyle name="Normal 90 2 2 3" xfId="562" xr:uid="{00000000-0005-0000-0000-0000DC9C0000}"/>
    <cellStyle name="Normal 90 2 2 3 10" xfId="34635" xr:uid="{00000000-0005-0000-0000-0000DD9C0000}"/>
    <cellStyle name="Normal 90 2 2 3 11" xfId="44146" xr:uid="{00000000-0005-0000-0000-0000DE9C0000}"/>
    <cellStyle name="Normal 90 2 2 3 2" xfId="888" xr:uid="{00000000-0005-0000-0000-0000DF9C0000}"/>
    <cellStyle name="Normal 90 2 2 3 2 10" xfId="44466" xr:uid="{00000000-0005-0000-0000-0000E09C0000}"/>
    <cellStyle name="Normal 90 2 2 3 2 2" xfId="1531" xr:uid="{00000000-0005-0000-0000-0000E19C0000}"/>
    <cellStyle name="Normal 90 2 2 3 2 2 2" xfId="2814" xr:uid="{00000000-0005-0000-0000-0000E29C0000}"/>
    <cellStyle name="Normal 90 2 2 3 2 2 2 2" xfId="5854" xr:uid="{00000000-0005-0000-0000-0000E39C0000}"/>
    <cellStyle name="Normal 90 2 2 3 2 2 2 2 2" xfId="15371" xr:uid="{00000000-0005-0000-0000-0000E49C0000}"/>
    <cellStyle name="Normal 90 2 2 3 2 2 2 2 3" xfId="23524" xr:uid="{00000000-0005-0000-0000-0000E59C0000}"/>
    <cellStyle name="Normal 90 2 2 3 2 2 2 2 4" xfId="31677" xr:uid="{00000000-0005-0000-0000-0000E69C0000}"/>
    <cellStyle name="Normal 90 2 2 3 2 2 2 2 5" xfId="39909" xr:uid="{00000000-0005-0000-0000-0000E79C0000}"/>
    <cellStyle name="Normal 90 2 2 3 2 2 2 2 6" xfId="49420" xr:uid="{00000000-0005-0000-0000-0000E89C0000}"/>
    <cellStyle name="Normal 90 2 2 3 2 2 2 3" xfId="8414" xr:uid="{00000000-0005-0000-0000-0000E99C0000}"/>
    <cellStyle name="Normal 90 2 2 3 2 2 2 3 2" xfId="17931" xr:uid="{00000000-0005-0000-0000-0000EA9C0000}"/>
    <cellStyle name="Normal 90 2 2 3 2 2 2 3 3" xfId="26084" xr:uid="{00000000-0005-0000-0000-0000EB9C0000}"/>
    <cellStyle name="Normal 90 2 2 3 2 2 2 3 4" xfId="34237" xr:uid="{00000000-0005-0000-0000-0000EC9C0000}"/>
    <cellStyle name="Normal 90 2 2 3 2 2 2 3 5" xfId="42469" xr:uid="{00000000-0005-0000-0000-0000ED9C0000}"/>
    <cellStyle name="Normal 90 2 2 3 2 2 2 3 6" xfId="51980" xr:uid="{00000000-0005-0000-0000-0000EE9C0000}"/>
    <cellStyle name="Normal 90 2 2 3 2 2 2 4" xfId="12331" xr:uid="{00000000-0005-0000-0000-0000EF9C0000}"/>
    <cellStyle name="Normal 90 2 2 3 2 2 2 5" xfId="20490" xr:uid="{00000000-0005-0000-0000-0000F09C0000}"/>
    <cellStyle name="Normal 90 2 2 3 2 2 2 6" xfId="28643" xr:uid="{00000000-0005-0000-0000-0000F19C0000}"/>
    <cellStyle name="Normal 90 2 2 3 2 2 2 7" xfId="36875" xr:uid="{00000000-0005-0000-0000-0000F29C0000}"/>
    <cellStyle name="Normal 90 2 2 3 2 2 2 8" xfId="46386" xr:uid="{00000000-0005-0000-0000-0000F39C0000}"/>
    <cellStyle name="Normal 90 2 2 3 2 2 3" xfId="4574" xr:uid="{00000000-0005-0000-0000-0000F49C0000}"/>
    <cellStyle name="Normal 90 2 2 3 2 2 3 2" xfId="14091" xr:uid="{00000000-0005-0000-0000-0000F59C0000}"/>
    <cellStyle name="Normal 90 2 2 3 2 2 3 3" xfId="22244" xr:uid="{00000000-0005-0000-0000-0000F69C0000}"/>
    <cellStyle name="Normal 90 2 2 3 2 2 3 4" xfId="30397" xr:uid="{00000000-0005-0000-0000-0000F79C0000}"/>
    <cellStyle name="Normal 90 2 2 3 2 2 3 5" xfId="38629" xr:uid="{00000000-0005-0000-0000-0000F89C0000}"/>
    <cellStyle name="Normal 90 2 2 3 2 2 3 6" xfId="48140" xr:uid="{00000000-0005-0000-0000-0000F99C0000}"/>
    <cellStyle name="Normal 90 2 2 3 2 2 4" xfId="7134" xr:uid="{00000000-0005-0000-0000-0000FA9C0000}"/>
    <cellStyle name="Normal 90 2 2 3 2 2 4 2" xfId="16651" xr:uid="{00000000-0005-0000-0000-0000FB9C0000}"/>
    <cellStyle name="Normal 90 2 2 3 2 2 4 3" xfId="24804" xr:uid="{00000000-0005-0000-0000-0000FC9C0000}"/>
    <cellStyle name="Normal 90 2 2 3 2 2 4 4" xfId="32957" xr:uid="{00000000-0005-0000-0000-0000FD9C0000}"/>
    <cellStyle name="Normal 90 2 2 3 2 2 4 5" xfId="41189" xr:uid="{00000000-0005-0000-0000-0000FE9C0000}"/>
    <cellStyle name="Normal 90 2 2 3 2 2 4 6" xfId="50700" xr:uid="{00000000-0005-0000-0000-0000FF9C0000}"/>
    <cellStyle name="Normal 90 2 2 3 2 2 5" xfId="11051" xr:uid="{00000000-0005-0000-0000-0000009D0000}"/>
    <cellStyle name="Normal 90 2 2 3 2 2 6" xfId="19210" xr:uid="{00000000-0005-0000-0000-0000019D0000}"/>
    <cellStyle name="Normal 90 2 2 3 2 2 7" xfId="27363" xr:uid="{00000000-0005-0000-0000-0000029D0000}"/>
    <cellStyle name="Normal 90 2 2 3 2 2 8" xfId="35595" xr:uid="{00000000-0005-0000-0000-0000039D0000}"/>
    <cellStyle name="Normal 90 2 2 3 2 2 9" xfId="45106" xr:uid="{00000000-0005-0000-0000-0000049D0000}"/>
    <cellStyle name="Normal 90 2 2 3 2 3" xfId="2174" xr:uid="{00000000-0005-0000-0000-0000059D0000}"/>
    <cellStyle name="Normal 90 2 2 3 2 3 2" xfId="5214" xr:uid="{00000000-0005-0000-0000-0000069D0000}"/>
    <cellStyle name="Normal 90 2 2 3 2 3 2 2" xfId="14731" xr:uid="{00000000-0005-0000-0000-0000079D0000}"/>
    <cellStyle name="Normal 90 2 2 3 2 3 2 3" xfId="22884" xr:uid="{00000000-0005-0000-0000-0000089D0000}"/>
    <cellStyle name="Normal 90 2 2 3 2 3 2 4" xfId="31037" xr:uid="{00000000-0005-0000-0000-0000099D0000}"/>
    <cellStyle name="Normal 90 2 2 3 2 3 2 5" xfId="39269" xr:uid="{00000000-0005-0000-0000-00000A9D0000}"/>
    <cellStyle name="Normal 90 2 2 3 2 3 2 6" xfId="48780" xr:uid="{00000000-0005-0000-0000-00000B9D0000}"/>
    <cellStyle name="Normal 90 2 2 3 2 3 3" xfId="7774" xr:uid="{00000000-0005-0000-0000-00000C9D0000}"/>
    <cellStyle name="Normal 90 2 2 3 2 3 3 2" xfId="17291" xr:uid="{00000000-0005-0000-0000-00000D9D0000}"/>
    <cellStyle name="Normal 90 2 2 3 2 3 3 3" xfId="25444" xr:uid="{00000000-0005-0000-0000-00000E9D0000}"/>
    <cellStyle name="Normal 90 2 2 3 2 3 3 4" xfId="33597" xr:uid="{00000000-0005-0000-0000-00000F9D0000}"/>
    <cellStyle name="Normal 90 2 2 3 2 3 3 5" xfId="41829" xr:uid="{00000000-0005-0000-0000-0000109D0000}"/>
    <cellStyle name="Normal 90 2 2 3 2 3 3 6" xfId="51340" xr:uid="{00000000-0005-0000-0000-0000119D0000}"/>
    <cellStyle name="Normal 90 2 2 3 2 3 4" xfId="11691" xr:uid="{00000000-0005-0000-0000-0000129D0000}"/>
    <cellStyle name="Normal 90 2 2 3 2 3 5" xfId="19850" xr:uid="{00000000-0005-0000-0000-0000139D0000}"/>
    <cellStyle name="Normal 90 2 2 3 2 3 6" xfId="28003" xr:uid="{00000000-0005-0000-0000-0000149D0000}"/>
    <cellStyle name="Normal 90 2 2 3 2 3 7" xfId="36235" xr:uid="{00000000-0005-0000-0000-0000159D0000}"/>
    <cellStyle name="Normal 90 2 2 3 2 3 8" xfId="45746" xr:uid="{00000000-0005-0000-0000-0000169D0000}"/>
    <cellStyle name="Normal 90 2 2 3 2 4" xfId="3934" xr:uid="{00000000-0005-0000-0000-0000179D0000}"/>
    <cellStyle name="Normal 90 2 2 3 2 4 2" xfId="13451" xr:uid="{00000000-0005-0000-0000-0000189D0000}"/>
    <cellStyle name="Normal 90 2 2 3 2 4 3" xfId="21604" xr:uid="{00000000-0005-0000-0000-0000199D0000}"/>
    <cellStyle name="Normal 90 2 2 3 2 4 4" xfId="29757" xr:uid="{00000000-0005-0000-0000-00001A9D0000}"/>
    <cellStyle name="Normal 90 2 2 3 2 4 5" xfId="37989" xr:uid="{00000000-0005-0000-0000-00001B9D0000}"/>
    <cellStyle name="Normal 90 2 2 3 2 4 6" xfId="47500" xr:uid="{00000000-0005-0000-0000-00001C9D0000}"/>
    <cellStyle name="Normal 90 2 2 3 2 5" xfId="6494" xr:uid="{00000000-0005-0000-0000-00001D9D0000}"/>
    <cellStyle name="Normal 90 2 2 3 2 5 2" xfId="16011" xr:uid="{00000000-0005-0000-0000-00001E9D0000}"/>
    <cellStyle name="Normal 90 2 2 3 2 5 3" xfId="24164" xr:uid="{00000000-0005-0000-0000-00001F9D0000}"/>
    <cellStyle name="Normal 90 2 2 3 2 5 4" xfId="32317" xr:uid="{00000000-0005-0000-0000-0000209D0000}"/>
    <cellStyle name="Normal 90 2 2 3 2 5 5" xfId="40549" xr:uid="{00000000-0005-0000-0000-0000219D0000}"/>
    <cellStyle name="Normal 90 2 2 3 2 5 6" xfId="50060" xr:uid="{00000000-0005-0000-0000-0000229D0000}"/>
    <cellStyle name="Normal 90 2 2 3 2 6" xfId="10411" xr:uid="{00000000-0005-0000-0000-0000239D0000}"/>
    <cellStyle name="Normal 90 2 2 3 2 7" xfId="18570" xr:uid="{00000000-0005-0000-0000-0000249D0000}"/>
    <cellStyle name="Normal 90 2 2 3 2 8" xfId="26723" xr:uid="{00000000-0005-0000-0000-0000259D0000}"/>
    <cellStyle name="Normal 90 2 2 3 2 9" xfId="34955" xr:uid="{00000000-0005-0000-0000-0000269D0000}"/>
    <cellStyle name="Normal 90 2 2 3 3" xfId="1211" xr:uid="{00000000-0005-0000-0000-0000279D0000}"/>
    <cellStyle name="Normal 90 2 2 3 3 2" xfId="2494" xr:uid="{00000000-0005-0000-0000-0000289D0000}"/>
    <cellStyle name="Normal 90 2 2 3 3 2 2" xfId="5534" xr:uid="{00000000-0005-0000-0000-0000299D0000}"/>
    <cellStyle name="Normal 90 2 2 3 3 2 2 2" xfId="15051" xr:uid="{00000000-0005-0000-0000-00002A9D0000}"/>
    <cellStyle name="Normal 90 2 2 3 3 2 2 3" xfId="23204" xr:uid="{00000000-0005-0000-0000-00002B9D0000}"/>
    <cellStyle name="Normal 90 2 2 3 3 2 2 4" xfId="31357" xr:uid="{00000000-0005-0000-0000-00002C9D0000}"/>
    <cellStyle name="Normal 90 2 2 3 3 2 2 5" xfId="39589" xr:uid="{00000000-0005-0000-0000-00002D9D0000}"/>
    <cellStyle name="Normal 90 2 2 3 3 2 2 6" xfId="49100" xr:uid="{00000000-0005-0000-0000-00002E9D0000}"/>
    <cellStyle name="Normal 90 2 2 3 3 2 3" xfId="8094" xr:uid="{00000000-0005-0000-0000-00002F9D0000}"/>
    <cellStyle name="Normal 90 2 2 3 3 2 3 2" xfId="17611" xr:uid="{00000000-0005-0000-0000-0000309D0000}"/>
    <cellStyle name="Normal 90 2 2 3 3 2 3 3" xfId="25764" xr:uid="{00000000-0005-0000-0000-0000319D0000}"/>
    <cellStyle name="Normal 90 2 2 3 3 2 3 4" xfId="33917" xr:uid="{00000000-0005-0000-0000-0000329D0000}"/>
    <cellStyle name="Normal 90 2 2 3 3 2 3 5" xfId="42149" xr:uid="{00000000-0005-0000-0000-0000339D0000}"/>
    <cellStyle name="Normal 90 2 2 3 3 2 3 6" xfId="51660" xr:uid="{00000000-0005-0000-0000-0000349D0000}"/>
    <cellStyle name="Normal 90 2 2 3 3 2 4" xfId="12011" xr:uid="{00000000-0005-0000-0000-0000359D0000}"/>
    <cellStyle name="Normal 90 2 2 3 3 2 5" xfId="20170" xr:uid="{00000000-0005-0000-0000-0000369D0000}"/>
    <cellStyle name="Normal 90 2 2 3 3 2 6" xfId="28323" xr:uid="{00000000-0005-0000-0000-0000379D0000}"/>
    <cellStyle name="Normal 90 2 2 3 3 2 7" xfId="36555" xr:uid="{00000000-0005-0000-0000-0000389D0000}"/>
    <cellStyle name="Normal 90 2 2 3 3 2 8" xfId="46066" xr:uid="{00000000-0005-0000-0000-0000399D0000}"/>
    <cellStyle name="Normal 90 2 2 3 3 3" xfId="4254" xr:uid="{00000000-0005-0000-0000-00003A9D0000}"/>
    <cellStyle name="Normal 90 2 2 3 3 3 2" xfId="13771" xr:uid="{00000000-0005-0000-0000-00003B9D0000}"/>
    <cellStyle name="Normal 90 2 2 3 3 3 3" xfId="21924" xr:uid="{00000000-0005-0000-0000-00003C9D0000}"/>
    <cellStyle name="Normal 90 2 2 3 3 3 4" xfId="30077" xr:uid="{00000000-0005-0000-0000-00003D9D0000}"/>
    <cellStyle name="Normal 90 2 2 3 3 3 5" xfId="38309" xr:uid="{00000000-0005-0000-0000-00003E9D0000}"/>
    <cellStyle name="Normal 90 2 2 3 3 3 6" xfId="47820" xr:uid="{00000000-0005-0000-0000-00003F9D0000}"/>
    <cellStyle name="Normal 90 2 2 3 3 4" xfId="6814" xr:uid="{00000000-0005-0000-0000-0000409D0000}"/>
    <cellStyle name="Normal 90 2 2 3 3 4 2" xfId="16331" xr:uid="{00000000-0005-0000-0000-0000419D0000}"/>
    <cellStyle name="Normal 90 2 2 3 3 4 3" xfId="24484" xr:uid="{00000000-0005-0000-0000-0000429D0000}"/>
    <cellStyle name="Normal 90 2 2 3 3 4 4" xfId="32637" xr:uid="{00000000-0005-0000-0000-0000439D0000}"/>
    <cellStyle name="Normal 90 2 2 3 3 4 5" xfId="40869" xr:uid="{00000000-0005-0000-0000-0000449D0000}"/>
    <cellStyle name="Normal 90 2 2 3 3 4 6" xfId="50380" xr:uid="{00000000-0005-0000-0000-0000459D0000}"/>
    <cellStyle name="Normal 90 2 2 3 3 5" xfId="10731" xr:uid="{00000000-0005-0000-0000-0000469D0000}"/>
    <cellStyle name="Normal 90 2 2 3 3 6" xfId="18890" xr:uid="{00000000-0005-0000-0000-0000479D0000}"/>
    <cellStyle name="Normal 90 2 2 3 3 7" xfId="27043" xr:uid="{00000000-0005-0000-0000-0000489D0000}"/>
    <cellStyle name="Normal 90 2 2 3 3 8" xfId="35275" xr:uid="{00000000-0005-0000-0000-0000499D0000}"/>
    <cellStyle name="Normal 90 2 2 3 3 9" xfId="44786" xr:uid="{00000000-0005-0000-0000-00004A9D0000}"/>
    <cellStyle name="Normal 90 2 2 3 4" xfId="1854" xr:uid="{00000000-0005-0000-0000-00004B9D0000}"/>
    <cellStyle name="Normal 90 2 2 3 4 2" xfId="4894" xr:uid="{00000000-0005-0000-0000-00004C9D0000}"/>
    <cellStyle name="Normal 90 2 2 3 4 2 2" xfId="14411" xr:uid="{00000000-0005-0000-0000-00004D9D0000}"/>
    <cellStyle name="Normal 90 2 2 3 4 2 3" xfId="22564" xr:uid="{00000000-0005-0000-0000-00004E9D0000}"/>
    <cellStyle name="Normal 90 2 2 3 4 2 4" xfId="30717" xr:uid="{00000000-0005-0000-0000-00004F9D0000}"/>
    <cellStyle name="Normal 90 2 2 3 4 2 5" xfId="38949" xr:uid="{00000000-0005-0000-0000-0000509D0000}"/>
    <cellStyle name="Normal 90 2 2 3 4 2 6" xfId="48460" xr:uid="{00000000-0005-0000-0000-0000519D0000}"/>
    <cellStyle name="Normal 90 2 2 3 4 3" xfId="7454" xr:uid="{00000000-0005-0000-0000-0000529D0000}"/>
    <cellStyle name="Normal 90 2 2 3 4 3 2" xfId="16971" xr:uid="{00000000-0005-0000-0000-0000539D0000}"/>
    <cellStyle name="Normal 90 2 2 3 4 3 3" xfId="25124" xr:uid="{00000000-0005-0000-0000-0000549D0000}"/>
    <cellStyle name="Normal 90 2 2 3 4 3 4" xfId="33277" xr:uid="{00000000-0005-0000-0000-0000559D0000}"/>
    <cellStyle name="Normal 90 2 2 3 4 3 5" xfId="41509" xr:uid="{00000000-0005-0000-0000-0000569D0000}"/>
    <cellStyle name="Normal 90 2 2 3 4 3 6" xfId="51020" xr:uid="{00000000-0005-0000-0000-0000579D0000}"/>
    <cellStyle name="Normal 90 2 2 3 4 4" xfId="11371" xr:uid="{00000000-0005-0000-0000-0000589D0000}"/>
    <cellStyle name="Normal 90 2 2 3 4 5" xfId="19530" xr:uid="{00000000-0005-0000-0000-0000599D0000}"/>
    <cellStyle name="Normal 90 2 2 3 4 6" xfId="27683" xr:uid="{00000000-0005-0000-0000-00005A9D0000}"/>
    <cellStyle name="Normal 90 2 2 3 4 7" xfId="35915" xr:uid="{00000000-0005-0000-0000-00005B9D0000}"/>
    <cellStyle name="Normal 90 2 2 3 4 8" xfId="45426" xr:uid="{00000000-0005-0000-0000-00005C9D0000}"/>
    <cellStyle name="Normal 90 2 2 3 5" xfId="3611" xr:uid="{00000000-0005-0000-0000-00005D9D0000}"/>
    <cellStyle name="Normal 90 2 2 3 5 2" xfId="13128" xr:uid="{00000000-0005-0000-0000-00005E9D0000}"/>
    <cellStyle name="Normal 90 2 2 3 5 3" xfId="21284" xr:uid="{00000000-0005-0000-0000-00005F9D0000}"/>
    <cellStyle name="Normal 90 2 2 3 5 4" xfId="29437" xr:uid="{00000000-0005-0000-0000-0000609D0000}"/>
    <cellStyle name="Normal 90 2 2 3 5 5" xfId="37669" xr:uid="{00000000-0005-0000-0000-0000619D0000}"/>
    <cellStyle name="Normal 90 2 2 3 5 6" xfId="47180" xr:uid="{00000000-0005-0000-0000-0000629D0000}"/>
    <cellStyle name="Normal 90 2 2 3 6" xfId="6174" xr:uid="{00000000-0005-0000-0000-0000639D0000}"/>
    <cellStyle name="Normal 90 2 2 3 6 2" xfId="15691" xr:uid="{00000000-0005-0000-0000-0000649D0000}"/>
    <cellStyle name="Normal 90 2 2 3 6 3" xfId="23844" xr:uid="{00000000-0005-0000-0000-0000659D0000}"/>
    <cellStyle name="Normal 90 2 2 3 6 4" xfId="31997" xr:uid="{00000000-0005-0000-0000-0000669D0000}"/>
    <cellStyle name="Normal 90 2 2 3 6 5" xfId="40229" xr:uid="{00000000-0005-0000-0000-0000679D0000}"/>
    <cellStyle name="Normal 90 2 2 3 6 6" xfId="49740" xr:uid="{00000000-0005-0000-0000-0000689D0000}"/>
    <cellStyle name="Normal 90 2 2 3 7" xfId="10091" xr:uid="{00000000-0005-0000-0000-0000699D0000}"/>
    <cellStyle name="Normal 90 2 2 3 8" xfId="18250" xr:uid="{00000000-0005-0000-0000-00006A9D0000}"/>
    <cellStyle name="Normal 90 2 2 3 9" xfId="26403" xr:uid="{00000000-0005-0000-0000-00006B9D0000}"/>
    <cellStyle name="Normal 90 2 2 30" xfId="9758" xr:uid="{00000000-0005-0000-0000-00006C9D0000}"/>
    <cellStyle name="Normal 90 2 2 30 2" xfId="43813" xr:uid="{00000000-0005-0000-0000-00006D9D0000}"/>
    <cellStyle name="Normal 90 2 2 30 3" xfId="53324" xr:uid="{00000000-0005-0000-0000-00006E9D0000}"/>
    <cellStyle name="Normal 90 2 2 31" xfId="9837" xr:uid="{00000000-0005-0000-0000-00006F9D0000}"/>
    <cellStyle name="Normal 90 2 2 31 2" xfId="43892" xr:uid="{00000000-0005-0000-0000-0000709D0000}"/>
    <cellStyle name="Normal 90 2 2 31 3" xfId="53403" xr:uid="{00000000-0005-0000-0000-0000719D0000}"/>
    <cellStyle name="Normal 90 2 2 32" xfId="9931" xr:uid="{00000000-0005-0000-0000-0000729D0000}"/>
    <cellStyle name="Normal 90 2 2 33" xfId="18090" xr:uid="{00000000-0005-0000-0000-0000739D0000}"/>
    <cellStyle name="Normal 90 2 2 34" xfId="26243" xr:uid="{00000000-0005-0000-0000-0000749D0000}"/>
    <cellStyle name="Normal 90 2 2 35" xfId="34396" xr:uid="{00000000-0005-0000-0000-0000759D0000}"/>
    <cellStyle name="Normal 90 2 2 36" xfId="34475" xr:uid="{00000000-0005-0000-0000-0000769D0000}"/>
    <cellStyle name="Normal 90 2 2 37" xfId="43986" xr:uid="{00000000-0005-0000-0000-0000779D0000}"/>
    <cellStyle name="Normal 90 2 2 38" xfId="53497" xr:uid="{00000000-0005-0000-0000-0000789D0000}"/>
    <cellStyle name="Normal 90 2 2 39" xfId="53576" xr:uid="{00000000-0005-0000-0000-0000799D0000}"/>
    <cellStyle name="Normal 90 2 2 4" xfId="725" xr:uid="{00000000-0005-0000-0000-00007A9D0000}"/>
    <cellStyle name="Normal 90 2 2 4 10" xfId="44306" xr:uid="{00000000-0005-0000-0000-00007B9D0000}"/>
    <cellStyle name="Normal 90 2 2 4 2" xfId="1371" xr:uid="{00000000-0005-0000-0000-00007C9D0000}"/>
    <cellStyle name="Normal 90 2 2 4 2 2" xfId="2654" xr:uid="{00000000-0005-0000-0000-00007D9D0000}"/>
    <cellStyle name="Normal 90 2 2 4 2 2 2" xfId="5694" xr:uid="{00000000-0005-0000-0000-00007E9D0000}"/>
    <cellStyle name="Normal 90 2 2 4 2 2 2 2" xfId="15211" xr:uid="{00000000-0005-0000-0000-00007F9D0000}"/>
    <cellStyle name="Normal 90 2 2 4 2 2 2 3" xfId="23364" xr:uid="{00000000-0005-0000-0000-0000809D0000}"/>
    <cellStyle name="Normal 90 2 2 4 2 2 2 4" xfId="31517" xr:uid="{00000000-0005-0000-0000-0000819D0000}"/>
    <cellStyle name="Normal 90 2 2 4 2 2 2 5" xfId="39749" xr:uid="{00000000-0005-0000-0000-0000829D0000}"/>
    <cellStyle name="Normal 90 2 2 4 2 2 2 6" xfId="49260" xr:uid="{00000000-0005-0000-0000-0000839D0000}"/>
    <cellStyle name="Normal 90 2 2 4 2 2 3" xfId="8254" xr:uid="{00000000-0005-0000-0000-0000849D0000}"/>
    <cellStyle name="Normal 90 2 2 4 2 2 3 2" xfId="17771" xr:uid="{00000000-0005-0000-0000-0000859D0000}"/>
    <cellStyle name="Normal 90 2 2 4 2 2 3 3" xfId="25924" xr:uid="{00000000-0005-0000-0000-0000869D0000}"/>
    <cellStyle name="Normal 90 2 2 4 2 2 3 4" xfId="34077" xr:uid="{00000000-0005-0000-0000-0000879D0000}"/>
    <cellStyle name="Normal 90 2 2 4 2 2 3 5" xfId="42309" xr:uid="{00000000-0005-0000-0000-0000889D0000}"/>
    <cellStyle name="Normal 90 2 2 4 2 2 3 6" xfId="51820" xr:uid="{00000000-0005-0000-0000-0000899D0000}"/>
    <cellStyle name="Normal 90 2 2 4 2 2 4" xfId="12171" xr:uid="{00000000-0005-0000-0000-00008A9D0000}"/>
    <cellStyle name="Normal 90 2 2 4 2 2 5" xfId="20330" xr:uid="{00000000-0005-0000-0000-00008B9D0000}"/>
    <cellStyle name="Normal 90 2 2 4 2 2 6" xfId="28483" xr:uid="{00000000-0005-0000-0000-00008C9D0000}"/>
    <cellStyle name="Normal 90 2 2 4 2 2 7" xfId="36715" xr:uid="{00000000-0005-0000-0000-00008D9D0000}"/>
    <cellStyle name="Normal 90 2 2 4 2 2 8" xfId="46226" xr:uid="{00000000-0005-0000-0000-00008E9D0000}"/>
    <cellStyle name="Normal 90 2 2 4 2 3" xfId="4414" xr:uid="{00000000-0005-0000-0000-00008F9D0000}"/>
    <cellStyle name="Normal 90 2 2 4 2 3 2" xfId="13931" xr:uid="{00000000-0005-0000-0000-0000909D0000}"/>
    <cellStyle name="Normal 90 2 2 4 2 3 3" xfId="22084" xr:uid="{00000000-0005-0000-0000-0000919D0000}"/>
    <cellStyle name="Normal 90 2 2 4 2 3 4" xfId="30237" xr:uid="{00000000-0005-0000-0000-0000929D0000}"/>
    <cellStyle name="Normal 90 2 2 4 2 3 5" xfId="38469" xr:uid="{00000000-0005-0000-0000-0000939D0000}"/>
    <cellStyle name="Normal 90 2 2 4 2 3 6" xfId="47980" xr:uid="{00000000-0005-0000-0000-0000949D0000}"/>
    <cellStyle name="Normal 90 2 2 4 2 4" xfId="6974" xr:uid="{00000000-0005-0000-0000-0000959D0000}"/>
    <cellStyle name="Normal 90 2 2 4 2 4 2" xfId="16491" xr:uid="{00000000-0005-0000-0000-0000969D0000}"/>
    <cellStyle name="Normal 90 2 2 4 2 4 3" xfId="24644" xr:uid="{00000000-0005-0000-0000-0000979D0000}"/>
    <cellStyle name="Normal 90 2 2 4 2 4 4" xfId="32797" xr:uid="{00000000-0005-0000-0000-0000989D0000}"/>
    <cellStyle name="Normal 90 2 2 4 2 4 5" xfId="41029" xr:uid="{00000000-0005-0000-0000-0000999D0000}"/>
    <cellStyle name="Normal 90 2 2 4 2 4 6" xfId="50540" xr:uid="{00000000-0005-0000-0000-00009A9D0000}"/>
    <cellStyle name="Normal 90 2 2 4 2 5" xfId="10891" xr:uid="{00000000-0005-0000-0000-00009B9D0000}"/>
    <cellStyle name="Normal 90 2 2 4 2 6" xfId="19050" xr:uid="{00000000-0005-0000-0000-00009C9D0000}"/>
    <cellStyle name="Normal 90 2 2 4 2 7" xfId="27203" xr:uid="{00000000-0005-0000-0000-00009D9D0000}"/>
    <cellStyle name="Normal 90 2 2 4 2 8" xfId="35435" xr:uid="{00000000-0005-0000-0000-00009E9D0000}"/>
    <cellStyle name="Normal 90 2 2 4 2 9" xfId="44946" xr:uid="{00000000-0005-0000-0000-00009F9D0000}"/>
    <cellStyle name="Normal 90 2 2 4 3" xfId="2014" xr:uid="{00000000-0005-0000-0000-0000A09D0000}"/>
    <cellStyle name="Normal 90 2 2 4 3 2" xfId="5054" xr:uid="{00000000-0005-0000-0000-0000A19D0000}"/>
    <cellStyle name="Normal 90 2 2 4 3 2 2" xfId="14571" xr:uid="{00000000-0005-0000-0000-0000A29D0000}"/>
    <cellStyle name="Normal 90 2 2 4 3 2 3" xfId="22724" xr:uid="{00000000-0005-0000-0000-0000A39D0000}"/>
    <cellStyle name="Normal 90 2 2 4 3 2 4" xfId="30877" xr:uid="{00000000-0005-0000-0000-0000A49D0000}"/>
    <cellStyle name="Normal 90 2 2 4 3 2 5" xfId="39109" xr:uid="{00000000-0005-0000-0000-0000A59D0000}"/>
    <cellStyle name="Normal 90 2 2 4 3 2 6" xfId="48620" xr:uid="{00000000-0005-0000-0000-0000A69D0000}"/>
    <cellStyle name="Normal 90 2 2 4 3 3" xfId="7614" xr:uid="{00000000-0005-0000-0000-0000A79D0000}"/>
    <cellStyle name="Normal 90 2 2 4 3 3 2" xfId="17131" xr:uid="{00000000-0005-0000-0000-0000A89D0000}"/>
    <cellStyle name="Normal 90 2 2 4 3 3 3" xfId="25284" xr:uid="{00000000-0005-0000-0000-0000A99D0000}"/>
    <cellStyle name="Normal 90 2 2 4 3 3 4" xfId="33437" xr:uid="{00000000-0005-0000-0000-0000AA9D0000}"/>
    <cellStyle name="Normal 90 2 2 4 3 3 5" xfId="41669" xr:uid="{00000000-0005-0000-0000-0000AB9D0000}"/>
    <cellStyle name="Normal 90 2 2 4 3 3 6" xfId="51180" xr:uid="{00000000-0005-0000-0000-0000AC9D0000}"/>
    <cellStyle name="Normal 90 2 2 4 3 4" xfId="11531" xr:uid="{00000000-0005-0000-0000-0000AD9D0000}"/>
    <cellStyle name="Normal 90 2 2 4 3 5" xfId="19690" xr:uid="{00000000-0005-0000-0000-0000AE9D0000}"/>
    <cellStyle name="Normal 90 2 2 4 3 6" xfId="27843" xr:uid="{00000000-0005-0000-0000-0000AF9D0000}"/>
    <cellStyle name="Normal 90 2 2 4 3 7" xfId="36075" xr:uid="{00000000-0005-0000-0000-0000B09D0000}"/>
    <cellStyle name="Normal 90 2 2 4 3 8" xfId="45586" xr:uid="{00000000-0005-0000-0000-0000B19D0000}"/>
    <cellStyle name="Normal 90 2 2 4 4" xfId="3771" xr:uid="{00000000-0005-0000-0000-0000B29D0000}"/>
    <cellStyle name="Normal 90 2 2 4 4 2" xfId="13288" xr:uid="{00000000-0005-0000-0000-0000B39D0000}"/>
    <cellStyle name="Normal 90 2 2 4 4 3" xfId="21444" xr:uid="{00000000-0005-0000-0000-0000B49D0000}"/>
    <cellStyle name="Normal 90 2 2 4 4 4" xfId="29597" xr:uid="{00000000-0005-0000-0000-0000B59D0000}"/>
    <cellStyle name="Normal 90 2 2 4 4 5" xfId="37829" xr:uid="{00000000-0005-0000-0000-0000B69D0000}"/>
    <cellStyle name="Normal 90 2 2 4 4 6" xfId="47340" xr:uid="{00000000-0005-0000-0000-0000B79D0000}"/>
    <cellStyle name="Normal 90 2 2 4 5" xfId="6334" xr:uid="{00000000-0005-0000-0000-0000B89D0000}"/>
    <cellStyle name="Normal 90 2 2 4 5 2" xfId="15851" xr:uid="{00000000-0005-0000-0000-0000B99D0000}"/>
    <cellStyle name="Normal 90 2 2 4 5 3" xfId="24004" xr:uid="{00000000-0005-0000-0000-0000BA9D0000}"/>
    <cellStyle name="Normal 90 2 2 4 5 4" xfId="32157" xr:uid="{00000000-0005-0000-0000-0000BB9D0000}"/>
    <cellStyle name="Normal 90 2 2 4 5 5" xfId="40389" xr:uid="{00000000-0005-0000-0000-0000BC9D0000}"/>
    <cellStyle name="Normal 90 2 2 4 5 6" xfId="49900" xr:uid="{00000000-0005-0000-0000-0000BD9D0000}"/>
    <cellStyle name="Normal 90 2 2 4 6" xfId="10251" xr:uid="{00000000-0005-0000-0000-0000BE9D0000}"/>
    <cellStyle name="Normal 90 2 2 4 7" xfId="18410" xr:uid="{00000000-0005-0000-0000-0000BF9D0000}"/>
    <cellStyle name="Normal 90 2 2 4 8" xfId="26563" xr:uid="{00000000-0005-0000-0000-0000C09D0000}"/>
    <cellStyle name="Normal 90 2 2 4 9" xfId="34795" xr:uid="{00000000-0005-0000-0000-0000C19D0000}"/>
    <cellStyle name="Normal 90 2 2 40" xfId="53655" xr:uid="{00000000-0005-0000-0000-0000C29D0000}"/>
    <cellStyle name="Normal 90 2 2 41" xfId="53734" xr:uid="{00000000-0005-0000-0000-0000C39D0000}"/>
    <cellStyle name="Normal 90 2 2 42" xfId="53813" xr:uid="{00000000-0005-0000-0000-0000C49D0000}"/>
    <cellStyle name="Normal 90 2 2 5" xfId="1051" xr:uid="{00000000-0005-0000-0000-0000C59D0000}"/>
    <cellStyle name="Normal 90 2 2 5 2" xfId="2334" xr:uid="{00000000-0005-0000-0000-0000C69D0000}"/>
    <cellStyle name="Normal 90 2 2 5 2 2" xfId="5374" xr:uid="{00000000-0005-0000-0000-0000C79D0000}"/>
    <cellStyle name="Normal 90 2 2 5 2 2 2" xfId="14891" xr:uid="{00000000-0005-0000-0000-0000C89D0000}"/>
    <cellStyle name="Normal 90 2 2 5 2 2 3" xfId="23044" xr:uid="{00000000-0005-0000-0000-0000C99D0000}"/>
    <cellStyle name="Normal 90 2 2 5 2 2 4" xfId="31197" xr:uid="{00000000-0005-0000-0000-0000CA9D0000}"/>
    <cellStyle name="Normal 90 2 2 5 2 2 5" xfId="39429" xr:uid="{00000000-0005-0000-0000-0000CB9D0000}"/>
    <cellStyle name="Normal 90 2 2 5 2 2 6" xfId="48940" xr:uid="{00000000-0005-0000-0000-0000CC9D0000}"/>
    <cellStyle name="Normal 90 2 2 5 2 3" xfId="7934" xr:uid="{00000000-0005-0000-0000-0000CD9D0000}"/>
    <cellStyle name="Normal 90 2 2 5 2 3 2" xfId="17451" xr:uid="{00000000-0005-0000-0000-0000CE9D0000}"/>
    <cellStyle name="Normal 90 2 2 5 2 3 3" xfId="25604" xr:uid="{00000000-0005-0000-0000-0000CF9D0000}"/>
    <cellStyle name="Normal 90 2 2 5 2 3 4" xfId="33757" xr:uid="{00000000-0005-0000-0000-0000D09D0000}"/>
    <cellStyle name="Normal 90 2 2 5 2 3 5" xfId="41989" xr:uid="{00000000-0005-0000-0000-0000D19D0000}"/>
    <cellStyle name="Normal 90 2 2 5 2 3 6" xfId="51500" xr:uid="{00000000-0005-0000-0000-0000D29D0000}"/>
    <cellStyle name="Normal 90 2 2 5 2 4" xfId="11851" xr:uid="{00000000-0005-0000-0000-0000D39D0000}"/>
    <cellStyle name="Normal 90 2 2 5 2 5" xfId="20010" xr:uid="{00000000-0005-0000-0000-0000D49D0000}"/>
    <cellStyle name="Normal 90 2 2 5 2 6" xfId="28163" xr:uid="{00000000-0005-0000-0000-0000D59D0000}"/>
    <cellStyle name="Normal 90 2 2 5 2 7" xfId="36395" xr:uid="{00000000-0005-0000-0000-0000D69D0000}"/>
    <cellStyle name="Normal 90 2 2 5 2 8" xfId="45906" xr:uid="{00000000-0005-0000-0000-0000D79D0000}"/>
    <cellStyle name="Normal 90 2 2 5 3" xfId="4094" xr:uid="{00000000-0005-0000-0000-0000D89D0000}"/>
    <cellStyle name="Normal 90 2 2 5 3 2" xfId="13611" xr:uid="{00000000-0005-0000-0000-0000D99D0000}"/>
    <cellStyle name="Normal 90 2 2 5 3 3" xfId="21764" xr:uid="{00000000-0005-0000-0000-0000DA9D0000}"/>
    <cellStyle name="Normal 90 2 2 5 3 4" xfId="29917" xr:uid="{00000000-0005-0000-0000-0000DB9D0000}"/>
    <cellStyle name="Normal 90 2 2 5 3 5" xfId="38149" xr:uid="{00000000-0005-0000-0000-0000DC9D0000}"/>
    <cellStyle name="Normal 90 2 2 5 3 6" xfId="47660" xr:uid="{00000000-0005-0000-0000-0000DD9D0000}"/>
    <cellStyle name="Normal 90 2 2 5 4" xfId="6654" xr:uid="{00000000-0005-0000-0000-0000DE9D0000}"/>
    <cellStyle name="Normal 90 2 2 5 4 2" xfId="16171" xr:uid="{00000000-0005-0000-0000-0000DF9D0000}"/>
    <cellStyle name="Normal 90 2 2 5 4 3" xfId="24324" xr:uid="{00000000-0005-0000-0000-0000E09D0000}"/>
    <cellStyle name="Normal 90 2 2 5 4 4" xfId="32477" xr:uid="{00000000-0005-0000-0000-0000E19D0000}"/>
    <cellStyle name="Normal 90 2 2 5 4 5" xfId="40709" xr:uid="{00000000-0005-0000-0000-0000E29D0000}"/>
    <cellStyle name="Normal 90 2 2 5 4 6" xfId="50220" xr:uid="{00000000-0005-0000-0000-0000E39D0000}"/>
    <cellStyle name="Normal 90 2 2 5 5" xfId="10571" xr:uid="{00000000-0005-0000-0000-0000E49D0000}"/>
    <cellStyle name="Normal 90 2 2 5 6" xfId="18730" xr:uid="{00000000-0005-0000-0000-0000E59D0000}"/>
    <cellStyle name="Normal 90 2 2 5 7" xfId="26883" xr:uid="{00000000-0005-0000-0000-0000E69D0000}"/>
    <cellStyle name="Normal 90 2 2 5 8" xfId="35115" xr:uid="{00000000-0005-0000-0000-0000E79D0000}"/>
    <cellStyle name="Normal 90 2 2 5 9" xfId="44626" xr:uid="{00000000-0005-0000-0000-0000E89D0000}"/>
    <cellStyle name="Normal 90 2 2 6" xfId="1694" xr:uid="{00000000-0005-0000-0000-0000E99D0000}"/>
    <cellStyle name="Normal 90 2 2 6 2" xfId="4734" xr:uid="{00000000-0005-0000-0000-0000EA9D0000}"/>
    <cellStyle name="Normal 90 2 2 6 2 2" xfId="14251" xr:uid="{00000000-0005-0000-0000-0000EB9D0000}"/>
    <cellStyle name="Normal 90 2 2 6 2 3" xfId="22404" xr:uid="{00000000-0005-0000-0000-0000EC9D0000}"/>
    <cellStyle name="Normal 90 2 2 6 2 4" xfId="30557" xr:uid="{00000000-0005-0000-0000-0000ED9D0000}"/>
    <cellStyle name="Normal 90 2 2 6 2 5" xfId="38789" xr:uid="{00000000-0005-0000-0000-0000EE9D0000}"/>
    <cellStyle name="Normal 90 2 2 6 2 6" xfId="48300" xr:uid="{00000000-0005-0000-0000-0000EF9D0000}"/>
    <cellStyle name="Normal 90 2 2 6 3" xfId="7294" xr:uid="{00000000-0005-0000-0000-0000F09D0000}"/>
    <cellStyle name="Normal 90 2 2 6 3 2" xfId="16811" xr:uid="{00000000-0005-0000-0000-0000F19D0000}"/>
    <cellStyle name="Normal 90 2 2 6 3 3" xfId="24964" xr:uid="{00000000-0005-0000-0000-0000F29D0000}"/>
    <cellStyle name="Normal 90 2 2 6 3 4" xfId="33117" xr:uid="{00000000-0005-0000-0000-0000F39D0000}"/>
    <cellStyle name="Normal 90 2 2 6 3 5" xfId="41349" xr:uid="{00000000-0005-0000-0000-0000F49D0000}"/>
    <cellStyle name="Normal 90 2 2 6 3 6" xfId="50860" xr:uid="{00000000-0005-0000-0000-0000F59D0000}"/>
    <cellStyle name="Normal 90 2 2 6 4" xfId="11211" xr:uid="{00000000-0005-0000-0000-0000F69D0000}"/>
    <cellStyle name="Normal 90 2 2 6 5" xfId="19370" xr:uid="{00000000-0005-0000-0000-0000F79D0000}"/>
    <cellStyle name="Normal 90 2 2 6 6" xfId="27523" xr:uid="{00000000-0005-0000-0000-0000F89D0000}"/>
    <cellStyle name="Normal 90 2 2 6 7" xfId="35755" xr:uid="{00000000-0005-0000-0000-0000F99D0000}"/>
    <cellStyle name="Normal 90 2 2 6 8" xfId="45266" xr:uid="{00000000-0005-0000-0000-0000FA9D0000}"/>
    <cellStyle name="Normal 90 2 2 7" xfId="2973" xr:uid="{00000000-0005-0000-0000-0000FB9D0000}"/>
    <cellStyle name="Normal 90 2 2 7 2" xfId="12490" xr:uid="{00000000-0005-0000-0000-0000FC9D0000}"/>
    <cellStyle name="Normal 90 2 2 7 3" xfId="20649" xr:uid="{00000000-0005-0000-0000-0000FD9D0000}"/>
    <cellStyle name="Normal 90 2 2 7 4" xfId="28802" xr:uid="{00000000-0005-0000-0000-0000FE9D0000}"/>
    <cellStyle name="Normal 90 2 2 7 5" xfId="37034" xr:uid="{00000000-0005-0000-0000-0000FF9D0000}"/>
    <cellStyle name="Normal 90 2 2 7 6" xfId="46545" xr:uid="{00000000-0005-0000-0000-0000009E0000}"/>
    <cellStyle name="Normal 90 2 2 8" xfId="3052" xr:uid="{00000000-0005-0000-0000-0000019E0000}"/>
    <cellStyle name="Normal 90 2 2 8 2" xfId="12569" xr:uid="{00000000-0005-0000-0000-0000029E0000}"/>
    <cellStyle name="Normal 90 2 2 8 3" xfId="20728" xr:uid="{00000000-0005-0000-0000-0000039E0000}"/>
    <cellStyle name="Normal 90 2 2 8 4" xfId="28881" xr:uid="{00000000-0005-0000-0000-0000049E0000}"/>
    <cellStyle name="Normal 90 2 2 8 5" xfId="37113" xr:uid="{00000000-0005-0000-0000-0000059E0000}"/>
    <cellStyle name="Normal 90 2 2 8 6" xfId="46624" xr:uid="{00000000-0005-0000-0000-0000069E0000}"/>
    <cellStyle name="Normal 90 2 2 9" xfId="3131" xr:uid="{00000000-0005-0000-0000-0000079E0000}"/>
    <cellStyle name="Normal 90 2 2 9 2" xfId="12648" xr:uid="{00000000-0005-0000-0000-0000089E0000}"/>
    <cellStyle name="Normal 90 2 2 9 3" xfId="20807" xr:uid="{00000000-0005-0000-0000-0000099E0000}"/>
    <cellStyle name="Normal 90 2 2 9 4" xfId="28960" xr:uid="{00000000-0005-0000-0000-00000A9E0000}"/>
    <cellStyle name="Normal 90 2 2 9 5" xfId="37192" xr:uid="{00000000-0005-0000-0000-00000B9E0000}"/>
    <cellStyle name="Normal 90 2 2 9 6" xfId="46703" xr:uid="{00000000-0005-0000-0000-00000C9E0000}"/>
    <cellStyle name="Normal 90 2 20" xfId="8842" xr:uid="{00000000-0005-0000-0000-00000D9E0000}"/>
    <cellStyle name="Normal 90 2 20 2" xfId="42897" xr:uid="{00000000-0005-0000-0000-00000E9E0000}"/>
    <cellStyle name="Normal 90 2 20 3" xfId="52408" xr:uid="{00000000-0005-0000-0000-00000F9E0000}"/>
    <cellStyle name="Normal 90 2 21" xfId="8921" xr:uid="{00000000-0005-0000-0000-0000109E0000}"/>
    <cellStyle name="Normal 90 2 21 2" xfId="42976" xr:uid="{00000000-0005-0000-0000-0000119E0000}"/>
    <cellStyle name="Normal 90 2 21 3" xfId="52487" xr:uid="{00000000-0005-0000-0000-0000129E0000}"/>
    <cellStyle name="Normal 90 2 22" xfId="9000" xr:uid="{00000000-0005-0000-0000-0000139E0000}"/>
    <cellStyle name="Normal 90 2 22 2" xfId="43055" xr:uid="{00000000-0005-0000-0000-0000149E0000}"/>
    <cellStyle name="Normal 90 2 22 3" xfId="52566" xr:uid="{00000000-0005-0000-0000-0000159E0000}"/>
    <cellStyle name="Normal 90 2 23" xfId="9079" xr:uid="{00000000-0005-0000-0000-0000169E0000}"/>
    <cellStyle name="Normal 90 2 23 2" xfId="43134" xr:uid="{00000000-0005-0000-0000-0000179E0000}"/>
    <cellStyle name="Normal 90 2 23 3" xfId="52645" xr:uid="{00000000-0005-0000-0000-0000189E0000}"/>
    <cellStyle name="Normal 90 2 24" xfId="9158" xr:uid="{00000000-0005-0000-0000-0000199E0000}"/>
    <cellStyle name="Normal 90 2 24 2" xfId="43213" xr:uid="{00000000-0005-0000-0000-00001A9E0000}"/>
    <cellStyle name="Normal 90 2 24 3" xfId="52724" xr:uid="{00000000-0005-0000-0000-00001B9E0000}"/>
    <cellStyle name="Normal 90 2 25" xfId="9237" xr:uid="{00000000-0005-0000-0000-00001C9E0000}"/>
    <cellStyle name="Normal 90 2 25 2" xfId="43292" xr:uid="{00000000-0005-0000-0000-00001D9E0000}"/>
    <cellStyle name="Normal 90 2 25 3" xfId="52803" xr:uid="{00000000-0005-0000-0000-00001E9E0000}"/>
    <cellStyle name="Normal 90 2 26" xfId="9316" xr:uid="{00000000-0005-0000-0000-00001F9E0000}"/>
    <cellStyle name="Normal 90 2 26 2" xfId="43371" xr:uid="{00000000-0005-0000-0000-0000209E0000}"/>
    <cellStyle name="Normal 90 2 26 3" xfId="52882" xr:uid="{00000000-0005-0000-0000-0000219E0000}"/>
    <cellStyle name="Normal 90 2 27" xfId="9395" xr:uid="{00000000-0005-0000-0000-0000229E0000}"/>
    <cellStyle name="Normal 90 2 27 2" xfId="43450" xr:uid="{00000000-0005-0000-0000-0000239E0000}"/>
    <cellStyle name="Normal 90 2 27 3" xfId="52961" xr:uid="{00000000-0005-0000-0000-0000249E0000}"/>
    <cellStyle name="Normal 90 2 28" xfId="9474" xr:uid="{00000000-0005-0000-0000-0000259E0000}"/>
    <cellStyle name="Normal 90 2 28 2" xfId="43529" xr:uid="{00000000-0005-0000-0000-0000269E0000}"/>
    <cellStyle name="Normal 90 2 28 3" xfId="53040" xr:uid="{00000000-0005-0000-0000-0000279E0000}"/>
    <cellStyle name="Normal 90 2 29" xfId="9553" xr:uid="{00000000-0005-0000-0000-0000289E0000}"/>
    <cellStyle name="Normal 90 2 29 2" xfId="43608" xr:uid="{00000000-0005-0000-0000-0000299E0000}"/>
    <cellStyle name="Normal 90 2 29 3" xfId="53119" xr:uid="{00000000-0005-0000-0000-00002A9E0000}"/>
    <cellStyle name="Normal 90 2 3" xfId="432" xr:uid="{00000000-0005-0000-0000-00002B9E0000}"/>
    <cellStyle name="Normal 90 2 3 10" xfId="26275" xr:uid="{00000000-0005-0000-0000-00002C9E0000}"/>
    <cellStyle name="Normal 90 2 3 11" xfId="34507" xr:uid="{00000000-0005-0000-0000-00002D9E0000}"/>
    <cellStyle name="Normal 90 2 3 12" xfId="44018" xr:uid="{00000000-0005-0000-0000-00002E9E0000}"/>
    <cellStyle name="Normal 90 2 3 2" xfId="594" xr:uid="{00000000-0005-0000-0000-00002F9E0000}"/>
    <cellStyle name="Normal 90 2 3 2 10" xfId="34667" xr:uid="{00000000-0005-0000-0000-0000309E0000}"/>
    <cellStyle name="Normal 90 2 3 2 11" xfId="44178" xr:uid="{00000000-0005-0000-0000-0000319E0000}"/>
    <cellStyle name="Normal 90 2 3 2 2" xfId="920" xr:uid="{00000000-0005-0000-0000-0000329E0000}"/>
    <cellStyle name="Normal 90 2 3 2 2 10" xfId="44498" xr:uid="{00000000-0005-0000-0000-0000339E0000}"/>
    <cellStyle name="Normal 90 2 3 2 2 2" xfId="1563" xr:uid="{00000000-0005-0000-0000-0000349E0000}"/>
    <cellStyle name="Normal 90 2 3 2 2 2 2" xfId="2846" xr:uid="{00000000-0005-0000-0000-0000359E0000}"/>
    <cellStyle name="Normal 90 2 3 2 2 2 2 2" xfId="5886" xr:uid="{00000000-0005-0000-0000-0000369E0000}"/>
    <cellStyle name="Normal 90 2 3 2 2 2 2 2 2" xfId="15403" xr:uid="{00000000-0005-0000-0000-0000379E0000}"/>
    <cellStyle name="Normal 90 2 3 2 2 2 2 2 3" xfId="23556" xr:uid="{00000000-0005-0000-0000-0000389E0000}"/>
    <cellStyle name="Normal 90 2 3 2 2 2 2 2 4" xfId="31709" xr:uid="{00000000-0005-0000-0000-0000399E0000}"/>
    <cellStyle name="Normal 90 2 3 2 2 2 2 2 5" xfId="39941" xr:uid="{00000000-0005-0000-0000-00003A9E0000}"/>
    <cellStyle name="Normal 90 2 3 2 2 2 2 2 6" xfId="49452" xr:uid="{00000000-0005-0000-0000-00003B9E0000}"/>
    <cellStyle name="Normal 90 2 3 2 2 2 2 3" xfId="8446" xr:uid="{00000000-0005-0000-0000-00003C9E0000}"/>
    <cellStyle name="Normal 90 2 3 2 2 2 2 3 2" xfId="17963" xr:uid="{00000000-0005-0000-0000-00003D9E0000}"/>
    <cellStyle name="Normal 90 2 3 2 2 2 2 3 3" xfId="26116" xr:uid="{00000000-0005-0000-0000-00003E9E0000}"/>
    <cellStyle name="Normal 90 2 3 2 2 2 2 3 4" xfId="34269" xr:uid="{00000000-0005-0000-0000-00003F9E0000}"/>
    <cellStyle name="Normal 90 2 3 2 2 2 2 3 5" xfId="42501" xr:uid="{00000000-0005-0000-0000-0000409E0000}"/>
    <cellStyle name="Normal 90 2 3 2 2 2 2 3 6" xfId="52012" xr:uid="{00000000-0005-0000-0000-0000419E0000}"/>
    <cellStyle name="Normal 90 2 3 2 2 2 2 4" xfId="12363" xr:uid="{00000000-0005-0000-0000-0000429E0000}"/>
    <cellStyle name="Normal 90 2 3 2 2 2 2 5" xfId="20522" xr:uid="{00000000-0005-0000-0000-0000439E0000}"/>
    <cellStyle name="Normal 90 2 3 2 2 2 2 6" xfId="28675" xr:uid="{00000000-0005-0000-0000-0000449E0000}"/>
    <cellStyle name="Normal 90 2 3 2 2 2 2 7" xfId="36907" xr:uid="{00000000-0005-0000-0000-0000459E0000}"/>
    <cellStyle name="Normal 90 2 3 2 2 2 2 8" xfId="46418" xr:uid="{00000000-0005-0000-0000-0000469E0000}"/>
    <cellStyle name="Normal 90 2 3 2 2 2 3" xfId="4606" xr:uid="{00000000-0005-0000-0000-0000479E0000}"/>
    <cellStyle name="Normal 90 2 3 2 2 2 3 2" xfId="14123" xr:uid="{00000000-0005-0000-0000-0000489E0000}"/>
    <cellStyle name="Normal 90 2 3 2 2 2 3 3" xfId="22276" xr:uid="{00000000-0005-0000-0000-0000499E0000}"/>
    <cellStyle name="Normal 90 2 3 2 2 2 3 4" xfId="30429" xr:uid="{00000000-0005-0000-0000-00004A9E0000}"/>
    <cellStyle name="Normal 90 2 3 2 2 2 3 5" xfId="38661" xr:uid="{00000000-0005-0000-0000-00004B9E0000}"/>
    <cellStyle name="Normal 90 2 3 2 2 2 3 6" xfId="48172" xr:uid="{00000000-0005-0000-0000-00004C9E0000}"/>
    <cellStyle name="Normal 90 2 3 2 2 2 4" xfId="7166" xr:uid="{00000000-0005-0000-0000-00004D9E0000}"/>
    <cellStyle name="Normal 90 2 3 2 2 2 4 2" xfId="16683" xr:uid="{00000000-0005-0000-0000-00004E9E0000}"/>
    <cellStyle name="Normal 90 2 3 2 2 2 4 3" xfId="24836" xr:uid="{00000000-0005-0000-0000-00004F9E0000}"/>
    <cellStyle name="Normal 90 2 3 2 2 2 4 4" xfId="32989" xr:uid="{00000000-0005-0000-0000-0000509E0000}"/>
    <cellStyle name="Normal 90 2 3 2 2 2 4 5" xfId="41221" xr:uid="{00000000-0005-0000-0000-0000519E0000}"/>
    <cellStyle name="Normal 90 2 3 2 2 2 4 6" xfId="50732" xr:uid="{00000000-0005-0000-0000-0000529E0000}"/>
    <cellStyle name="Normal 90 2 3 2 2 2 5" xfId="11083" xr:uid="{00000000-0005-0000-0000-0000539E0000}"/>
    <cellStyle name="Normal 90 2 3 2 2 2 6" xfId="19242" xr:uid="{00000000-0005-0000-0000-0000549E0000}"/>
    <cellStyle name="Normal 90 2 3 2 2 2 7" xfId="27395" xr:uid="{00000000-0005-0000-0000-0000559E0000}"/>
    <cellStyle name="Normal 90 2 3 2 2 2 8" xfId="35627" xr:uid="{00000000-0005-0000-0000-0000569E0000}"/>
    <cellStyle name="Normal 90 2 3 2 2 2 9" xfId="45138" xr:uid="{00000000-0005-0000-0000-0000579E0000}"/>
    <cellStyle name="Normal 90 2 3 2 2 3" xfId="2206" xr:uid="{00000000-0005-0000-0000-0000589E0000}"/>
    <cellStyle name="Normal 90 2 3 2 2 3 2" xfId="5246" xr:uid="{00000000-0005-0000-0000-0000599E0000}"/>
    <cellStyle name="Normal 90 2 3 2 2 3 2 2" xfId="14763" xr:uid="{00000000-0005-0000-0000-00005A9E0000}"/>
    <cellStyle name="Normal 90 2 3 2 2 3 2 3" xfId="22916" xr:uid="{00000000-0005-0000-0000-00005B9E0000}"/>
    <cellStyle name="Normal 90 2 3 2 2 3 2 4" xfId="31069" xr:uid="{00000000-0005-0000-0000-00005C9E0000}"/>
    <cellStyle name="Normal 90 2 3 2 2 3 2 5" xfId="39301" xr:uid="{00000000-0005-0000-0000-00005D9E0000}"/>
    <cellStyle name="Normal 90 2 3 2 2 3 2 6" xfId="48812" xr:uid="{00000000-0005-0000-0000-00005E9E0000}"/>
    <cellStyle name="Normal 90 2 3 2 2 3 3" xfId="7806" xr:uid="{00000000-0005-0000-0000-00005F9E0000}"/>
    <cellStyle name="Normal 90 2 3 2 2 3 3 2" xfId="17323" xr:uid="{00000000-0005-0000-0000-0000609E0000}"/>
    <cellStyle name="Normal 90 2 3 2 2 3 3 3" xfId="25476" xr:uid="{00000000-0005-0000-0000-0000619E0000}"/>
    <cellStyle name="Normal 90 2 3 2 2 3 3 4" xfId="33629" xr:uid="{00000000-0005-0000-0000-0000629E0000}"/>
    <cellStyle name="Normal 90 2 3 2 2 3 3 5" xfId="41861" xr:uid="{00000000-0005-0000-0000-0000639E0000}"/>
    <cellStyle name="Normal 90 2 3 2 2 3 3 6" xfId="51372" xr:uid="{00000000-0005-0000-0000-0000649E0000}"/>
    <cellStyle name="Normal 90 2 3 2 2 3 4" xfId="11723" xr:uid="{00000000-0005-0000-0000-0000659E0000}"/>
    <cellStyle name="Normal 90 2 3 2 2 3 5" xfId="19882" xr:uid="{00000000-0005-0000-0000-0000669E0000}"/>
    <cellStyle name="Normal 90 2 3 2 2 3 6" xfId="28035" xr:uid="{00000000-0005-0000-0000-0000679E0000}"/>
    <cellStyle name="Normal 90 2 3 2 2 3 7" xfId="36267" xr:uid="{00000000-0005-0000-0000-0000689E0000}"/>
    <cellStyle name="Normal 90 2 3 2 2 3 8" xfId="45778" xr:uid="{00000000-0005-0000-0000-0000699E0000}"/>
    <cellStyle name="Normal 90 2 3 2 2 4" xfId="3966" xr:uid="{00000000-0005-0000-0000-00006A9E0000}"/>
    <cellStyle name="Normal 90 2 3 2 2 4 2" xfId="13483" xr:uid="{00000000-0005-0000-0000-00006B9E0000}"/>
    <cellStyle name="Normal 90 2 3 2 2 4 3" xfId="21636" xr:uid="{00000000-0005-0000-0000-00006C9E0000}"/>
    <cellStyle name="Normal 90 2 3 2 2 4 4" xfId="29789" xr:uid="{00000000-0005-0000-0000-00006D9E0000}"/>
    <cellStyle name="Normal 90 2 3 2 2 4 5" xfId="38021" xr:uid="{00000000-0005-0000-0000-00006E9E0000}"/>
    <cellStyle name="Normal 90 2 3 2 2 4 6" xfId="47532" xr:uid="{00000000-0005-0000-0000-00006F9E0000}"/>
    <cellStyle name="Normal 90 2 3 2 2 5" xfId="6526" xr:uid="{00000000-0005-0000-0000-0000709E0000}"/>
    <cellStyle name="Normal 90 2 3 2 2 5 2" xfId="16043" xr:uid="{00000000-0005-0000-0000-0000719E0000}"/>
    <cellStyle name="Normal 90 2 3 2 2 5 3" xfId="24196" xr:uid="{00000000-0005-0000-0000-0000729E0000}"/>
    <cellStyle name="Normal 90 2 3 2 2 5 4" xfId="32349" xr:uid="{00000000-0005-0000-0000-0000739E0000}"/>
    <cellStyle name="Normal 90 2 3 2 2 5 5" xfId="40581" xr:uid="{00000000-0005-0000-0000-0000749E0000}"/>
    <cellStyle name="Normal 90 2 3 2 2 5 6" xfId="50092" xr:uid="{00000000-0005-0000-0000-0000759E0000}"/>
    <cellStyle name="Normal 90 2 3 2 2 6" xfId="10443" xr:uid="{00000000-0005-0000-0000-0000769E0000}"/>
    <cellStyle name="Normal 90 2 3 2 2 7" xfId="18602" xr:uid="{00000000-0005-0000-0000-0000779E0000}"/>
    <cellStyle name="Normal 90 2 3 2 2 8" xfId="26755" xr:uid="{00000000-0005-0000-0000-0000789E0000}"/>
    <cellStyle name="Normal 90 2 3 2 2 9" xfId="34987" xr:uid="{00000000-0005-0000-0000-0000799E0000}"/>
    <cellStyle name="Normal 90 2 3 2 3" xfId="1243" xr:uid="{00000000-0005-0000-0000-00007A9E0000}"/>
    <cellStyle name="Normal 90 2 3 2 3 2" xfId="2526" xr:uid="{00000000-0005-0000-0000-00007B9E0000}"/>
    <cellStyle name="Normal 90 2 3 2 3 2 2" xfId="5566" xr:uid="{00000000-0005-0000-0000-00007C9E0000}"/>
    <cellStyle name="Normal 90 2 3 2 3 2 2 2" xfId="15083" xr:uid="{00000000-0005-0000-0000-00007D9E0000}"/>
    <cellStyle name="Normal 90 2 3 2 3 2 2 3" xfId="23236" xr:uid="{00000000-0005-0000-0000-00007E9E0000}"/>
    <cellStyle name="Normal 90 2 3 2 3 2 2 4" xfId="31389" xr:uid="{00000000-0005-0000-0000-00007F9E0000}"/>
    <cellStyle name="Normal 90 2 3 2 3 2 2 5" xfId="39621" xr:uid="{00000000-0005-0000-0000-0000809E0000}"/>
    <cellStyle name="Normal 90 2 3 2 3 2 2 6" xfId="49132" xr:uid="{00000000-0005-0000-0000-0000819E0000}"/>
    <cellStyle name="Normal 90 2 3 2 3 2 3" xfId="8126" xr:uid="{00000000-0005-0000-0000-0000829E0000}"/>
    <cellStyle name="Normal 90 2 3 2 3 2 3 2" xfId="17643" xr:uid="{00000000-0005-0000-0000-0000839E0000}"/>
    <cellStyle name="Normal 90 2 3 2 3 2 3 3" xfId="25796" xr:uid="{00000000-0005-0000-0000-0000849E0000}"/>
    <cellStyle name="Normal 90 2 3 2 3 2 3 4" xfId="33949" xr:uid="{00000000-0005-0000-0000-0000859E0000}"/>
    <cellStyle name="Normal 90 2 3 2 3 2 3 5" xfId="42181" xr:uid="{00000000-0005-0000-0000-0000869E0000}"/>
    <cellStyle name="Normal 90 2 3 2 3 2 3 6" xfId="51692" xr:uid="{00000000-0005-0000-0000-0000879E0000}"/>
    <cellStyle name="Normal 90 2 3 2 3 2 4" xfId="12043" xr:uid="{00000000-0005-0000-0000-0000889E0000}"/>
    <cellStyle name="Normal 90 2 3 2 3 2 5" xfId="20202" xr:uid="{00000000-0005-0000-0000-0000899E0000}"/>
    <cellStyle name="Normal 90 2 3 2 3 2 6" xfId="28355" xr:uid="{00000000-0005-0000-0000-00008A9E0000}"/>
    <cellStyle name="Normal 90 2 3 2 3 2 7" xfId="36587" xr:uid="{00000000-0005-0000-0000-00008B9E0000}"/>
    <cellStyle name="Normal 90 2 3 2 3 2 8" xfId="46098" xr:uid="{00000000-0005-0000-0000-00008C9E0000}"/>
    <cellStyle name="Normal 90 2 3 2 3 3" xfId="4286" xr:uid="{00000000-0005-0000-0000-00008D9E0000}"/>
    <cellStyle name="Normal 90 2 3 2 3 3 2" xfId="13803" xr:uid="{00000000-0005-0000-0000-00008E9E0000}"/>
    <cellStyle name="Normal 90 2 3 2 3 3 3" xfId="21956" xr:uid="{00000000-0005-0000-0000-00008F9E0000}"/>
    <cellStyle name="Normal 90 2 3 2 3 3 4" xfId="30109" xr:uid="{00000000-0005-0000-0000-0000909E0000}"/>
    <cellStyle name="Normal 90 2 3 2 3 3 5" xfId="38341" xr:uid="{00000000-0005-0000-0000-0000919E0000}"/>
    <cellStyle name="Normal 90 2 3 2 3 3 6" xfId="47852" xr:uid="{00000000-0005-0000-0000-0000929E0000}"/>
    <cellStyle name="Normal 90 2 3 2 3 4" xfId="6846" xr:uid="{00000000-0005-0000-0000-0000939E0000}"/>
    <cellStyle name="Normal 90 2 3 2 3 4 2" xfId="16363" xr:uid="{00000000-0005-0000-0000-0000949E0000}"/>
    <cellStyle name="Normal 90 2 3 2 3 4 3" xfId="24516" xr:uid="{00000000-0005-0000-0000-0000959E0000}"/>
    <cellStyle name="Normal 90 2 3 2 3 4 4" xfId="32669" xr:uid="{00000000-0005-0000-0000-0000969E0000}"/>
    <cellStyle name="Normal 90 2 3 2 3 4 5" xfId="40901" xr:uid="{00000000-0005-0000-0000-0000979E0000}"/>
    <cellStyle name="Normal 90 2 3 2 3 4 6" xfId="50412" xr:uid="{00000000-0005-0000-0000-0000989E0000}"/>
    <cellStyle name="Normal 90 2 3 2 3 5" xfId="10763" xr:uid="{00000000-0005-0000-0000-0000999E0000}"/>
    <cellStyle name="Normal 90 2 3 2 3 6" xfId="18922" xr:uid="{00000000-0005-0000-0000-00009A9E0000}"/>
    <cellStyle name="Normal 90 2 3 2 3 7" xfId="27075" xr:uid="{00000000-0005-0000-0000-00009B9E0000}"/>
    <cellStyle name="Normal 90 2 3 2 3 8" xfId="35307" xr:uid="{00000000-0005-0000-0000-00009C9E0000}"/>
    <cellStyle name="Normal 90 2 3 2 3 9" xfId="44818" xr:uid="{00000000-0005-0000-0000-00009D9E0000}"/>
    <cellStyle name="Normal 90 2 3 2 4" xfId="1886" xr:uid="{00000000-0005-0000-0000-00009E9E0000}"/>
    <cellStyle name="Normal 90 2 3 2 4 2" xfId="4926" xr:uid="{00000000-0005-0000-0000-00009F9E0000}"/>
    <cellStyle name="Normal 90 2 3 2 4 2 2" xfId="14443" xr:uid="{00000000-0005-0000-0000-0000A09E0000}"/>
    <cellStyle name="Normal 90 2 3 2 4 2 3" xfId="22596" xr:uid="{00000000-0005-0000-0000-0000A19E0000}"/>
    <cellStyle name="Normal 90 2 3 2 4 2 4" xfId="30749" xr:uid="{00000000-0005-0000-0000-0000A29E0000}"/>
    <cellStyle name="Normal 90 2 3 2 4 2 5" xfId="38981" xr:uid="{00000000-0005-0000-0000-0000A39E0000}"/>
    <cellStyle name="Normal 90 2 3 2 4 2 6" xfId="48492" xr:uid="{00000000-0005-0000-0000-0000A49E0000}"/>
    <cellStyle name="Normal 90 2 3 2 4 3" xfId="7486" xr:uid="{00000000-0005-0000-0000-0000A59E0000}"/>
    <cellStyle name="Normal 90 2 3 2 4 3 2" xfId="17003" xr:uid="{00000000-0005-0000-0000-0000A69E0000}"/>
    <cellStyle name="Normal 90 2 3 2 4 3 3" xfId="25156" xr:uid="{00000000-0005-0000-0000-0000A79E0000}"/>
    <cellStyle name="Normal 90 2 3 2 4 3 4" xfId="33309" xr:uid="{00000000-0005-0000-0000-0000A89E0000}"/>
    <cellStyle name="Normal 90 2 3 2 4 3 5" xfId="41541" xr:uid="{00000000-0005-0000-0000-0000A99E0000}"/>
    <cellStyle name="Normal 90 2 3 2 4 3 6" xfId="51052" xr:uid="{00000000-0005-0000-0000-0000AA9E0000}"/>
    <cellStyle name="Normal 90 2 3 2 4 4" xfId="11403" xr:uid="{00000000-0005-0000-0000-0000AB9E0000}"/>
    <cellStyle name="Normal 90 2 3 2 4 5" xfId="19562" xr:uid="{00000000-0005-0000-0000-0000AC9E0000}"/>
    <cellStyle name="Normal 90 2 3 2 4 6" xfId="27715" xr:uid="{00000000-0005-0000-0000-0000AD9E0000}"/>
    <cellStyle name="Normal 90 2 3 2 4 7" xfId="35947" xr:uid="{00000000-0005-0000-0000-0000AE9E0000}"/>
    <cellStyle name="Normal 90 2 3 2 4 8" xfId="45458" xr:uid="{00000000-0005-0000-0000-0000AF9E0000}"/>
    <cellStyle name="Normal 90 2 3 2 5" xfId="3643" xr:uid="{00000000-0005-0000-0000-0000B09E0000}"/>
    <cellStyle name="Normal 90 2 3 2 5 2" xfId="13160" xr:uid="{00000000-0005-0000-0000-0000B19E0000}"/>
    <cellStyle name="Normal 90 2 3 2 5 3" xfId="21316" xr:uid="{00000000-0005-0000-0000-0000B29E0000}"/>
    <cellStyle name="Normal 90 2 3 2 5 4" xfId="29469" xr:uid="{00000000-0005-0000-0000-0000B39E0000}"/>
    <cellStyle name="Normal 90 2 3 2 5 5" xfId="37701" xr:uid="{00000000-0005-0000-0000-0000B49E0000}"/>
    <cellStyle name="Normal 90 2 3 2 5 6" xfId="47212" xr:uid="{00000000-0005-0000-0000-0000B59E0000}"/>
    <cellStyle name="Normal 90 2 3 2 6" xfId="6206" xr:uid="{00000000-0005-0000-0000-0000B69E0000}"/>
    <cellStyle name="Normal 90 2 3 2 6 2" xfId="15723" xr:uid="{00000000-0005-0000-0000-0000B79E0000}"/>
    <cellStyle name="Normal 90 2 3 2 6 3" xfId="23876" xr:uid="{00000000-0005-0000-0000-0000B89E0000}"/>
    <cellStyle name="Normal 90 2 3 2 6 4" xfId="32029" xr:uid="{00000000-0005-0000-0000-0000B99E0000}"/>
    <cellStyle name="Normal 90 2 3 2 6 5" xfId="40261" xr:uid="{00000000-0005-0000-0000-0000BA9E0000}"/>
    <cellStyle name="Normal 90 2 3 2 6 6" xfId="49772" xr:uid="{00000000-0005-0000-0000-0000BB9E0000}"/>
    <cellStyle name="Normal 90 2 3 2 7" xfId="10123" xr:uid="{00000000-0005-0000-0000-0000BC9E0000}"/>
    <cellStyle name="Normal 90 2 3 2 8" xfId="18282" xr:uid="{00000000-0005-0000-0000-0000BD9E0000}"/>
    <cellStyle name="Normal 90 2 3 2 9" xfId="26435" xr:uid="{00000000-0005-0000-0000-0000BE9E0000}"/>
    <cellStyle name="Normal 90 2 3 3" xfId="757" xr:uid="{00000000-0005-0000-0000-0000BF9E0000}"/>
    <cellStyle name="Normal 90 2 3 3 10" xfId="44338" xr:uid="{00000000-0005-0000-0000-0000C09E0000}"/>
    <cellStyle name="Normal 90 2 3 3 2" xfId="1403" xr:uid="{00000000-0005-0000-0000-0000C19E0000}"/>
    <cellStyle name="Normal 90 2 3 3 2 2" xfId="2686" xr:uid="{00000000-0005-0000-0000-0000C29E0000}"/>
    <cellStyle name="Normal 90 2 3 3 2 2 2" xfId="5726" xr:uid="{00000000-0005-0000-0000-0000C39E0000}"/>
    <cellStyle name="Normal 90 2 3 3 2 2 2 2" xfId="15243" xr:uid="{00000000-0005-0000-0000-0000C49E0000}"/>
    <cellStyle name="Normal 90 2 3 3 2 2 2 3" xfId="23396" xr:uid="{00000000-0005-0000-0000-0000C59E0000}"/>
    <cellStyle name="Normal 90 2 3 3 2 2 2 4" xfId="31549" xr:uid="{00000000-0005-0000-0000-0000C69E0000}"/>
    <cellStyle name="Normal 90 2 3 3 2 2 2 5" xfId="39781" xr:uid="{00000000-0005-0000-0000-0000C79E0000}"/>
    <cellStyle name="Normal 90 2 3 3 2 2 2 6" xfId="49292" xr:uid="{00000000-0005-0000-0000-0000C89E0000}"/>
    <cellStyle name="Normal 90 2 3 3 2 2 3" xfId="8286" xr:uid="{00000000-0005-0000-0000-0000C99E0000}"/>
    <cellStyle name="Normal 90 2 3 3 2 2 3 2" xfId="17803" xr:uid="{00000000-0005-0000-0000-0000CA9E0000}"/>
    <cellStyle name="Normal 90 2 3 3 2 2 3 3" xfId="25956" xr:uid="{00000000-0005-0000-0000-0000CB9E0000}"/>
    <cellStyle name="Normal 90 2 3 3 2 2 3 4" xfId="34109" xr:uid="{00000000-0005-0000-0000-0000CC9E0000}"/>
    <cellStyle name="Normal 90 2 3 3 2 2 3 5" xfId="42341" xr:uid="{00000000-0005-0000-0000-0000CD9E0000}"/>
    <cellStyle name="Normal 90 2 3 3 2 2 3 6" xfId="51852" xr:uid="{00000000-0005-0000-0000-0000CE9E0000}"/>
    <cellStyle name="Normal 90 2 3 3 2 2 4" xfId="12203" xr:uid="{00000000-0005-0000-0000-0000CF9E0000}"/>
    <cellStyle name="Normal 90 2 3 3 2 2 5" xfId="20362" xr:uid="{00000000-0005-0000-0000-0000D09E0000}"/>
    <cellStyle name="Normal 90 2 3 3 2 2 6" xfId="28515" xr:uid="{00000000-0005-0000-0000-0000D19E0000}"/>
    <cellStyle name="Normal 90 2 3 3 2 2 7" xfId="36747" xr:uid="{00000000-0005-0000-0000-0000D29E0000}"/>
    <cellStyle name="Normal 90 2 3 3 2 2 8" xfId="46258" xr:uid="{00000000-0005-0000-0000-0000D39E0000}"/>
    <cellStyle name="Normal 90 2 3 3 2 3" xfId="4446" xr:uid="{00000000-0005-0000-0000-0000D49E0000}"/>
    <cellStyle name="Normal 90 2 3 3 2 3 2" xfId="13963" xr:uid="{00000000-0005-0000-0000-0000D59E0000}"/>
    <cellStyle name="Normal 90 2 3 3 2 3 3" xfId="22116" xr:uid="{00000000-0005-0000-0000-0000D69E0000}"/>
    <cellStyle name="Normal 90 2 3 3 2 3 4" xfId="30269" xr:uid="{00000000-0005-0000-0000-0000D79E0000}"/>
    <cellStyle name="Normal 90 2 3 3 2 3 5" xfId="38501" xr:uid="{00000000-0005-0000-0000-0000D89E0000}"/>
    <cellStyle name="Normal 90 2 3 3 2 3 6" xfId="48012" xr:uid="{00000000-0005-0000-0000-0000D99E0000}"/>
    <cellStyle name="Normal 90 2 3 3 2 4" xfId="7006" xr:uid="{00000000-0005-0000-0000-0000DA9E0000}"/>
    <cellStyle name="Normal 90 2 3 3 2 4 2" xfId="16523" xr:uid="{00000000-0005-0000-0000-0000DB9E0000}"/>
    <cellStyle name="Normal 90 2 3 3 2 4 3" xfId="24676" xr:uid="{00000000-0005-0000-0000-0000DC9E0000}"/>
    <cellStyle name="Normal 90 2 3 3 2 4 4" xfId="32829" xr:uid="{00000000-0005-0000-0000-0000DD9E0000}"/>
    <cellStyle name="Normal 90 2 3 3 2 4 5" xfId="41061" xr:uid="{00000000-0005-0000-0000-0000DE9E0000}"/>
    <cellStyle name="Normal 90 2 3 3 2 4 6" xfId="50572" xr:uid="{00000000-0005-0000-0000-0000DF9E0000}"/>
    <cellStyle name="Normal 90 2 3 3 2 5" xfId="10923" xr:uid="{00000000-0005-0000-0000-0000E09E0000}"/>
    <cellStyle name="Normal 90 2 3 3 2 6" xfId="19082" xr:uid="{00000000-0005-0000-0000-0000E19E0000}"/>
    <cellStyle name="Normal 90 2 3 3 2 7" xfId="27235" xr:uid="{00000000-0005-0000-0000-0000E29E0000}"/>
    <cellStyle name="Normal 90 2 3 3 2 8" xfId="35467" xr:uid="{00000000-0005-0000-0000-0000E39E0000}"/>
    <cellStyle name="Normal 90 2 3 3 2 9" xfId="44978" xr:uid="{00000000-0005-0000-0000-0000E49E0000}"/>
    <cellStyle name="Normal 90 2 3 3 3" xfId="2046" xr:uid="{00000000-0005-0000-0000-0000E59E0000}"/>
    <cellStyle name="Normal 90 2 3 3 3 2" xfId="5086" xr:uid="{00000000-0005-0000-0000-0000E69E0000}"/>
    <cellStyle name="Normal 90 2 3 3 3 2 2" xfId="14603" xr:uid="{00000000-0005-0000-0000-0000E79E0000}"/>
    <cellStyle name="Normal 90 2 3 3 3 2 3" xfId="22756" xr:uid="{00000000-0005-0000-0000-0000E89E0000}"/>
    <cellStyle name="Normal 90 2 3 3 3 2 4" xfId="30909" xr:uid="{00000000-0005-0000-0000-0000E99E0000}"/>
    <cellStyle name="Normal 90 2 3 3 3 2 5" xfId="39141" xr:uid="{00000000-0005-0000-0000-0000EA9E0000}"/>
    <cellStyle name="Normal 90 2 3 3 3 2 6" xfId="48652" xr:uid="{00000000-0005-0000-0000-0000EB9E0000}"/>
    <cellStyle name="Normal 90 2 3 3 3 3" xfId="7646" xr:uid="{00000000-0005-0000-0000-0000EC9E0000}"/>
    <cellStyle name="Normal 90 2 3 3 3 3 2" xfId="17163" xr:uid="{00000000-0005-0000-0000-0000ED9E0000}"/>
    <cellStyle name="Normal 90 2 3 3 3 3 3" xfId="25316" xr:uid="{00000000-0005-0000-0000-0000EE9E0000}"/>
    <cellStyle name="Normal 90 2 3 3 3 3 4" xfId="33469" xr:uid="{00000000-0005-0000-0000-0000EF9E0000}"/>
    <cellStyle name="Normal 90 2 3 3 3 3 5" xfId="41701" xr:uid="{00000000-0005-0000-0000-0000F09E0000}"/>
    <cellStyle name="Normal 90 2 3 3 3 3 6" xfId="51212" xr:uid="{00000000-0005-0000-0000-0000F19E0000}"/>
    <cellStyle name="Normal 90 2 3 3 3 4" xfId="11563" xr:uid="{00000000-0005-0000-0000-0000F29E0000}"/>
    <cellStyle name="Normal 90 2 3 3 3 5" xfId="19722" xr:uid="{00000000-0005-0000-0000-0000F39E0000}"/>
    <cellStyle name="Normal 90 2 3 3 3 6" xfId="27875" xr:uid="{00000000-0005-0000-0000-0000F49E0000}"/>
    <cellStyle name="Normal 90 2 3 3 3 7" xfId="36107" xr:uid="{00000000-0005-0000-0000-0000F59E0000}"/>
    <cellStyle name="Normal 90 2 3 3 3 8" xfId="45618" xr:uid="{00000000-0005-0000-0000-0000F69E0000}"/>
    <cellStyle name="Normal 90 2 3 3 4" xfId="3803" xr:uid="{00000000-0005-0000-0000-0000F79E0000}"/>
    <cellStyle name="Normal 90 2 3 3 4 2" xfId="13320" xr:uid="{00000000-0005-0000-0000-0000F89E0000}"/>
    <cellStyle name="Normal 90 2 3 3 4 3" xfId="21476" xr:uid="{00000000-0005-0000-0000-0000F99E0000}"/>
    <cellStyle name="Normal 90 2 3 3 4 4" xfId="29629" xr:uid="{00000000-0005-0000-0000-0000FA9E0000}"/>
    <cellStyle name="Normal 90 2 3 3 4 5" xfId="37861" xr:uid="{00000000-0005-0000-0000-0000FB9E0000}"/>
    <cellStyle name="Normal 90 2 3 3 4 6" xfId="47372" xr:uid="{00000000-0005-0000-0000-0000FC9E0000}"/>
    <cellStyle name="Normal 90 2 3 3 5" xfId="6366" xr:uid="{00000000-0005-0000-0000-0000FD9E0000}"/>
    <cellStyle name="Normal 90 2 3 3 5 2" xfId="15883" xr:uid="{00000000-0005-0000-0000-0000FE9E0000}"/>
    <cellStyle name="Normal 90 2 3 3 5 3" xfId="24036" xr:uid="{00000000-0005-0000-0000-0000FF9E0000}"/>
    <cellStyle name="Normal 90 2 3 3 5 4" xfId="32189" xr:uid="{00000000-0005-0000-0000-0000009F0000}"/>
    <cellStyle name="Normal 90 2 3 3 5 5" xfId="40421" xr:uid="{00000000-0005-0000-0000-0000019F0000}"/>
    <cellStyle name="Normal 90 2 3 3 5 6" xfId="49932" xr:uid="{00000000-0005-0000-0000-0000029F0000}"/>
    <cellStyle name="Normal 90 2 3 3 6" xfId="10283" xr:uid="{00000000-0005-0000-0000-0000039F0000}"/>
    <cellStyle name="Normal 90 2 3 3 7" xfId="18442" xr:uid="{00000000-0005-0000-0000-0000049F0000}"/>
    <cellStyle name="Normal 90 2 3 3 8" xfId="26595" xr:uid="{00000000-0005-0000-0000-0000059F0000}"/>
    <cellStyle name="Normal 90 2 3 3 9" xfId="34827" xr:uid="{00000000-0005-0000-0000-0000069F0000}"/>
    <cellStyle name="Normal 90 2 3 4" xfId="1083" xr:uid="{00000000-0005-0000-0000-0000079F0000}"/>
    <cellStyle name="Normal 90 2 3 4 2" xfId="2366" xr:uid="{00000000-0005-0000-0000-0000089F0000}"/>
    <cellStyle name="Normal 90 2 3 4 2 2" xfId="5406" xr:uid="{00000000-0005-0000-0000-0000099F0000}"/>
    <cellStyle name="Normal 90 2 3 4 2 2 2" xfId="14923" xr:uid="{00000000-0005-0000-0000-00000A9F0000}"/>
    <cellStyle name="Normal 90 2 3 4 2 2 3" xfId="23076" xr:uid="{00000000-0005-0000-0000-00000B9F0000}"/>
    <cellStyle name="Normal 90 2 3 4 2 2 4" xfId="31229" xr:uid="{00000000-0005-0000-0000-00000C9F0000}"/>
    <cellStyle name="Normal 90 2 3 4 2 2 5" xfId="39461" xr:uid="{00000000-0005-0000-0000-00000D9F0000}"/>
    <cellStyle name="Normal 90 2 3 4 2 2 6" xfId="48972" xr:uid="{00000000-0005-0000-0000-00000E9F0000}"/>
    <cellStyle name="Normal 90 2 3 4 2 3" xfId="7966" xr:uid="{00000000-0005-0000-0000-00000F9F0000}"/>
    <cellStyle name="Normal 90 2 3 4 2 3 2" xfId="17483" xr:uid="{00000000-0005-0000-0000-0000109F0000}"/>
    <cellStyle name="Normal 90 2 3 4 2 3 3" xfId="25636" xr:uid="{00000000-0005-0000-0000-0000119F0000}"/>
    <cellStyle name="Normal 90 2 3 4 2 3 4" xfId="33789" xr:uid="{00000000-0005-0000-0000-0000129F0000}"/>
    <cellStyle name="Normal 90 2 3 4 2 3 5" xfId="42021" xr:uid="{00000000-0005-0000-0000-0000139F0000}"/>
    <cellStyle name="Normal 90 2 3 4 2 3 6" xfId="51532" xr:uid="{00000000-0005-0000-0000-0000149F0000}"/>
    <cellStyle name="Normal 90 2 3 4 2 4" xfId="11883" xr:uid="{00000000-0005-0000-0000-0000159F0000}"/>
    <cellStyle name="Normal 90 2 3 4 2 5" xfId="20042" xr:uid="{00000000-0005-0000-0000-0000169F0000}"/>
    <cellStyle name="Normal 90 2 3 4 2 6" xfId="28195" xr:uid="{00000000-0005-0000-0000-0000179F0000}"/>
    <cellStyle name="Normal 90 2 3 4 2 7" xfId="36427" xr:uid="{00000000-0005-0000-0000-0000189F0000}"/>
    <cellStyle name="Normal 90 2 3 4 2 8" xfId="45938" xr:uid="{00000000-0005-0000-0000-0000199F0000}"/>
    <cellStyle name="Normal 90 2 3 4 3" xfId="4126" xr:uid="{00000000-0005-0000-0000-00001A9F0000}"/>
    <cellStyle name="Normal 90 2 3 4 3 2" xfId="13643" xr:uid="{00000000-0005-0000-0000-00001B9F0000}"/>
    <cellStyle name="Normal 90 2 3 4 3 3" xfId="21796" xr:uid="{00000000-0005-0000-0000-00001C9F0000}"/>
    <cellStyle name="Normal 90 2 3 4 3 4" xfId="29949" xr:uid="{00000000-0005-0000-0000-00001D9F0000}"/>
    <cellStyle name="Normal 90 2 3 4 3 5" xfId="38181" xr:uid="{00000000-0005-0000-0000-00001E9F0000}"/>
    <cellStyle name="Normal 90 2 3 4 3 6" xfId="47692" xr:uid="{00000000-0005-0000-0000-00001F9F0000}"/>
    <cellStyle name="Normal 90 2 3 4 4" xfId="6686" xr:uid="{00000000-0005-0000-0000-0000209F0000}"/>
    <cellStyle name="Normal 90 2 3 4 4 2" xfId="16203" xr:uid="{00000000-0005-0000-0000-0000219F0000}"/>
    <cellStyle name="Normal 90 2 3 4 4 3" xfId="24356" xr:uid="{00000000-0005-0000-0000-0000229F0000}"/>
    <cellStyle name="Normal 90 2 3 4 4 4" xfId="32509" xr:uid="{00000000-0005-0000-0000-0000239F0000}"/>
    <cellStyle name="Normal 90 2 3 4 4 5" xfId="40741" xr:uid="{00000000-0005-0000-0000-0000249F0000}"/>
    <cellStyle name="Normal 90 2 3 4 4 6" xfId="50252" xr:uid="{00000000-0005-0000-0000-0000259F0000}"/>
    <cellStyle name="Normal 90 2 3 4 5" xfId="10603" xr:uid="{00000000-0005-0000-0000-0000269F0000}"/>
    <cellStyle name="Normal 90 2 3 4 6" xfId="18762" xr:uid="{00000000-0005-0000-0000-0000279F0000}"/>
    <cellStyle name="Normal 90 2 3 4 7" xfId="26915" xr:uid="{00000000-0005-0000-0000-0000289F0000}"/>
    <cellStyle name="Normal 90 2 3 4 8" xfId="35147" xr:uid="{00000000-0005-0000-0000-0000299F0000}"/>
    <cellStyle name="Normal 90 2 3 4 9" xfId="44658" xr:uid="{00000000-0005-0000-0000-00002A9F0000}"/>
    <cellStyle name="Normal 90 2 3 5" xfId="1726" xr:uid="{00000000-0005-0000-0000-00002B9F0000}"/>
    <cellStyle name="Normal 90 2 3 5 2" xfId="4766" xr:uid="{00000000-0005-0000-0000-00002C9F0000}"/>
    <cellStyle name="Normal 90 2 3 5 2 2" xfId="14283" xr:uid="{00000000-0005-0000-0000-00002D9F0000}"/>
    <cellStyle name="Normal 90 2 3 5 2 3" xfId="22436" xr:uid="{00000000-0005-0000-0000-00002E9F0000}"/>
    <cellStyle name="Normal 90 2 3 5 2 4" xfId="30589" xr:uid="{00000000-0005-0000-0000-00002F9F0000}"/>
    <cellStyle name="Normal 90 2 3 5 2 5" xfId="38821" xr:uid="{00000000-0005-0000-0000-0000309F0000}"/>
    <cellStyle name="Normal 90 2 3 5 2 6" xfId="48332" xr:uid="{00000000-0005-0000-0000-0000319F0000}"/>
    <cellStyle name="Normal 90 2 3 5 3" xfId="7326" xr:uid="{00000000-0005-0000-0000-0000329F0000}"/>
    <cellStyle name="Normal 90 2 3 5 3 2" xfId="16843" xr:uid="{00000000-0005-0000-0000-0000339F0000}"/>
    <cellStyle name="Normal 90 2 3 5 3 3" xfId="24996" xr:uid="{00000000-0005-0000-0000-0000349F0000}"/>
    <cellStyle name="Normal 90 2 3 5 3 4" xfId="33149" xr:uid="{00000000-0005-0000-0000-0000359F0000}"/>
    <cellStyle name="Normal 90 2 3 5 3 5" xfId="41381" xr:uid="{00000000-0005-0000-0000-0000369F0000}"/>
    <cellStyle name="Normal 90 2 3 5 3 6" xfId="50892" xr:uid="{00000000-0005-0000-0000-0000379F0000}"/>
    <cellStyle name="Normal 90 2 3 5 4" xfId="11243" xr:uid="{00000000-0005-0000-0000-0000389F0000}"/>
    <cellStyle name="Normal 90 2 3 5 5" xfId="19402" xr:uid="{00000000-0005-0000-0000-0000399F0000}"/>
    <cellStyle name="Normal 90 2 3 5 6" xfId="27555" xr:uid="{00000000-0005-0000-0000-00003A9F0000}"/>
    <cellStyle name="Normal 90 2 3 5 7" xfId="35787" xr:uid="{00000000-0005-0000-0000-00003B9F0000}"/>
    <cellStyle name="Normal 90 2 3 5 8" xfId="45298" xr:uid="{00000000-0005-0000-0000-00003C9F0000}"/>
    <cellStyle name="Normal 90 2 3 6" xfId="3480" xr:uid="{00000000-0005-0000-0000-00003D9F0000}"/>
    <cellStyle name="Normal 90 2 3 6 2" xfId="12997" xr:uid="{00000000-0005-0000-0000-00003E9F0000}"/>
    <cellStyle name="Normal 90 2 3 6 3" xfId="21156" xr:uid="{00000000-0005-0000-0000-00003F9F0000}"/>
    <cellStyle name="Normal 90 2 3 6 4" xfId="29309" xr:uid="{00000000-0005-0000-0000-0000409F0000}"/>
    <cellStyle name="Normal 90 2 3 6 5" xfId="37541" xr:uid="{00000000-0005-0000-0000-0000419F0000}"/>
    <cellStyle name="Normal 90 2 3 6 6" xfId="47052" xr:uid="{00000000-0005-0000-0000-0000429F0000}"/>
    <cellStyle name="Normal 90 2 3 7" xfId="6046" xr:uid="{00000000-0005-0000-0000-0000439F0000}"/>
    <cellStyle name="Normal 90 2 3 7 2" xfId="15563" xr:uid="{00000000-0005-0000-0000-0000449F0000}"/>
    <cellStyle name="Normal 90 2 3 7 3" xfId="23716" xr:uid="{00000000-0005-0000-0000-0000459F0000}"/>
    <cellStyle name="Normal 90 2 3 7 4" xfId="31869" xr:uid="{00000000-0005-0000-0000-0000469F0000}"/>
    <cellStyle name="Normal 90 2 3 7 5" xfId="40101" xr:uid="{00000000-0005-0000-0000-0000479F0000}"/>
    <cellStyle name="Normal 90 2 3 7 6" xfId="49612" xr:uid="{00000000-0005-0000-0000-0000489F0000}"/>
    <cellStyle name="Normal 90 2 3 8" xfId="9963" xr:uid="{00000000-0005-0000-0000-0000499F0000}"/>
    <cellStyle name="Normal 90 2 3 9" xfId="18122" xr:uid="{00000000-0005-0000-0000-00004A9F0000}"/>
    <cellStyle name="Normal 90 2 30" xfId="9632" xr:uid="{00000000-0005-0000-0000-00004B9F0000}"/>
    <cellStyle name="Normal 90 2 30 2" xfId="43687" xr:uid="{00000000-0005-0000-0000-00004C9F0000}"/>
    <cellStyle name="Normal 90 2 30 3" xfId="53198" xr:uid="{00000000-0005-0000-0000-00004D9F0000}"/>
    <cellStyle name="Normal 90 2 31" xfId="9711" xr:uid="{00000000-0005-0000-0000-00004E9F0000}"/>
    <cellStyle name="Normal 90 2 31 2" xfId="43766" xr:uid="{00000000-0005-0000-0000-00004F9F0000}"/>
    <cellStyle name="Normal 90 2 31 3" xfId="53277" xr:uid="{00000000-0005-0000-0000-0000509F0000}"/>
    <cellStyle name="Normal 90 2 32" xfId="9790" xr:uid="{00000000-0005-0000-0000-0000519F0000}"/>
    <cellStyle name="Normal 90 2 32 2" xfId="43845" xr:uid="{00000000-0005-0000-0000-0000529F0000}"/>
    <cellStyle name="Normal 90 2 32 3" xfId="53356" xr:uid="{00000000-0005-0000-0000-0000539F0000}"/>
    <cellStyle name="Normal 90 2 33" xfId="9884" xr:uid="{00000000-0005-0000-0000-0000549F0000}"/>
    <cellStyle name="Normal 90 2 34" xfId="18043" xr:uid="{00000000-0005-0000-0000-0000559F0000}"/>
    <cellStyle name="Normal 90 2 35" xfId="26196" xr:uid="{00000000-0005-0000-0000-0000569F0000}"/>
    <cellStyle name="Normal 90 2 36" xfId="34349" xr:uid="{00000000-0005-0000-0000-0000579F0000}"/>
    <cellStyle name="Normal 90 2 37" xfId="34428" xr:uid="{00000000-0005-0000-0000-0000589F0000}"/>
    <cellStyle name="Normal 90 2 38" xfId="43939" xr:uid="{00000000-0005-0000-0000-0000599F0000}"/>
    <cellStyle name="Normal 90 2 39" xfId="53450" xr:uid="{00000000-0005-0000-0000-00005A9F0000}"/>
    <cellStyle name="Normal 90 2 4" xfId="514" xr:uid="{00000000-0005-0000-0000-00005B9F0000}"/>
    <cellStyle name="Normal 90 2 4 10" xfId="34587" xr:uid="{00000000-0005-0000-0000-00005C9F0000}"/>
    <cellStyle name="Normal 90 2 4 11" xfId="44098" xr:uid="{00000000-0005-0000-0000-00005D9F0000}"/>
    <cellStyle name="Normal 90 2 4 2" xfId="840" xr:uid="{00000000-0005-0000-0000-00005E9F0000}"/>
    <cellStyle name="Normal 90 2 4 2 10" xfId="44418" xr:uid="{00000000-0005-0000-0000-00005F9F0000}"/>
    <cellStyle name="Normal 90 2 4 2 2" xfId="1483" xr:uid="{00000000-0005-0000-0000-0000609F0000}"/>
    <cellStyle name="Normal 90 2 4 2 2 2" xfId="2766" xr:uid="{00000000-0005-0000-0000-0000619F0000}"/>
    <cellStyle name="Normal 90 2 4 2 2 2 2" xfId="5806" xr:uid="{00000000-0005-0000-0000-0000629F0000}"/>
    <cellStyle name="Normal 90 2 4 2 2 2 2 2" xfId="15323" xr:uid="{00000000-0005-0000-0000-0000639F0000}"/>
    <cellStyle name="Normal 90 2 4 2 2 2 2 3" xfId="23476" xr:uid="{00000000-0005-0000-0000-0000649F0000}"/>
    <cellStyle name="Normal 90 2 4 2 2 2 2 4" xfId="31629" xr:uid="{00000000-0005-0000-0000-0000659F0000}"/>
    <cellStyle name="Normal 90 2 4 2 2 2 2 5" xfId="39861" xr:uid="{00000000-0005-0000-0000-0000669F0000}"/>
    <cellStyle name="Normal 90 2 4 2 2 2 2 6" xfId="49372" xr:uid="{00000000-0005-0000-0000-0000679F0000}"/>
    <cellStyle name="Normal 90 2 4 2 2 2 3" xfId="8366" xr:uid="{00000000-0005-0000-0000-0000689F0000}"/>
    <cellStyle name="Normal 90 2 4 2 2 2 3 2" xfId="17883" xr:uid="{00000000-0005-0000-0000-0000699F0000}"/>
    <cellStyle name="Normal 90 2 4 2 2 2 3 3" xfId="26036" xr:uid="{00000000-0005-0000-0000-00006A9F0000}"/>
    <cellStyle name="Normal 90 2 4 2 2 2 3 4" xfId="34189" xr:uid="{00000000-0005-0000-0000-00006B9F0000}"/>
    <cellStyle name="Normal 90 2 4 2 2 2 3 5" xfId="42421" xr:uid="{00000000-0005-0000-0000-00006C9F0000}"/>
    <cellStyle name="Normal 90 2 4 2 2 2 3 6" xfId="51932" xr:uid="{00000000-0005-0000-0000-00006D9F0000}"/>
    <cellStyle name="Normal 90 2 4 2 2 2 4" xfId="12283" xr:uid="{00000000-0005-0000-0000-00006E9F0000}"/>
    <cellStyle name="Normal 90 2 4 2 2 2 5" xfId="20442" xr:uid="{00000000-0005-0000-0000-00006F9F0000}"/>
    <cellStyle name="Normal 90 2 4 2 2 2 6" xfId="28595" xr:uid="{00000000-0005-0000-0000-0000709F0000}"/>
    <cellStyle name="Normal 90 2 4 2 2 2 7" xfId="36827" xr:uid="{00000000-0005-0000-0000-0000719F0000}"/>
    <cellStyle name="Normal 90 2 4 2 2 2 8" xfId="46338" xr:uid="{00000000-0005-0000-0000-0000729F0000}"/>
    <cellStyle name="Normal 90 2 4 2 2 3" xfId="4526" xr:uid="{00000000-0005-0000-0000-0000739F0000}"/>
    <cellStyle name="Normal 90 2 4 2 2 3 2" xfId="14043" xr:uid="{00000000-0005-0000-0000-0000749F0000}"/>
    <cellStyle name="Normal 90 2 4 2 2 3 3" xfId="22196" xr:uid="{00000000-0005-0000-0000-0000759F0000}"/>
    <cellStyle name="Normal 90 2 4 2 2 3 4" xfId="30349" xr:uid="{00000000-0005-0000-0000-0000769F0000}"/>
    <cellStyle name="Normal 90 2 4 2 2 3 5" xfId="38581" xr:uid="{00000000-0005-0000-0000-0000779F0000}"/>
    <cellStyle name="Normal 90 2 4 2 2 3 6" xfId="48092" xr:uid="{00000000-0005-0000-0000-0000789F0000}"/>
    <cellStyle name="Normal 90 2 4 2 2 4" xfId="7086" xr:uid="{00000000-0005-0000-0000-0000799F0000}"/>
    <cellStyle name="Normal 90 2 4 2 2 4 2" xfId="16603" xr:uid="{00000000-0005-0000-0000-00007A9F0000}"/>
    <cellStyle name="Normal 90 2 4 2 2 4 3" xfId="24756" xr:uid="{00000000-0005-0000-0000-00007B9F0000}"/>
    <cellStyle name="Normal 90 2 4 2 2 4 4" xfId="32909" xr:uid="{00000000-0005-0000-0000-00007C9F0000}"/>
    <cellStyle name="Normal 90 2 4 2 2 4 5" xfId="41141" xr:uid="{00000000-0005-0000-0000-00007D9F0000}"/>
    <cellStyle name="Normal 90 2 4 2 2 4 6" xfId="50652" xr:uid="{00000000-0005-0000-0000-00007E9F0000}"/>
    <cellStyle name="Normal 90 2 4 2 2 5" xfId="11003" xr:uid="{00000000-0005-0000-0000-00007F9F0000}"/>
    <cellStyle name="Normal 90 2 4 2 2 6" xfId="19162" xr:uid="{00000000-0005-0000-0000-0000809F0000}"/>
    <cellStyle name="Normal 90 2 4 2 2 7" xfId="27315" xr:uid="{00000000-0005-0000-0000-0000819F0000}"/>
    <cellStyle name="Normal 90 2 4 2 2 8" xfId="35547" xr:uid="{00000000-0005-0000-0000-0000829F0000}"/>
    <cellStyle name="Normal 90 2 4 2 2 9" xfId="45058" xr:uid="{00000000-0005-0000-0000-0000839F0000}"/>
    <cellStyle name="Normal 90 2 4 2 3" xfId="2126" xr:uid="{00000000-0005-0000-0000-0000849F0000}"/>
    <cellStyle name="Normal 90 2 4 2 3 2" xfId="5166" xr:uid="{00000000-0005-0000-0000-0000859F0000}"/>
    <cellStyle name="Normal 90 2 4 2 3 2 2" xfId="14683" xr:uid="{00000000-0005-0000-0000-0000869F0000}"/>
    <cellStyle name="Normal 90 2 4 2 3 2 3" xfId="22836" xr:uid="{00000000-0005-0000-0000-0000879F0000}"/>
    <cellStyle name="Normal 90 2 4 2 3 2 4" xfId="30989" xr:uid="{00000000-0005-0000-0000-0000889F0000}"/>
    <cellStyle name="Normal 90 2 4 2 3 2 5" xfId="39221" xr:uid="{00000000-0005-0000-0000-0000899F0000}"/>
    <cellStyle name="Normal 90 2 4 2 3 2 6" xfId="48732" xr:uid="{00000000-0005-0000-0000-00008A9F0000}"/>
    <cellStyle name="Normal 90 2 4 2 3 3" xfId="7726" xr:uid="{00000000-0005-0000-0000-00008B9F0000}"/>
    <cellStyle name="Normal 90 2 4 2 3 3 2" xfId="17243" xr:uid="{00000000-0005-0000-0000-00008C9F0000}"/>
    <cellStyle name="Normal 90 2 4 2 3 3 3" xfId="25396" xr:uid="{00000000-0005-0000-0000-00008D9F0000}"/>
    <cellStyle name="Normal 90 2 4 2 3 3 4" xfId="33549" xr:uid="{00000000-0005-0000-0000-00008E9F0000}"/>
    <cellStyle name="Normal 90 2 4 2 3 3 5" xfId="41781" xr:uid="{00000000-0005-0000-0000-00008F9F0000}"/>
    <cellStyle name="Normal 90 2 4 2 3 3 6" xfId="51292" xr:uid="{00000000-0005-0000-0000-0000909F0000}"/>
    <cellStyle name="Normal 90 2 4 2 3 4" xfId="11643" xr:uid="{00000000-0005-0000-0000-0000919F0000}"/>
    <cellStyle name="Normal 90 2 4 2 3 5" xfId="19802" xr:uid="{00000000-0005-0000-0000-0000929F0000}"/>
    <cellStyle name="Normal 90 2 4 2 3 6" xfId="27955" xr:uid="{00000000-0005-0000-0000-0000939F0000}"/>
    <cellStyle name="Normal 90 2 4 2 3 7" xfId="36187" xr:uid="{00000000-0005-0000-0000-0000949F0000}"/>
    <cellStyle name="Normal 90 2 4 2 3 8" xfId="45698" xr:uid="{00000000-0005-0000-0000-0000959F0000}"/>
    <cellStyle name="Normal 90 2 4 2 4" xfId="3886" xr:uid="{00000000-0005-0000-0000-0000969F0000}"/>
    <cellStyle name="Normal 90 2 4 2 4 2" xfId="13403" xr:uid="{00000000-0005-0000-0000-0000979F0000}"/>
    <cellStyle name="Normal 90 2 4 2 4 3" xfId="21556" xr:uid="{00000000-0005-0000-0000-0000989F0000}"/>
    <cellStyle name="Normal 90 2 4 2 4 4" xfId="29709" xr:uid="{00000000-0005-0000-0000-0000999F0000}"/>
    <cellStyle name="Normal 90 2 4 2 4 5" xfId="37941" xr:uid="{00000000-0005-0000-0000-00009A9F0000}"/>
    <cellStyle name="Normal 90 2 4 2 4 6" xfId="47452" xr:uid="{00000000-0005-0000-0000-00009B9F0000}"/>
    <cellStyle name="Normal 90 2 4 2 5" xfId="6446" xr:uid="{00000000-0005-0000-0000-00009C9F0000}"/>
    <cellStyle name="Normal 90 2 4 2 5 2" xfId="15963" xr:uid="{00000000-0005-0000-0000-00009D9F0000}"/>
    <cellStyle name="Normal 90 2 4 2 5 3" xfId="24116" xr:uid="{00000000-0005-0000-0000-00009E9F0000}"/>
    <cellStyle name="Normal 90 2 4 2 5 4" xfId="32269" xr:uid="{00000000-0005-0000-0000-00009F9F0000}"/>
    <cellStyle name="Normal 90 2 4 2 5 5" xfId="40501" xr:uid="{00000000-0005-0000-0000-0000A09F0000}"/>
    <cellStyle name="Normal 90 2 4 2 5 6" xfId="50012" xr:uid="{00000000-0005-0000-0000-0000A19F0000}"/>
    <cellStyle name="Normal 90 2 4 2 6" xfId="10363" xr:uid="{00000000-0005-0000-0000-0000A29F0000}"/>
    <cellStyle name="Normal 90 2 4 2 7" xfId="18522" xr:uid="{00000000-0005-0000-0000-0000A39F0000}"/>
    <cellStyle name="Normal 90 2 4 2 8" xfId="26675" xr:uid="{00000000-0005-0000-0000-0000A49F0000}"/>
    <cellStyle name="Normal 90 2 4 2 9" xfId="34907" xr:uid="{00000000-0005-0000-0000-0000A59F0000}"/>
    <cellStyle name="Normal 90 2 4 3" xfId="1163" xr:uid="{00000000-0005-0000-0000-0000A69F0000}"/>
    <cellStyle name="Normal 90 2 4 3 2" xfId="2446" xr:uid="{00000000-0005-0000-0000-0000A79F0000}"/>
    <cellStyle name="Normal 90 2 4 3 2 2" xfId="5486" xr:uid="{00000000-0005-0000-0000-0000A89F0000}"/>
    <cellStyle name="Normal 90 2 4 3 2 2 2" xfId="15003" xr:uid="{00000000-0005-0000-0000-0000A99F0000}"/>
    <cellStyle name="Normal 90 2 4 3 2 2 3" xfId="23156" xr:uid="{00000000-0005-0000-0000-0000AA9F0000}"/>
    <cellStyle name="Normal 90 2 4 3 2 2 4" xfId="31309" xr:uid="{00000000-0005-0000-0000-0000AB9F0000}"/>
    <cellStyle name="Normal 90 2 4 3 2 2 5" xfId="39541" xr:uid="{00000000-0005-0000-0000-0000AC9F0000}"/>
    <cellStyle name="Normal 90 2 4 3 2 2 6" xfId="49052" xr:uid="{00000000-0005-0000-0000-0000AD9F0000}"/>
    <cellStyle name="Normal 90 2 4 3 2 3" xfId="8046" xr:uid="{00000000-0005-0000-0000-0000AE9F0000}"/>
    <cellStyle name="Normal 90 2 4 3 2 3 2" xfId="17563" xr:uid="{00000000-0005-0000-0000-0000AF9F0000}"/>
    <cellStyle name="Normal 90 2 4 3 2 3 3" xfId="25716" xr:uid="{00000000-0005-0000-0000-0000B09F0000}"/>
    <cellStyle name="Normal 90 2 4 3 2 3 4" xfId="33869" xr:uid="{00000000-0005-0000-0000-0000B19F0000}"/>
    <cellStyle name="Normal 90 2 4 3 2 3 5" xfId="42101" xr:uid="{00000000-0005-0000-0000-0000B29F0000}"/>
    <cellStyle name="Normal 90 2 4 3 2 3 6" xfId="51612" xr:uid="{00000000-0005-0000-0000-0000B39F0000}"/>
    <cellStyle name="Normal 90 2 4 3 2 4" xfId="11963" xr:uid="{00000000-0005-0000-0000-0000B49F0000}"/>
    <cellStyle name="Normal 90 2 4 3 2 5" xfId="20122" xr:uid="{00000000-0005-0000-0000-0000B59F0000}"/>
    <cellStyle name="Normal 90 2 4 3 2 6" xfId="28275" xr:uid="{00000000-0005-0000-0000-0000B69F0000}"/>
    <cellStyle name="Normal 90 2 4 3 2 7" xfId="36507" xr:uid="{00000000-0005-0000-0000-0000B79F0000}"/>
    <cellStyle name="Normal 90 2 4 3 2 8" xfId="46018" xr:uid="{00000000-0005-0000-0000-0000B89F0000}"/>
    <cellStyle name="Normal 90 2 4 3 3" xfId="4206" xr:uid="{00000000-0005-0000-0000-0000B99F0000}"/>
    <cellStyle name="Normal 90 2 4 3 3 2" xfId="13723" xr:uid="{00000000-0005-0000-0000-0000BA9F0000}"/>
    <cellStyle name="Normal 90 2 4 3 3 3" xfId="21876" xr:uid="{00000000-0005-0000-0000-0000BB9F0000}"/>
    <cellStyle name="Normal 90 2 4 3 3 4" xfId="30029" xr:uid="{00000000-0005-0000-0000-0000BC9F0000}"/>
    <cellStyle name="Normal 90 2 4 3 3 5" xfId="38261" xr:uid="{00000000-0005-0000-0000-0000BD9F0000}"/>
    <cellStyle name="Normal 90 2 4 3 3 6" xfId="47772" xr:uid="{00000000-0005-0000-0000-0000BE9F0000}"/>
    <cellStyle name="Normal 90 2 4 3 4" xfId="6766" xr:uid="{00000000-0005-0000-0000-0000BF9F0000}"/>
    <cellStyle name="Normal 90 2 4 3 4 2" xfId="16283" xr:uid="{00000000-0005-0000-0000-0000C09F0000}"/>
    <cellStyle name="Normal 90 2 4 3 4 3" xfId="24436" xr:uid="{00000000-0005-0000-0000-0000C19F0000}"/>
    <cellStyle name="Normal 90 2 4 3 4 4" xfId="32589" xr:uid="{00000000-0005-0000-0000-0000C29F0000}"/>
    <cellStyle name="Normal 90 2 4 3 4 5" xfId="40821" xr:uid="{00000000-0005-0000-0000-0000C39F0000}"/>
    <cellStyle name="Normal 90 2 4 3 4 6" xfId="50332" xr:uid="{00000000-0005-0000-0000-0000C49F0000}"/>
    <cellStyle name="Normal 90 2 4 3 5" xfId="10683" xr:uid="{00000000-0005-0000-0000-0000C59F0000}"/>
    <cellStyle name="Normal 90 2 4 3 6" xfId="18842" xr:uid="{00000000-0005-0000-0000-0000C69F0000}"/>
    <cellStyle name="Normal 90 2 4 3 7" xfId="26995" xr:uid="{00000000-0005-0000-0000-0000C79F0000}"/>
    <cellStyle name="Normal 90 2 4 3 8" xfId="35227" xr:uid="{00000000-0005-0000-0000-0000C89F0000}"/>
    <cellStyle name="Normal 90 2 4 3 9" xfId="44738" xr:uid="{00000000-0005-0000-0000-0000C99F0000}"/>
    <cellStyle name="Normal 90 2 4 4" xfId="1806" xr:uid="{00000000-0005-0000-0000-0000CA9F0000}"/>
    <cellStyle name="Normal 90 2 4 4 2" xfId="4846" xr:uid="{00000000-0005-0000-0000-0000CB9F0000}"/>
    <cellStyle name="Normal 90 2 4 4 2 2" xfId="14363" xr:uid="{00000000-0005-0000-0000-0000CC9F0000}"/>
    <cellStyle name="Normal 90 2 4 4 2 3" xfId="22516" xr:uid="{00000000-0005-0000-0000-0000CD9F0000}"/>
    <cellStyle name="Normal 90 2 4 4 2 4" xfId="30669" xr:uid="{00000000-0005-0000-0000-0000CE9F0000}"/>
    <cellStyle name="Normal 90 2 4 4 2 5" xfId="38901" xr:uid="{00000000-0005-0000-0000-0000CF9F0000}"/>
    <cellStyle name="Normal 90 2 4 4 2 6" xfId="48412" xr:uid="{00000000-0005-0000-0000-0000D09F0000}"/>
    <cellStyle name="Normal 90 2 4 4 3" xfId="7406" xr:uid="{00000000-0005-0000-0000-0000D19F0000}"/>
    <cellStyle name="Normal 90 2 4 4 3 2" xfId="16923" xr:uid="{00000000-0005-0000-0000-0000D29F0000}"/>
    <cellStyle name="Normal 90 2 4 4 3 3" xfId="25076" xr:uid="{00000000-0005-0000-0000-0000D39F0000}"/>
    <cellStyle name="Normal 90 2 4 4 3 4" xfId="33229" xr:uid="{00000000-0005-0000-0000-0000D49F0000}"/>
    <cellStyle name="Normal 90 2 4 4 3 5" xfId="41461" xr:uid="{00000000-0005-0000-0000-0000D59F0000}"/>
    <cellStyle name="Normal 90 2 4 4 3 6" xfId="50972" xr:uid="{00000000-0005-0000-0000-0000D69F0000}"/>
    <cellStyle name="Normal 90 2 4 4 4" xfId="11323" xr:uid="{00000000-0005-0000-0000-0000D79F0000}"/>
    <cellStyle name="Normal 90 2 4 4 5" xfId="19482" xr:uid="{00000000-0005-0000-0000-0000D89F0000}"/>
    <cellStyle name="Normal 90 2 4 4 6" xfId="27635" xr:uid="{00000000-0005-0000-0000-0000D99F0000}"/>
    <cellStyle name="Normal 90 2 4 4 7" xfId="35867" xr:uid="{00000000-0005-0000-0000-0000DA9F0000}"/>
    <cellStyle name="Normal 90 2 4 4 8" xfId="45378" xr:uid="{00000000-0005-0000-0000-0000DB9F0000}"/>
    <cellStyle name="Normal 90 2 4 5" xfId="3563" xr:uid="{00000000-0005-0000-0000-0000DC9F0000}"/>
    <cellStyle name="Normal 90 2 4 5 2" xfId="13080" xr:uid="{00000000-0005-0000-0000-0000DD9F0000}"/>
    <cellStyle name="Normal 90 2 4 5 3" xfId="21236" xr:uid="{00000000-0005-0000-0000-0000DE9F0000}"/>
    <cellStyle name="Normal 90 2 4 5 4" xfId="29389" xr:uid="{00000000-0005-0000-0000-0000DF9F0000}"/>
    <cellStyle name="Normal 90 2 4 5 5" xfId="37621" xr:uid="{00000000-0005-0000-0000-0000E09F0000}"/>
    <cellStyle name="Normal 90 2 4 5 6" xfId="47132" xr:uid="{00000000-0005-0000-0000-0000E19F0000}"/>
    <cellStyle name="Normal 90 2 4 6" xfId="6126" xr:uid="{00000000-0005-0000-0000-0000E29F0000}"/>
    <cellStyle name="Normal 90 2 4 6 2" xfId="15643" xr:uid="{00000000-0005-0000-0000-0000E39F0000}"/>
    <cellStyle name="Normal 90 2 4 6 3" xfId="23796" xr:uid="{00000000-0005-0000-0000-0000E49F0000}"/>
    <cellStyle name="Normal 90 2 4 6 4" xfId="31949" xr:uid="{00000000-0005-0000-0000-0000E59F0000}"/>
    <cellStyle name="Normal 90 2 4 6 5" xfId="40181" xr:uid="{00000000-0005-0000-0000-0000E69F0000}"/>
    <cellStyle name="Normal 90 2 4 6 6" xfId="49692" xr:uid="{00000000-0005-0000-0000-0000E79F0000}"/>
    <cellStyle name="Normal 90 2 4 7" xfId="10043" xr:uid="{00000000-0005-0000-0000-0000E89F0000}"/>
    <cellStyle name="Normal 90 2 4 8" xfId="18202" xr:uid="{00000000-0005-0000-0000-0000E99F0000}"/>
    <cellStyle name="Normal 90 2 4 9" xfId="26355" xr:uid="{00000000-0005-0000-0000-0000EA9F0000}"/>
    <cellStyle name="Normal 90 2 40" xfId="53529" xr:uid="{00000000-0005-0000-0000-0000EB9F0000}"/>
    <cellStyle name="Normal 90 2 41" xfId="53608" xr:uid="{00000000-0005-0000-0000-0000EC9F0000}"/>
    <cellStyle name="Normal 90 2 42" xfId="53687" xr:uid="{00000000-0005-0000-0000-0000ED9F0000}"/>
    <cellStyle name="Normal 90 2 43" xfId="53766" xr:uid="{00000000-0005-0000-0000-0000EE9F0000}"/>
    <cellStyle name="Normal 90 2 5" xfId="677" xr:uid="{00000000-0005-0000-0000-0000EF9F0000}"/>
    <cellStyle name="Normal 90 2 5 10" xfId="44258" xr:uid="{00000000-0005-0000-0000-0000F09F0000}"/>
    <cellStyle name="Normal 90 2 5 2" xfId="1323" xr:uid="{00000000-0005-0000-0000-0000F19F0000}"/>
    <cellStyle name="Normal 90 2 5 2 2" xfId="2606" xr:uid="{00000000-0005-0000-0000-0000F29F0000}"/>
    <cellStyle name="Normal 90 2 5 2 2 2" xfId="5646" xr:uid="{00000000-0005-0000-0000-0000F39F0000}"/>
    <cellStyle name="Normal 90 2 5 2 2 2 2" xfId="15163" xr:uid="{00000000-0005-0000-0000-0000F49F0000}"/>
    <cellStyle name="Normal 90 2 5 2 2 2 3" xfId="23316" xr:uid="{00000000-0005-0000-0000-0000F59F0000}"/>
    <cellStyle name="Normal 90 2 5 2 2 2 4" xfId="31469" xr:uid="{00000000-0005-0000-0000-0000F69F0000}"/>
    <cellStyle name="Normal 90 2 5 2 2 2 5" xfId="39701" xr:uid="{00000000-0005-0000-0000-0000F79F0000}"/>
    <cellStyle name="Normal 90 2 5 2 2 2 6" xfId="49212" xr:uid="{00000000-0005-0000-0000-0000F89F0000}"/>
    <cellStyle name="Normal 90 2 5 2 2 3" xfId="8206" xr:uid="{00000000-0005-0000-0000-0000F99F0000}"/>
    <cellStyle name="Normal 90 2 5 2 2 3 2" xfId="17723" xr:uid="{00000000-0005-0000-0000-0000FA9F0000}"/>
    <cellStyle name="Normal 90 2 5 2 2 3 3" xfId="25876" xr:uid="{00000000-0005-0000-0000-0000FB9F0000}"/>
    <cellStyle name="Normal 90 2 5 2 2 3 4" xfId="34029" xr:uid="{00000000-0005-0000-0000-0000FC9F0000}"/>
    <cellStyle name="Normal 90 2 5 2 2 3 5" xfId="42261" xr:uid="{00000000-0005-0000-0000-0000FD9F0000}"/>
    <cellStyle name="Normal 90 2 5 2 2 3 6" xfId="51772" xr:uid="{00000000-0005-0000-0000-0000FE9F0000}"/>
    <cellStyle name="Normal 90 2 5 2 2 4" xfId="12123" xr:uid="{00000000-0005-0000-0000-0000FF9F0000}"/>
    <cellStyle name="Normal 90 2 5 2 2 5" xfId="20282" xr:uid="{00000000-0005-0000-0000-000000A00000}"/>
    <cellStyle name="Normal 90 2 5 2 2 6" xfId="28435" xr:uid="{00000000-0005-0000-0000-000001A00000}"/>
    <cellStyle name="Normal 90 2 5 2 2 7" xfId="36667" xr:uid="{00000000-0005-0000-0000-000002A00000}"/>
    <cellStyle name="Normal 90 2 5 2 2 8" xfId="46178" xr:uid="{00000000-0005-0000-0000-000003A00000}"/>
    <cellStyle name="Normal 90 2 5 2 3" xfId="4366" xr:uid="{00000000-0005-0000-0000-000004A00000}"/>
    <cellStyle name="Normal 90 2 5 2 3 2" xfId="13883" xr:uid="{00000000-0005-0000-0000-000005A00000}"/>
    <cellStyle name="Normal 90 2 5 2 3 3" xfId="22036" xr:uid="{00000000-0005-0000-0000-000006A00000}"/>
    <cellStyle name="Normal 90 2 5 2 3 4" xfId="30189" xr:uid="{00000000-0005-0000-0000-000007A00000}"/>
    <cellStyle name="Normal 90 2 5 2 3 5" xfId="38421" xr:uid="{00000000-0005-0000-0000-000008A00000}"/>
    <cellStyle name="Normal 90 2 5 2 3 6" xfId="47932" xr:uid="{00000000-0005-0000-0000-000009A00000}"/>
    <cellStyle name="Normal 90 2 5 2 4" xfId="6926" xr:uid="{00000000-0005-0000-0000-00000AA00000}"/>
    <cellStyle name="Normal 90 2 5 2 4 2" xfId="16443" xr:uid="{00000000-0005-0000-0000-00000BA00000}"/>
    <cellStyle name="Normal 90 2 5 2 4 3" xfId="24596" xr:uid="{00000000-0005-0000-0000-00000CA00000}"/>
    <cellStyle name="Normal 90 2 5 2 4 4" xfId="32749" xr:uid="{00000000-0005-0000-0000-00000DA00000}"/>
    <cellStyle name="Normal 90 2 5 2 4 5" xfId="40981" xr:uid="{00000000-0005-0000-0000-00000EA00000}"/>
    <cellStyle name="Normal 90 2 5 2 4 6" xfId="50492" xr:uid="{00000000-0005-0000-0000-00000FA00000}"/>
    <cellStyle name="Normal 90 2 5 2 5" xfId="10843" xr:uid="{00000000-0005-0000-0000-000010A00000}"/>
    <cellStyle name="Normal 90 2 5 2 6" xfId="19002" xr:uid="{00000000-0005-0000-0000-000011A00000}"/>
    <cellStyle name="Normal 90 2 5 2 7" xfId="27155" xr:uid="{00000000-0005-0000-0000-000012A00000}"/>
    <cellStyle name="Normal 90 2 5 2 8" xfId="35387" xr:uid="{00000000-0005-0000-0000-000013A00000}"/>
    <cellStyle name="Normal 90 2 5 2 9" xfId="44898" xr:uid="{00000000-0005-0000-0000-000014A00000}"/>
    <cellStyle name="Normal 90 2 5 3" xfId="1966" xr:uid="{00000000-0005-0000-0000-000015A00000}"/>
    <cellStyle name="Normal 90 2 5 3 2" xfId="5006" xr:uid="{00000000-0005-0000-0000-000016A00000}"/>
    <cellStyle name="Normal 90 2 5 3 2 2" xfId="14523" xr:uid="{00000000-0005-0000-0000-000017A00000}"/>
    <cellStyle name="Normal 90 2 5 3 2 3" xfId="22676" xr:uid="{00000000-0005-0000-0000-000018A00000}"/>
    <cellStyle name="Normal 90 2 5 3 2 4" xfId="30829" xr:uid="{00000000-0005-0000-0000-000019A00000}"/>
    <cellStyle name="Normal 90 2 5 3 2 5" xfId="39061" xr:uid="{00000000-0005-0000-0000-00001AA00000}"/>
    <cellStyle name="Normal 90 2 5 3 2 6" xfId="48572" xr:uid="{00000000-0005-0000-0000-00001BA00000}"/>
    <cellStyle name="Normal 90 2 5 3 3" xfId="7566" xr:uid="{00000000-0005-0000-0000-00001CA00000}"/>
    <cellStyle name="Normal 90 2 5 3 3 2" xfId="17083" xr:uid="{00000000-0005-0000-0000-00001DA00000}"/>
    <cellStyle name="Normal 90 2 5 3 3 3" xfId="25236" xr:uid="{00000000-0005-0000-0000-00001EA00000}"/>
    <cellStyle name="Normal 90 2 5 3 3 4" xfId="33389" xr:uid="{00000000-0005-0000-0000-00001FA00000}"/>
    <cellStyle name="Normal 90 2 5 3 3 5" xfId="41621" xr:uid="{00000000-0005-0000-0000-000020A00000}"/>
    <cellStyle name="Normal 90 2 5 3 3 6" xfId="51132" xr:uid="{00000000-0005-0000-0000-000021A00000}"/>
    <cellStyle name="Normal 90 2 5 3 4" xfId="11483" xr:uid="{00000000-0005-0000-0000-000022A00000}"/>
    <cellStyle name="Normal 90 2 5 3 5" xfId="19642" xr:uid="{00000000-0005-0000-0000-000023A00000}"/>
    <cellStyle name="Normal 90 2 5 3 6" xfId="27795" xr:uid="{00000000-0005-0000-0000-000024A00000}"/>
    <cellStyle name="Normal 90 2 5 3 7" xfId="36027" xr:uid="{00000000-0005-0000-0000-000025A00000}"/>
    <cellStyle name="Normal 90 2 5 3 8" xfId="45538" xr:uid="{00000000-0005-0000-0000-000026A00000}"/>
    <cellStyle name="Normal 90 2 5 4" xfId="3723" xr:uid="{00000000-0005-0000-0000-000027A00000}"/>
    <cellStyle name="Normal 90 2 5 4 2" xfId="13240" xr:uid="{00000000-0005-0000-0000-000028A00000}"/>
    <cellStyle name="Normal 90 2 5 4 3" xfId="21396" xr:uid="{00000000-0005-0000-0000-000029A00000}"/>
    <cellStyle name="Normal 90 2 5 4 4" xfId="29549" xr:uid="{00000000-0005-0000-0000-00002AA00000}"/>
    <cellStyle name="Normal 90 2 5 4 5" xfId="37781" xr:uid="{00000000-0005-0000-0000-00002BA00000}"/>
    <cellStyle name="Normal 90 2 5 4 6" xfId="47292" xr:uid="{00000000-0005-0000-0000-00002CA00000}"/>
    <cellStyle name="Normal 90 2 5 5" xfId="6286" xr:uid="{00000000-0005-0000-0000-00002DA00000}"/>
    <cellStyle name="Normal 90 2 5 5 2" xfId="15803" xr:uid="{00000000-0005-0000-0000-00002EA00000}"/>
    <cellStyle name="Normal 90 2 5 5 3" xfId="23956" xr:uid="{00000000-0005-0000-0000-00002FA00000}"/>
    <cellStyle name="Normal 90 2 5 5 4" xfId="32109" xr:uid="{00000000-0005-0000-0000-000030A00000}"/>
    <cellStyle name="Normal 90 2 5 5 5" xfId="40341" xr:uid="{00000000-0005-0000-0000-000031A00000}"/>
    <cellStyle name="Normal 90 2 5 5 6" xfId="49852" xr:uid="{00000000-0005-0000-0000-000032A00000}"/>
    <cellStyle name="Normal 90 2 5 6" xfId="10203" xr:uid="{00000000-0005-0000-0000-000033A00000}"/>
    <cellStyle name="Normal 90 2 5 7" xfId="18362" xr:uid="{00000000-0005-0000-0000-000034A00000}"/>
    <cellStyle name="Normal 90 2 5 8" xfId="26515" xr:uid="{00000000-0005-0000-0000-000035A00000}"/>
    <cellStyle name="Normal 90 2 5 9" xfId="34747" xr:uid="{00000000-0005-0000-0000-000036A00000}"/>
    <cellStyle name="Normal 90 2 6" xfId="1003" xr:uid="{00000000-0005-0000-0000-000037A00000}"/>
    <cellStyle name="Normal 90 2 6 2" xfId="2286" xr:uid="{00000000-0005-0000-0000-000038A00000}"/>
    <cellStyle name="Normal 90 2 6 2 2" xfId="5326" xr:uid="{00000000-0005-0000-0000-000039A00000}"/>
    <cellStyle name="Normal 90 2 6 2 2 2" xfId="14843" xr:uid="{00000000-0005-0000-0000-00003AA00000}"/>
    <cellStyle name="Normal 90 2 6 2 2 3" xfId="22996" xr:uid="{00000000-0005-0000-0000-00003BA00000}"/>
    <cellStyle name="Normal 90 2 6 2 2 4" xfId="31149" xr:uid="{00000000-0005-0000-0000-00003CA00000}"/>
    <cellStyle name="Normal 90 2 6 2 2 5" xfId="39381" xr:uid="{00000000-0005-0000-0000-00003DA00000}"/>
    <cellStyle name="Normal 90 2 6 2 2 6" xfId="48892" xr:uid="{00000000-0005-0000-0000-00003EA00000}"/>
    <cellStyle name="Normal 90 2 6 2 3" xfId="7886" xr:uid="{00000000-0005-0000-0000-00003FA00000}"/>
    <cellStyle name="Normal 90 2 6 2 3 2" xfId="17403" xr:uid="{00000000-0005-0000-0000-000040A00000}"/>
    <cellStyle name="Normal 90 2 6 2 3 3" xfId="25556" xr:uid="{00000000-0005-0000-0000-000041A00000}"/>
    <cellStyle name="Normal 90 2 6 2 3 4" xfId="33709" xr:uid="{00000000-0005-0000-0000-000042A00000}"/>
    <cellStyle name="Normal 90 2 6 2 3 5" xfId="41941" xr:uid="{00000000-0005-0000-0000-000043A00000}"/>
    <cellStyle name="Normal 90 2 6 2 3 6" xfId="51452" xr:uid="{00000000-0005-0000-0000-000044A00000}"/>
    <cellStyle name="Normal 90 2 6 2 4" xfId="11803" xr:uid="{00000000-0005-0000-0000-000045A00000}"/>
    <cellStyle name="Normal 90 2 6 2 5" xfId="19962" xr:uid="{00000000-0005-0000-0000-000046A00000}"/>
    <cellStyle name="Normal 90 2 6 2 6" xfId="28115" xr:uid="{00000000-0005-0000-0000-000047A00000}"/>
    <cellStyle name="Normal 90 2 6 2 7" xfId="36347" xr:uid="{00000000-0005-0000-0000-000048A00000}"/>
    <cellStyle name="Normal 90 2 6 2 8" xfId="45858" xr:uid="{00000000-0005-0000-0000-000049A00000}"/>
    <cellStyle name="Normal 90 2 6 3" xfId="4046" xr:uid="{00000000-0005-0000-0000-00004AA00000}"/>
    <cellStyle name="Normal 90 2 6 3 2" xfId="13563" xr:uid="{00000000-0005-0000-0000-00004BA00000}"/>
    <cellStyle name="Normal 90 2 6 3 3" xfId="21716" xr:uid="{00000000-0005-0000-0000-00004CA00000}"/>
    <cellStyle name="Normal 90 2 6 3 4" xfId="29869" xr:uid="{00000000-0005-0000-0000-00004DA00000}"/>
    <cellStyle name="Normal 90 2 6 3 5" xfId="38101" xr:uid="{00000000-0005-0000-0000-00004EA00000}"/>
    <cellStyle name="Normal 90 2 6 3 6" xfId="47612" xr:uid="{00000000-0005-0000-0000-00004FA00000}"/>
    <cellStyle name="Normal 90 2 6 4" xfId="6606" xr:uid="{00000000-0005-0000-0000-000050A00000}"/>
    <cellStyle name="Normal 90 2 6 4 2" xfId="16123" xr:uid="{00000000-0005-0000-0000-000051A00000}"/>
    <cellStyle name="Normal 90 2 6 4 3" xfId="24276" xr:uid="{00000000-0005-0000-0000-000052A00000}"/>
    <cellStyle name="Normal 90 2 6 4 4" xfId="32429" xr:uid="{00000000-0005-0000-0000-000053A00000}"/>
    <cellStyle name="Normal 90 2 6 4 5" xfId="40661" xr:uid="{00000000-0005-0000-0000-000054A00000}"/>
    <cellStyle name="Normal 90 2 6 4 6" xfId="50172" xr:uid="{00000000-0005-0000-0000-000055A00000}"/>
    <cellStyle name="Normal 90 2 6 5" xfId="10523" xr:uid="{00000000-0005-0000-0000-000056A00000}"/>
    <cellStyle name="Normal 90 2 6 6" xfId="18682" xr:uid="{00000000-0005-0000-0000-000057A00000}"/>
    <cellStyle name="Normal 90 2 6 7" xfId="26835" xr:uid="{00000000-0005-0000-0000-000058A00000}"/>
    <cellStyle name="Normal 90 2 6 8" xfId="35067" xr:uid="{00000000-0005-0000-0000-000059A00000}"/>
    <cellStyle name="Normal 90 2 6 9" xfId="44578" xr:uid="{00000000-0005-0000-0000-00005AA00000}"/>
    <cellStyle name="Normal 90 2 7" xfId="1646" xr:uid="{00000000-0005-0000-0000-00005BA00000}"/>
    <cellStyle name="Normal 90 2 7 2" xfId="4686" xr:uid="{00000000-0005-0000-0000-00005CA00000}"/>
    <cellStyle name="Normal 90 2 7 2 2" xfId="14203" xr:uid="{00000000-0005-0000-0000-00005DA00000}"/>
    <cellStyle name="Normal 90 2 7 2 3" xfId="22356" xr:uid="{00000000-0005-0000-0000-00005EA00000}"/>
    <cellStyle name="Normal 90 2 7 2 4" xfId="30509" xr:uid="{00000000-0005-0000-0000-00005FA00000}"/>
    <cellStyle name="Normal 90 2 7 2 5" xfId="38741" xr:uid="{00000000-0005-0000-0000-000060A00000}"/>
    <cellStyle name="Normal 90 2 7 2 6" xfId="48252" xr:uid="{00000000-0005-0000-0000-000061A00000}"/>
    <cellStyle name="Normal 90 2 7 3" xfId="7246" xr:uid="{00000000-0005-0000-0000-000062A00000}"/>
    <cellStyle name="Normal 90 2 7 3 2" xfId="16763" xr:uid="{00000000-0005-0000-0000-000063A00000}"/>
    <cellStyle name="Normal 90 2 7 3 3" xfId="24916" xr:uid="{00000000-0005-0000-0000-000064A00000}"/>
    <cellStyle name="Normal 90 2 7 3 4" xfId="33069" xr:uid="{00000000-0005-0000-0000-000065A00000}"/>
    <cellStyle name="Normal 90 2 7 3 5" xfId="41301" xr:uid="{00000000-0005-0000-0000-000066A00000}"/>
    <cellStyle name="Normal 90 2 7 3 6" xfId="50812" xr:uid="{00000000-0005-0000-0000-000067A00000}"/>
    <cellStyle name="Normal 90 2 7 4" xfId="11163" xr:uid="{00000000-0005-0000-0000-000068A00000}"/>
    <cellStyle name="Normal 90 2 7 5" xfId="19322" xr:uid="{00000000-0005-0000-0000-000069A00000}"/>
    <cellStyle name="Normal 90 2 7 6" xfId="27475" xr:uid="{00000000-0005-0000-0000-00006AA00000}"/>
    <cellStyle name="Normal 90 2 7 7" xfId="35707" xr:uid="{00000000-0005-0000-0000-00006BA00000}"/>
    <cellStyle name="Normal 90 2 7 8" xfId="45218" xr:uid="{00000000-0005-0000-0000-00006CA00000}"/>
    <cellStyle name="Normal 90 2 8" xfId="2926" xr:uid="{00000000-0005-0000-0000-00006DA00000}"/>
    <cellStyle name="Normal 90 2 8 2" xfId="12443" xr:uid="{00000000-0005-0000-0000-00006EA00000}"/>
    <cellStyle name="Normal 90 2 8 3" xfId="20602" xr:uid="{00000000-0005-0000-0000-00006FA00000}"/>
    <cellStyle name="Normal 90 2 8 4" xfId="28755" xr:uid="{00000000-0005-0000-0000-000070A00000}"/>
    <cellStyle name="Normal 90 2 8 5" xfId="36987" xr:uid="{00000000-0005-0000-0000-000071A00000}"/>
    <cellStyle name="Normal 90 2 8 6" xfId="46498" xr:uid="{00000000-0005-0000-0000-000072A00000}"/>
    <cellStyle name="Normal 90 2 9" xfId="3005" xr:uid="{00000000-0005-0000-0000-000073A00000}"/>
    <cellStyle name="Normal 90 2 9 2" xfId="12522" xr:uid="{00000000-0005-0000-0000-000074A00000}"/>
    <cellStyle name="Normal 90 2 9 3" xfId="20681" xr:uid="{00000000-0005-0000-0000-000075A00000}"/>
    <cellStyle name="Normal 90 2 9 4" xfId="28834" xr:uid="{00000000-0005-0000-0000-000076A00000}"/>
    <cellStyle name="Normal 90 2 9 5" xfId="37066" xr:uid="{00000000-0005-0000-0000-000077A00000}"/>
    <cellStyle name="Normal 90 2 9 6" xfId="46577" xr:uid="{00000000-0005-0000-0000-000078A00000}"/>
    <cellStyle name="Normal 90 3" xfId="296" xr:uid="{00000000-0005-0000-0000-000079A00000}"/>
    <cellStyle name="Normal 90 4" xfId="399" xr:uid="{00000000-0005-0000-0000-00007AA00000}"/>
    <cellStyle name="Normal 90 5" xfId="356" xr:uid="{00000000-0005-0000-0000-00007BA00000}"/>
    <cellStyle name="Normal 90 5 10" xfId="3187" xr:uid="{00000000-0005-0000-0000-00007CA00000}"/>
    <cellStyle name="Normal 90 5 10 2" xfId="12704" xr:uid="{00000000-0005-0000-0000-00007DA00000}"/>
    <cellStyle name="Normal 90 5 10 3" xfId="20863" xr:uid="{00000000-0005-0000-0000-00007EA00000}"/>
    <cellStyle name="Normal 90 5 10 4" xfId="29016" xr:uid="{00000000-0005-0000-0000-00007FA00000}"/>
    <cellStyle name="Normal 90 5 10 5" xfId="37248" xr:uid="{00000000-0005-0000-0000-000080A00000}"/>
    <cellStyle name="Normal 90 5 10 6" xfId="46759" xr:uid="{00000000-0005-0000-0000-000081A00000}"/>
    <cellStyle name="Normal 90 5 11" xfId="3266" xr:uid="{00000000-0005-0000-0000-000082A00000}"/>
    <cellStyle name="Normal 90 5 11 2" xfId="12783" xr:uid="{00000000-0005-0000-0000-000083A00000}"/>
    <cellStyle name="Normal 90 5 11 3" xfId="20942" xr:uid="{00000000-0005-0000-0000-000084A00000}"/>
    <cellStyle name="Normal 90 5 11 4" xfId="29095" xr:uid="{00000000-0005-0000-0000-000085A00000}"/>
    <cellStyle name="Normal 90 5 11 5" xfId="37327" xr:uid="{00000000-0005-0000-0000-000086A00000}"/>
    <cellStyle name="Normal 90 5 11 6" xfId="46838" xr:uid="{00000000-0005-0000-0000-000087A00000}"/>
    <cellStyle name="Normal 90 5 12" xfId="3345" xr:uid="{00000000-0005-0000-0000-000088A00000}"/>
    <cellStyle name="Normal 90 5 12 2" xfId="12862" xr:uid="{00000000-0005-0000-0000-000089A00000}"/>
    <cellStyle name="Normal 90 5 12 3" xfId="21021" xr:uid="{00000000-0005-0000-0000-00008AA00000}"/>
    <cellStyle name="Normal 90 5 12 4" xfId="29174" xr:uid="{00000000-0005-0000-0000-00008BA00000}"/>
    <cellStyle name="Normal 90 5 12 5" xfId="37406" xr:uid="{00000000-0005-0000-0000-00008CA00000}"/>
    <cellStyle name="Normal 90 5 12 6" xfId="46917" xr:uid="{00000000-0005-0000-0000-00008DA00000}"/>
    <cellStyle name="Normal 90 5 13" xfId="3425" xr:uid="{00000000-0005-0000-0000-00008EA00000}"/>
    <cellStyle name="Normal 90 5 13 2" xfId="12942" xr:uid="{00000000-0005-0000-0000-00008FA00000}"/>
    <cellStyle name="Normal 90 5 13 3" xfId="21101" xr:uid="{00000000-0005-0000-0000-000090A00000}"/>
    <cellStyle name="Normal 90 5 13 4" xfId="29254" xr:uid="{00000000-0005-0000-0000-000091A00000}"/>
    <cellStyle name="Normal 90 5 13 5" xfId="37486" xr:uid="{00000000-0005-0000-0000-000092A00000}"/>
    <cellStyle name="Normal 90 5 13 6" xfId="46997" xr:uid="{00000000-0005-0000-0000-000093A00000}"/>
    <cellStyle name="Normal 90 5 14" xfId="5991" xr:uid="{00000000-0005-0000-0000-000094A00000}"/>
    <cellStyle name="Normal 90 5 14 2" xfId="15508" xr:uid="{00000000-0005-0000-0000-000095A00000}"/>
    <cellStyle name="Normal 90 5 14 3" xfId="23661" xr:uid="{00000000-0005-0000-0000-000096A00000}"/>
    <cellStyle name="Normal 90 5 14 4" xfId="31814" xr:uid="{00000000-0005-0000-0000-000097A00000}"/>
    <cellStyle name="Normal 90 5 14 5" xfId="40046" xr:uid="{00000000-0005-0000-0000-000098A00000}"/>
    <cellStyle name="Normal 90 5 14 6" xfId="49557" xr:uid="{00000000-0005-0000-0000-000099A00000}"/>
    <cellStyle name="Normal 90 5 15" xfId="8550" xr:uid="{00000000-0005-0000-0000-00009AA00000}"/>
    <cellStyle name="Normal 90 5 15 2" xfId="42605" xr:uid="{00000000-0005-0000-0000-00009BA00000}"/>
    <cellStyle name="Normal 90 5 15 3" xfId="52116" xr:uid="{00000000-0005-0000-0000-00009CA00000}"/>
    <cellStyle name="Normal 90 5 16" xfId="8629" xr:uid="{00000000-0005-0000-0000-00009DA00000}"/>
    <cellStyle name="Normal 90 5 16 2" xfId="42684" xr:uid="{00000000-0005-0000-0000-00009EA00000}"/>
    <cellStyle name="Normal 90 5 16 3" xfId="52195" xr:uid="{00000000-0005-0000-0000-00009FA00000}"/>
    <cellStyle name="Normal 90 5 17" xfId="8708" xr:uid="{00000000-0005-0000-0000-0000A0A00000}"/>
    <cellStyle name="Normal 90 5 17 2" xfId="42763" xr:uid="{00000000-0005-0000-0000-0000A1A00000}"/>
    <cellStyle name="Normal 90 5 17 3" xfId="52274" xr:uid="{00000000-0005-0000-0000-0000A2A00000}"/>
    <cellStyle name="Normal 90 5 18" xfId="8787" xr:uid="{00000000-0005-0000-0000-0000A3A00000}"/>
    <cellStyle name="Normal 90 5 18 2" xfId="42842" xr:uid="{00000000-0005-0000-0000-0000A4A00000}"/>
    <cellStyle name="Normal 90 5 18 3" xfId="52353" xr:uid="{00000000-0005-0000-0000-0000A5A00000}"/>
    <cellStyle name="Normal 90 5 19" xfId="8866" xr:uid="{00000000-0005-0000-0000-0000A6A00000}"/>
    <cellStyle name="Normal 90 5 19 2" xfId="42921" xr:uid="{00000000-0005-0000-0000-0000A7A00000}"/>
    <cellStyle name="Normal 90 5 19 3" xfId="52432" xr:uid="{00000000-0005-0000-0000-0000A8A00000}"/>
    <cellStyle name="Normal 90 5 2" xfId="458" xr:uid="{00000000-0005-0000-0000-0000A9A00000}"/>
    <cellStyle name="Normal 90 5 2 10" xfId="26300" xr:uid="{00000000-0005-0000-0000-0000AAA00000}"/>
    <cellStyle name="Normal 90 5 2 11" xfId="34532" xr:uid="{00000000-0005-0000-0000-0000ABA00000}"/>
    <cellStyle name="Normal 90 5 2 12" xfId="44043" xr:uid="{00000000-0005-0000-0000-0000ACA00000}"/>
    <cellStyle name="Normal 90 5 2 2" xfId="619" xr:uid="{00000000-0005-0000-0000-0000ADA00000}"/>
    <cellStyle name="Normal 90 5 2 2 10" xfId="34692" xr:uid="{00000000-0005-0000-0000-0000AEA00000}"/>
    <cellStyle name="Normal 90 5 2 2 11" xfId="44203" xr:uid="{00000000-0005-0000-0000-0000AFA00000}"/>
    <cellStyle name="Normal 90 5 2 2 2" xfId="945" xr:uid="{00000000-0005-0000-0000-0000B0A00000}"/>
    <cellStyle name="Normal 90 5 2 2 2 10" xfId="44523" xr:uid="{00000000-0005-0000-0000-0000B1A00000}"/>
    <cellStyle name="Normal 90 5 2 2 2 2" xfId="1588" xr:uid="{00000000-0005-0000-0000-0000B2A00000}"/>
    <cellStyle name="Normal 90 5 2 2 2 2 2" xfId="2871" xr:uid="{00000000-0005-0000-0000-0000B3A00000}"/>
    <cellStyle name="Normal 90 5 2 2 2 2 2 2" xfId="5911" xr:uid="{00000000-0005-0000-0000-0000B4A00000}"/>
    <cellStyle name="Normal 90 5 2 2 2 2 2 2 2" xfId="15428" xr:uid="{00000000-0005-0000-0000-0000B5A00000}"/>
    <cellStyle name="Normal 90 5 2 2 2 2 2 2 3" xfId="23581" xr:uid="{00000000-0005-0000-0000-0000B6A00000}"/>
    <cellStyle name="Normal 90 5 2 2 2 2 2 2 4" xfId="31734" xr:uid="{00000000-0005-0000-0000-0000B7A00000}"/>
    <cellStyle name="Normal 90 5 2 2 2 2 2 2 5" xfId="39966" xr:uid="{00000000-0005-0000-0000-0000B8A00000}"/>
    <cellStyle name="Normal 90 5 2 2 2 2 2 2 6" xfId="49477" xr:uid="{00000000-0005-0000-0000-0000B9A00000}"/>
    <cellStyle name="Normal 90 5 2 2 2 2 2 3" xfId="8471" xr:uid="{00000000-0005-0000-0000-0000BAA00000}"/>
    <cellStyle name="Normal 90 5 2 2 2 2 2 3 2" xfId="17988" xr:uid="{00000000-0005-0000-0000-0000BBA00000}"/>
    <cellStyle name="Normal 90 5 2 2 2 2 2 3 3" xfId="26141" xr:uid="{00000000-0005-0000-0000-0000BCA00000}"/>
    <cellStyle name="Normal 90 5 2 2 2 2 2 3 4" xfId="34294" xr:uid="{00000000-0005-0000-0000-0000BDA00000}"/>
    <cellStyle name="Normal 90 5 2 2 2 2 2 3 5" xfId="42526" xr:uid="{00000000-0005-0000-0000-0000BEA00000}"/>
    <cellStyle name="Normal 90 5 2 2 2 2 2 3 6" xfId="52037" xr:uid="{00000000-0005-0000-0000-0000BFA00000}"/>
    <cellStyle name="Normal 90 5 2 2 2 2 2 4" xfId="12388" xr:uid="{00000000-0005-0000-0000-0000C0A00000}"/>
    <cellStyle name="Normal 90 5 2 2 2 2 2 5" xfId="20547" xr:uid="{00000000-0005-0000-0000-0000C1A00000}"/>
    <cellStyle name="Normal 90 5 2 2 2 2 2 6" xfId="28700" xr:uid="{00000000-0005-0000-0000-0000C2A00000}"/>
    <cellStyle name="Normal 90 5 2 2 2 2 2 7" xfId="36932" xr:uid="{00000000-0005-0000-0000-0000C3A00000}"/>
    <cellStyle name="Normal 90 5 2 2 2 2 2 8" xfId="46443" xr:uid="{00000000-0005-0000-0000-0000C4A00000}"/>
    <cellStyle name="Normal 90 5 2 2 2 2 3" xfId="4631" xr:uid="{00000000-0005-0000-0000-0000C5A00000}"/>
    <cellStyle name="Normal 90 5 2 2 2 2 3 2" xfId="14148" xr:uid="{00000000-0005-0000-0000-0000C6A00000}"/>
    <cellStyle name="Normal 90 5 2 2 2 2 3 3" xfId="22301" xr:uid="{00000000-0005-0000-0000-0000C7A00000}"/>
    <cellStyle name="Normal 90 5 2 2 2 2 3 4" xfId="30454" xr:uid="{00000000-0005-0000-0000-0000C8A00000}"/>
    <cellStyle name="Normal 90 5 2 2 2 2 3 5" xfId="38686" xr:uid="{00000000-0005-0000-0000-0000C9A00000}"/>
    <cellStyle name="Normal 90 5 2 2 2 2 3 6" xfId="48197" xr:uid="{00000000-0005-0000-0000-0000CAA00000}"/>
    <cellStyle name="Normal 90 5 2 2 2 2 4" xfId="7191" xr:uid="{00000000-0005-0000-0000-0000CBA00000}"/>
    <cellStyle name="Normal 90 5 2 2 2 2 4 2" xfId="16708" xr:uid="{00000000-0005-0000-0000-0000CCA00000}"/>
    <cellStyle name="Normal 90 5 2 2 2 2 4 3" xfId="24861" xr:uid="{00000000-0005-0000-0000-0000CDA00000}"/>
    <cellStyle name="Normal 90 5 2 2 2 2 4 4" xfId="33014" xr:uid="{00000000-0005-0000-0000-0000CEA00000}"/>
    <cellStyle name="Normal 90 5 2 2 2 2 4 5" xfId="41246" xr:uid="{00000000-0005-0000-0000-0000CFA00000}"/>
    <cellStyle name="Normal 90 5 2 2 2 2 4 6" xfId="50757" xr:uid="{00000000-0005-0000-0000-0000D0A00000}"/>
    <cellStyle name="Normal 90 5 2 2 2 2 5" xfId="11108" xr:uid="{00000000-0005-0000-0000-0000D1A00000}"/>
    <cellStyle name="Normal 90 5 2 2 2 2 6" xfId="19267" xr:uid="{00000000-0005-0000-0000-0000D2A00000}"/>
    <cellStyle name="Normal 90 5 2 2 2 2 7" xfId="27420" xr:uid="{00000000-0005-0000-0000-0000D3A00000}"/>
    <cellStyle name="Normal 90 5 2 2 2 2 8" xfId="35652" xr:uid="{00000000-0005-0000-0000-0000D4A00000}"/>
    <cellStyle name="Normal 90 5 2 2 2 2 9" xfId="45163" xr:uid="{00000000-0005-0000-0000-0000D5A00000}"/>
    <cellStyle name="Normal 90 5 2 2 2 3" xfId="2231" xr:uid="{00000000-0005-0000-0000-0000D6A00000}"/>
    <cellStyle name="Normal 90 5 2 2 2 3 2" xfId="5271" xr:uid="{00000000-0005-0000-0000-0000D7A00000}"/>
    <cellStyle name="Normal 90 5 2 2 2 3 2 2" xfId="14788" xr:uid="{00000000-0005-0000-0000-0000D8A00000}"/>
    <cellStyle name="Normal 90 5 2 2 2 3 2 3" xfId="22941" xr:uid="{00000000-0005-0000-0000-0000D9A00000}"/>
    <cellStyle name="Normal 90 5 2 2 2 3 2 4" xfId="31094" xr:uid="{00000000-0005-0000-0000-0000DAA00000}"/>
    <cellStyle name="Normal 90 5 2 2 2 3 2 5" xfId="39326" xr:uid="{00000000-0005-0000-0000-0000DBA00000}"/>
    <cellStyle name="Normal 90 5 2 2 2 3 2 6" xfId="48837" xr:uid="{00000000-0005-0000-0000-0000DCA00000}"/>
    <cellStyle name="Normal 90 5 2 2 2 3 3" xfId="7831" xr:uid="{00000000-0005-0000-0000-0000DDA00000}"/>
    <cellStyle name="Normal 90 5 2 2 2 3 3 2" xfId="17348" xr:uid="{00000000-0005-0000-0000-0000DEA00000}"/>
    <cellStyle name="Normal 90 5 2 2 2 3 3 3" xfId="25501" xr:uid="{00000000-0005-0000-0000-0000DFA00000}"/>
    <cellStyle name="Normal 90 5 2 2 2 3 3 4" xfId="33654" xr:uid="{00000000-0005-0000-0000-0000E0A00000}"/>
    <cellStyle name="Normal 90 5 2 2 2 3 3 5" xfId="41886" xr:uid="{00000000-0005-0000-0000-0000E1A00000}"/>
    <cellStyle name="Normal 90 5 2 2 2 3 3 6" xfId="51397" xr:uid="{00000000-0005-0000-0000-0000E2A00000}"/>
    <cellStyle name="Normal 90 5 2 2 2 3 4" xfId="11748" xr:uid="{00000000-0005-0000-0000-0000E3A00000}"/>
    <cellStyle name="Normal 90 5 2 2 2 3 5" xfId="19907" xr:uid="{00000000-0005-0000-0000-0000E4A00000}"/>
    <cellStyle name="Normal 90 5 2 2 2 3 6" xfId="28060" xr:uid="{00000000-0005-0000-0000-0000E5A00000}"/>
    <cellStyle name="Normal 90 5 2 2 2 3 7" xfId="36292" xr:uid="{00000000-0005-0000-0000-0000E6A00000}"/>
    <cellStyle name="Normal 90 5 2 2 2 3 8" xfId="45803" xr:uid="{00000000-0005-0000-0000-0000E7A00000}"/>
    <cellStyle name="Normal 90 5 2 2 2 4" xfId="3991" xr:uid="{00000000-0005-0000-0000-0000E8A00000}"/>
    <cellStyle name="Normal 90 5 2 2 2 4 2" xfId="13508" xr:uid="{00000000-0005-0000-0000-0000E9A00000}"/>
    <cellStyle name="Normal 90 5 2 2 2 4 3" xfId="21661" xr:uid="{00000000-0005-0000-0000-0000EAA00000}"/>
    <cellStyle name="Normal 90 5 2 2 2 4 4" xfId="29814" xr:uid="{00000000-0005-0000-0000-0000EBA00000}"/>
    <cellStyle name="Normal 90 5 2 2 2 4 5" xfId="38046" xr:uid="{00000000-0005-0000-0000-0000ECA00000}"/>
    <cellStyle name="Normal 90 5 2 2 2 4 6" xfId="47557" xr:uid="{00000000-0005-0000-0000-0000EDA00000}"/>
    <cellStyle name="Normal 90 5 2 2 2 5" xfId="6551" xr:uid="{00000000-0005-0000-0000-0000EEA00000}"/>
    <cellStyle name="Normal 90 5 2 2 2 5 2" xfId="16068" xr:uid="{00000000-0005-0000-0000-0000EFA00000}"/>
    <cellStyle name="Normal 90 5 2 2 2 5 3" xfId="24221" xr:uid="{00000000-0005-0000-0000-0000F0A00000}"/>
    <cellStyle name="Normal 90 5 2 2 2 5 4" xfId="32374" xr:uid="{00000000-0005-0000-0000-0000F1A00000}"/>
    <cellStyle name="Normal 90 5 2 2 2 5 5" xfId="40606" xr:uid="{00000000-0005-0000-0000-0000F2A00000}"/>
    <cellStyle name="Normal 90 5 2 2 2 5 6" xfId="50117" xr:uid="{00000000-0005-0000-0000-0000F3A00000}"/>
    <cellStyle name="Normal 90 5 2 2 2 6" xfId="10468" xr:uid="{00000000-0005-0000-0000-0000F4A00000}"/>
    <cellStyle name="Normal 90 5 2 2 2 7" xfId="18627" xr:uid="{00000000-0005-0000-0000-0000F5A00000}"/>
    <cellStyle name="Normal 90 5 2 2 2 8" xfId="26780" xr:uid="{00000000-0005-0000-0000-0000F6A00000}"/>
    <cellStyle name="Normal 90 5 2 2 2 9" xfId="35012" xr:uid="{00000000-0005-0000-0000-0000F7A00000}"/>
    <cellStyle name="Normal 90 5 2 2 3" xfId="1268" xr:uid="{00000000-0005-0000-0000-0000F8A00000}"/>
    <cellStyle name="Normal 90 5 2 2 3 2" xfId="2551" xr:uid="{00000000-0005-0000-0000-0000F9A00000}"/>
    <cellStyle name="Normal 90 5 2 2 3 2 2" xfId="5591" xr:uid="{00000000-0005-0000-0000-0000FAA00000}"/>
    <cellStyle name="Normal 90 5 2 2 3 2 2 2" xfId="15108" xr:uid="{00000000-0005-0000-0000-0000FBA00000}"/>
    <cellStyle name="Normal 90 5 2 2 3 2 2 3" xfId="23261" xr:uid="{00000000-0005-0000-0000-0000FCA00000}"/>
    <cellStyle name="Normal 90 5 2 2 3 2 2 4" xfId="31414" xr:uid="{00000000-0005-0000-0000-0000FDA00000}"/>
    <cellStyle name="Normal 90 5 2 2 3 2 2 5" xfId="39646" xr:uid="{00000000-0005-0000-0000-0000FEA00000}"/>
    <cellStyle name="Normal 90 5 2 2 3 2 2 6" xfId="49157" xr:uid="{00000000-0005-0000-0000-0000FFA00000}"/>
    <cellStyle name="Normal 90 5 2 2 3 2 3" xfId="8151" xr:uid="{00000000-0005-0000-0000-000000A10000}"/>
    <cellStyle name="Normal 90 5 2 2 3 2 3 2" xfId="17668" xr:uid="{00000000-0005-0000-0000-000001A10000}"/>
    <cellStyle name="Normal 90 5 2 2 3 2 3 3" xfId="25821" xr:uid="{00000000-0005-0000-0000-000002A10000}"/>
    <cellStyle name="Normal 90 5 2 2 3 2 3 4" xfId="33974" xr:uid="{00000000-0005-0000-0000-000003A10000}"/>
    <cellStyle name="Normal 90 5 2 2 3 2 3 5" xfId="42206" xr:uid="{00000000-0005-0000-0000-000004A10000}"/>
    <cellStyle name="Normal 90 5 2 2 3 2 3 6" xfId="51717" xr:uid="{00000000-0005-0000-0000-000005A10000}"/>
    <cellStyle name="Normal 90 5 2 2 3 2 4" xfId="12068" xr:uid="{00000000-0005-0000-0000-000006A10000}"/>
    <cellStyle name="Normal 90 5 2 2 3 2 5" xfId="20227" xr:uid="{00000000-0005-0000-0000-000007A10000}"/>
    <cellStyle name="Normal 90 5 2 2 3 2 6" xfId="28380" xr:uid="{00000000-0005-0000-0000-000008A10000}"/>
    <cellStyle name="Normal 90 5 2 2 3 2 7" xfId="36612" xr:uid="{00000000-0005-0000-0000-000009A10000}"/>
    <cellStyle name="Normal 90 5 2 2 3 2 8" xfId="46123" xr:uid="{00000000-0005-0000-0000-00000AA10000}"/>
    <cellStyle name="Normal 90 5 2 2 3 3" xfId="4311" xr:uid="{00000000-0005-0000-0000-00000BA10000}"/>
    <cellStyle name="Normal 90 5 2 2 3 3 2" xfId="13828" xr:uid="{00000000-0005-0000-0000-00000CA10000}"/>
    <cellStyle name="Normal 90 5 2 2 3 3 3" xfId="21981" xr:uid="{00000000-0005-0000-0000-00000DA10000}"/>
    <cellStyle name="Normal 90 5 2 2 3 3 4" xfId="30134" xr:uid="{00000000-0005-0000-0000-00000EA10000}"/>
    <cellStyle name="Normal 90 5 2 2 3 3 5" xfId="38366" xr:uid="{00000000-0005-0000-0000-00000FA10000}"/>
    <cellStyle name="Normal 90 5 2 2 3 3 6" xfId="47877" xr:uid="{00000000-0005-0000-0000-000010A10000}"/>
    <cellStyle name="Normal 90 5 2 2 3 4" xfId="6871" xr:uid="{00000000-0005-0000-0000-000011A10000}"/>
    <cellStyle name="Normal 90 5 2 2 3 4 2" xfId="16388" xr:uid="{00000000-0005-0000-0000-000012A10000}"/>
    <cellStyle name="Normal 90 5 2 2 3 4 3" xfId="24541" xr:uid="{00000000-0005-0000-0000-000013A10000}"/>
    <cellStyle name="Normal 90 5 2 2 3 4 4" xfId="32694" xr:uid="{00000000-0005-0000-0000-000014A10000}"/>
    <cellStyle name="Normal 90 5 2 2 3 4 5" xfId="40926" xr:uid="{00000000-0005-0000-0000-000015A10000}"/>
    <cellStyle name="Normal 90 5 2 2 3 4 6" xfId="50437" xr:uid="{00000000-0005-0000-0000-000016A10000}"/>
    <cellStyle name="Normal 90 5 2 2 3 5" xfId="10788" xr:uid="{00000000-0005-0000-0000-000017A10000}"/>
    <cellStyle name="Normal 90 5 2 2 3 6" xfId="18947" xr:uid="{00000000-0005-0000-0000-000018A10000}"/>
    <cellStyle name="Normal 90 5 2 2 3 7" xfId="27100" xr:uid="{00000000-0005-0000-0000-000019A10000}"/>
    <cellStyle name="Normal 90 5 2 2 3 8" xfId="35332" xr:uid="{00000000-0005-0000-0000-00001AA10000}"/>
    <cellStyle name="Normal 90 5 2 2 3 9" xfId="44843" xr:uid="{00000000-0005-0000-0000-00001BA10000}"/>
    <cellStyle name="Normal 90 5 2 2 4" xfId="1911" xr:uid="{00000000-0005-0000-0000-00001CA10000}"/>
    <cellStyle name="Normal 90 5 2 2 4 2" xfId="4951" xr:uid="{00000000-0005-0000-0000-00001DA10000}"/>
    <cellStyle name="Normal 90 5 2 2 4 2 2" xfId="14468" xr:uid="{00000000-0005-0000-0000-00001EA10000}"/>
    <cellStyle name="Normal 90 5 2 2 4 2 3" xfId="22621" xr:uid="{00000000-0005-0000-0000-00001FA10000}"/>
    <cellStyle name="Normal 90 5 2 2 4 2 4" xfId="30774" xr:uid="{00000000-0005-0000-0000-000020A10000}"/>
    <cellStyle name="Normal 90 5 2 2 4 2 5" xfId="39006" xr:uid="{00000000-0005-0000-0000-000021A10000}"/>
    <cellStyle name="Normal 90 5 2 2 4 2 6" xfId="48517" xr:uid="{00000000-0005-0000-0000-000022A10000}"/>
    <cellStyle name="Normal 90 5 2 2 4 3" xfId="7511" xr:uid="{00000000-0005-0000-0000-000023A10000}"/>
    <cellStyle name="Normal 90 5 2 2 4 3 2" xfId="17028" xr:uid="{00000000-0005-0000-0000-000024A10000}"/>
    <cellStyle name="Normal 90 5 2 2 4 3 3" xfId="25181" xr:uid="{00000000-0005-0000-0000-000025A10000}"/>
    <cellStyle name="Normal 90 5 2 2 4 3 4" xfId="33334" xr:uid="{00000000-0005-0000-0000-000026A10000}"/>
    <cellStyle name="Normal 90 5 2 2 4 3 5" xfId="41566" xr:uid="{00000000-0005-0000-0000-000027A10000}"/>
    <cellStyle name="Normal 90 5 2 2 4 3 6" xfId="51077" xr:uid="{00000000-0005-0000-0000-000028A10000}"/>
    <cellStyle name="Normal 90 5 2 2 4 4" xfId="11428" xr:uid="{00000000-0005-0000-0000-000029A10000}"/>
    <cellStyle name="Normal 90 5 2 2 4 5" xfId="19587" xr:uid="{00000000-0005-0000-0000-00002AA10000}"/>
    <cellStyle name="Normal 90 5 2 2 4 6" xfId="27740" xr:uid="{00000000-0005-0000-0000-00002BA10000}"/>
    <cellStyle name="Normal 90 5 2 2 4 7" xfId="35972" xr:uid="{00000000-0005-0000-0000-00002CA10000}"/>
    <cellStyle name="Normal 90 5 2 2 4 8" xfId="45483" xr:uid="{00000000-0005-0000-0000-00002DA10000}"/>
    <cellStyle name="Normal 90 5 2 2 5" xfId="3668" xr:uid="{00000000-0005-0000-0000-00002EA10000}"/>
    <cellStyle name="Normal 90 5 2 2 5 2" xfId="13185" xr:uid="{00000000-0005-0000-0000-00002FA10000}"/>
    <cellStyle name="Normal 90 5 2 2 5 3" xfId="21341" xr:uid="{00000000-0005-0000-0000-000030A10000}"/>
    <cellStyle name="Normal 90 5 2 2 5 4" xfId="29494" xr:uid="{00000000-0005-0000-0000-000031A10000}"/>
    <cellStyle name="Normal 90 5 2 2 5 5" xfId="37726" xr:uid="{00000000-0005-0000-0000-000032A10000}"/>
    <cellStyle name="Normal 90 5 2 2 5 6" xfId="47237" xr:uid="{00000000-0005-0000-0000-000033A10000}"/>
    <cellStyle name="Normal 90 5 2 2 6" xfId="6231" xr:uid="{00000000-0005-0000-0000-000034A10000}"/>
    <cellStyle name="Normal 90 5 2 2 6 2" xfId="15748" xr:uid="{00000000-0005-0000-0000-000035A10000}"/>
    <cellStyle name="Normal 90 5 2 2 6 3" xfId="23901" xr:uid="{00000000-0005-0000-0000-000036A10000}"/>
    <cellStyle name="Normal 90 5 2 2 6 4" xfId="32054" xr:uid="{00000000-0005-0000-0000-000037A10000}"/>
    <cellStyle name="Normal 90 5 2 2 6 5" xfId="40286" xr:uid="{00000000-0005-0000-0000-000038A10000}"/>
    <cellStyle name="Normal 90 5 2 2 6 6" xfId="49797" xr:uid="{00000000-0005-0000-0000-000039A10000}"/>
    <cellStyle name="Normal 90 5 2 2 7" xfId="10148" xr:uid="{00000000-0005-0000-0000-00003AA10000}"/>
    <cellStyle name="Normal 90 5 2 2 8" xfId="18307" xr:uid="{00000000-0005-0000-0000-00003BA10000}"/>
    <cellStyle name="Normal 90 5 2 2 9" xfId="26460" xr:uid="{00000000-0005-0000-0000-00003CA10000}"/>
    <cellStyle name="Normal 90 5 2 3" xfId="782" xr:uid="{00000000-0005-0000-0000-00003DA10000}"/>
    <cellStyle name="Normal 90 5 2 3 10" xfId="44363" xr:uid="{00000000-0005-0000-0000-00003EA10000}"/>
    <cellStyle name="Normal 90 5 2 3 2" xfId="1428" xr:uid="{00000000-0005-0000-0000-00003FA10000}"/>
    <cellStyle name="Normal 90 5 2 3 2 2" xfId="2711" xr:uid="{00000000-0005-0000-0000-000040A10000}"/>
    <cellStyle name="Normal 90 5 2 3 2 2 2" xfId="5751" xr:uid="{00000000-0005-0000-0000-000041A10000}"/>
    <cellStyle name="Normal 90 5 2 3 2 2 2 2" xfId="15268" xr:uid="{00000000-0005-0000-0000-000042A10000}"/>
    <cellStyle name="Normal 90 5 2 3 2 2 2 3" xfId="23421" xr:uid="{00000000-0005-0000-0000-000043A10000}"/>
    <cellStyle name="Normal 90 5 2 3 2 2 2 4" xfId="31574" xr:uid="{00000000-0005-0000-0000-000044A10000}"/>
    <cellStyle name="Normal 90 5 2 3 2 2 2 5" xfId="39806" xr:uid="{00000000-0005-0000-0000-000045A10000}"/>
    <cellStyle name="Normal 90 5 2 3 2 2 2 6" xfId="49317" xr:uid="{00000000-0005-0000-0000-000046A10000}"/>
    <cellStyle name="Normal 90 5 2 3 2 2 3" xfId="8311" xr:uid="{00000000-0005-0000-0000-000047A10000}"/>
    <cellStyle name="Normal 90 5 2 3 2 2 3 2" xfId="17828" xr:uid="{00000000-0005-0000-0000-000048A10000}"/>
    <cellStyle name="Normal 90 5 2 3 2 2 3 3" xfId="25981" xr:uid="{00000000-0005-0000-0000-000049A10000}"/>
    <cellStyle name="Normal 90 5 2 3 2 2 3 4" xfId="34134" xr:uid="{00000000-0005-0000-0000-00004AA10000}"/>
    <cellStyle name="Normal 90 5 2 3 2 2 3 5" xfId="42366" xr:uid="{00000000-0005-0000-0000-00004BA10000}"/>
    <cellStyle name="Normal 90 5 2 3 2 2 3 6" xfId="51877" xr:uid="{00000000-0005-0000-0000-00004CA10000}"/>
    <cellStyle name="Normal 90 5 2 3 2 2 4" xfId="12228" xr:uid="{00000000-0005-0000-0000-00004DA10000}"/>
    <cellStyle name="Normal 90 5 2 3 2 2 5" xfId="20387" xr:uid="{00000000-0005-0000-0000-00004EA10000}"/>
    <cellStyle name="Normal 90 5 2 3 2 2 6" xfId="28540" xr:uid="{00000000-0005-0000-0000-00004FA10000}"/>
    <cellStyle name="Normal 90 5 2 3 2 2 7" xfId="36772" xr:uid="{00000000-0005-0000-0000-000050A10000}"/>
    <cellStyle name="Normal 90 5 2 3 2 2 8" xfId="46283" xr:uid="{00000000-0005-0000-0000-000051A10000}"/>
    <cellStyle name="Normal 90 5 2 3 2 3" xfId="4471" xr:uid="{00000000-0005-0000-0000-000052A10000}"/>
    <cellStyle name="Normal 90 5 2 3 2 3 2" xfId="13988" xr:uid="{00000000-0005-0000-0000-000053A10000}"/>
    <cellStyle name="Normal 90 5 2 3 2 3 3" xfId="22141" xr:uid="{00000000-0005-0000-0000-000054A10000}"/>
    <cellStyle name="Normal 90 5 2 3 2 3 4" xfId="30294" xr:uid="{00000000-0005-0000-0000-000055A10000}"/>
    <cellStyle name="Normal 90 5 2 3 2 3 5" xfId="38526" xr:uid="{00000000-0005-0000-0000-000056A10000}"/>
    <cellStyle name="Normal 90 5 2 3 2 3 6" xfId="48037" xr:uid="{00000000-0005-0000-0000-000057A10000}"/>
    <cellStyle name="Normal 90 5 2 3 2 4" xfId="7031" xr:uid="{00000000-0005-0000-0000-000058A10000}"/>
    <cellStyle name="Normal 90 5 2 3 2 4 2" xfId="16548" xr:uid="{00000000-0005-0000-0000-000059A10000}"/>
    <cellStyle name="Normal 90 5 2 3 2 4 3" xfId="24701" xr:uid="{00000000-0005-0000-0000-00005AA10000}"/>
    <cellStyle name="Normal 90 5 2 3 2 4 4" xfId="32854" xr:uid="{00000000-0005-0000-0000-00005BA10000}"/>
    <cellStyle name="Normal 90 5 2 3 2 4 5" xfId="41086" xr:uid="{00000000-0005-0000-0000-00005CA10000}"/>
    <cellStyle name="Normal 90 5 2 3 2 4 6" xfId="50597" xr:uid="{00000000-0005-0000-0000-00005DA10000}"/>
    <cellStyle name="Normal 90 5 2 3 2 5" xfId="10948" xr:uid="{00000000-0005-0000-0000-00005EA10000}"/>
    <cellStyle name="Normal 90 5 2 3 2 6" xfId="19107" xr:uid="{00000000-0005-0000-0000-00005FA10000}"/>
    <cellStyle name="Normal 90 5 2 3 2 7" xfId="27260" xr:uid="{00000000-0005-0000-0000-000060A10000}"/>
    <cellStyle name="Normal 90 5 2 3 2 8" xfId="35492" xr:uid="{00000000-0005-0000-0000-000061A10000}"/>
    <cellStyle name="Normal 90 5 2 3 2 9" xfId="45003" xr:uid="{00000000-0005-0000-0000-000062A10000}"/>
    <cellStyle name="Normal 90 5 2 3 3" xfId="2071" xr:uid="{00000000-0005-0000-0000-000063A10000}"/>
    <cellStyle name="Normal 90 5 2 3 3 2" xfId="5111" xr:uid="{00000000-0005-0000-0000-000064A10000}"/>
    <cellStyle name="Normal 90 5 2 3 3 2 2" xfId="14628" xr:uid="{00000000-0005-0000-0000-000065A10000}"/>
    <cellStyle name="Normal 90 5 2 3 3 2 3" xfId="22781" xr:uid="{00000000-0005-0000-0000-000066A10000}"/>
    <cellStyle name="Normal 90 5 2 3 3 2 4" xfId="30934" xr:uid="{00000000-0005-0000-0000-000067A10000}"/>
    <cellStyle name="Normal 90 5 2 3 3 2 5" xfId="39166" xr:uid="{00000000-0005-0000-0000-000068A10000}"/>
    <cellStyle name="Normal 90 5 2 3 3 2 6" xfId="48677" xr:uid="{00000000-0005-0000-0000-000069A10000}"/>
    <cellStyle name="Normal 90 5 2 3 3 3" xfId="7671" xr:uid="{00000000-0005-0000-0000-00006AA10000}"/>
    <cellStyle name="Normal 90 5 2 3 3 3 2" xfId="17188" xr:uid="{00000000-0005-0000-0000-00006BA10000}"/>
    <cellStyle name="Normal 90 5 2 3 3 3 3" xfId="25341" xr:uid="{00000000-0005-0000-0000-00006CA10000}"/>
    <cellStyle name="Normal 90 5 2 3 3 3 4" xfId="33494" xr:uid="{00000000-0005-0000-0000-00006DA10000}"/>
    <cellStyle name="Normal 90 5 2 3 3 3 5" xfId="41726" xr:uid="{00000000-0005-0000-0000-00006EA10000}"/>
    <cellStyle name="Normal 90 5 2 3 3 3 6" xfId="51237" xr:uid="{00000000-0005-0000-0000-00006FA10000}"/>
    <cellStyle name="Normal 90 5 2 3 3 4" xfId="11588" xr:uid="{00000000-0005-0000-0000-000070A10000}"/>
    <cellStyle name="Normal 90 5 2 3 3 5" xfId="19747" xr:uid="{00000000-0005-0000-0000-000071A10000}"/>
    <cellStyle name="Normal 90 5 2 3 3 6" xfId="27900" xr:uid="{00000000-0005-0000-0000-000072A10000}"/>
    <cellStyle name="Normal 90 5 2 3 3 7" xfId="36132" xr:uid="{00000000-0005-0000-0000-000073A10000}"/>
    <cellStyle name="Normal 90 5 2 3 3 8" xfId="45643" xr:uid="{00000000-0005-0000-0000-000074A10000}"/>
    <cellStyle name="Normal 90 5 2 3 4" xfId="3828" xr:uid="{00000000-0005-0000-0000-000075A10000}"/>
    <cellStyle name="Normal 90 5 2 3 4 2" xfId="13345" xr:uid="{00000000-0005-0000-0000-000076A10000}"/>
    <cellStyle name="Normal 90 5 2 3 4 3" xfId="21501" xr:uid="{00000000-0005-0000-0000-000077A10000}"/>
    <cellStyle name="Normal 90 5 2 3 4 4" xfId="29654" xr:uid="{00000000-0005-0000-0000-000078A10000}"/>
    <cellStyle name="Normal 90 5 2 3 4 5" xfId="37886" xr:uid="{00000000-0005-0000-0000-000079A10000}"/>
    <cellStyle name="Normal 90 5 2 3 4 6" xfId="47397" xr:uid="{00000000-0005-0000-0000-00007AA10000}"/>
    <cellStyle name="Normal 90 5 2 3 5" xfId="6391" xr:uid="{00000000-0005-0000-0000-00007BA10000}"/>
    <cellStyle name="Normal 90 5 2 3 5 2" xfId="15908" xr:uid="{00000000-0005-0000-0000-00007CA10000}"/>
    <cellStyle name="Normal 90 5 2 3 5 3" xfId="24061" xr:uid="{00000000-0005-0000-0000-00007DA10000}"/>
    <cellStyle name="Normal 90 5 2 3 5 4" xfId="32214" xr:uid="{00000000-0005-0000-0000-00007EA10000}"/>
    <cellStyle name="Normal 90 5 2 3 5 5" xfId="40446" xr:uid="{00000000-0005-0000-0000-00007FA10000}"/>
    <cellStyle name="Normal 90 5 2 3 5 6" xfId="49957" xr:uid="{00000000-0005-0000-0000-000080A10000}"/>
    <cellStyle name="Normal 90 5 2 3 6" xfId="10308" xr:uid="{00000000-0005-0000-0000-000081A10000}"/>
    <cellStyle name="Normal 90 5 2 3 7" xfId="18467" xr:uid="{00000000-0005-0000-0000-000082A10000}"/>
    <cellStyle name="Normal 90 5 2 3 8" xfId="26620" xr:uid="{00000000-0005-0000-0000-000083A10000}"/>
    <cellStyle name="Normal 90 5 2 3 9" xfId="34852" xr:uid="{00000000-0005-0000-0000-000084A10000}"/>
    <cellStyle name="Normal 90 5 2 4" xfId="1108" xr:uid="{00000000-0005-0000-0000-000085A10000}"/>
    <cellStyle name="Normal 90 5 2 4 2" xfId="2391" xr:uid="{00000000-0005-0000-0000-000086A10000}"/>
    <cellStyle name="Normal 90 5 2 4 2 2" xfId="5431" xr:uid="{00000000-0005-0000-0000-000087A10000}"/>
    <cellStyle name="Normal 90 5 2 4 2 2 2" xfId="14948" xr:uid="{00000000-0005-0000-0000-000088A10000}"/>
    <cellStyle name="Normal 90 5 2 4 2 2 3" xfId="23101" xr:uid="{00000000-0005-0000-0000-000089A10000}"/>
    <cellStyle name="Normal 90 5 2 4 2 2 4" xfId="31254" xr:uid="{00000000-0005-0000-0000-00008AA10000}"/>
    <cellStyle name="Normal 90 5 2 4 2 2 5" xfId="39486" xr:uid="{00000000-0005-0000-0000-00008BA10000}"/>
    <cellStyle name="Normal 90 5 2 4 2 2 6" xfId="48997" xr:uid="{00000000-0005-0000-0000-00008CA10000}"/>
    <cellStyle name="Normal 90 5 2 4 2 3" xfId="7991" xr:uid="{00000000-0005-0000-0000-00008DA10000}"/>
    <cellStyle name="Normal 90 5 2 4 2 3 2" xfId="17508" xr:uid="{00000000-0005-0000-0000-00008EA10000}"/>
    <cellStyle name="Normal 90 5 2 4 2 3 3" xfId="25661" xr:uid="{00000000-0005-0000-0000-00008FA10000}"/>
    <cellStyle name="Normal 90 5 2 4 2 3 4" xfId="33814" xr:uid="{00000000-0005-0000-0000-000090A10000}"/>
    <cellStyle name="Normal 90 5 2 4 2 3 5" xfId="42046" xr:uid="{00000000-0005-0000-0000-000091A10000}"/>
    <cellStyle name="Normal 90 5 2 4 2 3 6" xfId="51557" xr:uid="{00000000-0005-0000-0000-000092A10000}"/>
    <cellStyle name="Normal 90 5 2 4 2 4" xfId="11908" xr:uid="{00000000-0005-0000-0000-000093A10000}"/>
    <cellStyle name="Normal 90 5 2 4 2 5" xfId="20067" xr:uid="{00000000-0005-0000-0000-000094A10000}"/>
    <cellStyle name="Normal 90 5 2 4 2 6" xfId="28220" xr:uid="{00000000-0005-0000-0000-000095A10000}"/>
    <cellStyle name="Normal 90 5 2 4 2 7" xfId="36452" xr:uid="{00000000-0005-0000-0000-000096A10000}"/>
    <cellStyle name="Normal 90 5 2 4 2 8" xfId="45963" xr:uid="{00000000-0005-0000-0000-000097A10000}"/>
    <cellStyle name="Normal 90 5 2 4 3" xfId="4151" xr:uid="{00000000-0005-0000-0000-000098A10000}"/>
    <cellStyle name="Normal 90 5 2 4 3 2" xfId="13668" xr:uid="{00000000-0005-0000-0000-000099A10000}"/>
    <cellStyle name="Normal 90 5 2 4 3 3" xfId="21821" xr:uid="{00000000-0005-0000-0000-00009AA10000}"/>
    <cellStyle name="Normal 90 5 2 4 3 4" xfId="29974" xr:uid="{00000000-0005-0000-0000-00009BA10000}"/>
    <cellStyle name="Normal 90 5 2 4 3 5" xfId="38206" xr:uid="{00000000-0005-0000-0000-00009CA10000}"/>
    <cellStyle name="Normal 90 5 2 4 3 6" xfId="47717" xr:uid="{00000000-0005-0000-0000-00009DA10000}"/>
    <cellStyle name="Normal 90 5 2 4 4" xfId="6711" xr:uid="{00000000-0005-0000-0000-00009EA10000}"/>
    <cellStyle name="Normal 90 5 2 4 4 2" xfId="16228" xr:uid="{00000000-0005-0000-0000-00009FA10000}"/>
    <cellStyle name="Normal 90 5 2 4 4 3" xfId="24381" xr:uid="{00000000-0005-0000-0000-0000A0A10000}"/>
    <cellStyle name="Normal 90 5 2 4 4 4" xfId="32534" xr:uid="{00000000-0005-0000-0000-0000A1A10000}"/>
    <cellStyle name="Normal 90 5 2 4 4 5" xfId="40766" xr:uid="{00000000-0005-0000-0000-0000A2A10000}"/>
    <cellStyle name="Normal 90 5 2 4 4 6" xfId="50277" xr:uid="{00000000-0005-0000-0000-0000A3A10000}"/>
    <cellStyle name="Normal 90 5 2 4 5" xfId="10628" xr:uid="{00000000-0005-0000-0000-0000A4A10000}"/>
    <cellStyle name="Normal 90 5 2 4 6" xfId="18787" xr:uid="{00000000-0005-0000-0000-0000A5A10000}"/>
    <cellStyle name="Normal 90 5 2 4 7" xfId="26940" xr:uid="{00000000-0005-0000-0000-0000A6A10000}"/>
    <cellStyle name="Normal 90 5 2 4 8" xfId="35172" xr:uid="{00000000-0005-0000-0000-0000A7A10000}"/>
    <cellStyle name="Normal 90 5 2 4 9" xfId="44683" xr:uid="{00000000-0005-0000-0000-0000A8A10000}"/>
    <cellStyle name="Normal 90 5 2 5" xfId="1751" xr:uid="{00000000-0005-0000-0000-0000A9A10000}"/>
    <cellStyle name="Normal 90 5 2 5 2" xfId="4791" xr:uid="{00000000-0005-0000-0000-0000AAA10000}"/>
    <cellStyle name="Normal 90 5 2 5 2 2" xfId="14308" xr:uid="{00000000-0005-0000-0000-0000ABA10000}"/>
    <cellStyle name="Normal 90 5 2 5 2 3" xfId="22461" xr:uid="{00000000-0005-0000-0000-0000ACA10000}"/>
    <cellStyle name="Normal 90 5 2 5 2 4" xfId="30614" xr:uid="{00000000-0005-0000-0000-0000ADA10000}"/>
    <cellStyle name="Normal 90 5 2 5 2 5" xfId="38846" xr:uid="{00000000-0005-0000-0000-0000AEA10000}"/>
    <cellStyle name="Normal 90 5 2 5 2 6" xfId="48357" xr:uid="{00000000-0005-0000-0000-0000AFA10000}"/>
    <cellStyle name="Normal 90 5 2 5 3" xfId="7351" xr:uid="{00000000-0005-0000-0000-0000B0A10000}"/>
    <cellStyle name="Normal 90 5 2 5 3 2" xfId="16868" xr:uid="{00000000-0005-0000-0000-0000B1A10000}"/>
    <cellStyle name="Normal 90 5 2 5 3 3" xfId="25021" xr:uid="{00000000-0005-0000-0000-0000B2A10000}"/>
    <cellStyle name="Normal 90 5 2 5 3 4" xfId="33174" xr:uid="{00000000-0005-0000-0000-0000B3A10000}"/>
    <cellStyle name="Normal 90 5 2 5 3 5" xfId="41406" xr:uid="{00000000-0005-0000-0000-0000B4A10000}"/>
    <cellStyle name="Normal 90 5 2 5 3 6" xfId="50917" xr:uid="{00000000-0005-0000-0000-0000B5A10000}"/>
    <cellStyle name="Normal 90 5 2 5 4" xfId="11268" xr:uid="{00000000-0005-0000-0000-0000B6A10000}"/>
    <cellStyle name="Normal 90 5 2 5 5" xfId="19427" xr:uid="{00000000-0005-0000-0000-0000B7A10000}"/>
    <cellStyle name="Normal 90 5 2 5 6" xfId="27580" xr:uid="{00000000-0005-0000-0000-0000B8A10000}"/>
    <cellStyle name="Normal 90 5 2 5 7" xfId="35812" xr:uid="{00000000-0005-0000-0000-0000B9A10000}"/>
    <cellStyle name="Normal 90 5 2 5 8" xfId="45323" xr:uid="{00000000-0005-0000-0000-0000BAA10000}"/>
    <cellStyle name="Normal 90 5 2 6" xfId="3505" xr:uid="{00000000-0005-0000-0000-0000BBA10000}"/>
    <cellStyle name="Normal 90 5 2 6 2" xfId="13022" xr:uid="{00000000-0005-0000-0000-0000BCA10000}"/>
    <cellStyle name="Normal 90 5 2 6 3" xfId="21181" xr:uid="{00000000-0005-0000-0000-0000BDA10000}"/>
    <cellStyle name="Normal 90 5 2 6 4" xfId="29334" xr:uid="{00000000-0005-0000-0000-0000BEA10000}"/>
    <cellStyle name="Normal 90 5 2 6 5" xfId="37566" xr:uid="{00000000-0005-0000-0000-0000BFA10000}"/>
    <cellStyle name="Normal 90 5 2 6 6" xfId="47077" xr:uid="{00000000-0005-0000-0000-0000C0A10000}"/>
    <cellStyle name="Normal 90 5 2 7" xfId="6071" xr:uid="{00000000-0005-0000-0000-0000C1A10000}"/>
    <cellStyle name="Normal 90 5 2 7 2" xfId="15588" xr:uid="{00000000-0005-0000-0000-0000C2A10000}"/>
    <cellStyle name="Normal 90 5 2 7 3" xfId="23741" xr:uid="{00000000-0005-0000-0000-0000C3A10000}"/>
    <cellStyle name="Normal 90 5 2 7 4" xfId="31894" xr:uid="{00000000-0005-0000-0000-0000C4A10000}"/>
    <cellStyle name="Normal 90 5 2 7 5" xfId="40126" xr:uid="{00000000-0005-0000-0000-0000C5A10000}"/>
    <cellStyle name="Normal 90 5 2 7 6" xfId="49637" xr:uid="{00000000-0005-0000-0000-0000C6A10000}"/>
    <cellStyle name="Normal 90 5 2 8" xfId="9988" xr:uid="{00000000-0005-0000-0000-0000C7A10000}"/>
    <cellStyle name="Normal 90 5 2 9" xfId="18147" xr:uid="{00000000-0005-0000-0000-0000C8A10000}"/>
    <cellStyle name="Normal 90 5 20" xfId="8945" xr:uid="{00000000-0005-0000-0000-0000C9A10000}"/>
    <cellStyle name="Normal 90 5 20 2" xfId="43000" xr:uid="{00000000-0005-0000-0000-0000CAA10000}"/>
    <cellStyle name="Normal 90 5 20 3" xfId="52511" xr:uid="{00000000-0005-0000-0000-0000CBA10000}"/>
    <cellStyle name="Normal 90 5 21" xfId="9024" xr:uid="{00000000-0005-0000-0000-0000CCA10000}"/>
    <cellStyle name="Normal 90 5 21 2" xfId="43079" xr:uid="{00000000-0005-0000-0000-0000CDA10000}"/>
    <cellStyle name="Normal 90 5 21 3" xfId="52590" xr:uid="{00000000-0005-0000-0000-0000CEA10000}"/>
    <cellStyle name="Normal 90 5 22" xfId="9103" xr:uid="{00000000-0005-0000-0000-0000CFA10000}"/>
    <cellStyle name="Normal 90 5 22 2" xfId="43158" xr:uid="{00000000-0005-0000-0000-0000D0A10000}"/>
    <cellStyle name="Normal 90 5 22 3" xfId="52669" xr:uid="{00000000-0005-0000-0000-0000D1A10000}"/>
    <cellStyle name="Normal 90 5 23" xfId="9182" xr:uid="{00000000-0005-0000-0000-0000D2A10000}"/>
    <cellStyle name="Normal 90 5 23 2" xfId="43237" xr:uid="{00000000-0005-0000-0000-0000D3A10000}"/>
    <cellStyle name="Normal 90 5 23 3" xfId="52748" xr:uid="{00000000-0005-0000-0000-0000D4A10000}"/>
    <cellStyle name="Normal 90 5 24" xfId="9261" xr:uid="{00000000-0005-0000-0000-0000D5A10000}"/>
    <cellStyle name="Normal 90 5 24 2" xfId="43316" xr:uid="{00000000-0005-0000-0000-0000D6A10000}"/>
    <cellStyle name="Normal 90 5 24 3" xfId="52827" xr:uid="{00000000-0005-0000-0000-0000D7A10000}"/>
    <cellStyle name="Normal 90 5 25" xfId="9340" xr:uid="{00000000-0005-0000-0000-0000D8A10000}"/>
    <cellStyle name="Normal 90 5 25 2" xfId="43395" xr:uid="{00000000-0005-0000-0000-0000D9A10000}"/>
    <cellStyle name="Normal 90 5 25 3" xfId="52906" xr:uid="{00000000-0005-0000-0000-0000DAA10000}"/>
    <cellStyle name="Normal 90 5 26" xfId="9419" xr:uid="{00000000-0005-0000-0000-0000DBA10000}"/>
    <cellStyle name="Normal 90 5 26 2" xfId="43474" xr:uid="{00000000-0005-0000-0000-0000DCA10000}"/>
    <cellStyle name="Normal 90 5 26 3" xfId="52985" xr:uid="{00000000-0005-0000-0000-0000DDA10000}"/>
    <cellStyle name="Normal 90 5 27" xfId="9498" xr:uid="{00000000-0005-0000-0000-0000DEA10000}"/>
    <cellStyle name="Normal 90 5 27 2" xfId="43553" xr:uid="{00000000-0005-0000-0000-0000DFA10000}"/>
    <cellStyle name="Normal 90 5 27 3" xfId="53064" xr:uid="{00000000-0005-0000-0000-0000E0A10000}"/>
    <cellStyle name="Normal 90 5 28" xfId="9577" xr:uid="{00000000-0005-0000-0000-0000E1A10000}"/>
    <cellStyle name="Normal 90 5 28 2" xfId="43632" xr:uid="{00000000-0005-0000-0000-0000E2A10000}"/>
    <cellStyle name="Normal 90 5 28 3" xfId="53143" xr:uid="{00000000-0005-0000-0000-0000E3A10000}"/>
    <cellStyle name="Normal 90 5 29" xfId="9656" xr:uid="{00000000-0005-0000-0000-0000E4A10000}"/>
    <cellStyle name="Normal 90 5 29 2" xfId="43711" xr:uid="{00000000-0005-0000-0000-0000E5A10000}"/>
    <cellStyle name="Normal 90 5 29 3" xfId="53222" xr:uid="{00000000-0005-0000-0000-0000E6A10000}"/>
    <cellStyle name="Normal 90 5 3" xfId="539" xr:uid="{00000000-0005-0000-0000-0000E7A10000}"/>
    <cellStyle name="Normal 90 5 3 10" xfId="34612" xr:uid="{00000000-0005-0000-0000-0000E8A10000}"/>
    <cellStyle name="Normal 90 5 3 11" xfId="44123" xr:uid="{00000000-0005-0000-0000-0000E9A10000}"/>
    <cellStyle name="Normal 90 5 3 2" xfId="865" xr:uid="{00000000-0005-0000-0000-0000EAA10000}"/>
    <cellStyle name="Normal 90 5 3 2 10" xfId="44443" xr:uid="{00000000-0005-0000-0000-0000EBA10000}"/>
    <cellStyle name="Normal 90 5 3 2 2" xfId="1508" xr:uid="{00000000-0005-0000-0000-0000ECA10000}"/>
    <cellStyle name="Normal 90 5 3 2 2 2" xfId="2791" xr:uid="{00000000-0005-0000-0000-0000EDA10000}"/>
    <cellStyle name="Normal 90 5 3 2 2 2 2" xfId="5831" xr:uid="{00000000-0005-0000-0000-0000EEA10000}"/>
    <cellStyle name="Normal 90 5 3 2 2 2 2 2" xfId="15348" xr:uid="{00000000-0005-0000-0000-0000EFA10000}"/>
    <cellStyle name="Normal 90 5 3 2 2 2 2 3" xfId="23501" xr:uid="{00000000-0005-0000-0000-0000F0A10000}"/>
    <cellStyle name="Normal 90 5 3 2 2 2 2 4" xfId="31654" xr:uid="{00000000-0005-0000-0000-0000F1A10000}"/>
    <cellStyle name="Normal 90 5 3 2 2 2 2 5" xfId="39886" xr:uid="{00000000-0005-0000-0000-0000F2A10000}"/>
    <cellStyle name="Normal 90 5 3 2 2 2 2 6" xfId="49397" xr:uid="{00000000-0005-0000-0000-0000F3A10000}"/>
    <cellStyle name="Normal 90 5 3 2 2 2 3" xfId="8391" xr:uid="{00000000-0005-0000-0000-0000F4A10000}"/>
    <cellStyle name="Normal 90 5 3 2 2 2 3 2" xfId="17908" xr:uid="{00000000-0005-0000-0000-0000F5A10000}"/>
    <cellStyle name="Normal 90 5 3 2 2 2 3 3" xfId="26061" xr:uid="{00000000-0005-0000-0000-0000F6A10000}"/>
    <cellStyle name="Normal 90 5 3 2 2 2 3 4" xfId="34214" xr:uid="{00000000-0005-0000-0000-0000F7A10000}"/>
    <cellStyle name="Normal 90 5 3 2 2 2 3 5" xfId="42446" xr:uid="{00000000-0005-0000-0000-0000F8A10000}"/>
    <cellStyle name="Normal 90 5 3 2 2 2 3 6" xfId="51957" xr:uid="{00000000-0005-0000-0000-0000F9A10000}"/>
    <cellStyle name="Normal 90 5 3 2 2 2 4" xfId="12308" xr:uid="{00000000-0005-0000-0000-0000FAA10000}"/>
    <cellStyle name="Normal 90 5 3 2 2 2 5" xfId="20467" xr:uid="{00000000-0005-0000-0000-0000FBA10000}"/>
    <cellStyle name="Normal 90 5 3 2 2 2 6" xfId="28620" xr:uid="{00000000-0005-0000-0000-0000FCA10000}"/>
    <cellStyle name="Normal 90 5 3 2 2 2 7" xfId="36852" xr:uid="{00000000-0005-0000-0000-0000FDA10000}"/>
    <cellStyle name="Normal 90 5 3 2 2 2 8" xfId="46363" xr:uid="{00000000-0005-0000-0000-0000FEA10000}"/>
    <cellStyle name="Normal 90 5 3 2 2 3" xfId="4551" xr:uid="{00000000-0005-0000-0000-0000FFA10000}"/>
    <cellStyle name="Normal 90 5 3 2 2 3 2" xfId="14068" xr:uid="{00000000-0005-0000-0000-000000A20000}"/>
    <cellStyle name="Normal 90 5 3 2 2 3 3" xfId="22221" xr:uid="{00000000-0005-0000-0000-000001A20000}"/>
    <cellStyle name="Normal 90 5 3 2 2 3 4" xfId="30374" xr:uid="{00000000-0005-0000-0000-000002A20000}"/>
    <cellStyle name="Normal 90 5 3 2 2 3 5" xfId="38606" xr:uid="{00000000-0005-0000-0000-000003A20000}"/>
    <cellStyle name="Normal 90 5 3 2 2 3 6" xfId="48117" xr:uid="{00000000-0005-0000-0000-000004A20000}"/>
    <cellStyle name="Normal 90 5 3 2 2 4" xfId="7111" xr:uid="{00000000-0005-0000-0000-000005A20000}"/>
    <cellStyle name="Normal 90 5 3 2 2 4 2" xfId="16628" xr:uid="{00000000-0005-0000-0000-000006A20000}"/>
    <cellStyle name="Normal 90 5 3 2 2 4 3" xfId="24781" xr:uid="{00000000-0005-0000-0000-000007A20000}"/>
    <cellStyle name="Normal 90 5 3 2 2 4 4" xfId="32934" xr:uid="{00000000-0005-0000-0000-000008A20000}"/>
    <cellStyle name="Normal 90 5 3 2 2 4 5" xfId="41166" xr:uid="{00000000-0005-0000-0000-000009A20000}"/>
    <cellStyle name="Normal 90 5 3 2 2 4 6" xfId="50677" xr:uid="{00000000-0005-0000-0000-00000AA20000}"/>
    <cellStyle name="Normal 90 5 3 2 2 5" xfId="11028" xr:uid="{00000000-0005-0000-0000-00000BA20000}"/>
    <cellStyle name="Normal 90 5 3 2 2 6" xfId="19187" xr:uid="{00000000-0005-0000-0000-00000CA20000}"/>
    <cellStyle name="Normal 90 5 3 2 2 7" xfId="27340" xr:uid="{00000000-0005-0000-0000-00000DA20000}"/>
    <cellStyle name="Normal 90 5 3 2 2 8" xfId="35572" xr:uid="{00000000-0005-0000-0000-00000EA20000}"/>
    <cellStyle name="Normal 90 5 3 2 2 9" xfId="45083" xr:uid="{00000000-0005-0000-0000-00000FA20000}"/>
    <cellStyle name="Normal 90 5 3 2 3" xfId="2151" xr:uid="{00000000-0005-0000-0000-000010A20000}"/>
    <cellStyle name="Normal 90 5 3 2 3 2" xfId="5191" xr:uid="{00000000-0005-0000-0000-000011A20000}"/>
    <cellStyle name="Normal 90 5 3 2 3 2 2" xfId="14708" xr:uid="{00000000-0005-0000-0000-000012A20000}"/>
    <cellStyle name="Normal 90 5 3 2 3 2 3" xfId="22861" xr:uid="{00000000-0005-0000-0000-000013A20000}"/>
    <cellStyle name="Normal 90 5 3 2 3 2 4" xfId="31014" xr:uid="{00000000-0005-0000-0000-000014A20000}"/>
    <cellStyle name="Normal 90 5 3 2 3 2 5" xfId="39246" xr:uid="{00000000-0005-0000-0000-000015A20000}"/>
    <cellStyle name="Normal 90 5 3 2 3 2 6" xfId="48757" xr:uid="{00000000-0005-0000-0000-000016A20000}"/>
    <cellStyle name="Normal 90 5 3 2 3 3" xfId="7751" xr:uid="{00000000-0005-0000-0000-000017A20000}"/>
    <cellStyle name="Normal 90 5 3 2 3 3 2" xfId="17268" xr:uid="{00000000-0005-0000-0000-000018A20000}"/>
    <cellStyle name="Normal 90 5 3 2 3 3 3" xfId="25421" xr:uid="{00000000-0005-0000-0000-000019A20000}"/>
    <cellStyle name="Normal 90 5 3 2 3 3 4" xfId="33574" xr:uid="{00000000-0005-0000-0000-00001AA20000}"/>
    <cellStyle name="Normal 90 5 3 2 3 3 5" xfId="41806" xr:uid="{00000000-0005-0000-0000-00001BA20000}"/>
    <cellStyle name="Normal 90 5 3 2 3 3 6" xfId="51317" xr:uid="{00000000-0005-0000-0000-00001CA20000}"/>
    <cellStyle name="Normal 90 5 3 2 3 4" xfId="11668" xr:uid="{00000000-0005-0000-0000-00001DA20000}"/>
    <cellStyle name="Normal 90 5 3 2 3 5" xfId="19827" xr:uid="{00000000-0005-0000-0000-00001EA20000}"/>
    <cellStyle name="Normal 90 5 3 2 3 6" xfId="27980" xr:uid="{00000000-0005-0000-0000-00001FA20000}"/>
    <cellStyle name="Normal 90 5 3 2 3 7" xfId="36212" xr:uid="{00000000-0005-0000-0000-000020A20000}"/>
    <cellStyle name="Normal 90 5 3 2 3 8" xfId="45723" xr:uid="{00000000-0005-0000-0000-000021A20000}"/>
    <cellStyle name="Normal 90 5 3 2 4" xfId="3911" xr:uid="{00000000-0005-0000-0000-000022A20000}"/>
    <cellStyle name="Normal 90 5 3 2 4 2" xfId="13428" xr:uid="{00000000-0005-0000-0000-000023A20000}"/>
    <cellStyle name="Normal 90 5 3 2 4 3" xfId="21581" xr:uid="{00000000-0005-0000-0000-000024A20000}"/>
    <cellStyle name="Normal 90 5 3 2 4 4" xfId="29734" xr:uid="{00000000-0005-0000-0000-000025A20000}"/>
    <cellStyle name="Normal 90 5 3 2 4 5" xfId="37966" xr:uid="{00000000-0005-0000-0000-000026A20000}"/>
    <cellStyle name="Normal 90 5 3 2 4 6" xfId="47477" xr:uid="{00000000-0005-0000-0000-000027A20000}"/>
    <cellStyle name="Normal 90 5 3 2 5" xfId="6471" xr:uid="{00000000-0005-0000-0000-000028A20000}"/>
    <cellStyle name="Normal 90 5 3 2 5 2" xfId="15988" xr:uid="{00000000-0005-0000-0000-000029A20000}"/>
    <cellStyle name="Normal 90 5 3 2 5 3" xfId="24141" xr:uid="{00000000-0005-0000-0000-00002AA20000}"/>
    <cellStyle name="Normal 90 5 3 2 5 4" xfId="32294" xr:uid="{00000000-0005-0000-0000-00002BA20000}"/>
    <cellStyle name="Normal 90 5 3 2 5 5" xfId="40526" xr:uid="{00000000-0005-0000-0000-00002CA20000}"/>
    <cellStyle name="Normal 90 5 3 2 5 6" xfId="50037" xr:uid="{00000000-0005-0000-0000-00002DA20000}"/>
    <cellStyle name="Normal 90 5 3 2 6" xfId="10388" xr:uid="{00000000-0005-0000-0000-00002EA20000}"/>
    <cellStyle name="Normal 90 5 3 2 7" xfId="18547" xr:uid="{00000000-0005-0000-0000-00002FA20000}"/>
    <cellStyle name="Normal 90 5 3 2 8" xfId="26700" xr:uid="{00000000-0005-0000-0000-000030A20000}"/>
    <cellStyle name="Normal 90 5 3 2 9" xfId="34932" xr:uid="{00000000-0005-0000-0000-000031A20000}"/>
    <cellStyle name="Normal 90 5 3 3" xfId="1188" xr:uid="{00000000-0005-0000-0000-000032A20000}"/>
    <cellStyle name="Normal 90 5 3 3 2" xfId="2471" xr:uid="{00000000-0005-0000-0000-000033A20000}"/>
    <cellStyle name="Normal 90 5 3 3 2 2" xfId="5511" xr:uid="{00000000-0005-0000-0000-000034A20000}"/>
    <cellStyle name="Normal 90 5 3 3 2 2 2" xfId="15028" xr:uid="{00000000-0005-0000-0000-000035A20000}"/>
    <cellStyle name="Normal 90 5 3 3 2 2 3" xfId="23181" xr:uid="{00000000-0005-0000-0000-000036A20000}"/>
    <cellStyle name="Normal 90 5 3 3 2 2 4" xfId="31334" xr:uid="{00000000-0005-0000-0000-000037A20000}"/>
    <cellStyle name="Normal 90 5 3 3 2 2 5" xfId="39566" xr:uid="{00000000-0005-0000-0000-000038A20000}"/>
    <cellStyle name="Normal 90 5 3 3 2 2 6" xfId="49077" xr:uid="{00000000-0005-0000-0000-000039A20000}"/>
    <cellStyle name="Normal 90 5 3 3 2 3" xfId="8071" xr:uid="{00000000-0005-0000-0000-00003AA20000}"/>
    <cellStyle name="Normal 90 5 3 3 2 3 2" xfId="17588" xr:uid="{00000000-0005-0000-0000-00003BA20000}"/>
    <cellStyle name="Normal 90 5 3 3 2 3 3" xfId="25741" xr:uid="{00000000-0005-0000-0000-00003CA20000}"/>
    <cellStyle name="Normal 90 5 3 3 2 3 4" xfId="33894" xr:uid="{00000000-0005-0000-0000-00003DA20000}"/>
    <cellStyle name="Normal 90 5 3 3 2 3 5" xfId="42126" xr:uid="{00000000-0005-0000-0000-00003EA20000}"/>
    <cellStyle name="Normal 90 5 3 3 2 3 6" xfId="51637" xr:uid="{00000000-0005-0000-0000-00003FA20000}"/>
    <cellStyle name="Normal 90 5 3 3 2 4" xfId="11988" xr:uid="{00000000-0005-0000-0000-000040A20000}"/>
    <cellStyle name="Normal 90 5 3 3 2 5" xfId="20147" xr:uid="{00000000-0005-0000-0000-000041A20000}"/>
    <cellStyle name="Normal 90 5 3 3 2 6" xfId="28300" xr:uid="{00000000-0005-0000-0000-000042A20000}"/>
    <cellStyle name="Normal 90 5 3 3 2 7" xfId="36532" xr:uid="{00000000-0005-0000-0000-000043A20000}"/>
    <cellStyle name="Normal 90 5 3 3 2 8" xfId="46043" xr:uid="{00000000-0005-0000-0000-000044A20000}"/>
    <cellStyle name="Normal 90 5 3 3 3" xfId="4231" xr:uid="{00000000-0005-0000-0000-000045A20000}"/>
    <cellStyle name="Normal 90 5 3 3 3 2" xfId="13748" xr:uid="{00000000-0005-0000-0000-000046A20000}"/>
    <cellStyle name="Normal 90 5 3 3 3 3" xfId="21901" xr:uid="{00000000-0005-0000-0000-000047A20000}"/>
    <cellStyle name="Normal 90 5 3 3 3 4" xfId="30054" xr:uid="{00000000-0005-0000-0000-000048A20000}"/>
    <cellStyle name="Normal 90 5 3 3 3 5" xfId="38286" xr:uid="{00000000-0005-0000-0000-000049A20000}"/>
    <cellStyle name="Normal 90 5 3 3 3 6" xfId="47797" xr:uid="{00000000-0005-0000-0000-00004AA20000}"/>
    <cellStyle name="Normal 90 5 3 3 4" xfId="6791" xr:uid="{00000000-0005-0000-0000-00004BA20000}"/>
    <cellStyle name="Normal 90 5 3 3 4 2" xfId="16308" xr:uid="{00000000-0005-0000-0000-00004CA20000}"/>
    <cellStyle name="Normal 90 5 3 3 4 3" xfId="24461" xr:uid="{00000000-0005-0000-0000-00004DA20000}"/>
    <cellStyle name="Normal 90 5 3 3 4 4" xfId="32614" xr:uid="{00000000-0005-0000-0000-00004EA20000}"/>
    <cellStyle name="Normal 90 5 3 3 4 5" xfId="40846" xr:uid="{00000000-0005-0000-0000-00004FA20000}"/>
    <cellStyle name="Normal 90 5 3 3 4 6" xfId="50357" xr:uid="{00000000-0005-0000-0000-000050A20000}"/>
    <cellStyle name="Normal 90 5 3 3 5" xfId="10708" xr:uid="{00000000-0005-0000-0000-000051A20000}"/>
    <cellStyle name="Normal 90 5 3 3 6" xfId="18867" xr:uid="{00000000-0005-0000-0000-000052A20000}"/>
    <cellStyle name="Normal 90 5 3 3 7" xfId="27020" xr:uid="{00000000-0005-0000-0000-000053A20000}"/>
    <cellStyle name="Normal 90 5 3 3 8" xfId="35252" xr:uid="{00000000-0005-0000-0000-000054A20000}"/>
    <cellStyle name="Normal 90 5 3 3 9" xfId="44763" xr:uid="{00000000-0005-0000-0000-000055A20000}"/>
    <cellStyle name="Normal 90 5 3 4" xfId="1831" xr:uid="{00000000-0005-0000-0000-000056A20000}"/>
    <cellStyle name="Normal 90 5 3 4 2" xfId="4871" xr:uid="{00000000-0005-0000-0000-000057A20000}"/>
    <cellStyle name="Normal 90 5 3 4 2 2" xfId="14388" xr:uid="{00000000-0005-0000-0000-000058A20000}"/>
    <cellStyle name="Normal 90 5 3 4 2 3" xfId="22541" xr:uid="{00000000-0005-0000-0000-000059A20000}"/>
    <cellStyle name="Normal 90 5 3 4 2 4" xfId="30694" xr:uid="{00000000-0005-0000-0000-00005AA20000}"/>
    <cellStyle name="Normal 90 5 3 4 2 5" xfId="38926" xr:uid="{00000000-0005-0000-0000-00005BA20000}"/>
    <cellStyle name="Normal 90 5 3 4 2 6" xfId="48437" xr:uid="{00000000-0005-0000-0000-00005CA20000}"/>
    <cellStyle name="Normal 90 5 3 4 3" xfId="7431" xr:uid="{00000000-0005-0000-0000-00005DA20000}"/>
    <cellStyle name="Normal 90 5 3 4 3 2" xfId="16948" xr:uid="{00000000-0005-0000-0000-00005EA20000}"/>
    <cellStyle name="Normal 90 5 3 4 3 3" xfId="25101" xr:uid="{00000000-0005-0000-0000-00005FA20000}"/>
    <cellStyle name="Normal 90 5 3 4 3 4" xfId="33254" xr:uid="{00000000-0005-0000-0000-000060A20000}"/>
    <cellStyle name="Normal 90 5 3 4 3 5" xfId="41486" xr:uid="{00000000-0005-0000-0000-000061A20000}"/>
    <cellStyle name="Normal 90 5 3 4 3 6" xfId="50997" xr:uid="{00000000-0005-0000-0000-000062A20000}"/>
    <cellStyle name="Normal 90 5 3 4 4" xfId="11348" xr:uid="{00000000-0005-0000-0000-000063A20000}"/>
    <cellStyle name="Normal 90 5 3 4 5" xfId="19507" xr:uid="{00000000-0005-0000-0000-000064A20000}"/>
    <cellStyle name="Normal 90 5 3 4 6" xfId="27660" xr:uid="{00000000-0005-0000-0000-000065A20000}"/>
    <cellStyle name="Normal 90 5 3 4 7" xfId="35892" xr:uid="{00000000-0005-0000-0000-000066A20000}"/>
    <cellStyle name="Normal 90 5 3 4 8" xfId="45403" xr:uid="{00000000-0005-0000-0000-000067A20000}"/>
    <cellStyle name="Normal 90 5 3 5" xfId="3588" xr:uid="{00000000-0005-0000-0000-000068A20000}"/>
    <cellStyle name="Normal 90 5 3 5 2" xfId="13105" xr:uid="{00000000-0005-0000-0000-000069A20000}"/>
    <cellStyle name="Normal 90 5 3 5 3" xfId="21261" xr:uid="{00000000-0005-0000-0000-00006AA20000}"/>
    <cellStyle name="Normal 90 5 3 5 4" xfId="29414" xr:uid="{00000000-0005-0000-0000-00006BA20000}"/>
    <cellStyle name="Normal 90 5 3 5 5" xfId="37646" xr:uid="{00000000-0005-0000-0000-00006CA20000}"/>
    <cellStyle name="Normal 90 5 3 5 6" xfId="47157" xr:uid="{00000000-0005-0000-0000-00006DA20000}"/>
    <cellStyle name="Normal 90 5 3 6" xfId="6151" xr:uid="{00000000-0005-0000-0000-00006EA20000}"/>
    <cellStyle name="Normal 90 5 3 6 2" xfId="15668" xr:uid="{00000000-0005-0000-0000-00006FA20000}"/>
    <cellStyle name="Normal 90 5 3 6 3" xfId="23821" xr:uid="{00000000-0005-0000-0000-000070A20000}"/>
    <cellStyle name="Normal 90 5 3 6 4" xfId="31974" xr:uid="{00000000-0005-0000-0000-000071A20000}"/>
    <cellStyle name="Normal 90 5 3 6 5" xfId="40206" xr:uid="{00000000-0005-0000-0000-000072A20000}"/>
    <cellStyle name="Normal 90 5 3 6 6" xfId="49717" xr:uid="{00000000-0005-0000-0000-000073A20000}"/>
    <cellStyle name="Normal 90 5 3 7" xfId="10068" xr:uid="{00000000-0005-0000-0000-000074A20000}"/>
    <cellStyle name="Normal 90 5 3 8" xfId="18227" xr:uid="{00000000-0005-0000-0000-000075A20000}"/>
    <cellStyle name="Normal 90 5 3 9" xfId="26380" xr:uid="{00000000-0005-0000-0000-000076A20000}"/>
    <cellStyle name="Normal 90 5 30" xfId="9735" xr:uid="{00000000-0005-0000-0000-000077A20000}"/>
    <cellStyle name="Normal 90 5 30 2" xfId="43790" xr:uid="{00000000-0005-0000-0000-000078A20000}"/>
    <cellStyle name="Normal 90 5 30 3" xfId="53301" xr:uid="{00000000-0005-0000-0000-000079A20000}"/>
    <cellStyle name="Normal 90 5 31" xfId="9814" xr:uid="{00000000-0005-0000-0000-00007AA20000}"/>
    <cellStyle name="Normal 90 5 31 2" xfId="43869" xr:uid="{00000000-0005-0000-0000-00007BA20000}"/>
    <cellStyle name="Normal 90 5 31 3" xfId="53380" xr:uid="{00000000-0005-0000-0000-00007CA20000}"/>
    <cellStyle name="Normal 90 5 32" xfId="9908" xr:uid="{00000000-0005-0000-0000-00007DA20000}"/>
    <cellStyle name="Normal 90 5 33" xfId="18067" xr:uid="{00000000-0005-0000-0000-00007EA20000}"/>
    <cellStyle name="Normal 90 5 34" xfId="26220" xr:uid="{00000000-0005-0000-0000-00007FA20000}"/>
    <cellStyle name="Normal 90 5 35" xfId="34373" xr:uid="{00000000-0005-0000-0000-000080A20000}"/>
    <cellStyle name="Normal 90 5 36" xfId="34452" xr:uid="{00000000-0005-0000-0000-000081A20000}"/>
    <cellStyle name="Normal 90 5 37" xfId="43963" xr:uid="{00000000-0005-0000-0000-000082A20000}"/>
    <cellStyle name="Normal 90 5 38" xfId="53474" xr:uid="{00000000-0005-0000-0000-000083A20000}"/>
    <cellStyle name="Normal 90 5 39" xfId="53553" xr:uid="{00000000-0005-0000-0000-000084A20000}"/>
    <cellStyle name="Normal 90 5 4" xfId="702" xr:uid="{00000000-0005-0000-0000-000085A20000}"/>
    <cellStyle name="Normal 90 5 4 10" xfId="44283" xr:uid="{00000000-0005-0000-0000-000086A20000}"/>
    <cellStyle name="Normal 90 5 4 2" xfId="1348" xr:uid="{00000000-0005-0000-0000-000087A20000}"/>
    <cellStyle name="Normal 90 5 4 2 2" xfId="2631" xr:uid="{00000000-0005-0000-0000-000088A20000}"/>
    <cellStyle name="Normal 90 5 4 2 2 2" xfId="5671" xr:uid="{00000000-0005-0000-0000-000089A20000}"/>
    <cellStyle name="Normal 90 5 4 2 2 2 2" xfId="15188" xr:uid="{00000000-0005-0000-0000-00008AA20000}"/>
    <cellStyle name="Normal 90 5 4 2 2 2 3" xfId="23341" xr:uid="{00000000-0005-0000-0000-00008BA20000}"/>
    <cellStyle name="Normal 90 5 4 2 2 2 4" xfId="31494" xr:uid="{00000000-0005-0000-0000-00008CA20000}"/>
    <cellStyle name="Normal 90 5 4 2 2 2 5" xfId="39726" xr:uid="{00000000-0005-0000-0000-00008DA20000}"/>
    <cellStyle name="Normal 90 5 4 2 2 2 6" xfId="49237" xr:uid="{00000000-0005-0000-0000-00008EA20000}"/>
    <cellStyle name="Normal 90 5 4 2 2 3" xfId="8231" xr:uid="{00000000-0005-0000-0000-00008FA20000}"/>
    <cellStyle name="Normal 90 5 4 2 2 3 2" xfId="17748" xr:uid="{00000000-0005-0000-0000-000090A20000}"/>
    <cellStyle name="Normal 90 5 4 2 2 3 3" xfId="25901" xr:uid="{00000000-0005-0000-0000-000091A20000}"/>
    <cellStyle name="Normal 90 5 4 2 2 3 4" xfId="34054" xr:uid="{00000000-0005-0000-0000-000092A20000}"/>
    <cellStyle name="Normal 90 5 4 2 2 3 5" xfId="42286" xr:uid="{00000000-0005-0000-0000-000093A20000}"/>
    <cellStyle name="Normal 90 5 4 2 2 3 6" xfId="51797" xr:uid="{00000000-0005-0000-0000-000094A20000}"/>
    <cellStyle name="Normal 90 5 4 2 2 4" xfId="12148" xr:uid="{00000000-0005-0000-0000-000095A20000}"/>
    <cellStyle name="Normal 90 5 4 2 2 5" xfId="20307" xr:uid="{00000000-0005-0000-0000-000096A20000}"/>
    <cellStyle name="Normal 90 5 4 2 2 6" xfId="28460" xr:uid="{00000000-0005-0000-0000-000097A20000}"/>
    <cellStyle name="Normal 90 5 4 2 2 7" xfId="36692" xr:uid="{00000000-0005-0000-0000-000098A20000}"/>
    <cellStyle name="Normal 90 5 4 2 2 8" xfId="46203" xr:uid="{00000000-0005-0000-0000-000099A20000}"/>
    <cellStyle name="Normal 90 5 4 2 3" xfId="4391" xr:uid="{00000000-0005-0000-0000-00009AA20000}"/>
    <cellStyle name="Normal 90 5 4 2 3 2" xfId="13908" xr:uid="{00000000-0005-0000-0000-00009BA20000}"/>
    <cellStyle name="Normal 90 5 4 2 3 3" xfId="22061" xr:uid="{00000000-0005-0000-0000-00009CA20000}"/>
    <cellStyle name="Normal 90 5 4 2 3 4" xfId="30214" xr:uid="{00000000-0005-0000-0000-00009DA20000}"/>
    <cellStyle name="Normal 90 5 4 2 3 5" xfId="38446" xr:uid="{00000000-0005-0000-0000-00009EA20000}"/>
    <cellStyle name="Normal 90 5 4 2 3 6" xfId="47957" xr:uid="{00000000-0005-0000-0000-00009FA20000}"/>
    <cellStyle name="Normal 90 5 4 2 4" xfId="6951" xr:uid="{00000000-0005-0000-0000-0000A0A20000}"/>
    <cellStyle name="Normal 90 5 4 2 4 2" xfId="16468" xr:uid="{00000000-0005-0000-0000-0000A1A20000}"/>
    <cellStyle name="Normal 90 5 4 2 4 3" xfId="24621" xr:uid="{00000000-0005-0000-0000-0000A2A20000}"/>
    <cellStyle name="Normal 90 5 4 2 4 4" xfId="32774" xr:uid="{00000000-0005-0000-0000-0000A3A20000}"/>
    <cellStyle name="Normal 90 5 4 2 4 5" xfId="41006" xr:uid="{00000000-0005-0000-0000-0000A4A20000}"/>
    <cellStyle name="Normal 90 5 4 2 4 6" xfId="50517" xr:uid="{00000000-0005-0000-0000-0000A5A20000}"/>
    <cellStyle name="Normal 90 5 4 2 5" xfId="10868" xr:uid="{00000000-0005-0000-0000-0000A6A20000}"/>
    <cellStyle name="Normal 90 5 4 2 6" xfId="19027" xr:uid="{00000000-0005-0000-0000-0000A7A20000}"/>
    <cellStyle name="Normal 90 5 4 2 7" xfId="27180" xr:uid="{00000000-0005-0000-0000-0000A8A20000}"/>
    <cellStyle name="Normal 90 5 4 2 8" xfId="35412" xr:uid="{00000000-0005-0000-0000-0000A9A20000}"/>
    <cellStyle name="Normal 90 5 4 2 9" xfId="44923" xr:uid="{00000000-0005-0000-0000-0000AAA20000}"/>
    <cellStyle name="Normal 90 5 4 3" xfId="1991" xr:uid="{00000000-0005-0000-0000-0000ABA20000}"/>
    <cellStyle name="Normal 90 5 4 3 2" xfId="5031" xr:uid="{00000000-0005-0000-0000-0000ACA20000}"/>
    <cellStyle name="Normal 90 5 4 3 2 2" xfId="14548" xr:uid="{00000000-0005-0000-0000-0000ADA20000}"/>
    <cellStyle name="Normal 90 5 4 3 2 3" xfId="22701" xr:uid="{00000000-0005-0000-0000-0000AEA20000}"/>
    <cellStyle name="Normal 90 5 4 3 2 4" xfId="30854" xr:uid="{00000000-0005-0000-0000-0000AFA20000}"/>
    <cellStyle name="Normal 90 5 4 3 2 5" xfId="39086" xr:uid="{00000000-0005-0000-0000-0000B0A20000}"/>
    <cellStyle name="Normal 90 5 4 3 2 6" xfId="48597" xr:uid="{00000000-0005-0000-0000-0000B1A20000}"/>
    <cellStyle name="Normal 90 5 4 3 3" xfId="7591" xr:uid="{00000000-0005-0000-0000-0000B2A20000}"/>
    <cellStyle name="Normal 90 5 4 3 3 2" xfId="17108" xr:uid="{00000000-0005-0000-0000-0000B3A20000}"/>
    <cellStyle name="Normal 90 5 4 3 3 3" xfId="25261" xr:uid="{00000000-0005-0000-0000-0000B4A20000}"/>
    <cellStyle name="Normal 90 5 4 3 3 4" xfId="33414" xr:uid="{00000000-0005-0000-0000-0000B5A20000}"/>
    <cellStyle name="Normal 90 5 4 3 3 5" xfId="41646" xr:uid="{00000000-0005-0000-0000-0000B6A20000}"/>
    <cellStyle name="Normal 90 5 4 3 3 6" xfId="51157" xr:uid="{00000000-0005-0000-0000-0000B7A20000}"/>
    <cellStyle name="Normal 90 5 4 3 4" xfId="11508" xr:uid="{00000000-0005-0000-0000-0000B8A20000}"/>
    <cellStyle name="Normal 90 5 4 3 5" xfId="19667" xr:uid="{00000000-0005-0000-0000-0000B9A20000}"/>
    <cellStyle name="Normal 90 5 4 3 6" xfId="27820" xr:uid="{00000000-0005-0000-0000-0000BAA20000}"/>
    <cellStyle name="Normal 90 5 4 3 7" xfId="36052" xr:uid="{00000000-0005-0000-0000-0000BBA20000}"/>
    <cellStyle name="Normal 90 5 4 3 8" xfId="45563" xr:uid="{00000000-0005-0000-0000-0000BCA20000}"/>
    <cellStyle name="Normal 90 5 4 4" xfId="3748" xr:uid="{00000000-0005-0000-0000-0000BDA20000}"/>
    <cellStyle name="Normal 90 5 4 4 2" xfId="13265" xr:uid="{00000000-0005-0000-0000-0000BEA20000}"/>
    <cellStyle name="Normal 90 5 4 4 3" xfId="21421" xr:uid="{00000000-0005-0000-0000-0000BFA20000}"/>
    <cellStyle name="Normal 90 5 4 4 4" xfId="29574" xr:uid="{00000000-0005-0000-0000-0000C0A20000}"/>
    <cellStyle name="Normal 90 5 4 4 5" xfId="37806" xr:uid="{00000000-0005-0000-0000-0000C1A20000}"/>
    <cellStyle name="Normal 90 5 4 4 6" xfId="47317" xr:uid="{00000000-0005-0000-0000-0000C2A20000}"/>
    <cellStyle name="Normal 90 5 4 5" xfId="6311" xr:uid="{00000000-0005-0000-0000-0000C3A20000}"/>
    <cellStyle name="Normal 90 5 4 5 2" xfId="15828" xr:uid="{00000000-0005-0000-0000-0000C4A20000}"/>
    <cellStyle name="Normal 90 5 4 5 3" xfId="23981" xr:uid="{00000000-0005-0000-0000-0000C5A20000}"/>
    <cellStyle name="Normal 90 5 4 5 4" xfId="32134" xr:uid="{00000000-0005-0000-0000-0000C6A20000}"/>
    <cellStyle name="Normal 90 5 4 5 5" xfId="40366" xr:uid="{00000000-0005-0000-0000-0000C7A20000}"/>
    <cellStyle name="Normal 90 5 4 5 6" xfId="49877" xr:uid="{00000000-0005-0000-0000-0000C8A20000}"/>
    <cellStyle name="Normal 90 5 4 6" xfId="10228" xr:uid="{00000000-0005-0000-0000-0000C9A20000}"/>
    <cellStyle name="Normal 90 5 4 7" xfId="18387" xr:uid="{00000000-0005-0000-0000-0000CAA20000}"/>
    <cellStyle name="Normal 90 5 4 8" xfId="26540" xr:uid="{00000000-0005-0000-0000-0000CBA20000}"/>
    <cellStyle name="Normal 90 5 4 9" xfId="34772" xr:uid="{00000000-0005-0000-0000-0000CCA20000}"/>
    <cellStyle name="Normal 90 5 40" xfId="53632" xr:uid="{00000000-0005-0000-0000-0000CDA20000}"/>
    <cellStyle name="Normal 90 5 41" xfId="53711" xr:uid="{00000000-0005-0000-0000-0000CEA20000}"/>
    <cellStyle name="Normal 90 5 42" xfId="53790" xr:uid="{00000000-0005-0000-0000-0000CFA20000}"/>
    <cellStyle name="Normal 90 5 5" xfId="1028" xr:uid="{00000000-0005-0000-0000-0000D0A20000}"/>
    <cellStyle name="Normal 90 5 5 2" xfId="2311" xr:uid="{00000000-0005-0000-0000-0000D1A20000}"/>
    <cellStyle name="Normal 90 5 5 2 2" xfId="5351" xr:uid="{00000000-0005-0000-0000-0000D2A20000}"/>
    <cellStyle name="Normal 90 5 5 2 2 2" xfId="14868" xr:uid="{00000000-0005-0000-0000-0000D3A20000}"/>
    <cellStyle name="Normal 90 5 5 2 2 3" xfId="23021" xr:uid="{00000000-0005-0000-0000-0000D4A20000}"/>
    <cellStyle name="Normal 90 5 5 2 2 4" xfId="31174" xr:uid="{00000000-0005-0000-0000-0000D5A20000}"/>
    <cellStyle name="Normal 90 5 5 2 2 5" xfId="39406" xr:uid="{00000000-0005-0000-0000-0000D6A20000}"/>
    <cellStyle name="Normal 90 5 5 2 2 6" xfId="48917" xr:uid="{00000000-0005-0000-0000-0000D7A20000}"/>
    <cellStyle name="Normal 90 5 5 2 3" xfId="7911" xr:uid="{00000000-0005-0000-0000-0000D8A20000}"/>
    <cellStyle name="Normal 90 5 5 2 3 2" xfId="17428" xr:uid="{00000000-0005-0000-0000-0000D9A20000}"/>
    <cellStyle name="Normal 90 5 5 2 3 3" xfId="25581" xr:uid="{00000000-0005-0000-0000-0000DAA20000}"/>
    <cellStyle name="Normal 90 5 5 2 3 4" xfId="33734" xr:uid="{00000000-0005-0000-0000-0000DBA20000}"/>
    <cellStyle name="Normal 90 5 5 2 3 5" xfId="41966" xr:uid="{00000000-0005-0000-0000-0000DCA20000}"/>
    <cellStyle name="Normal 90 5 5 2 3 6" xfId="51477" xr:uid="{00000000-0005-0000-0000-0000DDA20000}"/>
    <cellStyle name="Normal 90 5 5 2 4" xfId="11828" xr:uid="{00000000-0005-0000-0000-0000DEA20000}"/>
    <cellStyle name="Normal 90 5 5 2 5" xfId="19987" xr:uid="{00000000-0005-0000-0000-0000DFA20000}"/>
    <cellStyle name="Normal 90 5 5 2 6" xfId="28140" xr:uid="{00000000-0005-0000-0000-0000E0A20000}"/>
    <cellStyle name="Normal 90 5 5 2 7" xfId="36372" xr:uid="{00000000-0005-0000-0000-0000E1A20000}"/>
    <cellStyle name="Normal 90 5 5 2 8" xfId="45883" xr:uid="{00000000-0005-0000-0000-0000E2A20000}"/>
    <cellStyle name="Normal 90 5 5 3" xfId="4071" xr:uid="{00000000-0005-0000-0000-0000E3A20000}"/>
    <cellStyle name="Normal 90 5 5 3 2" xfId="13588" xr:uid="{00000000-0005-0000-0000-0000E4A20000}"/>
    <cellStyle name="Normal 90 5 5 3 3" xfId="21741" xr:uid="{00000000-0005-0000-0000-0000E5A20000}"/>
    <cellStyle name="Normal 90 5 5 3 4" xfId="29894" xr:uid="{00000000-0005-0000-0000-0000E6A20000}"/>
    <cellStyle name="Normal 90 5 5 3 5" xfId="38126" xr:uid="{00000000-0005-0000-0000-0000E7A20000}"/>
    <cellStyle name="Normal 90 5 5 3 6" xfId="47637" xr:uid="{00000000-0005-0000-0000-0000E8A20000}"/>
    <cellStyle name="Normal 90 5 5 4" xfId="6631" xr:uid="{00000000-0005-0000-0000-0000E9A20000}"/>
    <cellStyle name="Normal 90 5 5 4 2" xfId="16148" xr:uid="{00000000-0005-0000-0000-0000EAA20000}"/>
    <cellStyle name="Normal 90 5 5 4 3" xfId="24301" xr:uid="{00000000-0005-0000-0000-0000EBA20000}"/>
    <cellStyle name="Normal 90 5 5 4 4" xfId="32454" xr:uid="{00000000-0005-0000-0000-0000ECA20000}"/>
    <cellStyle name="Normal 90 5 5 4 5" xfId="40686" xr:uid="{00000000-0005-0000-0000-0000EDA20000}"/>
    <cellStyle name="Normal 90 5 5 4 6" xfId="50197" xr:uid="{00000000-0005-0000-0000-0000EEA20000}"/>
    <cellStyle name="Normal 90 5 5 5" xfId="10548" xr:uid="{00000000-0005-0000-0000-0000EFA20000}"/>
    <cellStyle name="Normal 90 5 5 6" xfId="18707" xr:uid="{00000000-0005-0000-0000-0000F0A20000}"/>
    <cellStyle name="Normal 90 5 5 7" xfId="26860" xr:uid="{00000000-0005-0000-0000-0000F1A20000}"/>
    <cellStyle name="Normal 90 5 5 8" xfId="35092" xr:uid="{00000000-0005-0000-0000-0000F2A20000}"/>
    <cellStyle name="Normal 90 5 5 9" xfId="44603" xr:uid="{00000000-0005-0000-0000-0000F3A20000}"/>
    <cellStyle name="Normal 90 5 6" xfId="1671" xr:uid="{00000000-0005-0000-0000-0000F4A20000}"/>
    <cellStyle name="Normal 90 5 6 2" xfId="4711" xr:uid="{00000000-0005-0000-0000-0000F5A20000}"/>
    <cellStyle name="Normal 90 5 6 2 2" xfId="14228" xr:uid="{00000000-0005-0000-0000-0000F6A20000}"/>
    <cellStyle name="Normal 90 5 6 2 3" xfId="22381" xr:uid="{00000000-0005-0000-0000-0000F7A20000}"/>
    <cellStyle name="Normal 90 5 6 2 4" xfId="30534" xr:uid="{00000000-0005-0000-0000-0000F8A20000}"/>
    <cellStyle name="Normal 90 5 6 2 5" xfId="38766" xr:uid="{00000000-0005-0000-0000-0000F9A20000}"/>
    <cellStyle name="Normal 90 5 6 2 6" xfId="48277" xr:uid="{00000000-0005-0000-0000-0000FAA20000}"/>
    <cellStyle name="Normal 90 5 6 3" xfId="7271" xr:uid="{00000000-0005-0000-0000-0000FBA20000}"/>
    <cellStyle name="Normal 90 5 6 3 2" xfId="16788" xr:uid="{00000000-0005-0000-0000-0000FCA20000}"/>
    <cellStyle name="Normal 90 5 6 3 3" xfId="24941" xr:uid="{00000000-0005-0000-0000-0000FDA20000}"/>
    <cellStyle name="Normal 90 5 6 3 4" xfId="33094" xr:uid="{00000000-0005-0000-0000-0000FEA20000}"/>
    <cellStyle name="Normal 90 5 6 3 5" xfId="41326" xr:uid="{00000000-0005-0000-0000-0000FFA20000}"/>
    <cellStyle name="Normal 90 5 6 3 6" xfId="50837" xr:uid="{00000000-0005-0000-0000-000000A30000}"/>
    <cellStyle name="Normal 90 5 6 4" xfId="11188" xr:uid="{00000000-0005-0000-0000-000001A30000}"/>
    <cellStyle name="Normal 90 5 6 5" xfId="19347" xr:uid="{00000000-0005-0000-0000-000002A30000}"/>
    <cellStyle name="Normal 90 5 6 6" xfId="27500" xr:uid="{00000000-0005-0000-0000-000003A30000}"/>
    <cellStyle name="Normal 90 5 6 7" xfId="35732" xr:uid="{00000000-0005-0000-0000-000004A30000}"/>
    <cellStyle name="Normal 90 5 6 8" xfId="45243" xr:uid="{00000000-0005-0000-0000-000005A30000}"/>
    <cellStyle name="Normal 90 5 7" xfId="2950" xr:uid="{00000000-0005-0000-0000-000006A30000}"/>
    <cellStyle name="Normal 90 5 7 2" xfId="12467" xr:uid="{00000000-0005-0000-0000-000007A30000}"/>
    <cellStyle name="Normal 90 5 7 3" xfId="20626" xr:uid="{00000000-0005-0000-0000-000008A30000}"/>
    <cellStyle name="Normal 90 5 7 4" xfId="28779" xr:uid="{00000000-0005-0000-0000-000009A30000}"/>
    <cellStyle name="Normal 90 5 7 5" xfId="37011" xr:uid="{00000000-0005-0000-0000-00000AA30000}"/>
    <cellStyle name="Normal 90 5 7 6" xfId="46522" xr:uid="{00000000-0005-0000-0000-00000BA30000}"/>
    <cellStyle name="Normal 90 5 8" xfId="3029" xr:uid="{00000000-0005-0000-0000-00000CA30000}"/>
    <cellStyle name="Normal 90 5 8 2" xfId="12546" xr:uid="{00000000-0005-0000-0000-00000DA30000}"/>
    <cellStyle name="Normal 90 5 8 3" xfId="20705" xr:uid="{00000000-0005-0000-0000-00000EA30000}"/>
    <cellStyle name="Normal 90 5 8 4" xfId="28858" xr:uid="{00000000-0005-0000-0000-00000FA30000}"/>
    <cellStyle name="Normal 90 5 8 5" xfId="37090" xr:uid="{00000000-0005-0000-0000-000010A30000}"/>
    <cellStyle name="Normal 90 5 8 6" xfId="46601" xr:uid="{00000000-0005-0000-0000-000011A30000}"/>
    <cellStyle name="Normal 90 5 9" xfId="3108" xr:uid="{00000000-0005-0000-0000-000012A30000}"/>
    <cellStyle name="Normal 90 5 9 2" xfId="12625" xr:uid="{00000000-0005-0000-0000-000013A30000}"/>
    <cellStyle name="Normal 90 5 9 3" xfId="20784" xr:uid="{00000000-0005-0000-0000-000014A30000}"/>
    <cellStyle name="Normal 90 5 9 4" xfId="28937" xr:uid="{00000000-0005-0000-0000-000015A30000}"/>
    <cellStyle name="Normal 90 5 9 5" xfId="37169" xr:uid="{00000000-0005-0000-0000-000016A30000}"/>
    <cellStyle name="Normal 90 5 9 6" xfId="46680" xr:uid="{00000000-0005-0000-0000-000017A30000}"/>
    <cellStyle name="Normal 90 6" xfId="9861" xr:uid="{00000000-0005-0000-0000-000018A30000}"/>
    <cellStyle name="Normal 90 6 2" xfId="43916" xr:uid="{00000000-0005-0000-0000-000019A30000}"/>
    <cellStyle name="Normal 90 6 3" xfId="53427" xr:uid="{00000000-0005-0000-0000-00001AA30000}"/>
    <cellStyle name="Normal 91" xfId="297" xr:uid="{00000000-0005-0000-0000-00001BA30000}"/>
    <cellStyle name="Normal 91 2" xfId="298" xr:uid="{00000000-0005-0000-0000-00001CA30000}"/>
    <cellStyle name="Normal 91 3" xfId="299" xr:uid="{00000000-0005-0000-0000-00001DA30000}"/>
    <cellStyle name="Normal 91 3 10" xfId="3085" xr:uid="{00000000-0005-0000-0000-00001EA30000}"/>
    <cellStyle name="Normal 91 3 10 2" xfId="12602" xr:uid="{00000000-0005-0000-0000-00001FA30000}"/>
    <cellStyle name="Normal 91 3 10 3" xfId="20761" xr:uid="{00000000-0005-0000-0000-000020A30000}"/>
    <cellStyle name="Normal 91 3 10 4" xfId="28914" xr:uid="{00000000-0005-0000-0000-000021A30000}"/>
    <cellStyle name="Normal 91 3 10 5" xfId="37146" xr:uid="{00000000-0005-0000-0000-000022A30000}"/>
    <cellStyle name="Normal 91 3 10 6" xfId="46657" xr:uid="{00000000-0005-0000-0000-000023A30000}"/>
    <cellStyle name="Normal 91 3 11" xfId="3164" xr:uid="{00000000-0005-0000-0000-000024A30000}"/>
    <cellStyle name="Normal 91 3 11 2" xfId="12681" xr:uid="{00000000-0005-0000-0000-000025A30000}"/>
    <cellStyle name="Normal 91 3 11 3" xfId="20840" xr:uid="{00000000-0005-0000-0000-000026A30000}"/>
    <cellStyle name="Normal 91 3 11 4" xfId="28993" xr:uid="{00000000-0005-0000-0000-000027A30000}"/>
    <cellStyle name="Normal 91 3 11 5" xfId="37225" xr:uid="{00000000-0005-0000-0000-000028A30000}"/>
    <cellStyle name="Normal 91 3 11 6" xfId="46736" xr:uid="{00000000-0005-0000-0000-000029A30000}"/>
    <cellStyle name="Normal 91 3 12" xfId="3243" xr:uid="{00000000-0005-0000-0000-00002AA30000}"/>
    <cellStyle name="Normal 91 3 12 2" xfId="12760" xr:uid="{00000000-0005-0000-0000-00002BA30000}"/>
    <cellStyle name="Normal 91 3 12 3" xfId="20919" xr:uid="{00000000-0005-0000-0000-00002CA30000}"/>
    <cellStyle name="Normal 91 3 12 4" xfId="29072" xr:uid="{00000000-0005-0000-0000-00002DA30000}"/>
    <cellStyle name="Normal 91 3 12 5" xfId="37304" xr:uid="{00000000-0005-0000-0000-00002EA30000}"/>
    <cellStyle name="Normal 91 3 12 6" xfId="46815" xr:uid="{00000000-0005-0000-0000-00002FA30000}"/>
    <cellStyle name="Normal 91 3 13" xfId="3322" xr:uid="{00000000-0005-0000-0000-000030A30000}"/>
    <cellStyle name="Normal 91 3 13 2" xfId="12839" xr:uid="{00000000-0005-0000-0000-000031A30000}"/>
    <cellStyle name="Normal 91 3 13 3" xfId="20998" xr:uid="{00000000-0005-0000-0000-000032A30000}"/>
    <cellStyle name="Normal 91 3 13 4" xfId="29151" xr:uid="{00000000-0005-0000-0000-000033A30000}"/>
    <cellStyle name="Normal 91 3 13 5" xfId="37383" xr:uid="{00000000-0005-0000-0000-000034A30000}"/>
    <cellStyle name="Normal 91 3 13 6" xfId="46894" xr:uid="{00000000-0005-0000-0000-000035A30000}"/>
    <cellStyle name="Normal 91 3 14" xfId="3402" xr:uid="{00000000-0005-0000-0000-000036A30000}"/>
    <cellStyle name="Normal 91 3 14 2" xfId="12919" xr:uid="{00000000-0005-0000-0000-000037A30000}"/>
    <cellStyle name="Normal 91 3 14 3" xfId="21078" xr:uid="{00000000-0005-0000-0000-000038A30000}"/>
    <cellStyle name="Normal 91 3 14 4" xfId="29231" xr:uid="{00000000-0005-0000-0000-000039A30000}"/>
    <cellStyle name="Normal 91 3 14 5" xfId="37463" xr:uid="{00000000-0005-0000-0000-00003AA30000}"/>
    <cellStyle name="Normal 91 3 14 6" xfId="46974" xr:uid="{00000000-0005-0000-0000-00003BA30000}"/>
    <cellStyle name="Normal 91 3 15" xfId="5968" xr:uid="{00000000-0005-0000-0000-00003CA30000}"/>
    <cellStyle name="Normal 91 3 15 2" xfId="15485" xr:uid="{00000000-0005-0000-0000-00003DA30000}"/>
    <cellStyle name="Normal 91 3 15 3" xfId="23638" xr:uid="{00000000-0005-0000-0000-00003EA30000}"/>
    <cellStyle name="Normal 91 3 15 4" xfId="31791" xr:uid="{00000000-0005-0000-0000-00003FA30000}"/>
    <cellStyle name="Normal 91 3 15 5" xfId="40023" xr:uid="{00000000-0005-0000-0000-000040A30000}"/>
    <cellStyle name="Normal 91 3 15 6" xfId="49534" xr:uid="{00000000-0005-0000-0000-000041A30000}"/>
    <cellStyle name="Normal 91 3 16" xfId="8527" xr:uid="{00000000-0005-0000-0000-000042A30000}"/>
    <cellStyle name="Normal 91 3 16 2" xfId="42582" xr:uid="{00000000-0005-0000-0000-000043A30000}"/>
    <cellStyle name="Normal 91 3 16 3" xfId="52093" xr:uid="{00000000-0005-0000-0000-000044A30000}"/>
    <cellStyle name="Normal 91 3 17" xfId="8606" xr:uid="{00000000-0005-0000-0000-000045A30000}"/>
    <cellStyle name="Normal 91 3 17 2" xfId="42661" xr:uid="{00000000-0005-0000-0000-000046A30000}"/>
    <cellStyle name="Normal 91 3 17 3" xfId="52172" xr:uid="{00000000-0005-0000-0000-000047A30000}"/>
    <cellStyle name="Normal 91 3 18" xfId="8685" xr:uid="{00000000-0005-0000-0000-000048A30000}"/>
    <cellStyle name="Normal 91 3 18 2" xfId="42740" xr:uid="{00000000-0005-0000-0000-000049A30000}"/>
    <cellStyle name="Normal 91 3 18 3" xfId="52251" xr:uid="{00000000-0005-0000-0000-00004AA30000}"/>
    <cellStyle name="Normal 91 3 19" xfId="8764" xr:uid="{00000000-0005-0000-0000-00004BA30000}"/>
    <cellStyle name="Normal 91 3 19 2" xfId="42819" xr:uid="{00000000-0005-0000-0000-00004CA30000}"/>
    <cellStyle name="Normal 91 3 19 3" xfId="52330" xr:uid="{00000000-0005-0000-0000-00004DA30000}"/>
    <cellStyle name="Normal 91 3 2" xfId="401" xr:uid="{00000000-0005-0000-0000-00004EA30000}"/>
    <cellStyle name="Normal 91 3 2 10" xfId="3211" xr:uid="{00000000-0005-0000-0000-00004FA30000}"/>
    <cellStyle name="Normal 91 3 2 10 2" xfId="12728" xr:uid="{00000000-0005-0000-0000-000050A30000}"/>
    <cellStyle name="Normal 91 3 2 10 3" xfId="20887" xr:uid="{00000000-0005-0000-0000-000051A30000}"/>
    <cellStyle name="Normal 91 3 2 10 4" xfId="29040" xr:uid="{00000000-0005-0000-0000-000052A30000}"/>
    <cellStyle name="Normal 91 3 2 10 5" xfId="37272" xr:uid="{00000000-0005-0000-0000-000053A30000}"/>
    <cellStyle name="Normal 91 3 2 10 6" xfId="46783" xr:uid="{00000000-0005-0000-0000-000054A30000}"/>
    <cellStyle name="Normal 91 3 2 11" xfId="3290" xr:uid="{00000000-0005-0000-0000-000055A30000}"/>
    <cellStyle name="Normal 91 3 2 11 2" xfId="12807" xr:uid="{00000000-0005-0000-0000-000056A30000}"/>
    <cellStyle name="Normal 91 3 2 11 3" xfId="20966" xr:uid="{00000000-0005-0000-0000-000057A30000}"/>
    <cellStyle name="Normal 91 3 2 11 4" xfId="29119" xr:uid="{00000000-0005-0000-0000-000058A30000}"/>
    <cellStyle name="Normal 91 3 2 11 5" xfId="37351" xr:uid="{00000000-0005-0000-0000-000059A30000}"/>
    <cellStyle name="Normal 91 3 2 11 6" xfId="46862" xr:uid="{00000000-0005-0000-0000-00005AA30000}"/>
    <cellStyle name="Normal 91 3 2 12" xfId="3369" xr:uid="{00000000-0005-0000-0000-00005BA30000}"/>
    <cellStyle name="Normal 91 3 2 12 2" xfId="12886" xr:uid="{00000000-0005-0000-0000-00005CA30000}"/>
    <cellStyle name="Normal 91 3 2 12 3" xfId="21045" xr:uid="{00000000-0005-0000-0000-00005DA30000}"/>
    <cellStyle name="Normal 91 3 2 12 4" xfId="29198" xr:uid="{00000000-0005-0000-0000-00005EA30000}"/>
    <cellStyle name="Normal 91 3 2 12 5" xfId="37430" xr:uid="{00000000-0005-0000-0000-00005FA30000}"/>
    <cellStyle name="Normal 91 3 2 12 6" xfId="46941" xr:uid="{00000000-0005-0000-0000-000060A30000}"/>
    <cellStyle name="Normal 91 3 2 13" xfId="3449" xr:uid="{00000000-0005-0000-0000-000061A30000}"/>
    <cellStyle name="Normal 91 3 2 13 2" xfId="12966" xr:uid="{00000000-0005-0000-0000-000062A30000}"/>
    <cellStyle name="Normal 91 3 2 13 3" xfId="21125" xr:uid="{00000000-0005-0000-0000-000063A30000}"/>
    <cellStyle name="Normal 91 3 2 13 4" xfId="29278" xr:uid="{00000000-0005-0000-0000-000064A30000}"/>
    <cellStyle name="Normal 91 3 2 13 5" xfId="37510" xr:uid="{00000000-0005-0000-0000-000065A30000}"/>
    <cellStyle name="Normal 91 3 2 13 6" xfId="47021" xr:uid="{00000000-0005-0000-0000-000066A30000}"/>
    <cellStyle name="Normal 91 3 2 14" xfId="6015" xr:uid="{00000000-0005-0000-0000-000067A30000}"/>
    <cellStyle name="Normal 91 3 2 14 2" xfId="15532" xr:uid="{00000000-0005-0000-0000-000068A30000}"/>
    <cellStyle name="Normal 91 3 2 14 3" xfId="23685" xr:uid="{00000000-0005-0000-0000-000069A30000}"/>
    <cellStyle name="Normal 91 3 2 14 4" xfId="31838" xr:uid="{00000000-0005-0000-0000-00006AA30000}"/>
    <cellStyle name="Normal 91 3 2 14 5" xfId="40070" xr:uid="{00000000-0005-0000-0000-00006BA30000}"/>
    <cellStyle name="Normal 91 3 2 14 6" xfId="49581" xr:uid="{00000000-0005-0000-0000-00006CA30000}"/>
    <cellStyle name="Normal 91 3 2 15" xfId="8574" xr:uid="{00000000-0005-0000-0000-00006DA30000}"/>
    <cellStyle name="Normal 91 3 2 15 2" xfId="42629" xr:uid="{00000000-0005-0000-0000-00006EA30000}"/>
    <cellStyle name="Normal 91 3 2 15 3" xfId="52140" xr:uid="{00000000-0005-0000-0000-00006FA30000}"/>
    <cellStyle name="Normal 91 3 2 16" xfId="8653" xr:uid="{00000000-0005-0000-0000-000070A30000}"/>
    <cellStyle name="Normal 91 3 2 16 2" xfId="42708" xr:uid="{00000000-0005-0000-0000-000071A30000}"/>
    <cellStyle name="Normal 91 3 2 16 3" xfId="52219" xr:uid="{00000000-0005-0000-0000-000072A30000}"/>
    <cellStyle name="Normal 91 3 2 17" xfId="8732" xr:uid="{00000000-0005-0000-0000-000073A30000}"/>
    <cellStyle name="Normal 91 3 2 17 2" xfId="42787" xr:uid="{00000000-0005-0000-0000-000074A30000}"/>
    <cellStyle name="Normal 91 3 2 17 3" xfId="52298" xr:uid="{00000000-0005-0000-0000-000075A30000}"/>
    <cellStyle name="Normal 91 3 2 18" xfId="8811" xr:uid="{00000000-0005-0000-0000-000076A30000}"/>
    <cellStyle name="Normal 91 3 2 18 2" xfId="42866" xr:uid="{00000000-0005-0000-0000-000077A30000}"/>
    <cellStyle name="Normal 91 3 2 18 3" xfId="52377" xr:uid="{00000000-0005-0000-0000-000078A30000}"/>
    <cellStyle name="Normal 91 3 2 19" xfId="8890" xr:uid="{00000000-0005-0000-0000-000079A30000}"/>
    <cellStyle name="Normal 91 3 2 19 2" xfId="42945" xr:uid="{00000000-0005-0000-0000-00007AA30000}"/>
    <cellStyle name="Normal 91 3 2 19 3" xfId="52456" xr:uid="{00000000-0005-0000-0000-00007BA30000}"/>
    <cellStyle name="Normal 91 3 2 2" xfId="482" xr:uid="{00000000-0005-0000-0000-00007CA30000}"/>
    <cellStyle name="Normal 91 3 2 2 10" xfId="26324" xr:uid="{00000000-0005-0000-0000-00007DA30000}"/>
    <cellStyle name="Normal 91 3 2 2 11" xfId="34556" xr:uid="{00000000-0005-0000-0000-00007EA30000}"/>
    <cellStyle name="Normal 91 3 2 2 12" xfId="44067" xr:uid="{00000000-0005-0000-0000-00007FA30000}"/>
    <cellStyle name="Normal 91 3 2 2 2" xfId="643" xr:uid="{00000000-0005-0000-0000-000080A30000}"/>
    <cellStyle name="Normal 91 3 2 2 2 10" xfId="34716" xr:uid="{00000000-0005-0000-0000-000081A30000}"/>
    <cellStyle name="Normal 91 3 2 2 2 11" xfId="44227" xr:uid="{00000000-0005-0000-0000-000082A30000}"/>
    <cellStyle name="Normal 91 3 2 2 2 2" xfId="969" xr:uid="{00000000-0005-0000-0000-000083A30000}"/>
    <cellStyle name="Normal 91 3 2 2 2 2 10" xfId="44547" xr:uid="{00000000-0005-0000-0000-000084A30000}"/>
    <cellStyle name="Normal 91 3 2 2 2 2 2" xfId="1612" xr:uid="{00000000-0005-0000-0000-000085A30000}"/>
    <cellStyle name="Normal 91 3 2 2 2 2 2 2" xfId="2895" xr:uid="{00000000-0005-0000-0000-000086A30000}"/>
    <cellStyle name="Normal 91 3 2 2 2 2 2 2 2" xfId="5935" xr:uid="{00000000-0005-0000-0000-000087A30000}"/>
    <cellStyle name="Normal 91 3 2 2 2 2 2 2 2 2" xfId="15452" xr:uid="{00000000-0005-0000-0000-000088A30000}"/>
    <cellStyle name="Normal 91 3 2 2 2 2 2 2 2 3" xfId="23605" xr:uid="{00000000-0005-0000-0000-000089A30000}"/>
    <cellStyle name="Normal 91 3 2 2 2 2 2 2 2 4" xfId="31758" xr:uid="{00000000-0005-0000-0000-00008AA30000}"/>
    <cellStyle name="Normal 91 3 2 2 2 2 2 2 2 5" xfId="39990" xr:uid="{00000000-0005-0000-0000-00008BA30000}"/>
    <cellStyle name="Normal 91 3 2 2 2 2 2 2 2 6" xfId="49501" xr:uid="{00000000-0005-0000-0000-00008CA30000}"/>
    <cellStyle name="Normal 91 3 2 2 2 2 2 2 3" xfId="8495" xr:uid="{00000000-0005-0000-0000-00008DA30000}"/>
    <cellStyle name="Normal 91 3 2 2 2 2 2 2 3 2" xfId="18012" xr:uid="{00000000-0005-0000-0000-00008EA30000}"/>
    <cellStyle name="Normal 91 3 2 2 2 2 2 2 3 3" xfId="26165" xr:uid="{00000000-0005-0000-0000-00008FA30000}"/>
    <cellStyle name="Normal 91 3 2 2 2 2 2 2 3 4" xfId="34318" xr:uid="{00000000-0005-0000-0000-000090A30000}"/>
    <cellStyle name="Normal 91 3 2 2 2 2 2 2 3 5" xfId="42550" xr:uid="{00000000-0005-0000-0000-000091A30000}"/>
    <cellStyle name="Normal 91 3 2 2 2 2 2 2 3 6" xfId="52061" xr:uid="{00000000-0005-0000-0000-000092A30000}"/>
    <cellStyle name="Normal 91 3 2 2 2 2 2 2 4" xfId="12412" xr:uid="{00000000-0005-0000-0000-000093A30000}"/>
    <cellStyle name="Normal 91 3 2 2 2 2 2 2 5" xfId="20571" xr:uid="{00000000-0005-0000-0000-000094A30000}"/>
    <cellStyle name="Normal 91 3 2 2 2 2 2 2 6" xfId="28724" xr:uid="{00000000-0005-0000-0000-000095A30000}"/>
    <cellStyle name="Normal 91 3 2 2 2 2 2 2 7" xfId="36956" xr:uid="{00000000-0005-0000-0000-000096A30000}"/>
    <cellStyle name="Normal 91 3 2 2 2 2 2 2 8" xfId="46467" xr:uid="{00000000-0005-0000-0000-000097A30000}"/>
    <cellStyle name="Normal 91 3 2 2 2 2 2 3" xfId="4655" xr:uid="{00000000-0005-0000-0000-000098A30000}"/>
    <cellStyle name="Normal 91 3 2 2 2 2 2 3 2" xfId="14172" xr:uid="{00000000-0005-0000-0000-000099A30000}"/>
    <cellStyle name="Normal 91 3 2 2 2 2 2 3 3" xfId="22325" xr:uid="{00000000-0005-0000-0000-00009AA30000}"/>
    <cellStyle name="Normal 91 3 2 2 2 2 2 3 4" xfId="30478" xr:uid="{00000000-0005-0000-0000-00009BA30000}"/>
    <cellStyle name="Normal 91 3 2 2 2 2 2 3 5" xfId="38710" xr:uid="{00000000-0005-0000-0000-00009CA30000}"/>
    <cellStyle name="Normal 91 3 2 2 2 2 2 3 6" xfId="48221" xr:uid="{00000000-0005-0000-0000-00009DA30000}"/>
    <cellStyle name="Normal 91 3 2 2 2 2 2 4" xfId="7215" xr:uid="{00000000-0005-0000-0000-00009EA30000}"/>
    <cellStyle name="Normal 91 3 2 2 2 2 2 4 2" xfId="16732" xr:uid="{00000000-0005-0000-0000-00009FA30000}"/>
    <cellStyle name="Normal 91 3 2 2 2 2 2 4 3" xfId="24885" xr:uid="{00000000-0005-0000-0000-0000A0A30000}"/>
    <cellStyle name="Normal 91 3 2 2 2 2 2 4 4" xfId="33038" xr:uid="{00000000-0005-0000-0000-0000A1A30000}"/>
    <cellStyle name="Normal 91 3 2 2 2 2 2 4 5" xfId="41270" xr:uid="{00000000-0005-0000-0000-0000A2A30000}"/>
    <cellStyle name="Normal 91 3 2 2 2 2 2 4 6" xfId="50781" xr:uid="{00000000-0005-0000-0000-0000A3A30000}"/>
    <cellStyle name="Normal 91 3 2 2 2 2 2 5" xfId="11132" xr:uid="{00000000-0005-0000-0000-0000A4A30000}"/>
    <cellStyle name="Normal 91 3 2 2 2 2 2 6" xfId="19291" xr:uid="{00000000-0005-0000-0000-0000A5A30000}"/>
    <cellStyle name="Normal 91 3 2 2 2 2 2 7" xfId="27444" xr:uid="{00000000-0005-0000-0000-0000A6A30000}"/>
    <cellStyle name="Normal 91 3 2 2 2 2 2 8" xfId="35676" xr:uid="{00000000-0005-0000-0000-0000A7A30000}"/>
    <cellStyle name="Normal 91 3 2 2 2 2 2 9" xfId="45187" xr:uid="{00000000-0005-0000-0000-0000A8A30000}"/>
    <cellStyle name="Normal 91 3 2 2 2 2 3" xfId="2255" xr:uid="{00000000-0005-0000-0000-0000A9A30000}"/>
    <cellStyle name="Normal 91 3 2 2 2 2 3 2" xfId="5295" xr:uid="{00000000-0005-0000-0000-0000AAA30000}"/>
    <cellStyle name="Normal 91 3 2 2 2 2 3 2 2" xfId="14812" xr:uid="{00000000-0005-0000-0000-0000ABA30000}"/>
    <cellStyle name="Normal 91 3 2 2 2 2 3 2 3" xfId="22965" xr:uid="{00000000-0005-0000-0000-0000ACA30000}"/>
    <cellStyle name="Normal 91 3 2 2 2 2 3 2 4" xfId="31118" xr:uid="{00000000-0005-0000-0000-0000ADA30000}"/>
    <cellStyle name="Normal 91 3 2 2 2 2 3 2 5" xfId="39350" xr:uid="{00000000-0005-0000-0000-0000AEA30000}"/>
    <cellStyle name="Normal 91 3 2 2 2 2 3 2 6" xfId="48861" xr:uid="{00000000-0005-0000-0000-0000AFA30000}"/>
    <cellStyle name="Normal 91 3 2 2 2 2 3 3" xfId="7855" xr:uid="{00000000-0005-0000-0000-0000B0A30000}"/>
    <cellStyle name="Normal 91 3 2 2 2 2 3 3 2" xfId="17372" xr:uid="{00000000-0005-0000-0000-0000B1A30000}"/>
    <cellStyle name="Normal 91 3 2 2 2 2 3 3 3" xfId="25525" xr:uid="{00000000-0005-0000-0000-0000B2A30000}"/>
    <cellStyle name="Normal 91 3 2 2 2 2 3 3 4" xfId="33678" xr:uid="{00000000-0005-0000-0000-0000B3A30000}"/>
    <cellStyle name="Normal 91 3 2 2 2 2 3 3 5" xfId="41910" xr:uid="{00000000-0005-0000-0000-0000B4A30000}"/>
    <cellStyle name="Normal 91 3 2 2 2 2 3 3 6" xfId="51421" xr:uid="{00000000-0005-0000-0000-0000B5A30000}"/>
    <cellStyle name="Normal 91 3 2 2 2 2 3 4" xfId="11772" xr:uid="{00000000-0005-0000-0000-0000B6A30000}"/>
    <cellStyle name="Normal 91 3 2 2 2 2 3 5" xfId="19931" xr:uid="{00000000-0005-0000-0000-0000B7A30000}"/>
    <cellStyle name="Normal 91 3 2 2 2 2 3 6" xfId="28084" xr:uid="{00000000-0005-0000-0000-0000B8A30000}"/>
    <cellStyle name="Normal 91 3 2 2 2 2 3 7" xfId="36316" xr:uid="{00000000-0005-0000-0000-0000B9A30000}"/>
    <cellStyle name="Normal 91 3 2 2 2 2 3 8" xfId="45827" xr:uid="{00000000-0005-0000-0000-0000BAA30000}"/>
    <cellStyle name="Normal 91 3 2 2 2 2 4" xfId="4015" xr:uid="{00000000-0005-0000-0000-0000BBA30000}"/>
    <cellStyle name="Normal 91 3 2 2 2 2 4 2" xfId="13532" xr:uid="{00000000-0005-0000-0000-0000BCA30000}"/>
    <cellStyle name="Normal 91 3 2 2 2 2 4 3" xfId="21685" xr:uid="{00000000-0005-0000-0000-0000BDA30000}"/>
    <cellStyle name="Normal 91 3 2 2 2 2 4 4" xfId="29838" xr:uid="{00000000-0005-0000-0000-0000BEA30000}"/>
    <cellStyle name="Normal 91 3 2 2 2 2 4 5" xfId="38070" xr:uid="{00000000-0005-0000-0000-0000BFA30000}"/>
    <cellStyle name="Normal 91 3 2 2 2 2 4 6" xfId="47581" xr:uid="{00000000-0005-0000-0000-0000C0A30000}"/>
    <cellStyle name="Normal 91 3 2 2 2 2 5" xfId="6575" xr:uid="{00000000-0005-0000-0000-0000C1A30000}"/>
    <cellStyle name="Normal 91 3 2 2 2 2 5 2" xfId="16092" xr:uid="{00000000-0005-0000-0000-0000C2A30000}"/>
    <cellStyle name="Normal 91 3 2 2 2 2 5 3" xfId="24245" xr:uid="{00000000-0005-0000-0000-0000C3A30000}"/>
    <cellStyle name="Normal 91 3 2 2 2 2 5 4" xfId="32398" xr:uid="{00000000-0005-0000-0000-0000C4A30000}"/>
    <cellStyle name="Normal 91 3 2 2 2 2 5 5" xfId="40630" xr:uid="{00000000-0005-0000-0000-0000C5A30000}"/>
    <cellStyle name="Normal 91 3 2 2 2 2 5 6" xfId="50141" xr:uid="{00000000-0005-0000-0000-0000C6A30000}"/>
    <cellStyle name="Normal 91 3 2 2 2 2 6" xfId="10492" xr:uid="{00000000-0005-0000-0000-0000C7A30000}"/>
    <cellStyle name="Normal 91 3 2 2 2 2 7" xfId="18651" xr:uid="{00000000-0005-0000-0000-0000C8A30000}"/>
    <cellStyle name="Normal 91 3 2 2 2 2 8" xfId="26804" xr:uid="{00000000-0005-0000-0000-0000C9A30000}"/>
    <cellStyle name="Normal 91 3 2 2 2 2 9" xfId="35036" xr:uid="{00000000-0005-0000-0000-0000CAA30000}"/>
    <cellStyle name="Normal 91 3 2 2 2 3" xfId="1292" xr:uid="{00000000-0005-0000-0000-0000CBA30000}"/>
    <cellStyle name="Normal 91 3 2 2 2 3 2" xfId="2575" xr:uid="{00000000-0005-0000-0000-0000CCA30000}"/>
    <cellStyle name="Normal 91 3 2 2 2 3 2 2" xfId="5615" xr:uid="{00000000-0005-0000-0000-0000CDA30000}"/>
    <cellStyle name="Normal 91 3 2 2 2 3 2 2 2" xfId="15132" xr:uid="{00000000-0005-0000-0000-0000CEA30000}"/>
    <cellStyle name="Normal 91 3 2 2 2 3 2 2 3" xfId="23285" xr:uid="{00000000-0005-0000-0000-0000CFA30000}"/>
    <cellStyle name="Normal 91 3 2 2 2 3 2 2 4" xfId="31438" xr:uid="{00000000-0005-0000-0000-0000D0A30000}"/>
    <cellStyle name="Normal 91 3 2 2 2 3 2 2 5" xfId="39670" xr:uid="{00000000-0005-0000-0000-0000D1A30000}"/>
    <cellStyle name="Normal 91 3 2 2 2 3 2 2 6" xfId="49181" xr:uid="{00000000-0005-0000-0000-0000D2A30000}"/>
    <cellStyle name="Normal 91 3 2 2 2 3 2 3" xfId="8175" xr:uid="{00000000-0005-0000-0000-0000D3A30000}"/>
    <cellStyle name="Normal 91 3 2 2 2 3 2 3 2" xfId="17692" xr:uid="{00000000-0005-0000-0000-0000D4A30000}"/>
    <cellStyle name="Normal 91 3 2 2 2 3 2 3 3" xfId="25845" xr:uid="{00000000-0005-0000-0000-0000D5A30000}"/>
    <cellStyle name="Normal 91 3 2 2 2 3 2 3 4" xfId="33998" xr:uid="{00000000-0005-0000-0000-0000D6A30000}"/>
    <cellStyle name="Normal 91 3 2 2 2 3 2 3 5" xfId="42230" xr:uid="{00000000-0005-0000-0000-0000D7A30000}"/>
    <cellStyle name="Normal 91 3 2 2 2 3 2 3 6" xfId="51741" xr:uid="{00000000-0005-0000-0000-0000D8A30000}"/>
    <cellStyle name="Normal 91 3 2 2 2 3 2 4" xfId="12092" xr:uid="{00000000-0005-0000-0000-0000D9A30000}"/>
    <cellStyle name="Normal 91 3 2 2 2 3 2 5" xfId="20251" xr:uid="{00000000-0005-0000-0000-0000DAA30000}"/>
    <cellStyle name="Normal 91 3 2 2 2 3 2 6" xfId="28404" xr:uid="{00000000-0005-0000-0000-0000DBA30000}"/>
    <cellStyle name="Normal 91 3 2 2 2 3 2 7" xfId="36636" xr:uid="{00000000-0005-0000-0000-0000DCA30000}"/>
    <cellStyle name="Normal 91 3 2 2 2 3 2 8" xfId="46147" xr:uid="{00000000-0005-0000-0000-0000DDA30000}"/>
    <cellStyle name="Normal 91 3 2 2 2 3 3" xfId="4335" xr:uid="{00000000-0005-0000-0000-0000DEA30000}"/>
    <cellStyle name="Normal 91 3 2 2 2 3 3 2" xfId="13852" xr:uid="{00000000-0005-0000-0000-0000DFA30000}"/>
    <cellStyle name="Normal 91 3 2 2 2 3 3 3" xfId="22005" xr:uid="{00000000-0005-0000-0000-0000E0A30000}"/>
    <cellStyle name="Normal 91 3 2 2 2 3 3 4" xfId="30158" xr:uid="{00000000-0005-0000-0000-0000E1A30000}"/>
    <cellStyle name="Normal 91 3 2 2 2 3 3 5" xfId="38390" xr:uid="{00000000-0005-0000-0000-0000E2A30000}"/>
    <cellStyle name="Normal 91 3 2 2 2 3 3 6" xfId="47901" xr:uid="{00000000-0005-0000-0000-0000E3A30000}"/>
    <cellStyle name="Normal 91 3 2 2 2 3 4" xfId="6895" xr:uid="{00000000-0005-0000-0000-0000E4A30000}"/>
    <cellStyle name="Normal 91 3 2 2 2 3 4 2" xfId="16412" xr:uid="{00000000-0005-0000-0000-0000E5A30000}"/>
    <cellStyle name="Normal 91 3 2 2 2 3 4 3" xfId="24565" xr:uid="{00000000-0005-0000-0000-0000E6A30000}"/>
    <cellStyle name="Normal 91 3 2 2 2 3 4 4" xfId="32718" xr:uid="{00000000-0005-0000-0000-0000E7A30000}"/>
    <cellStyle name="Normal 91 3 2 2 2 3 4 5" xfId="40950" xr:uid="{00000000-0005-0000-0000-0000E8A30000}"/>
    <cellStyle name="Normal 91 3 2 2 2 3 4 6" xfId="50461" xr:uid="{00000000-0005-0000-0000-0000E9A30000}"/>
    <cellStyle name="Normal 91 3 2 2 2 3 5" xfId="10812" xr:uid="{00000000-0005-0000-0000-0000EAA30000}"/>
    <cellStyle name="Normal 91 3 2 2 2 3 6" xfId="18971" xr:uid="{00000000-0005-0000-0000-0000EBA30000}"/>
    <cellStyle name="Normal 91 3 2 2 2 3 7" xfId="27124" xr:uid="{00000000-0005-0000-0000-0000ECA30000}"/>
    <cellStyle name="Normal 91 3 2 2 2 3 8" xfId="35356" xr:uid="{00000000-0005-0000-0000-0000EDA30000}"/>
    <cellStyle name="Normal 91 3 2 2 2 3 9" xfId="44867" xr:uid="{00000000-0005-0000-0000-0000EEA30000}"/>
    <cellStyle name="Normal 91 3 2 2 2 4" xfId="1935" xr:uid="{00000000-0005-0000-0000-0000EFA30000}"/>
    <cellStyle name="Normal 91 3 2 2 2 4 2" xfId="4975" xr:uid="{00000000-0005-0000-0000-0000F0A30000}"/>
    <cellStyle name="Normal 91 3 2 2 2 4 2 2" xfId="14492" xr:uid="{00000000-0005-0000-0000-0000F1A30000}"/>
    <cellStyle name="Normal 91 3 2 2 2 4 2 3" xfId="22645" xr:uid="{00000000-0005-0000-0000-0000F2A30000}"/>
    <cellStyle name="Normal 91 3 2 2 2 4 2 4" xfId="30798" xr:uid="{00000000-0005-0000-0000-0000F3A30000}"/>
    <cellStyle name="Normal 91 3 2 2 2 4 2 5" xfId="39030" xr:uid="{00000000-0005-0000-0000-0000F4A30000}"/>
    <cellStyle name="Normal 91 3 2 2 2 4 2 6" xfId="48541" xr:uid="{00000000-0005-0000-0000-0000F5A30000}"/>
    <cellStyle name="Normal 91 3 2 2 2 4 3" xfId="7535" xr:uid="{00000000-0005-0000-0000-0000F6A30000}"/>
    <cellStyle name="Normal 91 3 2 2 2 4 3 2" xfId="17052" xr:uid="{00000000-0005-0000-0000-0000F7A30000}"/>
    <cellStyle name="Normal 91 3 2 2 2 4 3 3" xfId="25205" xr:uid="{00000000-0005-0000-0000-0000F8A30000}"/>
    <cellStyle name="Normal 91 3 2 2 2 4 3 4" xfId="33358" xr:uid="{00000000-0005-0000-0000-0000F9A30000}"/>
    <cellStyle name="Normal 91 3 2 2 2 4 3 5" xfId="41590" xr:uid="{00000000-0005-0000-0000-0000FAA30000}"/>
    <cellStyle name="Normal 91 3 2 2 2 4 3 6" xfId="51101" xr:uid="{00000000-0005-0000-0000-0000FBA30000}"/>
    <cellStyle name="Normal 91 3 2 2 2 4 4" xfId="11452" xr:uid="{00000000-0005-0000-0000-0000FCA30000}"/>
    <cellStyle name="Normal 91 3 2 2 2 4 5" xfId="19611" xr:uid="{00000000-0005-0000-0000-0000FDA30000}"/>
    <cellStyle name="Normal 91 3 2 2 2 4 6" xfId="27764" xr:uid="{00000000-0005-0000-0000-0000FEA30000}"/>
    <cellStyle name="Normal 91 3 2 2 2 4 7" xfId="35996" xr:uid="{00000000-0005-0000-0000-0000FFA30000}"/>
    <cellStyle name="Normal 91 3 2 2 2 4 8" xfId="45507" xr:uid="{00000000-0005-0000-0000-000000A40000}"/>
    <cellStyle name="Normal 91 3 2 2 2 5" xfId="3692" xr:uid="{00000000-0005-0000-0000-000001A40000}"/>
    <cellStyle name="Normal 91 3 2 2 2 5 2" xfId="13209" xr:uid="{00000000-0005-0000-0000-000002A40000}"/>
    <cellStyle name="Normal 91 3 2 2 2 5 3" xfId="21365" xr:uid="{00000000-0005-0000-0000-000003A40000}"/>
    <cellStyle name="Normal 91 3 2 2 2 5 4" xfId="29518" xr:uid="{00000000-0005-0000-0000-000004A40000}"/>
    <cellStyle name="Normal 91 3 2 2 2 5 5" xfId="37750" xr:uid="{00000000-0005-0000-0000-000005A40000}"/>
    <cellStyle name="Normal 91 3 2 2 2 5 6" xfId="47261" xr:uid="{00000000-0005-0000-0000-000006A40000}"/>
    <cellStyle name="Normal 91 3 2 2 2 6" xfId="6255" xr:uid="{00000000-0005-0000-0000-000007A40000}"/>
    <cellStyle name="Normal 91 3 2 2 2 6 2" xfId="15772" xr:uid="{00000000-0005-0000-0000-000008A40000}"/>
    <cellStyle name="Normal 91 3 2 2 2 6 3" xfId="23925" xr:uid="{00000000-0005-0000-0000-000009A40000}"/>
    <cellStyle name="Normal 91 3 2 2 2 6 4" xfId="32078" xr:uid="{00000000-0005-0000-0000-00000AA40000}"/>
    <cellStyle name="Normal 91 3 2 2 2 6 5" xfId="40310" xr:uid="{00000000-0005-0000-0000-00000BA40000}"/>
    <cellStyle name="Normal 91 3 2 2 2 6 6" xfId="49821" xr:uid="{00000000-0005-0000-0000-00000CA40000}"/>
    <cellStyle name="Normal 91 3 2 2 2 7" xfId="10172" xr:uid="{00000000-0005-0000-0000-00000DA40000}"/>
    <cellStyle name="Normal 91 3 2 2 2 8" xfId="18331" xr:uid="{00000000-0005-0000-0000-00000EA40000}"/>
    <cellStyle name="Normal 91 3 2 2 2 9" xfId="26484" xr:uid="{00000000-0005-0000-0000-00000FA40000}"/>
    <cellStyle name="Normal 91 3 2 2 3" xfId="806" xr:uid="{00000000-0005-0000-0000-000010A40000}"/>
    <cellStyle name="Normal 91 3 2 2 3 10" xfId="44387" xr:uid="{00000000-0005-0000-0000-000011A40000}"/>
    <cellStyle name="Normal 91 3 2 2 3 2" xfId="1452" xr:uid="{00000000-0005-0000-0000-000012A40000}"/>
    <cellStyle name="Normal 91 3 2 2 3 2 2" xfId="2735" xr:uid="{00000000-0005-0000-0000-000013A40000}"/>
    <cellStyle name="Normal 91 3 2 2 3 2 2 2" xfId="5775" xr:uid="{00000000-0005-0000-0000-000014A40000}"/>
    <cellStyle name="Normal 91 3 2 2 3 2 2 2 2" xfId="15292" xr:uid="{00000000-0005-0000-0000-000015A40000}"/>
    <cellStyle name="Normal 91 3 2 2 3 2 2 2 3" xfId="23445" xr:uid="{00000000-0005-0000-0000-000016A40000}"/>
    <cellStyle name="Normal 91 3 2 2 3 2 2 2 4" xfId="31598" xr:uid="{00000000-0005-0000-0000-000017A40000}"/>
    <cellStyle name="Normal 91 3 2 2 3 2 2 2 5" xfId="39830" xr:uid="{00000000-0005-0000-0000-000018A40000}"/>
    <cellStyle name="Normal 91 3 2 2 3 2 2 2 6" xfId="49341" xr:uid="{00000000-0005-0000-0000-000019A40000}"/>
    <cellStyle name="Normal 91 3 2 2 3 2 2 3" xfId="8335" xr:uid="{00000000-0005-0000-0000-00001AA40000}"/>
    <cellStyle name="Normal 91 3 2 2 3 2 2 3 2" xfId="17852" xr:uid="{00000000-0005-0000-0000-00001BA40000}"/>
    <cellStyle name="Normal 91 3 2 2 3 2 2 3 3" xfId="26005" xr:uid="{00000000-0005-0000-0000-00001CA40000}"/>
    <cellStyle name="Normal 91 3 2 2 3 2 2 3 4" xfId="34158" xr:uid="{00000000-0005-0000-0000-00001DA40000}"/>
    <cellStyle name="Normal 91 3 2 2 3 2 2 3 5" xfId="42390" xr:uid="{00000000-0005-0000-0000-00001EA40000}"/>
    <cellStyle name="Normal 91 3 2 2 3 2 2 3 6" xfId="51901" xr:uid="{00000000-0005-0000-0000-00001FA40000}"/>
    <cellStyle name="Normal 91 3 2 2 3 2 2 4" xfId="12252" xr:uid="{00000000-0005-0000-0000-000020A40000}"/>
    <cellStyle name="Normal 91 3 2 2 3 2 2 5" xfId="20411" xr:uid="{00000000-0005-0000-0000-000021A40000}"/>
    <cellStyle name="Normal 91 3 2 2 3 2 2 6" xfId="28564" xr:uid="{00000000-0005-0000-0000-000022A40000}"/>
    <cellStyle name="Normal 91 3 2 2 3 2 2 7" xfId="36796" xr:uid="{00000000-0005-0000-0000-000023A40000}"/>
    <cellStyle name="Normal 91 3 2 2 3 2 2 8" xfId="46307" xr:uid="{00000000-0005-0000-0000-000024A40000}"/>
    <cellStyle name="Normal 91 3 2 2 3 2 3" xfId="4495" xr:uid="{00000000-0005-0000-0000-000025A40000}"/>
    <cellStyle name="Normal 91 3 2 2 3 2 3 2" xfId="14012" xr:uid="{00000000-0005-0000-0000-000026A40000}"/>
    <cellStyle name="Normal 91 3 2 2 3 2 3 3" xfId="22165" xr:uid="{00000000-0005-0000-0000-000027A40000}"/>
    <cellStyle name="Normal 91 3 2 2 3 2 3 4" xfId="30318" xr:uid="{00000000-0005-0000-0000-000028A40000}"/>
    <cellStyle name="Normal 91 3 2 2 3 2 3 5" xfId="38550" xr:uid="{00000000-0005-0000-0000-000029A40000}"/>
    <cellStyle name="Normal 91 3 2 2 3 2 3 6" xfId="48061" xr:uid="{00000000-0005-0000-0000-00002AA40000}"/>
    <cellStyle name="Normal 91 3 2 2 3 2 4" xfId="7055" xr:uid="{00000000-0005-0000-0000-00002BA40000}"/>
    <cellStyle name="Normal 91 3 2 2 3 2 4 2" xfId="16572" xr:uid="{00000000-0005-0000-0000-00002CA40000}"/>
    <cellStyle name="Normal 91 3 2 2 3 2 4 3" xfId="24725" xr:uid="{00000000-0005-0000-0000-00002DA40000}"/>
    <cellStyle name="Normal 91 3 2 2 3 2 4 4" xfId="32878" xr:uid="{00000000-0005-0000-0000-00002EA40000}"/>
    <cellStyle name="Normal 91 3 2 2 3 2 4 5" xfId="41110" xr:uid="{00000000-0005-0000-0000-00002FA40000}"/>
    <cellStyle name="Normal 91 3 2 2 3 2 4 6" xfId="50621" xr:uid="{00000000-0005-0000-0000-000030A40000}"/>
    <cellStyle name="Normal 91 3 2 2 3 2 5" xfId="10972" xr:uid="{00000000-0005-0000-0000-000031A40000}"/>
    <cellStyle name="Normal 91 3 2 2 3 2 6" xfId="19131" xr:uid="{00000000-0005-0000-0000-000032A40000}"/>
    <cellStyle name="Normal 91 3 2 2 3 2 7" xfId="27284" xr:uid="{00000000-0005-0000-0000-000033A40000}"/>
    <cellStyle name="Normal 91 3 2 2 3 2 8" xfId="35516" xr:uid="{00000000-0005-0000-0000-000034A40000}"/>
    <cellStyle name="Normal 91 3 2 2 3 2 9" xfId="45027" xr:uid="{00000000-0005-0000-0000-000035A40000}"/>
    <cellStyle name="Normal 91 3 2 2 3 3" xfId="2095" xr:uid="{00000000-0005-0000-0000-000036A40000}"/>
    <cellStyle name="Normal 91 3 2 2 3 3 2" xfId="5135" xr:uid="{00000000-0005-0000-0000-000037A40000}"/>
    <cellStyle name="Normal 91 3 2 2 3 3 2 2" xfId="14652" xr:uid="{00000000-0005-0000-0000-000038A40000}"/>
    <cellStyle name="Normal 91 3 2 2 3 3 2 3" xfId="22805" xr:uid="{00000000-0005-0000-0000-000039A40000}"/>
    <cellStyle name="Normal 91 3 2 2 3 3 2 4" xfId="30958" xr:uid="{00000000-0005-0000-0000-00003AA40000}"/>
    <cellStyle name="Normal 91 3 2 2 3 3 2 5" xfId="39190" xr:uid="{00000000-0005-0000-0000-00003BA40000}"/>
    <cellStyle name="Normal 91 3 2 2 3 3 2 6" xfId="48701" xr:uid="{00000000-0005-0000-0000-00003CA40000}"/>
    <cellStyle name="Normal 91 3 2 2 3 3 3" xfId="7695" xr:uid="{00000000-0005-0000-0000-00003DA40000}"/>
    <cellStyle name="Normal 91 3 2 2 3 3 3 2" xfId="17212" xr:uid="{00000000-0005-0000-0000-00003EA40000}"/>
    <cellStyle name="Normal 91 3 2 2 3 3 3 3" xfId="25365" xr:uid="{00000000-0005-0000-0000-00003FA40000}"/>
    <cellStyle name="Normal 91 3 2 2 3 3 3 4" xfId="33518" xr:uid="{00000000-0005-0000-0000-000040A40000}"/>
    <cellStyle name="Normal 91 3 2 2 3 3 3 5" xfId="41750" xr:uid="{00000000-0005-0000-0000-000041A40000}"/>
    <cellStyle name="Normal 91 3 2 2 3 3 3 6" xfId="51261" xr:uid="{00000000-0005-0000-0000-000042A40000}"/>
    <cellStyle name="Normal 91 3 2 2 3 3 4" xfId="11612" xr:uid="{00000000-0005-0000-0000-000043A40000}"/>
    <cellStyle name="Normal 91 3 2 2 3 3 5" xfId="19771" xr:uid="{00000000-0005-0000-0000-000044A40000}"/>
    <cellStyle name="Normal 91 3 2 2 3 3 6" xfId="27924" xr:uid="{00000000-0005-0000-0000-000045A40000}"/>
    <cellStyle name="Normal 91 3 2 2 3 3 7" xfId="36156" xr:uid="{00000000-0005-0000-0000-000046A40000}"/>
    <cellStyle name="Normal 91 3 2 2 3 3 8" xfId="45667" xr:uid="{00000000-0005-0000-0000-000047A40000}"/>
    <cellStyle name="Normal 91 3 2 2 3 4" xfId="3852" xr:uid="{00000000-0005-0000-0000-000048A40000}"/>
    <cellStyle name="Normal 91 3 2 2 3 4 2" xfId="13369" xr:uid="{00000000-0005-0000-0000-000049A40000}"/>
    <cellStyle name="Normal 91 3 2 2 3 4 3" xfId="21525" xr:uid="{00000000-0005-0000-0000-00004AA40000}"/>
    <cellStyle name="Normal 91 3 2 2 3 4 4" xfId="29678" xr:uid="{00000000-0005-0000-0000-00004BA40000}"/>
    <cellStyle name="Normal 91 3 2 2 3 4 5" xfId="37910" xr:uid="{00000000-0005-0000-0000-00004CA40000}"/>
    <cellStyle name="Normal 91 3 2 2 3 4 6" xfId="47421" xr:uid="{00000000-0005-0000-0000-00004DA40000}"/>
    <cellStyle name="Normal 91 3 2 2 3 5" xfId="6415" xr:uid="{00000000-0005-0000-0000-00004EA40000}"/>
    <cellStyle name="Normal 91 3 2 2 3 5 2" xfId="15932" xr:uid="{00000000-0005-0000-0000-00004FA40000}"/>
    <cellStyle name="Normal 91 3 2 2 3 5 3" xfId="24085" xr:uid="{00000000-0005-0000-0000-000050A40000}"/>
    <cellStyle name="Normal 91 3 2 2 3 5 4" xfId="32238" xr:uid="{00000000-0005-0000-0000-000051A40000}"/>
    <cellStyle name="Normal 91 3 2 2 3 5 5" xfId="40470" xr:uid="{00000000-0005-0000-0000-000052A40000}"/>
    <cellStyle name="Normal 91 3 2 2 3 5 6" xfId="49981" xr:uid="{00000000-0005-0000-0000-000053A40000}"/>
    <cellStyle name="Normal 91 3 2 2 3 6" xfId="10332" xr:uid="{00000000-0005-0000-0000-000054A40000}"/>
    <cellStyle name="Normal 91 3 2 2 3 7" xfId="18491" xr:uid="{00000000-0005-0000-0000-000055A40000}"/>
    <cellStyle name="Normal 91 3 2 2 3 8" xfId="26644" xr:uid="{00000000-0005-0000-0000-000056A40000}"/>
    <cellStyle name="Normal 91 3 2 2 3 9" xfId="34876" xr:uid="{00000000-0005-0000-0000-000057A40000}"/>
    <cellStyle name="Normal 91 3 2 2 4" xfId="1132" xr:uid="{00000000-0005-0000-0000-000058A40000}"/>
    <cellStyle name="Normal 91 3 2 2 4 2" xfId="2415" xr:uid="{00000000-0005-0000-0000-000059A40000}"/>
    <cellStyle name="Normal 91 3 2 2 4 2 2" xfId="5455" xr:uid="{00000000-0005-0000-0000-00005AA40000}"/>
    <cellStyle name="Normal 91 3 2 2 4 2 2 2" xfId="14972" xr:uid="{00000000-0005-0000-0000-00005BA40000}"/>
    <cellStyle name="Normal 91 3 2 2 4 2 2 3" xfId="23125" xr:uid="{00000000-0005-0000-0000-00005CA40000}"/>
    <cellStyle name="Normal 91 3 2 2 4 2 2 4" xfId="31278" xr:uid="{00000000-0005-0000-0000-00005DA40000}"/>
    <cellStyle name="Normal 91 3 2 2 4 2 2 5" xfId="39510" xr:uid="{00000000-0005-0000-0000-00005EA40000}"/>
    <cellStyle name="Normal 91 3 2 2 4 2 2 6" xfId="49021" xr:uid="{00000000-0005-0000-0000-00005FA40000}"/>
    <cellStyle name="Normal 91 3 2 2 4 2 3" xfId="8015" xr:uid="{00000000-0005-0000-0000-000060A40000}"/>
    <cellStyle name="Normal 91 3 2 2 4 2 3 2" xfId="17532" xr:uid="{00000000-0005-0000-0000-000061A40000}"/>
    <cellStyle name="Normal 91 3 2 2 4 2 3 3" xfId="25685" xr:uid="{00000000-0005-0000-0000-000062A40000}"/>
    <cellStyle name="Normal 91 3 2 2 4 2 3 4" xfId="33838" xr:uid="{00000000-0005-0000-0000-000063A40000}"/>
    <cellStyle name="Normal 91 3 2 2 4 2 3 5" xfId="42070" xr:uid="{00000000-0005-0000-0000-000064A40000}"/>
    <cellStyle name="Normal 91 3 2 2 4 2 3 6" xfId="51581" xr:uid="{00000000-0005-0000-0000-000065A40000}"/>
    <cellStyle name="Normal 91 3 2 2 4 2 4" xfId="11932" xr:uid="{00000000-0005-0000-0000-000066A40000}"/>
    <cellStyle name="Normal 91 3 2 2 4 2 5" xfId="20091" xr:uid="{00000000-0005-0000-0000-000067A40000}"/>
    <cellStyle name="Normal 91 3 2 2 4 2 6" xfId="28244" xr:uid="{00000000-0005-0000-0000-000068A40000}"/>
    <cellStyle name="Normal 91 3 2 2 4 2 7" xfId="36476" xr:uid="{00000000-0005-0000-0000-000069A40000}"/>
    <cellStyle name="Normal 91 3 2 2 4 2 8" xfId="45987" xr:uid="{00000000-0005-0000-0000-00006AA40000}"/>
    <cellStyle name="Normal 91 3 2 2 4 3" xfId="4175" xr:uid="{00000000-0005-0000-0000-00006BA40000}"/>
    <cellStyle name="Normal 91 3 2 2 4 3 2" xfId="13692" xr:uid="{00000000-0005-0000-0000-00006CA40000}"/>
    <cellStyle name="Normal 91 3 2 2 4 3 3" xfId="21845" xr:uid="{00000000-0005-0000-0000-00006DA40000}"/>
    <cellStyle name="Normal 91 3 2 2 4 3 4" xfId="29998" xr:uid="{00000000-0005-0000-0000-00006EA40000}"/>
    <cellStyle name="Normal 91 3 2 2 4 3 5" xfId="38230" xr:uid="{00000000-0005-0000-0000-00006FA40000}"/>
    <cellStyle name="Normal 91 3 2 2 4 3 6" xfId="47741" xr:uid="{00000000-0005-0000-0000-000070A40000}"/>
    <cellStyle name="Normal 91 3 2 2 4 4" xfId="6735" xr:uid="{00000000-0005-0000-0000-000071A40000}"/>
    <cellStyle name="Normal 91 3 2 2 4 4 2" xfId="16252" xr:uid="{00000000-0005-0000-0000-000072A40000}"/>
    <cellStyle name="Normal 91 3 2 2 4 4 3" xfId="24405" xr:uid="{00000000-0005-0000-0000-000073A40000}"/>
    <cellStyle name="Normal 91 3 2 2 4 4 4" xfId="32558" xr:uid="{00000000-0005-0000-0000-000074A40000}"/>
    <cellStyle name="Normal 91 3 2 2 4 4 5" xfId="40790" xr:uid="{00000000-0005-0000-0000-000075A40000}"/>
    <cellStyle name="Normal 91 3 2 2 4 4 6" xfId="50301" xr:uid="{00000000-0005-0000-0000-000076A40000}"/>
    <cellStyle name="Normal 91 3 2 2 4 5" xfId="10652" xr:uid="{00000000-0005-0000-0000-000077A40000}"/>
    <cellStyle name="Normal 91 3 2 2 4 6" xfId="18811" xr:uid="{00000000-0005-0000-0000-000078A40000}"/>
    <cellStyle name="Normal 91 3 2 2 4 7" xfId="26964" xr:uid="{00000000-0005-0000-0000-000079A40000}"/>
    <cellStyle name="Normal 91 3 2 2 4 8" xfId="35196" xr:uid="{00000000-0005-0000-0000-00007AA40000}"/>
    <cellStyle name="Normal 91 3 2 2 4 9" xfId="44707" xr:uid="{00000000-0005-0000-0000-00007BA40000}"/>
    <cellStyle name="Normal 91 3 2 2 5" xfId="1775" xr:uid="{00000000-0005-0000-0000-00007CA40000}"/>
    <cellStyle name="Normal 91 3 2 2 5 2" xfId="4815" xr:uid="{00000000-0005-0000-0000-00007DA40000}"/>
    <cellStyle name="Normal 91 3 2 2 5 2 2" xfId="14332" xr:uid="{00000000-0005-0000-0000-00007EA40000}"/>
    <cellStyle name="Normal 91 3 2 2 5 2 3" xfId="22485" xr:uid="{00000000-0005-0000-0000-00007FA40000}"/>
    <cellStyle name="Normal 91 3 2 2 5 2 4" xfId="30638" xr:uid="{00000000-0005-0000-0000-000080A40000}"/>
    <cellStyle name="Normal 91 3 2 2 5 2 5" xfId="38870" xr:uid="{00000000-0005-0000-0000-000081A40000}"/>
    <cellStyle name="Normal 91 3 2 2 5 2 6" xfId="48381" xr:uid="{00000000-0005-0000-0000-000082A40000}"/>
    <cellStyle name="Normal 91 3 2 2 5 3" xfId="7375" xr:uid="{00000000-0005-0000-0000-000083A40000}"/>
    <cellStyle name="Normal 91 3 2 2 5 3 2" xfId="16892" xr:uid="{00000000-0005-0000-0000-000084A40000}"/>
    <cellStyle name="Normal 91 3 2 2 5 3 3" xfId="25045" xr:uid="{00000000-0005-0000-0000-000085A40000}"/>
    <cellStyle name="Normal 91 3 2 2 5 3 4" xfId="33198" xr:uid="{00000000-0005-0000-0000-000086A40000}"/>
    <cellStyle name="Normal 91 3 2 2 5 3 5" xfId="41430" xr:uid="{00000000-0005-0000-0000-000087A40000}"/>
    <cellStyle name="Normal 91 3 2 2 5 3 6" xfId="50941" xr:uid="{00000000-0005-0000-0000-000088A40000}"/>
    <cellStyle name="Normal 91 3 2 2 5 4" xfId="11292" xr:uid="{00000000-0005-0000-0000-000089A40000}"/>
    <cellStyle name="Normal 91 3 2 2 5 5" xfId="19451" xr:uid="{00000000-0005-0000-0000-00008AA40000}"/>
    <cellStyle name="Normal 91 3 2 2 5 6" xfId="27604" xr:uid="{00000000-0005-0000-0000-00008BA40000}"/>
    <cellStyle name="Normal 91 3 2 2 5 7" xfId="35836" xr:uid="{00000000-0005-0000-0000-00008CA40000}"/>
    <cellStyle name="Normal 91 3 2 2 5 8" xfId="45347" xr:uid="{00000000-0005-0000-0000-00008DA40000}"/>
    <cellStyle name="Normal 91 3 2 2 6" xfId="3529" xr:uid="{00000000-0005-0000-0000-00008EA40000}"/>
    <cellStyle name="Normal 91 3 2 2 6 2" xfId="13046" xr:uid="{00000000-0005-0000-0000-00008FA40000}"/>
    <cellStyle name="Normal 91 3 2 2 6 3" xfId="21205" xr:uid="{00000000-0005-0000-0000-000090A40000}"/>
    <cellStyle name="Normal 91 3 2 2 6 4" xfId="29358" xr:uid="{00000000-0005-0000-0000-000091A40000}"/>
    <cellStyle name="Normal 91 3 2 2 6 5" xfId="37590" xr:uid="{00000000-0005-0000-0000-000092A40000}"/>
    <cellStyle name="Normal 91 3 2 2 6 6" xfId="47101" xr:uid="{00000000-0005-0000-0000-000093A40000}"/>
    <cellStyle name="Normal 91 3 2 2 7" xfId="6095" xr:uid="{00000000-0005-0000-0000-000094A40000}"/>
    <cellStyle name="Normal 91 3 2 2 7 2" xfId="15612" xr:uid="{00000000-0005-0000-0000-000095A40000}"/>
    <cellStyle name="Normal 91 3 2 2 7 3" xfId="23765" xr:uid="{00000000-0005-0000-0000-000096A40000}"/>
    <cellStyle name="Normal 91 3 2 2 7 4" xfId="31918" xr:uid="{00000000-0005-0000-0000-000097A40000}"/>
    <cellStyle name="Normal 91 3 2 2 7 5" xfId="40150" xr:uid="{00000000-0005-0000-0000-000098A40000}"/>
    <cellStyle name="Normal 91 3 2 2 7 6" xfId="49661" xr:uid="{00000000-0005-0000-0000-000099A40000}"/>
    <cellStyle name="Normal 91 3 2 2 8" xfId="10012" xr:uid="{00000000-0005-0000-0000-00009AA40000}"/>
    <cellStyle name="Normal 91 3 2 2 9" xfId="18171" xr:uid="{00000000-0005-0000-0000-00009BA40000}"/>
    <cellStyle name="Normal 91 3 2 20" xfId="8969" xr:uid="{00000000-0005-0000-0000-00009CA40000}"/>
    <cellStyle name="Normal 91 3 2 20 2" xfId="43024" xr:uid="{00000000-0005-0000-0000-00009DA40000}"/>
    <cellStyle name="Normal 91 3 2 20 3" xfId="52535" xr:uid="{00000000-0005-0000-0000-00009EA40000}"/>
    <cellStyle name="Normal 91 3 2 21" xfId="9048" xr:uid="{00000000-0005-0000-0000-00009FA40000}"/>
    <cellStyle name="Normal 91 3 2 21 2" xfId="43103" xr:uid="{00000000-0005-0000-0000-0000A0A40000}"/>
    <cellStyle name="Normal 91 3 2 21 3" xfId="52614" xr:uid="{00000000-0005-0000-0000-0000A1A40000}"/>
    <cellStyle name="Normal 91 3 2 22" xfId="9127" xr:uid="{00000000-0005-0000-0000-0000A2A40000}"/>
    <cellStyle name="Normal 91 3 2 22 2" xfId="43182" xr:uid="{00000000-0005-0000-0000-0000A3A40000}"/>
    <cellStyle name="Normal 91 3 2 22 3" xfId="52693" xr:uid="{00000000-0005-0000-0000-0000A4A40000}"/>
    <cellStyle name="Normal 91 3 2 23" xfId="9206" xr:uid="{00000000-0005-0000-0000-0000A5A40000}"/>
    <cellStyle name="Normal 91 3 2 23 2" xfId="43261" xr:uid="{00000000-0005-0000-0000-0000A6A40000}"/>
    <cellStyle name="Normal 91 3 2 23 3" xfId="52772" xr:uid="{00000000-0005-0000-0000-0000A7A40000}"/>
    <cellStyle name="Normal 91 3 2 24" xfId="9285" xr:uid="{00000000-0005-0000-0000-0000A8A40000}"/>
    <cellStyle name="Normal 91 3 2 24 2" xfId="43340" xr:uid="{00000000-0005-0000-0000-0000A9A40000}"/>
    <cellStyle name="Normal 91 3 2 24 3" xfId="52851" xr:uid="{00000000-0005-0000-0000-0000AAA40000}"/>
    <cellStyle name="Normal 91 3 2 25" xfId="9364" xr:uid="{00000000-0005-0000-0000-0000ABA40000}"/>
    <cellStyle name="Normal 91 3 2 25 2" xfId="43419" xr:uid="{00000000-0005-0000-0000-0000ACA40000}"/>
    <cellStyle name="Normal 91 3 2 25 3" xfId="52930" xr:uid="{00000000-0005-0000-0000-0000ADA40000}"/>
    <cellStyle name="Normal 91 3 2 26" xfId="9443" xr:uid="{00000000-0005-0000-0000-0000AEA40000}"/>
    <cellStyle name="Normal 91 3 2 26 2" xfId="43498" xr:uid="{00000000-0005-0000-0000-0000AFA40000}"/>
    <cellStyle name="Normal 91 3 2 26 3" xfId="53009" xr:uid="{00000000-0005-0000-0000-0000B0A40000}"/>
    <cellStyle name="Normal 91 3 2 27" xfId="9522" xr:uid="{00000000-0005-0000-0000-0000B1A40000}"/>
    <cellStyle name="Normal 91 3 2 27 2" xfId="43577" xr:uid="{00000000-0005-0000-0000-0000B2A40000}"/>
    <cellStyle name="Normal 91 3 2 27 3" xfId="53088" xr:uid="{00000000-0005-0000-0000-0000B3A40000}"/>
    <cellStyle name="Normal 91 3 2 28" xfId="9601" xr:uid="{00000000-0005-0000-0000-0000B4A40000}"/>
    <cellStyle name="Normal 91 3 2 28 2" xfId="43656" xr:uid="{00000000-0005-0000-0000-0000B5A40000}"/>
    <cellStyle name="Normal 91 3 2 28 3" xfId="53167" xr:uid="{00000000-0005-0000-0000-0000B6A40000}"/>
    <cellStyle name="Normal 91 3 2 29" xfId="9680" xr:uid="{00000000-0005-0000-0000-0000B7A40000}"/>
    <cellStyle name="Normal 91 3 2 29 2" xfId="43735" xr:uid="{00000000-0005-0000-0000-0000B8A40000}"/>
    <cellStyle name="Normal 91 3 2 29 3" xfId="53246" xr:uid="{00000000-0005-0000-0000-0000B9A40000}"/>
    <cellStyle name="Normal 91 3 2 3" xfId="563" xr:uid="{00000000-0005-0000-0000-0000BAA40000}"/>
    <cellStyle name="Normal 91 3 2 3 10" xfId="34636" xr:uid="{00000000-0005-0000-0000-0000BBA40000}"/>
    <cellStyle name="Normal 91 3 2 3 11" xfId="44147" xr:uid="{00000000-0005-0000-0000-0000BCA40000}"/>
    <cellStyle name="Normal 91 3 2 3 2" xfId="889" xr:uid="{00000000-0005-0000-0000-0000BDA40000}"/>
    <cellStyle name="Normal 91 3 2 3 2 10" xfId="44467" xr:uid="{00000000-0005-0000-0000-0000BEA40000}"/>
    <cellStyle name="Normal 91 3 2 3 2 2" xfId="1532" xr:uid="{00000000-0005-0000-0000-0000BFA40000}"/>
    <cellStyle name="Normal 91 3 2 3 2 2 2" xfId="2815" xr:uid="{00000000-0005-0000-0000-0000C0A40000}"/>
    <cellStyle name="Normal 91 3 2 3 2 2 2 2" xfId="5855" xr:uid="{00000000-0005-0000-0000-0000C1A40000}"/>
    <cellStyle name="Normal 91 3 2 3 2 2 2 2 2" xfId="15372" xr:uid="{00000000-0005-0000-0000-0000C2A40000}"/>
    <cellStyle name="Normal 91 3 2 3 2 2 2 2 3" xfId="23525" xr:uid="{00000000-0005-0000-0000-0000C3A40000}"/>
    <cellStyle name="Normal 91 3 2 3 2 2 2 2 4" xfId="31678" xr:uid="{00000000-0005-0000-0000-0000C4A40000}"/>
    <cellStyle name="Normal 91 3 2 3 2 2 2 2 5" xfId="39910" xr:uid="{00000000-0005-0000-0000-0000C5A40000}"/>
    <cellStyle name="Normal 91 3 2 3 2 2 2 2 6" xfId="49421" xr:uid="{00000000-0005-0000-0000-0000C6A40000}"/>
    <cellStyle name="Normal 91 3 2 3 2 2 2 3" xfId="8415" xr:uid="{00000000-0005-0000-0000-0000C7A40000}"/>
    <cellStyle name="Normal 91 3 2 3 2 2 2 3 2" xfId="17932" xr:uid="{00000000-0005-0000-0000-0000C8A40000}"/>
    <cellStyle name="Normal 91 3 2 3 2 2 2 3 3" xfId="26085" xr:uid="{00000000-0005-0000-0000-0000C9A40000}"/>
    <cellStyle name="Normal 91 3 2 3 2 2 2 3 4" xfId="34238" xr:uid="{00000000-0005-0000-0000-0000CAA40000}"/>
    <cellStyle name="Normal 91 3 2 3 2 2 2 3 5" xfId="42470" xr:uid="{00000000-0005-0000-0000-0000CBA40000}"/>
    <cellStyle name="Normal 91 3 2 3 2 2 2 3 6" xfId="51981" xr:uid="{00000000-0005-0000-0000-0000CCA40000}"/>
    <cellStyle name="Normal 91 3 2 3 2 2 2 4" xfId="12332" xr:uid="{00000000-0005-0000-0000-0000CDA40000}"/>
    <cellStyle name="Normal 91 3 2 3 2 2 2 5" xfId="20491" xr:uid="{00000000-0005-0000-0000-0000CEA40000}"/>
    <cellStyle name="Normal 91 3 2 3 2 2 2 6" xfId="28644" xr:uid="{00000000-0005-0000-0000-0000CFA40000}"/>
    <cellStyle name="Normal 91 3 2 3 2 2 2 7" xfId="36876" xr:uid="{00000000-0005-0000-0000-0000D0A40000}"/>
    <cellStyle name="Normal 91 3 2 3 2 2 2 8" xfId="46387" xr:uid="{00000000-0005-0000-0000-0000D1A40000}"/>
    <cellStyle name="Normal 91 3 2 3 2 2 3" xfId="4575" xr:uid="{00000000-0005-0000-0000-0000D2A40000}"/>
    <cellStyle name="Normal 91 3 2 3 2 2 3 2" xfId="14092" xr:uid="{00000000-0005-0000-0000-0000D3A40000}"/>
    <cellStyle name="Normal 91 3 2 3 2 2 3 3" xfId="22245" xr:uid="{00000000-0005-0000-0000-0000D4A40000}"/>
    <cellStyle name="Normal 91 3 2 3 2 2 3 4" xfId="30398" xr:uid="{00000000-0005-0000-0000-0000D5A40000}"/>
    <cellStyle name="Normal 91 3 2 3 2 2 3 5" xfId="38630" xr:uid="{00000000-0005-0000-0000-0000D6A40000}"/>
    <cellStyle name="Normal 91 3 2 3 2 2 3 6" xfId="48141" xr:uid="{00000000-0005-0000-0000-0000D7A40000}"/>
    <cellStyle name="Normal 91 3 2 3 2 2 4" xfId="7135" xr:uid="{00000000-0005-0000-0000-0000D8A40000}"/>
    <cellStyle name="Normal 91 3 2 3 2 2 4 2" xfId="16652" xr:uid="{00000000-0005-0000-0000-0000D9A40000}"/>
    <cellStyle name="Normal 91 3 2 3 2 2 4 3" xfId="24805" xr:uid="{00000000-0005-0000-0000-0000DAA40000}"/>
    <cellStyle name="Normal 91 3 2 3 2 2 4 4" xfId="32958" xr:uid="{00000000-0005-0000-0000-0000DBA40000}"/>
    <cellStyle name="Normal 91 3 2 3 2 2 4 5" xfId="41190" xr:uid="{00000000-0005-0000-0000-0000DCA40000}"/>
    <cellStyle name="Normal 91 3 2 3 2 2 4 6" xfId="50701" xr:uid="{00000000-0005-0000-0000-0000DDA40000}"/>
    <cellStyle name="Normal 91 3 2 3 2 2 5" xfId="11052" xr:uid="{00000000-0005-0000-0000-0000DEA40000}"/>
    <cellStyle name="Normal 91 3 2 3 2 2 6" xfId="19211" xr:uid="{00000000-0005-0000-0000-0000DFA40000}"/>
    <cellStyle name="Normal 91 3 2 3 2 2 7" xfId="27364" xr:uid="{00000000-0005-0000-0000-0000E0A40000}"/>
    <cellStyle name="Normal 91 3 2 3 2 2 8" xfId="35596" xr:uid="{00000000-0005-0000-0000-0000E1A40000}"/>
    <cellStyle name="Normal 91 3 2 3 2 2 9" xfId="45107" xr:uid="{00000000-0005-0000-0000-0000E2A40000}"/>
    <cellStyle name="Normal 91 3 2 3 2 3" xfId="2175" xr:uid="{00000000-0005-0000-0000-0000E3A40000}"/>
    <cellStyle name="Normal 91 3 2 3 2 3 2" xfId="5215" xr:uid="{00000000-0005-0000-0000-0000E4A40000}"/>
    <cellStyle name="Normal 91 3 2 3 2 3 2 2" xfId="14732" xr:uid="{00000000-0005-0000-0000-0000E5A40000}"/>
    <cellStyle name="Normal 91 3 2 3 2 3 2 3" xfId="22885" xr:uid="{00000000-0005-0000-0000-0000E6A40000}"/>
    <cellStyle name="Normal 91 3 2 3 2 3 2 4" xfId="31038" xr:uid="{00000000-0005-0000-0000-0000E7A40000}"/>
    <cellStyle name="Normal 91 3 2 3 2 3 2 5" xfId="39270" xr:uid="{00000000-0005-0000-0000-0000E8A40000}"/>
    <cellStyle name="Normal 91 3 2 3 2 3 2 6" xfId="48781" xr:uid="{00000000-0005-0000-0000-0000E9A40000}"/>
    <cellStyle name="Normal 91 3 2 3 2 3 3" xfId="7775" xr:uid="{00000000-0005-0000-0000-0000EAA40000}"/>
    <cellStyle name="Normal 91 3 2 3 2 3 3 2" xfId="17292" xr:uid="{00000000-0005-0000-0000-0000EBA40000}"/>
    <cellStyle name="Normal 91 3 2 3 2 3 3 3" xfId="25445" xr:uid="{00000000-0005-0000-0000-0000ECA40000}"/>
    <cellStyle name="Normal 91 3 2 3 2 3 3 4" xfId="33598" xr:uid="{00000000-0005-0000-0000-0000EDA40000}"/>
    <cellStyle name="Normal 91 3 2 3 2 3 3 5" xfId="41830" xr:uid="{00000000-0005-0000-0000-0000EEA40000}"/>
    <cellStyle name="Normal 91 3 2 3 2 3 3 6" xfId="51341" xr:uid="{00000000-0005-0000-0000-0000EFA40000}"/>
    <cellStyle name="Normal 91 3 2 3 2 3 4" xfId="11692" xr:uid="{00000000-0005-0000-0000-0000F0A40000}"/>
    <cellStyle name="Normal 91 3 2 3 2 3 5" xfId="19851" xr:uid="{00000000-0005-0000-0000-0000F1A40000}"/>
    <cellStyle name="Normal 91 3 2 3 2 3 6" xfId="28004" xr:uid="{00000000-0005-0000-0000-0000F2A40000}"/>
    <cellStyle name="Normal 91 3 2 3 2 3 7" xfId="36236" xr:uid="{00000000-0005-0000-0000-0000F3A40000}"/>
    <cellStyle name="Normal 91 3 2 3 2 3 8" xfId="45747" xr:uid="{00000000-0005-0000-0000-0000F4A40000}"/>
    <cellStyle name="Normal 91 3 2 3 2 4" xfId="3935" xr:uid="{00000000-0005-0000-0000-0000F5A40000}"/>
    <cellStyle name="Normal 91 3 2 3 2 4 2" xfId="13452" xr:uid="{00000000-0005-0000-0000-0000F6A40000}"/>
    <cellStyle name="Normal 91 3 2 3 2 4 3" xfId="21605" xr:uid="{00000000-0005-0000-0000-0000F7A40000}"/>
    <cellStyle name="Normal 91 3 2 3 2 4 4" xfId="29758" xr:uid="{00000000-0005-0000-0000-0000F8A40000}"/>
    <cellStyle name="Normal 91 3 2 3 2 4 5" xfId="37990" xr:uid="{00000000-0005-0000-0000-0000F9A40000}"/>
    <cellStyle name="Normal 91 3 2 3 2 4 6" xfId="47501" xr:uid="{00000000-0005-0000-0000-0000FAA40000}"/>
    <cellStyle name="Normal 91 3 2 3 2 5" xfId="6495" xr:uid="{00000000-0005-0000-0000-0000FBA40000}"/>
    <cellStyle name="Normal 91 3 2 3 2 5 2" xfId="16012" xr:uid="{00000000-0005-0000-0000-0000FCA40000}"/>
    <cellStyle name="Normal 91 3 2 3 2 5 3" xfId="24165" xr:uid="{00000000-0005-0000-0000-0000FDA40000}"/>
    <cellStyle name="Normal 91 3 2 3 2 5 4" xfId="32318" xr:uid="{00000000-0005-0000-0000-0000FEA40000}"/>
    <cellStyle name="Normal 91 3 2 3 2 5 5" xfId="40550" xr:uid="{00000000-0005-0000-0000-0000FFA40000}"/>
    <cellStyle name="Normal 91 3 2 3 2 5 6" xfId="50061" xr:uid="{00000000-0005-0000-0000-000000A50000}"/>
    <cellStyle name="Normal 91 3 2 3 2 6" xfId="10412" xr:uid="{00000000-0005-0000-0000-000001A50000}"/>
    <cellStyle name="Normal 91 3 2 3 2 7" xfId="18571" xr:uid="{00000000-0005-0000-0000-000002A50000}"/>
    <cellStyle name="Normal 91 3 2 3 2 8" xfId="26724" xr:uid="{00000000-0005-0000-0000-000003A50000}"/>
    <cellStyle name="Normal 91 3 2 3 2 9" xfId="34956" xr:uid="{00000000-0005-0000-0000-000004A50000}"/>
    <cellStyle name="Normal 91 3 2 3 3" xfId="1212" xr:uid="{00000000-0005-0000-0000-000005A50000}"/>
    <cellStyle name="Normal 91 3 2 3 3 2" xfId="2495" xr:uid="{00000000-0005-0000-0000-000006A50000}"/>
    <cellStyle name="Normal 91 3 2 3 3 2 2" xfId="5535" xr:uid="{00000000-0005-0000-0000-000007A50000}"/>
    <cellStyle name="Normal 91 3 2 3 3 2 2 2" xfId="15052" xr:uid="{00000000-0005-0000-0000-000008A50000}"/>
    <cellStyle name="Normal 91 3 2 3 3 2 2 3" xfId="23205" xr:uid="{00000000-0005-0000-0000-000009A50000}"/>
    <cellStyle name="Normal 91 3 2 3 3 2 2 4" xfId="31358" xr:uid="{00000000-0005-0000-0000-00000AA50000}"/>
    <cellStyle name="Normal 91 3 2 3 3 2 2 5" xfId="39590" xr:uid="{00000000-0005-0000-0000-00000BA50000}"/>
    <cellStyle name="Normal 91 3 2 3 3 2 2 6" xfId="49101" xr:uid="{00000000-0005-0000-0000-00000CA50000}"/>
    <cellStyle name="Normal 91 3 2 3 3 2 3" xfId="8095" xr:uid="{00000000-0005-0000-0000-00000DA50000}"/>
    <cellStyle name="Normal 91 3 2 3 3 2 3 2" xfId="17612" xr:uid="{00000000-0005-0000-0000-00000EA50000}"/>
    <cellStyle name="Normal 91 3 2 3 3 2 3 3" xfId="25765" xr:uid="{00000000-0005-0000-0000-00000FA50000}"/>
    <cellStyle name="Normal 91 3 2 3 3 2 3 4" xfId="33918" xr:uid="{00000000-0005-0000-0000-000010A50000}"/>
    <cellStyle name="Normal 91 3 2 3 3 2 3 5" xfId="42150" xr:uid="{00000000-0005-0000-0000-000011A50000}"/>
    <cellStyle name="Normal 91 3 2 3 3 2 3 6" xfId="51661" xr:uid="{00000000-0005-0000-0000-000012A50000}"/>
    <cellStyle name="Normal 91 3 2 3 3 2 4" xfId="12012" xr:uid="{00000000-0005-0000-0000-000013A50000}"/>
    <cellStyle name="Normal 91 3 2 3 3 2 5" xfId="20171" xr:uid="{00000000-0005-0000-0000-000014A50000}"/>
    <cellStyle name="Normal 91 3 2 3 3 2 6" xfId="28324" xr:uid="{00000000-0005-0000-0000-000015A50000}"/>
    <cellStyle name="Normal 91 3 2 3 3 2 7" xfId="36556" xr:uid="{00000000-0005-0000-0000-000016A50000}"/>
    <cellStyle name="Normal 91 3 2 3 3 2 8" xfId="46067" xr:uid="{00000000-0005-0000-0000-000017A50000}"/>
    <cellStyle name="Normal 91 3 2 3 3 3" xfId="4255" xr:uid="{00000000-0005-0000-0000-000018A50000}"/>
    <cellStyle name="Normal 91 3 2 3 3 3 2" xfId="13772" xr:uid="{00000000-0005-0000-0000-000019A50000}"/>
    <cellStyle name="Normal 91 3 2 3 3 3 3" xfId="21925" xr:uid="{00000000-0005-0000-0000-00001AA50000}"/>
    <cellStyle name="Normal 91 3 2 3 3 3 4" xfId="30078" xr:uid="{00000000-0005-0000-0000-00001BA50000}"/>
    <cellStyle name="Normal 91 3 2 3 3 3 5" xfId="38310" xr:uid="{00000000-0005-0000-0000-00001CA50000}"/>
    <cellStyle name="Normal 91 3 2 3 3 3 6" xfId="47821" xr:uid="{00000000-0005-0000-0000-00001DA50000}"/>
    <cellStyle name="Normal 91 3 2 3 3 4" xfId="6815" xr:uid="{00000000-0005-0000-0000-00001EA50000}"/>
    <cellStyle name="Normal 91 3 2 3 3 4 2" xfId="16332" xr:uid="{00000000-0005-0000-0000-00001FA50000}"/>
    <cellStyle name="Normal 91 3 2 3 3 4 3" xfId="24485" xr:uid="{00000000-0005-0000-0000-000020A50000}"/>
    <cellStyle name="Normal 91 3 2 3 3 4 4" xfId="32638" xr:uid="{00000000-0005-0000-0000-000021A50000}"/>
    <cellStyle name="Normal 91 3 2 3 3 4 5" xfId="40870" xr:uid="{00000000-0005-0000-0000-000022A50000}"/>
    <cellStyle name="Normal 91 3 2 3 3 4 6" xfId="50381" xr:uid="{00000000-0005-0000-0000-000023A50000}"/>
    <cellStyle name="Normal 91 3 2 3 3 5" xfId="10732" xr:uid="{00000000-0005-0000-0000-000024A50000}"/>
    <cellStyle name="Normal 91 3 2 3 3 6" xfId="18891" xr:uid="{00000000-0005-0000-0000-000025A50000}"/>
    <cellStyle name="Normal 91 3 2 3 3 7" xfId="27044" xr:uid="{00000000-0005-0000-0000-000026A50000}"/>
    <cellStyle name="Normal 91 3 2 3 3 8" xfId="35276" xr:uid="{00000000-0005-0000-0000-000027A50000}"/>
    <cellStyle name="Normal 91 3 2 3 3 9" xfId="44787" xr:uid="{00000000-0005-0000-0000-000028A50000}"/>
    <cellStyle name="Normal 91 3 2 3 4" xfId="1855" xr:uid="{00000000-0005-0000-0000-000029A50000}"/>
    <cellStyle name="Normal 91 3 2 3 4 2" xfId="4895" xr:uid="{00000000-0005-0000-0000-00002AA50000}"/>
    <cellStyle name="Normal 91 3 2 3 4 2 2" xfId="14412" xr:uid="{00000000-0005-0000-0000-00002BA50000}"/>
    <cellStyle name="Normal 91 3 2 3 4 2 3" xfId="22565" xr:uid="{00000000-0005-0000-0000-00002CA50000}"/>
    <cellStyle name="Normal 91 3 2 3 4 2 4" xfId="30718" xr:uid="{00000000-0005-0000-0000-00002DA50000}"/>
    <cellStyle name="Normal 91 3 2 3 4 2 5" xfId="38950" xr:uid="{00000000-0005-0000-0000-00002EA50000}"/>
    <cellStyle name="Normal 91 3 2 3 4 2 6" xfId="48461" xr:uid="{00000000-0005-0000-0000-00002FA50000}"/>
    <cellStyle name="Normal 91 3 2 3 4 3" xfId="7455" xr:uid="{00000000-0005-0000-0000-000030A50000}"/>
    <cellStyle name="Normal 91 3 2 3 4 3 2" xfId="16972" xr:uid="{00000000-0005-0000-0000-000031A50000}"/>
    <cellStyle name="Normal 91 3 2 3 4 3 3" xfId="25125" xr:uid="{00000000-0005-0000-0000-000032A50000}"/>
    <cellStyle name="Normal 91 3 2 3 4 3 4" xfId="33278" xr:uid="{00000000-0005-0000-0000-000033A50000}"/>
    <cellStyle name="Normal 91 3 2 3 4 3 5" xfId="41510" xr:uid="{00000000-0005-0000-0000-000034A50000}"/>
    <cellStyle name="Normal 91 3 2 3 4 3 6" xfId="51021" xr:uid="{00000000-0005-0000-0000-000035A50000}"/>
    <cellStyle name="Normal 91 3 2 3 4 4" xfId="11372" xr:uid="{00000000-0005-0000-0000-000036A50000}"/>
    <cellStyle name="Normal 91 3 2 3 4 5" xfId="19531" xr:uid="{00000000-0005-0000-0000-000037A50000}"/>
    <cellStyle name="Normal 91 3 2 3 4 6" xfId="27684" xr:uid="{00000000-0005-0000-0000-000038A50000}"/>
    <cellStyle name="Normal 91 3 2 3 4 7" xfId="35916" xr:uid="{00000000-0005-0000-0000-000039A50000}"/>
    <cellStyle name="Normal 91 3 2 3 4 8" xfId="45427" xr:uid="{00000000-0005-0000-0000-00003AA50000}"/>
    <cellStyle name="Normal 91 3 2 3 5" xfId="3612" xr:uid="{00000000-0005-0000-0000-00003BA50000}"/>
    <cellStyle name="Normal 91 3 2 3 5 2" xfId="13129" xr:uid="{00000000-0005-0000-0000-00003CA50000}"/>
    <cellStyle name="Normal 91 3 2 3 5 3" xfId="21285" xr:uid="{00000000-0005-0000-0000-00003DA50000}"/>
    <cellStyle name="Normal 91 3 2 3 5 4" xfId="29438" xr:uid="{00000000-0005-0000-0000-00003EA50000}"/>
    <cellStyle name="Normal 91 3 2 3 5 5" xfId="37670" xr:uid="{00000000-0005-0000-0000-00003FA50000}"/>
    <cellStyle name="Normal 91 3 2 3 5 6" xfId="47181" xr:uid="{00000000-0005-0000-0000-000040A50000}"/>
    <cellStyle name="Normal 91 3 2 3 6" xfId="6175" xr:uid="{00000000-0005-0000-0000-000041A50000}"/>
    <cellStyle name="Normal 91 3 2 3 6 2" xfId="15692" xr:uid="{00000000-0005-0000-0000-000042A50000}"/>
    <cellStyle name="Normal 91 3 2 3 6 3" xfId="23845" xr:uid="{00000000-0005-0000-0000-000043A50000}"/>
    <cellStyle name="Normal 91 3 2 3 6 4" xfId="31998" xr:uid="{00000000-0005-0000-0000-000044A50000}"/>
    <cellStyle name="Normal 91 3 2 3 6 5" xfId="40230" xr:uid="{00000000-0005-0000-0000-000045A50000}"/>
    <cellStyle name="Normal 91 3 2 3 6 6" xfId="49741" xr:uid="{00000000-0005-0000-0000-000046A50000}"/>
    <cellStyle name="Normal 91 3 2 3 7" xfId="10092" xr:uid="{00000000-0005-0000-0000-000047A50000}"/>
    <cellStyle name="Normal 91 3 2 3 8" xfId="18251" xr:uid="{00000000-0005-0000-0000-000048A50000}"/>
    <cellStyle name="Normal 91 3 2 3 9" xfId="26404" xr:uid="{00000000-0005-0000-0000-000049A50000}"/>
    <cellStyle name="Normal 91 3 2 30" xfId="9759" xr:uid="{00000000-0005-0000-0000-00004AA50000}"/>
    <cellStyle name="Normal 91 3 2 30 2" xfId="43814" xr:uid="{00000000-0005-0000-0000-00004BA50000}"/>
    <cellStyle name="Normal 91 3 2 30 3" xfId="53325" xr:uid="{00000000-0005-0000-0000-00004CA50000}"/>
    <cellStyle name="Normal 91 3 2 31" xfId="9838" xr:uid="{00000000-0005-0000-0000-00004DA50000}"/>
    <cellStyle name="Normal 91 3 2 31 2" xfId="43893" xr:uid="{00000000-0005-0000-0000-00004EA50000}"/>
    <cellStyle name="Normal 91 3 2 31 3" xfId="53404" xr:uid="{00000000-0005-0000-0000-00004FA50000}"/>
    <cellStyle name="Normal 91 3 2 32" xfId="9932" xr:uid="{00000000-0005-0000-0000-000050A50000}"/>
    <cellStyle name="Normal 91 3 2 33" xfId="18091" xr:uid="{00000000-0005-0000-0000-000051A50000}"/>
    <cellStyle name="Normal 91 3 2 34" xfId="26244" xr:uid="{00000000-0005-0000-0000-000052A50000}"/>
    <cellStyle name="Normal 91 3 2 35" xfId="34397" xr:uid="{00000000-0005-0000-0000-000053A50000}"/>
    <cellStyle name="Normal 91 3 2 36" xfId="34476" xr:uid="{00000000-0005-0000-0000-000054A50000}"/>
    <cellStyle name="Normal 91 3 2 37" xfId="43987" xr:uid="{00000000-0005-0000-0000-000055A50000}"/>
    <cellStyle name="Normal 91 3 2 38" xfId="53498" xr:uid="{00000000-0005-0000-0000-000056A50000}"/>
    <cellStyle name="Normal 91 3 2 39" xfId="53577" xr:uid="{00000000-0005-0000-0000-000057A50000}"/>
    <cellStyle name="Normal 91 3 2 4" xfId="726" xr:uid="{00000000-0005-0000-0000-000058A50000}"/>
    <cellStyle name="Normal 91 3 2 4 10" xfId="44307" xr:uid="{00000000-0005-0000-0000-000059A50000}"/>
    <cellStyle name="Normal 91 3 2 4 2" xfId="1372" xr:uid="{00000000-0005-0000-0000-00005AA50000}"/>
    <cellStyle name="Normal 91 3 2 4 2 2" xfId="2655" xr:uid="{00000000-0005-0000-0000-00005BA50000}"/>
    <cellStyle name="Normal 91 3 2 4 2 2 2" xfId="5695" xr:uid="{00000000-0005-0000-0000-00005CA50000}"/>
    <cellStyle name="Normal 91 3 2 4 2 2 2 2" xfId="15212" xr:uid="{00000000-0005-0000-0000-00005DA50000}"/>
    <cellStyle name="Normal 91 3 2 4 2 2 2 3" xfId="23365" xr:uid="{00000000-0005-0000-0000-00005EA50000}"/>
    <cellStyle name="Normal 91 3 2 4 2 2 2 4" xfId="31518" xr:uid="{00000000-0005-0000-0000-00005FA50000}"/>
    <cellStyle name="Normal 91 3 2 4 2 2 2 5" xfId="39750" xr:uid="{00000000-0005-0000-0000-000060A50000}"/>
    <cellStyle name="Normal 91 3 2 4 2 2 2 6" xfId="49261" xr:uid="{00000000-0005-0000-0000-000061A50000}"/>
    <cellStyle name="Normal 91 3 2 4 2 2 3" xfId="8255" xr:uid="{00000000-0005-0000-0000-000062A50000}"/>
    <cellStyle name="Normal 91 3 2 4 2 2 3 2" xfId="17772" xr:uid="{00000000-0005-0000-0000-000063A50000}"/>
    <cellStyle name="Normal 91 3 2 4 2 2 3 3" xfId="25925" xr:uid="{00000000-0005-0000-0000-000064A50000}"/>
    <cellStyle name="Normal 91 3 2 4 2 2 3 4" xfId="34078" xr:uid="{00000000-0005-0000-0000-000065A50000}"/>
    <cellStyle name="Normal 91 3 2 4 2 2 3 5" xfId="42310" xr:uid="{00000000-0005-0000-0000-000066A50000}"/>
    <cellStyle name="Normal 91 3 2 4 2 2 3 6" xfId="51821" xr:uid="{00000000-0005-0000-0000-000067A50000}"/>
    <cellStyle name="Normal 91 3 2 4 2 2 4" xfId="12172" xr:uid="{00000000-0005-0000-0000-000068A50000}"/>
    <cellStyle name="Normal 91 3 2 4 2 2 5" xfId="20331" xr:uid="{00000000-0005-0000-0000-000069A50000}"/>
    <cellStyle name="Normal 91 3 2 4 2 2 6" xfId="28484" xr:uid="{00000000-0005-0000-0000-00006AA50000}"/>
    <cellStyle name="Normal 91 3 2 4 2 2 7" xfId="36716" xr:uid="{00000000-0005-0000-0000-00006BA50000}"/>
    <cellStyle name="Normal 91 3 2 4 2 2 8" xfId="46227" xr:uid="{00000000-0005-0000-0000-00006CA50000}"/>
    <cellStyle name="Normal 91 3 2 4 2 3" xfId="4415" xr:uid="{00000000-0005-0000-0000-00006DA50000}"/>
    <cellStyle name="Normal 91 3 2 4 2 3 2" xfId="13932" xr:uid="{00000000-0005-0000-0000-00006EA50000}"/>
    <cellStyle name="Normal 91 3 2 4 2 3 3" xfId="22085" xr:uid="{00000000-0005-0000-0000-00006FA50000}"/>
    <cellStyle name="Normal 91 3 2 4 2 3 4" xfId="30238" xr:uid="{00000000-0005-0000-0000-000070A50000}"/>
    <cellStyle name="Normal 91 3 2 4 2 3 5" xfId="38470" xr:uid="{00000000-0005-0000-0000-000071A50000}"/>
    <cellStyle name="Normal 91 3 2 4 2 3 6" xfId="47981" xr:uid="{00000000-0005-0000-0000-000072A50000}"/>
    <cellStyle name="Normal 91 3 2 4 2 4" xfId="6975" xr:uid="{00000000-0005-0000-0000-000073A50000}"/>
    <cellStyle name="Normal 91 3 2 4 2 4 2" xfId="16492" xr:uid="{00000000-0005-0000-0000-000074A50000}"/>
    <cellStyle name="Normal 91 3 2 4 2 4 3" xfId="24645" xr:uid="{00000000-0005-0000-0000-000075A50000}"/>
    <cellStyle name="Normal 91 3 2 4 2 4 4" xfId="32798" xr:uid="{00000000-0005-0000-0000-000076A50000}"/>
    <cellStyle name="Normal 91 3 2 4 2 4 5" xfId="41030" xr:uid="{00000000-0005-0000-0000-000077A50000}"/>
    <cellStyle name="Normal 91 3 2 4 2 4 6" xfId="50541" xr:uid="{00000000-0005-0000-0000-000078A50000}"/>
    <cellStyle name="Normal 91 3 2 4 2 5" xfId="10892" xr:uid="{00000000-0005-0000-0000-000079A50000}"/>
    <cellStyle name="Normal 91 3 2 4 2 6" xfId="19051" xr:uid="{00000000-0005-0000-0000-00007AA50000}"/>
    <cellStyle name="Normal 91 3 2 4 2 7" xfId="27204" xr:uid="{00000000-0005-0000-0000-00007BA50000}"/>
    <cellStyle name="Normal 91 3 2 4 2 8" xfId="35436" xr:uid="{00000000-0005-0000-0000-00007CA50000}"/>
    <cellStyle name="Normal 91 3 2 4 2 9" xfId="44947" xr:uid="{00000000-0005-0000-0000-00007DA50000}"/>
    <cellStyle name="Normal 91 3 2 4 3" xfId="2015" xr:uid="{00000000-0005-0000-0000-00007EA50000}"/>
    <cellStyle name="Normal 91 3 2 4 3 2" xfId="5055" xr:uid="{00000000-0005-0000-0000-00007FA50000}"/>
    <cellStyle name="Normal 91 3 2 4 3 2 2" xfId="14572" xr:uid="{00000000-0005-0000-0000-000080A50000}"/>
    <cellStyle name="Normal 91 3 2 4 3 2 3" xfId="22725" xr:uid="{00000000-0005-0000-0000-000081A50000}"/>
    <cellStyle name="Normal 91 3 2 4 3 2 4" xfId="30878" xr:uid="{00000000-0005-0000-0000-000082A50000}"/>
    <cellStyle name="Normal 91 3 2 4 3 2 5" xfId="39110" xr:uid="{00000000-0005-0000-0000-000083A50000}"/>
    <cellStyle name="Normal 91 3 2 4 3 2 6" xfId="48621" xr:uid="{00000000-0005-0000-0000-000084A50000}"/>
    <cellStyle name="Normal 91 3 2 4 3 3" xfId="7615" xr:uid="{00000000-0005-0000-0000-000085A50000}"/>
    <cellStyle name="Normal 91 3 2 4 3 3 2" xfId="17132" xr:uid="{00000000-0005-0000-0000-000086A50000}"/>
    <cellStyle name="Normal 91 3 2 4 3 3 3" xfId="25285" xr:uid="{00000000-0005-0000-0000-000087A50000}"/>
    <cellStyle name="Normal 91 3 2 4 3 3 4" xfId="33438" xr:uid="{00000000-0005-0000-0000-000088A50000}"/>
    <cellStyle name="Normal 91 3 2 4 3 3 5" xfId="41670" xr:uid="{00000000-0005-0000-0000-000089A50000}"/>
    <cellStyle name="Normal 91 3 2 4 3 3 6" xfId="51181" xr:uid="{00000000-0005-0000-0000-00008AA50000}"/>
    <cellStyle name="Normal 91 3 2 4 3 4" xfId="11532" xr:uid="{00000000-0005-0000-0000-00008BA50000}"/>
    <cellStyle name="Normal 91 3 2 4 3 5" xfId="19691" xr:uid="{00000000-0005-0000-0000-00008CA50000}"/>
    <cellStyle name="Normal 91 3 2 4 3 6" xfId="27844" xr:uid="{00000000-0005-0000-0000-00008DA50000}"/>
    <cellStyle name="Normal 91 3 2 4 3 7" xfId="36076" xr:uid="{00000000-0005-0000-0000-00008EA50000}"/>
    <cellStyle name="Normal 91 3 2 4 3 8" xfId="45587" xr:uid="{00000000-0005-0000-0000-00008FA50000}"/>
    <cellStyle name="Normal 91 3 2 4 4" xfId="3772" xr:uid="{00000000-0005-0000-0000-000090A50000}"/>
    <cellStyle name="Normal 91 3 2 4 4 2" xfId="13289" xr:uid="{00000000-0005-0000-0000-000091A50000}"/>
    <cellStyle name="Normal 91 3 2 4 4 3" xfId="21445" xr:uid="{00000000-0005-0000-0000-000092A50000}"/>
    <cellStyle name="Normal 91 3 2 4 4 4" xfId="29598" xr:uid="{00000000-0005-0000-0000-000093A50000}"/>
    <cellStyle name="Normal 91 3 2 4 4 5" xfId="37830" xr:uid="{00000000-0005-0000-0000-000094A50000}"/>
    <cellStyle name="Normal 91 3 2 4 4 6" xfId="47341" xr:uid="{00000000-0005-0000-0000-000095A50000}"/>
    <cellStyle name="Normal 91 3 2 4 5" xfId="6335" xr:uid="{00000000-0005-0000-0000-000096A50000}"/>
    <cellStyle name="Normal 91 3 2 4 5 2" xfId="15852" xr:uid="{00000000-0005-0000-0000-000097A50000}"/>
    <cellStyle name="Normal 91 3 2 4 5 3" xfId="24005" xr:uid="{00000000-0005-0000-0000-000098A50000}"/>
    <cellStyle name="Normal 91 3 2 4 5 4" xfId="32158" xr:uid="{00000000-0005-0000-0000-000099A50000}"/>
    <cellStyle name="Normal 91 3 2 4 5 5" xfId="40390" xr:uid="{00000000-0005-0000-0000-00009AA50000}"/>
    <cellStyle name="Normal 91 3 2 4 5 6" xfId="49901" xr:uid="{00000000-0005-0000-0000-00009BA50000}"/>
    <cellStyle name="Normal 91 3 2 4 6" xfId="10252" xr:uid="{00000000-0005-0000-0000-00009CA50000}"/>
    <cellStyle name="Normal 91 3 2 4 7" xfId="18411" xr:uid="{00000000-0005-0000-0000-00009DA50000}"/>
    <cellStyle name="Normal 91 3 2 4 8" xfId="26564" xr:uid="{00000000-0005-0000-0000-00009EA50000}"/>
    <cellStyle name="Normal 91 3 2 4 9" xfId="34796" xr:uid="{00000000-0005-0000-0000-00009FA50000}"/>
    <cellStyle name="Normal 91 3 2 40" xfId="53656" xr:uid="{00000000-0005-0000-0000-0000A0A50000}"/>
    <cellStyle name="Normal 91 3 2 41" xfId="53735" xr:uid="{00000000-0005-0000-0000-0000A1A50000}"/>
    <cellStyle name="Normal 91 3 2 42" xfId="53814" xr:uid="{00000000-0005-0000-0000-0000A2A50000}"/>
    <cellStyle name="Normal 91 3 2 5" xfId="1052" xr:uid="{00000000-0005-0000-0000-0000A3A50000}"/>
    <cellStyle name="Normal 91 3 2 5 2" xfId="2335" xr:uid="{00000000-0005-0000-0000-0000A4A50000}"/>
    <cellStyle name="Normal 91 3 2 5 2 2" xfId="5375" xr:uid="{00000000-0005-0000-0000-0000A5A50000}"/>
    <cellStyle name="Normal 91 3 2 5 2 2 2" xfId="14892" xr:uid="{00000000-0005-0000-0000-0000A6A50000}"/>
    <cellStyle name="Normal 91 3 2 5 2 2 3" xfId="23045" xr:uid="{00000000-0005-0000-0000-0000A7A50000}"/>
    <cellStyle name="Normal 91 3 2 5 2 2 4" xfId="31198" xr:uid="{00000000-0005-0000-0000-0000A8A50000}"/>
    <cellStyle name="Normal 91 3 2 5 2 2 5" xfId="39430" xr:uid="{00000000-0005-0000-0000-0000A9A50000}"/>
    <cellStyle name="Normal 91 3 2 5 2 2 6" xfId="48941" xr:uid="{00000000-0005-0000-0000-0000AAA50000}"/>
    <cellStyle name="Normal 91 3 2 5 2 3" xfId="7935" xr:uid="{00000000-0005-0000-0000-0000ABA50000}"/>
    <cellStyle name="Normal 91 3 2 5 2 3 2" xfId="17452" xr:uid="{00000000-0005-0000-0000-0000ACA50000}"/>
    <cellStyle name="Normal 91 3 2 5 2 3 3" xfId="25605" xr:uid="{00000000-0005-0000-0000-0000ADA50000}"/>
    <cellStyle name="Normal 91 3 2 5 2 3 4" xfId="33758" xr:uid="{00000000-0005-0000-0000-0000AEA50000}"/>
    <cellStyle name="Normal 91 3 2 5 2 3 5" xfId="41990" xr:uid="{00000000-0005-0000-0000-0000AFA50000}"/>
    <cellStyle name="Normal 91 3 2 5 2 3 6" xfId="51501" xr:uid="{00000000-0005-0000-0000-0000B0A50000}"/>
    <cellStyle name="Normal 91 3 2 5 2 4" xfId="11852" xr:uid="{00000000-0005-0000-0000-0000B1A50000}"/>
    <cellStyle name="Normal 91 3 2 5 2 5" xfId="20011" xr:uid="{00000000-0005-0000-0000-0000B2A50000}"/>
    <cellStyle name="Normal 91 3 2 5 2 6" xfId="28164" xr:uid="{00000000-0005-0000-0000-0000B3A50000}"/>
    <cellStyle name="Normal 91 3 2 5 2 7" xfId="36396" xr:uid="{00000000-0005-0000-0000-0000B4A50000}"/>
    <cellStyle name="Normal 91 3 2 5 2 8" xfId="45907" xr:uid="{00000000-0005-0000-0000-0000B5A50000}"/>
    <cellStyle name="Normal 91 3 2 5 3" xfId="4095" xr:uid="{00000000-0005-0000-0000-0000B6A50000}"/>
    <cellStyle name="Normal 91 3 2 5 3 2" xfId="13612" xr:uid="{00000000-0005-0000-0000-0000B7A50000}"/>
    <cellStyle name="Normal 91 3 2 5 3 3" xfId="21765" xr:uid="{00000000-0005-0000-0000-0000B8A50000}"/>
    <cellStyle name="Normal 91 3 2 5 3 4" xfId="29918" xr:uid="{00000000-0005-0000-0000-0000B9A50000}"/>
    <cellStyle name="Normal 91 3 2 5 3 5" xfId="38150" xr:uid="{00000000-0005-0000-0000-0000BAA50000}"/>
    <cellStyle name="Normal 91 3 2 5 3 6" xfId="47661" xr:uid="{00000000-0005-0000-0000-0000BBA50000}"/>
    <cellStyle name="Normal 91 3 2 5 4" xfId="6655" xr:uid="{00000000-0005-0000-0000-0000BCA50000}"/>
    <cellStyle name="Normal 91 3 2 5 4 2" xfId="16172" xr:uid="{00000000-0005-0000-0000-0000BDA50000}"/>
    <cellStyle name="Normal 91 3 2 5 4 3" xfId="24325" xr:uid="{00000000-0005-0000-0000-0000BEA50000}"/>
    <cellStyle name="Normal 91 3 2 5 4 4" xfId="32478" xr:uid="{00000000-0005-0000-0000-0000BFA50000}"/>
    <cellStyle name="Normal 91 3 2 5 4 5" xfId="40710" xr:uid="{00000000-0005-0000-0000-0000C0A50000}"/>
    <cellStyle name="Normal 91 3 2 5 4 6" xfId="50221" xr:uid="{00000000-0005-0000-0000-0000C1A50000}"/>
    <cellStyle name="Normal 91 3 2 5 5" xfId="10572" xr:uid="{00000000-0005-0000-0000-0000C2A50000}"/>
    <cellStyle name="Normal 91 3 2 5 6" xfId="18731" xr:uid="{00000000-0005-0000-0000-0000C3A50000}"/>
    <cellStyle name="Normal 91 3 2 5 7" xfId="26884" xr:uid="{00000000-0005-0000-0000-0000C4A50000}"/>
    <cellStyle name="Normal 91 3 2 5 8" xfId="35116" xr:uid="{00000000-0005-0000-0000-0000C5A50000}"/>
    <cellStyle name="Normal 91 3 2 5 9" xfId="44627" xr:uid="{00000000-0005-0000-0000-0000C6A50000}"/>
    <cellStyle name="Normal 91 3 2 6" xfId="1695" xr:uid="{00000000-0005-0000-0000-0000C7A50000}"/>
    <cellStyle name="Normal 91 3 2 6 2" xfId="4735" xr:uid="{00000000-0005-0000-0000-0000C8A50000}"/>
    <cellStyle name="Normal 91 3 2 6 2 2" xfId="14252" xr:uid="{00000000-0005-0000-0000-0000C9A50000}"/>
    <cellStyle name="Normal 91 3 2 6 2 3" xfId="22405" xr:uid="{00000000-0005-0000-0000-0000CAA50000}"/>
    <cellStyle name="Normal 91 3 2 6 2 4" xfId="30558" xr:uid="{00000000-0005-0000-0000-0000CBA50000}"/>
    <cellStyle name="Normal 91 3 2 6 2 5" xfId="38790" xr:uid="{00000000-0005-0000-0000-0000CCA50000}"/>
    <cellStyle name="Normal 91 3 2 6 2 6" xfId="48301" xr:uid="{00000000-0005-0000-0000-0000CDA50000}"/>
    <cellStyle name="Normal 91 3 2 6 3" xfId="7295" xr:uid="{00000000-0005-0000-0000-0000CEA50000}"/>
    <cellStyle name="Normal 91 3 2 6 3 2" xfId="16812" xr:uid="{00000000-0005-0000-0000-0000CFA50000}"/>
    <cellStyle name="Normal 91 3 2 6 3 3" xfId="24965" xr:uid="{00000000-0005-0000-0000-0000D0A50000}"/>
    <cellStyle name="Normal 91 3 2 6 3 4" xfId="33118" xr:uid="{00000000-0005-0000-0000-0000D1A50000}"/>
    <cellStyle name="Normal 91 3 2 6 3 5" xfId="41350" xr:uid="{00000000-0005-0000-0000-0000D2A50000}"/>
    <cellStyle name="Normal 91 3 2 6 3 6" xfId="50861" xr:uid="{00000000-0005-0000-0000-0000D3A50000}"/>
    <cellStyle name="Normal 91 3 2 6 4" xfId="11212" xr:uid="{00000000-0005-0000-0000-0000D4A50000}"/>
    <cellStyle name="Normal 91 3 2 6 5" xfId="19371" xr:uid="{00000000-0005-0000-0000-0000D5A50000}"/>
    <cellStyle name="Normal 91 3 2 6 6" xfId="27524" xr:uid="{00000000-0005-0000-0000-0000D6A50000}"/>
    <cellStyle name="Normal 91 3 2 6 7" xfId="35756" xr:uid="{00000000-0005-0000-0000-0000D7A50000}"/>
    <cellStyle name="Normal 91 3 2 6 8" xfId="45267" xr:uid="{00000000-0005-0000-0000-0000D8A50000}"/>
    <cellStyle name="Normal 91 3 2 7" xfId="2974" xr:uid="{00000000-0005-0000-0000-0000D9A50000}"/>
    <cellStyle name="Normal 91 3 2 7 2" xfId="12491" xr:uid="{00000000-0005-0000-0000-0000DAA50000}"/>
    <cellStyle name="Normal 91 3 2 7 3" xfId="20650" xr:uid="{00000000-0005-0000-0000-0000DBA50000}"/>
    <cellStyle name="Normal 91 3 2 7 4" xfId="28803" xr:uid="{00000000-0005-0000-0000-0000DCA50000}"/>
    <cellStyle name="Normal 91 3 2 7 5" xfId="37035" xr:uid="{00000000-0005-0000-0000-0000DDA50000}"/>
    <cellStyle name="Normal 91 3 2 7 6" xfId="46546" xr:uid="{00000000-0005-0000-0000-0000DEA50000}"/>
    <cellStyle name="Normal 91 3 2 8" xfId="3053" xr:uid="{00000000-0005-0000-0000-0000DFA50000}"/>
    <cellStyle name="Normal 91 3 2 8 2" xfId="12570" xr:uid="{00000000-0005-0000-0000-0000E0A50000}"/>
    <cellStyle name="Normal 91 3 2 8 3" xfId="20729" xr:uid="{00000000-0005-0000-0000-0000E1A50000}"/>
    <cellStyle name="Normal 91 3 2 8 4" xfId="28882" xr:uid="{00000000-0005-0000-0000-0000E2A50000}"/>
    <cellStyle name="Normal 91 3 2 8 5" xfId="37114" xr:uid="{00000000-0005-0000-0000-0000E3A50000}"/>
    <cellStyle name="Normal 91 3 2 8 6" xfId="46625" xr:uid="{00000000-0005-0000-0000-0000E4A50000}"/>
    <cellStyle name="Normal 91 3 2 9" xfId="3132" xr:uid="{00000000-0005-0000-0000-0000E5A50000}"/>
    <cellStyle name="Normal 91 3 2 9 2" xfId="12649" xr:uid="{00000000-0005-0000-0000-0000E6A50000}"/>
    <cellStyle name="Normal 91 3 2 9 3" xfId="20808" xr:uid="{00000000-0005-0000-0000-0000E7A50000}"/>
    <cellStyle name="Normal 91 3 2 9 4" xfId="28961" xr:uid="{00000000-0005-0000-0000-0000E8A50000}"/>
    <cellStyle name="Normal 91 3 2 9 5" xfId="37193" xr:uid="{00000000-0005-0000-0000-0000E9A50000}"/>
    <cellStyle name="Normal 91 3 2 9 6" xfId="46704" xr:uid="{00000000-0005-0000-0000-0000EAA50000}"/>
    <cellStyle name="Normal 91 3 20" xfId="8843" xr:uid="{00000000-0005-0000-0000-0000EBA50000}"/>
    <cellStyle name="Normal 91 3 20 2" xfId="42898" xr:uid="{00000000-0005-0000-0000-0000ECA50000}"/>
    <cellStyle name="Normal 91 3 20 3" xfId="52409" xr:uid="{00000000-0005-0000-0000-0000EDA50000}"/>
    <cellStyle name="Normal 91 3 21" xfId="8922" xr:uid="{00000000-0005-0000-0000-0000EEA50000}"/>
    <cellStyle name="Normal 91 3 21 2" xfId="42977" xr:uid="{00000000-0005-0000-0000-0000EFA50000}"/>
    <cellStyle name="Normal 91 3 21 3" xfId="52488" xr:uid="{00000000-0005-0000-0000-0000F0A50000}"/>
    <cellStyle name="Normal 91 3 22" xfId="9001" xr:uid="{00000000-0005-0000-0000-0000F1A50000}"/>
    <cellStyle name="Normal 91 3 22 2" xfId="43056" xr:uid="{00000000-0005-0000-0000-0000F2A50000}"/>
    <cellStyle name="Normal 91 3 22 3" xfId="52567" xr:uid="{00000000-0005-0000-0000-0000F3A50000}"/>
    <cellStyle name="Normal 91 3 23" xfId="9080" xr:uid="{00000000-0005-0000-0000-0000F4A50000}"/>
    <cellStyle name="Normal 91 3 23 2" xfId="43135" xr:uid="{00000000-0005-0000-0000-0000F5A50000}"/>
    <cellStyle name="Normal 91 3 23 3" xfId="52646" xr:uid="{00000000-0005-0000-0000-0000F6A50000}"/>
    <cellStyle name="Normal 91 3 24" xfId="9159" xr:uid="{00000000-0005-0000-0000-0000F7A50000}"/>
    <cellStyle name="Normal 91 3 24 2" xfId="43214" xr:uid="{00000000-0005-0000-0000-0000F8A50000}"/>
    <cellStyle name="Normal 91 3 24 3" xfId="52725" xr:uid="{00000000-0005-0000-0000-0000F9A50000}"/>
    <cellStyle name="Normal 91 3 25" xfId="9238" xr:uid="{00000000-0005-0000-0000-0000FAA50000}"/>
    <cellStyle name="Normal 91 3 25 2" xfId="43293" xr:uid="{00000000-0005-0000-0000-0000FBA50000}"/>
    <cellStyle name="Normal 91 3 25 3" xfId="52804" xr:uid="{00000000-0005-0000-0000-0000FCA50000}"/>
    <cellStyle name="Normal 91 3 26" xfId="9317" xr:uid="{00000000-0005-0000-0000-0000FDA50000}"/>
    <cellStyle name="Normal 91 3 26 2" xfId="43372" xr:uid="{00000000-0005-0000-0000-0000FEA50000}"/>
    <cellStyle name="Normal 91 3 26 3" xfId="52883" xr:uid="{00000000-0005-0000-0000-0000FFA50000}"/>
    <cellStyle name="Normal 91 3 27" xfId="9396" xr:uid="{00000000-0005-0000-0000-000000A60000}"/>
    <cellStyle name="Normal 91 3 27 2" xfId="43451" xr:uid="{00000000-0005-0000-0000-000001A60000}"/>
    <cellStyle name="Normal 91 3 27 3" xfId="52962" xr:uid="{00000000-0005-0000-0000-000002A60000}"/>
    <cellStyle name="Normal 91 3 28" xfId="9475" xr:uid="{00000000-0005-0000-0000-000003A60000}"/>
    <cellStyle name="Normal 91 3 28 2" xfId="43530" xr:uid="{00000000-0005-0000-0000-000004A60000}"/>
    <cellStyle name="Normal 91 3 28 3" xfId="53041" xr:uid="{00000000-0005-0000-0000-000005A60000}"/>
    <cellStyle name="Normal 91 3 29" xfId="9554" xr:uid="{00000000-0005-0000-0000-000006A60000}"/>
    <cellStyle name="Normal 91 3 29 2" xfId="43609" xr:uid="{00000000-0005-0000-0000-000007A60000}"/>
    <cellStyle name="Normal 91 3 29 3" xfId="53120" xr:uid="{00000000-0005-0000-0000-000008A60000}"/>
    <cellStyle name="Normal 91 3 3" xfId="435" xr:uid="{00000000-0005-0000-0000-000009A60000}"/>
    <cellStyle name="Normal 91 3 3 10" xfId="26277" xr:uid="{00000000-0005-0000-0000-00000AA60000}"/>
    <cellStyle name="Normal 91 3 3 11" xfId="34509" xr:uid="{00000000-0005-0000-0000-00000BA60000}"/>
    <cellStyle name="Normal 91 3 3 12" xfId="44020" xr:uid="{00000000-0005-0000-0000-00000CA60000}"/>
    <cellStyle name="Normal 91 3 3 2" xfId="596" xr:uid="{00000000-0005-0000-0000-00000DA60000}"/>
    <cellStyle name="Normal 91 3 3 2 10" xfId="34669" xr:uid="{00000000-0005-0000-0000-00000EA60000}"/>
    <cellStyle name="Normal 91 3 3 2 11" xfId="44180" xr:uid="{00000000-0005-0000-0000-00000FA60000}"/>
    <cellStyle name="Normal 91 3 3 2 2" xfId="922" xr:uid="{00000000-0005-0000-0000-000010A60000}"/>
    <cellStyle name="Normal 91 3 3 2 2 10" xfId="44500" xr:uid="{00000000-0005-0000-0000-000011A60000}"/>
    <cellStyle name="Normal 91 3 3 2 2 2" xfId="1565" xr:uid="{00000000-0005-0000-0000-000012A60000}"/>
    <cellStyle name="Normal 91 3 3 2 2 2 2" xfId="2848" xr:uid="{00000000-0005-0000-0000-000013A60000}"/>
    <cellStyle name="Normal 91 3 3 2 2 2 2 2" xfId="5888" xr:uid="{00000000-0005-0000-0000-000014A60000}"/>
    <cellStyle name="Normal 91 3 3 2 2 2 2 2 2" xfId="15405" xr:uid="{00000000-0005-0000-0000-000015A60000}"/>
    <cellStyle name="Normal 91 3 3 2 2 2 2 2 3" xfId="23558" xr:uid="{00000000-0005-0000-0000-000016A60000}"/>
    <cellStyle name="Normal 91 3 3 2 2 2 2 2 4" xfId="31711" xr:uid="{00000000-0005-0000-0000-000017A60000}"/>
    <cellStyle name="Normal 91 3 3 2 2 2 2 2 5" xfId="39943" xr:uid="{00000000-0005-0000-0000-000018A60000}"/>
    <cellStyle name="Normal 91 3 3 2 2 2 2 2 6" xfId="49454" xr:uid="{00000000-0005-0000-0000-000019A60000}"/>
    <cellStyle name="Normal 91 3 3 2 2 2 2 3" xfId="8448" xr:uid="{00000000-0005-0000-0000-00001AA60000}"/>
    <cellStyle name="Normal 91 3 3 2 2 2 2 3 2" xfId="17965" xr:uid="{00000000-0005-0000-0000-00001BA60000}"/>
    <cellStyle name="Normal 91 3 3 2 2 2 2 3 3" xfId="26118" xr:uid="{00000000-0005-0000-0000-00001CA60000}"/>
    <cellStyle name="Normal 91 3 3 2 2 2 2 3 4" xfId="34271" xr:uid="{00000000-0005-0000-0000-00001DA60000}"/>
    <cellStyle name="Normal 91 3 3 2 2 2 2 3 5" xfId="42503" xr:uid="{00000000-0005-0000-0000-00001EA60000}"/>
    <cellStyle name="Normal 91 3 3 2 2 2 2 3 6" xfId="52014" xr:uid="{00000000-0005-0000-0000-00001FA60000}"/>
    <cellStyle name="Normal 91 3 3 2 2 2 2 4" xfId="12365" xr:uid="{00000000-0005-0000-0000-000020A60000}"/>
    <cellStyle name="Normal 91 3 3 2 2 2 2 5" xfId="20524" xr:uid="{00000000-0005-0000-0000-000021A60000}"/>
    <cellStyle name="Normal 91 3 3 2 2 2 2 6" xfId="28677" xr:uid="{00000000-0005-0000-0000-000022A60000}"/>
    <cellStyle name="Normal 91 3 3 2 2 2 2 7" xfId="36909" xr:uid="{00000000-0005-0000-0000-000023A60000}"/>
    <cellStyle name="Normal 91 3 3 2 2 2 2 8" xfId="46420" xr:uid="{00000000-0005-0000-0000-000024A60000}"/>
    <cellStyle name="Normal 91 3 3 2 2 2 3" xfId="4608" xr:uid="{00000000-0005-0000-0000-000025A60000}"/>
    <cellStyle name="Normal 91 3 3 2 2 2 3 2" xfId="14125" xr:uid="{00000000-0005-0000-0000-000026A60000}"/>
    <cellStyle name="Normal 91 3 3 2 2 2 3 3" xfId="22278" xr:uid="{00000000-0005-0000-0000-000027A60000}"/>
    <cellStyle name="Normal 91 3 3 2 2 2 3 4" xfId="30431" xr:uid="{00000000-0005-0000-0000-000028A60000}"/>
    <cellStyle name="Normal 91 3 3 2 2 2 3 5" xfId="38663" xr:uid="{00000000-0005-0000-0000-000029A60000}"/>
    <cellStyle name="Normal 91 3 3 2 2 2 3 6" xfId="48174" xr:uid="{00000000-0005-0000-0000-00002AA60000}"/>
    <cellStyle name="Normal 91 3 3 2 2 2 4" xfId="7168" xr:uid="{00000000-0005-0000-0000-00002BA60000}"/>
    <cellStyle name="Normal 91 3 3 2 2 2 4 2" xfId="16685" xr:uid="{00000000-0005-0000-0000-00002CA60000}"/>
    <cellStyle name="Normal 91 3 3 2 2 2 4 3" xfId="24838" xr:uid="{00000000-0005-0000-0000-00002DA60000}"/>
    <cellStyle name="Normal 91 3 3 2 2 2 4 4" xfId="32991" xr:uid="{00000000-0005-0000-0000-00002EA60000}"/>
    <cellStyle name="Normal 91 3 3 2 2 2 4 5" xfId="41223" xr:uid="{00000000-0005-0000-0000-00002FA60000}"/>
    <cellStyle name="Normal 91 3 3 2 2 2 4 6" xfId="50734" xr:uid="{00000000-0005-0000-0000-000030A60000}"/>
    <cellStyle name="Normal 91 3 3 2 2 2 5" xfId="11085" xr:uid="{00000000-0005-0000-0000-000031A60000}"/>
    <cellStyle name="Normal 91 3 3 2 2 2 6" xfId="19244" xr:uid="{00000000-0005-0000-0000-000032A60000}"/>
    <cellStyle name="Normal 91 3 3 2 2 2 7" xfId="27397" xr:uid="{00000000-0005-0000-0000-000033A60000}"/>
    <cellStyle name="Normal 91 3 3 2 2 2 8" xfId="35629" xr:uid="{00000000-0005-0000-0000-000034A60000}"/>
    <cellStyle name="Normal 91 3 3 2 2 2 9" xfId="45140" xr:uid="{00000000-0005-0000-0000-000035A60000}"/>
    <cellStyle name="Normal 91 3 3 2 2 3" xfId="2208" xr:uid="{00000000-0005-0000-0000-000036A60000}"/>
    <cellStyle name="Normal 91 3 3 2 2 3 2" xfId="5248" xr:uid="{00000000-0005-0000-0000-000037A60000}"/>
    <cellStyle name="Normal 91 3 3 2 2 3 2 2" xfId="14765" xr:uid="{00000000-0005-0000-0000-000038A60000}"/>
    <cellStyle name="Normal 91 3 3 2 2 3 2 3" xfId="22918" xr:uid="{00000000-0005-0000-0000-000039A60000}"/>
    <cellStyle name="Normal 91 3 3 2 2 3 2 4" xfId="31071" xr:uid="{00000000-0005-0000-0000-00003AA60000}"/>
    <cellStyle name="Normal 91 3 3 2 2 3 2 5" xfId="39303" xr:uid="{00000000-0005-0000-0000-00003BA60000}"/>
    <cellStyle name="Normal 91 3 3 2 2 3 2 6" xfId="48814" xr:uid="{00000000-0005-0000-0000-00003CA60000}"/>
    <cellStyle name="Normal 91 3 3 2 2 3 3" xfId="7808" xr:uid="{00000000-0005-0000-0000-00003DA60000}"/>
    <cellStyle name="Normal 91 3 3 2 2 3 3 2" xfId="17325" xr:uid="{00000000-0005-0000-0000-00003EA60000}"/>
    <cellStyle name="Normal 91 3 3 2 2 3 3 3" xfId="25478" xr:uid="{00000000-0005-0000-0000-00003FA60000}"/>
    <cellStyle name="Normal 91 3 3 2 2 3 3 4" xfId="33631" xr:uid="{00000000-0005-0000-0000-000040A60000}"/>
    <cellStyle name="Normal 91 3 3 2 2 3 3 5" xfId="41863" xr:uid="{00000000-0005-0000-0000-000041A60000}"/>
    <cellStyle name="Normal 91 3 3 2 2 3 3 6" xfId="51374" xr:uid="{00000000-0005-0000-0000-000042A60000}"/>
    <cellStyle name="Normal 91 3 3 2 2 3 4" xfId="11725" xr:uid="{00000000-0005-0000-0000-000043A60000}"/>
    <cellStyle name="Normal 91 3 3 2 2 3 5" xfId="19884" xr:uid="{00000000-0005-0000-0000-000044A60000}"/>
    <cellStyle name="Normal 91 3 3 2 2 3 6" xfId="28037" xr:uid="{00000000-0005-0000-0000-000045A60000}"/>
    <cellStyle name="Normal 91 3 3 2 2 3 7" xfId="36269" xr:uid="{00000000-0005-0000-0000-000046A60000}"/>
    <cellStyle name="Normal 91 3 3 2 2 3 8" xfId="45780" xr:uid="{00000000-0005-0000-0000-000047A60000}"/>
    <cellStyle name="Normal 91 3 3 2 2 4" xfId="3968" xr:uid="{00000000-0005-0000-0000-000048A60000}"/>
    <cellStyle name="Normal 91 3 3 2 2 4 2" xfId="13485" xr:uid="{00000000-0005-0000-0000-000049A60000}"/>
    <cellStyle name="Normal 91 3 3 2 2 4 3" xfId="21638" xr:uid="{00000000-0005-0000-0000-00004AA60000}"/>
    <cellStyle name="Normal 91 3 3 2 2 4 4" xfId="29791" xr:uid="{00000000-0005-0000-0000-00004BA60000}"/>
    <cellStyle name="Normal 91 3 3 2 2 4 5" xfId="38023" xr:uid="{00000000-0005-0000-0000-00004CA60000}"/>
    <cellStyle name="Normal 91 3 3 2 2 4 6" xfId="47534" xr:uid="{00000000-0005-0000-0000-00004DA60000}"/>
    <cellStyle name="Normal 91 3 3 2 2 5" xfId="6528" xr:uid="{00000000-0005-0000-0000-00004EA60000}"/>
    <cellStyle name="Normal 91 3 3 2 2 5 2" xfId="16045" xr:uid="{00000000-0005-0000-0000-00004FA60000}"/>
    <cellStyle name="Normal 91 3 3 2 2 5 3" xfId="24198" xr:uid="{00000000-0005-0000-0000-000050A60000}"/>
    <cellStyle name="Normal 91 3 3 2 2 5 4" xfId="32351" xr:uid="{00000000-0005-0000-0000-000051A60000}"/>
    <cellStyle name="Normal 91 3 3 2 2 5 5" xfId="40583" xr:uid="{00000000-0005-0000-0000-000052A60000}"/>
    <cellStyle name="Normal 91 3 3 2 2 5 6" xfId="50094" xr:uid="{00000000-0005-0000-0000-000053A60000}"/>
    <cellStyle name="Normal 91 3 3 2 2 6" xfId="10445" xr:uid="{00000000-0005-0000-0000-000054A60000}"/>
    <cellStyle name="Normal 91 3 3 2 2 7" xfId="18604" xr:uid="{00000000-0005-0000-0000-000055A60000}"/>
    <cellStyle name="Normal 91 3 3 2 2 8" xfId="26757" xr:uid="{00000000-0005-0000-0000-000056A60000}"/>
    <cellStyle name="Normal 91 3 3 2 2 9" xfId="34989" xr:uid="{00000000-0005-0000-0000-000057A60000}"/>
    <cellStyle name="Normal 91 3 3 2 3" xfId="1245" xr:uid="{00000000-0005-0000-0000-000058A60000}"/>
    <cellStyle name="Normal 91 3 3 2 3 2" xfId="2528" xr:uid="{00000000-0005-0000-0000-000059A60000}"/>
    <cellStyle name="Normal 91 3 3 2 3 2 2" xfId="5568" xr:uid="{00000000-0005-0000-0000-00005AA60000}"/>
    <cellStyle name="Normal 91 3 3 2 3 2 2 2" xfId="15085" xr:uid="{00000000-0005-0000-0000-00005BA60000}"/>
    <cellStyle name="Normal 91 3 3 2 3 2 2 3" xfId="23238" xr:uid="{00000000-0005-0000-0000-00005CA60000}"/>
    <cellStyle name="Normal 91 3 3 2 3 2 2 4" xfId="31391" xr:uid="{00000000-0005-0000-0000-00005DA60000}"/>
    <cellStyle name="Normal 91 3 3 2 3 2 2 5" xfId="39623" xr:uid="{00000000-0005-0000-0000-00005EA60000}"/>
    <cellStyle name="Normal 91 3 3 2 3 2 2 6" xfId="49134" xr:uid="{00000000-0005-0000-0000-00005FA60000}"/>
    <cellStyle name="Normal 91 3 3 2 3 2 3" xfId="8128" xr:uid="{00000000-0005-0000-0000-000060A60000}"/>
    <cellStyle name="Normal 91 3 3 2 3 2 3 2" xfId="17645" xr:uid="{00000000-0005-0000-0000-000061A60000}"/>
    <cellStyle name="Normal 91 3 3 2 3 2 3 3" xfId="25798" xr:uid="{00000000-0005-0000-0000-000062A60000}"/>
    <cellStyle name="Normal 91 3 3 2 3 2 3 4" xfId="33951" xr:uid="{00000000-0005-0000-0000-000063A60000}"/>
    <cellStyle name="Normal 91 3 3 2 3 2 3 5" xfId="42183" xr:uid="{00000000-0005-0000-0000-000064A60000}"/>
    <cellStyle name="Normal 91 3 3 2 3 2 3 6" xfId="51694" xr:uid="{00000000-0005-0000-0000-000065A60000}"/>
    <cellStyle name="Normal 91 3 3 2 3 2 4" xfId="12045" xr:uid="{00000000-0005-0000-0000-000066A60000}"/>
    <cellStyle name="Normal 91 3 3 2 3 2 5" xfId="20204" xr:uid="{00000000-0005-0000-0000-000067A60000}"/>
    <cellStyle name="Normal 91 3 3 2 3 2 6" xfId="28357" xr:uid="{00000000-0005-0000-0000-000068A60000}"/>
    <cellStyle name="Normal 91 3 3 2 3 2 7" xfId="36589" xr:uid="{00000000-0005-0000-0000-000069A60000}"/>
    <cellStyle name="Normal 91 3 3 2 3 2 8" xfId="46100" xr:uid="{00000000-0005-0000-0000-00006AA60000}"/>
    <cellStyle name="Normal 91 3 3 2 3 3" xfId="4288" xr:uid="{00000000-0005-0000-0000-00006BA60000}"/>
    <cellStyle name="Normal 91 3 3 2 3 3 2" xfId="13805" xr:uid="{00000000-0005-0000-0000-00006CA60000}"/>
    <cellStyle name="Normal 91 3 3 2 3 3 3" xfId="21958" xr:uid="{00000000-0005-0000-0000-00006DA60000}"/>
    <cellStyle name="Normal 91 3 3 2 3 3 4" xfId="30111" xr:uid="{00000000-0005-0000-0000-00006EA60000}"/>
    <cellStyle name="Normal 91 3 3 2 3 3 5" xfId="38343" xr:uid="{00000000-0005-0000-0000-00006FA60000}"/>
    <cellStyle name="Normal 91 3 3 2 3 3 6" xfId="47854" xr:uid="{00000000-0005-0000-0000-000070A60000}"/>
    <cellStyle name="Normal 91 3 3 2 3 4" xfId="6848" xr:uid="{00000000-0005-0000-0000-000071A60000}"/>
    <cellStyle name="Normal 91 3 3 2 3 4 2" xfId="16365" xr:uid="{00000000-0005-0000-0000-000072A60000}"/>
    <cellStyle name="Normal 91 3 3 2 3 4 3" xfId="24518" xr:uid="{00000000-0005-0000-0000-000073A60000}"/>
    <cellStyle name="Normal 91 3 3 2 3 4 4" xfId="32671" xr:uid="{00000000-0005-0000-0000-000074A60000}"/>
    <cellStyle name="Normal 91 3 3 2 3 4 5" xfId="40903" xr:uid="{00000000-0005-0000-0000-000075A60000}"/>
    <cellStyle name="Normal 91 3 3 2 3 4 6" xfId="50414" xr:uid="{00000000-0005-0000-0000-000076A60000}"/>
    <cellStyle name="Normal 91 3 3 2 3 5" xfId="10765" xr:uid="{00000000-0005-0000-0000-000077A60000}"/>
    <cellStyle name="Normal 91 3 3 2 3 6" xfId="18924" xr:uid="{00000000-0005-0000-0000-000078A60000}"/>
    <cellStyle name="Normal 91 3 3 2 3 7" xfId="27077" xr:uid="{00000000-0005-0000-0000-000079A60000}"/>
    <cellStyle name="Normal 91 3 3 2 3 8" xfId="35309" xr:uid="{00000000-0005-0000-0000-00007AA60000}"/>
    <cellStyle name="Normal 91 3 3 2 3 9" xfId="44820" xr:uid="{00000000-0005-0000-0000-00007BA60000}"/>
    <cellStyle name="Normal 91 3 3 2 4" xfId="1888" xr:uid="{00000000-0005-0000-0000-00007CA60000}"/>
    <cellStyle name="Normal 91 3 3 2 4 2" xfId="4928" xr:uid="{00000000-0005-0000-0000-00007DA60000}"/>
    <cellStyle name="Normal 91 3 3 2 4 2 2" xfId="14445" xr:uid="{00000000-0005-0000-0000-00007EA60000}"/>
    <cellStyle name="Normal 91 3 3 2 4 2 3" xfId="22598" xr:uid="{00000000-0005-0000-0000-00007FA60000}"/>
    <cellStyle name="Normal 91 3 3 2 4 2 4" xfId="30751" xr:uid="{00000000-0005-0000-0000-000080A60000}"/>
    <cellStyle name="Normal 91 3 3 2 4 2 5" xfId="38983" xr:uid="{00000000-0005-0000-0000-000081A60000}"/>
    <cellStyle name="Normal 91 3 3 2 4 2 6" xfId="48494" xr:uid="{00000000-0005-0000-0000-000082A60000}"/>
    <cellStyle name="Normal 91 3 3 2 4 3" xfId="7488" xr:uid="{00000000-0005-0000-0000-000083A60000}"/>
    <cellStyle name="Normal 91 3 3 2 4 3 2" xfId="17005" xr:uid="{00000000-0005-0000-0000-000084A60000}"/>
    <cellStyle name="Normal 91 3 3 2 4 3 3" xfId="25158" xr:uid="{00000000-0005-0000-0000-000085A60000}"/>
    <cellStyle name="Normal 91 3 3 2 4 3 4" xfId="33311" xr:uid="{00000000-0005-0000-0000-000086A60000}"/>
    <cellStyle name="Normal 91 3 3 2 4 3 5" xfId="41543" xr:uid="{00000000-0005-0000-0000-000087A60000}"/>
    <cellStyle name="Normal 91 3 3 2 4 3 6" xfId="51054" xr:uid="{00000000-0005-0000-0000-000088A60000}"/>
    <cellStyle name="Normal 91 3 3 2 4 4" xfId="11405" xr:uid="{00000000-0005-0000-0000-000089A60000}"/>
    <cellStyle name="Normal 91 3 3 2 4 5" xfId="19564" xr:uid="{00000000-0005-0000-0000-00008AA60000}"/>
    <cellStyle name="Normal 91 3 3 2 4 6" xfId="27717" xr:uid="{00000000-0005-0000-0000-00008BA60000}"/>
    <cellStyle name="Normal 91 3 3 2 4 7" xfId="35949" xr:uid="{00000000-0005-0000-0000-00008CA60000}"/>
    <cellStyle name="Normal 91 3 3 2 4 8" xfId="45460" xr:uid="{00000000-0005-0000-0000-00008DA60000}"/>
    <cellStyle name="Normal 91 3 3 2 5" xfId="3645" xr:uid="{00000000-0005-0000-0000-00008EA60000}"/>
    <cellStyle name="Normal 91 3 3 2 5 2" xfId="13162" xr:uid="{00000000-0005-0000-0000-00008FA60000}"/>
    <cellStyle name="Normal 91 3 3 2 5 3" xfId="21318" xr:uid="{00000000-0005-0000-0000-000090A60000}"/>
    <cellStyle name="Normal 91 3 3 2 5 4" xfId="29471" xr:uid="{00000000-0005-0000-0000-000091A60000}"/>
    <cellStyle name="Normal 91 3 3 2 5 5" xfId="37703" xr:uid="{00000000-0005-0000-0000-000092A60000}"/>
    <cellStyle name="Normal 91 3 3 2 5 6" xfId="47214" xr:uid="{00000000-0005-0000-0000-000093A60000}"/>
    <cellStyle name="Normal 91 3 3 2 6" xfId="6208" xr:uid="{00000000-0005-0000-0000-000094A60000}"/>
    <cellStyle name="Normal 91 3 3 2 6 2" xfId="15725" xr:uid="{00000000-0005-0000-0000-000095A60000}"/>
    <cellStyle name="Normal 91 3 3 2 6 3" xfId="23878" xr:uid="{00000000-0005-0000-0000-000096A60000}"/>
    <cellStyle name="Normal 91 3 3 2 6 4" xfId="32031" xr:uid="{00000000-0005-0000-0000-000097A60000}"/>
    <cellStyle name="Normal 91 3 3 2 6 5" xfId="40263" xr:uid="{00000000-0005-0000-0000-000098A60000}"/>
    <cellStyle name="Normal 91 3 3 2 6 6" xfId="49774" xr:uid="{00000000-0005-0000-0000-000099A60000}"/>
    <cellStyle name="Normal 91 3 3 2 7" xfId="10125" xr:uid="{00000000-0005-0000-0000-00009AA60000}"/>
    <cellStyle name="Normal 91 3 3 2 8" xfId="18284" xr:uid="{00000000-0005-0000-0000-00009BA60000}"/>
    <cellStyle name="Normal 91 3 3 2 9" xfId="26437" xr:uid="{00000000-0005-0000-0000-00009CA60000}"/>
    <cellStyle name="Normal 91 3 3 3" xfId="759" xr:uid="{00000000-0005-0000-0000-00009DA60000}"/>
    <cellStyle name="Normal 91 3 3 3 10" xfId="44340" xr:uid="{00000000-0005-0000-0000-00009EA60000}"/>
    <cellStyle name="Normal 91 3 3 3 2" xfId="1405" xr:uid="{00000000-0005-0000-0000-00009FA60000}"/>
    <cellStyle name="Normal 91 3 3 3 2 2" xfId="2688" xr:uid="{00000000-0005-0000-0000-0000A0A60000}"/>
    <cellStyle name="Normal 91 3 3 3 2 2 2" xfId="5728" xr:uid="{00000000-0005-0000-0000-0000A1A60000}"/>
    <cellStyle name="Normal 91 3 3 3 2 2 2 2" xfId="15245" xr:uid="{00000000-0005-0000-0000-0000A2A60000}"/>
    <cellStyle name="Normal 91 3 3 3 2 2 2 3" xfId="23398" xr:uid="{00000000-0005-0000-0000-0000A3A60000}"/>
    <cellStyle name="Normal 91 3 3 3 2 2 2 4" xfId="31551" xr:uid="{00000000-0005-0000-0000-0000A4A60000}"/>
    <cellStyle name="Normal 91 3 3 3 2 2 2 5" xfId="39783" xr:uid="{00000000-0005-0000-0000-0000A5A60000}"/>
    <cellStyle name="Normal 91 3 3 3 2 2 2 6" xfId="49294" xr:uid="{00000000-0005-0000-0000-0000A6A60000}"/>
    <cellStyle name="Normal 91 3 3 3 2 2 3" xfId="8288" xr:uid="{00000000-0005-0000-0000-0000A7A60000}"/>
    <cellStyle name="Normal 91 3 3 3 2 2 3 2" xfId="17805" xr:uid="{00000000-0005-0000-0000-0000A8A60000}"/>
    <cellStyle name="Normal 91 3 3 3 2 2 3 3" xfId="25958" xr:uid="{00000000-0005-0000-0000-0000A9A60000}"/>
    <cellStyle name="Normal 91 3 3 3 2 2 3 4" xfId="34111" xr:uid="{00000000-0005-0000-0000-0000AAA60000}"/>
    <cellStyle name="Normal 91 3 3 3 2 2 3 5" xfId="42343" xr:uid="{00000000-0005-0000-0000-0000ABA60000}"/>
    <cellStyle name="Normal 91 3 3 3 2 2 3 6" xfId="51854" xr:uid="{00000000-0005-0000-0000-0000ACA60000}"/>
    <cellStyle name="Normal 91 3 3 3 2 2 4" xfId="12205" xr:uid="{00000000-0005-0000-0000-0000ADA60000}"/>
    <cellStyle name="Normal 91 3 3 3 2 2 5" xfId="20364" xr:uid="{00000000-0005-0000-0000-0000AEA60000}"/>
    <cellStyle name="Normal 91 3 3 3 2 2 6" xfId="28517" xr:uid="{00000000-0005-0000-0000-0000AFA60000}"/>
    <cellStyle name="Normal 91 3 3 3 2 2 7" xfId="36749" xr:uid="{00000000-0005-0000-0000-0000B0A60000}"/>
    <cellStyle name="Normal 91 3 3 3 2 2 8" xfId="46260" xr:uid="{00000000-0005-0000-0000-0000B1A60000}"/>
    <cellStyle name="Normal 91 3 3 3 2 3" xfId="4448" xr:uid="{00000000-0005-0000-0000-0000B2A60000}"/>
    <cellStyle name="Normal 91 3 3 3 2 3 2" xfId="13965" xr:uid="{00000000-0005-0000-0000-0000B3A60000}"/>
    <cellStyle name="Normal 91 3 3 3 2 3 3" xfId="22118" xr:uid="{00000000-0005-0000-0000-0000B4A60000}"/>
    <cellStyle name="Normal 91 3 3 3 2 3 4" xfId="30271" xr:uid="{00000000-0005-0000-0000-0000B5A60000}"/>
    <cellStyle name="Normal 91 3 3 3 2 3 5" xfId="38503" xr:uid="{00000000-0005-0000-0000-0000B6A60000}"/>
    <cellStyle name="Normal 91 3 3 3 2 3 6" xfId="48014" xr:uid="{00000000-0005-0000-0000-0000B7A60000}"/>
    <cellStyle name="Normal 91 3 3 3 2 4" xfId="7008" xr:uid="{00000000-0005-0000-0000-0000B8A60000}"/>
    <cellStyle name="Normal 91 3 3 3 2 4 2" xfId="16525" xr:uid="{00000000-0005-0000-0000-0000B9A60000}"/>
    <cellStyle name="Normal 91 3 3 3 2 4 3" xfId="24678" xr:uid="{00000000-0005-0000-0000-0000BAA60000}"/>
    <cellStyle name="Normal 91 3 3 3 2 4 4" xfId="32831" xr:uid="{00000000-0005-0000-0000-0000BBA60000}"/>
    <cellStyle name="Normal 91 3 3 3 2 4 5" xfId="41063" xr:uid="{00000000-0005-0000-0000-0000BCA60000}"/>
    <cellStyle name="Normal 91 3 3 3 2 4 6" xfId="50574" xr:uid="{00000000-0005-0000-0000-0000BDA60000}"/>
    <cellStyle name="Normal 91 3 3 3 2 5" xfId="10925" xr:uid="{00000000-0005-0000-0000-0000BEA60000}"/>
    <cellStyle name="Normal 91 3 3 3 2 6" xfId="19084" xr:uid="{00000000-0005-0000-0000-0000BFA60000}"/>
    <cellStyle name="Normal 91 3 3 3 2 7" xfId="27237" xr:uid="{00000000-0005-0000-0000-0000C0A60000}"/>
    <cellStyle name="Normal 91 3 3 3 2 8" xfId="35469" xr:uid="{00000000-0005-0000-0000-0000C1A60000}"/>
    <cellStyle name="Normal 91 3 3 3 2 9" xfId="44980" xr:uid="{00000000-0005-0000-0000-0000C2A60000}"/>
    <cellStyle name="Normal 91 3 3 3 3" xfId="2048" xr:uid="{00000000-0005-0000-0000-0000C3A60000}"/>
    <cellStyle name="Normal 91 3 3 3 3 2" xfId="5088" xr:uid="{00000000-0005-0000-0000-0000C4A60000}"/>
    <cellStyle name="Normal 91 3 3 3 3 2 2" xfId="14605" xr:uid="{00000000-0005-0000-0000-0000C5A60000}"/>
    <cellStyle name="Normal 91 3 3 3 3 2 3" xfId="22758" xr:uid="{00000000-0005-0000-0000-0000C6A60000}"/>
    <cellStyle name="Normal 91 3 3 3 3 2 4" xfId="30911" xr:uid="{00000000-0005-0000-0000-0000C7A60000}"/>
    <cellStyle name="Normal 91 3 3 3 3 2 5" xfId="39143" xr:uid="{00000000-0005-0000-0000-0000C8A60000}"/>
    <cellStyle name="Normal 91 3 3 3 3 2 6" xfId="48654" xr:uid="{00000000-0005-0000-0000-0000C9A60000}"/>
    <cellStyle name="Normal 91 3 3 3 3 3" xfId="7648" xr:uid="{00000000-0005-0000-0000-0000CAA60000}"/>
    <cellStyle name="Normal 91 3 3 3 3 3 2" xfId="17165" xr:uid="{00000000-0005-0000-0000-0000CBA60000}"/>
    <cellStyle name="Normal 91 3 3 3 3 3 3" xfId="25318" xr:uid="{00000000-0005-0000-0000-0000CCA60000}"/>
    <cellStyle name="Normal 91 3 3 3 3 3 4" xfId="33471" xr:uid="{00000000-0005-0000-0000-0000CDA60000}"/>
    <cellStyle name="Normal 91 3 3 3 3 3 5" xfId="41703" xr:uid="{00000000-0005-0000-0000-0000CEA60000}"/>
    <cellStyle name="Normal 91 3 3 3 3 3 6" xfId="51214" xr:uid="{00000000-0005-0000-0000-0000CFA60000}"/>
    <cellStyle name="Normal 91 3 3 3 3 4" xfId="11565" xr:uid="{00000000-0005-0000-0000-0000D0A60000}"/>
    <cellStyle name="Normal 91 3 3 3 3 5" xfId="19724" xr:uid="{00000000-0005-0000-0000-0000D1A60000}"/>
    <cellStyle name="Normal 91 3 3 3 3 6" xfId="27877" xr:uid="{00000000-0005-0000-0000-0000D2A60000}"/>
    <cellStyle name="Normal 91 3 3 3 3 7" xfId="36109" xr:uid="{00000000-0005-0000-0000-0000D3A60000}"/>
    <cellStyle name="Normal 91 3 3 3 3 8" xfId="45620" xr:uid="{00000000-0005-0000-0000-0000D4A60000}"/>
    <cellStyle name="Normal 91 3 3 3 4" xfId="3805" xr:uid="{00000000-0005-0000-0000-0000D5A60000}"/>
    <cellStyle name="Normal 91 3 3 3 4 2" xfId="13322" xr:uid="{00000000-0005-0000-0000-0000D6A60000}"/>
    <cellStyle name="Normal 91 3 3 3 4 3" xfId="21478" xr:uid="{00000000-0005-0000-0000-0000D7A60000}"/>
    <cellStyle name="Normal 91 3 3 3 4 4" xfId="29631" xr:uid="{00000000-0005-0000-0000-0000D8A60000}"/>
    <cellStyle name="Normal 91 3 3 3 4 5" xfId="37863" xr:uid="{00000000-0005-0000-0000-0000D9A60000}"/>
    <cellStyle name="Normal 91 3 3 3 4 6" xfId="47374" xr:uid="{00000000-0005-0000-0000-0000DAA60000}"/>
    <cellStyle name="Normal 91 3 3 3 5" xfId="6368" xr:uid="{00000000-0005-0000-0000-0000DBA60000}"/>
    <cellStyle name="Normal 91 3 3 3 5 2" xfId="15885" xr:uid="{00000000-0005-0000-0000-0000DCA60000}"/>
    <cellStyle name="Normal 91 3 3 3 5 3" xfId="24038" xr:uid="{00000000-0005-0000-0000-0000DDA60000}"/>
    <cellStyle name="Normal 91 3 3 3 5 4" xfId="32191" xr:uid="{00000000-0005-0000-0000-0000DEA60000}"/>
    <cellStyle name="Normal 91 3 3 3 5 5" xfId="40423" xr:uid="{00000000-0005-0000-0000-0000DFA60000}"/>
    <cellStyle name="Normal 91 3 3 3 5 6" xfId="49934" xr:uid="{00000000-0005-0000-0000-0000E0A60000}"/>
    <cellStyle name="Normal 91 3 3 3 6" xfId="10285" xr:uid="{00000000-0005-0000-0000-0000E1A60000}"/>
    <cellStyle name="Normal 91 3 3 3 7" xfId="18444" xr:uid="{00000000-0005-0000-0000-0000E2A60000}"/>
    <cellStyle name="Normal 91 3 3 3 8" xfId="26597" xr:uid="{00000000-0005-0000-0000-0000E3A60000}"/>
    <cellStyle name="Normal 91 3 3 3 9" xfId="34829" xr:uid="{00000000-0005-0000-0000-0000E4A60000}"/>
    <cellStyle name="Normal 91 3 3 4" xfId="1085" xr:uid="{00000000-0005-0000-0000-0000E5A60000}"/>
    <cellStyle name="Normal 91 3 3 4 2" xfId="2368" xr:uid="{00000000-0005-0000-0000-0000E6A60000}"/>
    <cellStyle name="Normal 91 3 3 4 2 2" xfId="5408" xr:uid="{00000000-0005-0000-0000-0000E7A60000}"/>
    <cellStyle name="Normal 91 3 3 4 2 2 2" xfId="14925" xr:uid="{00000000-0005-0000-0000-0000E8A60000}"/>
    <cellStyle name="Normal 91 3 3 4 2 2 3" xfId="23078" xr:uid="{00000000-0005-0000-0000-0000E9A60000}"/>
    <cellStyle name="Normal 91 3 3 4 2 2 4" xfId="31231" xr:uid="{00000000-0005-0000-0000-0000EAA60000}"/>
    <cellStyle name="Normal 91 3 3 4 2 2 5" xfId="39463" xr:uid="{00000000-0005-0000-0000-0000EBA60000}"/>
    <cellStyle name="Normal 91 3 3 4 2 2 6" xfId="48974" xr:uid="{00000000-0005-0000-0000-0000ECA60000}"/>
    <cellStyle name="Normal 91 3 3 4 2 3" xfId="7968" xr:uid="{00000000-0005-0000-0000-0000EDA60000}"/>
    <cellStyle name="Normal 91 3 3 4 2 3 2" xfId="17485" xr:uid="{00000000-0005-0000-0000-0000EEA60000}"/>
    <cellStyle name="Normal 91 3 3 4 2 3 3" xfId="25638" xr:uid="{00000000-0005-0000-0000-0000EFA60000}"/>
    <cellStyle name="Normal 91 3 3 4 2 3 4" xfId="33791" xr:uid="{00000000-0005-0000-0000-0000F0A60000}"/>
    <cellStyle name="Normal 91 3 3 4 2 3 5" xfId="42023" xr:uid="{00000000-0005-0000-0000-0000F1A60000}"/>
    <cellStyle name="Normal 91 3 3 4 2 3 6" xfId="51534" xr:uid="{00000000-0005-0000-0000-0000F2A60000}"/>
    <cellStyle name="Normal 91 3 3 4 2 4" xfId="11885" xr:uid="{00000000-0005-0000-0000-0000F3A60000}"/>
    <cellStyle name="Normal 91 3 3 4 2 5" xfId="20044" xr:uid="{00000000-0005-0000-0000-0000F4A60000}"/>
    <cellStyle name="Normal 91 3 3 4 2 6" xfId="28197" xr:uid="{00000000-0005-0000-0000-0000F5A60000}"/>
    <cellStyle name="Normal 91 3 3 4 2 7" xfId="36429" xr:uid="{00000000-0005-0000-0000-0000F6A60000}"/>
    <cellStyle name="Normal 91 3 3 4 2 8" xfId="45940" xr:uid="{00000000-0005-0000-0000-0000F7A60000}"/>
    <cellStyle name="Normal 91 3 3 4 3" xfId="4128" xr:uid="{00000000-0005-0000-0000-0000F8A60000}"/>
    <cellStyle name="Normal 91 3 3 4 3 2" xfId="13645" xr:uid="{00000000-0005-0000-0000-0000F9A60000}"/>
    <cellStyle name="Normal 91 3 3 4 3 3" xfId="21798" xr:uid="{00000000-0005-0000-0000-0000FAA60000}"/>
    <cellStyle name="Normal 91 3 3 4 3 4" xfId="29951" xr:uid="{00000000-0005-0000-0000-0000FBA60000}"/>
    <cellStyle name="Normal 91 3 3 4 3 5" xfId="38183" xr:uid="{00000000-0005-0000-0000-0000FCA60000}"/>
    <cellStyle name="Normal 91 3 3 4 3 6" xfId="47694" xr:uid="{00000000-0005-0000-0000-0000FDA60000}"/>
    <cellStyle name="Normal 91 3 3 4 4" xfId="6688" xr:uid="{00000000-0005-0000-0000-0000FEA60000}"/>
    <cellStyle name="Normal 91 3 3 4 4 2" xfId="16205" xr:uid="{00000000-0005-0000-0000-0000FFA60000}"/>
    <cellStyle name="Normal 91 3 3 4 4 3" xfId="24358" xr:uid="{00000000-0005-0000-0000-000000A70000}"/>
    <cellStyle name="Normal 91 3 3 4 4 4" xfId="32511" xr:uid="{00000000-0005-0000-0000-000001A70000}"/>
    <cellStyle name="Normal 91 3 3 4 4 5" xfId="40743" xr:uid="{00000000-0005-0000-0000-000002A70000}"/>
    <cellStyle name="Normal 91 3 3 4 4 6" xfId="50254" xr:uid="{00000000-0005-0000-0000-000003A70000}"/>
    <cellStyle name="Normal 91 3 3 4 5" xfId="10605" xr:uid="{00000000-0005-0000-0000-000004A70000}"/>
    <cellStyle name="Normal 91 3 3 4 6" xfId="18764" xr:uid="{00000000-0005-0000-0000-000005A70000}"/>
    <cellStyle name="Normal 91 3 3 4 7" xfId="26917" xr:uid="{00000000-0005-0000-0000-000006A70000}"/>
    <cellStyle name="Normal 91 3 3 4 8" xfId="35149" xr:uid="{00000000-0005-0000-0000-000007A70000}"/>
    <cellStyle name="Normal 91 3 3 4 9" xfId="44660" xr:uid="{00000000-0005-0000-0000-000008A70000}"/>
    <cellStyle name="Normal 91 3 3 5" xfId="1728" xr:uid="{00000000-0005-0000-0000-000009A70000}"/>
    <cellStyle name="Normal 91 3 3 5 2" xfId="4768" xr:uid="{00000000-0005-0000-0000-00000AA70000}"/>
    <cellStyle name="Normal 91 3 3 5 2 2" xfId="14285" xr:uid="{00000000-0005-0000-0000-00000BA70000}"/>
    <cellStyle name="Normal 91 3 3 5 2 3" xfId="22438" xr:uid="{00000000-0005-0000-0000-00000CA70000}"/>
    <cellStyle name="Normal 91 3 3 5 2 4" xfId="30591" xr:uid="{00000000-0005-0000-0000-00000DA70000}"/>
    <cellStyle name="Normal 91 3 3 5 2 5" xfId="38823" xr:uid="{00000000-0005-0000-0000-00000EA70000}"/>
    <cellStyle name="Normal 91 3 3 5 2 6" xfId="48334" xr:uid="{00000000-0005-0000-0000-00000FA70000}"/>
    <cellStyle name="Normal 91 3 3 5 3" xfId="7328" xr:uid="{00000000-0005-0000-0000-000010A70000}"/>
    <cellStyle name="Normal 91 3 3 5 3 2" xfId="16845" xr:uid="{00000000-0005-0000-0000-000011A70000}"/>
    <cellStyle name="Normal 91 3 3 5 3 3" xfId="24998" xr:uid="{00000000-0005-0000-0000-000012A70000}"/>
    <cellStyle name="Normal 91 3 3 5 3 4" xfId="33151" xr:uid="{00000000-0005-0000-0000-000013A70000}"/>
    <cellStyle name="Normal 91 3 3 5 3 5" xfId="41383" xr:uid="{00000000-0005-0000-0000-000014A70000}"/>
    <cellStyle name="Normal 91 3 3 5 3 6" xfId="50894" xr:uid="{00000000-0005-0000-0000-000015A70000}"/>
    <cellStyle name="Normal 91 3 3 5 4" xfId="11245" xr:uid="{00000000-0005-0000-0000-000016A70000}"/>
    <cellStyle name="Normal 91 3 3 5 5" xfId="19404" xr:uid="{00000000-0005-0000-0000-000017A70000}"/>
    <cellStyle name="Normal 91 3 3 5 6" xfId="27557" xr:uid="{00000000-0005-0000-0000-000018A70000}"/>
    <cellStyle name="Normal 91 3 3 5 7" xfId="35789" xr:uid="{00000000-0005-0000-0000-000019A70000}"/>
    <cellStyle name="Normal 91 3 3 5 8" xfId="45300" xr:uid="{00000000-0005-0000-0000-00001AA70000}"/>
    <cellStyle name="Normal 91 3 3 6" xfId="3482" xr:uid="{00000000-0005-0000-0000-00001BA70000}"/>
    <cellStyle name="Normal 91 3 3 6 2" xfId="12999" xr:uid="{00000000-0005-0000-0000-00001CA70000}"/>
    <cellStyle name="Normal 91 3 3 6 3" xfId="21158" xr:uid="{00000000-0005-0000-0000-00001DA70000}"/>
    <cellStyle name="Normal 91 3 3 6 4" xfId="29311" xr:uid="{00000000-0005-0000-0000-00001EA70000}"/>
    <cellStyle name="Normal 91 3 3 6 5" xfId="37543" xr:uid="{00000000-0005-0000-0000-00001FA70000}"/>
    <cellStyle name="Normal 91 3 3 6 6" xfId="47054" xr:uid="{00000000-0005-0000-0000-000020A70000}"/>
    <cellStyle name="Normal 91 3 3 7" xfId="6048" xr:uid="{00000000-0005-0000-0000-000021A70000}"/>
    <cellStyle name="Normal 91 3 3 7 2" xfId="15565" xr:uid="{00000000-0005-0000-0000-000022A70000}"/>
    <cellStyle name="Normal 91 3 3 7 3" xfId="23718" xr:uid="{00000000-0005-0000-0000-000023A70000}"/>
    <cellStyle name="Normal 91 3 3 7 4" xfId="31871" xr:uid="{00000000-0005-0000-0000-000024A70000}"/>
    <cellStyle name="Normal 91 3 3 7 5" xfId="40103" xr:uid="{00000000-0005-0000-0000-000025A70000}"/>
    <cellStyle name="Normal 91 3 3 7 6" xfId="49614" xr:uid="{00000000-0005-0000-0000-000026A70000}"/>
    <cellStyle name="Normal 91 3 3 8" xfId="9965" xr:uid="{00000000-0005-0000-0000-000027A70000}"/>
    <cellStyle name="Normal 91 3 3 9" xfId="18124" xr:uid="{00000000-0005-0000-0000-000028A70000}"/>
    <cellStyle name="Normal 91 3 30" xfId="9633" xr:uid="{00000000-0005-0000-0000-000029A70000}"/>
    <cellStyle name="Normal 91 3 30 2" xfId="43688" xr:uid="{00000000-0005-0000-0000-00002AA70000}"/>
    <cellStyle name="Normal 91 3 30 3" xfId="53199" xr:uid="{00000000-0005-0000-0000-00002BA70000}"/>
    <cellStyle name="Normal 91 3 31" xfId="9712" xr:uid="{00000000-0005-0000-0000-00002CA70000}"/>
    <cellStyle name="Normal 91 3 31 2" xfId="43767" xr:uid="{00000000-0005-0000-0000-00002DA70000}"/>
    <cellStyle name="Normal 91 3 31 3" xfId="53278" xr:uid="{00000000-0005-0000-0000-00002EA70000}"/>
    <cellStyle name="Normal 91 3 32" xfId="9791" xr:uid="{00000000-0005-0000-0000-00002FA70000}"/>
    <cellStyle name="Normal 91 3 32 2" xfId="43846" xr:uid="{00000000-0005-0000-0000-000030A70000}"/>
    <cellStyle name="Normal 91 3 32 3" xfId="53357" xr:uid="{00000000-0005-0000-0000-000031A70000}"/>
    <cellStyle name="Normal 91 3 33" xfId="9885" xr:uid="{00000000-0005-0000-0000-000032A70000}"/>
    <cellStyle name="Normal 91 3 34" xfId="18044" xr:uid="{00000000-0005-0000-0000-000033A70000}"/>
    <cellStyle name="Normal 91 3 35" xfId="26197" xr:uid="{00000000-0005-0000-0000-000034A70000}"/>
    <cellStyle name="Normal 91 3 36" xfId="34350" xr:uid="{00000000-0005-0000-0000-000035A70000}"/>
    <cellStyle name="Normal 91 3 37" xfId="34429" xr:uid="{00000000-0005-0000-0000-000036A70000}"/>
    <cellStyle name="Normal 91 3 38" xfId="43940" xr:uid="{00000000-0005-0000-0000-000037A70000}"/>
    <cellStyle name="Normal 91 3 39" xfId="53451" xr:uid="{00000000-0005-0000-0000-000038A70000}"/>
    <cellStyle name="Normal 91 3 4" xfId="516" xr:uid="{00000000-0005-0000-0000-000039A70000}"/>
    <cellStyle name="Normal 91 3 4 10" xfId="34589" xr:uid="{00000000-0005-0000-0000-00003AA70000}"/>
    <cellStyle name="Normal 91 3 4 11" xfId="44100" xr:uid="{00000000-0005-0000-0000-00003BA70000}"/>
    <cellStyle name="Normal 91 3 4 2" xfId="842" xr:uid="{00000000-0005-0000-0000-00003CA70000}"/>
    <cellStyle name="Normal 91 3 4 2 10" xfId="44420" xr:uid="{00000000-0005-0000-0000-00003DA70000}"/>
    <cellStyle name="Normal 91 3 4 2 2" xfId="1485" xr:uid="{00000000-0005-0000-0000-00003EA70000}"/>
    <cellStyle name="Normal 91 3 4 2 2 2" xfId="2768" xr:uid="{00000000-0005-0000-0000-00003FA70000}"/>
    <cellStyle name="Normal 91 3 4 2 2 2 2" xfId="5808" xr:uid="{00000000-0005-0000-0000-000040A70000}"/>
    <cellStyle name="Normal 91 3 4 2 2 2 2 2" xfId="15325" xr:uid="{00000000-0005-0000-0000-000041A70000}"/>
    <cellStyle name="Normal 91 3 4 2 2 2 2 3" xfId="23478" xr:uid="{00000000-0005-0000-0000-000042A70000}"/>
    <cellStyle name="Normal 91 3 4 2 2 2 2 4" xfId="31631" xr:uid="{00000000-0005-0000-0000-000043A70000}"/>
    <cellStyle name="Normal 91 3 4 2 2 2 2 5" xfId="39863" xr:uid="{00000000-0005-0000-0000-000044A70000}"/>
    <cellStyle name="Normal 91 3 4 2 2 2 2 6" xfId="49374" xr:uid="{00000000-0005-0000-0000-000045A70000}"/>
    <cellStyle name="Normal 91 3 4 2 2 2 3" xfId="8368" xr:uid="{00000000-0005-0000-0000-000046A70000}"/>
    <cellStyle name="Normal 91 3 4 2 2 2 3 2" xfId="17885" xr:uid="{00000000-0005-0000-0000-000047A70000}"/>
    <cellStyle name="Normal 91 3 4 2 2 2 3 3" xfId="26038" xr:uid="{00000000-0005-0000-0000-000048A70000}"/>
    <cellStyle name="Normal 91 3 4 2 2 2 3 4" xfId="34191" xr:uid="{00000000-0005-0000-0000-000049A70000}"/>
    <cellStyle name="Normal 91 3 4 2 2 2 3 5" xfId="42423" xr:uid="{00000000-0005-0000-0000-00004AA70000}"/>
    <cellStyle name="Normal 91 3 4 2 2 2 3 6" xfId="51934" xr:uid="{00000000-0005-0000-0000-00004BA70000}"/>
    <cellStyle name="Normal 91 3 4 2 2 2 4" xfId="12285" xr:uid="{00000000-0005-0000-0000-00004CA70000}"/>
    <cellStyle name="Normal 91 3 4 2 2 2 5" xfId="20444" xr:uid="{00000000-0005-0000-0000-00004DA70000}"/>
    <cellStyle name="Normal 91 3 4 2 2 2 6" xfId="28597" xr:uid="{00000000-0005-0000-0000-00004EA70000}"/>
    <cellStyle name="Normal 91 3 4 2 2 2 7" xfId="36829" xr:uid="{00000000-0005-0000-0000-00004FA70000}"/>
    <cellStyle name="Normal 91 3 4 2 2 2 8" xfId="46340" xr:uid="{00000000-0005-0000-0000-000050A70000}"/>
    <cellStyle name="Normal 91 3 4 2 2 3" xfId="4528" xr:uid="{00000000-0005-0000-0000-000051A70000}"/>
    <cellStyle name="Normal 91 3 4 2 2 3 2" xfId="14045" xr:uid="{00000000-0005-0000-0000-000052A70000}"/>
    <cellStyle name="Normal 91 3 4 2 2 3 3" xfId="22198" xr:uid="{00000000-0005-0000-0000-000053A70000}"/>
    <cellStyle name="Normal 91 3 4 2 2 3 4" xfId="30351" xr:uid="{00000000-0005-0000-0000-000054A70000}"/>
    <cellStyle name="Normal 91 3 4 2 2 3 5" xfId="38583" xr:uid="{00000000-0005-0000-0000-000055A70000}"/>
    <cellStyle name="Normal 91 3 4 2 2 3 6" xfId="48094" xr:uid="{00000000-0005-0000-0000-000056A70000}"/>
    <cellStyle name="Normal 91 3 4 2 2 4" xfId="7088" xr:uid="{00000000-0005-0000-0000-000057A70000}"/>
    <cellStyle name="Normal 91 3 4 2 2 4 2" xfId="16605" xr:uid="{00000000-0005-0000-0000-000058A70000}"/>
    <cellStyle name="Normal 91 3 4 2 2 4 3" xfId="24758" xr:uid="{00000000-0005-0000-0000-000059A70000}"/>
    <cellStyle name="Normal 91 3 4 2 2 4 4" xfId="32911" xr:uid="{00000000-0005-0000-0000-00005AA70000}"/>
    <cellStyle name="Normal 91 3 4 2 2 4 5" xfId="41143" xr:uid="{00000000-0005-0000-0000-00005BA70000}"/>
    <cellStyle name="Normal 91 3 4 2 2 4 6" xfId="50654" xr:uid="{00000000-0005-0000-0000-00005CA70000}"/>
    <cellStyle name="Normal 91 3 4 2 2 5" xfId="11005" xr:uid="{00000000-0005-0000-0000-00005DA70000}"/>
    <cellStyle name="Normal 91 3 4 2 2 6" xfId="19164" xr:uid="{00000000-0005-0000-0000-00005EA70000}"/>
    <cellStyle name="Normal 91 3 4 2 2 7" xfId="27317" xr:uid="{00000000-0005-0000-0000-00005FA70000}"/>
    <cellStyle name="Normal 91 3 4 2 2 8" xfId="35549" xr:uid="{00000000-0005-0000-0000-000060A70000}"/>
    <cellStyle name="Normal 91 3 4 2 2 9" xfId="45060" xr:uid="{00000000-0005-0000-0000-000061A70000}"/>
    <cellStyle name="Normal 91 3 4 2 3" xfId="2128" xr:uid="{00000000-0005-0000-0000-000062A70000}"/>
    <cellStyle name="Normal 91 3 4 2 3 2" xfId="5168" xr:uid="{00000000-0005-0000-0000-000063A70000}"/>
    <cellStyle name="Normal 91 3 4 2 3 2 2" xfId="14685" xr:uid="{00000000-0005-0000-0000-000064A70000}"/>
    <cellStyle name="Normal 91 3 4 2 3 2 3" xfId="22838" xr:uid="{00000000-0005-0000-0000-000065A70000}"/>
    <cellStyle name="Normal 91 3 4 2 3 2 4" xfId="30991" xr:uid="{00000000-0005-0000-0000-000066A70000}"/>
    <cellStyle name="Normal 91 3 4 2 3 2 5" xfId="39223" xr:uid="{00000000-0005-0000-0000-000067A70000}"/>
    <cellStyle name="Normal 91 3 4 2 3 2 6" xfId="48734" xr:uid="{00000000-0005-0000-0000-000068A70000}"/>
    <cellStyle name="Normal 91 3 4 2 3 3" xfId="7728" xr:uid="{00000000-0005-0000-0000-000069A70000}"/>
    <cellStyle name="Normal 91 3 4 2 3 3 2" xfId="17245" xr:uid="{00000000-0005-0000-0000-00006AA70000}"/>
    <cellStyle name="Normal 91 3 4 2 3 3 3" xfId="25398" xr:uid="{00000000-0005-0000-0000-00006BA70000}"/>
    <cellStyle name="Normal 91 3 4 2 3 3 4" xfId="33551" xr:uid="{00000000-0005-0000-0000-00006CA70000}"/>
    <cellStyle name="Normal 91 3 4 2 3 3 5" xfId="41783" xr:uid="{00000000-0005-0000-0000-00006DA70000}"/>
    <cellStyle name="Normal 91 3 4 2 3 3 6" xfId="51294" xr:uid="{00000000-0005-0000-0000-00006EA70000}"/>
    <cellStyle name="Normal 91 3 4 2 3 4" xfId="11645" xr:uid="{00000000-0005-0000-0000-00006FA70000}"/>
    <cellStyle name="Normal 91 3 4 2 3 5" xfId="19804" xr:uid="{00000000-0005-0000-0000-000070A70000}"/>
    <cellStyle name="Normal 91 3 4 2 3 6" xfId="27957" xr:uid="{00000000-0005-0000-0000-000071A70000}"/>
    <cellStyle name="Normal 91 3 4 2 3 7" xfId="36189" xr:uid="{00000000-0005-0000-0000-000072A70000}"/>
    <cellStyle name="Normal 91 3 4 2 3 8" xfId="45700" xr:uid="{00000000-0005-0000-0000-000073A70000}"/>
    <cellStyle name="Normal 91 3 4 2 4" xfId="3888" xr:uid="{00000000-0005-0000-0000-000074A70000}"/>
    <cellStyle name="Normal 91 3 4 2 4 2" xfId="13405" xr:uid="{00000000-0005-0000-0000-000075A70000}"/>
    <cellStyle name="Normal 91 3 4 2 4 3" xfId="21558" xr:uid="{00000000-0005-0000-0000-000076A70000}"/>
    <cellStyle name="Normal 91 3 4 2 4 4" xfId="29711" xr:uid="{00000000-0005-0000-0000-000077A70000}"/>
    <cellStyle name="Normal 91 3 4 2 4 5" xfId="37943" xr:uid="{00000000-0005-0000-0000-000078A70000}"/>
    <cellStyle name="Normal 91 3 4 2 4 6" xfId="47454" xr:uid="{00000000-0005-0000-0000-000079A70000}"/>
    <cellStyle name="Normal 91 3 4 2 5" xfId="6448" xr:uid="{00000000-0005-0000-0000-00007AA70000}"/>
    <cellStyle name="Normal 91 3 4 2 5 2" xfId="15965" xr:uid="{00000000-0005-0000-0000-00007BA70000}"/>
    <cellStyle name="Normal 91 3 4 2 5 3" xfId="24118" xr:uid="{00000000-0005-0000-0000-00007CA70000}"/>
    <cellStyle name="Normal 91 3 4 2 5 4" xfId="32271" xr:uid="{00000000-0005-0000-0000-00007DA70000}"/>
    <cellStyle name="Normal 91 3 4 2 5 5" xfId="40503" xr:uid="{00000000-0005-0000-0000-00007EA70000}"/>
    <cellStyle name="Normal 91 3 4 2 5 6" xfId="50014" xr:uid="{00000000-0005-0000-0000-00007FA70000}"/>
    <cellStyle name="Normal 91 3 4 2 6" xfId="10365" xr:uid="{00000000-0005-0000-0000-000080A70000}"/>
    <cellStyle name="Normal 91 3 4 2 7" xfId="18524" xr:uid="{00000000-0005-0000-0000-000081A70000}"/>
    <cellStyle name="Normal 91 3 4 2 8" xfId="26677" xr:uid="{00000000-0005-0000-0000-000082A70000}"/>
    <cellStyle name="Normal 91 3 4 2 9" xfId="34909" xr:uid="{00000000-0005-0000-0000-000083A70000}"/>
    <cellStyle name="Normal 91 3 4 3" xfId="1165" xr:uid="{00000000-0005-0000-0000-000084A70000}"/>
    <cellStyle name="Normal 91 3 4 3 2" xfId="2448" xr:uid="{00000000-0005-0000-0000-000085A70000}"/>
    <cellStyle name="Normal 91 3 4 3 2 2" xfId="5488" xr:uid="{00000000-0005-0000-0000-000086A70000}"/>
    <cellStyle name="Normal 91 3 4 3 2 2 2" xfId="15005" xr:uid="{00000000-0005-0000-0000-000087A70000}"/>
    <cellStyle name="Normal 91 3 4 3 2 2 3" xfId="23158" xr:uid="{00000000-0005-0000-0000-000088A70000}"/>
    <cellStyle name="Normal 91 3 4 3 2 2 4" xfId="31311" xr:uid="{00000000-0005-0000-0000-000089A70000}"/>
    <cellStyle name="Normal 91 3 4 3 2 2 5" xfId="39543" xr:uid="{00000000-0005-0000-0000-00008AA70000}"/>
    <cellStyle name="Normal 91 3 4 3 2 2 6" xfId="49054" xr:uid="{00000000-0005-0000-0000-00008BA70000}"/>
    <cellStyle name="Normal 91 3 4 3 2 3" xfId="8048" xr:uid="{00000000-0005-0000-0000-00008CA70000}"/>
    <cellStyle name="Normal 91 3 4 3 2 3 2" xfId="17565" xr:uid="{00000000-0005-0000-0000-00008DA70000}"/>
    <cellStyle name="Normal 91 3 4 3 2 3 3" xfId="25718" xr:uid="{00000000-0005-0000-0000-00008EA70000}"/>
    <cellStyle name="Normal 91 3 4 3 2 3 4" xfId="33871" xr:uid="{00000000-0005-0000-0000-00008FA70000}"/>
    <cellStyle name="Normal 91 3 4 3 2 3 5" xfId="42103" xr:uid="{00000000-0005-0000-0000-000090A70000}"/>
    <cellStyle name="Normal 91 3 4 3 2 3 6" xfId="51614" xr:uid="{00000000-0005-0000-0000-000091A70000}"/>
    <cellStyle name="Normal 91 3 4 3 2 4" xfId="11965" xr:uid="{00000000-0005-0000-0000-000092A70000}"/>
    <cellStyle name="Normal 91 3 4 3 2 5" xfId="20124" xr:uid="{00000000-0005-0000-0000-000093A70000}"/>
    <cellStyle name="Normal 91 3 4 3 2 6" xfId="28277" xr:uid="{00000000-0005-0000-0000-000094A70000}"/>
    <cellStyle name="Normal 91 3 4 3 2 7" xfId="36509" xr:uid="{00000000-0005-0000-0000-000095A70000}"/>
    <cellStyle name="Normal 91 3 4 3 2 8" xfId="46020" xr:uid="{00000000-0005-0000-0000-000096A70000}"/>
    <cellStyle name="Normal 91 3 4 3 3" xfId="4208" xr:uid="{00000000-0005-0000-0000-000097A70000}"/>
    <cellStyle name="Normal 91 3 4 3 3 2" xfId="13725" xr:uid="{00000000-0005-0000-0000-000098A70000}"/>
    <cellStyle name="Normal 91 3 4 3 3 3" xfId="21878" xr:uid="{00000000-0005-0000-0000-000099A70000}"/>
    <cellStyle name="Normal 91 3 4 3 3 4" xfId="30031" xr:uid="{00000000-0005-0000-0000-00009AA70000}"/>
    <cellStyle name="Normal 91 3 4 3 3 5" xfId="38263" xr:uid="{00000000-0005-0000-0000-00009BA70000}"/>
    <cellStyle name="Normal 91 3 4 3 3 6" xfId="47774" xr:uid="{00000000-0005-0000-0000-00009CA70000}"/>
    <cellStyle name="Normal 91 3 4 3 4" xfId="6768" xr:uid="{00000000-0005-0000-0000-00009DA70000}"/>
    <cellStyle name="Normal 91 3 4 3 4 2" xfId="16285" xr:uid="{00000000-0005-0000-0000-00009EA70000}"/>
    <cellStyle name="Normal 91 3 4 3 4 3" xfId="24438" xr:uid="{00000000-0005-0000-0000-00009FA70000}"/>
    <cellStyle name="Normal 91 3 4 3 4 4" xfId="32591" xr:uid="{00000000-0005-0000-0000-0000A0A70000}"/>
    <cellStyle name="Normal 91 3 4 3 4 5" xfId="40823" xr:uid="{00000000-0005-0000-0000-0000A1A70000}"/>
    <cellStyle name="Normal 91 3 4 3 4 6" xfId="50334" xr:uid="{00000000-0005-0000-0000-0000A2A70000}"/>
    <cellStyle name="Normal 91 3 4 3 5" xfId="10685" xr:uid="{00000000-0005-0000-0000-0000A3A70000}"/>
    <cellStyle name="Normal 91 3 4 3 6" xfId="18844" xr:uid="{00000000-0005-0000-0000-0000A4A70000}"/>
    <cellStyle name="Normal 91 3 4 3 7" xfId="26997" xr:uid="{00000000-0005-0000-0000-0000A5A70000}"/>
    <cellStyle name="Normal 91 3 4 3 8" xfId="35229" xr:uid="{00000000-0005-0000-0000-0000A6A70000}"/>
    <cellStyle name="Normal 91 3 4 3 9" xfId="44740" xr:uid="{00000000-0005-0000-0000-0000A7A70000}"/>
    <cellStyle name="Normal 91 3 4 4" xfId="1808" xr:uid="{00000000-0005-0000-0000-0000A8A70000}"/>
    <cellStyle name="Normal 91 3 4 4 2" xfId="4848" xr:uid="{00000000-0005-0000-0000-0000A9A70000}"/>
    <cellStyle name="Normal 91 3 4 4 2 2" xfId="14365" xr:uid="{00000000-0005-0000-0000-0000AAA70000}"/>
    <cellStyle name="Normal 91 3 4 4 2 3" xfId="22518" xr:uid="{00000000-0005-0000-0000-0000ABA70000}"/>
    <cellStyle name="Normal 91 3 4 4 2 4" xfId="30671" xr:uid="{00000000-0005-0000-0000-0000ACA70000}"/>
    <cellStyle name="Normal 91 3 4 4 2 5" xfId="38903" xr:uid="{00000000-0005-0000-0000-0000ADA70000}"/>
    <cellStyle name="Normal 91 3 4 4 2 6" xfId="48414" xr:uid="{00000000-0005-0000-0000-0000AEA70000}"/>
    <cellStyle name="Normal 91 3 4 4 3" xfId="7408" xr:uid="{00000000-0005-0000-0000-0000AFA70000}"/>
    <cellStyle name="Normal 91 3 4 4 3 2" xfId="16925" xr:uid="{00000000-0005-0000-0000-0000B0A70000}"/>
    <cellStyle name="Normal 91 3 4 4 3 3" xfId="25078" xr:uid="{00000000-0005-0000-0000-0000B1A70000}"/>
    <cellStyle name="Normal 91 3 4 4 3 4" xfId="33231" xr:uid="{00000000-0005-0000-0000-0000B2A70000}"/>
    <cellStyle name="Normal 91 3 4 4 3 5" xfId="41463" xr:uid="{00000000-0005-0000-0000-0000B3A70000}"/>
    <cellStyle name="Normal 91 3 4 4 3 6" xfId="50974" xr:uid="{00000000-0005-0000-0000-0000B4A70000}"/>
    <cellStyle name="Normal 91 3 4 4 4" xfId="11325" xr:uid="{00000000-0005-0000-0000-0000B5A70000}"/>
    <cellStyle name="Normal 91 3 4 4 5" xfId="19484" xr:uid="{00000000-0005-0000-0000-0000B6A70000}"/>
    <cellStyle name="Normal 91 3 4 4 6" xfId="27637" xr:uid="{00000000-0005-0000-0000-0000B7A70000}"/>
    <cellStyle name="Normal 91 3 4 4 7" xfId="35869" xr:uid="{00000000-0005-0000-0000-0000B8A70000}"/>
    <cellStyle name="Normal 91 3 4 4 8" xfId="45380" xr:uid="{00000000-0005-0000-0000-0000B9A70000}"/>
    <cellStyle name="Normal 91 3 4 5" xfId="3565" xr:uid="{00000000-0005-0000-0000-0000BAA70000}"/>
    <cellStyle name="Normal 91 3 4 5 2" xfId="13082" xr:uid="{00000000-0005-0000-0000-0000BBA70000}"/>
    <cellStyle name="Normal 91 3 4 5 3" xfId="21238" xr:uid="{00000000-0005-0000-0000-0000BCA70000}"/>
    <cellStyle name="Normal 91 3 4 5 4" xfId="29391" xr:uid="{00000000-0005-0000-0000-0000BDA70000}"/>
    <cellStyle name="Normal 91 3 4 5 5" xfId="37623" xr:uid="{00000000-0005-0000-0000-0000BEA70000}"/>
    <cellStyle name="Normal 91 3 4 5 6" xfId="47134" xr:uid="{00000000-0005-0000-0000-0000BFA70000}"/>
    <cellStyle name="Normal 91 3 4 6" xfId="6128" xr:uid="{00000000-0005-0000-0000-0000C0A70000}"/>
    <cellStyle name="Normal 91 3 4 6 2" xfId="15645" xr:uid="{00000000-0005-0000-0000-0000C1A70000}"/>
    <cellStyle name="Normal 91 3 4 6 3" xfId="23798" xr:uid="{00000000-0005-0000-0000-0000C2A70000}"/>
    <cellStyle name="Normal 91 3 4 6 4" xfId="31951" xr:uid="{00000000-0005-0000-0000-0000C3A70000}"/>
    <cellStyle name="Normal 91 3 4 6 5" xfId="40183" xr:uid="{00000000-0005-0000-0000-0000C4A70000}"/>
    <cellStyle name="Normal 91 3 4 6 6" xfId="49694" xr:uid="{00000000-0005-0000-0000-0000C5A70000}"/>
    <cellStyle name="Normal 91 3 4 7" xfId="10045" xr:uid="{00000000-0005-0000-0000-0000C6A70000}"/>
    <cellStyle name="Normal 91 3 4 8" xfId="18204" xr:uid="{00000000-0005-0000-0000-0000C7A70000}"/>
    <cellStyle name="Normal 91 3 4 9" xfId="26357" xr:uid="{00000000-0005-0000-0000-0000C8A70000}"/>
    <cellStyle name="Normal 91 3 40" xfId="53530" xr:uid="{00000000-0005-0000-0000-0000C9A70000}"/>
    <cellStyle name="Normal 91 3 41" xfId="53609" xr:uid="{00000000-0005-0000-0000-0000CAA70000}"/>
    <cellStyle name="Normal 91 3 42" xfId="53688" xr:uid="{00000000-0005-0000-0000-0000CBA70000}"/>
    <cellStyle name="Normal 91 3 43" xfId="53767" xr:uid="{00000000-0005-0000-0000-0000CCA70000}"/>
    <cellStyle name="Normal 91 3 5" xfId="679" xr:uid="{00000000-0005-0000-0000-0000CDA70000}"/>
    <cellStyle name="Normal 91 3 5 10" xfId="44260" xr:uid="{00000000-0005-0000-0000-0000CEA70000}"/>
    <cellStyle name="Normal 91 3 5 2" xfId="1325" xr:uid="{00000000-0005-0000-0000-0000CFA70000}"/>
    <cellStyle name="Normal 91 3 5 2 2" xfId="2608" xr:uid="{00000000-0005-0000-0000-0000D0A70000}"/>
    <cellStyle name="Normal 91 3 5 2 2 2" xfId="5648" xr:uid="{00000000-0005-0000-0000-0000D1A70000}"/>
    <cellStyle name="Normal 91 3 5 2 2 2 2" xfId="15165" xr:uid="{00000000-0005-0000-0000-0000D2A70000}"/>
    <cellStyle name="Normal 91 3 5 2 2 2 3" xfId="23318" xr:uid="{00000000-0005-0000-0000-0000D3A70000}"/>
    <cellStyle name="Normal 91 3 5 2 2 2 4" xfId="31471" xr:uid="{00000000-0005-0000-0000-0000D4A70000}"/>
    <cellStyle name="Normal 91 3 5 2 2 2 5" xfId="39703" xr:uid="{00000000-0005-0000-0000-0000D5A70000}"/>
    <cellStyle name="Normal 91 3 5 2 2 2 6" xfId="49214" xr:uid="{00000000-0005-0000-0000-0000D6A70000}"/>
    <cellStyle name="Normal 91 3 5 2 2 3" xfId="8208" xr:uid="{00000000-0005-0000-0000-0000D7A70000}"/>
    <cellStyle name="Normal 91 3 5 2 2 3 2" xfId="17725" xr:uid="{00000000-0005-0000-0000-0000D8A70000}"/>
    <cellStyle name="Normal 91 3 5 2 2 3 3" xfId="25878" xr:uid="{00000000-0005-0000-0000-0000D9A70000}"/>
    <cellStyle name="Normal 91 3 5 2 2 3 4" xfId="34031" xr:uid="{00000000-0005-0000-0000-0000DAA70000}"/>
    <cellStyle name="Normal 91 3 5 2 2 3 5" xfId="42263" xr:uid="{00000000-0005-0000-0000-0000DBA70000}"/>
    <cellStyle name="Normal 91 3 5 2 2 3 6" xfId="51774" xr:uid="{00000000-0005-0000-0000-0000DCA70000}"/>
    <cellStyle name="Normal 91 3 5 2 2 4" xfId="12125" xr:uid="{00000000-0005-0000-0000-0000DDA70000}"/>
    <cellStyle name="Normal 91 3 5 2 2 5" xfId="20284" xr:uid="{00000000-0005-0000-0000-0000DEA70000}"/>
    <cellStyle name="Normal 91 3 5 2 2 6" xfId="28437" xr:uid="{00000000-0005-0000-0000-0000DFA70000}"/>
    <cellStyle name="Normal 91 3 5 2 2 7" xfId="36669" xr:uid="{00000000-0005-0000-0000-0000E0A70000}"/>
    <cellStyle name="Normal 91 3 5 2 2 8" xfId="46180" xr:uid="{00000000-0005-0000-0000-0000E1A70000}"/>
    <cellStyle name="Normal 91 3 5 2 3" xfId="4368" xr:uid="{00000000-0005-0000-0000-0000E2A70000}"/>
    <cellStyle name="Normal 91 3 5 2 3 2" xfId="13885" xr:uid="{00000000-0005-0000-0000-0000E3A70000}"/>
    <cellStyle name="Normal 91 3 5 2 3 3" xfId="22038" xr:uid="{00000000-0005-0000-0000-0000E4A70000}"/>
    <cellStyle name="Normal 91 3 5 2 3 4" xfId="30191" xr:uid="{00000000-0005-0000-0000-0000E5A70000}"/>
    <cellStyle name="Normal 91 3 5 2 3 5" xfId="38423" xr:uid="{00000000-0005-0000-0000-0000E6A70000}"/>
    <cellStyle name="Normal 91 3 5 2 3 6" xfId="47934" xr:uid="{00000000-0005-0000-0000-0000E7A70000}"/>
    <cellStyle name="Normal 91 3 5 2 4" xfId="6928" xr:uid="{00000000-0005-0000-0000-0000E8A70000}"/>
    <cellStyle name="Normal 91 3 5 2 4 2" xfId="16445" xr:uid="{00000000-0005-0000-0000-0000E9A70000}"/>
    <cellStyle name="Normal 91 3 5 2 4 3" xfId="24598" xr:uid="{00000000-0005-0000-0000-0000EAA70000}"/>
    <cellStyle name="Normal 91 3 5 2 4 4" xfId="32751" xr:uid="{00000000-0005-0000-0000-0000EBA70000}"/>
    <cellStyle name="Normal 91 3 5 2 4 5" xfId="40983" xr:uid="{00000000-0005-0000-0000-0000ECA70000}"/>
    <cellStyle name="Normal 91 3 5 2 4 6" xfId="50494" xr:uid="{00000000-0005-0000-0000-0000EDA70000}"/>
    <cellStyle name="Normal 91 3 5 2 5" xfId="10845" xr:uid="{00000000-0005-0000-0000-0000EEA70000}"/>
    <cellStyle name="Normal 91 3 5 2 6" xfId="19004" xr:uid="{00000000-0005-0000-0000-0000EFA70000}"/>
    <cellStyle name="Normal 91 3 5 2 7" xfId="27157" xr:uid="{00000000-0005-0000-0000-0000F0A70000}"/>
    <cellStyle name="Normal 91 3 5 2 8" xfId="35389" xr:uid="{00000000-0005-0000-0000-0000F1A70000}"/>
    <cellStyle name="Normal 91 3 5 2 9" xfId="44900" xr:uid="{00000000-0005-0000-0000-0000F2A70000}"/>
    <cellStyle name="Normal 91 3 5 3" xfId="1968" xr:uid="{00000000-0005-0000-0000-0000F3A70000}"/>
    <cellStyle name="Normal 91 3 5 3 2" xfId="5008" xr:uid="{00000000-0005-0000-0000-0000F4A70000}"/>
    <cellStyle name="Normal 91 3 5 3 2 2" xfId="14525" xr:uid="{00000000-0005-0000-0000-0000F5A70000}"/>
    <cellStyle name="Normal 91 3 5 3 2 3" xfId="22678" xr:uid="{00000000-0005-0000-0000-0000F6A70000}"/>
    <cellStyle name="Normal 91 3 5 3 2 4" xfId="30831" xr:uid="{00000000-0005-0000-0000-0000F7A70000}"/>
    <cellStyle name="Normal 91 3 5 3 2 5" xfId="39063" xr:uid="{00000000-0005-0000-0000-0000F8A70000}"/>
    <cellStyle name="Normal 91 3 5 3 2 6" xfId="48574" xr:uid="{00000000-0005-0000-0000-0000F9A70000}"/>
    <cellStyle name="Normal 91 3 5 3 3" xfId="7568" xr:uid="{00000000-0005-0000-0000-0000FAA70000}"/>
    <cellStyle name="Normal 91 3 5 3 3 2" xfId="17085" xr:uid="{00000000-0005-0000-0000-0000FBA70000}"/>
    <cellStyle name="Normal 91 3 5 3 3 3" xfId="25238" xr:uid="{00000000-0005-0000-0000-0000FCA70000}"/>
    <cellStyle name="Normal 91 3 5 3 3 4" xfId="33391" xr:uid="{00000000-0005-0000-0000-0000FDA70000}"/>
    <cellStyle name="Normal 91 3 5 3 3 5" xfId="41623" xr:uid="{00000000-0005-0000-0000-0000FEA70000}"/>
    <cellStyle name="Normal 91 3 5 3 3 6" xfId="51134" xr:uid="{00000000-0005-0000-0000-0000FFA70000}"/>
    <cellStyle name="Normal 91 3 5 3 4" xfId="11485" xr:uid="{00000000-0005-0000-0000-000000A80000}"/>
    <cellStyle name="Normal 91 3 5 3 5" xfId="19644" xr:uid="{00000000-0005-0000-0000-000001A80000}"/>
    <cellStyle name="Normal 91 3 5 3 6" xfId="27797" xr:uid="{00000000-0005-0000-0000-000002A80000}"/>
    <cellStyle name="Normal 91 3 5 3 7" xfId="36029" xr:uid="{00000000-0005-0000-0000-000003A80000}"/>
    <cellStyle name="Normal 91 3 5 3 8" xfId="45540" xr:uid="{00000000-0005-0000-0000-000004A80000}"/>
    <cellStyle name="Normal 91 3 5 4" xfId="3725" xr:uid="{00000000-0005-0000-0000-000005A80000}"/>
    <cellStyle name="Normal 91 3 5 4 2" xfId="13242" xr:uid="{00000000-0005-0000-0000-000006A80000}"/>
    <cellStyle name="Normal 91 3 5 4 3" xfId="21398" xr:uid="{00000000-0005-0000-0000-000007A80000}"/>
    <cellStyle name="Normal 91 3 5 4 4" xfId="29551" xr:uid="{00000000-0005-0000-0000-000008A80000}"/>
    <cellStyle name="Normal 91 3 5 4 5" xfId="37783" xr:uid="{00000000-0005-0000-0000-000009A80000}"/>
    <cellStyle name="Normal 91 3 5 4 6" xfId="47294" xr:uid="{00000000-0005-0000-0000-00000AA80000}"/>
    <cellStyle name="Normal 91 3 5 5" xfId="6288" xr:uid="{00000000-0005-0000-0000-00000BA80000}"/>
    <cellStyle name="Normal 91 3 5 5 2" xfId="15805" xr:uid="{00000000-0005-0000-0000-00000CA80000}"/>
    <cellStyle name="Normal 91 3 5 5 3" xfId="23958" xr:uid="{00000000-0005-0000-0000-00000DA80000}"/>
    <cellStyle name="Normal 91 3 5 5 4" xfId="32111" xr:uid="{00000000-0005-0000-0000-00000EA80000}"/>
    <cellStyle name="Normal 91 3 5 5 5" xfId="40343" xr:uid="{00000000-0005-0000-0000-00000FA80000}"/>
    <cellStyle name="Normal 91 3 5 5 6" xfId="49854" xr:uid="{00000000-0005-0000-0000-000010A80000}"/>
    <cellStyle name="Normal 91 3 5 6" xfId="10205" xr:uid="{00000000-0005-0000-0000-000011A80000}"/>
    <cellStyle name="Normal 91 3 5 7" xfId="18364" xr:uid="{00000000-0005-0000-0000-000012A80000}"/>
    <cellStyle name="Normal 91 3 5 8" xfId="26517" xr:uid="{00000000-0005-0000-0000-000013A80000}"/>
    <cellStyle name="Normal 91 3 5 9" xfId="34749" xr:uid="{00000000-0005-0000-0000-000014A80000}"/>
    <cellStyle name="Normal 91 3 6" xfId="1005" xr:uid="{00000000-0005-0000-0000-000015A80000}"/>
    <cellStyle name="Normal 91 3 6 2" xfId="2288" xr:uid="{00000000-0005-0000-0000-000016A80000}"/>
    <cellStyle name="Normal 91 3 6 2 2" xfId="5328" xr:uid="{00000000-0005-0000-0000-000017A80000}"/>
    <cellStyle name="Normal 91 3 6 2 2 2" xfId="14845" xr:uid="{00000000-0005-0000-0000-000018A80000}"/>
    <cellStyle name="Normal 91 3 6 2 2 3" xfId="22998" xr:uid="{00000000-0005-0000-0000-000019A80000}"/>
    <cellStyle name="Normal 91 3 6 2 2 4" xfId="31151" xr:uid="{00000000-0005-0000-0000-00001AA80000}"/>
    <cellStyle name="Normal 91 3 6 2 2 5" xfId="39383" xr:uid="{00000000-0005-0000-0000-00001BA80000}"/>
    <cellStyle name="Normal 91 3 6 2 2 6" xfId="48894" xr:uid="{00000000-0005-0000-0000-00001CA80000}"/>
    <cellStyle name="Normal 91 3 6 2 3" xfId="7888" xr:uid="{00000000-0005-0000-0000-00001DA80000}"/>
    <cellStyle name="Normal 91 3 6 2 3 2" xfId="17405" xr:uid="{00000000-0005-0000-0000-00001EA80000}"/>
    <cellStyle name="Normal 91 3 6 2 3 3" xfId="25558" xr:uid="{00000000-0005-0000-0000-00001FA80000}"/>
    <cellStyle name="Normal 91 3 6 2 3 4" xfId="33711" xr:uid="{00000000-0005-0000-0000-000020A80000}"/>
    <cellStyle name="Normal 91 3 6 2 3 5" xfId="41943" xr:uid="{00000000-0005-0000-0000-000021A80000}"/>
    <cellStyle name="Normal 91 3 6 2 3 6" xfId="51454" xr:uid="{00000000-0005-0000-0000-000022A80000}"/>
    <cellStyle name="Normal 91 3 6 2 4" xfId="11805" xr:uid="{00000000-0005-0000-0000-000023A80000}"/>
    <cellStyle name="Normal 91 3 6 2 5" xfId="19964" xr:uid="{00000000-0005-0000-0000-000024A80000}"/>
    <cellStyle name="Normal 91 3 6 2 6" xfId="28117" xr:uid="{00000000-0005-0000-0000-000025A80000}"/>
    <cellStyle name="Normal 91 3 6 2 7" xfId="36349" xr:uid="{00000000-0005-0000-0000-000026A80000}"/>
    <cellStyle name="Normal 91 3 6 2 8" xfId="45860" xr:uid="{00000000-0005-0000-0000-000027A80000}"/>
    <cellStyle name="Normal 91 3 6 3" xfId="4048" xr:uid="{00000000-0005-0000-0000-000028A80000}"/>
    <cellStyle name="Normal 91 3 6 3 2" xfId="13565" xr:uid="{00000000-0005-0000-0000-000029A80000}"/>
    <cellStyle name="Normal 91 3 6 3 3" xfId="21718" xr:uid="{00000000-0005-0000-0000-00002AA80000}"/>
    <cellStyle name="Normal 91 3 6 3 4" xfId="29871" xr:uid="{00000000-0005-0000-0000-00002BA80000}"/>
    <cellStyle name="Normal 91 3 6 3 5" xfId="38103" xr:uid="{00000000-0005-0000-0000-00002CA80000}"/>
    <cellStyle name="Normal 91 3 6 3 6" xfId="47614" xr:uid="{00000000-0005-0000-0000-00002DA80000}"/>
    <cellStyle name="Normal 91 3 6 4" xfId="6608" xr:uid="{00000000-0005-0000-0000-00002EA80000}"/>
    <cellStyle name="Normal 91 3 6 4 2" xfId="16125" xr:uid="{00000000-0005-0000-0000-00002FA80000}"/>
    <cellStyle name="Normal 91 3 6 4 3" xfId="24278" xr:uid="{00000000-0005-0000-0000-000030A80000}"/>
    <cellStyle name="Normal 91 3 6 4 4" xfId="32431" xr:uid="{00000000-0005-0000-0000-000031A80000}"/>
    <cellStyle name="Normal 91 3 6 4 5" xfId="40663" xr:uid="{00000000-0005-0000-0000-000032A80000}"/>
    <cellStyle name="Normal 91 3 6 4 6" xfId="50174" xr:uid="{00000000-0005-0000-0000-000033A80000}"/>
    <cellStyle name="Normal 91 3 6 5" xfId="10525" xr:uid="{00000000-0005-0000-0000-000034A80000}"/>
    <cellStyle name="Normal 91 3 6 6" xfId="18684" xr:uid="{00000000-0005-0000-0000-000035A80000}"/>
    <cellStyle name="Normal 91 3 6 7" xfId="26837" xr:uid="{00000000-0005-0000-0000-000036A80000}"/>
    <cellStyle name="Normal 91 3 6 8" xfId="35069" xr:uid="{00000000-0005-0000-0000-000037A80000}"/>
    <cellStyle name="Normal 91 3 6 9" xfId="44580" xr:uid="{00000000-0005-0000-0000-000038A80000}"/>
    <cellStyle name="Normal 91 3 7" xfId="1648" xr:uid="{00000000-0005-0000-0000-000039A80000}"/>
    <cellStyle name="Normal 91 3 7 2" xfId="4688" xr:uid="{00000000-0005-0000-0000-00003AA80000}"/>
    <cellStyle name="Normal 91 3 7 2 2" xfId="14205" xr:uid="{00000000-0005-0000-0000-00003BA80000}"/>
    <cellStyle name="Normal 91 3 7 2 3" xfId="22358" xr:uid="{00000000-0005-0000-0000-00003CA80000}"/>
    <cellStyle name="Normal 91 3 7 2 4" xfId="30511" xr:uid="{00000000-0005-0000-0000-00003DA80000}"/>
    <cellStyle name="Normal 91 3 7 2 5" xfId="38743" xr:uid="{00000000-0005-0000-0000-00003EA80000}"/>
    <cellStyle name="Normal 91 3 7 2 6" xfId="48254" xr:uid="{00000000-0005-0000-0000-00003FA80000}"/>
    <cellStyle name="Normal 91 3 7 3" xfId="7248" xr:uid="{00000000-0005-0000-0000-000040A80000}"/>
    <cellStyle name="Normal 91 3 7 3 2" xfId="16765" xr:uid="{00000000-0005-0000-0000-000041A80000}"/>
    <cellStyle name="Normal 91 3 7 3 3" xfId="24918" xr:uid="{00000000-0005-0000-0000-000042A80000}"/>
    <cellStyle name="Normal 91 3 7 3 4" xfId="33071" xr:uid="{00000000-0005-0000-0000-000043A80000}"/>
    <cellStyle name="Normal 91 3 7 3 5" xfId="41303" xr:uid="{00000000-0005-0000-0000-000044A80000}"/>
    <cellStyle name="Normal 91 3 7 3 6" xfId="50814" xr:uid="{00000000-0005-0000-0000-000045A80000}"/>
    <cellStyle name="Normal 91 3 7 4" xfId="11165" xr:uid="{00000000-0005-0000-0000-000046A80000}"/>
    <cellStyle name="Normal 91 3 7 5" xfId="19324" xr:uid="{00000000-0005-0000-0000-000047A80000}"/>
    <cellStyle name="Normal 91 3 7 6" xfId="27477" xr:uid="{00000000-0005-0000-0000-000048A80000}"/>
    <cellStyle name="Normal 91 3 7 7" xfId="35709" xr:uid="{00000000-0005-0000-0000-000049A80000}"/>
    <cellStyle name="Normal 91 3 7 8" xfId="45220" xr:uid="{00000000-0005-0000-0000-00004AA80000}"/>
    <cellStyle name="Normal 91 3 8" xfId="2927" xr:uid="{00000000-0005-0000-0000-00004BA80000}"/>
    <cellStyle name="Normal 91 3 8 2" xfId="12444" xr:uid="{00000000-0005-0000-0000-00004CA80000}"/>
    <cellStyle name="Normal 91 3 8 3" xfId="20603" xr:uid="{00000000-0005-0000-0000-00004DA80000}"/>
    <cellStyle name="Normal 91 3 8 4" xfId="28756" xr:uid="{00000000-0005-0000-0000-00004EA80000}"/>
    <cellStyle name="Normal 91 3 8 5" xfId="36988" xr:uid="{00000000-0005-0000-0000-00004FA80000}"/>
    <cellStyle name="Normal 91 3 8 6" xfId="46499" xr:uid="{00000000-0005-0000-0000-000050A80000}"/>
    <cellStyle name="Normal 91 3 9" xfId="3006" xr:uid="{00000000-0005-0000-0000-000051A80000}"/>
    <cellStyle name="Normal 91 3 9 2" xfId="12523" xr:uid="{00000000-0005-0000-0000-000052A80000}"/>
    <cellStyle name="Normal 91 3 9 3" xfId="20682" xr:uid="{00000000-0005-0000-0000-000053A80000}"/>
    <cellStyle name="Normal 91 3 9 4" xfId="28835" xr:uid="{00000000-0005-0000-0000-000054A80000}"/>
    <cellStyle name="Normal 91 3 9 5" xfId="37067" xr:uid="{00000000-0005-0000-0000-000055A80000}"/>
    <cellStyle name="Normal 91 3 9 6" xfId="46578" xr:uid="{00000000-0005-0000-0000-000056A80000}"/>
    <cellStyle name="Normal 92" xfId="300" xr:uid="{00000000-0005-0000-0000-000057A80000}"/>
    <cellStyle name="Normal 92 2" xfId="301" xr:uid="{00000000-0005-0000-0000-000058A80000}"/>
    <cellStyle name="Normal 92 3" xfId="302" xr:uid="{00000000-0005-0000-0000-000059A80000}"/>
    <cellStyle name="Normal 92 3 10" xfId="3086" xr:uid="{00000000-0005-0000-0000-00005AA80000}"/>
    <cellStyle name="Normal 92 3 10 2" xfId="12603" xr:uid="{00000000-0005-0000-0000-00005BA80000}"/>
    <cellStyle name="Normal 92 3 10 3" xfId="20762" xr:uid="{00000000-0005-0000-0000-00005CA80000}"/>
    <cellStyle name="Normal 92 3 10 4" xfId="28915" xr:uid="{00000000-0005-0000-0000-00005DA80000}"/>
    <cellStyle name="Normal 92 3 10 5" xfId="37147" xr:uid="{00000000-0005-0000-0000-00005EA80000}"/>
    <cellStyle name="Normal 92 3 10 6" xfId="46658" xr:uid="{00000000-0005-0000-0000-00005FA80000}"/>
    <cellStyle name="Normal 92 3 11" xfId="3165" xr:uid="{00000000-0005-0000-0000-000060A80000}"/>
    <cellStyle name="Normal 92 3 11 2" xfId="12682" xr:uid="{00000000-0005-0000-0000-000061A80000}"/>
    <cellStyle name="Normal 92 3 11 3" xfId="20841" xr:uid="{00000000-0005-0000-0000-000062A80000}"/>
    <cellStyle name="Normal 92 3 11 4" xfId="28994" xr:uid="{00000000-0005-0000-0000-000063A80000}"/>
    <cellStyle name="Normal 92 3 11 5" xfId="37226" xr:uid="{00000000-0005-0000-0000-000064A80000}"/>
    <cellStyle name="Normal 92 3 11 6" xfId="46737" xr:uid="{00000000-0005-0000-0000-000065A80000}"/>
    <cellStyle name="Normal 92 3 12" xfId="3244" xr:uid="{00000000-0005-0000-0000-000066A80000}"/>
    <cellStyle name="Normal 92 3 12 2" xfId="12761" xr:uid="{00000000-0005-0000-0000-000067A80000}"/>
    <cellStyle name="Normal 92 3 12 3" xfId="20920" xr:uid="{00000000-0005-0000-0000-000068A80000}"/>
    <cellStyle name="Normal 92 3 12 4" xfId="29073" xr:uid="{00000000-0005-0000-0000-000069A80000}"/>
    <cellStyle name="Normal 92 3 12 5" xfId="37305" xr:uid="{00000000-0005-0000-0000-00006AA80000}"/>
    <cellStyle name="Normal 92 3 12 6" xfId="46816" xr:uid="{00000000-0005-0000-0000-00006BA80000}"/>
    <cellStyle name="Normal 92 3 13" xfId="3323" xr:uid="{00000000-0005-0000-0000-00006CA80000}"/>
    <cellStyle name="Normal 92 3 13 2" xfId="12840" xr:uid="{00000000-0005-0000-0000-00006DA80000}"/>
    <cellStyle name="Normal 92 3 13 3" xfId="20999" xr:uid="{00000000-0005-0000-0000-00006EA80000}"/>
    <cellStyle name="Normal 92 3 13 4" xfId="29152" xr:uid="{00000000-0005-0000-0000-00006FA80000}"/>
    <cellStyle name="Normal 92 3 13 5" xfId="37384" xr:uid="{00000000-0005-0000-0000-000070A80000}"/>
    <cellStyle name="Normal 92 3 13 6" xfId="46895" xr:uid="{00000000-0005-0000-0000-000071A80000}"/>
    <cellStyle name="Normal 92 3 14" xfId="3403" xr:uid="{00000000-0005-0000-0000-000072A80000}"/>
    <cellStyle name="Normal 92 3 14 2" xfId="12920" xr:uid="{00000000-0005-0000-0000-000073A80000}"/>
    <cellStyle name="Normal 92 3 14 3" xfId="21079" xr:uid="{00000000-0005-0000-0000-000074A80000}"/>
    <cellStyle name="Normal 92 3 14 4" xfId="29232" xr:uid="{00000000-0005-0000-0000-000075A80000}"/>
    <cellStyle name="Normal 92 3 14 5" xfId="37464" xr:uid="{00000000-0005-0000-0000-000076A80000}"/>
    <cellStyle name="Normal 92 3 14 6" xfId="46975" xr:uid="{00000000-0005-0000-0000-000077A80000}"/>
    <cellStyle name="Normal 92 3 15" xfId="5969" xr:uid="{00000000-0005-0000-0000-000078A80000}"/>
    <cellStyle name="Normal 92 3 15 2" xfId="15486" xr:uid="{00000000-0005-0000-0000-000079A80000}"/>
    <cellStyle name="Normal 92 3 15 3" xfId="23639" xr:uid="{00000000-0005-0000-0000-00007AA80000}"/>
    <cellStyle name="Normal 92 3 15 4" xfId="31792" xr:uid="{00000000-0005-0000-0000-00007BA80000}"/>
    <cellStyle name="Normal 92 3 15 5" xfId="40024" xr:uid="{00000000-0005-0000-0000-00007CA80000}"/>
    <cellStyle name="Normal 92 3 15 6" xfId="49535" xr:uid="{00000000-0005-0000-0000-00007DA80000}"/>
    <cellStyle name="Normal 92 3 16" xfId="8528" xr:uid="{00000000-0005-0000-0000-00007EA80000}"/>
    <cellStyle name="Normal 92 3 16 2" xfId="42583" xr:uid="{00000000-0005-0000-0000-00007FA80000}"/>
    <cellStyle name="Normal 92 3 16 3" xfId="52094" xr:uid="{00000000-0005-0000-0000-000080A80000}"/>
    <cellStyle name="Normal 92 3 17" xfId="8607" xr:uid="{00000000-0005-0000-0000-000081A80000}"/>
    <cellStyle name="Normal 92 3 17 2" xfId="42662" xr:uid="{00000000-0005-0000-0000-000082A80000}"/>
    <cellStyle name="Normal 92 3 17 3" xfId="52173" xr:uid="{00000000-0005-0000-0000-000083A80000}"/>
    <cellStyle name="Normal 92 3 18" xfId="8686" xr:uid="{00000000-0005-0000-0000-000084A80000}"/>
    <cellStyle name="Normal 92 3 18 2" xfId="42741" xr:uid="{00000000-0005-0000-0000-000085A80000}"/>
    <cellStyle name="Normal 92 3 18 3" xfId="52252" xr:uid="{00000000-0005-0000-0000-000086A80000}"/>
    <cellStyle name="Normal 92 3 19" xfId="8765" xr:uid="{00000000-0005-0000-0000-000087A80000}"/>
    <cellStyle name="Normal 92 3 19 2" xfId="42820" xr:uid="{00000000-0005-0000-0000-000088A80000}"/>
    <cellStyle name="Normal 92 3 19 3" xfId="52331" xr:uid="{00000000-0005-0000-0000-000089A80000}"/>
    <cellStyle name="Normal 92 3 2" xfId="402" xr:uid="{00000000-0005-0000-0000-00008AA80000}"/>
    <cellStyle name="Normal 92 3 2 10" xfId="3212" xr:uid="{00000000-0005-0000-0000-00008BA80000}"/>
    <cellStyle name="Normal 92 3 2 10 2" xfId="12729" xr:uid="{00000000-0005-0000-0000-00008CA80000}"/>
    <cellStyle name="Normal 92 3 2 10 3" xfId="20888" xr:uid="{00000000-0005-0000-0000-00008DA80000}"/>
    <cellStyle name="Normal 92 3 2 10 4" xfId="29041" xr:uid="{00000000-0005-0000-0000-00008EA80000}"/>
    <cellStyle name="Normal 92 3 2 10 5" xfId="37273" xr:uid="{00000000-0005-0000-0000-00008FA80000}"/>
    <cellStyle name="Normal 92 3 2 10 6" xfId="46784" xr:uid="{00000000-0005-0000-0000-000090A80000}"/>
    <cellStyle name="Normal 92 3 2 11" xfId="3291" xr:uid="{00000000-0005-0000-0000-000091A80000}"/>
    <cellStyle name="Normal 92 3 2 11 2" xfId="12808" xr:uid="{00000000-0005-0000-0000-000092A80000}"/>
    <cellStyle name="Normal 92 3 2 11 3" xfId="20967" xr:uid="{00000000-0005-0000-0000-000093A80000}"/>
    <cellStyle name="Normal 92 3 2 11 4" xfId="29120" xr:uid="{00000000-0005-0000-0000-000094A80000}"/>
    <cellStyle name="Normal 92 3 2 11 5" xfId="37352" xr:uid="{00000000-0005-0000-0000-000095A80000}"/>
    <cellStyle name="Normal 92 3 2 11 6" xfId="46863" xr:uid="{00000000-0005-0000-0000-000096A80000}"/>
    <cellStyle name="Normal 92 3 2 12" xfId="3370" xr:uid="{00000000-0005-0000-0000-000097A80000}"/>
    <cellStyle name="Normal 92 3 2 12 2" xfId="12887" xr:uid="{00000000-0005-0000-0000-000098A80000}"/>
    <cellStyle name="Normal 92 3 2 12 3" xfId="21046" xr:uid="{00000000-0005-0000-0000-000099A80000}"/>
    <cellStyle name="Normal 92 3 2 12 4" xfId="29199" xr:uid="{00000000-0005-0000-0000-00009AA80000}"/>
    <cellStyle name="Normal 92 3 2 12 5" xfId="37431" xr:uid="{00000000-0005-0000-0000-00009BA80000}"/>
    <cellStyle name="Normal 92 3 2 12 6" xfId="46942" xr:uid="{00000000-0005-0000-0000-00009CA80000}"/>
    <cellStyle name="Normal 92 3 2 13" xfId="3450" xr:uid="{00000000-0005-0000-0000-00009DA80000}"/>
    <cellStyle name="Normal 92 3 2 13 2" xfId="12967" xr:uid="{00000000-0005-0000-0000-00009EA80000}"/>
    <cellStyle name="Normal 92 3 2 13 3" xfId="21126" xr:uid="{00000000-0005-0000-0000-00009FA80000}"/>
    <cellStyle name="Normal 92 3 2 13 4" xfId="29279" xr:uid="{00000000-0005-0000-0000-0000A0A80000}"/>
    <cellStyle name="Normal 92 3 2 13 5" xfId="37511" xr:uid="{00000000-0005-0000-0000-0000A1A80000}"/>
    <cellStyle name="Normal 92 3 2 13 6" xfId="47022" xr:uid="{00000000-0005-0000-0000-0000A2A80000}"/>
    <cellStyle name="Normal 92 3 2 14" xfId="6016" xr:uid="{00000000-0005-0000-0000-0000A3A80000}"/>
    <cellStyle name="Normal 92 3 2 14 2" xfId="15533" xr:uid="{00000000-0005-0000-0000-0000A4A80000}"/>
    <cellStyle name="Normal 92 3 2 14 3" xfId="23686" xr:uid="{00000000-0005-0000-0000-0000A5A80000}"/>
    <cellStyle name="Normal 92 3 2 14 4" xfId="31839" xr:uid="{00000000-0005-0000-0000-0000A6A80000}"/>
    <cellStyle name="Normal 92 3 2 14 5" xfId="40071" xr:uid="{00000000-0005-0000-0000-0000A7A80000}"/>
    <cellStyle name="Normal 92 3 2 14 6" xfId="49582" xr:uid="{00000000-0005-0000-0000-0000A8A80000}"/>
    <cellStyle name="Normal 92 3 2 15" xfId="8575" xr:uid="{00000000-0005-0000-0000-0000A9A80000}"/>
    <cellStyle name="Normal 92 3 2 15 2" xfId="42630" xr:uid="{00000000-0005-0000-0000-0000AAA80000}"/>
    <cellStyle name="Normal 92 3 2 15 3" xfId="52141" xr:uid="{00000000-0005-0000-0000-0000ABA80000}"/>
    <cellStyle name="Normal 92 3 2 16" xfId="8654" xr:uid="{00000000-0005-0000-0000-0000ACA80000}"/>
    <cellStyle name="Normal 92 3 2 16 2" xfId="42709" xr:uid="{00000000-0005-0000-0000-0000ADA80000}"/>
    <cellStyle name="Normal 92 3 2 16 3" xfId="52220" xr:uid="{00000000-0005-0000-0000-0000AEA80000}"/>
    <cellStyle name="Normal 92 3 2 17" xfId="8733" xr:uid="{00000000-0005-0000-0000-0000AFA80000}"/>
    <cellStyle name="Normal 92 3 2 17 2" xfId="42788" xr:uid="{00000000-0005-0000-0000-0000B0A80000}"/>
    <cellStyle name="Normal 92 3 2 17 3" xfId="52299" xr:uid="{00000000-0005-0000-0000-0000B1A80000}"/>
    <cellStyle name="Normal 92 3 2 18" xfId="8812" xr:uid="{00000000-0005-0000-0000-0000B2A80000}"/>
    <cellStyle name="Normal 92 3 2 18 2" xfId="42867" xr:uid="{00000000-0005-0000-0000-0000B3A80000}"/>
    <cellStyle name="Normal 92 3 2 18 3" xfId="52378" xr:uid="{00000000-0005-0000-0000-0000B4A80000}"/>
    <cellStyle name="Normal 92 3 2 19" xfId="8891" xr:uid="{00000000-0005-0000-0000-0000B5A80000}"/>
    <cellStyle name="Normal 92 3 2 19 2" xfId="42946" xr:uid="{00000000-0005-0000-0000-0000B6A80000}"/>
    <cellStyle name="Normal 92 3 2 19 3" xfId="52457" xr:uid="{00000000-0005-0000-0000-0000B7A80000}"/>
    <cellStyle name="Normal 92 3 2 2" xfId="483" xr:uid="{00000000-0005-0000-0000-0000B8A80000}"/>
    <cellStyle name="Normal 92 3 2 2 10" xfId="26325" xr:uid="{00000000-0005-0000-0000-0000B9A80000}"/>
    <cellStyle name="Normal 92 3 2 2 11" xfId="34557" xr:uid="{00000000-0005-0000-0000-0000BAA80000}"/>
    <cellStyle name="Normal 92 3 2 2 12" xfId="44068" xr:uid="{00000000-0005-0000-0000-0000BBA80000}"/>
    <cellStyle name="Normal 92 3 2 2 2" xfId="644" xr:uid="{00000000-0005-0000-0000-0000BCA80000}"/>
    <cellStyle name="Normal 92 3 2 2 2 10" xfId="34717" xr:uid="{00000000-0005-0000-0000-0000BDA80000}"/>
    <cellStyle name="Normal 92 3 2 2 2 11" xfId="44228" xr:uid="{00000000-0005-0000-0000-0000BEA80000}"/>
    <cellStyle name="Normal 92 3 2 2 2 2" xfId="970" xr:uid="{00000000-0005-0000-0000-0000BFA80000}"/>
    <cellStyle name="Normal 92 3 2 2 2 2 10" xfId="44548" xr:uid="{00000000-0005-0000-0000-0000C0A80000}"/>
    <cellStyle name="Normal 92 3 2 2 2 2 2" xfId="1613" xr:uid="{00000000-0005-0000-0000-0000C1A80000}"/>
    <cellStyle name="Normal 92 3 2 2 2 2 2 2" xfId="2896" xr:uid="{00000000-0005-0000-0000-0000C2A80000}"/>
    <cellStyle name="Normal 92 3 2 2 2 2 2 2 2" xfId="5936" xr:uid="{00000000-0005-0000-0000-0000C3A80000}"/>
    <cellStyle name="Normal 92 3 2 2 2 2 2 2 2 2" xfId="15453" xr:uid="{00000000-0005-0000-0000-0000C4A80000}"/>
    <cellStyle name="Normal 92 3 2 2 2 2 2 2 2 3" xfId="23606" xr:uid="{00000000-0005-0000-0000-0000C5A80000}"/>
    <cellStyle name="Normal 92 3 2 2 2 2 2 2 2 4" xfId="31759" xr:uid="{00000000-0005-0000-0000-0000C6A80000}"/>
    <cellStyle name="Normal 92 3 2 2 2 2 2 2 2 5" xfId="39991" xr:uid="{00000000-0005-0000-0000-0000C7A80000}"/>
    <cellStyle name="Normal 92 3 2 2 2 2 2 2 2 6" xfId="49502" xr:uid="{00000000-0005-0000-0000-0000C8A80000}"/>
    <cellStyle name="Normal 92 3 2 2 2 2 2 2 3" xfId="8496" xr:uid="{00000000-0005-0000-0000-0000C9A80000}"/>
    <cellStyle name="Normal 92 3 2 2 2 2 2 2 3 2" xfId="18013" xr:uid="{00000000-0005-0000-0000-0000CAA80000}"/>
    <cellStyle name="Normal 92 3 2 2 2 2 2 2 3 3" xfId="26166" xr:uid="{00000000-0005-0000-0000-0000CBA80000}"/>
    <cellStyle name="Normal 92 3 2 2 2 2 2 2 3 4" xfId="34319" xr:uid="{00000000-0005-0000-0000-0000CCA80000}"/>
    <cellStyle name="Normal 92 3 2 2 2 2 2 2 3 5" xfId="42551" xr:uid="{00000000-0005-0000-0000-0000CDA80000}"/>
    <cellStyle name="Normal 92 3 2 2 2 2 2 2 3 6" xfId="52062" xr:uid="{00000000-0005-0000-0000-0000CEA80000}"/>
    <cellStyle name="Normal 92 3 2 2 2 2 2 2 4" xfId="12413" xr:uid="{00000000-0005-0000-0000-0000CFA80000}"/>
    <cellStyle name="Normal 92 3 2 2 2 2 2 2 5" xfId="20572" xr:uid="{00000000-0005-0000-0000-0000D0A80000}"/>
    <cellStyle name="Normal 92 3 2 2 2 2 2 2 6" xfId="28725" xr:uid="{00000000-0005-0000-0000-0000D1A80000}"/>
    <cellStyle name="Normal 92 3 2 2 2 2 2 2 7" xfId="36957" xr:uid="{00000000-0005-0000-0000-0000D2A80000}"/>
    <cellStyle name="Normal 92 3 2 2 2 2 2 2 8" xfId="46468" xr:uid="{00000000-0005-0000-0000-0000D3A80000}"/>
    <cellStyle name="Normal 92 3 2 2 2 2 2 3" xfId="4656" xr:uid="{00000000-0005-0000-0000-0000D4A80000}"/>
    <cellStyle name="Normal 92 3 2 2 2 2 2 3 2" xfId="14173" xr:uid="{00000000-0005-0000-0000-0000D5A80000}"/>
    <cellStyle name="Normal 92 3 2 2 2 2 2 3 3" xfId="22326" xr:uid="{00000000-0005-0000-0000-0000D6A80000}"/>
    <cellStyle name="Normal 92 3 2 2 2 2 2 3 4" xfId="30479" xr:uid="{00000000-0005-0000-0000-0000D7A80000}"/>
    <cellStyle name="Normal 92 3 2 2 2 2 2 3 5" xfId="38711" xr:uid="{00000000-0005-0000-0000-0000D8A80000}"/>
    <cellStyle name="Normal 92 3 2 2 2 2 2 3 6" xfId="48222" xr:uid="{00000000-0005-0000-0000-0000D9A80000}"/>
    <cellStyle name="Normal 92 3 2 2 2 2 2 4" xfId="7216" xr:uid="{00000000-0005-0000-0000-0000DAA80000}"/>
    <cellStyle name="Normal 92 3 2 2 2 2 2 4 2" xfId="16733" xr:uid="{00000000-0005-0000-0000-0000DBA80000}"/>
    <cellStyle name="Normal 92 3 2 2 2 2 2 4 3" xfId="24886" xr:uid="{00000000-0005-0000-0000-0000DCA80000}"/>
    <cellStyle name="Normal 92 3 2 2 2 2 2 4 4" xfId="33039" xr:uid="{00000000-0005-0000-0000-0000DDA80000}"/>
    <cellStyle name="Normal 92 3 2 2 2 2 2 4 5" xfId="41271" xr:uid="{00000000-0005-0000-0000-0000DEA80000}"/>
    <cellStyle name="Normal 92 3 2 2 2 2 2 4 6" xfId="50782" xr:uid="{00000000-0005-0000-0000-0000DFA80000}"/>
    <cellStyle name="Normal 92 3 2 2 2 2 2 5" xfId="11133" xr:uid="{00000000-0005-0000-0000-0000E0A80000}"/>
    <cellStyle name="Normal 92 3 2 2 2 2 2 6" xfId="19292" xr:uid="{00000000-0005-0000-0000-0000E1A80000}"/>
    <cellStyle name="Normal 92 3 2 2 2 2 2 7" xfId="27445" xr:uid="{00000000-0005-0000-0000-0000E2A80000}"/>
    <cellStyle name="Normal 92 3 2 2 2 2 2 8" xfId="35677" xr:uid="{00000000-0005-0000-0000-0000E3A80000}"/>
    <cellStyle name="Normal 92 3 2 2 2 2 2 9" xfId="45188" xr:uid="{00000000-0005-0000-0000-0000E4A80000}"/>
    <cellStyle name="Normal 92 3 2 2 2 2 3" xfId="2256" xr:uid="{00000000-0005-0000-0000-0000E5A80000}"/>
    <cellStyle name="Normal 92 3 2 2 2 2 3 2" xfId="5296" xr:uid="{00000000-0005-0000-0000-0000E6A80000}"/>
    <cellStyle name="Normal 92 3 2 2 2 2 3 2 2" xfId="14813" xr:uid="{00000000-0005-0000-0000-0000E7A80000}"/>
    <cellStyle name="Normal 92 3 2 2 2 2 3 2 3" xfId="22966" xr:uid="{00000000-0005-0000-0000-0000E8A80000}"/>
    <cellStyle name="Normal 92 3 2 2 2 2 3 2 4" xfId="31119" xr:uid="{00000000-0005-0000-0000-0000E9A80000}"/>
    <cellStyle name="Normal 92 3 2 2 2 2 3 2 5" xfId="39351" xr:uid="{00000000-0005-0000-0000-0000EAA80000}"/>
    <cellStyle name="Normal 92 3 2 2 2 2 3 2 6" xfId="48862" xr:uid="{00000000-0005-0000-0000-0000EBA80000}"/>
    <cellStyle name="Normal 92 3 2 2 2 2 3 3" xfId="7856" xr:uid="{00000000-0005-0000-0000-0000ECA80000}"/>
    <cellStyle name="Normal 92 3 2 2 2 2 3 3 2" xfId="17373" xr:uid="{00000000-0005-0000-0000-0000EDA80000}"/>
    <cellStyle name="Normal 92 3 2 2 2 2 3 3 3" xfId="25526" xr:uid="{00000000-0005-0000-0000-0000EEA80000}"/>
    <cellStyle name="Normal 92 3 2 2 2 2 3 3 4" xfId="33679" xr:uid="{00000000-0005-0000-0000-0000EFA80000}"/>
    <cellStyle name="Normal 92 3 2 2 2 2 3 3 5" xfId="41911" xr:uid="{00000000-0005-0000-0000-0000F0A80000}"/>
    <cellStyle name="Normal 92 3 2 2 2 2 3 3 6" xfId="51422" xr:uid="{00000000-0005-0000-0000-0000F1A80000}"/>
    <cellStyle name="Normal 92 3 2 2 2 2 3 4" xfId="11773" xr:uid="{00000000-0005-0000-0000-0000F2A80000}"/>
    <cellStyle name="Normal 92 3 2 2 2 2 3 5" xfId="19932" xr:uid="{00000000-0005-0000-0000-0000F3A80000}"/>
    <cellStyle name="Normal 92 3 2 2 2 2 3 6" xfId="28085" xr:uid="{00000000-0005-0000-0000-0000F4A80000}"/>
    <cellStyle name="Normal 92 3 2 2 2 2 3 7" xfId="36317" xr:uid="{00000000-0005-0000-0000-0000F5A80000}"/>
    <cellStyle name="Normal 92 3 2 2 2 2 3 8" xfId="45828" xr:uid="{00000000-0005-0000-0000-0000F6A80000}"/>
    <cellStyle name="Normal 92 3 2 2 2 2 4" xfId="4016" xr:uid="{00000000-0005-0000-0000-0000F7A80000}"/>
    <cellStyle name="Normal 92 3 2 2 2 2 4 2" xfId="13533" xr:uid="{00000000-0005-0000-0000-0000F8A80000}"/>
    <cellStyle name="Normal 92 3 2 2 2 2 4 3" xfId="21686" xr:uid="{00000000-0005-0000-0000-0000F9A80000}"/>
    <cellStyle name="Normal 92 3 2 2 2 2 4 4" xfId="29839" xr:uid="{00000000-0005-0000-0000-0000FAA80000}"/>
    <cellStyle name="Normal 92 3 2 2 2 2 4 5" xfId="38071" xr:uid="{00000000-0005-0000-0000-0000FBA80000}"/>
    <cellStyle name="Normal 92 3 2 2 2 2 4 6" xfId="47582" xr:uid="{00000000-0005-0000-0000-0000FCA80000}"/>
    <cellStyle name="Normal 92 3 2 2 2 2 5" xfId="6576" xr:uid="{00000000-0005-0000-0000-0000FDA80000}"/>
    <cellStyle name="Normal 92 3 2 2 2 2 5 2" xfId="16093" xr:uid="{00000000-0005-0000-0000-0000FEA80000}"/>
    <cellStyle name="Normal 92 3 2 2 2 2 5 3" xfId="24246" xr:uid="{00000000-0005-0000-0000-0000FFA80000}"/>
    <cellStyle name="Normal 92 3 2 2 2 2 5 4" xfId="32399" xr:uid="{00000000-0005-0000-0000-000000A90000}"/>
    <cellStyle name="Normal 92 3 2 2 2 2 5 5" xfId="40631" xr:uid="{00000000-0005-0000-0000-000001A90000}"/>
    <cellStyle name="Normal 92 3 2 2 2 2 5 6" xfId="50142" xr:uid="{00000000-0005-0000-0000-000002A90000}"/>
    <cellStyle name="Normal 92 3 2 2 2 2 6" xfId="10493" xr:uid="{00000000-0005-0000-0000-000003A90000}"/>
    <cellStyle name="Normal 92 3 2 2 2 2 7" xfId="18652" xr:uid="{00000000-0005-0000-0000-000004A90000}"/>
    <cellStyle name="Normal 92 3 2 2 2 2 8" xfId="26805" xr:uid="{00000000-0005-0000-0000-000005A90000}"/>
    <cellStyle name="Normal 92 3 2 2 2 2 9" xfId="35037" xr:uid="{00000000-0005-0000-0000-000006A90000}"/>
    <cellStyle name="Normal 92 3 2 2 2 3" xfId="1293" xr:uid="{00000000-0005-0000-0000-000007A90000}"/>
    <cellStyle name="Normal 92 3 2 2 2 3 2" xfId="2576" xr:uid="{00000000-0005-0000-0000-000008A90000}"/>
    <cellStyle name="Normal 92 3 2 2 2 3 2 2" xfId="5616" xr:uid="{00000000-0005-0000-0000-000009A90000}"/>
    <cellStyle name="Normal 92 3 2 2 2 3 2 2 2" xfId="15133" xr:uid="{00000000-0005-0000-0000-00000AA90000}"/>
    <cellStyle name="Normal 92 3 2 2 2 3 2 2 3" xfId="23286" xr:uid="{00000000-0005-0000-0000-00000BA90000}"/>
    <cellStyle name="Normal 92 3 2 2 2 3 2 2 4" xfId="31439" xr:uid="{00000000-0005-0000-0000-00000CA90000}"/>
    <cellStyle name="Normal 92 3 2 2 2 3 2 2 5" xfId="39671" xr:uid="{00000000-0005-0000-0000-00000DA90000}"/>
    <cellStyle name="Normal 92 3 2 2 2 3 2 2 6" xfId="49182" xr:uid="{00000000-0005-0000-0000-00000EA90000}"/>
    <cellStyle name="Normal 92 3 2 2 2 3 2 3" xfId="8176" xr:uid="{00000000-0005-0000-0000-00000FA90000}"/>
    <cellStyle name="Normal 92 3 2 2 2 3 2 3 2" xfId="17693" xr:uid="{00000000-0005-0000-0000-000010A90000}"/>
    <cellStyle name="Normal 92 3 2 2 2 3 2 3 3" xfId="25846" xr:uid="{00000000-0005-0000-0000-000011A90000}"/>
    <cellStyle name="Normal 92 3 2 2 2 3 2 3 4" xfId="33999" xr:uid="{00000000-0005-0000-0000-000012A90000}"/>
    <cellStyle name="Normal 92 3 2 2 2 3 2 3 5" xfId="42231" xr:uid="{00000000-0005-0000-0000-000013A90000}"/>
    <cellStyle name="Normal 92 3 2 2 2 3 2 3 6" xfId="51742" xr:uid="{00000000-0005-0000-0000-000014A90000}"/>
    <cellStyle name="Normal 92 3 2 2 2 3 2 4" xfId="12093" xr:uid="{00000000-0005-0000-0000-000015A90000}"/>
    <cellStyle name="Normal 92 3 2 2 2 3 2 5" xfId="20252" xr:uid="{00000000-0005-0000-0000-000016A90000}"/>
    <cellStyle name="Normal 92 3 2 2 2 3 2 6" xfId="28405" xr:uid="{00000000-0005-0000-0000-000017A90000}"/>
    <cellStyle name="Normal 92 3 2 2 2 3 2 7" xfId="36637" xr:uid="{00000000-0005-0000-0000-000018A90000}"/>
    <cellStyle name="Normal 92 3 2 2 2 3 2 8" xfId="46148" xr:uid="{00000000-0005-0000-0000-000019A90000}"/>
    <cellStyle name="Normal 92 3 2 2 2 3 3" xfId="4336" xr:uid="{00000000-0005-0000-0000-00001AA90000}"/>
    <cellStyle name="Normal 92 3 2 2 2 3 3 2" xfId="13853" xr:uid="{00000000-0005-0000-0000-00001BA90000}"/>
    <cellStyle name="Normal 92 3 2 2 2 3 3 3" xfId="22006" xr:uid="{00000000-0005-0000-0000-00001CA90000}"/>
    <cellStyle name="Normal 92 3 2 2 2 3 3 4" xfId="30159" xr:uid="{00000000-0005-0000-0000-00001DA90000}"/>
    <cellStyle name="Normal 92 3 2 2 2 3 3 5" xfId="38391" xr:uid="{00000000-0005-0000-0000-00001EA90000}"/>
    <cellStyle name="Normal 92 3 2 2 2 3 3 6" xfId="47902" xr:uid="{00000000-0005-0000-0000-00001FA90000}"/>
    <cellStyle name="Normal 92 3 2 2 2 3 4" xfId="6896" xr:uid="{00000000-0005-0000-0000-000020A90000}"/>
    <cellStyle name="Normal 92 3 2 2 2 3 4 2" xfId="16413" xr:uid="{00000000-0005-0000-0000-000021A90000}"/>
    <cellStyle name="Normal 92 3 2 2 2 3 4 3" xfId="24566" xr:uid="{00000000-0005-0000-0000-000022A90000}"/>
    <cellStyle name="Normal 92 3 2 2 2 3 4 4" xfId="32719" xr:uid="{00000000-0005-0000-0000-000023A90000}"/>
    <cellStyle name="Normal 92 3 2 2 2 3 4 5" xfId="40951" xr:uid="{00000000-0005-0000-0000-000024A90000}"/>
    <cellStyle name="Normal 92 3 2 2 2 3 4 6" xfId="50462" xr:uid="{00000000-0005-0000-0000-000025A90000}"/>
    <cellStyle name="Normal 92 3 2 2 2 3 5" xfId="10813" xr:uid="{00000000-0005-0000-0000-000026A90000}"/>
    <cellStyle name="Normal 92 3 2 2 2 3 6" xfId="18972" xr:uid="{00000000-0005-0000-0000-000027A90000}"/>
    <cellStyle name="Normal 92 3 2 2 2 3 7" xfId="27125" xr:uid="{00000000-0005-0000-0000-000028A90000}"/>
    <cellStyle name="Normal 92 3 2 2 2 3 8" xfId="35357" xr:uid="{00000000-0005-0000-0000-000029A90000}"/>
    <cellStyle name="Normal 92 3 2 2 2 3 9" xfId="44868" xr:uid="{00000000-0005-0000-0000-00002AA90000}"/>
    <cellStyle name="Normal 92 3 2 2 2 4" xfId="1936" xr:uid="{00000000-0005-0000-0000-00002BA90000}"/>
    <cellStyle name="Normal 92 3 2 2 2 4 2" xfId="4976" xr:uid="{00000000-0005-0000-0000-00002CA90000}"/>
    <cellStyle name="Normal 92 3 2 2 2 4 2 2" xfId="14493" xr:uid="{00000000-0005-0000-0000-00002DA90000}"/>
    <cellStyle name="Normal 92 3 2 2 2 4 2 3" xfId="22646" xr:uid="{00000000-0005-0000-0000-00002EA90000}"/>
    <cellStyle name="Normal 92 3 2 2 2 4 2 4" xfId="30799" xr:uid="{00000000-0005-0000-0000-00002FA90000}"/>
    <cellStyle name="Normal 92 3 2 2 2 4 2 5" xfId="39031" xr:uid="{00000000-0005-0000-0000-000030A90000}"/>
    <cellStyle name="Normal 92 3 2 2 2 4 2 6" xfId="48542" xr:uid="{00000000-0005-0000-0000-000031A90000}"/>
    <cellStyle name="Normal 92 3 2 2 2 4 3" xfId="7536" xr:uid="{00000000-0005-0000-0000-000032A90000}"/>
    <cellStyle name="Normal 92 3 2 2 2 4 3 2" xfId="17053" xr:uid="{00000000-0005-0000-0000-000033A90000}"/>
    <cellStyle name="Normal 92 3 2 2 2 4 3 3" xfId="25206" xr:uid="{00000000-0005-0000-0000-000034A90000}"/>
    <cellStyle name="Normal 92 3 2 2 2 4 3 4" xfId="33359" xr:uid="{00000000-0005-0000-0000-000035A90000}"/>
    <cellStyle name="Normal 92 3 2 2 2 4 3 5" xfId="41591" xr:uid="{00000000-0005-0000-0000-000036A90000}"/>
    <cellStyle name="Normal 92 3 2 2 2 4 3 6" xfId="51102" xr:uid="{00000000-0005-0000-0000-000037A90000}"/>
    <cellStyle name="Normal 92 3 2 2 2 4 4" xfId="11453" xr:uid="{00000000-0005-0000-0000-000038A90000}"/>
    <cellStyle name="Normal 92 3 2 2 2 4 5" xfId="19612" xr:uid="{00000000-0005-0000-0000-000039A90000}"/>
    <cellStyle name="Normal 92 3 2 2 2 4 6" xfId="27765" xr:uid="{00000000-0005-0000-0000-00003AA90000}"/>
    <cellStyle name="Normal 92 3 2 2 2 4 7" xfId="35997" xr:uid="{00000000-0005-0000-0000-00003BA90000}"/>
    <cellStyle name="Normal 92 3 2 2 2 4 8" xfId="45508" xr:uid="{00000000-0005-0000-0000-00003CA90000}"/>
    <cellStyle name="Normal 92 3 2 2 2 5" xfId="3693" xr:uid="{00000000-0005-0000-0000-00003DA90000}"/>
    <cellStyle name="Normal 92 3 2 2 2 5 2" xfId="13210" xr:uid="{00000000-0005-0000-0000-00003EA90000}"/>
    <cellStyle name="Normal 92 3 2 2 2 5 3" xfId="21366" xr:uid="{00000000-0005-0000-0000-00003FA90000}"/>
    <cellStyle name="Normal 92 3 2 2 2 5 4" xfId="29519" xr:uid="{00000000-0005-0000-0000-000040A90000}"/>
    <cellStyle name="Normal 92 3 2 2 2 5 5" xfId="37751" xr:uid="{00000000-0005-0000-0000-000041A90000}"/>
    <cellStyle name="Normal 92 3 2 2 2 5 6" xfId="47262" xr:uid="{00000000-0005-0000-0000-000042A90000}"/>
    <cellStyle name="Normal 92 3 2 2 2 6" xfId="6256" xr:uid="{00000000-0005-0000-0000-000043A90000}"/>
    <cellStyle name="Normal 92 3 2 2 2 6 2" xfId="15773" xr:uid="{00000000-0005-0000-0000-000044A90000}"/>
    <cellStyle name="Normal 92 3 2 2 2 6 3" xfId="23926" xr:uid="{00000000-0005-0000-0000-000045A90000}"/>
    <cellStyle name="Normal 92 3 2 2 2 6 4" xfId="32079" xr:uid="{00000000-0005-0000-0000-000046A90000}"/>
    <cellStyle name="Normal 92 3 2 2 2 6 5" xfId="40311" xr:uid="{00000000-0005-0000-0000-000047A90000}"/>
    <cellStyle name="Normal 92 3 2 2 2 6 6" xfId="49822" xr:uid="{00000000-0005-0000-0000-000048A90000}"/>
    <cellStyle name="Normal 92 3 2 2 2 7" xfId="10173" xr:uid="{00000000-0005-0000-0000-000049A90000}"/>
    <cellStyle name="Normal 92 3 2 2 2 8" xfId="18332" xr:uid="{00000000-0005-0000-0000-00004AA90000}"/>
    <cellStyle name="Normal 92 3 2 2 2 9" xfId="26485" xr:uid="{00000000-0005-0000-0000-00004BA90000}"/>
    <cellStyle name="Normal 92 3 2 2 3" xfId="807" xr:uid="{00000000-0005-0000-0000-00004CA90000}"/>
    <cellStyle name="Normal 92 3 2 2 3 10" xfId="44388" xr:uid="{00000000-0005-0000-0000-00004DA90000}"/>
    <cellStyle name="Normal 92 3 2 2 3 2" xfId="1453" xr:uid="{00000000-0005-0000-0000-00004EA90000}"/>
    <cellStyle name="Normal 92 3 2 2 3 2 2" xfId="2736" xr:uid="{00000000-0005-0000-0000-00004FA90000}"/>
    <cellStyle name="Normal 92 3 2 2 3 2 2 2" xfId="5776" xr:uid="{00000000-0005-0000-0000-000050A90000}"/>
    <cellStyle name="Normal 92 3 2 2 3 2 2 2 2" xfId="15293" xr:uid="{00000000-0005-0000-0000-000051A90000}"/>
    <cellStyle name="Normal 92 3 2 2 3 2 2 2 3" xfId="23446" xr:uid="{00000000-0005-0000-0000-000052A90000}"/>
    <cellStyle name="Normal 92 3 2 2 3 2 2 2 4" xfId="31599" xr:uid="{00000000-0005-0000-0000-000053A90000}"/>
    <cellStyle name="Normal 92 3 2 2 3 2 2 2 5" xfId="39831" xr:uid="{00000000-0005-0000-0000-000054A90000}"/>
    <cellStyle name="Normal 92 3 2 2 3 2 2 2 6" xfId="49342" xr:uid="{00000000-0005-0000-0000-000055A90000}"/>
    <cellStyle name="Normal 92 3 2 2 3 2 2 3" xfId="8336" xr:uid="{00000000-0005-0000-0000-000056A90000}"/>
    <cellStyle name="Normal 92 3 2 2 3 2 2 3 2" xfId="17853" xr:uid="{00000000-0005-0000-0000-000057A90000}"/>
    <cellStyle name="Normal 92 3 2 2 3 2 2 3 3" xfId="26006" xr:uid="{00000000-0005-0000-0000-000058A90000}"/>
    <cellStyle name="Normal 92 3 2 2 3 2 2 3 4" xfId="34159" xr:uid="{00000000-0005-0000-0000-000059A90000}"/>
    <cellStyle name="Normal 92 3 2 2 3 2 2 3 5" xfId="42391" xr:uid="{00000000-0005-0000-0000-00005AA90000}"/>
    <cellStyle name="Normal 92 3 2 2 3 2 2 3 6" xfId="51902" xr:uid="{00000000-0005-0000-0000-00005BA90000}"/>
    <cellStyle name="Normal 92 3 2 2 3 2 2 4" xfId="12253" xr:uid="{00000000-0005-0000-0000-00005CA90000}"/>
    <cellStyle name="Normal 92 3 2 2 3 2 2 5" xfId="20412" xr:uid="{00000000-0005-0000-0000-00005DA90000}"/>
    <cellStyle name="Normal 92 3 2 2 3 2 2 6" xfId="28565" xr:uid="{00000000-0005-0000-0000-00005EA90000}"/>
    <cellStyle name="Normal 92 3 2 2 3 2 2 7" xfId="36797" xr:uid="{00000000-0005-0000-0000-00005FA90000}"/>
    <cellStyle name="Normal 92 3 2 2 3 2 2 8" xfId="46308" xr:uid="{00000000-0005-0000-0000-000060A90000}"/>
    <cellStyle name="Normal 92 3 2 2 3 2 3" xfId="4496" xr:uid="{00000000-0005-0000-0000-000061A90000}"/>
    <cellStyle name="Normal 92 3 2 2 3 2 3 2" xfId="14013" xr:uid="{00000000-0005-0000-0000-000062A90000}"/>
    <cellStyle name="Normal 92 3 2 2 3 2 3 3" xfId="22166" xr:uid="{00000000-0005-0000-0000-000063A90000}"/>
    <cellStyle name="Normal 92 3 2 2 3 2 3 4" xfId="30319" xr:uid="{00000000-0005-0000-0000-000064A90000}"/>
    <cellStyle name="Normal 92 3 2 2 3 2 3 5" xfId="38551" xr:uid="{00000000-0005-0000-0000-000065A90000}"/>
    <cellStyle name="Normal 92 3 2 2 3 2 3 6" xfId="48062" xr:uid="{00000000-0005-0000-0000-000066A90000}"/>
    <cellStyle name="Normal 92 3 2 2 3 2 4" xfId="7056" xr:uid="{00000000-0005-0000-0000-000067A90000}"/>
    <cellStyle name="Normal 92 3 2 2 3 2 4 2" xfId="16573" xr:uid="{00000000-0005-0000-0000-000068A90000}"/>
    <cellStyle name="Normal 92 3 2 2 3 2 4 3" xfId="24726" xr:uid="{00000000-0005-0000-0000-000069A90000}"/>
    <cellStyle name="Normal 92 3 2 2 3 2 4 4" xfId="32879" xr:uid="{00000000-0005-0000-0000-00006AA90000}"/>
    <cellStyle name="Normal 92 3 2 2 3 2 4 5" xfId="41111" xr:uid="{00000000-0005-0000-0000-00006BA90000}"/>
    <cellStyle name="Normal 92 3 2 2 3 2 4 6" xfId="50622" xr:uid="{00000000-0005-0000-0000-00006CA90000}"/>
    <cellStyle name="Normal 92 3 2 2 3 2 5" xfId="10973" xr:uid="{00000000-0005-0000-0000-00006DA90000}"/>
    <cellStyle name="Normal 92 3 2 2 3 2 6" xfId="19132" xr:uid="{00000000-0005-0000-0000-00006EA90000}"/>
    <cellStyle name="Normal 92 3 2 2 3 2 7" xfId="27285" xr:uid="{00000000-0005-0000-0000-00006FA90000}"/>
    <cellStyle name="Normal 92 3 2 2 3 2 8" xfId="35517" xr:uid="{00000000-0005-0000-0000-000070A90000}"/>
    <cellStyle name="Normal 92 3 2 2 3 2 9" xfId="45028" xr:uid="{00000000-0005-0000-0000-000071A90000}"/>
    <cellStyle name="Normal 92 3 2 2 3 3" xfId="2096" xr:uid="{00000000-0005-0000-0000-000072A90000}"/>
    <cellStyle name="Normal 92 3 2 2 3 3 2" xfId="5136" xr:uid="{00000000-0005-0000-0000-000073A90000}"/>
    <cellStyle name="Normal 92 3 2 2 3 3 2 2" xfId="14653" xr:uid="{00000000-0005-0000-0000-000074A90000}"/>
    <cellStyle name="Normal 92 3 2 2 3 3 2 3" xfId="22806" xr:uid="{00000000-0005-0000-0000-000075A90000}"/>
    <cellStyle name="Normal 92 3 2 2 3 3 2 4" xfId="30959" xr:uid="{00000000-0005-0000-0000-000076A90000}"/>
    <cellStyle name="Normal 92 3 2 2 3 3 2 5" xfId="39191" xr:uid="{00000000-0005-0000-0000-000077A90000}"/>
    <cellStyle name="Normal 92 3 2 2 3 3 2 6" xfId="48702" xr:uid="{00000000-0005-0000-0000-000078A90000}"/>
    <cellStyle name="Normal 92 3 2 2 3 3 3" xfId="7696" xr:uid="{00000000-0005-0000-0000-000079A90000}"/>
    <cellStyle name="Normal 92 3 2 2 3 3 3 2" xfId="17213" xr:uid="{00000000-0005-0000-0000-00007AA90000}"/>
    <cellStyle name="Normal 92 3 2 2 3 3 3 3" xfId="25366" xr:uid="{00000000-0005-0000-0000-00007BA90000}"/>
    <cellStyle name="Normal 92 3 2 2 3 3 3 4" xfId="33519" xr:uid="{00000000-0005-0000-0000-00007CA90000}"/>
    <cellStyle name="Normal 92 3 2 2 3 3 3 5" xfId="41751" xr:uid="{00000000-0005-0000-0000-00007DA90000}"/>
    <cellStyle name="Normal 92 3 2 2 3 3 3 6" xfId="51262" xr:uid="{00000000-0005-0000-0000-00007EA90000}"/>
    <cellStyle name="Normal 92 3 2 2 3 3 4" xfId="11613" xr:uid="{00000000-0005-0000-0000-00007FA90000}"/>
    <cellStyle name="Normal 92 3 2 2 3 3 5" xfId="19772" xr:uid="{00000000-0005-0000-0000-000080A90000}"/>
    <cellStyle name="Normal 92 3 2 2 3 3 6" xfId="27925" xr:uid="{00000000-0005-0000-0000-000081A90000}"/>
    <cellStyle name="Normal 92 3 2 2 3 3 7" xfId="36157" xr:uid="{00000000-0005-0000-0000-000082A90000}"/>
    <cellStyle name="Normal 92 3 2 2 3 3 8" xfId="45668" xr:uid="{00000000-0005-0000-0000-000083A90000}"/>
    <cellStyle name="Normal 92 3 2 2 3 4" xfId="3853" xr:uid="{00000000-0005-0000-0000-000084A90000}"/>
    <cellStyle name="Normal 92 3 2 2 3 4 2" xfId="13370" xr:uid="{00000000-0005-0000-0000-000085A90000}"/>
    <cellStyle name="Normal 92 3 2 2 3 4 3" xfId="21526" xr:uid="{00000000-0005-0000-0000-000086A90000}"/>
    <cellStyle name="Normal 92 3 2 2 3 4 4" xfId="29679" xr:uid="{00000000-0005-0000-0000-000087A90000}"/>
    <cellStyle name="Normal 92 3 2 2 3 4 5" xfId="37911" xr:uid="{00000000-0005-0000-0000-000088A90000}"/>
    <cellStyle name="Normal 92 3 2 2 3 4 6" xfId="47422" xr:uid="{00000000-0005-0000-0000-000089A90000}"/>
    <cellStyle name="Normal 92 3 2 2 3 5" xfId="6416" xr:uid="{00000000-0005-0000-0000-00008AA90000}"/>
    <cellStyle name="Normal 92 3 2 2 3 5 2" xfId="15933" xr:uid="{00000000-0005-0000-0000-00008BA90000}"/>
    <cellStyle name="Normal 92 3 2 2 3 5 3" xfId="24086" xr:uid="{00000000-0005-0000-0000-00008CA90000}"/>
    <cellStyle name="Normal 92 3 2 2 3 5 4" xfId="32239" xr:uid="{00000000-0005-0000-0000-00008DA90000}"/>
    <cellStyle name="Normal 92 3 2 2 3 5 5" xfId="40471" xr:uid="{00000000-0005-0000-0000-00008EA90000}"/>
    <cellStyle name="Normal 92 3 2 2 3 5 6" xfId="49982" xr:uid="{00000000-0005-0000-0000-00008FA90000}"/>
    <cellStyle name="Normal 92 3 2 2 3 6" xfId="10333" xr:uid="{00000000-0005-0000-0000-000090A90000}"/>
    <cellStyle name="Normal 92 3 2 2 3 7" xfId="18492" xr:uid="{00000000-0005-0000-0000-000091A90000}"/>
    <cellStyle name="Normal 92 3 2 2 3 8" xfId="26645" xr:uid="{00000000-0005-0000-0000-000092A90000}"/>
    <cellStyle name="Normal 92 3 2 2 3 9" xfId="34877" xr:uid="{00000000-0005-0000-0000-000093A90000}"/>
    <cellStyle name="Normal 92 3 2 2 4" xfId="1133" xr:uid="{00000000-0005-0000-0000-000094A90000}"/>
    <cellStyle name="Normal 92 3 2 2 4 2" xfId="2416" xr:uid="{00000000-0005-0000-0000-000095A90000}"/>
    <cellStyle name="Normal 92 3 2 2 4 2 2" xfId="5456" xr:uid="{00000000-0005-0000-0000-000096A90000}"/>
    <cellStyle name="Normal 92 3 2 2 4 2 2 2" xfId="14973" xr:uid="{00000000-0005-0000-0000-000097A90000}"/>
    <cellStyle name="Normal 92 3 2 2 4 2 2 3" xfId="23126" xr:uid="{00000000-0005-0000-0000-000098A90000}"/>
    <cellStyle name="Normal 92 3 2 2 4 2 2 4" xfId="31279" xr:uid="{00000000-0005-0000-0000-000099A90000}"/>
    <cellStyle name="Normal 92 3 2 2 4 2 2 5" xfId="39511" xr:uid="{00000000-0005-0000-0000-00009AA90000}"/>
    <cellStyle name="Normal 92 3 2 2 4 2 2 6" xfId="49022" xr:uid="{00000000-0005-0000-0000-00009BA90000}"/>
    <cellStyle name="Normal 92 3 2 2 4 2 3" xfId="8016" xr:uid="{00000000-0005-0000-0000-00009CA90000}"/>
    <cellStyle name="Normal 92 3 2 2 4 2 3 2" xfId="17533" xr:uid="{00000000-0005-0000-0000-00009DA90000}"/>
    <cellStyle name="Normal 92 3 2 2 4 2 3 3" xfId="25686" xr:uid="{00000000-0005-0000-0000-00009EA90000}"/>
    <cellStyle name="Normal 92 3 2 2 4 2 3 4" xfId="33839" xr:uid="{00000000-0005-0000-0000-00009FA90000}"/>
    <cellStyle name="Normal 92 3 2 2 4 2 3 5" xfId="42071" xr:uid="{00000000-0005-0000-0000-0000A0A90000}"/>
    <cellStyle name="Normal 92 3 2 2 4 2 3 6" xfId="51582" xr:uid="{00000000-0005-0000-0000-0000A1A90000}"/>
    <cellStyle name="Normal 92 3 2 2 4 2 4" xfId="11933" xr:uid="{00000000-0005-0000-0000-0000A2A90000}"/>
    <cellStyle name="Normal 92 3 2 2 4 2 5" xfId="20092" xr:uid="{00000000-0005-0000-0000-0000A3A90000}"/>
    <cellStyle name="Normal 92 3 2 2 4 2 6" xfId="28245" xr:uid="{00000000-0005-0000-0000-0000A4A90000}"/>
    <cellStyle name="Normal 92 3 2 2 4 2 7" xfId="36477" xr:uid="{00000000-0005-0000-0000-0000A5A90000}"/>
    <cellStyle name="Normal 92 3 2 2 4 2 8" xfId="45988" xr:uid="{00000000-0005-0000-0000-0000A6A90000}"/>
    <cellStyle name="Normal 92 3 2 2 4 3" xfId="4176" xr:uid="{00000000-0005-0000-0000-0000A7A90000}"/>
    <cellStyle name="Normal 92 3 2 2 4 3 2" xfId="13693" xr:uid="{00000000-0005-0000-0000-0000A8A90000}"/>
    <cellStyle name="Normal 92 3 2 2 4 3 3" xfId="21846" xr:uid="{00000000-0005-0000-0000-0000A9A90000}"/>
    <cellStyle name="Normal 92 3 2 2 4 3 4" xfId="29999" xr:uid="{00000000-0005-0000-0000-0000AAA90000}"/>
    <cellStyle name="Normal 92 3 2 2 4 3 5" xfId="38231" xr:uid="{00000000-0005-0000-0000-0000ABA90000}"/>
    <cellStyle name="Normal 92 3 2 2 4 3 6" xfId="47742" xr:uid="{00000000-0005-0000-0000-0000ACA90000}"/>
    <cellStyle name="Normal 92 3 2 2 4 4" xfId="6736" xr:uid="{00000000-0005-0000-0000-0000ADA90000}"/>
    <cellStyle name="Normal 92 3 2 2 4 4 2" xfId="16253" xr:uid="{00000000-0005-0000-0000-0000AEA90000}"/>
    <cellStyle name="Normal 92 3 2 2 4 4 3" xfId="24406" xr:uid="{00000000-0005-0000-0000-0000AFA90000}"/>
    <cellStyle name="Normal 92 3 2 2 4 4 4" xfId="32559" xr:uid="{00000000-0005-0000-0000-0000B0A90000}"/>
    <cellStyle name="Normal 92 3 2 2 4 4 5" xfId="40791" xr:uid="{00000000-0005-0000-0000-0000B1A90000}"/>
    <cellStyle name="Normal 92 3 2 2 4 4 6" xfId="50302" xr:uid="{00000000-0005-0000-0000-0000B2A90000}"/>
    <cellStyle name="Normal 92 3 2 2 4 5" xfId="10653" xr:uid="{00000000-0005-0000-0000-0000B3A90000}"/>
    <cellStyle name="Normal 92 3 2 2 4 6" xfId="18812" xr:uid="{00000000-0005-0000-0000-0000B4A90000}"/>
    <cellStyle name="Normal 92 3 2 2 4 7" xfId="26965" xr:uid="{00000000-0005-0000-0000-0000B5A90000}"/>
    <cellStyle name="Normal 92 3 2 2 4 8" xfId="35197" xr:uid="{00000000-0005-0000-0000-0000B6A90000}"/>
    <cellStyle name="Normal 92 3 2 2 4 9" xfId="44708" xr:uid="{00000000-0005-0000-0000-0000B7A90000}"/>
    <cellStyle name="Normal 92 3 2 2 5" xfId="1776" xr:uid="{00000000-0005-0000-0000-0000B8A90000}"/>
    <cellStyle name="Normal 92 3 2 2 5 2" xfId="4816" xr:uid="{00000000-0005-0000-0000-0000B9A90000}"/>
    <cellStyle name="Normal 92 3 2 2 5 2 2" xfId="14333" xr:uid="{00000000-0005-0000-0000-0000BAA90000}"/>
    <cellStyle name="Normal 92 3 2 2 5 2 3" xfId="22486" xr:uid="{00000000-0005-0000-0000-0000BBA90000}"/>
    <cellStyle name="Normal 92 3 2 2 5 2 4" xfId="30639" xr:uid="{00000000-0005-0000-0000-0000BCA90000}"/>
    <cellStyle name="Normal 92 3 2 2 5 2 5" xfId="38871" xr:uid="{00000000-0005-0000-0000-0000BDA90000}"/>
    <cellStyle name="Normal 92 3 2 2 5 2 6" xfId="48382" xr:uid="{00000000-0005-0000-0000-0000BEA90000}"/>
    <cellStyle name="Normal 92 3 2 2 5 3" xfId="7376" xr:uid="{00000000-0005-0000-0000-0000BFA90000}"/>
    <cellStyle name="Normal 92 3 2 2 5 3 2" xfId="16893" xr:uid="{00000000-0005-0000-0000-0000C0A90000}"/>
    <cellStyle name="Normal 92 3 2 2 5 3 3" xfId="25046" xr:uid="{00000000-0005-0000-0000-0000C1A90000}"/>
    <cellStyle name="Normal 92 3 2 2 5 3 4" xfId="33199" xr:uid="{00000000-0005-0000-0000-0000C2A90000}"/>
    <cellStyle name="Normal 92 3 2 2 5 3 5" xfId="41431" xr:uid="{00000000-0005-0000-0000-0000C3A90000}"/>
    <cellStyle name="Normal 92 3 2 2 5 3 6" xfId="50942" xr:uid="{00000000-0005-0000-0000-0000C4A90000}"/>
    <cellStyle name="Normal 92 3 2 2 5 4" xfId="11293" xr:uid="{00000000-0005-0000-0000-0000C5A90000}"/>
    <cellStyle name="Normal 92 3 2 2 5 5" xfId="19452" xr:uid="{00000000-0005-0000-0000-0000C6A90000}"/>
    <cellStyle name="Normal 92 3 2 2 5 6" xfId="27605" xr:uid="{00000000-0005-0000-0000-0000C7A90000}"/>
    <cellStyle name="Normal 92 3 2 2 5 7" xfId="35837" xr:uid="{00000000-0005-0000-0000-0000C8A90000}"/>
    <cellStyle name="Normal 92 3 2 2 5 8" xfId="45348" xr:uid="{00000000-0005-0000-0000-0000C9A90000}"/>
    <cellStyle name="Normal 92 3 2 2 6" xfId="3530" xr:uid="{00000000-0005-0000-0000-0000CAA90000}"/>
    <cellStyle name="Normal 92 3 2 2 6 2" xfId="13047" xr:uid="{00000000-0005-0000-0000-0000CBA90000}"/>
    <cellStyle name="Normal 92 3 2 2 6 3" xfId="21206" xr:uid="{00000000-0005-0000-0000-0000CCA90000}"/>
    <cellStyle name="Normal 92 3 2 2 6 4" xfId="29359" xr:uid="{00000000-0005-0000-0000-0000CDA90000}"/>
    <cellStyle name="Normal 92 3 2 2 6 5" xfId="37591" xr:uid="{00000000-0005-0000-0000-0000CEA90000}"/>
    <cellStyle name="Normal 92 3 2 2 6 6" xfId="47102" xr:uid="{00000000-0005-0000-0000-0000CFA90000}"/>
    <cellStyle name="Normal 92 3 2 2 7" xfId="6096" xr:uid="{00000000-0005-0000-0000-0000D0A90000}"/>
    <cellStyle name="Normal 92 3 2 2 7 2" xfId="15613" xr:uid="{00000000-0005-0000-0000-0000D1A90000}"/>
    <cellStyle name="Normal 92 3 2 2 7 3" xfId="23766" xr:uid="{00000000-0005-0000-0000-0000D2A90000}"/>
    <cellStyle name="Normal 92 3 2 2 7 4" xfId="31919" xr:uid="{00000000-0005-0000-0000-0000D3A90000}"/>
    <cellStyle name="Normal 92 3 2 2 7 5" xfId="40151" xr:uid="{00000000-0005-0000-0000-0000D4A90000}"/>
    <cellStyle name="Normal 92 3 2 2 7 6" xfId="49662" xr:uid="{00000000-0005-0000-0000-0000D5A90000}"/>
    <cellStyle name="Normal 92 3 2 2 8" xfId="10013" xr:uid="{00000000-0005-0000-0000-0000D6A90000}"/>
    <cellStyle name="Normal 92 3 2 2 9" xfId="18172" xr:uid="{00000000-0005-0000-0000-0000D7A90000}"/>
    <cellStyle name="Normal 92 3 2 20" xfId="8970" xr:uid="{00000000-0005-0000-0000-0000D8A90000}"/>
    <cellStyle name="Normal 92 3 2 20 2" xfId="43025" xr:uid="{00000000-0005-0000-0000-0000D9A90000}"/>
    <cellStyle name="Normal 92 3 2 20 3" xfId="52536" xr:uid="{00000000-0005-0000-0000-0000DAA90000}"/>
    <cellStyle name="Normal 92 3 2 21" xfId="9049" xr:uid="{00000000-0005-0000-0000-0000DBA90000}"/>
    <cellStyle name="Normal 92 3 2 21 2" xfId="43104" xr:uid="{00000000-0005-0000-0000-0000DCA90000}"/>
    <cellStyle name="Normal 92 3 2 21 3" xfId="52615" xr:uid="{00000000-0005-0000-0000-0000DDA90000}"/>
    <cellStyle name="Normal 92 3 2 22" xfId="9128" xr:uid="{00000000-0005-0000-0000-0000DEA90000}"/>
    <cellStyle name="Normal 92 3 2 22 2" xfId="43183" xr:uid="{00000000-0005-0000-0000-0000DFA90000}"/>
    <cellStyle name="Normal 92 3 2 22 3" xfId="52694" xr:uid="{00000000-0005-0000-0000-0000E0A90000}"/>
    <cellStyle name="Normal 92 3 2 23" xfId="9207" xr:uid="{00000000-0005-0000-0000-0000E1A90000}"/>
    <cellStyle name="Normal 92 3 2 23 2" xfId="43262" xr:uid="{00000000-0005-0000-0000-0000E2A90000}"/>
    <cellStyle name="Normal 92 3 2 23 3" xfId="52773" xr:uid="{00000000-0005-0000-0000-0000E3A90000}"/>
    <cellStyle name="Normal 92 3 2 24" xfId="9286" xr:uid="{00000000-0005-0000-0000-0000E4A90000}"/>
    <cellStyle name="Normal 92 3 2 24 2" xfId="43341" xr:uid="{00000000-0005-0000-0000-0000E5A90000}"/>
    <cellStyle name="Normal 92 3 2 24 3" xfId="52852" xr:uid="{00000000-0005-0000-0000-0000E6A90000}"/>
    <cellStyle name="Normal 92 3 2 25" xfId="9365" xr:uid="{00000000-0005-0000-0000-0000E7A90000}"/>
    <cellStyle name="Normal 92 3 2 25 2" xfId="43420" xr:uid="{00000000-0005-0000-0000-0000E8A90000}"/>
    <cellStyle name="Normal 92 3 2 25 3" xfId="52931" xr:uid="{00000000-0005-0000-0000-0000E9A90000}"/>
    <cellStyle name="Normal 92 3 2 26" xfId="9444" xr:uid="{00000000-0005-0000-0000-0000EAA90000}"/>
    <cellStyle name="Normal 92 3 2 26 2" xfId="43499" xr:uid="{00000000-0005-0000-0000-0000EBA90000}"/>
    <cellStyle name="Normal 92 3 2 26 3" xfId="53010" xr:uid="{00000000-0005-0000-0000-0000ECA90000}"/>
    <cellStyle name="Normal 92 3 2 27" xfId="9523" xr:uid="{00000000-0005-0000-0000-0000EDA90000}"/>
    <cellStyle name="Normal 92 3 2 27 2" xfId="43578" xr:uid="{00000000-0005-0000-0000-0000EEA90000}"/>
    <cellStyle name="Normal 92 3 2 27 3" xfId="53089" xr:uid="{00000000-0005-0000-0000-0000EFA90000}"/>
    <cellStyle name="Normal 92 3 2 28" xfId="9602" xr:uid="{00000000-0005-0000-0000-0000F0A90000}"/>
    <cellStyle name="Normal 92 3 2 28 2" xfId="43657" xr:uid="{00000000-0005-0000-0000-0000F1A90000}"/>
    <cellStyle name="Normal 92 3 2 28 3" xfId="53168" xr:uid="{00000000-0005-0000-0000-0000F2A90000}"/>
    <cellStyle name="Normal 92 3 2 29" xfId="9681" xr:uid="{00000000-0005-0000-0000-0000F3A90000}"/>
    <cellStyle name="Normal 92 3 2 29 2" xfId="43736" xr:uid="{00000000-0005-0000-0000-0000F4A90000}"/>
    <cellStyle name="Normal 92 3 2 29 3" xfId="53247" xr:uid="{00000000-0005-0000-0000-0000F5A90000}"/>
    <cellStyle name="Normal 92 3 2 3" xfId="564" xr:uid="{00000000-0005-0000-0000-0000F6A90000}"/>
    <cellStyle name="Normal 92 3 2 3 10" xfId="34637" xr:uid="{00000000-0005-0000-0000-0000F7A90000}"/>
    <cellStyle name="Normal 92 3 2 3 11" xfId="44148" xr:uid="{00000000-0005-0000-0000-0000F8A90000}"/>
    <cellStyle name="Normal 92 3 2 3 2" xfId="890" xr:uid="{00000000-0005-0000-0000-0000F9A90000}"/>
    <cellStyle name="Normal 92 3 2 3 2 10" xfId="44468" xr:uid="{00000000-0005-0000-0000-0000FAA90000}"/>
    <cellStyle name="Normal 92 3 2 3 2 2" xfId="1533" xr:uid="{00000000-0005-0000-0000-0000FBA90000}"/>
    <cellStyle name="Normal 92 3 2 3 2 2 2" xfId="2816" xr:uid="{00000000-0005-0000-0000-0000FCA90000}"/>
    <cellStyle name="Normal 92 3 2 3 2 2 2 2" xfId="5856" xr:uid="{00000000-0005-0000-0000-0000FDA90000}"/>
    <cellStyle name="Normal 92 3 2 3 2 2 2 2 2" xfId="15373" xr:uid="{00000000-0005-0000-0000-0000FEA90000}"/>
    <cellStyle name="Normal 92 3 2 3 2 2 2 2 3" xfId="23526" xr:uid="{00000000-0005-0000-0000-0000FFA90000}"/>
    <cellStyle name="Normal 92 3 2 3 2 2 2 2 4" xfId="31679" xr:uid="{00000000-0005-0000-0000-000000AA0000}"/>
    <cellStyle name="Normal 92 3 2 3 2 2 2 2 5" xfId="39911" xr:uid="{00000000-0005-0000-0000-000001AA0000}"/>
    <cellStyle name="Normal 92 3 2 3 2 2 2 2 6" xfId="49422" xr:uid="{00000000-0005-0000-0000-000002AA0000}"/>
    <cellStyle name="Normal 92 3 2 3 2 2 2 3" xfId="8416" xr:uid="{00000000-0005-0000-0000-000003AA0000}"/>
    <cellStyle name="Normal 92 3 2 3 2 2 2 3 2" xfId="17933" xr:uid="{00000000-0005-0000-0000-000004AA0000}"/>
    <cellStyle name="Normal 92 3 2 3 2 2 2 3 3" xfId="26086" xr:uid="{00000000-0005-0000-0000-000005AA0000}"/>
    <cellStyle name="Normal 92 3 2 3 2 2 2 3 4" xfId="34239" xr:uid="{00000000-0005-0000-0000-000006AA0000}"/>
    <cellStyle name="Normal 92 3 2 3 2 2 2 3 5" xfId="42471" xr:uid="{00000000-0005-0000-0000-000007AA0000}"/>
    <cellStyle name="Normal 92 3 2 3 2 2 2 3 6" xfId="51982" xr:uid="{00000000-0005-0000-0000-000008AA0000}"/>
    <cellStyle name="Normal 92 3 2 3 2 2 2 4" xfId="12333" xr:uid="{00000000-0005-0000-0000-000009AA0000}"/>
    <cellStyle name="Normal 92 3 2 3 2 2 2 5" xfId="20492" xr:uid="{00000000-0005-0000-0000-00000AAA0000}"/>
    <cellStyle name="Normal 92 3 2 3 2 2 2 6" xfId="28645" xr:uid="{00000000-0005-0000-0000-00000BAA0000}"/>
    <cellStyle name="Normal 92 3 2 3 2 2 2 7" xfId="36877" xr:uid="{00000000-0005-0000-0000-00000CAA0000}"/>
    <cellStyle name="Normal 92 3 2 3 2 2 2 8" xfId="46388" xr:uid="{00000000-0005-0000-0000-00000DAA0000}"/>
    <cellStyle name="Normal 92 3 2 3 2 2 3" xfId="4576" xr:uid="{00000000-0005-0000-0000-00000EAA0000}"/>
    <cellStyle name="Normal 92 3 2 3 2 2 3 2" xfId="14093" xr:uid="{00000000-0005-0000-0000-00000FAA0000}"/>
    <cellStyle name="Normal 92 3 2 3 2 2 3 3" xfId="22246" xr:uid="{00000000-0005-0000-0000-000010AA0000}"/>
    <cellStyle name="Normal 92 3 2 3 2 2 3 4" xfId="30399" xr:uid="{00000000-0005-0000-0000-000011AA0000}"/>
    <cellStyle name="Normal 92 3 2 3 2 2 3 5" xfId="38631" xr:uid="{00000000-0005-0000-0000-000012AA0000}"/>
    <cellStyle name="Normal 92 3 2 3 2 2 3 6" xfId="48142" xr:uid="{00000000-0005-0000-0000-000013AA0000}"/>
    <cellStyle name="Normal 92 3 2 3 2 2 4" xfId="7136" xr:uid="{00000000-0005-0000-0000-000014AA0000}"/>
    <cellStyle name="Normal 92 3 2 3 2 2 4 2" xfId="16653" xr:uid="{00000000-0005-0000-0000-000015AA0000}"/>
    <cellStyle name="Normal 92 3 2 3 2 2 4 3" xfId="24806" xr:uid="{00000000-0005-0000-0000-000016AA0000}"/>
    <cellStyle name="Normal 92 3 2 3 2 2 4 4" xfId="32959" xr:uid="{00000000-0005-0000-0000-000017AA0000}"/>
    <cellStyle name="Normal 92 3 2 3 2 2 4 5" xfId="41191" xr:uid="{00000000-0005-0000-0000-000018AA0000}"/>
    <cellStyle name="Normal 92 3 2 3 2 2 4 6" xfId="50702" xr:uid="{00000000-0005-0000-0000-000019AA0000}"/>
    <cellStyle name="Normal 92 3 2 3 2 2 5" xfId="11053" xr:uid="{00000000-0005-0000-0000-00001AAA0000}"/>
    <cellStyle name="Normal 92 3 2 3 2 2 6" xfId="19212" xr:uid="{00000000-0005-0000-0000-00001BAA0000}"/>
    <cellStyle name="Normal 92 3 2 3 2 2 7" xfId="27365" xr:uid="{00000000-0005-0000-0000-00001CAA0000}"/>
    <cellStyle name="Normal 92 3 2 3 2 2 8" xfId="35597" xr:uid="{00000000-0005-0000-0000-00001DAA0000}"/>
    <cellStyle name="Normal 92 3 2 3 2 2 9" xfId="45108" xr:uid="{00000000-0005-0000-0000-00001EAA0000}"/>
    <cellStyle name="Normal 92 3 2 3 2 3" xfId="2176" xr:uid="{00000000-0005-0000-0000-00001FAA0000}"/>
    <cellStyle name="Normal 92 3 2 3 2 3 2" xfId="5216" xr:uid="{00000000-0005-0000-0000-000020AA0000}"/>
    <cellStyle name="Normal 92 3 2 3 2 3 2 2" xfId="14733" xr:uid="{00000000-0005-0000-0000-000021AA0000}"/>
    <cellStyle name="Normal 92 3 2 3 2 3 2 3" xfId="22886" xr:uid="{00000000-0005-0000-0000-000022AA0000}"/>
    <cellStyle name="Normal 92 3 2 3 2 3 2 4" xfId="31039" xr:uid="{00000000-0005-0000-0000-000023AA0000}"/>
    <cellStyle name="Normal 92 3 2 3 2 3 2 5" xfId="39271" xr:uid="{00000000-0005-0000-0000-000024AA0000}"/>
    <cellStyle name="Normal 92 3 2 3 2 3 2 6" xfId="48782" xr:uid="{00000000-0005-0000-0000-000025AA0000}"/>
    <cellStyle name="Normal 92 3 2 3 2 3 3" xfId="7776" xr:uid="{00000000-0005-0000-0000-000026AA0000}"/>
    <cellStyle name="Normal 92 3 2 3 2 3 3 2" xfId="17293" xr:uid="{00000000-0005-0000-0000-000027AA0000}"/>
    <cellStyle name="Normal 92 3 2 3 2 3 3 3" xfId="25446" xr:uid="{00000000-0005-0000-0000-000028AA0000}"/>
    <cellStyle name="Normal 92 3 2 3 2 3 3 4" xfId="33599" xr:uid="{00000000-0005-0000-0000-000029AA0000}"/>
    <cellStyle name="Normal 92 3 2 3 2 3 3 5" xfId="41831" xr:uid="{00000000-0005-0000-0000-00002AAA0000}"/>
    <cellStyle name="Normal 92 3 2 3 2 3 3 6" xfId="51342" xr:uid="{00000000-0005-0000-0000-00002BAA0000}"/>
    <cellStyle name="Normal 92 3 2 3 2 3 4" xfId="11693" xr:uid="{00000000-0005-0000-0000-00002CAA0000}"/>
    <cellStyle name="Normal 92 3 2 3 2 3 5" xfId="19852" xr:uid="{00000000-0005-0000-0000-00002DAA0000}"/>
    <cellStyle name="Normal 92 3 2 3 2 3 6" xfId="28005" xr:uid="{00000000-0005-0000-0000-00002EAA0000}"/>
    <cellStyle name="Normal 92 3 2 3 2 3 7" xfId="36237" xr:uid="{00000000-0005-0000-0000-00002FAA0000}"/>
    <cellStyle name="Normal 92 3 2 3 2 3 8" xfId="45748" xr:uid="{00000000-0005-0000-0000-000030AA0000}"/>
    <cellStyle name="Normal 92 3 2 3 2 4" xfId="3936" xr:uid="{00000000-0005-0000-0000-000031AA0000}"/>
    <cellStyle name="Normal 92 3 2 3 2 4 2" xfId="13453" xr:uid="{00000000-0005-0000-0000-000032AA0000}"/>
    <cellStyle name="Normal 92 3 2 3 2 4 3" xfId="21606" xr:uid="{00000000-0005-0000-0000-000033AA0000}"/>
    <cellStyle name="Normal 92 3 2 3 2 4 4" xfId="29759" xr:uid="{00000000-0005-0000-0000-000034AA0000}"/>
    <cellStyle name="Normal 92 3 2 3 2 4 5" xfId="37991" xr:uid="{00000000-0005-0000-0000-000035AA0000}"/>
    <cellStyle name="Normal 92 3 2 3 2 4 6" xfId="47502" xr:uid="{00000000-0005-0000-0000-000036AA0000}"/>
    <cellStyle name="Normal 92 3 2 3 2 5" xfId="6496" xr:uid="{00000000-0005-0000-0000-000037AA0000}"/>
    <cellStyle name="Normal 92 3 2 3 2 5 2" xfId="16013" xr:uid="{00000000-0005-0000-0000-000038AA0000}"/>
    <cellStyle name="Normal 92 3 2 3 2 5 3" xfId="24166" xr:uid="{00000000-0005-0000-0000-000039AA0000}"/>
    <cellStyle name="Normal 92 3 2 3 2 5 4" xfId="32319" xr:uid="{00000000-0005-0000-0000-00003AAA0000}"/>
    <cellStyle name="Normal 92 3 2 3 2 5 5" xfId="40551" xr:uid="{00000000-0005-0000-0000-00003BAA0000}"/>
    <cellStyle name="Normal 92 3 2 3 2 5 6" xfId="50062" xr:uid="{00000000-0005-0000-0000-00003CAA0000}"/>
    <cellStyle name="Normal 92 3 2 3 2 6" xfId="10413" xr:uid="{00000000-0005-0000-0000-00003DAA0000}"/>
    <cellStyle name="Normal 92 3 2 3 2 7" xfId="18572" xr:uid="{00000000-0005-0000-0000-00003EAA0000}"/>
    <cellStyle name="Normal 92 3 2 3 2 8" xfId="26725" xr:uid="{00000000-0005-0000-0000-00003FAA0000}"/>
    <cellStyle name="Normal 92 3 2 3 2 9" xfId="34957" xr:uid="{00000000-0005-0000-0000-000040AA0000}"/>
    <cellStyle name="Normal 92 3 2 3 3" xfId="1213" xr:uid="{00000000-0005-0000-0000-000041AA0000}"/>
    <cellStyle name="Normal 92 3 2 3 3 2" xfId="2496" xr:uid="{00000000-0005-0000-0000-000042AA0000}"/>
    <cellStyle name="Normal 92 3 2 3 3 2 2" xfId="5536" xr:uid="{00000000-0005-0000-0000-000043AA0000}"/>
    <cellStyle name="Normal 92 3 2 3 3 2 2 2" xfId="15053" xr:uid="{00000000-0005-0000-0000-000044AA0000}"/>
    <cellStyle name="Normal 92 3 2 3 3 2 2 3" xfId="23206" xr:uid="{00000000-0005-0000-0000-000045AA0000}"/>
    <cellStyle name="Normal 92 3 2 3 3 2 2 4" xfId="31359" xr:uid="{00000000-0005-0000-0000-000046AA0000}"/>
    <cellStyle name="Normal 92 3 2 3 3 2 2 5" xfId="39591" xr:uid="{00000000-0005-0000-0000-000047AA0000}"/>
    <cellStyle name="Normal 92 3 2 3 3 2 2 6" xfId="49102" xr:uid="{00000000-0005-0000-0000-000048AA0000}"/>
    <cellStyle name="Normal 92 3 2 3 3 2 3" xfId="8096" xr:uid="{00000000-0005-0000-0000-000049AA0000}"/>
    <cellStyle name="Normal 92 3 2 3 3 2 3 2" xfId="17613" xr:uid="{00000000-0005-0000-0000-00004AAA0000}"/>
    <cellStyle name="Normal 92 3 2 3 3 2 3 3" xfId="25766" xr:uid="{00000000-0005-0000-0000-00004BAA0000}"/>
    <cellStyle name="Normal 92 3 2 3 3 2 3 4" xfId="33919" xr:uid="{00000000-0005-0000-0000-00004CAA0000}"/>
    <cellStyle name="Normal 92 3 2 3 3 2 3 5" xfId="42151" xr:uid="{00000000-0005-0000-0000-00004DAA0000}"/>
    <cellStyle name="Normal 92 3 2 3 3 2 3 6" xfId="51662" xr:uid="{00000000-0005-0000-0000-00004EAA0000}"/>
    <cellStyle name="Normal 92 3 2 3 3 2 4" xfId="12013" xr:uid="{00000000-0005-0000-0000-00004FAA0000}"/>
    <cellStyle name="Normal 92 3 2 3 3 2 5" xfId="20172" xr:uid="{00000000-0005-0000-0000-000050AA0000}"/>
    <cellStyle name="Normal 92 3 2 3 3 2 6" xfId="28325" xr:uid="{00000000-0005-0000-0000-000051AA0000}"/>
    <cellStyle name="Normal 92 3 2 3 3 2 7" xfId="36557" xr:uid="{00000000-0005-0000-0000-000052AA0000}"/>
    <cellStyle name="Normal 92 3 2 3 3 2 8" xfId="46068" xr:uid="{00000000-0005-0000-0000-000053AA0000}"/>
    <cellStyle name="Normal 92 3 2 3 3 3" xfId="4256" xr:uid="{00000000-0005-0000-0000-000054AA0000}"/>
    <cellStyle name="Normal 92 3 2 3 3 3 2" xfId="13773" xr:uid="{00000000-0005-0000-0000-000055AA0000}"/>
    <cellStyle name="Normal 92 3 2 3 3 3 3" xfId="21926" xr:uid="{00000000-0005-0000-0000-000056AA0000}"/>
    <cellStyle name="Normal 92 3 2 3 3 3 4" xfId="30079" xr:uid="{00000000-0005-0000-0000-000057AA0000}"/>
    <cellStyle name="Normal 92 3 2 3 3 3 5" xfId="38311" xr:uid="{00000000-0005-0000-0000-000058AA0000}"/>
    <cellStyle name="Normal 92 3 2 3 3 3 6" xfId="47822" xr:uid="{00000000-0005-0000-0000-000059AA0000}"/>
    <cellStyle name="Normal 92 3 2 3 3 4" xfId="6816" xr:uid="{00000000-0005-0000-0000-00005AAA0000}"/>
    <cellStyle name="Normal 92 3 2 3 3 4 2" xfId="16333" xr:uid="{00000000-0005-0000-0000-00005BAA0000}"/>
    <cellStyle name="Normal 92 3 2 3 3 4 3" xfId="24486" xr:uid="{00000000-0005-0000-0000-00005CAA0000}"/>
    <cellStyle name="Normal 92 3 2 3 3 4 4" xfId="32639" xr:uid="{00000000-0005-0000-0000-00005DAA0000}"/>
    <cellStyle name="Normal 92 3 2 3 3 4 5" xfId="40871" xr:uid="{00000000-0005-0000-0000-00005EAA0000}"/>
    <cellStyle name="Normal 92 3 2 3 3 4 6" xfId="50382" xr:uid="{00000000-0005-0000-0000-00005FAA0000}"/>
    <cellStyle name="Normal 92 3 2 3 3 5" xfId="10733" xr:uid="{00000000-0005-0000-0000-000060AA0000}"/>
    <cellStyle name="Normal 92 3 2 3 3 6" xfId="18892" xr:uid="{00000000-0005-0000-0000-000061AA0000}"/>
    <cellStyle name="Normal 92 3 2 3 3 7" xfId="27045" xr:uid="{00000000-0005-0000-0000-000062AA0000}"/>
    <cellStyle name="Normal 92 3 2 3 3 8" xfId="35277" xr:uid="{00000000-0005-0000-0000-000063AA0000}"/>
    <cellStyle name="Normal 92 3 2 3 3 9" xfId="44788" xr:uid="{00000000-0005-0000-0000-000064AA0000}"/>
    <cellStyle name="Normal 92 3 2 3 4" xfId="1856" xr:uid="{00000000-0005-0000-0000-000065AA0000}"/>
    <cellStyle name="Normal 92 3 2 3 4 2" xfId="4896" xr:uid="{00000000-0005-0000-0000-000066AA0000}"/>
    <cellStyle name="Normal 92 3 2 3 4 2 2" xfId="14413" xr:uid="{00000000-0005-0000-0000-000067AA0000}"/>
    <cellStyle name="Normal 92 3 2 3 4 2 3" xfId="22566" xr:uid="{00000000-0005-0000-0000-000068AA0000}"/>
    <cellStyle name="Normal 92 3 2 3 4 2 4" xfId="30719" xr:uid="{00000000-0005-0000-0000-000069AA0000}"/>
    <cellStyle name="Normal 92 3 2 3 4 2 5" xfId="38951" xr:uid="{00000000-0005-0000-0000-00006AAA0000}"/>
    <cellStyle name="Normal 92 3 2 3 4 2 6" xfId="48462" xr:uid="{00000000-0005-0000-0000-00006BAA0000}"/>
    <cellStyle name="Normal 92 3 2 3 4 3" xfId="7456" xr:uid="{00000000-0005-0000-0000-00006CAA0000}"/>
    <cellStyle name="Normal 92 3 2 3 4 3 2" xfId="16973" xr:uid="{00000000-0005-0000-0000-00006DAA0000}"/>
    <cellStyle name="Normal 92 3 2 3 4 3 3" xfId="25126" xr:uid="{00000000-0005-0000-0000-00006EAA0000}"/>
    <cellStyle name="Normal 92 3 2 3 4 3 4" xfId="33279" xr:uid="{00000000-0005-0000-0000-00006FAA0000}"/>
    <cellStyle name="Normal 92 3 2 3 4 3 5" xfId="41511" xr:uid="{00000000-0005-0000-0000-000070AA0000}"/>
    <cellStyle name="Normal 92 3 2 3 4 3 6" xfId="51022" xr:uid="{00000000-0005-0000-0000-000071AA0000}"/>
    <cellStyle name="Normal 92 3 2 3 4 4" xfId="11373" xr:uid="{00000000-0005-0000-0000-000072AA0000}"/>
    <cellStyle name="Normal 92 3 2 3 4 5" xfId="19532" xr:uid="{00000000-0005-0000-0000-000073AA0000}"/>
    <cellStyle name="Normal 92 3 2 3 4 6" xfId="27685" xr:uid="{00000000-0005-0000-0000-000074AA0000}"/>
    <cellStyle name="Normal 92 3 2 3 4 7" xfId="35917" xr:uid="{00000000-0005-0000-0000-000075AA0000}"/>
    <cellStyle name="Normal 92 3 2 3 4 8" xfId="45428" xr:uid="{00000000-0005-0000-0000-000076AA0000}"/>
    <cellStyle name="Normal 92 3 2 3 5" xfId="3613" xr:uid="{00000000-0005-0000-0000-000077AA0000}"/>
    <cellStyle name="Normal 92 3 2 3 5 2" xfId="13130" xr:uid="{00000000-0005-0000-0000-000078AA0000}"/>
    <cellStyle name="Normal 92 3 2 3 5 3" xfId="21286" xr:uid="{00000000-0005-0000-0000-000079AA0000}"/>
    <cellStyle name="Normal 92 3 2 3 5 4" xfId="29439" xr:uid="{00000000-0005-0000-0000-00007AAA0000}"/>
    <cellStyle name="Normal 92 3 2 3 5 5" xfId="37671" xr:uid="{00000000-0005-0000-0000-00007BAA0000}"/>
    <cellStyle name="Normal 92 3 2 3 5 6" xfId="47182" xr:uid="{00000000-0005-0000-0000-00007CAA0000}"/>
    <cellStyle name="Normal 92 3 2 3 6" xfId="6176" xr:uid="{00000000-0005-0000-0000-00007DAA0000}"/>
    <cellStyle name="Normal 92 3 2 3 6 2" xfId="15693" xr:uid="{00000000-0005-0000-0000-00007EAA0000}"/>
    <cellStyle name="Normal 92 3 2 3 6 3" xfId="23846" xr:uid="{00000000-0005-0000-0000-00007FAA0000}"/>
    <cellStyle name="Normal 92 3 2 3 6 4" xfId="31999" xr:uid="{00000000-0005-0000-0000-000080AA0000}"/>
    <cellStyle name="Normal 92 3 2 3 6 5" xfId="40231" xr:uid="{00000000-0005-0000-0000-000081AA0000}"/>
    <cellStyle name="Normal 92 3 2 3 6 6" xfId="49742" xr:uid="{00000000-0005-0000-0000-000082AA0000}"/>
    <cellStyle name="Normal 92 3 2 3 7" xfId="10093" xr:uid="{00000000-0005-0000-0000-000083AA0000}"/>
    <cellStyle name="Normal 92 3 2 3 8" xfId="18252" xr:uid="{00000000-0005-0000-0000-000084AA0000}"/>
    <cellStyle name="Normal 92 3 2 3 9" xfId="26405" xr:uid="{00000000-0005-0000-0000-000085AA0000}"/>
    <cellStyle name="Normal 92 3 2 30" xfId="9760" xr:uid="{00000000-0005-0000-0000-000086AA0000}"/>
    <cellStyle name="Normal 92 3 2 30 2" xfId="43815" xr:uid="{00000000-0005-0000-0000-000087AA0000}"/>
    <cellStyle name="Normal 92 3 2 30 3" xfId="53326" xr:uid="{00000000-0005-0000-0000-000088AA0000}"/>
    <cellStyle name="Normal 92 3 2 31" xfId="9839" xr:uid="{00000000-0005-0000-0000-000089AA0000}"/>
    <cellStyle name="Normal 92 3 2 31 2" xfId="43894" xr:uid="{00000000-0005-0000-0000-00008AAA0000}"/>
    <cellStyle name="Normal 92 3 2 31 3" xfId="53405" xr:uid="{00000000-0005-0000-0000-00008BAA0000}"/>
    <cellStyle name="Normal 92 3 2 32" xfId="9933" xr:uid="{00000000-0005-0000-0000-00008CAA0000}"/>
    <cellStyle name="Normal 92 3 2 33" xfId="18092" xr:uid="{00000000-0005-0000-0000-00008DAA0000}"/>
    <cellStyle name="Normal 92 3 2 34" xfId="26245" xr:uid="{00000000-0005-0000-0000-00008EAA0000}"/>
    <cellStyle name="Normal 92 3 2 35" xfId="34398" xr:uid="{00000000-0005-0000-0000-00008FAA0000}"/>
    <cellStyle name="Normal 92 3 2 36" xfId="34477" xr:uid="{00000000-0005-0000-0000-000090AA0000}"/>
    <cellStyle name="Normal 92 3 2 37" xfId="43988" xr:uid="{00000000-0005-0000-0000-000091AA0000}"/>
    <cellStyle name="Normal 92 3 2 38" xfId="53499" xr:uid="{00000000-0005-0000-0000-000092AA0000}"/>
    <cellStyle name="Normal 92 3 2 39" xfId="53578" xr:uid="{00000000-0005-0000-0000-000093AA0000}"/>
    <cellStyle name="Normal 92 3 2 4" xfId="727" xr:uid="{00000000-0005-0000-0000-000094AA0000}"/>
    <cellStyle name="Normal 92 3 2 4 10" xfId="44308" xr:uid="{00000000-0005-0000-0000-000095AA0000}"/>
    <cellStyle name="Normal 92 3 2 4 2" xfId="1373" xr:uid="{00000000-0005-0000-0000-000096AA0000}"/>
    <cellStyle name="Normal 92 3 2 4 2 2" xfId="2656" xr:uid="{00000000-0005-0000-0000-000097AA0000}"/>
    <cellStyle name="Normal 92 3 2 4 2 2 2" xfId="5696" xr:uid="{00000000-0005-0000-0000-000098AA0000}"/>
    <cellStyle name="Normal 92 3 2 4 2 2 2 2" xfId="15213" xr:uid="{00000000-0005-0000-0000-000099AA0000}"/>
    <cellStyle name="Normal 92 3 2 4 2 2 2 3" xfId="23366" xr:uid="{00000000-0005-0000-0000-00009AAA0000}"/>
    <cellStyle name="Normal 92 3 2 4 2 2 2 4" xfId="31519" xr:uid="{00000000-0005-0000-0000-00009BAA0000}"/>
    <cellStyle name="Normal 92 3 2 4 2 2 2 5" xfId="39751" xr:uid="{00000000-0005-0000-0000-00009CAA0000}"/>
    <cellStyle name="Normal 92 3 2 4 2 2 2 6" xfId="49262" xr:uid="{00000000-0005-0000-0000-00009DAA0000}"/>
    <cellStyle name="Normal 92 3 2 4 2 2 3" xfId="8256" xr:uid="{00000000-0005-0000-0000-00009EAA0000}"/>
    <cellStyle name="Normal 92 3 2 4 2 2 3 2" xfId="17773" xr:uid="{00000000-0005-0000-0000-00009FAA0000}"/>
    <cellStyle name="Normal 92 3 2 4 2 2 3 3" xfId="25926" xr:uid="{00000000-0005-0000-0000-0000A0AA0000}"/>
    <cellStyle name="Normal 92 3 2 4 2 2 3 4" xfId="34079" xr:uid="{00000000-0005-0000-0000-0000A1AA0000}"/>
    <cellStyle name="Normal 92 3 2 4 2 2 3 5" xfId="42311" xr:uid="{00000000-0005-0000-0000-0000A2AA0000}"/>
    <cellStyle name="Normal 92 3 2 4 2 2 3 6" xfId="51822" xr:uid="{00000000-0005-0000-0000-0000A3AA0000}"/>
    <cellStyle name="Normal 92 3 2 4 2 2 4" xfId="12173" xr:uid="{00000000-0005-0000-0000-0000A4AA0000}"/>
    <cellStyle name="Normal 92 3 2 4 2 2 5" xfId="20332" xr:uid="{00000000-0005-0000-0000-0000A5AA0000}"/>
    <cellStyle name="Normal 92 3 2 4 2 2 6" xfId="28485" xr:uid="{00000000-0005-0000-0000-0000A6AA0000}"/>
    <cellStyle name="Normal 92 3 2 4 2 2 7" xfId="36717" xr:uid="{00000000-0005-0000-0000-0000A7AA0000}"/>
    <cellStyle name="Normal 92 3 2 4 2 2 8" xfId="46228" xr:uid="{00000000-0005-0000-0000-0000A8AA0000}"/>
    <cellStyle name="Normal 92 3 2 4 2 3" xfId="4416" xr:uid="{00000000-0005-0000-0000-0000A9AA0000}"/>
    <cellStyle name="Normal 92 3 2 4 2 3 2" xfId="13933" xr:uid="{00000000-0005-0000-0000-0000AAAA0000}"/>
    <cellStyle name="Normal 92 3 2 4 2 3 3" xfId="22086" xr:uid="{00000000-0005-0000-0000-0000ABAA0000}"/>
    <cellStyle name="Normal 92 3 2 4 2 3 4" xfId="30239" xr:uid="{00000000-0005-0000-0000-0000ACAA0000}"/>
    <cellStyle name="Normal 92 3 2 4 2 3 5" xfId="38471" xr:uid="{00000000-0005-0000-0000-0000ADAA0000}"/>
    <cellStyle name="Normal 92 3 2 4 2 3 6" xfId="47982" xr:uid="{00000000-0005-0000-0000-0000AEAA0000}"/>
    <cellStyle name="Normal 92 3 2 4 2 4" xfId="6976" xr:uid="{00000000-0005-0000-0000-0000AFAA0000}"/>
    <cellStyle name="Normal 92 3 2 4 2 4 2" xfId="16493" xr:uid="{00000000-0005-0000-0000-0000B0AA0000}"/>
    <cellStyle name="Normal 92 3 2 4 2 4 3" xfId="24646" xr:uid="{00000000-0005-0000-0000-0000B1AA0000}"/>
    <cellStyle name="Normal 92 3 2 4 2 4 4" xfId="32799" xr:uid="{00000000-0005-0000-0000-0000B2AA0000}"/>
    <cellStyle name="Normal 92 3 2 4 2 4 5" xfId="41031" xr:uid="{00000000-0005-0000-0000-0000B3AA0000}"/>
    <cellStyle name="Normal 92 3 2 4 2 4 6" xfId="50542" xr:uid="{00000000-0005-0000-0000-0000B4AA0000}"/>
    <cellStyle name="Normal 92 3 2 4 2 5" xfId="10893" xr:uid="{00000000-0005-0000-0000-0000B5AA0000}"/>
    <cellStyle name="Normal 92 3 2 4 2 6" xfId="19052" xr:uid="{00000000-0005-0000-0000-0000B6AA0000}"/>
    <cellStyle name="Normal 92 3 2 4 2 7" xfId="27205" xr:uid="{00000000-0005-0000-0000-0000B7AA0000}"/>
    <cellStyle name="Normal 92 3 2 4 2 8" xfId="35437" xr:uid="{00000000-0005-0000-0000-0000B8AA0000}"/>
    <cellStyle name="Normal 92 3 2 4 2 9" xfId="44948" xr:uid="{00000000-0005-0000-0000-0000B9AA0000}"/>
    <cellStyle name="Normal 92 3 2 4 3" xfId="2016" xr:uid="{00000000-0005-0000-0000-0000BAAA0000}"/>
    <cellStyle name="Normal 92 3 2 4 3 2" xfId="5056" xr:uid="{00000000-0005-0000-0000-0000BBAA0000}"/>
    <cellStyle name="Normal 92 3 2 4 3 2 2" xfId="14573" xr:uid="{00000000-0005-0000-0000-0000BCAA0000}"/>
    <cellStyle name="Normal 92 3 2 4 3 2 3" xfId="22726" xr:uid="{00000000-0005-0000-0000-0000BDAA0000}"/>
    <cellStyle name="Normal 92 3 2 4 3 2 4" xfId="30879" xr:uid="{00000000-0005-0000-0000-0000BEAA0000}"/>
    <cellStyle name="Normal 92 3 2 4 3 2 5" xfId="39111" xr:uid="{00000000-0005-0000-0000-0000BFAA0000}"/>
    <cellStyle name="Normal 92 3 2 4 3 2 6" xfId="48622" xr:uid="{00000000-0005-0000-0000-0000C0AA0000}"/>
    <cellStyle name="Normal 92 3 2 4 3 3" xfId="7616" xr:uid="{00000000-0005-0000-0000-0000C1AA0000}"/>
    <cellStyle name="Normal 92 3 2 4 3 3 2" xfId="17133" xr:uid="{00000000-0005-0000-0000-0000C2AA0000}"/>
    <cellStyle name="Normal 92 3 2 4 3 3 3" xfId="25286" xr:uid="{00000000-0005-0000-0000-0000C3AA0000}"/>
    <cellStyle name="Normal 92 3 2 4 3 3 4" xfId="33439" xr:uid="{00000000-0005-0000-0000-0000C4AA0000}"/>
    <cellStyle name="Normal 92 3 2 4 3 3 5" xfId="41671" xr:uid="{00000000-0005-0000-0000-0000C5AA0000}"/>
    <cellStyle name="Normal 92 3 2 4 3 3 6" xfId="51182" xr:uid="{00000000-0005-0000-0000-0000C6AA0000}"/>
    <cellStyle name="Normal 92 3 2 4 3 4" xfId="11533" xr:uid="{00000000-0005-0000-0000-0000C7AA0000}"/>
    <cellStyle name="Normal 92 3 2 4 3 5" xfId="19692" xr:uid="{00000000-0005-0000-0000-0000C8AA0000}"/>
    <cellStyle name="Normal 92 3 2 4 3 6" xfId="27845" xr:uid="{00000000-0005-0000-0000-0000C9AA0000}"/>
    <cellStyle name="Normal 92 3 2 4 3 7" xfId="36077" xr:uid="{00000000-0005-0000-0000-0000CAAA0000}"/>
    <cellStyle name="Normal 92 3 2 4 3 8" xfId="45588" xr:uid="{00000000-0005-0000-0000-0000CBAA0000}"/>
    <cellStyle name="Normal 92 3 2 4 4" xfId="3773" xr:uid="{00000000-0005-0000-0000-0000CCAA0000}"/>
    <cellStyle name="Normal 92 3 2 4 4 2" xfId="13290" xr:uid="{00000000-0005-0000-0000-0000CDAA0000}"/>
    <cellStyle name="Normal 92 3 2 4 4 3" xfId="21446" xr:uid="{00000000-0005-0000-0000-0000CEAA0000}"/>
    <cellStyle name="Normal 92 3 2 4 4 4" xfId="29599" xr:uid="{00000000-0005-0000-0000-0000CFAA0000}"/>
    <cellStyle name="Normal 92 3 2 4 4 5" xfId="37831" xr:uid="{00000000-0005-0000-0000-0000D0AA0000}"/>
    <cellStyle name="Normal 92 3 2 4 4 6" xfId="47342" xr:uid="{00000000-0005-0000-0000-0000D1AA0000}"/>
    <cellStyle name="Normal 92 3 2 4 5" xfId="6336" xr:uid="{00000000-0005-0000-0000-0000D2AA0000}"/>
    <cellStyle name="Normal 92 3 2 4 5 2" xfId="15853" xr:uid="{00000000-0005-0000-0000-0000D3AA0000}"/>
    <cellStyle name="Normal 92 3 2 4 5 3" xfId="24006" xr:uid="{00000000-0005-0000-0000-0000D4AA0000}"/>
    <cellStyle name="Normal 92 3 2 4 5 4" xfId="32159" xr:uid="{00000000-0005-0000-0000-0000D5AA0000}"/>
    <cellStyle name="Normal 92 3 2 4 5 5" xfId="40391" xr:uid="{00000000-0005-0000-0000-0000D6AA0000}"/>
    <cellStyle name="Normal 92 3 2 4 5 6" xfId="49902" xr:uid="{00000000-0005-0000-0000-0000D7AA0000}"/>
    <cellStyle name="Normal 92 3 2 4 6" xfId="10253" xr:uid="{00000000-0005-0000-0000-0000D8AA0000}"/>
    <cellStyle name="Normal 92 3 2 4 7" xfId="18412" xr:uid="{00000000-0005-0000-0000-0000D9AA0000}"/>
    <cellStyle name="Normal 92 3 2 4 8" xfId="26565" xr:uid="{00000000-0005-0000-0000-0000DAAA0000}"/>
    <cellStyle name="Normal 92 3 2 4 9" xfId="34797" xr:uid="{00000000-0005-0000-0000-0000DBAA0000}"/>
    <cellStyle name="Normal 92 3 2 40" xfId="53657" xr:uid="{00000000-0005-0000-0000-0000DCAA0000}"/>
    <cellStyle name="Normal 92 3 2 41" xfId="53736" xr:uid="{00000000-0005-0000-0000-0000DDAA0000}"/>
    <cellStyle name="Normal 92 3 2 42" xfId="53815" xr:uid="{00000000-0005-0000-0000-0000DEAA0000}"/>
    <cellStyle name="Normal 92 3 2 5" xfId="1053" xr:uid="{00000000-0005-0000-0000-0000DFAA0000}"/>
    <cellStyle name="Normal 92 3 2 5 2" xfId="2336" xr:uid="{00000000-0005-0000-0000-0000E0AA0000}"/>
    <cellStyle name="Normal 92 3 2 5 2 2" xfId="5376" xr:uid="{00000000-0005-0000-0000-0000E1AA0000}"/>
    <cellStyle name="Normal 92 3 2 5 2 2 2" xfId="14893" xr:uid="{00000000-0005-0000-0000-0000E2AA0000}"/>
    <cellStyle name="Normal 92 3 2 5 2 2 3" xfId="23046" xr:uid="{00000000-0005-0000-0000-0000E3AA0000}"/>
    <cellStyle name="Normal 92 3 2 5 2 2 4" xfId="31199" xr:uid="{00000000-0005-0000-0000-0000E4AA0000}"/>
    <cellStyle name="Normal 92 3 2 5 2 2 5" xfId="39431" xr:uid="{00000000-0005-0000-0000-0000E5AA0000}"/>
    <cellStyle name="Normal 92 3 2 5 2 2 6" xfId="48942" xr:uid="{00000000-0005-0000-0000-0000E6AA0000}"/>
    <cellStyle name="Normal 92 3 2 5 2 3" xfId="7936" xr:uid="{00000000-0005-0000-0000-0000E7AA0000}"/>
    <cellStyle name="Normal 92 3 2 5 2 3 2" xfId="17453" xr:uid="{00000000-0005-0000-0000-0000E8AA0000}"/>
    <cellStyle name="Normal 92 3 2 5 2 3 3" xfId="25606" xr:uid="{00000000-0005-0000-0000-0000E9AA0000}"/>
    <cellStyle name="Normal 92 3 2 5 2 3 4" xfId="33759" xr:uid="{00000000-0005-0000-0000-0000EAAA0000}"/>
    <cellStyle name="Normal 92 3 2 5 2 3 5" xfId="41991" xr:uid="{00000000-0005-0000-0000-0000EBAA0000}"/>
    <cellStyle name="Normal 92 3 2 5 2 3 6" xfId="51502" xr:uid="{00000000-0005-0000-0000-0000ECAA0000}"/>
    <cellStyle name="Normal 92 3 2 5 2 4" xfId="11853" xr:uid="{00000000-0005-0000-0000-0000EDAA0000}"/>
    <cellStyle name="Normal 92 3 2 5 2 5" xfId="20012" xr:uid="{00000000-0005-0000-0000-0000EEAA0000}"/>
    <cellStyle name="Normal 92 3 2 5 2 6" xfId="28165" xr:uid="{00000000-0005-0000-0000-0000EFAA0000}"/>
    <cellStyle name="Normal 92 3 2 5 2 7" xfId="36397" xr:uid="{00000000-0005-0000-0000-0000F0AA0000}"/>
    <cellStyle name="Normal 92 3 2 5 2 8" xfId="45908" xr:uid="{00000000-0005-0000-0000-0000F1AA0000}"/>
    <cellStyle name="Normal 92 3 2 5 3" xfId="4096" xr:uid="{00000000-0005-0000-0000-0000F2AA0000}"/>
    <cellStyle name="Normal 92 3 2 5 3 2" xfId="13613" xr:uid="{00000000-0005-0000-0000-0000F3AA0000}"/>
    <cellStyle name="Normal 92 3 2 5 3 3" xfId="21766" xr:uid="{00000000-0005-0000-0000-0000F4AA0000}"/>
    <cellStyle name="Normal 92 3 2 5 3 4" xfId="29919" xr:uid="{00000000-0005-0000-0000-0000F5AA0000}"/>
    <cellStyle name="Normal 92 3 2 5 3 5" xfId="38151" xr:uid="{00000000-0005-0000-0000-0000F6AA0000}"/>
    <cellStyle name="Normal 92 3 2 5 3 6" xfId="47662" xr:uid="{00000000-0005-0000-0000-0000F7AA0000}"/>
    <cellStyle name="Normal 92 3 2 5 4" xfId="6656" xr:uid="{00000000-0005-0000-0000-0000F8AA0000}"/>
    <cellStyle name="Normal 92 3 2 5 4 2" xfId="16173" xr:uid="{00000000-0005-0000-0000-0000F9AA0000}"/>
    <cellStyle name="Normal 92 3 2 5 4 3" xfId="24326" xr:uid="{00000000-0005-0000-0000-0000FAAA0000}"/>
    <cellStyle name="Normal 92 3 2 5 4 4" xfId="32479" xr:uid="{00000000-0005-0000-0000-0000FBAA0000}"/>
    <cellStyle name="Normal 92 3 2 5 4 5" xfId="40711" xr:uid="{00000000-0005-0000-0000-0000FCAA0000}"/>
    <cellStyle name="Normal 92 3 2 5 4 6" xfId="50222" xr:uid="{00000000-0005-0000-0000-0000FDAA0000}"/>
    <cellStyle name="Normal 92 3 2 5 5" xfId="10573" xr:uid="{00000000-0005-0000-0000-0000FEAA0000}"/>
    <cellStyle name="Normal 92 3 2 5 6" xfId="18732" xr:uid="{00000000-0005-0000-0000-0000FFAA0000}"/>
    <cellStyle name="Normal 92 3 2 5 7" xfId="26885" xr:uid="{00000000-0005-0000-0000-000000AB0000}"/>
    <cellStyle name="Normal 92 3 2 5 8" xfId="35117" xr:uid="{00000000-0005-0000-0000-000001AB0000}"/>
    <cellStyle name="Normal 92 3 2 5 9" xfId="44628" xr:uid="{00000000-0005-0000-0000-000002AB0000}"/>
    <cellStyle name="Normal 92 3 2 6" xfId="1696" xr:uid="{00000000-0005-0000-0000-000003AB0000}"/>
    <cellStyle name="Normal 92 3 2 6 2" xfId="4736" xr:uid="{00000000-0005-0000-0000-000004AB0000}"/>
    <cellStyle name="Normal 92 3 2 6 2 2" xfId="14253" xr:uid="{00000000-0005-0000-0000-000005AB0000}"/>
    <cellStyle name="Normal 92 3 2 6 2 3" xfId="22406" xr:uid="{00000000-0005-0000-0000-000006AB0000}"/>
    <cellStyle name="Normal 92 3 2 6 2 4" xfId="30559" xr:uid="{00000000-0005-0000-0000-000007AB0000}"/>
    <cellStyle name="Normal 92 3 2 6 2 5" xfId="38791" xr:uid="{00000000-0005-0000-0000-000008AB0000}"/>
    <cellStyle name="Normal 92 3 2 6 2 6" xfId="48302" xr:uid="{00000000-0005-0000-0000-000009AB0000}"/>
    <cellStyle name="Normal 92 3 2 6 3" xfId="7296" xr:uid="{00000000-0005-0000-0000-00000AAB0000}"/>
    <cellStyle name="Normal 92 3 2 6 3 2" xfId="16813" xr:uid="{00000000-0005-0000-0000-00000BAB0000}"/>
    <cellStyle name="Normal 92 3 2 6 3 3" xfId="24966" xr:uid="{00000000-0005-0000-0000-00000CAB0000}"/>
    <cellStyle name="Normal 92 3 2 6 3 4" xfId="33119" xr:uid="{00000000-0005-0000-0000-00000DAB0000}"/>
    <cellStyle name="Normal 92 3 2 6 3 5" xfId="41351" xr:uid="{00000000-0005-0000-0000-00000EAB0000}"/>
    <cellStyle name="Normal 92 3 2 6 3 6" xfId="50862" xr:uid="{00000000-0005-0000-0000-00000FAB0000}"/>
    <cellStyle name="Normal 92 3 2 6 4" xfId="11213" xr:uid="{00000000-0005-0000-0000-000010AB0000}"/>
    <cellStyle name="Normal 92 3 2 6 5" xfId="19372" xr:uid="{00000000-0005-0000-0000-000011AB0000}"/>
    <cellStyle name="Normal 92 3 2 6 6" xfId="27525" xr:uid="{00000000-0005-0000-0000-000012AB0000}"/>
    <cellStyle name="Normal 92 3 2 6 7" xfId="35757" xr:uid="{00000000-0005-0000-0000-000013AB0000}"/>
    <cellStyle name="Normal 92 3 2 6 8" xfId="45268" xr:uid="{00000000-0005-0000-0000-000014AB0000}"/>
    <cellStyle name="Normal 92 3 2 7" xfId="2975" xr:uid="{00000000-0005-0000-0000-000015AB0000}"/>
    <cellStyle name="Normal 92 3 2 7 2" xfId="12492" xr:uid="{00000000-0005-0000-0000-000016AB0000}"/>
    <cellStyle name="Normal 92 3 2 7 3" xfId="20651" xr:uid="{00000000-0005-0000-0000-000017AB0000}"/>
    <cellStyle name="Normal 92 3 2 7 4" xfId="28804" xr:uid="{00000000-0005-0000-0000-000018AB0000}"/>
    <cellStyle name="Normal 92 3 2 7 5" xfId="37036" xr:uid="{00000000-0005-0000-0000-000019AB0000}"/>
    <cellStyle name="Normal 92 3 2 7 6" xfId="46547" xr:uid="{00000000-0005-0000-0000-00001AAB0000}"/>
    <cellStyle name="Normal 92 3 2 8" xfId="3054" xr:uid="{00000000-0005-0000-0000-00001BAB0000}"/>
    <cellStyle name="Normal 92 3 2 8 2" xfId="12571" xr:uid="{00000000-0005-0000-0000-00001CAB0000}"/>
    <cellStyle name="Normal 92 3 2 8 3" xfId="20730" xr:uid="{00000000-0005-0000-0000-00001DAB0000}"/>
    <cellStyle name="Normal 92 3 2 8 4" xfId="28883" xr:uid="{00000000-0005-0000-0000-00001EAB0000}"/>
    <cellStyle name="Normal 92 3 2 8 5" xfId="37115" xr:uid="{00000000-0005-0000-0000-00001FAB0000}"/>
    <cellStyle name="Normal 92 3 2 8 6" xfId="46626" xr:uid="{00000000-0005-0000-0000-000020AB0000}"/>
    <cellStyle name="Normal 92 3 2 9" xfId="3133" xr:uid="{00000000-0005-0000-0000-000021AB0000}"/>
    <cellStyle name="Normal 92 3 2 9 2" xfId="12650" xr:uid="{00000000-0005-0000-0000-000022AB0000}"/>
    <cellStyle name="Normal 92 3 2 9 3" xfId="20809" xr:uid="{00000000-0005-0000-0000-000023AB0000}"/>
    <cellStyle name="Normal 92 3 2 9 4" xfId="28962" xr:uid="{00000000-0005-0000-0000-000024AB0000}"/>
    <cellStyle name="Normal 92 3 2 9 5" xfId="37194" xr:uid="{00000000-0005-0000-0000-000025AB0000}"/>
    <cellStyle name="Normal 92 3 2 9 6" xfId="46705" xr:uid="{00000000-0005-0000-0000-000026AB0000}"/>
    <cellStyle name="Normal 92 3 20" xfId="8844" xr:uid="{00000000-0005-0000-0000-000027AB0000}"/>
    <cellStyle name="Normal 92 3 20 2" xfId="42899" xr:uid="{00000000-0005-0000-0000-000028AB0000}"/>
    <cellStyle name="Normal 92 3 20 3" xfId="52410" xr:uid="{00000000-0005-0000-0000-000029AB0000}"/>
    <cellStyle name="Normal 92 3 21" xfId="8923" xr:uid="{00000000-0005-0000-0000-00002AAB0000}"/>
    <cellStyle name="Normal 92 3 21 2" xfId="42978" xr:uid="{00000000-0005-0000-0000-00002BAB0000}"/>
    <cellStyle name="Normal 92 3 21 3" xfId="52489" xr:uid="{00000000-0005-0000-0000-00002CAB0000}"/>
    <cellStyle name="Normal 92 3 22" xfId="9002" xr:uid="{00000000-0005-0000-0000-00002DAB0000}"/>
    <cellStyle name="Normal 92 3 22 2" xfId="43057" xr:uid="{00000000-0005-0000-0000-00002EAB0000}"/>
    <cellStyle name="Normal 92 3 22 3" xfId="52568" xr:uid="{00000000-0005-0000-0000-00002FAB0000}"/>
    <cellStyle name="Normal 92 3 23" xfId="9081" xr:uid="{00000000-0005-0000-0000-000030AB0000}"/>
    <cellStyle name="Normal 92 3 23 2" xfId="43136" xr:uid="{00000000-0005-0000-0000-000031AB0000}"/>
    <cellStyle name="Normal 92 3 23 3" xfId="52647" xr:uid="{00000000-0005-0000-0000-000032AB0000}"/>
    <cellStyle name="Normal 92 3 24" xfId="9160" xr:uid="{00000000-0005-0000-0000-000033AB0000}"/>
    <cellStyle name="Normal 92 3 24 2" xfId="43215" xr:uid="{00000000-0005-0000-0000-000034AB0000}"/>
    <cellStyle name="Normal 92 3 24 3" xfId="52726" xr:uid="{00000000-0005-0000-0000-000035AB0000}"/>
    <cellStyle name="Normal 92 3 25" xfId="9239" xr:uid="{00000000-0005-0000-0000-000036AB0000}"/>
    <cellStyle name="Normal 92 3 25 2" xfId="43294" xr:uid="{00000000-0005-0000-0000-000037AB0000}"/>
    <cellStyle name="Normal 92 3 25 3" xfId="52805" xr:uid="{00000000-0005-0000-0000-000038AB0000}"/>
    <cellStyle name="Normal 92 3 26" xfId="9318" xr:uid="{00000000-0005-0000-0000-000039AB0000}"/>
    <cellStyle name="Normal 92 3 26 2" xfId="43373" xr:uid="{00000000-0005-0000-0000-00003AAB0000}"/>
    <cellStyle name="Normal 92 3 26 3" xfId="52884" xr:uid="{00000000-0005-0000-0000-00003BAB0000}"/>
    <cellStyle name="Normal 92 3 27" xfId="9397" xr:uid="{00000000-0005-0000-0000-00003CAB0000}"/>
    <cellStyle name="Normal 92 3 27 2" xfId="43452" xr:uid="{00000000-0005-0000-0000-00003DAB0000}"/>
    <cellStyle name="Normal 92 3 27 3" xfId="52963" xr:uid="{00000000-0005-0000-0000-00003EAB0000}"/>
    <cellStyle name="Normal 92 3 28" xfId="9476" xr:uid="{00000000-0005-0000-0000-00003FAB0000}"/>
    <cellStyle name="Normal 92 3 28 2" xfId="43531" xr:uid="{00000000-0005-0000-0000-000040AB0000}"/>
    <cellStyle name="Normal 92 3 28 3" xfId="53042" xr:uid="{00000000-0005-0000-0000-000041AB0000}"/>
    <cellStyle name="Normal 92 3 29" xfId="9555" xr:uid="{00000000-0005-0000-0000-000042AB0000}"/>
    <cellStyle name="Normal 92 3 29 2" xfId="43610" xr:uid="{00000000-0005-0000-0000-000043AB0000}"/>
    <cellStyle name="Normal 92 3 29 3" xfId="53121" xr:uid="{00000000-0005-0000-0000-000044AB0000}"/>
    <cellStyle name="Normal 92 3 3" xfId="436" xr:uid="{00000000-0005-0000-0000-000045AB0000}"/>
    <cellStyle name="Normal 92 3 3 10" xfId="26278" xr:uid="{00000000-0005-0000-0000-000046AB0000}"/>
    <cellStyle name="Normal 92 3 3 11" xfId="34510" xr:uid="{00000000-0005-0000-0000-000047AB0000}"/>
    <cellStyle name="Normal 92 3 3 12" xfId="44021" xr:uid="{00000000-0005-0000-0000-000048AB0000}"/>
    <cellStyle name="Normal 92 3 3 2" xfId="597" xr:uid="{00000000-0005-0000-0000-000049AB0000}"/>
    <cellStyle name="Normal 92 3 3 2 10" xfId="34670" xr:uid="{00000000-0005-0000-0000-00004AAB0000}"/>
    <cellStyle name="Normal 92 3 3 2 11" xfId="44181" xr:uid="{00000000-0005-0000-0000-00004BAB0000}"/>
    <cellStyle name="Normal 92 3 3 2 2" xfId="923" xr:uid="{00000000-0005-0000-0000-00004CAB0000}"/>
    <cellStyle name="Normal 92 3 3 2 2 10" xfId="44501" xr:uid="{00000000-0005-0000-0000-00004DAB0000}"/>
    <cellStyle name="Normal 92 3 3 2 2 2" xfId="1566" xr:uid="{00000000-0005-0000-0000-00004EAB0000}"/>
    <cellStyle name="Normal 92 3 3 2 2 2 2" xfId="2849" xr:uid="{00000000-0005-0000-0000-00004FAB0000}"/>
    <cellStyle name="Normal 92 3 3 2 2 2 2 2" xfId="5889" xr:uid="{00000000-0005-0000-0000-000050AB0000}"/>
    <cellStyle name="Normal 92 3 3 2 2 2 2 2 2" xfId="15406" xr:uid="{00000000-0005-0000-0000-000051AB0000}"/>
    <cellStyle name="Normal 92 3 3 2 2 2 2 2 3" xfId="23559" xr:uid="{00000000-0005-0000-0000-000052AB0000}"/>
    <cellStyle name="Normal 92 3 3 2 2 2 2 2 4" xfId="31712" xr:uid="{00000000-0005-0000-0000-000053AB0000}"/>
    <cellStyle name="Normal 92 3 3 2 2 2 2 2 5" xfId="39944" xr:uid="{00000000-0005-0000-0000-000054AB0000}"/>
    <cellStyle name="Normal 92 3 3 2 2 2 2 2 6" xfId="49455" xr:uid="{00000000-0005-0000-0000-000055AB0000}"/>
    <cellStyle name="Normal 92 3 3 2 2 2 2 3" xfId="8449" xr:uid="{00000000-0005-0000-0000-000056AB0000}"/>
    <cellStyle name="Normal 92 3 3 2 2 2 2 3 2" xfId="17966" xr:uid="{00000000-0005-0000-0000-000057AB0000}"/>
    <cellStyle name="Normal 92 3 3 2 2 2 2 3 3" xfId="26119" xr:uid="{00000000-0005-0000-0000-000058AB0000}"/>
    <cellStyle name="Normal 92 3 3 2 2 2 2 3 4" xfId="34272" xr:uid="{00000000-0005-0000-0000-000059AB0000}"/>
    <cellStyle name="Normal 92 3 3 2 2 2 2 3 5" xfId="42504" xr:uid="{00000000-0005-0000-0000-00005AAB0000}"/>
    <cellStyle name="Normal 92 3 3 2 2 2 2 3 6" xfId="52015" xr:uid="{00000000-0005-0000-0000-00005BAB0000}"/>
    <cellStyle name="Normal 92 3 3 2 2 2 2 4" xfId="12366" xr:uid="{00000000-0005-0000-0000-00005CAB0000}"/>
    <cellStyle name="Normal 92 3 3 2 2 2 2 5" xfId="20525" xr:uid="{00000000-0005-0000-0000-00005DAB0000}"/>
    <cellStyle name="Normal 92 3 3 2 2 2 2 6" xfId="28678" xr:uid="{00000000-0005-0000-0000-00005EAB0000}"/>
    <cellStyle name="Normal 92 3 3 2 2 2 2 7" xfId="36910" xr:uid="{00000000-0005-0000-0000-00005FAB0000}"/>
    <cellStyle name="Normal 92 3 3 2 2 2 2 8" xfId="46421" xr:uid="{00000000-0005-0000-0000-000060AB0000}"/>
    <cellStyle name="Normal 92 3 3 2 2 2 3" xfId="4609" xr:uid="{00000000-0005-0000-0000-000061AB0000}"/>
    <cellStyle name="Normal 92 3 3 2 2 2 3 2" xfId="14126" xr:uid="{00000000-0005-0000-0000-000062AB0000}"/>
    <cellStyle name="Normal 92 3 3 2 2 2 3 3" xfId="22279" xr:uid="{00000000-0005-0000-0000-000063AB0000}"/>
    <cellStyle name="Normal 92 3 3 2 2 2 3 4" xfId="30432" xr:uid="{00000000-0005-0000-0000-000064AB0000}"/>
    <cellStyle name="Normal 92 3 3 2 2 2 3 5" xfId="38664" xr:uid="{00000000-0005-0000-0000-000065AB0000}"/>
    <cellStyle name="Normal 92 3 3 2 2 2 3 6" xfId="48175" xr:uid="{00000000-0005-0000-0000-000066AB0000}"/>
    <cellStyle name="Normal 92 3 3 2 2 2 4" xfId="7169" xr:uid="{00000000-0005-0000-0000-000067AB0000}"/>
    <cellStyle name="Normal 92 3 3 2 2 2 4 2" xfId="16686" xr:uid="{00000000-0005-0000-0000-000068AB0000}"/>
    <cellStyle name="Normal 92 3 3 2 2 2 4 3" xfId="24839" xr:uid="{00000000-0005-0000-0000-000069AB0000}"/>
    <cellStyle name="Normal 92 3 3 2 2 2 4 4" xfId="32992" xr:uid="{00000000-0005-0000-0000-00006AAB0000}"/>
    <cellStyle name="Normal 92 3 3 2 2 2 4 5" xfId="41224" xr:uid="{00000000-0005-0000-0000-00006BAB0000}"/>
    <cellStyle name="Normal 92 3 3 2 2 2 4 6" xfId="50735" xr:uid="{00000000-0005-0000-0000-00006CAB0000}"/>
    <cellStyle name="Normal 92 3 3 2 2 2 5" xfId="11086" xr:uid="{00000000-0005-0000-0000-00006DAB0000}"/>
    <cellStyle name="Normal 92 3 3 2 2 2 6" xfId="19245" xr:uid="{00000000-0005-0000-0000-00006EAB0000}"/>
    <cellStyle name="Normal 92 3 3 2 2 2 7" xfId="27398" xr:uid="{00000000-0005-0000-0000-00006FAB0000}"/>
    <cellStyle name="Normal 92 3 3 2 2 2 8" xfId="35630" xr:uid="{00000000-0005-0000-0000-000070AB0000}"/>
    <cellStyle name="Normal 92 3 3 2 2 2 9" xfId="45141" xr:uid="{00000000-0005-0000-0000-000071AB0000}"/>
    <cellStyle name="Normal 92 3 3 2 2 3" xfId="2209" xr:uid="{00000000-0005-0000-0000-000072AB0000}"/>
    <cellStyle name="Normal 92 3 3 2 2 3 2" xfId="5249" xr:uid="{00000000-0005-0000-0000-000073AB0000}"/>
    <cellStyle name="Normal 92 3 3 2 2 3 2 2" xfId="14766" xr:uid="{00000000-0005-0000-0000-000074AB0000}"/>
    <cellStyle name="Normal 92 3 3 2 2 3 2 3" xfId="22919" xr:uid="{00000000-0005-0000-0000-000075AB0000}"/>
    <cellStyle name="Normal 92 3 3 2 2 3 2 4" xfId="31072" xr:uid="{00000000-0005-0000-0000-000076AB0000}"/>
    <cellStyle name="Normal 92 3 3 2 2 3 2 5" xfId="39304" xr:uid="{00000000-0005-0000-0000-000077AB0000}"/>
    <cellStyle name="Normal 92 3 3 2 2 3 2 6" xfId="48815" xr:uid="{00000000-0005-0000-0000-000078AB0000}"/>
    <cellStyle name="Normal 92 3 3 2 2 3 3" xfId="7809" xr:uid="{00000000-0005-0000-0000-000079AB0000}"/>
    <cellStyle name="Normal 92 3 3 2 2 3 3 2" xfId="17326" xr:uid="{00000000-0005-0000-0000-00007AAB0000}"/>
    <cellStyle name="Normal 92 3 3 2 2 3 3 3" xfId="25479" xr:uid="{00000000-0005-0000-0000-00007BAB0000}"/>
    <cellStyle name="Normal 92 3 3 2 2 3 3 4" xfId="33632" xr:uid="{00000000-0005-0000-0000-00007CAB0000}"/>
    <cellStyle name="Normal 92 3 3 2 2 3 3 5" xfId="41864" xr:uid="{00000000-0005-0000-0000-00007DAB0000}"/>
    <cellStyle name="Normal 92 3 3 2 2 3 3 6" xfId="51375" xr:uid="{00000000-0005-0000-0000-00007EAB0000}"/>
    <cellStyle name="Normal 92 3 3 2 2 3 4" xfId="11726" xr:uid="{00000000-0005-0000-0000-00007FAB0000}"/>
    <cellStyle name="Normal 92 3 3 2 2 3 5" xfId="19885" xr:uid="{00000000-0005-0000-0000-000080AB0000}"/>
    <cellStyle name="Normal 92 3 3 2 2 3 6" xfId="28038" xr:uid="{00000000-0005-0000-0000-000081AB0000}"/>
    <cellStyle name="Normal 92 3 3 2 2 3 7" xfId="36270" xr:uid="{00000000-0005-0000-0000-000082AB0000}"/>
    <cellStyle name="Normal 92 3 3 2 2 3 8" xfId="45781" xr:uid="{00000000-0005-0000-0000-000083AB0000}"/>
    <cellStyle name="Normal 92 3 3 2 2 4" xfId="3969" xr:uid="{00000000-0005-0000-0000-000084AB0000}"/>
    <cellStyle name="Normal 92 3 3 2 2 4 2" xfId="13486" xr:uid="{00000000-0005-0000-0000-000085AB0000}"/>
    <cellStyle name="Normal 92 3 3 2 2 4 3" xfId="21639" xr:uid="{00000000-0005-0000-0000-000086AB0000}"/>
    <cellStyle name="Normal 92 3 3 2 2 4 4" xfId="29792" xr:uid="{00000000-0005-0000-0000-000087AB0000}"/>
    <cellStyle name="Normal 92 3 3 2 2 4 5" xfId="38024" xr:uid="{00000000-0005-0000-0000-000088AB0000}"/>
    <cellStyle name="Normal 92 3 3 2 2 4 6" xfId="47535" xr:uid="{00000000-0005-0000-0000-000089AB0000}"/>
    <cellStyle name="Normal 92 3 3 2 2 5" xfId="6529" xr:uid="{00000000-0005-0000-0000-00008AAB0000}"/>
    <cellStyle name="Normal 92 3 3 2 2 5 2" xfId="16046" xr:uid="{00000000-0005-0000-0000-00008BAB0000}"/>
    <cellStyle name="Normal 92 3 3 2 2 5 3" xfId="24199" xr:uid="{00000000-0005-0000-0000-00008CAB0000}"/>
    <cellStyle name="Normal 92 3 3 2 2 5 4" xfId="32352" xr:uid="{00000000-0005-0000-0000-00008DAB0000}"/>
    <cellStyle name="Normal 92 3 3 2 2 5 5" xfId="40584" xr:uid="{00000000-0005-0000-0000-00008EAB0000}"/>
    <cellStyle name="Normal 92 3 3 2 2 5 6" xfId="50095" xr:uid="{00000000-0005-0000-0000-00008FAB0000}"/>
    <cellStyle name="Normal 92 3 3 2 2 6" xfId="10446" xr:uid="{00000000-0005-0000-0000-000090AB0000}"/>
    <cellStyle name="Normal 92 3 3 2 2 7" xfId="18605" xr:uid="{00000000-0005-0000-0000-000091AB0000}"/>
    <cellStyle name="Normal 92 3 3 2 2 8" xfId="26758" xr:uid="{00000000-0005-0000-0000-000092AB0000}"/>
    <cellStyle name="Normal 92 3 3 2 2 9" xfId="34990" xr:uid="{00000000-0005-0000-0000-000093AB0000}"/>
    <cellStyle name="Normal 92 3 3 2 3" xfId="1246" xr:uid="{00000000-0005-0000-0000-000094AB0000}"/>
    <cellStyle name="Normal 92 3 3 2 3 2" xfId="2529" xr:uid="{00000000-0005-0000-0000-000095AB0000}"/>
    <cellStyle name="Normal 92 3 3 2 3 2 2" xfId="5569" xr:uid="{00000000-0005-0000-0000-000096AB0000}"/>
    <cellStyle name="Normal 92 3 3 2 3 2 2 2" xfId="15086" xr:uid="{00000000-0005-0000-0000-000097AB0000}"/>
    <cellStyle name="Normal 92 3 3 2 3 2 2 3" xfId="23239" xr:uid="{00000000-0005-0000-0000-000098AB0000}"/>
    <cellStyle name="Normal 92 3 3 2 3 2 2 4" xfId="31392" xr:uid="{00000000-0005-0000-0000-000099AB0000}"/>
    <cellStyle name="Normal 92 3 3 2 3 2 2 5" xfId="39624" xr:uid="{00000000-0005-0000-0000-00009AAB0000}"/>
    <cellStyle name="Normal 92 3 3 2 3 2 2 6" xfId="49135" xr:uid="{00000000-0005-0000-0000-00009BAB0000}"/>
    <cellStyle name="Normal 92 3 3 2 3 2 3" xfId="8129" xr:uid="{00000000-0005-0000-0000-00009CAB0000}"/>
    <cellStyle name="Normal 92 3 3 2 3 2 3 2" xfId="17646" xr:uid="{00000000-0005-0000-0000-00009DAB0000}"/>
    <cellStyle name="Normal 92 3 3 2 3 2 3 3" xfId="25799" xr:uid="{00000000-0005-0000-0000-00009EAB0000}"/>
    <cellStyle name="Normal 92 3 3 2 3 2 3 4" xfId="33952" xr:uid="{00000000-0005-0000-0000-00009FAB0000}"/>
    <cellStyle name="Normal 92 3 3 2 3 2 3 5" xfId="42184" xr:uid="{00000000-0005-0000-0000-0000A0AB0000}"/>
    <cellStyle name="Normal 92 3 3 2 3 2 3 6" xfId="51695" xr:uid="{00000000-0005-0000-0000-0000A1AB0000}"/>
    <cellStyle name="Normal 92 3 3 2 3 2 4" xfId="12046" xr:uid="{00000000-0005-0000-0000-0000A2AB0000}"/>
    <cellStyle name="Normal 92 3 3 2 3 2 5" xfId="20205" xr:uid="{00000000-0005-0000-0000-0000A3AB0000}"/>
    <cellStyle name="Normal 92 3 3 2 3 2 6" xfId="28358" xr:uid="{00000000-0005-0000-0000-0000A4AB0000}"/>
    <cellStyle name="Normal 92 3 3 2 3 2 7" xfId="36590" xr:uid="{00000000-0005-0000-0000-0000A5AB0000}"/>
    <cellStyle name="Normal 92 3 3 2 3 2 8" xfId="46101" xr:uid="{00000000-0005-0000-0000-0000A6AB0000}"/>
    <cellStyle name="Normal 92 3 3 2 3 3" xfId="4289" xr:uid="{00000000-0005-0000-0000-0000A7AB0000}"/>
    <cellStyle name="Normal 92 3 3 2 3 3 2" xfId="13806" xr:uid="{00000000-0005-0000-0000-0000A8AB0000}"/>
    <cellStyle name="Normal 92 3 3 2 3 3 3" xfId="21959" xr:uid="{00000000-0005-0000-0000-0000A9AB0000}"/>
    <cellStyle name="Normal 92 3 3 2 3 3 4" xfId="30112" xr:uid="{00000000-0005-0000-0000-0000AAAB0000}"/>
    <cellStyle name="Normal 92 3 3 2 3 3 5" xfId="38344" xr:uid="{00000000-0005-0000-0000-0000ABAB0000}"/>
    <cellStyle name="Normal 92 3 3 2 3 3 6" xfId="47855" xr:uid="{00000000-0005-0000-0000-0000ACAB0000}"/>
    <cellStyle name="Normal 92 3 3 2 3 4" xfId="6849" xr:uid="{00000000-0005-0000-0000-0000ADAB0000}"/>
    <cellStyle name="Normal 92 3 3 2 3 4 2" xfId="16366" xr:uid="{00000000-0005-0000-0000-0000AEAB0000}"/>
    <cellStyle name="Normal 92 3 3 2 3 4 3" xfId="24519" xr:uid="{00000000-0005-0000-0000-0000AFAB0000}"/>
    <cellStyle name="Normal 92 3 3 2 3 4 4" xfId="32672" xr:uid="{00000000-0005-0000-0000-0000B0AB0000}"/>
    <cellStyle name="Normal 92 3 3 2 3 4 5" xfId="40904" xr:uid="{00000000-0005-0000-0000-0000B1AB0000}"/>
    <cellStyle name="Normal 92 3 3 2 3 4 6" xfId="50415" xr:uid="{00000000-0005-0000-0000-0000B2AB0000}"/>
    <cellStyle name="Normal 92 3 3 2 3 5" xfId="10766" xr:uid="{00000000-0005-0000-0000-0000B3AB0000}"/>
    <cellStyle name="Normal 92 3 3 2 3 6" xfId="18925" xr:uid="{00000000-0005-0000-0000-0000B4AB0000}"/>
    <cellStyle name="Normal 92 3 3 2 3 7" xfId="27078" xr:uid="{00000000-0005-0000-0000-0000B5AB0000}"/>
    <cellStyle name="Normal 92 3 3 2 3 8" xfId="35310" xr:uid="{00000000-0005-0000-0000-0000B6AB0000}"/>
    <cellStyle name="Normal 92 3 3 2 3 9" xfId="44821" xr:uid="{00000000-0005-0000-0000-0000B7AB0000}"/>
    <cellStyle name="Normal 92 3 3 2 4" xfId="1889" xr:uid="{00000000-0005-0000-0000-0000B8AB0000}"/>
    <cellStyle name="Normal 92 3 3 2 4 2" xfId="4929" xr:uid="{00000000-0005-0000-0000-0000B9AB0000}"/>
    <cellStyle name="Normal 92 3 3 2 4 2 2" xfId="14446" xr:uid="{00000000-0005-0000-0000-0000BAAB0000}"/>
    <cellStyle name="Normal 92 3 3 2 4 2 3" xfId="22599" xr:uid="{00000000-0005-0000-0000-0000BBAB0000}"/>
    <cellStyle name="Normal 92 3 3 2 4 2 4" xfId="30752" xr:uid="{00000000-0005-0000-0000-0000BCAB0000}"/>
    <cellStyle name="Normal 92 3 3 2 4 2 5" xfId="38984" xr:uid="{00000000-0005-0000-0000-0000BDAB0000}"/>
    <cellStyle name="Normal 92 3 3 2 4 2 6" xfId="48495" xr:uid="{00000000-0005-0000-0000-0000BEAB0000}"/>
    <cellStyle name="Normal 92 3 3 2 4 3" xfId="7489" xr:uid="{00000000-0005-0000-0000-0000BFAB0000}"/>
    <cellStyle name="Normal 92 3 3 2 4 3 2" xfId="17006" xr:uid="{00000000-0005-0000-0000-0000C0AB0000}"/>
    <cellStyle name="Normal 92 3 3 2 4 3 3" xfId="25159" xr:uid="{00000000-0005-0000-0000-0000C1AB0000}"/>
    <cellStyle name="Normal 92 3 3 2 4 3 4" xfId="33312" xr:uid="{00000000-0005-0000-0000-0000C2AB0000}"/>
    <cellStyle name="Normal 92 3 3 2 4 3 5" xfId="41544" xr:uid="{00000000-0005-0000-0000-0000C3AB0000}"/>
    <cellStyle name="Normal 92 3 3 2 4 3 6" xfId="51055" xr:uid="{00000000-0005-0000-0000-0000C4AB0000}"/>
    <cellStyle name="Normal 92 3 3 2 4 4" xfId="11406" xr:uid="{00000000-0005-0000-0000-0000C5AB0000}"/>
    <cellStyle name="Normal 92 3 3 2 4 5" xfId="19565" xr:uid="{00000000-0005-0000-0000-0000C6AB0000}"/>
    <cellStyle name="Normal 92 3 3 2 4 6" xfId="27718" xr:uid="{00000000-0005-0000-0000-0000C7AB0000}"/>
    <cellStyle name="Normal 92 3 3 2 4 7" xfId="35950" xr:uid="{00000000-0005-0000-0000-0000C8AB0000}"/>
    <cellStyle name="Normal 92 3 3 2 4 8" xfId="45461" xr:uid="{00000000-0005-0000-0000-0000C9AB0000}"/>
    <cellStyle name="Normal 92 3 3 2 5" xfId="3646" xr:uid="{00000000-0005-0000-0000-0000CAAB0000}"/>
    <cellStyle name="Normal 92 3 3 2 5 2" xfId="13163" xr:uid="{00000000-0005-0000-0000-0000CBAB0000}"/>
    <cellStyle name="Normal 92 3 3 2 5 3" xfId="21319" xr:uid="{00000000-0005-0000-0000-0000CCAB0000}"/>
    <cellStyle name="Normal 92 3 3 2 5 4" xfId="29472" xr:uid="{00000000-0005-0000-0000-0000CDAB0000}"/>
    <cellStyle name="Normal 92 3 3 2 5 5" xfId="37704" xr:uid="{00000000-0005-0000-0000-0000CEAB0000}"/>
    <cellStyle name="Normal 92 3 3 2 5 6" xfId="47215" xr:uid="{00000000-0005-0000-0000-0000CFAB0000}"/>
    <cellStyle name="Normal 92 3 3 2 6" xfId="6209" xr:uid="{00000000-0005-0000-0000-0000D0AB0000}"/>
    <cellStyle name="Normal 92 3 3 2 6 2" xfId="15726" xr:uid="{00000000-0005-0000-0000-0000D1AB0000}"/>
    <cellStyle name="Normal 92 3 3 2 6 3" xfId="23879" xr:uid="{00000000-0005-0000-0000-0000D2AB0000}"/>
    <cellStyle name="Normal 92 3 3 2 6 4" xfId="32032" xr:uid="{00000000-0005-0000-0000-0000D3AB0000}"/>
    <cellStyle name="Normal 92 3 3 2 6 5" xfId="40264" xr:uid="{00000000-0005-0000-0000-0000D4AB0000}"/>
    <cellStyle name="Normal 92 3 3 2 6 6" xfId="49775" xr:uid="{00000000-0005-0000-0000-0000D5AB0000}"/>
    <cellStyle name="Normal 92 3 3 2 7" xfId="10126" xr:uid="{00000000-0005-0000-0000-0000D6AB0000}"/>
    <cellStyle name="Normal 92 3 3 2 8" xfId="18285" xr:uid="{00000000-0005-0000-0000-0000D7AB0000}"/>
    <cellStyle name="Normal 92 3 3 2 9" xfId="26438" xr:uid="{00000000-0005-0000-0000-0000D8AB0000}"/>
    <cellStyle name="Normal 92 3 3 3" xfId="760" xr:uid="{00000000-0005-0000-0000-0000D9AB0000}"/>
    <cellStyle name="Normal 92 3 3 3 10" xfId="44341" xr:uid="{00000000-0005-0000-0000-0000DAAB0000}"/>
    <cellStyle name="Normal 92 3 3 3 2" xfId="1406" xr:uid="{00000000-0005-0000-0000-0000DBAB0000}"/>
    <cellStyle name="Normal 92 3 3 3 2 2" xfId="2689" xr:uid="{00000000-0005-0000-0000-0000DCAB0000}"/>
    <cellStyle name="Normal 92 3 3 3 2 2 2" xfId="5729" xr:uid="{00000000-0005-0000-0000-0000DDAB0000}"/>
    <cellStyle name="Normal 92 3 3 3 2 2 2 2" xfId="15246" xr:uid="{00000000-0005-0000-0000-0000DEAB0000}"/>
    <cellStyle name="Normal 92 3 3 3 2 2 2 3" xfId="23399" xr:uid="{00000000-0005-0000-0000-0000DFAB0000}"/>
    <cellStyle name="Normal 92 3 3 3 2 2 2 4" xfId="31552" xr:uid="{00000000-0005-0000-0000-0000E0AB0000}"/>
    <cellStyle name="Normal 92 3 3 3 2 2 2 5" xfId="39784" xr:uid="{00000000-0005-0000-0000-0000E1AB0000}"/>
    <cellStyle name="Normal 92 3 3 3 2 2 2 6" xfId="49295" xr:uid="{00000000-0005-0000-0000-0000E2AB0000}"/>
    <cellStyle name="Normal 92 3 3 3 2 2 3" xfId="8289" xr:uid="{00000000-0005-0000-0000-0000E3AB0000}"/>
    <cellStyle name="Normal 92 3 3 3 2 2 3 2" xfId="17806" xr:uid="{00000000-0005-0000-0000-0000E4AB0000}"/>
    <cellStyle name="Normal 92 3 3 3 2 2 3 3" xfId="25959" xr:uid="{00000000-0005-0000-0000-0000E5AB0000}"/>
    <cellStyle name="Normal 92 3 3 3 2 2 3 4" xfId="34112" xr:uid="{00000000-0005-0000-0000-0000E6AB0000}"/>
    <cellStyle name="Normal 92 3 3 3 2 2 3 5" xfId="42344" xr:uid="{00000000-0005-0000-0000-0000E7AB0000}"/>
    <cellStyle name="Normal 92 3 3 3 2 2 3 6" xfId="51855" xr:uid="{00000000-0005-0000-0000-0000E8AB0000}"/>
    <cellStyle name="Normal 92 3 3 3 2 2 4" xfId="12206" xr:uid="{00000000-0005-0000-0000-0000E9AB0000}"/>
    <cellStyle name="Normal 92 3 3 3 2 2 5" xfId="20365" xr:uid="{00000000-0005-0000-0000-0000EAAB0000}"/>
    <cellStyle name="Normal 92 3 3 3 2 2 6" xfId="28518" xr:uid="{00000000-0005-0000-0000-0000EBAB0000}"/>
    <cellStyle name="Normal 92 3 3 3 2 2 7" xfId="36750" xr:uid="{00000000-0005-0000-0000-0000ECAB0000}"/>
    <cellStyle name="Normal 92 3 3 3 2 2 8" xfId="46261" xr:uid="{00000000-0005-0000-0000-0000EDAB0000}"/>
    <cellStyle name="Normal 92 3 3 3 2 3" xfId="4449" xr:uid="{00000000-0005-0000-0000-0000EEAB0000}"/>
    <cellStyle name="Normal 92 3 3 3 2 3 2" xfId="13966" xr:uid="{00000000-0005-0000-0000-0000EFAB0000}"/>
    <cellStyle name="Normal 92 3 3 3 2 3 3" xfId="22119" xr:uid="{00000000-0005-0000-0000-0000F0AB0000}"/>
    <cellStyle name="Normal 92 3 3 3 2 3 4" xfId="30272" xr:uid="{00000000-0005-0000-0000-0000F1AB0000}"/>
    <cellStyle name="Normal 92 3 3 3 2 3 5" xfId="38504" xr:uid="{00000000-0005-0000-0000-0000F2AB0000}"/>
    <cellStyle name="Normal 92 3 3 3 2 3 6" xfId="48015" xr:uid="{00000000-0005-0000-0000-0000F3AB0000}"/>
    <cellStyle name="Normal 92 3 3 3 2 4" xfId="7009" xr:uid="{00000000-0005-0000-0000-0000F4AB0000}"/>
    <cellStyle name="Normal 92 3 3 3 2 4 2" xfId="16526" xr:uid="{00000000-0005-0000-0000-0000F5AB0000}"/>
    <cellStyle name="Normal 92 3 3 3 2 4 3" xfId="24679" xr:uid="{00000000-0005-0000-0000-0000F6AB0000}"/>
    <cellStyle name="Normal 92 3 3 3 2 4 4" xfId="32832" xr:uid="{00000000-0005-0000-0000-0000F7AB0000}"/>
    <cellStyle name="Normal 92 3 3 3 2 4 5" xfId="41064" xr:uid="{00000000-0005-0000-0000-0000F8AB0000}"/>
    <cellStyle name="Normal 92 3 3 3 2 4 6" xfId="50575" xr:uid="{00000000-0005-0000-0000-0000F9AB0000}"/>
    <cellStyle name="Normal 92 3 3 3 2 5" xfId="10926" xr:uid="{00000000-0005-0000-0000-0000FAAB0000}"/>
    <cellStyle name="Normal 92 3 3 3 2 6" xfId="19085" xr:uid="{00000000-0005-0000-0000-0000FBAB0000}"/>
    <cellStyle name="Normal 92 3 3 3 2 7" xfId="27238" xr:uid="{00000000-0005-0000-0000-0000FCAB0000}"/>
    <cellStyle name="Normal 92 3 3 3 2 8" xfId="35470" xr:uid="{00000000-0005-0000-0000-0000FDAB0000}"/>
    <cellStyle name="Normal 92 3 3 3 2 9" xfId="44981" xr:uid="{00000000-0005-0000-0000-0000FEAB0000}"/>
    <cellStyle name="Normal 92 3 3 3 3" xfId="2049" xr:uid="{00000000-0005-0000-0000-0000FFAB0000}"/>
    <cellStyle name="Normal 92 3 3 3 3 2" xfId="5089" xr:uid="{00000000-0005-0000-0000-000000AC0000}"/>
    <cellStyle name="Normal 92 3 3 3 3 2 2" xfId="14606" xr:uid="{00000000-0005-0000-0000-000001AC0000}"/>
    <cellStyle name="Normal 92 3 3 3 3 2 3" xfId="22759" xr:uid="{00000000-0005-0000-0000-000002AC0000}"/>
    <cellStyle name="Normal 92 3 3 3 3 2 4" xfId="30912" xr:uid="{00000000-0005-0000-0000-000003AC0000}"/>
    <cellStyle name="Normal 92 3 3 3 3 2 5" xfId="39144" xr:uid="{00000000-0005-0000-0000-000004AC0000}"/>
    <cellStyle name="Normal 92 3 3 3 3 2 6" xfId="48655" xr:uid="{00000000-0005-0000-0000-000005AC0000}"/>
    <cellStyle name="Normal 92 3 3 3 3 3" xfId="7649" xr:uid="{00000000-0005-0000-0000-000006AC0000}"/>
    <cellStyle name="Normal 92 3 3 3 3 3 2" xfId="17166" xr:uid="{00000000-0005-0000-0000-000007AC0000}"/>
    <cellStyle name="Normal 92 3 3 3 3 3 3" xfId="25319" xr:uid="{00000000-0005-0000-0000-000008AC0000}"/>
    <cellStyle name="Normal 92 3 3 3 3 3 4" xfId="33472" xr:uid="{00000000-0005-0000-0000-000009AC0000}"/>
    <cellStyle name="Normal 92 3 3 3 3 3 5" xfId="41704" xr:uid="{00000000-0005-0000-0000-00000AAC0000}"/>
    <cellStyle name="Normal 92 3 3 3 3 3 6" xfId="51215" xr:uid="{00000000-0005-0000-0000-00000BAC0000}"/>
    <cellStyle name="Normal 92 3 3 3 3 4" xfId="11566" xr:uid="{00000000-0005-0000-0000-00000CAC0000}"/>
    <cellStyle name="Normal 92 3 3 3 3 5" xfId="19725" xr:uid="{00000000-0005-0000-0000-00000DAC0000}"/>
    <cellStyle name="Normal 92 3 3 3 3 6" xfId="27878" xr:uid="{00000000-0005-0000-0000-00000EAC0000}"/>
    <cellStyle name="Normal 92 3 3 3 3 7" xfId="36110" xr:uid="{00000000-0005-0000-0000-00000FAC0000}"/>
    <cellStyle name="Normal 92 3 3 3 3 8" xfId="45621" xr:uid="{00000000-0005-0000-0000-000010AC0000}"/>
    <cellStyle name="Normal 92 3 3 3 4" xfId="3806" xr:uid="{00000000-0005-0000-0000-000011AC0000}"/>
    <cellStyle name="Normal 92 3 3 3 4 2" xfId="13323" xr:uid="{00000000-0005-0000-0000-000012AC0000}"/>
    <cellStyle name="Normal 92 3 3 3 4 3" xfId="21479" xr:uid="{00000000-0005-0000-0000-000013AC0000}"/>
    <cellStyle name="Normal 92 3 3 3 4 4" xfId="29632" xr:uid="{00000000-0005-0000-0000-000014AC0000}"/>
    <cellStyle name="Normal 92 3 3 3 4 5" xfId="37864" xr:uid="{00000000-0005-0000-0000-000015AC0000}"/>
    <cellStyle name="Normal 92 3 3 3 4 6" xfId="47375" xr:uid="{00000000-0005-0000-0000-000016AC0000}"/>
    <cellStyle name="Normal 92 3 3 3 5" xfId="6369" xr:uid="{00000000-0005-0000-0000-000017AC0000}"/>
    <cellStyle name="Normal 92 3 3 3 5 2" xfId="15886" xr:uid="{00000000-0005-0000-0000-000018AC0000}"/>
    <cellStyle name="Normal 92 3 3 3 5 3" xfId="24039" xr:uid="{00000000-0005-0000-0000-000019AC0000}"/>
    <cellStyle name="Normal 92 3 3 3 5 4" xfId="32192" xr:uid="{00000000-0005-0000-0000-00001AAC0000}"/>
    <cellStyle name="Normal 92 3 3 3 5 5" xfId="40424" xr:uid="{00000000-0005-0000-0000-00001BAC0000}"/>
    <cellStyle name="Normal 92 3 3 3 5 6" xfId="49935" xr:uid="{00000000-0005-0000-0000-00001CAC0000}"/>
    <cellStyle name="Normal 92 3 3 3 6" xfId="10286" xr:uid="{00000000-0005-0000-0000-00001DAC0000}"/>
    <cellStyle name="Normal 92 3 3 3 7" xfId="18445" xr:uid="{00000000-0005-0000-0000-00001EAC0000}"/>
    <cellStyle name="Normal 92 3 3 3 8" xfId="26598" xr:uid="{00000000-0005-0000-0000-00001FAC0000}"/>
    <cellStyle name="Normal 92 3 3 3 9" xfId="34830" xr:uid="{00000000-0005-0000-0000-000020AC0000}"/>
    <cellStyle name="Normal 92 3 3 4" xfId="1086" xr:uid="{00000000-0005-0000-0000-000021AC0000}"/>
    <cellStyle name="Normal 92 3 3 4 2" xfId="2369" xr:uid="{00000000-0005-0000-0000-000022AC0000}"/>
    <cellStyle name="Normal 92 3 3 4 2 2" xfId="5409" xr:uid="{00000000-0005-0000-0000-000023AC0000}"/>
    <cellStyle name="Normal 92 3 3 4 2 2 2" xfId="14926" xr:uid="{00000000-0005-0000-0000-000024AC0000}"/>
    <cellStyle name="Normal 92 3 3 4 2 2 3" xfId="23079" xr:uid="{00000000-0005-0000-0000-000025AC0000}"/>
    <cellStyle name="Normal 92 3 3 4 2 2 4" xfId="31232" xr:uid="{00000000-0005-0000-0000-000026AC0000}"/>
    <cellStyle name="Normal 92 3 3 4 2 2 5" xfId="39464" xr:uid="{00000000-0005-0000-0000-000027AC0000}"/>
    <cellStyle name="Normal 92 3 3 4 2 2 6" xfId="48975" xr:uid="{00000000-0005-0000-0000-000028AC0000}"/>
    <cellStyle name="Normal 92 3 3 4 2 3" xfId="7969" xr:uid="{00000000-0005-0000-0000-000029AC0000}"/>
    <cellStyle name="Normal 92 3 3 4 2 3 2" xfId="17486" xr:uid="{00000000-0005-0000-0000-00002AAC0000}"/>
    <cellStyle name="Normal 92 3 3 4 2 3 3" xfId="25639" xr:uid="{00000000-0005-0000-0000-00002BAC0000}"/>
    <cellStyle name="Normal 92 3 3 4 2 3 4" xfId="33792" xr:uid="{00000000-0005-0000-0000-00002CAC0000}"/>
    <cellStyle name="Normal 92 3 3 4 2 3 5" xfId="42024" xr:uid="{00000000-0005-0000-0000-00002DAC0000}"/>
    <cellStyle name="Normal 92 3 3 4 2 3 6" xfId="51535" xr:uid="{00000000-0005-0000-0000-00002EAC0000}"/>
    <cellStyle name="Normal 92 3 3 4 2 4" xfId="11886" xr:uid="{00000000-0005-0000-0000-00002FAC0000}"/>
    <cellStyle name="Normal 92 3 3 4 2 5" xfId="20045" xr:uid="{00000000-0005-0000-0000-000030AC0000}"/>
    <cellStyle name="Normal 92 3 3 4 2 6" xfId="28198" xr:uid="{00000000-0005-0000-0000-000031AC0000}"/>
    <cellStyle name="Normal 92 3 3 4 2 7" xfId="36430" xr:uid="{00000000-0005-0000-0000-000032AC0000}"/>
    <cellStyle name="Normal 92 3 3 4 2 8" xfId="45941" xr:uid="{00000000-0005-0000-0000-000033AC0000}"/>
    <cellStyle name="Normal 92 3 3 4 3" xfId="4129" xr:uid="{00000000-0005-0000-0000-000034AC0000}"/>
    <cellStyle name="Normal 92 3 3 4 3 2" xfId="13646" xr:uid="{00000000-0005-0000-0000-000035AC0000}"/>
    <cellStyle name="Normal 92 3 3 4 3 3" xfId="21799" xr:uid="{00000000-0005-0000-0000-000036AC0000}"/>
    <cellStyle name="Normal 92 3 3 4 3 4" xfId="29952" xr:uid="{00000000-0005-0000-0000-000037AC0000}"/>
    <cellStyle name="Normal 92 3 3 4 3 5" xfId="38184" xr:uid="{00000000-0005-0000-0000-000038AC0000}"/>
    <cellStyle name="Normal 92 3 3 4 3 6" xfId="47695" xr:uid="{00000000-0005-0000-0000-000039AC0000}"/>
    <cellStyle name="Normal 92 3 3 4 4" xfId="6689" xr:uid="{00000000-0005-0000-0000-00003AAC0000}"/>
    <cellStyle name="Normal 92 3 3 4 4 2" xfId="16206" xr:uid="{00000000-0005-0000-0000-00003BAC0000}"/>
    <cellStyle name="Normal 92 3 3 4 4 3" xfId="24359" xr:uid="{00000000-0005-0000-0000-00003CAC0000}"/>
    <cellStyle name="Normal 92 3 3 4 4 4" xfId="32512" xr:uid="{00000000-0005-0000-0000-00003DAC0000}"/>
    <cellStyle name="Normal 92 3 3 4 4 5" xfId="40744" xr:uid="{00000000-0005-0000-0000-00003EAC0000}"/>
    <cellStyle name="Normal 92 3 3 4 4 6" xfId="50255" xr:uid="{00000000-0005-0000-0000-00003FAC0000}"/>
    <cellStyle name="Normal 92 3 3 4 5" xfId="10606" xr:uid="{00000000-0005-0000-0000-000040AC0000}"/>
    <cellStyle name="Normal 92 3 3 4 6" xfId="18765" xr:uid="{00000000-0005-0000-0000-000041AC0000}"/>
    <cellStyle name="Normal 92 3 3 4 7" xfId="26918" xr:uid="{00000000-0005-0000-0000-000042AC0000}"/>
    <cellStyle name="Normal 92 3 3 4 8" xfId="35150" xr:uid="{00000000-0005-0000-0000-000043AC0000}"/>
    <cellStyle name="Normal 92 3 3 4 9" xfId="44661" xr:uid="{00000000-0005-0000-0000-000044AC0000}"/>
    <cellStyle name="Normal 92 3 3 5" xfId="1729" xr:uid="{00000000-0005-0000-0000-000045AC0000}"/>
    <cellStyle name="Normal 92 3 3 5 2" xfId="4769" xr:uid="{00000000-0005-0000-0000-000046AC0000}"/>
    <cellStyle name="Normal 92 3 3 5 2 2" xfId="14286" xr:uid="{00000000-0005-0000-0000-000047AC0000}"/>
    <cellStyle name="Normal 92 3 3 5 2 3" xfId="22439" xr:uid="{00000000-0005-0000-0000-000048AC0000}"/>
    <cellStyle name="Normal 92 3 3 5 2 4" xfId="30592" xr:uid="{00000000-0005-0000-0000-000049AC0000}"/>
    <cellStyle name="Normal 92 3 3 5 2 5" xfId="38824" xr:uid="{00000000-0005-0000-0000-00004AAC0000}"/>
    <cellStyle name="Normal 92 3 3 5 2 6" xfId="48335" xr:uid="{00000000-0005-0000-0000-00004BAC0000}"/>
    <cellStyle name="Normal 92 3 3 5 3" xfId="7329" xr:uid="{00000000-0005-0000-0000-00004CAC0000}"/>
    <cellStyle name="Normal 92 3 3 5 3 2" xfId="16846" xr:uid="{00000000-0005-0000-0000-00004DAC0000}"/>
    <cellStyle name="Normal 92 3 3 5 3 3" xfId="24999" xr:uid="{00000000-0005-0000-0000-00004EAC0000}"/>
    <cellStyle name="Normal 92 3 3 5 3 4" xfId="33152" xr:uid="{00000000-0005-0000-0000-00004FAC0000}"/>
    <cellStyle name="Normal 92 3 3 5 3 5" xfId="41384" xr:uid="{00000000-0005-0000-0000-000050AC0000}"/>
    <cellStyle name="Normal 92 3 3 5 3 6" xfId="50895" xr:uid="{00000000-0005-0000-0000-000051AC0000}"/>
    <cellStyle name="Normal 92 3 3 5 4" xfId="11246" xr:uid="{00000000-0005-0000-0000-000052AC0000}"/>
    <cellStyle name="Normal 92 3 3 5 5" xfId="19405" xr:uid="{00000000-0005-0000-0000-000053AC0000}"/>
    <cellStyle name="Normal 92 3 3 5 6" xfId="27558" xr:uid="{00000000-0005-0000-0000-000054AC0000}"/>
    <cellStyle name="Normal 92 3 3 5 7" xfId="35790" xr:uid="{00000000-0005-0000-0000-000055AC0000}"/>
    <cellStyle name="Normal 92 3 3 5 8" xfId="45301" xr:uid="{00000000-0005-0000-0000-000056AC0000}"/>
    <cellStyle name="Normal 92 3 3 6" xfId="3483" xr:uid="{00000000-0005-0000-0000-000057AC0000}"/>
    <cellStyle name="Normal 92 3 3 6 2" xfId="13000" xr:uid="{00000000-0005-0000-0000-000058AC0000}"/>
    <cellStyle name="Normal 92 3 3 6 3" xfId="21159" xr:uid="{00000000-0005-0000-0000-000059AC0000}"/>
    <cellStyle name="Normal 92 3 3 6 4" xfId="29312" xr:uid="{00000000-0005-0000-0000-00005AAC0000}"/>
    <cellStyle name="Normal 92 3 3 6 5" xfId="37544" xr:uid="{00000000-0005-0000-0000-00005BAC0000}"/>
    <cellStyle name="Normal 92 3 3 6 6" xfId="47055" xr:uid="{00000000-0005-0000-0000-00005CAC0000}"/>
    <cellStyle name="Normal 92 3 3 7" xfId="6049" xr:uid="{00000000-0005-0000-0000-00005DAC0000}"/>
    <cellStyle name="Normal 92 3 3 7 2" xfId="15566" xr:uid="{00000000-0005-0000-0000-00005EAC0000}"/>
    <cellStyle name="Normal 92 3 3 7 3" xfId="23719" xr:uid="{00000000-0005-0000-0000-00005FAC0000}"/>
    <cellStyle name="Normal 92 3 3 7 4" xfId="31872" xr:uid="{00000000-0005-0000-0000-000060AC0000}"/>
    <cellStyle name="Normal 92 3 3 7 5" xfId="40104" xr:uid="{00000000-0005-0000-0000-000061AC0000}"/>
    <cellStyle name="Normal 92 3 3 7 6" xfId="49615" xr:uid="{00000000-0005-0000-0000-000062AC0000}"/>
    <cellStyle name="Normal 92 3 3 8" xfId="9966" xr:uid="{00000000-0005-0000-0000-000063AC0000}"/>
    <cellStyle name="Normal 92 3 3 9" xfId="18125" xr:uid="{00000000-0005-0000-0000-000064AC0000}"/>
    <cellStyle name="Normal 92 3 30" xfId="9634" xr:uid="{00000000-0005-0000-0000-000065AC0000}"/>
    <cellStyle name="Normal 92 3 30 2" xfId="43689" xr:uid="{00000000-0005-0000-0000-000066AC0000}"/>
    <cellStyle name="Normal 92 3 30 3" xfId="53200" xr:uid="{00000000-0005-0000-0000-000067AC0000}"/>
    <cellStyle name="Normal 92 3 31" xfId="9713" xr:uid="{00000000-0005-0000-0000-000068AC0000}"/>
    <cellStyle name="Normal 92 3 31 2" xfId="43768" xr:uid="{00000000-0005-0000-0000-000069AC0000}"/>
    <cellStyle name="Normal 92 3 31 3" xfId="53279" xr:uid="{00000000-0005-0000-0000-00006AAC0000}"/>
    <cellStyle name="Normal 92 3 32" xfId="9792" xr:uid="{00000000-0005-0000-0000-00006BAC0000}"/>
    <cellStyle name="Normal 92 3 32 2" xfId="43847" xr:uid="{00000000-0005-0000-0000-00006CAC0000}"/>
    <cellStyle name="Normal 92 3 32 3" xfId="53358" xr:uid="{00000000-0005-0000-0000-00006DAC0000}"/>
    <cellStyle name="Normal 92 3 33" xfId="9886" xr:uid="{00000000-0005-0000-0000-00006EAC0000}"/>
    <cellStyle name="Normal 92 3 34" xfId="18045" xr:uid="{00000000-0005-0000-0000-00006FAC0000}"/>
    <cellStyle name="Normal 92 3 35" xfId="26198" xr:uid="{00000000-0005-0000-0000-000070AC0000}"/>
    <cellStyle name="Normal 92 3 36" xfId="34351" xr:uid="{00000000-0005-0000-0000-000071AC0000}"/>
    <cellStyle name="Normal 92 3 37" xfId="34430" xr:uid="{00000000-0005-0000-0000-000072AC0000}"/>
    <cellStyle name="Normal 92 3 38" xfId="43941" xr:uid="{00000000-0005-0000-0000-000073AC0000}"/>
    <cellStyle name="Normal 92 3 39" xfId="53452" xr:uid="{00000000-0005-0000-0000-000074AC0000}"/>
    <cellStyle name="Normal 92 3 4" xfId="517" xr:uid="{00000000-0005-0000-0000-000075AC0000}"/>
    <cellStyle name="Normal 92 3 4 10" xfId="34590" xr:uid="{00000000-0005-0000-0000-000076AC0000}"/>
    <cellStyle name="Normal 92 3 4 11" xfId="44101" xr:uid="{00000000-0005-0000-0000-000077AC0000}"/>
    <cellStyle name="Normal 92 3 4 2" xfId="843" xr:uid="{00000000-0005-0000-0000-000078AC0000}"/>
    <cellStyle name="Normal 92 3 4 2 10" xfId="44421" xr:uid="{00000000-0005-0000-0000-000079AC0000}"/>
    <cellStyle name="Normal 92 3 4 2 2" xfId="1486" xr:uid="{00000000-0005-0000-0000-00007AAC0000}"/>
    <cellStyle name="Normal 92 3 4 2 2 2" xfId="2769" xr:uid="{00000000-0005-0000-0000-00007BAC0000}"/>
    <cellStyle name="Normal 92 3 4 2 2 2 2" xfId="5809" xr:uid="{00000000-0005-0000-0000-00007CAC0000}"/>
    <cellStyle name="Normal 92 3 4 2 2 2 2 2" xfId="15326" xr:uid="{00000000-0005-0000-0000-00007DAC0000}"/>
    <cellStyle name="Normal 92 3 4 2 2 2 2 3" xfId="23479" xr:uid="{00000000-0005-0000-0000-00007EAC0000}"/>
    <cellStyle name="Normal 92 3 4 2 2 2 2 4" xfId="31632" xr:uid="{00000000-0005-0000-0000-00007FAC0000}"/>
    <cellStyle name="Normal 92 3 4 2 2 2 2 5" xfId="39864" xr:uid="{00000000-0005-0000-0000-000080AC0000}"/>
    <cellStyle name="Normal 92 3 4 2 2 2 2 6" xfId="49375" xr:uid="{00000000-0005-0000-0000-000081AC0000}"/>
    <cellStyle name="Normal 92 3 4 2 2 2 3" xfId="8369" xr:uid="{00000000-0005-0000-0000-000082AC0000}"/>
    <cellStyle name="Normal 92 3 4 2 2 2 3 2" xfId="17886" xr:uid="{00000000-0005-0000-0000-000083AC0000}"/>
    <cellStyle name="Normal 92 3 4 2 2 2 3 3" xfId="26039" xr:uid="{00000000-0005-0000-0000-000084AC0000}"/>
    <cellStyle name="Normal 92 3 4 2 2 2 3 4" xfId="34192" xr:uid="{00000000-0005-0000-0000-000085AC0000}"/>
    <cellStyle name="Normal 92 3 4 2 2 2 3 5" xfId="42424" xr:uid="{00000000-0005-0000-0000-000086AC0000}"/>
    <cellStyle name="Normal 92 3 4 2 2 2 3 6" xfId="51935" xr:uid="{00000000-0005-0000-0000-000087AC0000}"/>
    <cellStyle name="Normal 92 3 4 2 2 2 4" xfId="12286" xr:uid="{00000000-0005-0000-0000-000088AC0000}"/>
    <cellStyle name="Normal 92 3 4 2 2 2 5" xfId="20445" xr:uid="{00000000-0005-0000-0000-000089AC0000}"/>
    <cellStyle name="Normal 92 3 4 2 2 2 6" xfId="28598" xr:uid="{00000000-0005-0000-0000-00008AAC0000}"/>
    <cellStyle name="Normal 92 3 4 2 2 2 7" xfId="36830" xr:uid="{00000000-0005-0000-0000-00008BAC0000}"/>
    <cellStyle name="Normal 92 3 4 2 2 2 8" xfId="46341" xr:uid="{00000000-0005-0000-0000-00008CAC0000}"/>
    <cellStyle name="Normal 92 3 4 2 2 3" xfId="4529" xr:uid="{00000000-0005-0000-0000-00008DAC0000}"/>
    <cellStyle name="Normal 92 3 4 2 2 3 2" xfId="14046" xr:uid="{00000000-0005-0000-0000-00008EAC0000}"/>
    <cellStyle name="Normal 92 3 4 2 2 3 3" xfId="22199" xr:uid="{00000000-0005-0000-0000-00008FAC0000}"/>
    <cellStyle name="Normal 92 3 4 2 2 3 4" xfId="30352" xr:uid="{00000000-0005-0000-0000-000090AC0000}"/>
    <cellStyle name="Normal 92 3 4 2 2 3 5" xfId="38584" xr:uid="{00000000-0005-0000-0000-000091AC0000}"/>
    <cellStyle name="Normal 92 3 4 2 2 3 6" xfId="48095" xr:uid="{00000000-0005-0000-0000-000092AC0000}"/>
    <cellStyle name="Normal 92 3 4 2 2 4" xfId="7089" xr:uid="{00000000-0005-0000-0000-000093AC0000}"/>
    <cellStyle name="Normal 92 3 4 2 2 4 2" xfId="16606" xr:uid="{00000000-0005-0000-0000-000094AC0000}"/>
    <cellStyle name="Normal 92 3 4 2 2 4 3" xfId="24759" xr:uid="{00000000-0005-0000-0000-000095AC0000}"/>
    <cellStyle name="Normal 92 3 4 2 2 4 4" xfId="32912" xr:uid="{00000000-0005-0000-0000-000096AC0000}"/>
    <cellStyle name="Normal 92 3 4 2 2 4 5" xfId="41144" xr:uid="{00000000-0005-0000-0000-000097AC0000}"/>
    <cellStyle name="Normal 92 3 4 2 2 4 6" xfId="50655" xr:uid="{00000000-0005-0000-0000-000098AC0000}"/>
    <cellStyle name="Normal 92 3 4 2 2 5" xfId="11006" xr:uid="{00000000-0005-0000-0000-000099AC0000}"/>
    <cellStyle name="Normal 92 3 4 2 2 6" xfId="19165" xr:uid="{00000000-0005-0000-0000-00009AAC0000}"/>
    <cellStyle name="Normal 92 3 4 2 2 7" xfId="27318" xr:uid="{00000000-0005-0000-0000-00009BAC0000}"/>
    <cellStyle name="Normal 92 3 4 2 2 8" xfId="35550" xr:uid="{00000000-0005-0000-0000-00009CAC0000}"/>
    <cellStyle name="Normal 92 3 4 2 2 9" xfId="45061" xr:uid="{00000000-0005-0000-0000-00009DAC0000}"/>
    <cellStyle name="Normal 92 3 4 2 3" xfId="2129" xr:uid="{00000000-0005-0000-0000-00009EAC0000}"/>
    <cellStyle name="Normal 92 3 4 2 3 2" xfId="5169" xr:uid="{00000000-0005-0000-0000-00009FAC0000}"/>
    <cellStyle name="Normal 92 3 4 2 3 2 2" xfId="14686" xr:uid="{00000000-0005-0000-0000-0000A0AC0000}"/>
    <cellStyle name="Normal 92 3 4 2 3 2 3" xfId="22839" xr:uid="{00000000-0005-0000-0000-0000A1AC0000}"/>
    <cellStyle name="Normal 92 3 4 2 3 2 4" xfId="30992" xr:uid="{00000000-0005-0000-0000-0000A2AC0000}"/>
    <cellStyle name="Normal 92 3 4 2 3 2 5" xfId="39224" xr:uid="{00000000-0005-0000-0000-0000A3AC0000}"/>
    <cellStyle name="Normal 92 3 4 2 3 2 6" xfId="48735" xr:uid="{00000000-0005-0000-0000-0000A4AC0000}"/>
    <cellStyle name="Normal 92 3 4 2 3 3" xfId="7729" xr:uid="{00000000-0005-0000-0000-0000A5AC0000}"/>
    <cellStyle name="Normal 92 3 4 2 3 3 2" xfId="17246" xr:uid="{00000000-0005-0000-0000-0000A6AC0000}"/>
    <cellStyle name="Normal 92 3 4 2 3 3 3" xfId="25399" xr:uid="{00000000-0005-0000-0000-0000A7AC0000}"/>
    <cellStyle name="Normal 92 3 4 2 3 3 4" xfId="33552" xr:uid="{00000000-0005-0000-0000-0000A8AC0000}"/>
    <cellStyle name="Normal 92 3 4 2 3 3 5" xfId="41784" xr:uid="{00000000-0005-0000-0000-0000A9AC0000}"/>
    <cellStyle name="Normal 92 3 4 2 3 3 6" xfId="51295" xr:uid="{00000000-0005-0000-0000-0000AAAC0000}"/>
    <cellStyle name="Normal 92 3 4 2 3 4" xfId="11646" xr:uid="{00000000-0005-0000-0000-0000ABAC0000}"/>
    <cellStyle name="Normal 92 3 4 2 3 5" xfId="19805" xr:uid="{00000000-0005-0000-0000-0000ACAC0000}"/>
    <cellStyle name="Normal 92 3 4 2 3 6" xfId="27958" xr:uid="{00000000-0005-0000-0000-0000ADAC0000}"/>
    <cellStyle name="Normal 92 3 4 2 3 7" xfId="36190" xr:uid="{00000000-0005-0000-0000-0000AEAC0000}"/>
    <cellStyle name="Normal 92 3 4 2 3 8" xfId="45701" xr:uid="{00000000-0005-0000-0000-0000AFAC0000}"/>
    <cellStyle name="Normal 92 3 4 2 4" xfId="3889" xr:uid="{00000000-0005-0000-0000-0000B0AC0000}"/>
    <cellStyle name="Normal 92 3 4 2 4 2" xfId="13406" xr:uid="{00000000-0005-0000-0000-0000B1AC0000}"/>
    <cellStyle name="Normal 92 3 4 2 4 3" xfId="21559" xr:uid="{00000000-0005-0000-0000-0000B2AC0000}"/>
    <cellStyle name="Normal 92 3 4 2 4 4" xfId="29712" xr:uid="{00000000-0005-0000-0000-0000B3AC0000}"/>
    <cellStyle name="Normal 92 3 4 2 4 5" xfId="37944" xr:uid="{00000000-0005-0000-0000-0000B4AC0000}"/>
    <cellStyle name="Normal 92 3 4 2 4 6" xfId="47455" xr:uid="{00000000-0005-0000-0000-0000B5AC0000}"/>
    <cellStyle name="Normal 92 3 4 2 5" xfId="6449" xr:uid="{00000000-0005-0000-0000-0000B6AC0000}"/>
    <cellStyle name="Normal 92 3 4 2 5 2" xfId="15966" xr:uid="{00000000-0005-0000-0000-0000B7AC0000}"/>
    <cellStyle name="Normal 92 3 4 2 5 3" xfId="24119" xr:uid="{00000000-0005-0000-0000-0000B8AC0000}"/>
    <cellStyle name="Normal 92 3 4 2 5 4" xfId="32272" xr:uid="{00000000-0005-0000-0000-0000B9AC0000}"/>
    <cellStyle name="Normal 92 3 4 2 5 5" xfId="40504" xr:uid="{00000000-0005-0000-0000-0000BAAC0000}"/>
    <cellStyle name="Normal 92 3 4 2 5 6" xfId="50015" xr:uid="{00000000-0005-0000-0000-0000BBAC0000}"/>
    <cellStyle name="Normal 92 3 4 2 6" xfId="10366" xr:uid="{00000000-0005-0000-0000-0000BCAC0000}"/>
    <cellStyle name="Normal 92 3 4 2 7" xfId="18525" xr:uid="{00000000-0005-0000-0000-0000BDAC0000}"/>
    <cellStyle name="Normal 92 3 4 2 8" xfId="26678" xr:uid="{00000000-0005-0000-0000-0000BEAC0000}"/>
    <cellStyle name="Normal 92 3 4 2 9" xfId="34910" xr:uid="{00000000-0005-0000-0000-0000BFAC0000}"/>
    <cellStyle name="Normal 92 3 4 3" xfId="1166" xr:uid="{00000000-0005-0000-0000-0000C0AC0000}"/>
    <cellStyle name="Normal 92 3 4 3 2" xfId="2449" xr:uid="{00000000-0005-0000-0000-0000C1AC0000}"/>
    <cellStyle name="Normal 92 3 4 3 2 2" xfId="5489" xr:uid="{00000000-0005-0000-0000-0000C2AC0000}"/>
    <cellStyle name="Normal 92 3 4 3 2 2 2" xfId="15006" xr:uid="{00000000-0005-0000-0000-0000C3AC0000}"/>
    <cellStyle name="Normal 92 3 4 3 2 2 3" xfId="23159" xr:uid="{00000000-0005-0000-0000-0000C4AC0000}"/>
    <cellStyle name="Normal 92 3 4 3 2 2 4" xfId="31312" xr:uid="{00000000-0005-0000-0000-0000C5AC0000}"/>
    <cellStyle name="Normal 92 3 4 3 2 2 5" xfId="39544" xr:uid="{00000000-0005-0000-0000-0000C6AC0000}"/>
    <cellStyle name="Normal 92 3 4 3 2 2 6" xfId="49055" xr:uid="{00000000-0005-0000-0000-0000C7AC0000}"/>
    <cellStyle name="Normal 92 3 4 3 2 3" xfId="8049" xr:uid="{00000000-0005-0000-0000-0000C8AC0000}"/>
    <cellStyle name="Normal 92 3 4 3 2 3 2" xfId="17566" xr:uid="{00000000-0005-0000-0000-0000C9AC0000}"/>
    <cellStyle name="Normal 92 3 4 3 2 3 3" xfId="25719" xr:uid="{00000000-0005-0000-0000-0000CAAC0000}"/>
    <cellStyle name="Normal 92 3 4 3 2 3 4" xfId="33872" xr:uid="{00000000-0005-0000-0000-0000CBAC0000}"/>
    <cellStyle name="Normal 92 3 4 3 2 3 5" xfId="42104" xr:uid="{00000000-0005-0000-0000-0000CCAC0000}"/>
    <cellStyle name="Normal 92 3 4 3 2 3 6" xfId="51615" xr:uid="{00000000-0005-0000-0000-0000CDAC0000}"/>
    <cellStyle name="Normal 92 3 4 3 2 4" xfId="11966" xr:uid="{00000000-0005-0000-0000-0000CEAC0000}"/>
    <cellStyle name="Normal 92 3 4 3 2 5" xfId="20125" xr:uid="{00000000-0005-0000-0000-0000CFAC0000}"/>
    <cellStyle name="Normal 92 3 4 3 2 6" xfId="28278" xr:uid="{00000000-0005-0000-0000-0000D0AC0000}"/>
    <cellStyle name="Normal 92 3 4 3 2 7" xfId="36510" xr:uid="{00000000-0005-0000-0000-0000D1AC0000}"/>
    <cellStyle name="Normal 92 3 4 3 2 8" xfId="46021" xr:uid="{00000000-0005-0000-0000-0000D2AC0000}"/>
    <cellStyle name="Normal 92 3 4 3 3" xfId="4209" xr:uid="{00000000-0005-0000-0000-0000D3AC0000}"/>
    <cellStyle name="Normal 92 3 4 3 3 2" xfId="13726" xr:uid="{00000000-0005-0000-0000-0000D4AC0000}"/>
    <cellStyle name="Normal 92 3 4 3 3 3" xfId="21879" xr:uid="{00000000-0005-0000-0000-0000D5AC0000}"/>
    <cellStyle name="Normal 92 3 4 3 3 4" xfId="30032" xr:uid="{00000000-0005-0000-0000-0000D6AC0000}"/>
    <cellStyle name="Normal 92 3 4 3 3 5" xfId="38264" xr:uid="{00000000-0005-0000-0000-0000D7AC0000}"/>
    <cellStyle name="Normal 92 3 4 3 3 6" xfId="47775" xr:uid="{00000000-0005-0000-0000-0000D8AC0000}"/>
    <cellStyle name="Normal 92 3 4 3 4" xfId="6769" xr:uid="{00000000-0005-0000-0000-0000D9AC0000}"/>
    <cellStyle name="Normal 92 3 4 3 4 2" xfId="16286" xr:uid="{00000000-0005-0000-0000-0000DAAC0000}"/>
    <cellStyle name="Normal 92 3 4 3 4 3" xfId="24439" xr:uid="{00000000-0005-0000-0000-0000DBAC0000}"/>
    <cellStyle name="Normal 92 3 4 3 4 4" xfId="32592" xr:uid="{00000000-0005-0000-0000-0000DCAC0000}"/>
    <cellStyle name="Normal 92 3 4 3 4 5" xfId="40824" xr:uid="{00000000-0005-0000-0000-0000DDAC0000}"/>
    <cellStyle name="Normal 92 3 4 3 4 6" xfId="50335" xr:uid="{00000000-0005-0000-0000-0000DEAC0000}"/>
    <cellStyle name="Normal 92 3 4 3 5" xfId="10686" xr:uid="{00000000-0005-0000-0000-0000DFAC0000}"/>
    <cellStyle name="Normal 92 3 4 3 6" xfId="18845" xr:uid="{00000000-0005-0000-0000-0000E0AC0000}"/>
    <cellStyle name="Normal 92 3 4 3 7" xfId="26998" xr:uid="{00000000-0005-0000-0000-0000E1AC0000}"/>
    <cellStyle name="Normal 92 3 4 3 8" xfId="35230" xr:uid="{00000000-0005-0000-0000-0000E2AC0000}"/>
    <cellStyle name="Normal 92 3 4 3 9" xfId="44741" xr:uid="{00000000-0005-0000-0000-0000E3AC0000}"/>
    <cellStyle name="Normal 92 3 4 4" xfId="1809" xr:uid="{00000000-0005-0000-0000-0000E4AC0000}"/>
    <cellStyle name="Normal 92 3 4 4 2" xfId="4849" xr:uid="{00000000-0005-0000-0000-0000E5AC0000}"/>
    <cellStyle name="Normal 92 3 4 4 2 2" xfId="14366" xr:uid="{00000000-0005-0000-0000-0000E6AC0000}"/>
    <cellStyle name="Normal 92 3 4 4 2 3" xfId="22519" xr:uid="{00000000-0005-0000-0000-0000E7AC0000}"/>
    <cellStyle name="Normal 92 3 4 4 2 4" xfId="30672" xr:uid="{00000000-0005-0000-0000-0000E8AC0000}"/>
    <cellStyle name="Normal 92 3 4 4 2 5" xfId="38904" xr:uid="{00000000-0005-0000-0000-0000E9AC0000}"/>
    <cellStyle name="Normal 92 3 4 4 2 6" xfId="48415" xr:uid="{00000000-0005-0000-0000-0000EAAC0000}"/>
    <cellStyle name="Normal 92 3 4 4 3" xfId="7409" xr:uid="{00000000-0005-0000-0000-0000EBAC0000}"/>
    <cellStyle name="Normal 92 3 4 4 3 2" xfId="16926" xr:uid="{00000000-0005-0000-0000-0000ECAC0000}"/>
    <cellStyle name="Normal 92 3 4 4 3 3" xfId="25079" xr:uid="{00000000-0005-0000-0000-0000EDAC0000}"/>
    <cellStyle name="Normal 92 3 4 4 3 4" xfId="33232" xr:uid="{00000000-0005-0000-0000-0000EEAC0000}"/>
    <cellStyle name="Normal 92 3 4 4 3 5" xfId="41464" xr:uid="{00000000-0005-0000-0000-0000EFAC0000}"/>
    <cellStyle name="Normal 92 3 4 4 3 6" xfId="50975" xr:uid="{00000000-0005-0000-0000-0000F0AC0000}"/>
    <cellStyle name="Normal 92 3 4 4 4" xfId="11326" xr:uid="{00000000-0005-0000-0000-0000F1AC0000}"/>
    <cellStyle name="Normal 92 3 4 4 5" xfId="19485" xr:uid="{00000000-0005-0000-0000-0000F2AC0000}"/>
    <cellStyle name="Normal 92 3 4 4 6" xfId="27638" xr:uid="{00000000-0005-0000-0000-0000F3AC0000}"/>
    <cellStyle name="Normal 92 3 4 4 7" xfId="35870" xr:uid="{00000000-0005-0000-0000-0000F4AC0000}"/>
    <cellStyle name="Normal 92 3 4 4 8" xfId="45381" xr:uid="{00000000-0005-0000-0000-0000F5AC0000}"/>
    <cellStyle name="Normal 92 3 4 5" xfId="3566" xr:uid="{00000000-0005-0000-0000-0000F6AC0000}"/>
    <cellStyle name="Normal 92 3 4 5 2" xfId="13083" xr:uid="{00000000-0005-0000-0000-0000F7AC0000}"/>
    <cellStyle name="Normal 92 3 4 5 3" xfId="21239" xr:uid="{00000000-0005-0000-0000-0000F8AC0000}"/>
    <cellStyle name="Normal 92 3 4 5 4" xfId="29392" xr:uid="{00000000-0005-0000-0000-0000F9AC0000}"/>
    <cellStyle name="Normal 92 3 4 5 5" xfId="37624" xr:uid="{00000000-0005-0000-0000-0000FAAC0000}"/>
    <cellStyle name="Normal 92 3 4 5 6" xfId="47135" xr:uid="{00000000-0005-0000-0000-0000FBAC0000}"/>
    <cellStyle name="Normal 92 3 4 6" xfId="6129" xr:uid="{00000000-0005-0000-0000-0000FCAC0000}"/>
    <cellStyle name="Normal 92 3 4 6 2" xfId="15646" xr:uid="{00000000-0005-0000-0000-0000FDAC0000}"/>
    <cellStyle name="Normal 92 3 4 6 3" xfId="23799" xr:uid="{00000000-0005-0000-0000-0000FEAC0000}"/>
    <cellStyle name="Normal 92 3 4 6 4" xfId="31952" xr:uid="{00000000-0005-0000-0000-0000FFAC0000}"/>
    <cellStyle name="Normal 92 3 4 6 5" xfId="40184" xr:uid="{00000000-0005-0000-0000-000000AD0000}"/>
    <cellStyle name="Normal 92 3 4 6 6" xfId="49695" xr:uid="{00000000-0005-0000-0000-000001AD0000}"/>
    <cellStyle name="Normal 92 3 4 7" xfId="10046" xr:uid="{00000000-0005-0000-0000-000002AD0000}"/>
    <cellStyle name="Normal 92 3 4 8" xfId="18205" xr:uid="{00000000-0005-0000-0000-000003AD0000}"/>
    <cellStyle name="Normal 92 3 4 9" xfId="26358" xr:uid="{00000000-0005-0000-0000-000004AD0000}"/>
    <cellStyle name="Normal 92 3 40" xfId="53531" xr:uid="{00000000-0005-0000-0000-000005AD0000}"/>
    <cellStyle name="Normal 92 3 41" xfId="53610" xr:uid="{00000000-0005-0000-0000-000006AD0000}"/>
    <cellStyle name="Normal 92 3 42" xfId="53689" xr:uid="{00000000-0005-0000-0000-000007AD0000}"/>
    <cellStyle name="Normal 92 3 43" xfId="53768" xr:uid="{00000000-0005-0000-0000-000008AD0000}"/>
    <cellStyle name="Normal 92 3 5" xfId="680" xr:uid="{00000000-0005-0000-0000-000009AD0000}"/>
    <cellStyle name="Normal 92 3 5 10" xfId="44261" xr:uid="{00000000-0005-0000-0000-00000AAD0000}"/>
    <cellStyle name="Normal 92 3 5 2" xfId="1326" xr:uid="{00000000-0005-0000-0000-00000BAD0000}"/>
    <cellStyle name="Normal 92 3 5 2 2" xfId="2609" xr:uid="{00000000-0005-0000-0000-00000CAD0000}"/>
    <cellStyle name="Normal 92 3 5 2 2 2" xfId="5649" xr:uid="{00000000-0005-0000-0000-00000DAD0000}"/>
    <cellStyle name="Normal 92 3 5 2 2 2 2" xfId="15166" xr:uid="{00000000-0005-0000-0000-00000EAD0000}"/>
    <cellStyle name="Normal 92 3 5 2 2 2 3" xfId="23319" xr:uid="{00000000-0005-0000-0000-00000FAD0000}"/>
    <cellStyle name="Normal 92 3 5 2 2 2 4" xfId="31472" xr:uid="{00000000-0005-0000-0000-000010AD0000}"/>
    <cellStyle name="Normal 92 3 5 2 2 2 5" xfId="39704" xr:uid="{00000000-0005-0000-0000-000011AD0000}"/>
    <cellStyle name="Normal 92 3 5 2 2 2 6" xfId="49215" xr:uid="{00000000-0005-0000-0000-000012AD0000}"/>
    <cellStyle name="Normal 92 3 5 2 2 3" xfId="8209" xr:uid="{00000000-0005-0000-0000-000013AD0000}"/>
    <cellStyle name="Normal 92 3 5 2 2 3 2" xfId="17726" xr:uid="{00000000-0005-0000-0000-000014AD0000}"/>
    <cellStyle name="Normal 92 3 5 2 2 3 3" xfId="25879" xr:uid="{00000000-0005-0000-0000-000015AD0000}"/>
    <cellStyle name="Normal 92 3 5 2 2 3 4" xfId="34032" xr:uid="{00000000-0005-0000-0000-000016AD0000}"/>
    <cellStyle name="Normal 92 3 5 2 2 3 5" xfId="42264" xr:uid="{00000000-0005-0000-0000-000017AD0000}"/>
    <cellStyle name="Normal 92 3 5 2 2 3 6" xfId="51775" xr:uid="{00000000-0005-0000-0000-000018AD0000}"/>
    <cellStyle name="Normal 92 3 5 2 2 4" xfId="12126" xr:uid="{00000000-0005-0000-0000-000019AD0000}"/>
    <cellStyle name="Normal 92 3 5 2 2 5" xfId="20285" xr:uid="{00000000-0005-0000-0000-00001AAD0000}"/>
    <cellStyle name="Normal 92 3 5 2 2 6" xfId="28438" xr:uid="{00000000-0005-0000-0000-00001BAD0000}"/>
    <cellStyle name="Normal 92 3 5 2 2 7" xfId="36670" xr:uid="{00000000-0005-0000-0000-00001CAD0000}"/>
    <cellStyle name="Normal 92 3 5 2 2 8" xfId="46181" xr:uid="{00000000-0005-0000-0000-00001DAD0000}"/>
    <cellStyle name="Normal 92 3 5 2 3" xfId="4369" xr:uid="{00000000-0005-0000-0000-00001EAD0000}"/>
    <cellStyle name="Normal 92 3 5 2 3 2" xfId="13886" xr:uid="{00000000-0005-0000-0000-00001FAD0000}"/>
    <cellStyle name="Normal 92 3 5 2 3 3" xfId="22039" xr:uid="{00000000-0005-0000-0000-000020AD0000}"/>
    <cellStyle name="Normal 92 3 5 2 3 4" xfId="30192" xr:uid="{00000000-0005-0000-0000-000021AD0000}"/>
    <cellStyle name="Normal 92 3 5 2 3 5" xfId="38424" xr:uid="{00000000-0005-0000-0000-000022AD0000}"/>
    <cellStyle name="Normal 92 3 5 2 3 6" xfId="47935" xr:uid="{00000000-0005-0000-0000-000023AD0000}"/>
    <cellStyle name="Normal 92 3 5 2 4" xfId="6929" xr:uid="{00000000-0005-0000-0000-000024AD0000}"/>
    <cellStyle name="Normal 92 3 5 2 4 2" xfId="16446" xr:uid="{00000000-0005-0000-0000-000025AD0000}"/>
    <cellStyle name="Normal 92 3 5 2 4 3" xfId="24599" xr:uid="{00000000-0005-0000-0000-000026AD0000}"/>
    <cellStyle name="Normal 92 3 5 2 4 4" xfId="32752" xr:uid="{00000000-0005-0000-0000-000027AD0000}"/>
    <cellStyle name="Normal 92 3 5 2 4 5" xfId="40984" xr:uid="{00000000-0005-0000-0000-000028AD0000}"/>
    <cellStyle name="Normal 92 3 5 2 4 6" xfId="50495" xr:uid="{00000000-0005-0000-0000-000029AD0000}"/>
    <cellStyle name="Normal 92 3 5 2 5" xfId="10846" xr:uid="{00000000-0005-0000-0000-00002AAD0000}"/>
    <cellStyle name="Normal 92 3 5 2 6" xfId="19005" xr:uid="{00000000-0005-0000-0000-00002BAD0000}"/>
    <cellStyle name="Normal 92 3 5 2 7" xfId="27158" xr:uid="{00000000-0005-0000-0000-00002CAD0000}"/>
    <cellStyle name="Normal 92 3 5 2 8" xfId="35390" xr:uid="{00000000-0005-0000-0000-00002DAD0000}"/>
    <cellStyle name="Normal 92 3 5 2 9" xfId="44901" xr:uid="{00000000-0005-0000-0000-00002EAD0000}"/>
    <cellStyle name="Normal 92 3 5 3" xfId="1969" xr:uid="{00000000-0005-0000-0000-00002FAD0000}"/>
    <cellStyle name="Normal 92 3 5 3 2" xfId="5009" xr:uid="{00000000-0005-0000-0000-000030AD0000}"/>
    <cellStyle name="Normal 92 3 5 3 2 2" xfId="14526" xr:uid="{00000000-0005-0000-0000-000031AD0000}"/>
    <cellStyle name="Normal 92 3 5 3 2 3" xfId="22679" xr:uid="{00000000-0005-0000-0000-000032AD0000}"/>
    <cellStyle name="Normal 92 3 5 3 2 4" xfId="30832" xr:uid="{00000000-0005-0000-0000-000033AD0000}"/>
    <cellStyle name="Normal 92 3 5 3 2 5" xfId="39064" xr:uid="{00000000-0005-0000-0000-000034AD0000}"/>
    <cellStyle name="Normal 92 3 5 3 2 6" xfId="48575" xr:uid="{00000000-0005-0000-0000-000035AD0000}"/>
    <cellStyle name="Normal 92 3 5 3 3" xfId="7569" xr:uid="{00000000-0005-0000-0000-000036AD0000}"/>
    <cellStyle name="Normal 92 3 5 3 3 2" xfId="17086" xr:uid="{00000000-0005-0000-0000-000037AD0000}"/>
    <cellStyle name="Normal 92 3 5 3 3 3" xfId="25239" xr:uid="{00000000-0005-0000-0000-000038AD0000}"/>
    <cellStyle name="Normal 92 3 5 3 3 4" xfId="33392" xr:uid="{00000000-0005-0000-0000-000039AD0000}"/>
    <cellStyle name="Normal 92 3 5 3 3 5" xfId="41624" xr:uid="{00000000-0005-0000-0000-00003AAD0000}"/>
    <cellStyle name="Normal 92 3 5 3 3 6" xfId="51135" xr:uid="{00000000-0005-0000-0000-00003BAD0000}"/>
    <cellStyle name="Normal 92 3 5 3 4" xfId="11486" xr:uid="{00000000-0005-0000-0000-00003CAD0000}"/>
    <cellStyle name="Normal 92 3 5 3 5" xfId="19645" xr:uid="{00000000-0005-0000-0000-00003DAD0000}"/>
    <cellStyle name="Normal 92 3 5 3 6" xfId="27798" xr:uid="{00000000-0005-0000-0000-00003EAD0000}"/>
    <cellStyle name="Normal 92 3 5 3 7" xfId="36030" xr:uid="{00000000-0005-0000-0000-00003FAD0000}"/>
    <cellStyle name="Normal 92 3 5 3 8" xfId="45541" xr:uid="{00000000-0005-0000-0000-000040AD0000}"/>
    <cellStyle name="Normal 92 3 5 4" xfId="3726" xr:uid="{00000000-0005-0000-0000-000041AD0000}"/>
    <cellStyle name="Normal 92 3 5 4 2" xfId="13243" xr:uid="{00000000-0005-0000-0000-000042AD0000}"/>
    <cellStyle name="Normal 92 3 5 4 3" xfId="21399" xr:uid="{00000000-0005-0000-0000-000043AD0000}"/>
    <cellStyle name="Normal 92 3 5 4 4" xfId="29552" xr:uid="{00000000-0005-0000-0000-000044AD0000}"/>
    <cellStyle name="Normal 92 3 5 4 5" xfId="37784" xr:uid="{00000000-0005-0000-0000-000045AD0000}"/>
    <cellStyle name="Normal 92 3 5 4 6" xfId="47295" xr:uid="{00000000-0005-0000-0000-000046AD0000}"/>
    <cellStyle name="Normal 92 3 5 5" xfId="6289" xr:uid="{00000000-0005-0000-0000-000047AD0000}"/>
    <cellStyle name="Normal 92 3 5 5 2" xfId="15806" xr:uid="{00000000-0005-0000-0000-000048AD0000}"/>
    <cellStyle name="Normal 92 3 5 5 3" xfId="23959" xr:uid="{00000000-0005-0000-0000-000049AD0000}"/>
    <cellStyle name="Normal 92 3 5 5 4" xfId="32112" xr:uid="{00000000-0005-0000-0000-00004AAD0000}"/>
    <cellStyle name="Normal 92 3 5 5 5" xfId="40344" xr:uid="{00000000-0005-0000-0000-00004BAD0000}"/>
    <cellStyle name="Normal 92 3 5 5 6" xfId="49855" xr:uid="{00000000-0005-0000-0000-00004CAD0000}"/>
    <cellStyle name="Normal 92 3 5 6" xfId="10206" xr:uid="{00000000-0005-0000-0000-00004DAD0000}"/>
    <cellStyle name="Normal 92 3 5 7" xfId="18365" xr:uid="{00000000-0005-0000-0000-00004EAD0000}"/>
    <cellStyle name="Normal 92 3 5 8" xfId="26518" xr:uid="{00000000-0005-0000-0000-00004FAD0000}"/>
    <cellStyle name="Normal 92 3 5 9" xfId="34750" xr:uid="{00000000-0005-0000-0000-000050AD0000}"/>
    <cellStyle name="Normal 92 3 6" xfId="1006" xr:uid="{00000000-0005-0000-0000-000051AD0000}"/>
    <cellStyle name="Normal 92 3 6 2" xfId="2289" xr:uid="{00000000-0005-0000-0000-000052AD0000}"/>
    <cellStyle name="Normal 92 3 6 2 2" xfId="5329" xr:uid="{00000000-0005-0000-0000-000053AD0000}"/>
    <cellStyle name="Normal 92 3 6 2 2 2" xfId="14846" xr:uid="{00000000-0005-0000-0000-000054AD0000}"/>
    <cellStyle name="Normal 92 3 6 2 2 3" xfId="22999" xr:uid="{00000000-0005-0000-0000-000055AD0000}"/>
    <cellStyle name="Normal 92 3 6 2 2 4" xfId="31152" xr:uid="{00000000-0005-0000-0000-000056AD0000}"/>
    <cellStyle name="Normal 92 3 6 2 2 5" xfId="39384" xr:uid="{00000000-0005-0000-0000-000057AD0000}"/>
    <cellStyle name="Normal 92 3 6 2 2 6" xfId="48895" xr:uid="{00000000-0005-0000-0000-000058AD0000}"/>
    <cellStyle name="Normal 92 3 6 2 3" xfId="7889" xr:uid="{00000000-0005-0000-0000-000059AD0000}"/>
    <cellStyle name="Normal 92 3 6 2 3 2" xfId="17406" xr:uid="{00000000-0005-0000-0000-00005AAD0000}"/>
    <cellStyle name="Normal 92 3 6 2 3 3" xfId="25559" xr:uid="{00000000-0005-0000-0000-00005BAD0000}"/>
    <cellStyle name="Normal 92 3 6 2 3 4" xfId="33712" xr:uid="{00000000-0005-0000-0000-00005CAD0000}"/>
    <cellStyle name="Normal 92 3 6 2 3 5" xfId="41944" xr:uid="{00000000-0005-0000-0000-00005DAD0000}"/>
    <cellStyle name="Normal 92 3 6 2 3 6" xfId="51455" xr:uid="{00000000-0005-0000-0000-00005EAD0000}"/>
    <cellStyle name="Normal 92 3 6 2 4" xfId="11806" xr:uid="{00000000-0005-0000-0000-00005FAD0000}"/>
    <cellStyle name="Normal 92 3 6 2 5" xfId="19965" xr:uid="{00000000-0005-0000-0000-000060AD0000}"/>
    <cellStyle name="Normal 92 3 6 2 6" xfId="28118" xr:uid="{00000000-0005-0000-0000-000061AD0000}"/>
    <cellStyle name="Normal 92 3 6 2 7" xfId="36350" xr:uid="{00000000-0005-0000-0000-000062AD0000}"/>
    <cellStyle name="Normal 92 3 6 2 8" xfId="45861" xr:uid="{00000000-0005-0000-0000-000063AD0000}"/>
    <cellStyle name="Normal 92 3 6 3" xfId="4049" xr:uid="{00000000-0005-0000-0000-000064AD0000}"/>
    <cellStyle name="Normal 92 3 6 3 2" xfId="13566" xr:uid="{00000000-0005-0000-0000-000065AD0000}"/>
    <cellStyle name="Normal 92 3 6 3 3" xfId="21719" xr:uid="{00000000-0005-0000-0000-000066AD0000}"/>
    <cellStyle name="Normal 92 3 6 3 4" xfId="29872" xr:uid="{00000000-0005-0000-0000-000067AD0000}"/>
    <cellStyle name="Normal 92 3 6 3 5" xfId="38104" xr:uid="{00000000-0005-0000-0000-000068AD0000}"/>
    <cellStyle name="Normal 92 3 6 3 6" xfId="47615" xr:uid="{00000000-0005-0000-0000-000069AD0000}"/>
    <cellStyle name="Normal 92 3 6 4" xfId="6609" xr:uid="{00000000-0005-0000-0000-00006AAD0000}"/>
    <cellStyle name="Normal 92 3 6 4 2" xfId="16126" xr:uid="{00000000-0005-0000-0000-00006BAD0000}"/>
    <cellStyle name="Normal 92 3 6 4 3" xfId="24279" xr:uid="{00000000-0005-0000-0000-00006CAD0000}"/>
    <cellStyle name="Normal 92 3 6 4 4" xfId="32432" xr:uid="{00000000-0005-0000-0000-00006DAD0000}"/>
    <cellStyle name="Normal 92 3 6 4 5" xfId="40664" xr:uid="{00000000-0005-0000-0000-00006EAD0000}"/>
    <cellStyle name="Normal 92 3 6 4 6" xfId="50175" xr:uid="{00000000-0005-0000-0000-00006FAD0000}"/>
    <cellStyle name="Normal 92 3 6 5" xfId="10526" xr:uid="{00000000-0005-0000-0000-000070AD0000}"/>
    <cellStyle name="Normal 92 3 6 6" xfId="18685" xr:uid="{00000000-0005-0000-0000-000071AD0000}"/>
    <cellStyle name="Normal 92 3 6 7" xfId="26838" xr:uid="{00000000-0005-0000-0000-000072AD0000}"/>
    <cellStyle name="Normal 92 3 6 8" xfId="35070" xr:uid="{00000000-0005-0000-0000-000073AD0000}"/>
    <cellStyle name="Normal 92 3 6 9" xfId="44581" xr:uid="{00000000-0005-0000-0000-000074AD0000}"/>
    <cellStyle name="Normal 92 3 7" xfId="1649" xr:uid="{00000000-0005-0000-0000-000075AD0000}"/>
    <cellStyle name="Normal 92 3 7 2" xfId="4689" xr:uid="{00000000-0005-0000-0000-000076AD0000}"/>
    <cellStyle name="Normal 92 3 7 2 2" xfId="14206" xr:uid="{00000000-0005-0000-0000-000077AD0000}"/>
    <cellStyle name="Normal 92 3 7 2 3" xfId="22359" xr:uid="{00000000-0005-0000-0000-000078AD0000}"/>
    <cellStyle name="Normal 92 3 7 2 4" xfId="30512" xr:uid="{00000000-0005-0000-0000-000079AD0000}"/>
    <cellStyle name="Normal 92 3 7 2 5" xfId="38744" xr:uid="{00000000-0005-0000-0000-00007AAD0000}"/>
    <cellStyle name="Normal 92 3 7 2 6" xfId="48255" xr:uid="{00000000-0005-0000-0000-00007BAD0000}"/>
    <cellStyle name="Normal 92 3 7 3" xfId="7249" xr:uid="{00000000-0005-0000-0000-00007CAD0000}"/>
    <cellStyle name="Normal 92 3 7 3 2" xfId="16766" xr:uid="{00000000-0005-0000-0000-00007DAD0000}"/>
    <cellStyle name="Normal 92 3 7 3 3" xfId="24919" xr:uid="{00000000-0005-0000-0000-00007EAD0000}"/>
    <cellStyle name="Normal 92 3 7 3 4" xfId="33072" xr:uid="{00000000-0005-0000-0000-00007FAD0000}"/>
    <cellStyle name="Normal 92 3 7 3 5" xfId="41304" xr:uid="{00000000-0005-0000-0000-000080AD0000}"/>
    <cellStyle name="Normal 92 3 7 3 6" xfId="50815" xr:uid="{00000000-0005-0000-0000-000081AD0000}"/>
    <cellStyle name="Normal 92 3 7 4" xfId="11166" xr:uid="{00000000-0005-0000-0000-000082AD0000}"/>
    <cellStyle name="Normal 92 3 7 5" xfId="19325" xr:uid="{00000000-0005-0000-0000-000083AD0000}"/>
    <cellStyle name="Normal 92 3 7 6" xfId="27478" xr:uid="{00000000-0005-0000-0000-000084AD0000}"/>
    <cellStyle name="Normal 92 3 7 7" xfId="35710" xr:uid="{00000000-0005-0000-0000-000085AD0000}"/>
    <cellStyle name="Normal 92 3 7 8" xfId="45221" xr:uid="{00000000-0005-0000-0000-000086AD0000}"/>
    <cellStyle name="Normal 92 3 8" xfId="2928" xr:uid="{00000000-0005-0000-0000-000087AD0000}"/>
    <cellStyle name="Normal 92 3 8 2" xfId="12445" xr:uid="{00000000-0005-0000-0000-000088AD0000}"/>
    <cellStyle name="Normal 92 3 8 3" xfId="20604" xr:uid="{00000000-0005-0000-0000-000089AD0000}"/>
    <cellStyle name="Normal 92 3 8 4" xfId="28757" xr:uid="{00000000-0005-0000-0000-00008AAD0000}"/>
    <cellStyle name="Normal 92 3 8 5" xfId="36989" xr:uid="{00000000-0005-0000-0000-00008BAD0000}"/>
    <cellStyle name="Normal 92 3 8 6" xfId="46500" xr:uid="{00000000-0005-0000-0000-00008CAD0000}"/>
    <cellStyle name="Normal 92 3 9" xfId="3007" xr:uid="{00000000-0005-0000-0000-00008DAD0000}"/>
    <cellStyle name="Normal 92 3 9 2" xfId="12524" xr:uid="{00000000-0005-0000-0000-00008EAD0000}"/>
    <cellStyle name="Normal 92 3 9 3" xfId="20683" xr:uid="{00000000-0005-0000-0000-00008FAD0000}"/>
    <cellStyle name="Normal 92 3 9 4" xfId="28836" xr:uid="{00000000-0005-0000-0000-000090AD0000}"/>
    <cellStyle name="Normal 92 3 9 5" xfId="37068" xr:uid="{00000000-0005-0000-0000-000091AD0000}"/>
    <cellStyle name="Normal 92 3 9 6" xfId="46579" xr:uid="{00000000-0005-0000-0000-000092AD0000}"/>
    <cellStyle name="Normal 93" xfId="303" xr:uid="{00000000-0005-0000-0000-000093AD0000}"/>
    <cellStyle name="Normal 93 2" xfId="304" xr:uid="{00000000-0005-0000-0000-000094AD0000}"/>
    <cellStyle name="Normal 93 3" xfId="305" xr:uid="{00000000-0005-0000-0000-000095AD0000}"/>
    <cellStyle name="Normal 93 3 10" xfId="3087" xr:uid="{00000000-0005-0000-0000-000096AD0000}"/>
    <cellStyle name="Normal 93 3 10 2" xfId="12604" xr:uid="{00000000-0005-0000-0000-000097AD0000}"/>
    <cellStyle name="Normal 93 3 10 3" xfId="20763" xr:uid="{00000000-0005-0000-0000-000098AD0000}"/>
    <cellStyle name="Normal 93 3 10 4" xfId="28916" xr:uid="{00000000-0005-0000-0000-000099AD0000}"/>
    <cellStyle name="Normal 93 3 10 5" xfId="37148" xr:uid="{00000000-0005-0000-0000-00009AAD0000}"/>
    <cellStyle name="Normal 93 3 10 6" xfId="46659" xr:uid="{00000000-0005-0000-0000-00009BAD0000}"/>
    <cellStyle name="Normal 93 3 11" xfId="3166" xr:uid="{00000000-0005-0000-0000-00009CAD0000}"/>
    <cellStyle name="Normal 93 3 11 2" xfId="12683" xr:uid="{00000000-0005-0000-0000-00009DAD0000}"/>
    <cellStyle name="Normal 93 3 11 3" xfId="20842" xr:uid="{00000000-0005-0000-0000-00009EAD0000}"/>
    <cellStyle name="Normal 93 3 11 4" xfId="28995" xr:uid="{00000000-0005-0000-0000-00009FAD0000}"/>
    <cellStyle name="Normal 93 3 11 5" xfId="37227" xr:uid="{00000000-0005-0000-0000-0000A0AD0000}"/>
    <cellStyle name="Normal 93 3 11 6" xfId="46738" xr:uid="{00000000-0005-0000-0000-0000A1AD0000}"/>
    <cellStyle name="Normal 93 3 12" xfId="3245" xr:uid="{00000000-0005-0000-0000-0000A2AD0000}"/>
    <cellStyle name="Normal 93 3 12 2" xfId="12762" xr:uid="{00000000-0005-0000-0000-0000A3AD0000}"/>
    <cellStyle name="Normal 93 3 12 3" xfId="20921" xr:uid="{00000000-0005-0000-0000-0000A4AD0000}"/>
    <cellStyle name="Normal 93 3 12 4" xfId="29074" xr:uid="{00000000-0005-0000-0000-0000A5AD0000}"/>
    <cellStyle name="Normal 93 3 12 5" xfId="37306" xr:uid="{00000000-0005-0000-0000-0000A6AD0000}"/>
    <cellStyle name="Normal 93 3 12 6" xfId="46817" xr:uid="{00000000-0005-0000-0000-0000A7AD0000}"/>
    <cellStyle name="Normal 93 3 13" xfId="3324" xr:uid="{00000000-0005-0000-0000-0000A8AD0000}"/>
    <cellStyle name="Normal 93 3 13 2" xfId="12841" xr:uid="{00000000-0005-0000-0000-0000A9AD0000}"/>
    <cellStyle name="Normal 93 3 13 3" xfId="21000" xr:uid="{00000000-0005-0000-0000-0000AAAD0000}"/>
    <cellStyle name="Normal 93 3 13 4" xfId="29153" xr:uid="{00000000-0005-0000-0000-0000ABAD0000}"/>
    <cellStyle name="Normal 93 3 13 5" xfId="37385" xr:uid="{00000000-0005-0000-0000-0000ACAD0000}"/>
    <cellStyle name="Normal 93 3 13 6" xfId="46896" xr:uid="{00000000-0005-0000-0000-0000ADAD0000}"/>
    <cellStyle name="Normal 93 3 14" xfId="3404" xr:uid="{00000000-0005-0000-0000-0000AEAD0000}"/>
    <cellStyle name="Normal 93 3 14 2" xfId="12921" xr:uid="{00000000-0005-0000-0000-0000AFAD0000}"/>
    <cellStyle name="Normal 93 3 14 3" xfId="21080" xr:uid="{00000000-0005-0000-0000-0000B0AD0000}"/>
    <cellStyle name="Normal 93 3 14 4" xfId="29233" xr:uid="{00000000-0005-0000-0000-0000B1AD0000}"/>
    <cellStyle name="Normal 93 3 14 5" xfId="37465" xr:uid="{00000000-0005-0000-0000-0000B2AD0000}"/>
    <cellStyle name="Normal 93 3 14 6" xfId="46976" xr:uid="{00000000-0005-0000-0000-0000B3AD0000}"/>
    <cellStyle name="Normal 93 3 15" xfId="5970" xr:uid="{00000000-0005-0000-0000-0000B4AD0000}"/>
    <cellStyle name="Normal 93 3 15 2" xfId="15487" xr:uid="{00000000-0005-0000-0000-0000B5AD0000}"/>
    <cellStyle name="Normal 93 3 15 3" xfId="23640" xr:uid="{00000000-0005-0000-0000-0000B6AD0000}"/>
    <cellStyle name="Normal 93 3 15 4" xfId="31793" xr:uid="{00000000-0005-0000-0000-0000B7AD0000}"/>
    <cellStyle name="Normal 93 3 15 5" xfId="40025" xr:uid="{00000000-0005-0000-0000-0000B8AD0000}"/>
    <cellStyle name="Normal 93 3 15 6" xfId="49536" xr:uid="{00000000-0005-0000-0000-0000B9AD0000}"/>
    <cellStyle name="Normal 93 3 16" xfId="8529" xr:uid="{00000000-0005-0000-0000-0000BAAD0000}"/>
    <cellStyle name="Normal 93 3 16 2" xfId="42584" xr:uid="{00000000-0005-0000-0000-0000BBAD0000}"/>
    <cellStyle name="Normal 93 3 16 3" xfId="52095" xr:uid="{00000000-0005-0000-0000-0000BCAD0000}"/>
    <cellStyle name="Normal 93 3 17" xfId="8608" xr:uid="{00000000-0005-0000-0000-0000BDAD0000}"/>
    <cellStyle name="Normal 93 3 17 2" xfId="42663" xr:uid="{00000000-0005-0000-0000-0000BEAD0000}"/>
    <cellStyle name="Normal 93 3 17 3" xfId="52174" xr:uid="{00000000-0005-0000-0000-0000BFAD0000}"/>
    <cellStyle name="Normal 93 3 18" xfId="8687" xr:uid="{00000000-0005-0000-0000-0000C0AD0000}"/>
    <cellStyle name="Normal 93 3 18 2" xfId="42742" xr:uid="{00000000-0005-0000-0000-0000C1AD0000}"/>
    <cellStyle name="Normal 93 3 18 3" xfId="52253" xr:uid="{00000000-0005-0000-0000-0000C2AD0000}"/>
    <cellStyle name="Normal 93 3 19" xfId="8766" xr:uid="{00000000-0005-0000-0000-0000C3AD0000}"/>
    <cellStyle name="Normal 93 3 19 2" xfId="42821" xr:uid="{00000000-0005-0000-0000-0000C4AD0000}"/>
    <cellStyle name="Normal 93 3 19 3" xfId="52332" xr:uid="{00000000-0005-0000-0000-0000C5AD0000}"/>
    <cellStyle name="Normal 93 3 2" xfId="403" xr:uid="{00000000-0005-0000-0000-0000C6AD0000}"/>
    <cellStyle name="Normal 93 3 2 10" xfId="3213" xr:uid="{00000000-0005-0000-0000-0000C7AD0000}"/>
    <cellStyle name="Normal 93 3 2 10 2" xfId="12730" xr:uid="{00000000-0005-0000-0000-0000C8AD0000}"/>
    <cellStyle name="Normal 93 3 2 10 3" xfId="20889" xr:uid="{00000000-0005-0000-0000-0000C9AD0000}"/>
    <cellStyle name="Normal 93 3 2 10 4" xfId="29042" xr:uid="{00000000-0005-0000-0000-0000CAAD0000}"/>
    <cellStyle name="Normal 93 3 2 10 5" xfId="37274" xr:uid="{00000000-0005-0000-0000-0000CBAD0000}"/>
    <cellStyle name="Normal 93 3 2 10 6" xfId="46785" xr:uid="{00000000-0005-0000-0000-0000CCAD0000}"/>
    <cellStyle name="Normal 93 3 2 11" xfId="3292" xr:uid="{00000000-0005-0000-0000-0000CDAD0000}"/>
    <cellStyle name="Normal 93 3 2 11 2" xfId="12809" xr:uid="{00000000-0005-0000-0000-0000CEAD0000}"/>
    <cellStyle name="Normal 93 3 2 11 3" xfId="20968" xr:uid="{00000000-0005-0000-0000-0000CFAD0000}"/>
    <cellStyle name="Normal 93 3 2 11 4" xfId="29121" xr:uid="{00000000-0005-0000-0000-0000D0AD0000}"/>
    <cellStyle name="Normal 93 3 2 11 5" xfId="37353" xr:uid="{00000000-0005-0000-0000-0000D1AD0000}"/>
    <cellStyle name="Normal 93 3 2 11 6" xfId="46864" xr:uid="{00000000-0005-0000-0000-0000D2AD0000}"/>
    <cellStyle name="Normal 93 3 2 12" xfId="3371" xr:uid="{00000000-0005-0000-0000-0000D3AD0000}"/>
    <cellStyle name="Normal 93 3 2 12 2" xfId="12888" xr:uid="{00000000-0005-0000-0000-0000D4AD0000}"/>
    <cellStyle name="Normal 93 3 2 12 3" xfId="21047" xr:uid="{00000000-0005-0000-0000-0000D5AD0000}"/>
    <cellStyle name="Normal 93 3 2 12 4" xfId="29200" xr:uid="{00000000-0005-0000-0000-0000D6AD0000}"/>
    <cellStyle name="Normal 93 3 2 12 5" xfId="37432" xr:uid="{00000000-0005-0000-0000-0000D7AD0000}"/>
    <cellStyle name="Normal 93 3 2 12 6" xfId="46943" xr:uid="{00000000-0005-0000-0000-0000D8AD0000}"/>
    <cellStyle name="Normal 93 3 2 13" xfId="3451" xr:uid="{00000000-0005-0000-0000-0000D9AD0000}"/>
    <cellStyle name="Normal 93 3 2 13 2" xfId="12968" xr:uid="{00000000-0005-0000-0000-0000DAAD0000}"/>
    <cellStyle name="Normal 93 3 2 13 3" xfId="21127" xr:uid="{00000000-0005-0000-0000-0000DBAD0000}"/>
    <cellStyle name="Normal 93 3 2 13 4" xfId="29280" xr:uid="{00000000-0005-0000-0000-0000DCAD0000}"/>
    <cellStyle name="Normal 93 3 2 13 5" xfId="37512" xr:uid="{00000000-0005-0000-0000-0000DDAD0000}"/>
    <cellStyle name="Normal 93 3 2 13 6" xfId="47023" xr:uid="{00000000-0005-0000-0000-0000DEAD0000}"/>
    <cellStyle name="Normal 93 3 2 14" xfId="6017" xr:uid="{00000000-0005-0000-0000-0000DFAD0000}"/>
    <cellStyle name="Normal 93 3 2 14 2" xfId="15534" xr:uid="{00000000-0005-0000-0000-0000E0AD0000}"/>
    <cellStyle name="Normal 93 3 2 14 3" xfId="23687" xr:uid="{00000000-0005-0000-0000-0000E1AD0000}"/>
    <cellStyle name="Normal 93 3 2 14 4" xfId="31840" xr:uid="{00000000-0005-0000-0000-0000E2AD0000}"/>
    <cellStyle name="Normal 93 3 2 14 5" xfId="40072" xr:uid="{00000000-0005-0000-0000-0000E3AD0000}"/>
    <cellStyle name="Normal 93 3 2 14 6" xfId="49583" xr:uid="{00000000-0005-0000-0000-0000E4AD0000}"/>
    <cellStyle name="Normal 93 3 2 15" xfId="8576" xr:uid="{00000000-0005-0000-0000-0000E5AD0000}"/>
    <cellStyle name="Normal 93 3 2 15 2" xfId="42631" xr:uid="{00000000-0005-0000-0000-0000E6AD0000}"/>
    <cellStyle name="Normal 93 3 2 15 3" xfId="52142" xr:uid="{00000000-0005-0000-0000-0000E7AD0000}"/>
    <cellStyle name="Normal 93 3 2 16" xfId="8655" xr:uid="{00000000-0005-0000-0000-0000E8AD0000}"/>
    <cellStyle name="Normal 93 3 2 16 2" xfId="42710" xr:uid="{00000000-0005-0000-0000-0000E9AD0000}"/>
    <cellStyle name="Normal 93 3 2 16 3" xfId="52221" xr:uid="{00000000-0005-0000-0000-0000EAAD0000}"/>
    <cellStyle name="Normal 93 3 2 17" xfId="8734" xr:uid="{00000000-0005-0000-0000-0000EBAD0000}"/>
    <cellStyle name="Normal 93 3 2 17 2" xfId="42789" xr:uid="{00000000-0005-0000-0000-0000ECAD0000}"/>
    <cellStyle name="Normal 93 3 2 17 3" xfId="52300" xr:uid="{00000000-0005-0000-0000-0000EDAD0000}"/>
    <cellStyle name="Normal 93 3 2 18" xfId="8813" xr:uid="{00000000-0005-0000-0000-0000EEAD0000}"/>
    <cellStyle name="Normal 93 3 2 18 2" xfId="42868" xr:uid="{00000000-0005-0000-0000-0000EFAD0000}"/>
    <cellStyle name="Normal 93 3 2 18 3" xfId="52379" xr:uid="{00000000-0005-0000-0000-0000F0AD0000}"/>
    <cellStyle name="Normal 93 3 2 19" xfId="8892" xr:uid="{00000000-0005-0000-0000-0000F1AD0000}"/>
    <cellStyle name="Normal 93 3 2 19 2" xfId="42947" xr:uid="{00000000-0005-0000-0000-0000F2AD0000}"/>
    <cellStyle name="Normal 93 3 2 19 3" xfId="52458" xr:uid="{00000000-0005-0000-0000-0000F3AD0000}"/>
    <cellStyle name="Normal 93 3 2 2" xfId="484" xr:uid="{00000000-0005-0000-0000-0000F4AD0000}"/>
    <cellStyle name="Normal 93 3 2 2 10" xfId="26326" xr:uid="{00000000-0005-0000-0000-0000F5AD0000}"/>
    <cellStyle name="Normal 93 3 2 2 11" xfId="34558" xr:uid="{00000000-0005-0000-0000-0000F6AD0000}"/>
    <cellStyle name="Normal 93 3 2 2 12" xfId="44069" xr:uid="{00000000-0005-0000-0000-0000F7AD0000}"/>
    <cellStyle name="Normal 93 3 2 2 2" xfId="645" xr:uid="{00000000-0005-0000-0000-0000F8AD0000}"/>
    <cellStyle name="Normal 93 3 2 2 2 10" xfId="34718" xr:uid="{00000000-0005-0000-0000-0000F9AD0000}"/>
    <cellStyle name="Normal 93 3 2 2 2 11" xfId="44229" xr:uid="{00000000-0005-0000-0000-0000FAAD0000}"/>
    <cellStyle name="Normal 93 3 2 2 2 2" xfId="971" xr:uid="{00000000-0005-0000-0000-0000FBAD0000}"/>
    <cellStyle name="Normal 93 3 2 2 2 2 10" xfId="44549" xr:uid="{00000000-0005-0000-0000-0000FCAD0000}"/>
    <cellStyle name="Normal 93 3 2 2 2 2 2" xfId="1614" xr:uid="{00000000-0005-0000-0000-0000FDAD0000}"/>
    <cellStyle name="Normal 93 3 2 2 2 2 2 2" xfId="2897" xr:uid="{00000000-0005-0000-0000-0000FEAD0000}"/>
    <cellStyle name="Normal 93 3 2 2 2 2 2 2 2" xfId="5937" xr:uid="{00000000-0005-0000-0000-0000FFAD0000}"/>
    <cellStyle name="Normal 93 3 2 2 2 2 2 2 2 2" xfId="15454" xr:uid="{00000000-0005-0000-0000-000000AE0000}"/>
    <cellStyle name="Normal 93 3 2 2 2 2 2 2 2 3" xfId="23607" xr:uid="{00000000-0005-0000-0000-000001AE0000}"/>
    <cellStyle name="Normal 93 3 2 2 2 2 2 2 2 4" xfId="31760" xr:uid="{00000000-0005-0000-0000-000002AE0000}"/>
    <cellStyle name="Normal 93 3 2 2 2 2 2 2 2 5" xfId="39992" xr:uid="{00000000-0005-0000-0000-000003AE0000}"/>
    <cellStyle name="Normal 93 3 2 2 2 2 2 2 2 6" xfId="49503" xr:uid="{00000000-0005-0000-0000-000004AE0000}"/>
    <cellStyle name="Normal 93 3 2 2 2 2 2 2 3" xfId="8497" xr:uid="{00000000-0005-0000-0000-000005AE0000}"/>
    <cellStyle name="Normal 93 3 2 2 2 2 2 2 3 2" xfId="18014" xr:uid="{00000000-0005-0000-0000-000006AE0000}"/>
    <cellStyle name="Normal 93 3 2 2 2 2 2 2 3 3" xfId="26167" xr:uid="{00000000-0005-0000-0000-000007AE0000}"/>
    <cellStyle name="Normal 93 3 2 2 2 2 2 2 3 4" xfId="34320" xr:uid="{00000000-0005-0000-0000-000008AE0000}"/>
    <cellStyle name="Normal 93 3 2 2 2 2 2 2 3 5" xfId="42552" xr:uid="{00000000-0005-0000-0000-000009AE0000}"/>
    <cellStyle name="Normal 93 3 2 2 2 2 2 2 3 6" xfId="52063" xr:uid="{00000000-0005-0000-0000-00000AAE0000}"/>
    <cellStyle name="Normal 93 3 2 2 2 2 2 2 4" xfId="12414" xr:uid="{00000000-0005-0000-0000-00000BAE0000}"/>
    <cellStyle name="Normal 93 3 2 2 2 2 2 2 5" xfId="20573" xr:uid="{00000000-0005-0000-0000-00000CAE0000}"/>
    <cellStyle name="Normal 93 3 2 2 2 2 2 2 6" xfId="28726" xr:uid="{00000000-0005-0000-0000-00000DAE0000}"/>
    <cellStyle name="Normal 93 3 2 2 2 2 2 2 7" xfId="36958" xr:uid="{00000000-0005-0000-0000-00000EAE0000}"/>
    <cellStyle name="Normal 93 3 2 2 2 2 2 2 8" xfId="46469" xr:uid="{00000000-0005-0000-0000-00000FAE0000}"/>
    <cellStyle name="Normal 93 3 2 2 2 2 2 3" xfId="4657" xr:uid="{00000000-0005-0000-0000-000010AE0000}"/>
    <cellStyle name="Normal 93 3 2 2 2 2 2 3 2" xfId="14174" xr:uid="{00000000-0005-0000-0000-000011AE0000}"/>
    <cellStyle name="Normal 93 3 2 2 2 2 2 3 3" xfId="22327" xr:uid="{00000000-0005-0000-0000-000012AE0000}"/>
    <cellStyle name="Normal 93 3 2 2 2 2 2 3 4" xfId="30480" xr:uid="{00000000-0005-0000-0000-000013AE0000}"/>
    <cellStyle name="Normal 93 3 2 2 2 2 2 3 5" xfId="38712" xr:uid="{00000000-0005-0000-0000-000014AE0000}"/>
    <cellStyle name="Normal 93 3 2 2 2 2 2 3 6" xfId="48223" xr:uid="{00000000-0005-0000-0000-000015AE0000}"/>
    <cellStyle name="Normal 93 3 2 2 2 2 2 4" xfId="7217" xr:uid="{00000000-0005-0000-0000-000016AE0000}"/>
    <cellStyle name="Normal 93 3 2 2 2 2 2 4 2" xfId="16734" xr:uid="{00000000-0005-0000-0000-000017AE0000}"/>
    <cellStyle name="Normal 93 3 2 2 2 2 2 4 3" xfId="24887" xr:uid="{00000000-0005-0000-0000-000018AE0000}"/>
    <cellStyle name="Normal 93 3 2 2 2 2 2 4 4" xfId="33040" xr:uid="{00000000-0005-0000-0000-000019AE0000}"/>
    <cellStyle name="Normal 93 3 2 2 2 2 2 4 5" xfId="41272" xr:uid="{00000000-0005-0000-0000-00001AAE0000}"/>
    <cellStyle name="Normal 93 3 2 2 2 2 2 4 6" xfId="50783" xr:uid="{00000000-0005-0000-0000-00001BAE0000}"/>
    <cellStyle name="Normal 93 3 2 2 2 2 2 5" xfId="11134" xr:uid="{00000000-0005-0000-0000-00001CAE0000}"/>
    <cellStyle name="Normal 93 3 2 2 2 2 2 6" xfId="19293" xr:uid="{00000000-0005-0000-0000-00001DAE0000}"/>
    <cellStyle name="Normal 93 3 2 2 2 2 2 7" xfId="27446" xr:uid="{00000000-0005-0000-0000-00001EAE0000}"/>
    <cellStyle name="Normal 93 3 2 2 2 2 2 8" xfId="35678" xr:uid="{00000000-0005-0000-0000-00001FAE0000}"/>
    <cellStyle name="Normal 93 3 2 2 2 2 2 9" xfId="45189" xr:uid="{00000000-0005-0000-0000-000020AE0000}"/>
    <cellStyle name="Normal 93 3 2 2 2 2 3" xfId="2257" xr:uid="{00000000-0005-0000-0000-000021AE0000}"/>
    <cellStyle name="Normal 93 3 2 2 2 2 3 2" xfId="5297" xr:uid="{00000000-0005-0000-0000-000022AE0000}"/>
    <cellStyle name="Normal 93 3 2 2 2 2 3 2 2" xfId="14814" xr:uid="{00000000-0005-0000-0000-000023AE0000}"/>
    <cellStyle name="Normal 93 3 2 2 2 2 3 2 3" xfId="22967" xr:uid="{00000000-0005-0000-0000-000024AE0000}"/>
    <cellStyle name="Normal 93 3 2 2 2 2 3 2 4" xfId="31120" xr:uid="{00000000-0005-0000-0000-000025AE0000}"/>
    <cellStyle name="Normal 93 3 2 2 2 2 3 2 5" xfId="39352" xr:uid="{00000000-0005-0000-0000-000026AE0000}"/>
    <cellStyle name="Normal 93 3 2 2 2 2 3 2 6" xfId="48863" xr:uid="{00000000-0005-0000-0000-000027AE0000}"/>
    <cellStyle name="Normal 93 3 2 2 2 2 3 3" xfId="7857" xr:uid="{00000000-0005-0000-0000-000028AE0000}"/>
    <cellStyle name="Normal 93 3 2 2 2 2 3 3 2" xfId="17374" xr:uid="{00000000-0005-0000-0000-000029AE0000}"/>
    <cellStyle name="Normal 93 3 2 2 2 2 3 3 3" xfId="25527" xr:uid="{00000000-0005-0000-0000-00002AAE0000}"/>
    <cellStyle name="Normal 93 3 2 2 2 2 3 3 4" xfId="33680" xr:uid="{00000000-0005-0000-0000-00002BAE0000}"/>
    <cellStyle name="Normal 93 3 2 2 2 2 3 3 5" xfId="41912" xr:uid="{00000000-0005-0000-0000-00002CAE0000}"/>
    <cellStyle name="Normal 93 3 2 2 2 2 3 3 6" xfId="51423" xr:uid="{00000000-0005-0000-0000-00002DAE0000}"/>
    <cellStyle name="Normal 93 3 2 2 2 2 3 4" xfId="11774" xr:uid="{00000000-0005-0000-0000-00002EAE0000}"/>
    <cellStyle name="Normal 93 3 2 2 2 2 3 5" xfId="19933" xr:uid="{00000000-0005-0000-0000-00002FAE0000}"/>
    <cellStyle name="Normal 93 3 2 2 2 2 3 6" xfId="28086" xr:uid="{00000000-0005-0000-0000-000030AE0000}"/>
    <cellStyle name="Normal 93 3 2 2 2 2 3 7" xfId="36318" xr:uid="{00000000-0005-0000-0000-000031AE0000}"/>
    <cellStyle name="Normal 93 3 2 2 2 2 3 8" xfId="45829" xr:uid="{00000000-0005-0000-0000-000032AE0000}"/>
    <cellStyle name="Normal 93 3 2 2 2 2 4" xfId="4017" xr:uid="{00000000-0005-0000-0000-000033AE0000}"/>
    <cellStyle name="Normal 93 3 2 2 2 2 4 2" xfId="13534" xr:uid="{00000000-0005-0000-0000-000034AE0000}"/>
    <cellStyle name="Normal 93 3 2 2 2 2 4 3" xfId="21687" xr:uid="{00000000-0005-0000-0000-000035AE0000}"/>
    <cellStyle name="Normal 93 3 2 2 2 2 4 4" xfId="29840" xr:uid="{00000000-0005-0000-0000-000036AE0000}"/>
    <cellStyle name="Normal 93 3 2 2 2 2 4 5" xfId="38072" xr:uid="{00000000-0005-0000-0000-000037AE0000}"/>
    <cellStyle name="Normal 93 3 2 2 2 2 4 6" xfId="47583" xr:uid="{00000000-0005-0000-0000-000038AE0000}"/>
    <cellStyle name="Normal 93 3 2 2 2 2 5" xfId="6577" xr:uid="{00000000-0005-0000-0000-000039AE0000}"/>
    <cellStyle name="Normal 93 3 2 2 2 2 5 2" xfId="16094" xr:uid="{00000000-0005-0000-0000-00003AAE0000}"/>
    <cellStyle name="Normal 93 3 2 2 2 2 5 3" xfId="24247" xr:uid="{00000000-0005-0000-0000-00003BAE0000}"/>
    <cellStyle name="Normal 93 3 2 2 2 2 5 4" xfId="32400" xr:uid="{00000000-0005-0000-0000-00003CAE0000}"/>
    <cellStyle name="Normal 93 3 2 2 2 2 5 5" xfId="40632" xr:uid="{00000000-0005-0000-0000-00003DAE0000}"/>
    <cellStyle name="Normal 93 3 2 2 2 2 5 6" xfId="50143" xr:uid="{00000000-0005-0000-0000-00003EAE0000}"/>
    <cellStyle name="Normal 93 3 2 2 2 2 6" xfId="10494" xr:uid="{00000000-0005-0000-0000-00003FAE0000}"/>
    <cellStyle name="Normal 93 3 2 2 2 2 7" xfId="18653" xr:uid="{00000000-0005-0000-0000-000040AE0000}"/>
    <cellStyle name="Normal 93 3 2 2 2 2 8" xfId="26806" xr:uid="{00000000-0005-0000-0000-000041AE0000}"/>
    <cellStyle name="Normal 93 3 2 2 2 2 9" xfId="35038" xr:uid="{00000000-0005-0000-0000-000042AE0000}"/>
    <cellStyle name="Normal 93 3 2 2 2 3" xfId="1294" xr:uid="{00000000-0005-0000-0000-000043AE0000}"/>
    <cellStyle name="Normal 93 3 2 2 2 3 2" xfId="2577" xr:uid="{00000000-0005-0000-0000-000044AE0000}"/>
    <cellStyle name="Normal 93 3 2 2 2 3 2 2" xfId="5617" xr:uid="{00000000-0005-0000-0000-000045AE0000}"/>
    <cellStyle name="Normal 93 3 2 2 2 3 2 2 2" xfId="15134" xr:uid="{00000000-0005-0000-0000-000046AE0000}"/>
    <cellStyle name="Normal 93 3 2 2 2 3 2 2 3" xfId="23287" xr:uid="{00000000-0005-0000-0000-000047AE0000}"/>
    <cellStyle name="Normal 93 3 2 2 2 3 2 2 4" xfId="31440" xr:uid="{00000000-0005-0000-0000-000048AE0000}"/>
    <cellStyle name="Normal 93 3 2 2 2 3 2 2 5" xfId="39672" xr:uid="{00000000-0005-0000-0000-000049AE0000}"/>
    <cellStyle name="Normal 93 3 2 2 2 3 2 2 6" xfId="49183" xr:uid="{00000000-0005-0000-0000-00004AAE0000}"/>
    <cellStyle name="Normal 93 3 2 2 2 3 2 3" xfId="8177" xr:uid="{00000000-0005-0000-0000-00004BAE0000}"/>
    <cellStyle name="Normal 93 3 2 2 2 3 2 3 2" xfId="17694" xr:uid="{00000000-0005-0000-0000-00004CAE0000}"/>
    <cellStyle name="Normal 93 3 2 2 2 3 2 3 3" xfId="25847" xr:uid="{00000000-0005-0000-0000-00004DAE0000}"/>
    <cellStyle name="Normal 93 3 2 2 2 3 2 3 4" xfId="34000" xr:uid="{00000000-0005-0000-0000-00004EAE0000}"/>
    <cellStyle name="Normal 93 3 2 2 2 3 2 3 5" xfId="42232" xr:uid="{00000000-0005-0000-0000-00004FAE0000}"/>
    <cellStyle name="Normal 93 3 2 2 2 3 2 3 6" xfId="51743" xr:uid="{00000000-0005-0000-0000-000050AE0000}"/>
    <cellStyle name="Normal 93 3 2 2 2 3 2 4" xfId="12094" xr:uid="{00000000-0005-0000-0000-000051AE0000}"/>
    <cellStyle name="Normal 93 3 2 2 2 3 2 5" xfId="20253" xr:uid="{00000000-0005-0000-0000-000052AE0000}"/>
    <cellStyle name="Normal 93 3 2 2 2 3 2 6" xfId="28406" xr:uid="{00000000-0005-0000-0000-000053AE0000}"/>
    <cellStyle name="Normal 93 3 2 2 2 3 2 7" xfId="36638" xr:uid="{00000000-0005-0000-0000-000054AE0000}"/>
    <cellStyle name="Normal 93 3 2 2 2 3 2 8" xfId="46149" xr:uid="{00000000-0005-0000-0000-000055AE0000}"/>
    <cellStyle name="Normal 93 3 2 2 2 3 3" xfId="4337" xr:uid="{00000000-0005-0000-0000-000056AE0000}"/>
    <cellStyle name="Normal 93 3 2 2 2 3 3 2" xfId="13854" xr:uid="{00000000-0005-0000-0000-000057AE0000}"/>
    <cellStyle name="Normal 93 3 2 2 2 3 3 3" xfId="22007" xr:uid="{00000000-0005-0000-0000-000058AE0000}"/>
    <cellStyle name="Normal 93 3 2 2 2 3 3 4" xfId="30160" xr:uid="{00000000-0005-0000-0000-000059AE0000}"/>
    <cellStyle name="Normal 93 3 2 2 2 3 3 5" xfId="38392" xr:uid="{00000000-0005-0000-0000-00005AAE0000}"/>
    <cellStyle name="Normal 93 3 2 2 2 3 3 6" xfId="47903" xr:uid="{00000000-0005-0000-0000-00005BAE0000}"/>
    <cellStyle name="Normal 93 3 2 2 2 3 4" xfId="6897" xr:uid="{00000000-0005-0000-0000-00005CAE0000}"/>
    <cellStyle name="Normal 93 3 2 2 2 3 4 2" xfId="16414" xr:uid="{00000000-0005-0000-0000-00005DAE0000}"/>
    <cellStyle name="Normal 93 3 2 2 2 3 4 3" xfId="24567" xr:uid="{00000000-0005-0000-0000-00005EAE0000}"/>
    <cellStyle name="Normal 93 3 2 2 2 3 4 4" xfId="32720" xr:uid="{00000000-0005-0000-0000-00005FAE0000}"/>
    <cellStyle name="Normal 93 3 2 2 2 3 4 5" xfId="40952" xr:uid="{00000000-0005-0000-0000-000060AE0000}"/>
    <cellStyle name="Normal 93 3 2 2 2 3 4 6" xfId="50463" xr:uid="{00000000-0005-0000-0000-000061AE0000}"/>
    <cellStyle name="Normal 93 3 2 2 2 3 5" xfId="10814" xr:uid="{00000000-0005-0000-0000-000062AE0000}"/>
    <cellStyle name="Normal 93 3 2 2 2 3 6" xfId="18973" xr:uid="{00000000-0005-0000-0000-000063AE0000}"/>
    <cellStyle name="Normal 93 3 2 2 2 3 7" xfId="27126" xr:uid="{00000000-0005-0000-0000-000064AE0000}"/>
    <cellStyle name="Normal 93 3 2 2 2 3 8" xfId="35358" xr:uid="{00000000-0005-0000-0000-000065AE0000}"/>
    <cellStyle name="Normal 93 3 2 2 2 3 9" xfId="44869" xr:uid="{00000000-0005-0000-0000-000066AE0000}"/>
    <cellStyle name="Normal 93 3 2 2 2 4" xfId="1937" xr:uid="{00000000-0005-0000-0000-000067AE0000}"/>
    <cellStyle name="Normal 93 3 2 2 2 4 2" xfId="4977" xr:uid="{00000000-0005-0000-0000-000068AE0000}"/>
    <cellStyle name="Normal 93 3 2 2 2 4 2 2" xfId="14494" xr:uid="{00000000-0005-0000-0000-000069AE0000}"/>
    <cellStyle name="Normal 93 3 2 2 2 4 2 3" xfId="22647" xr:uid="{00000000-0005-0000-0000-00006AAE0000}"/>
    <cellStyle name="Normal 93 3 2 2 2 4 2 4" xfId="30800" xr:uid="{00000000-0005-0000-0000-00006BAE0000}"/>
    <cellStyle name="Normal 93 3 2 2 2 4 2 5" xfId="39032" xr:uid="{00000000-0005-0000-0000-00006CAE0000}"/>
    <cellStyle name="Normal 93 3 2 2 2 4 2 6" xfId="48543" xr:uid="{00000000-0005-0000-0000-00006DAE0000}"/>
    <cellStyle name="Normal 93 3 2 2 2 4 3" xfId="7537" xr:uid="{00000000-0005-0000-0000-00006EAE0000}"/>
    <cellStyle name="Normal 93 3 2 2 2 4 3 2" xfId="17054" xr:uid="{00000000-0005-0000-0000-00006FAE0000}"/>
    <cellStyle name="Normal 93 3 2 2 2 4 3 3" xfId="25207" xr:uid="{00000000-0005-0000-0000-000070AE0000}"/>
    <cellStyle name="Normal 93 3 2 2 2 4 3 4" xfId="33360" xr:uid="{00000000-0005-0000-0000-000071AE0000}"/>
    <cellStyle name="Normal 93 3 2 2 2 4 3 5" xfId="41592" xr:uid="{00000000-0005-0000-0000-000072AE0000}"/>
    <cellStyle name="Normal 93 3 2 2 2 4 3 6" xfId="51103" xr:uid="{00000000-0005-0000-0000-000073AE0000}"/>
    <cellStyle name="Normal 93 3 2 2 2 4 4" xfId="11454" xr:uid="{00000000-0005-0000-0000-000074AE0000}"/>
    <cellStyle name="Normal 93 3 2 2 2 4 5" xfId="19613" xr:uid="{00000000-0005-0000-0000-000075AE0000}"/>
    <cellStyle name="Normal 93 3 2 2 2 4 6" xfId="27766" xr:uid="{00000000-0005-0000-0000-000076AE0000}"/>
    <cellStyle name="Normal 93 3 2 2 2 4 7" xfId="35998" xr:uid="{00000000-0005-0000-0000-000077AE0000}"/>
    <cellStyle name="Normal 93 3 2 2 2 4 8" xfId="45509" xr:uid="{00000000-0005-0000-0000-000078AE0000}"/>
    <cellStyle name="Normal 93 3 2 2 2 5" xfId="3694" xr:uid="{00000000-0005-0000-0000-000079AE0000}"/>
    <cellStyle name="Normal 93 3 2 2 2 5 2" xfId="13211" xr:uid="{00000000-0005-0000-0000-00007AAE0000}"/>
    <cellStyle name="Normal 93 3 2 2 2 5 3" xfId="21367" xr:uid="{00000000-0005-0000-0000-00007BAE0000}"/>
    <cellStyle name="Normal 93 3 2 2 2 5 4" xfId="29520" xr:uid="{00000000-0005-0000-0000-00007CAE0000}"/>
    <cellStyle name="Normal 93 3 2 2 2 5 5" xfId="37752" xr:uid="{00000000-0005-0000-0000-00007DAE0000}"/>
    <cellStyle name="Normal 93 3 2 2 2 5 6" xfId="47263" xr:uid="{00000000-0005-0000-0000-00007EAE0000}"/>
    <cellStyle name="Normal 93 3 2 2 2 6" xfId="6257" xr:uid="{00000000-0005-0000-0000-00007FAE0000}"/>
    <cellStyle name="Normal 93 3 2 2 2 6 2" xfId="15774" xr:uid="{00000000-0005-0000-0000-000080AE0000}"/>
    <cellStyle name="Normal 93 3 2 2 2 6 3" xfId="23927" xr:uid="{00000000-0005-0000-0000-000081AE0000}"/>
    <cellStyle name="Normal 93 3 2 2 2 6 4" xfId="32080" xr:uid="{00000000-0005-0000-0000-000082AE0000}"/>
    <cellStyle name="Normal 93 3 2 2 2 6 5" xfId="40312" xr:uid="{00000000-0005-0000-0000-000083AE0000}"/>
    <cellStyle name="Normal 93 3 2 2 2 6 6" xfId="49823" xr:uid="{00000000-0005-0000-0000-000084AE0000}"/>
    <cellStyle name="Normal 93 3 2 2 2 7" xfId="10174" xr:uid="{00000000-0005-0000-0000-000085AE0000}"/>
    <cellStyle name="Normal 93 3 2 2 2 8" xfId="18333" xr:uid="{00000000-0005-0000-0000-000086AE0000}"/>
    <cellStyle name="Normal 93 3 2 2 2 9" xfId="26486" xr:uid="{00000000-0005-0000-0000-000087AE0000}"/>
    <cellStyle name="Normal 93 3 2 2 3" xfId="808" xr:uid="{00000000-0005-0000-0000-000088AE0000}"/>
    <cellStyle name="Normal 93 3 2 2 3 10" xfId="44389" xr:uid="{00000000-0005-0000-0000-000089AE0000}"/>
    <cellStyle name="Normal 93 3 2 2 3 2" xfId="1454" xr:uid="{00000000-0005-0000-0000-00008AAE0000}"/>
    <cellStyle name="Normal 93 3 2 2 3 2 2" xfId="2737" xr:uid="{00000000-0005-0000-0000-00008BAE0000}"/>
    <cellStyle name="Normal 93 3 2 2 3 2 2 2" xfId="5777" xr:uid="{00000000-0005-0000-0000-00008CAE0000}"/>
    <cellStyle name="Normal 93 3 2 2 3 2 2 2 2" xfId="15294" xr:uid="{00000000-0005-0000-0000-00008DAE0000}"/>
    <cellStyle name="Normal 93 3 2 2 3 2 2 2 3" xfId="23447" xr:uid="{00000000-0005-0000-0000-00008EAE0000}"/>
    <cellStyle name="Normal 93 3 2 2 3 2 2 2 4" xfId="31600" xr:uid="{00000000-0005-0000-0000-00008FAE0000}"/>
    <cellStyle name="Normal 93 3 2 2 3 2 2 2 5" xfId="39832" xr:uid="{00000000-0005-0000-0000-000090AE0000}"/>
    <cellStyle name="Normal 93 3 2 2 3 2 2 2 6" xfId="49343" xr:uid="{00000000-0005-0000-0000-000091AE0000}"/>
    <cellStyle name="Normal 93 3 2 2 3 2 2 3" xfId="8337" xr:uid="{00000000-0005-0000-0000-000092AE0000}"/>
    <cellStyle name="Normal 93 3 2 2 3 2 2 3 2" xfId="17854" xr:uid="{00000000-0005-0000-0000-000093AE0000}"/>
    <cellStyle name="Normal 93 3 2 2 3 2 2 3 3" xfId="26007" xr:uid="{00000000-0005-0000-0000-000094AE0000}"/>
    <cellStyle name="Normal 93 3 2 2 3 2 2 3 4" xfId="34160" xr:uid="{00000000-0005-0000-0000-000095AE0000}"/>
    <cellStyle name="Normal 93 3 2 2 3 2 2 3 5" xfId="42392" xr:uid="{00000000-0005-0000-0000-000096AE0000}"/>
    <cellStyle name="Normal 93 3 2 2 3 2 2 3 6" xfId="51903" xr:uid="{00000000-0005-0000-0000-000097AE0000}"/>
    <cellStyle name="Normal 93 3 2 2 3 2 2 4" xfId="12254" xr:uid="{00000000-0005-0000-0000-000098AE0000}"/>
    <cellStyle name="Normal 93 3 2 2 3 2 2 5" xfId="20413" xr:uid="{00000000-0005-0000-0000-000099AE0000}"/>
    <cellStyle name="Normal 93 3 2 2 3 2 2 6" xfId="28566" xr:uid="{00000000-0005-0000-0000-00009AAE0000}"/>
    <cellStyle name="Normal 93 3 2 2 3 2 2 7" xfId="36798" xr:uid="{00000000-0005-0000-0000-00009BAE0000}"/>
    <cellStyle name="Normal 93 3 2 2 3 2 2 8" xfId="46309" xr:uid="{00000000-0005-0000-0000-00009CAE0000}"/>
    <cellStyle name="Normal 93 3 2 2 3 2 3" xfId="4497" xr:uid="{00000000-0005-0000-0000-00009DAE0000}"/>
    <cellStyle name="Normal 93 3 2 2 3 2 3 2" xfId="14014" xr:uid="{00000000-0005-0000-0000-00009EAE0000}"/>
    <cellStyle name="Normal 93 3 2 2 3 2 3 3" xfId="22167" xr:uid="{00000000-0005-0000-0000-00009FAE0000}"/>
    <cellStyle name="Normal 93 3 2 2 3 2 3 4" xfId="30320" xr:uid="{00000000-0005-0000-0000-0000A0AE0000}"/>
    <cellStyle name="Normal 93 3 2 2 3 2 3 5" xfId="38552" xr:uid="{00000000-0005-0000-0000-0000A1AE0000}"/>
    <cellStyle name="Normal 93 3 2 2 3 2 3 6" xfId="48063" xr:uid="{00000000-0005-0000-0000-0000A2AE0000}"/>
    <cellStyle name="Normal 93 3 2 2 3 2 4" xfId="7057" xr:uid="{00000000-0005-0000-0000-0000A3AE0000}"/>
    <cellStyle name="Normal 93 3 2 2 3 2 4 2" xfId="16574" xr:uid="{00000000-0005-0000-0000-0000A4AE0000}"/>
    <cellStyle name="Normal 93 3 2 2 3 2 4 3" xfId="24727" xr:uid="{00000000-0005-0000-0000-0000A5AE0000}"/>
    <cellStyle name="Normal 93 3 2 2 3 2 4 4" xfId="32880" xr:uid="{00000000-0005-0000-0000-0000A6AE0000}"/>
    <cellStyle name="Normal 93 3 2 2 3 2 4 5" xfId="41112" xr:uid="{00000000-0005-0000-0000-0000A7AE0000}"/>
    <cellStyle name="Normal 93 3 2 2 3 2 4 6" xfId="50623" xr:uid="{00000000-0005-0000-0000-0000A8AE0000}"/>
    <cellStyle name="Normal 93 3 2 2 3 2 5" xfId="10974" xr:uid="{00000000-0005-0000-0000-0000A9AE0000}"/>
    <cellStyle name="Normal 93 3 2 2 3 2 6" xfId="19133" xr:uid="{00000000-0005-0000-0000-0000AAAE0000}"/>
    <cellStyle name="Normal 93 3 2 2 3 2 7" xfId="27286" xr:uid="{00000000-0005-0000-0000-0000ABAE0000}"/>
    <cellStyle name="Normal 93 3 2 2 3 2 8" xfId="35518" xr:uid="{00000000-0005-0000-0000-0000ACAE0000}"/>
    <cellStyle name="Normal 93 3 2 2 3 2 9" xfId="45029" xr:uid="{00000000-0005-0000-0000-0000ADAE0000}"/>
    <cellStyle name="Normal 93 3 2 2 3 3" xfId="2097" xr:uid="{00000000-0005-0000-0000-0000AEAE0000}"/>
    <cellStyle name="Normal 93 3 2 2 3 3 2" xfId="5137" xr:uid="{00000000-0005-0000-0000-0000AFAE0000}"/>
    <cellStyle name="Normal 93 3 2 2 3 3 2 2" xfId="14654" xr:uid="{00000000-0005-0000-0000-0000B0AE0000}"/>
    <cellStyle name="Normal 93 3 2 2 3 3 2 3" xfId="22807" xr:uid="{00000000-0005-0000-0000-0000B1AE0000}"/>
    <cellStyle name="Normal 93 3 2 2 3 3 2 4" xfId="30960" xr:uid="{00000000-0005-0000-0000-0000B2AE0000}"/>
    <cellStyle name="Normal 93 3 2 2 3 3 2 5" xfId="39192" xr:uid="{00000000-0005-0000-0000-0000B3AE0000}"/>
    <cellStyle name="Normal 93 3 2 2 3 3 2 6" xfId="48703" xr:uid="{00000000-0005-0000-0000-0000B4AE0000}"/>
    <cellStyle name="Normal 93 3 2 2 3 3 3" xfId="7697" xr:uid="{00000000-0005-0000-0000-0000B5AE0000}"/>
    <cellStyle name="Normal 93 3 2 2 3 3 3 2" xfId="17214" xr:uid="{00000000-0005-0000-0000-0000B6AE0000}"/>
    <cellStyle name="Normal 93 3 2 2 3 3 3 3" xfId="25367" xr:uid="{00000000-0005-0000-0000-0000B7AE0000}"/>
    <cellStyle name="Normal 93 3 2 2 3 3 3 4" xfId="33520" xr:uid="{00000000-0005-0000-0000-0000B8AE0000}"/>
    <cellStyle name="Normal 93 3 2 2 3 3 3 5" xfId="41752" xr:uid="{00000000-0005-0000-0000-0000B9AE0000}"/>
    <cellStyle name="Normal 93 3 2 2 3 3 3 6" xfId="51263" xr:uid="{00000000-0005-0000-0000-0000BAAE0000}"/>
    <cellStyle name="Normal 93 3 2 2 3 3 4" xfId="11614" xr:uid="{00000000-0005-0000-0000-0000BBAE0000}"/>
    <cellStyle name="Normal 93 3 2 2 3 3 5" xfId="19773" xr:uid="{00000000-0005-0000-0000-0000BCAE0000}"/>
    <cellStyle name="Normal 93 3 2 2 3 3 6" xfId="27926" xr:uid="{00000000-0005-0000-0000-0000BDAE0000}"/>
    <cellStyle name="Normal 93 3 2 2 3 3 7" xfId="36158" xr:uid="{00000000-0005-0000-0000-0000BEAE0000}"/>
    <cellStyle name="Normal 93 3 2 2 3 3 8" xfId="45669" xr:uid="{00000000-0005-0000-0000-0000BFAE0000}"/>
    <cellStyle name="Normal 93 3 2 2 3 4" xfId="3854" xr:uid="{00000000-0005-0000-0000-0000C0AE0000}"/>
    <cellStyle name="Normal 93 3 2 2 3 4 2" xfId="13371" xr:uid="{00000000-0005-0000-0000-0000C1AE0000}"/>
    <cellStyle name="Normal 93 3 2 2 3 4 3" xfId="21527" xr:uid="{00000000-0005-0000-0000-0000C2AE0000}"/>
    <cellStyle name="Normal 93 3 2 2 3 4 4" xfId="29680" xr:uid="{00000000-0005-0000-0000-0000C3AE0000}"/>
    <cellStyle name="Normal 93 3 2 2 3 4 5" xfId="37912" xr:uid="{00000000-0005-0000-0000-0000C4AE0000}"/>
    <cellStyle name="Normal 93 3 2 2 3 4 6" xfId="47423" xr:uid="{00000000-0005-0000-0000-0000C5AE0000}"/>
    <cellStyle name="Normal 93 3 2 2 3 5" xfId="6417" xr:uid="{00000000-0005-0000-0000-0000C6AE0000}"/>
    <cellStyle name="Normal 93 3 2 2 3 5 2" xfId="15934" xr:uid="{00000000-0005-0000-0000-0000C7AE0000}"/>
    <cellStyle name="Normal 93 3 2 2 3 5 3" xfId="24087" xr:uid="{00000000-0005-0000-0000-0000C8AE0000}"/>
    <cellStyle name="Normal 93 3 2 2 3 5 4" xfId="32240" xr:uid="{00000000-0005-0000-0000-0000C9AE0000}"/>
    <cellStyle name="Normal 93 3 2 2 3 5 5" xfId="40472" xr:uid="{00000000-0005-0000-0000-0000CAAE0000}"/>
    <cellStyle name="Normal 93 3 2 2 3 5 6" xfId="49983" xr:uid="{00000000-0005-0000-0000-0000CBAE0000}"/>
    <cellStyle name="Normal 93 3 2 2 3 6" xfId="10334" xr:uid="{00000000-0005-0000-0000-0000CCAE0000}"/>
    <cellStyle name="Normal 93 3 2 2 3 7" xfId="18493" xr:uid="{00000000-0005-0000-0000-0000CDAE0000}"/>
    <cellStyle name="Normal 93 3 2 2 3 8" xfId="26646" xr:uid="{00000000-0005-0000-0000-0000CEAE0000}"/>
    <cellStyle name="Normal 93 3 2 2 3 9" xfId="34878" xr:uid="{00000000-0005-0000-0000-0000CFAE0000}"/>
    <cellStyle name="Normal 93 3 2 2 4" xfId="1134" xr:uid="{00000000-0005-0000-0000-0000D0AE0000}"/>
    <cellStyle name="Normal 93 3 2 2 4 2" xfId="2417" xr:uid="{00000000-0005-0000-0000-0000D1AE0000}"/>
    <cellStyle name="Normal 93 3 2 2 4 2 2" xfId="5457" xr:uid="{00000000-0005-0000-0000-0000D2AE0000}"/>
    <cellStyle name="Normal 93 3 2 2 4 2 2 2" xfId="14974" xr:uid="{00000000-0005-0000-0000-0000D3AE0000}"/>
    <cellStyle name="Normal 93 3 2 2 4 2 2 3" xfId="23127" xr:uid="{00000000-0005-0000-0000-0000D4AE0000}"/>
    <cellStyle name="Normal 93 3 2 2 4 2 2 4" xfId="31280" xr:uid="{00000000-0005-0000-0000-0000D5AE0000}"/>
    <cellStyle name="Normal 93 3 2 2 4 2 2 5" xfId="39512" xr:uid="{00000000-0005-0000-0000-0000D6AE0000}"/>
    <cellStyle name="Normal 93 3 2 2 4 2 2 6" xfId="49023" xr:uid="{00000000-0005-0000-0000-0000D7AE0000}"/>
    <cellStyle name="Normal 93 3 2 2 4 2 3" xfId="8017" xr:uid="{00000000-0005-0000-0000-0000D8AE0000}"/>
    <cellStyle name="Normal 93 3 2 2 4 2 3 2" xfId="17534" xr:uid="{00000000-0005-0000-0000-0000D9AE0000}"/>
    <cellStyle name="Normal 93 3 2 2 4 2 3 3" xfId="25687" xr:uid="{00000000-0005-0000-0000-0000DAAE0000}"/>
    <cellStyle name="Normal 93 3 2 2 4 2 3 4" xfId="33840" xr:uid="{00000000-0005-0000-0000-0000DBAE0000}"/>
    <cellStyle name="Normal 93 3 2 2 4 2 3 5" xfId="42072" xr:uid="{00000000-0005-0000-0000-0000DCAE0000}"/>
    <cellStyle name="Normal 93 3 2 2 4 2 3 6" xfId="51583" xr:uid="{00000000-0005-0000-0000-0000DDAE0000}"/>
    <cellStyle name="Normal 93 3 2 2 4 2 4" xfId="11934" xr:uid="{00000000-0005-0000-0000-0000DEAE0000}"/>
    <cellStyle name="Normal 93 3 2 2 4 2 5" xfId="20093" xr:uid="{00000000-0005-0000-0000-0000DFAE0000}"/>
    <cellStyle name="Normal 93 3 2 2 4 2 6" xfId="28246" xr:uid="{00000000-0005-0000-0000-0000E0AE0000}"/>
    <cellStyle name="Normal 93 3 2 2 4 2 7" xfId="36478" xr:uid="{00000000-0005-0000-0000-0000E1AE0000}"/>
    <cellStyle name="Normal 93 3 2 2 4 2 8" xfId="45989" xr:uid="{00000000-0005-0000-0000-0000E2AE0000}"/>
    <cellStyle name="Normal 93 3 2 2 4 3" xfId="4177" xr:uid="{00000000-0005-0000-0000-0000E3AE0000}"/>
    <cellStyle name="Normal 93 3 2 2 4 3 2" xfId="13694" xr:uid="{00000000-0005-0000-0000-0000E4AE0000}"/>
    <cellStyle name="Normal 93 3 2 2 4 3 3" xfId="21847" xr:uid="{00000000-0005-0000-0000-0000E5AE0000}"/>
    <cellStyle name="Normal 93 3 2 2 4 3 4" xfId="30000" xr:uid="{00000000-0005-0000-0000-0000E6AE0000}"/>
    <cellStyle name="Normal 93 3 2 2 4 3 5" xfId="38232" xr:uid="{00000000-0005-0000-0000-0000E7AE0000}"/>
    <cellStyle name="Normal 93 3 2 2 4 3 6" xfId="47743" xr:uid="{00000000-0005-0000-0000-0000E8AE0000}"/>
    <cellStyle name="Normal 93 3 2 2 4 4" xfId="6737" xr:uid="{00000000-0005-0000-0000-0000E9AE0000}"/>
    <cellStyle name="Normal 93 3 2 2 4 4 2" xfId="16254" xr:uid="{00000000-0005-0000-0000-0000EAAE0000}"/>
    <cellStyle name="Normal 93 3 2 2 4 4 3" xfId="24407" xr:uid="{00000000-0005-0000-0000-0000EBAE0000}"/>
    <cellStyle name="Normal 93 3 2 2 4 4 4" xfId="32560" xr:uid="{00000000-0005-0000-0000-0000ECAE0000}"/>
    <cellStyle name="Normal 93 3 2 2 4 4 5" xfId="40792" xr:uid="{00000000-0005-0000-0000-0000EDAE0000}"/>
    <cellStyle name="Normal 93 3 2 2 4 4 6" xfId="50303" xr:uid="{00000000-0005-0000-0000-0000EEAE0000}"/>
    <cellStyle name="Normal 93 3 2 2 4 5" xfId="10654" xr:uid="{00000000-0005-0000-0000-0000EFAE0000}"/>
    <cellStyle name="Normal 93 3 2 2 4 6" xfId="18813" xr:uid="{00000000-0005-0000-0000-0000F0AE0000}"/>
    <cellStyle name="Normal 93 3 2 2 4 7" xfId="26966" xr:uid="{00000000-0005-0000-0000-0000F1AE0000}"/>
    <cellStyle name="Normal 93 3 2 2 4 8" xfId="35198" xr:uid="{00000000-0005-0000-0000-0000F2AE0000}"/>
    <cellStyle name="Normal 93 3 2 2 4 9" xfId="44709" xr:uid="{00000000-0005-0000-0000-0000F3AE0000}"/>
    <cellStyle name="Normal 93 3 2 2 5" xfId="1777" xr:uid="{00000000-0005-0000-0000-0000F4AE0000}"/>
    <cellStyle name="Normal 93 3 2 2 5 2" xfId="4817" xr:uid="{00000000-0005-0000-0000-0000F5AE0000}"/>
    <cellStyle name="Normal 93 3 2 2 5 2 2" xfId="14334" xr:uid="{00000000-0005-0000-0000-0000F6AE0000}"/>
    <cellStyle name="Normal 93 3 2 2 5 2 3" xfId="22487" xr:uid="{00000000-0005-0000-0000-0000F7AE0000}"/>
    <cellStyle name="Normal 93 3 2 2 5 2 4" xfId="30640" xr:uid="{00000000-0005-0000-0000-0000F8AE0000}"/>
    <cellStyle name="Normal 93 3 2 2 5 2 5" xfId="38872" xr:uid="{00000000-0005-0000-0000-0000F9AE0000}"/>
    <cellStyle name="Normal 93 3 2 2 5 2 6" xfId="48383" xr:uid="{00000000-0005-0000-0000-0000FAAE0000}"/>
    <cellStyle name="Normal 93 3 2 2 5 3" xfId="7377" xr:uid="{00000000-0005-0000-0000-0000FBAE0000}"/>
    <cellStyle name="Normal 93 3 2 2 5 3 2" xfId="16894" xr:uid="{00000000-0005-0000-0000-0000FCAE0000}"/>
    <cellStyle name="Normal 93 3 2 2 5 3 3" xfId="25047" xr:uid="{00000000-0005-0000-0000-0000FDAE0000}"/>
    <cellStyle name="Normal 93 3 2 2 5 3 4" xfId="33200" xr:uid="{00000000-0005-0000-0000-0000FEAE0000}"/>
    <cellStyle name="Normal 93 3 2 2 5 3 5" xfId="41432" xr:uid="{00000000-0005-0000-0000-0000FFAE0000}"/>
    <cellStyle name="Normal 93 3 2 2 5 3 6" xfId="50943" xr:uid="{00000000-0005-0000-0000-000000AF0000}"/>
    <cellStyle name="Normal 93 3 2 2 5 4" xfId="11294" xr:uid="{00000000-0005-0000-0000-000001AF0000}"/>
    <cellStyle name="Normal 93 3 2 2 5 5" xfId="19453" xr:uid="{00000000-0005-0000-0000-000002AF0000}"/>
    <cellStyle name="Normal 93 3 2 2 5 6" xfId="27606" xr:uid="{00000000-0005-0000-0000-000003AF0000}"/>
    <cellStyle name="Normal 93 3 2 2 5 7" xfId="35838" xr:uid="{00000000-0005-0000-0000-000004AF0000}"/>
    <cellStyle name="Normal 93 3 2 2 5 8" xfId="45349" xr:uid="{00000000-0005-0000-0000-000005AF0000}"/>
    <cellStyle name="Normal 93 3 2 2 6" xfId="3531" xr:uid="{00000000-0005-0000-0000-000006AF0000}"/>
    <cellStyle name="Normal 93 3 2 2 6 2" xfId="13048" xr:uid="{00000000-0005-0000-0000-000007AF0000}"/>
    <cellStyle name="Normal 93 3 2 2 6 3" xfId="21207" xr:uid="{00000000-0005-0000-0000-000008AF0000}"/>
    <cellStyle name="Normal 93 3 2 2 6 4" xfId="29360" xr:uid="{00000000-0005-0000-0000-000009AF0000}"/>
    <cellStyle name="Normal 93 3 2 2 6 5" xfId="37592" xr:uid="{00000000-0005-0000-0000-00000AAF0000}"/>
    <cellStyle name="Normal 93 3 2 2 6 6" xfId="47103" xr:uid="{00000000-0005-0000-0000-00000BAF0000}"/>
    <cellStyle name="Normal 93 3 2 2 7" xfId="6097" xr:uid="{00000000-0005-0000-0000-00000CAF0000}"/>
    <cellStyle name="Normal 93 3 2 2 7 2" xfId="15614" xr:uid="{00000000-0005-0000-0000-00000DAF0000}"/>
    <cellStyle name="Normal 93 3 2 2 7 3" xfId="23767" xr:uid="{00000000-0005-0000-0000-00000EAF0000}"/>
    <cellStyle name="Normal 93 3 2 2 7 4" xfId="31920" xr:uid="{00000000-0005-0000-0000-00000FAF0000}"/>
    <cellStyle name="Normal 93 3 2 2 7 5" xfId="40152" xr:uid="{00000000-0005-0000-0000-000010AF0000}"/>
    <cellStyle name="Normal 93 3 2 2 7 6" xfId="49663" xr:uid="{00000000-0005-0000-0000-000011AF0000}"/>
    <cellStyle name="Normal 93 3 2 2 8" xfId="10014" xr:uid="{00000000-0005-0000-0000-000012AF0000}"/>
    <cellStyle name="Normal 93 3 2 2 9" xfId="18173" xr:uid="{00000000-0005-0000-0000-000013AF0000}"/>
    <cellStyle name="Normal 93 3 2 20" xfId="8971" xr:uid="{00000000-0005-0000-0000-000014AF0000}"/>
    <cellStyle name="Normal 93 3 2 20 2" xfId="43026" xr:uid="{00000000-0005-0000-0000-000015AF0000}"/>
    <cellStyle name="Normal 93 3 2 20 3" xfId="52537" xr:uid="{00000000-0005-0000-0000-000016AF0000}"/>
    <cellStyle name="Normal 93 3 2 21" xfId="9050" xr:uid="{00000000-0005-0000-0000-000017AF0000}"/>
    <cellStyle name="Normal 93 3 2 21 2" xfId="43105" xr:uid="{00000000-0005-0000-0000-000018AF0000}"/>
    <cellStyle name="Normal 93 3 2 21 3" xfId="52616" xr:uid="{00000000-0005-0000-0000-000019AF0000}"/>
    <cellStyle name="Normal 93 3 2 22" xfId="9129" xr:uid="{00000000-0005-0000-0000-00001AAF0000}"/>
    <cellStyle name="Normal 93 3 2 22 2" xfId="43184" xr:uid="{00000000-0005-0000-0000-00001BAF0000}"/>
    <cellStyle name="Normal 93 3 2 22 3" xfId="52695" xr:uid="{00000000-0005-0000-0000-00001CAF0000}"/>
    <cellStyle name="Normal 93 3 2 23" xfId="9208" xr:uid="{00000000-0005-0000-0000-00001DAF0000}"/>
    <cellStyle name="Normal 93 3 2 23 2" xfId="43263" xr:uid="{00000000-0005-0000-0000-00001EAF0000}"/>
    <cellStyle name="Normal 93 3 2 23 3" xfId="52774" xr:uid="{00000000-0005-0000-0000-00001FAF0000}"/>
    <cellStyle name="Normal 93 3 2 24" xfId="9287" xr:uid="{00000000-0005-0000-0000-000020AF0000}"/>
    <cellStyle name="Normal 93 3 2 24 2" xfId="43342" xr:uid="{00000000-0005-0000-0000-000021AF0000}"/>
    <cellStyle name="Normal 93 3 2 24 3" xfId="52853" xr:uid="{00000000-0005-0000-0000-000022AF0000}"/>
    <cellStyle name="Normal 93 3 2 25" xfId="9366" xr:uid="{00000000-0005-0000-0000-000023AF0000}"/>
    <cellStyle name="Normal 93 3 2 25 2" xfId="43421" xr:uid="{00000000-0005-0000-0000-000024AF0000}"/>
    <cellStyle name="Normal 93 3 2 25 3" xfId="52932" xr:uid="{00000000-0005-0000-0000-000025AF0000}"/>
    <cellStyle name="Normal 93 3 2 26" xfId="9445" xr:uid="{00000000-0005-0000-0000-000026AF0000}"/>
    <cellStyle name="Normal 93 3 2 26 2" xfId="43500" xr:uid="{00000000-0005-0000-0000-000027AF0000}"/>
    <cellStyle name="Normal 93 3 2 26 3" xfId="53011" xr:uid="{00000000-0005-0000-0000-000028AF0000}"/>
    <cellStyle name="Normal 93 3 2 27" xfId="9524" xr:uid="{00000000-0005-0000-0000-000029AF0000}"/>
    <cellStyle name="Normal 93 3 2 27 2" xfId="43579" xr:uid="{00000000-0005-0000-0000-00002AAF0000}"/>
    <cellStyle name="Normal 93 3 2 27 3" xfId="53090" xr:uid="{00000000-0005-0000-0000-00002BAF0000}"/>
    <cellStyle name="Normal 93 3 2 28" xfId="9603" xr:uid="{00000000-0005-0000-0000-00002CAF0000}"/>
    <cellStyle name="Normal 93 3 2 28 2" xfId="43658" xr:uid="{00000000-0005-0000-0000-00002DAF0000}"/>
    <cellStyle name="Normal 93 3 2 28 3" xfId="53169" xr:uid="{00000000-0005-0000-0000-00002EAF0000}"/>
    <cellStyle name="Normal 93 3 2 29" xfId="9682" xr:uid="{00000000-0005-0000-0000-00002FAF0000}"/>
    <cellStyle name="Normal 93 3 2 29 2" xfId="43737" xr:uid="{00000000-0005-0000-0000-000030AF0000}"/>
    <cellStyle name="Normal 93 3 2 29 3" xfId="53248" xr:uid="{00000000-0005-0000-0000-000031AF0000}"/>
    <cellStyle name="Normal 93 3 2 3" xfId="565" xr:uid="{00000000-0005-0000-0000-000032AF0000}"/>
    <cellStyle name="Normal 93 3 2 3 10" xfId="34638" xr:uid="{00000000-0005-0000-0000-000033AF0000}"/>
    <cellStyle name="Normal 93 3 2 3 11" xfId="44149" xr:uid="{00000000-0005-0000-0000-000034AF0000}"/>
    <cellStyle name="Normal 93 3 2 3 2" xfId="891" xr:uid="{00000000-0005-0000-0000-000035AF0000}"/>
    <cellStyle name="Normal 93 3 2 3 2 10" xfId="44469" xr:uid="{00000000-0005-0000-0000-000036AF0000}"/>
    <cellStyle name="Normal 93 3 2 3 2 2" xfId="1534" xr:uid="{00000000-0005-0000-0000-000037AF0000}"/>
    <cellStyle name="Normal 93 3 2 3 2 2 2" xfId="2817" xr:uid="{00000000-0005-0000-0000-000038AF0000}"/>
    <cellStyle name="Normal 93 3 2 3 2 2 2 2" xfId="5857" xr:uid="{00000000-0005-0000-0000-000039AF0000}"/>
    <cellStyle name="Normal 93 3 2 3 2 2 2 2 2" xfId="15374" xr:uid="{00000000-0005-0000-0000-00003AAF0000}"/>
    <cellStyle name="Normal 93 3 2 3 2 2 2 2 3" xfId="23527" xr:uid="{00000000-0005-0000-0000-00003BAF0000}"/>
    <cellStyle name="Normal 93 3 2 3 2 2 2 2 4" xfId="31680" xr:uid="{00000000-0005-0000-0000-00003CAF0000}"/>
    <cellStyle name="Normal 93 3 2 3 2 2 2 2 5" xfId="39912" xr:uid="{00000000-0005-0000-0000-00003DAF0000}"/>
    <cellStyle name="Normal 93 3 2 3 2 2 2 2 6" xfId="49423" xr:uid="{00000000-0005-0000-0000-00003EAF0000}"/>
    <cellStyle name="Normal 93 3 2 3 2 2 2 3" xfId="8417" xr:uid="{00000000-0005-0000-0000-00003FAF0000}"/>
    <cellStyle name="Normal 93 3 2 3 2 2 2 3 2" xfId="17934" xr:uid="{00000000-0005-0000-0000-000040AF0000}"/>
    <cellStyle name="Normal 93 3 2 3 2 2 2 3 3" xfId="26087" xr:uid="{00000000-0005-0000-0000-000041AF0000}"/>
    <cellStyle name="Normal 93 3 2 3 2 2 2 3 4" xfId="34240" xr:uid="{00000000-0005-0000-0000-000042AF0000}"/>
    <cellStyle name="Normal 93 3 2 3 2 2 2 3 5" xfId="42472" xr:uid="{00000000-0005-0000-0000-000043AF0000}"/>
    <cellStyle name="Normal 93 3 2 3 2 2 2 3 6" xfId="51983" xr:uid="{00000000-0005-0000-0000-000044AF0000}"/>
    <cellStyle name="Normal 93 3 2 3 2 2 2 4" xfId="12334" xr:uid="{00000000-0005-0000-0000-000045AF0000}"/>
    <cellStyle name="Normal 93 3 2 3 2 2 2 5" xfId="20493" xr:uid="{00000000-0005-0000-0000-000046AF0000}"/>
    <cellStyle name="Normal 93 3 2 3 2 2 2 6" xfId="28646" xr:uid="{00000000-0005-0000-0000-000047AF0000}"/>
    <cellStyle name="Normal 93 3 2 3 2 2 2 7" xfId="36878" xr:uid="{00000000-0005-0000-0000-000048AF0000}"/>
    <cellStyle name="Normal 93 3 2 3 2 2 2 8" xfId="46389" xr:uid="{00000000-0005-0000-0000-000049AF0000}"/>
    <cellStyle name="Normal 93 3 2 3 2 2 3" xfId="4577" xr:uid="{00000000-0005-0000-0000-00004AAF0000}"/>
    <cellStyle name="Normal 93 3 2 3 2 2 3 2" xfId="14094" xr:uid="{00000000-0005-0000-0000-00004BAF0000}"/>
    <cellStyle name="Normal 93 3 2 3 2 2 3 3" xfId="22247" xr:uid="{00000000-0005-0000-0000-00004CAF0000}"/>
    <cellStyle name="Normal 93 3 2 3 2 2 3 4" xfId="30400" xr:uid="{00000000-0005-0000-0000-00004DAF0000}"/>
    <cellStyle name="Normal 93 3 2 3 2 2 3 5" xfId="38632" xr:uid="{00000000-0005-0000-0000-00004EAF0000}"/>
    <cellStyle name="Normal 93 3 2 3 2 2 3 6" xfId="48143" xr:uid="{00000000-0005-0000-0000-00004FAF0000}"/>
    <cellStyle name="Normal 93 3 2 3 2 2 4" xfId="7137" xr:uid="{00000000-0005-0000-0000-000050AF0000}"/>
    <cellStyle name="Normal 93 3 2 3 2 2 4 2" xfId="16654" xr:uid="{00000000-0005-0000-0000-000051AF0000}"/>
    <cellStyle name="Normal 93 3 2 3 2 2 4 3" xfId="24807" xr:uid="{00000000-0005-0000-0000-000052AF0000}"/>
    <cellStyle name="Normal 93 3 2 3 2 2 4 4" xfId="32960" xr:uid="{00000000-0005-0000-0000-000053AF0000}"/>
    <cellStyle name="Normal 93 3 2 3 2 2 4 5" xfId="41192" xr:uid="{00000000-0005-0000-0000-000054AF0000}"/>
    <cellStyle name="Normal 93 3 2 3 2 2 4 6" xfId="50703" xr:uid="{00000000-0005-0000-0000-000055AF0000}"/>
    <cellStyle name="Normal 93 3 2 3 2 2 5" xfId="11054" xr:uid="{00000000-0005-0000-0000-000056AF0000}"/>
    <cellStyle name="Normal 93 3 2 3 2 2 6" xfId="19213" xr:uid="{00000000-0005-0000-0000-000057AF0000}"/>
    <cellStyle name="Normal 93 3 2 3 2 2 7" xfId="27366" xr:uid="{00000000-0005-0000-0000-000058AF0000}"/>
    <cellStyle name="Normal 93 3 2 3 2 2 8" xfId="35598" xr:uid="{00000000-0005-0000-0000-000059AF0000}"/>
    <cellStyle name="Normal 93 3 2 3 2 2 9" xfId="45109" xr:uid="{00000000-0005-0000-0000-00005AAF0000}"/>
    <cellStyle name="Normal 93 3 2 3 2 3" xfId="2177" xr:uid="{00000000-0005-0000-0000-00005BAF0000}"/>
    <cellStyle name="Normal 93 3 2 3 2 3 2" xfId="5217" xr:uid="{00000000-0005-0000-0000-00005CAF0000}"/>
    <cellStyle name="Normal 93 3 2 3 2 3 2 2" xfId="14734" xr:uid="{00000000-0005-0000-0000-00005DAF0000}"/>
    <cellStyle name="Normal 93 3 2 3 2 3 2 3" xfId="22887" xr:uid="{00000000-0005-0000-0000-00005EAF0000}"/>
    <cellStyle name="Normal 93 3 2 3 2 3 2 4" xfId="31040" xr:uid="{00000000-0005-0000-0000-00005FAF0000}"/>
    <cellStyle name="Normal 93 3 2 3 2 3 2 5" xfId="39272" xr:uid="{00000000-0005-0000-0000-000060AF0000}"/>
    <cellStyle name="Normal 93 3 2 3 2 3 2 6" xfId="48783" xr:uid="{00000000-0005-0000-0000-000061AF0000}"/>
    <cellStyle name="Normal 93 3 2 3 2 3 3" xfId="7777" xr:uid="{00000000-0005-0000-0000-000062AF0000}"/>
    <cellStyle name="Normal 93 3 2 3 2 3 3 2" xfId="17294" xr:uid="{00000000-0005-0000-0000-000063AF0000}"/>
    <cellStyle name="Normal 93 3 2 3 2 3 3 3" xfId="25447" xr:uid="{00000000-0005-0000-0000-000064AF0000}"/>
    <cellStyle name="Normal 93 3 2 3 2 3 3 4" xfId="33600" xr:uid="{00000000-0005-0000-0000-000065AF0000}"/>
    <cellStyle name="Normal 93 3 2 3 2 3 3 5" xfId="41832" xr:uid="{00000000-0005-0000-0000-000066AF0000}"/>
    <cellStyle name="Normal 93 3 2 3 2 3 3 6" xfId="51343" xr:uid="{00000000-0005-0000-0000-000067AF0000}"/>
    <cellStyle name="Normal 93 3 2 3 2 3 4" xfId="11694" xr:uid="{00000000-0005-0000-0000-000068AF0000}"/>
    <cellStyle name="Normal 93 3 2 3 2 3 5" xfId="19853" xr:uid="{00000000-0005-0000-0000-000069AF0000}"/>
    <cellStyle name="Normal 93 3 2 3 2 3 6" xfId="28006" xr:uid="{00000000-0005-0000-0000-00006AAF0000}"/>
    <cellStyle name="Normal 93 3 2 3 2 3 7" xfId="36238" xr:uid="{00000000-0005-0000-0000-00006BAF0000}"/>
    <cellStyle name="Normal 93 3 2 3 2 3 8" xfId="45749" xr:uid="{00000000-0005-0000-0000-00006CAF0000}"/>
    <cellStyle name="Normal 93 3 2 3 2 4" xfId="3937" xr:uid="{00000000-0005-0000-0000-00006DAF0000}"/>
    <cellStyle name="Normal 93 3 2 3 2 4 2" xfId="13454" xr:uid="{00000000-0005-0000-0000-00006EAF0000}"/>
    <cellStyle name="Normal 93 3 2 3 2 4 3" xfId="21607" xr:uid="{00000000-0005-0000-0000-00006FAF0000}"/>
    <cellStyle name="Normal 93 3 2 3 2 4 4" xfId="29760" xr:uid="{00000000-0005-0000-0000-000070AF0000}"/>
    <cellStyle name="Normal 93 3 2 3 2 4 5" xfId="37992" xr:uid="{00000000-0005-0000-0000-000071AF0000}"/>
    <cellStyle name="Normal 93 3 2 3 2 4 6" xfId="47503" xr:uid="{00000000-0005-0000-0000-000072AF0000}"/>
    <cellStyle name="Normal 93 3 2 3 2 5" xfId="6497" xr:uid="{00000000-0005-0000-0000-000073AF0000}"/>
    <cellStyle name="Normal 93 3 2 3 2 5 2" xfId="16014" xr:uid="{00000000-0005-0000-0000-000074AF0000}"/>
    <cellStyle name="Normal 93 3 2 3 2 5 3" xfId="24167" xr:uid="{00000000-0005-0000-0000-000075AF0000}"/>
    <cellStyle name="Normal 93 3 2 3 2 5 4" xfId="32320" xr:uid="{00000000-0005-0000-0000-000076AF0000}"/>
    <cellStyle name="Normal 93 3 2 3 2 5 5" xfId="40552" xr:uid="{00000000-0005-0000-0000-000077AF0000}"/>
    <cellStyle name="Normal 93 3 2 3 2 5 6" xfId="50063" xr:uid="{00000000-0005-0000-0000-000078AF0000}"/>
    <cellStyle name="Normal 93 3 2 3 2 6" xfId="10414" xr:uid="{00000000-0005-0000-0000-000079AF0000}"/>
    <cellStyle name="Normal 93 3 2 3 2 7" xfId="18573" xr:uid="{00000000-0005-0000-0000-00007AAF0000}"/>
    <cellStyle name="Normal 93 3 2 3 2 8" xfId="26726" xr:uid="{00000000-0005-0000-0000-00007BAF0000}"/>
    <cellStyle name="Normal 93 3 2 3 2 9" xfId="34958" xr:uid="{00000000-0005-0000-0000-00007CAF0000}"/>
    <cellStyle name="Normal 93 3 2 3 3" xfId="1214" xr:uid="{00000000-0005-0000-0000-00007DAF0000}"/>
    <cellStyle name="Normal 93 3 2 3 3 2" xfId="2497" xr:uid="{00000000-0005-0000-0000-00007EAF0000}"/>
    <cellStyle name="Normal 93 3 2 3 3 2 2" xfId="5537" xr:uid="{00000000-0005-0000-0000-00007FAF0000}"/>
    <cellStyle name="Normal 93 3 2 3 3 2 2 2" xfId="15054" xr:uid="{00000000-0005-0000-0000-000080AF0000}"/>
    <cellStyle name="Normal 93 3 2 3 3 2 2 3" xfId="23207" xr:uid="{00000000-0005-0000-0000-000081AF0000}"/>
    <cellStyle name="Normal 93 3 2 3 3 2 2 4" xfId="31360" xr:uid="{00000000-0005-0000-0000-000082AF0000}"/>
    <cellStyle name="Normal 93 3 2 3 3 2 2 5" xfId="39592" xr:uid="{00000000-0005-0000-0000-000083AF0000}"/>
    <cellStyle name="Normal 93 3 2 3 3 2 2 6" xfId="49103" xr:uid="{00000000-0005-0000-0000-000084AF0000}"/>
    <cellStyle name="Normal 93 3 2 3 3 2 3" xfId="8097" xr:uid="{00000000-0005-0000-0000-000085AF0000}"/>
    <cellStyle name="Normal 93 3 2 3 3 2 3 2" xfId="17614" xr:uid="{00000000-0005-0000-0000-000086AF0000}"/>
    <cellStyle name="Normal 93 3 2 3 3 2 3 3" xfId="25767" xr:uid="{00000000-0005-0000-0000-000087AF0000}"/>
    <cellStyle name="Normal 93 3 2 3 3 2 3 4" xfId="33920" xr:uid="{00000000-0005-0000-0000-000088AF0000}"/>
    <cellStyle name="Normal 93 3 2 3 3 2 3 5" xfId="42152" xr:uid="{00000000-0005-0000-0000-000089AF0000}"/>
    <cellStyle name="Normal 93 3 2 3 3 2 3 6" xfId="51663" xr:uid="{00000000-0005-0000-0000-00008AAF0000}"/>
    <cellStyle name="Normal 93 3 2 3 3 2 4" xfId="12014" xr:uid="{00000000-0005-0000-0000-00008BAF0000}"/>
    <cellStyle name="Normal 93 3 2 3 3 2 5" xfId="20173" xr:uid="{00000000-0005-0000-0000-00008CAF0000}"/>
    <cellStyle name="Normal 93 3 2 3 3 2 6" xfId="28326" xr:uid="{00000000-0005-0000-0000-00008DAF0000}"/>
    <cellStyle name="Normal 93 3 2 3 3 2 7" xfId="36558" xr:uid="{00000000-0005-0000-0000-00008EAF0000}"/>
    <cellStyle name="Normal 93 3 2 3 3 2 8" xfId="46069" xr:uid="{00000000-0005-0000-0000-00008FAF0000}"/>
    <cellStyle name="Normal 93 3 2 3 3 3" xfId="4257" xr:uid="{00000000-0005-0000-0000-000090AF0000}"/>
    <cellStyle name="Normal 93 3 2 3 3 3 2" xfId="13774" xr:uid="{00000000-0005-0000-0000-000091AF0000}"/>
    <cellStyle name="Normal 93 3 2 3 3 3 3" xfId="21927" xr:uid="{00000000-0005-0000-0000-000092AF0000}"/>
    <cellStyle name="Normal 93 3 2 3 3 3 4" xfId="30080" xr:uid="{00000000-0005-0000-0000-000093AF0000}"/>
    <cellStyle name="Normal 93 3 2 3 3 3 5" xfId="38312" xr:uid="{00000000-0005-0000-0000-000094AF0000}"/>
    <cellStyle name="Normal 93 3 2 3 3 3 6" xfId="47823" xr:uid="{00000000-0005-0000-0000-000095AF0000}"/>
    <cellStyle name="Normal 93 3 2 3 3 4" xfId="6817" xr:uid="{00000000-0005-0000-0000-000096AF0000}"/>
    <cellStyle name="Normal 93 3 2 3 3 4 2" xfId="16334" xr:uid="{00000000-0005-0000-0000-000097AF0000}"/>
    <cellStyle name="Normal 93 3 2 3 3 4 3" xfId="24487" xr:uid="{00000000-0005-0000-0000-000098AF0000}"/>
    <cellStyle name="Normal 93 3 2 3 3 4 4" xfId="32640" xr:uid="{00000000-0005-0000-0000-000099AF0000}"/>
    <cellStyle name="Normal 93 3 2 3 3 4 5" xfId="40872" xr:uid="{00000000-0005-0000-0000-00009AAF0000}"/>
    <cellStyle name="Normal 93 3 2 3 3 4 6" xfId="50383" xr:uid="{00000000-0005-0000-0000-00009BAF0000}"/>
    <cellStyle name="Normal 93 3 2 3 3 5" xfId="10734" xr:uid="{00000000-0005-0000-0000-00009CAF0000}"/>
    <cellStyle name="Normal 93 3 2 3 3 6" xfId="18893" xr:uid="{00000000-0005-0000-0000-00009DAF0000}"/>
    <cellStyle name="Normal 93 3 2 3 3 7" xfId="27046" xr:uid="{00000000-0005-0000-0000-00009EAF0000}"/>
    <cellStyle name="Normal 93 3 2 3 3 8" xfId="35278" xr:uid="{00000000-0005-0000-0000-00009FAF0000}"/>
    <cellStyle name="Normal 93 3 2 3 3 9" xfId="44789" xr:uid="{00000000-0005-0000-0000-0000A0AF0000}"/>
    <cellStyle name="Normal 93 3 2 3 4" xfId="1857" xr:uid="{00000000-0005-0000-0000-0000A1AF0000}"/>
    <cellStyle name="Normal 93 3 2 3 4 2" xfId="4897" xr:uid="{00000000-0005-0000-0000-0000A2AF0000}"/>
    <cellStyle name="Normal 93 3 2 3 4 2 2" xfId="14414" xr:uid="{00000000-0005-0000-0000-0000A3AF0000}"/>
    <cellStyle name="Normal 93 3 2 3 4 2 3" xfId="22567" xr:uid="{00000000-0005-0000-0000-0000A4AF0000}"/>
    <cellStyle name="Normal 93 3 2 3 4 2 4" xfId="30720" xr:uid="{00000000-0005-0000-0000-0000A5AF0000}"/>
    <cellStyle name="Normal 93 3 2 3 4 2 5" xfId="38952" xr:uid="{00000000-0005-0000-0000-0000A6AF0000}"/>
    <cellStyle name="Normal 93 3 2 3 4 2 6" xfId="48463" xr:uid="{00000000-0005-0000-0000-0000A7AF0000}"/>
    <cellStyle name="Normal 93 3 2 3 4 3" xfId="7457" xr:uid="{00000000-0005-0000-0000-0000A8AF0000}"/>
    <cellStyle name="Normal 93 3 2 3 4 3 2" xfId="16974" xr:uid="{00000000-0005-0000-0000-0000A9AF0000}"/>
    <cellStyle name="Normal 93 3 2 3 4 3 3" xfId="25127" xr:uid="{00000000-0005-0000-0000-0000AAAF0000}"/>
    <cellStyle name="Normal 93 3 2 3 4 3 4" xfId="33280" xr:uid="{00000000-0005-0000-0000-0000ABAF0000}"/>
    <cellStyle name="Normal 93 3 2 3 4 3 5" xfId="41512" xr:uid="{00000000-0005-0000-0000-0000ACAF0000}"/>
    <cellStyle name="Normal 93 3 2 3 4 3 6" xfId="51023" xr:uid="{00000000-0005-0000-0000-0000ADAF0000}"/>
    <cellStyle name="Normal 93 3 2 3 4 4" xfId="11374" xr:uid="{00000000-0005-0000-0000-0000AEAF0000}"/>
    <cellStyle name="Normal 93 3 2 3 4 5" xfId="19533" xr:uid="{00000000-0005-0000-0000-0000AFAF0000}"/>
    <cellStyle name="Normal 93 3 2 3 4 6" xfId="27686" xr:uid="{00000000-0005-0000-0000-0000B0AF0000}"/>
    <cellStyle name="Normal 93 3 2 3 4 7" xfId="35918" xr:uid="{00000000-0005-0000-0000-0000B1AF0000}"/>
    <cellStyle name="Normal 93 3 2 3 4 8" xfId="45429" xr:uid="{00000000-0005-0000-0000-0000B2AF0000}"/>
    <cellStyle name="Normal 93 3 2 3 5" xfId="3614" xr:uid="{00000000-0005-0000-0000-0000B3AF0000}"/>
    <cellStyle name="Normal 93 3 2 3 5 2" xfId="13131" xr:uid="{00000000-0005-0000-0000-0000B4AF0000}"/>
    <cellStyle name="Normal 93 3 2 3 5 3" xfId="21287" xr:uid="{00000000-0005-0000-0000-0000B5AF0000}"/>
    <cellStyle name="Normal 93 3 2 3 5 4" xfId="29440" xr:uid="{00000000-0005-0000-0000-0000B6AF0000}"/>
    <cellStyle name="Normal 93 3 2 3 5 5" xfId="37672" xr:uid="{00000000-0005-0000-0000-0000B7AF0000}"/>
    <cellStyle name="Normal 93 3 2 3 5 6" xfId="47183" xr:uid="{00000000-0005-0000-0000-0000B8AF0000}"/>
    <cellStyle name="Normal 93 3 2 3 6" xfId="6177" xr:uid="{00000000-0005-0000-0000-0000B9AF0000}"/>
    <cellStyle name="Normal 93 3 2 3 6 2" xfId="15694" xr:uid="{00000000-0005-0000-0000-0000BAAF0000}"/>
    <cellStyle name="Normal 93 3 2 3 6 3" xfId="23847" xr:uid="{00000000-0005-0000-0000-0000BBAF0000}"/>
    <cellStyle name="Normal 93 3 2 3 6 4" xfId="32000" xr:uid="{00000000-0005-0000-0000-0000BCAF0000}"/>
    <cellStyle name="Normal 93 3 2 3 6 5" xfId="40232" xr:uid="{00000000-0005-0000-0000-0000BDAF0000}"/>
    <cellStyle name="Normal 93 3 2 3 6 6" xfId="49743" xr:uid="{00000000-0005-0000-0000-0000BEAF0000}"/>
    <cellStyle name="Normal 93 3 2 3 7" xfId="10094" xr:uid="{00000000-0005-0000-0000-0000BFAF0000}"/>
    <cellStyle name="Normal 93 3 2 3 8" xfId="18253" xr:uid="{00000000-0005-0000-0000-0000C0AF0000}"/>
    <cellStyle name="Normal 93 3 2 3 9" xfId="26406" xr:uid="{00000000-0005-0000-0000-0000C1AF0000}"/>
    <cellStyle name="Normal 93 3 2 30" xfId="9761" xr:uid="{00000000-0005-0000-0000-0000C2AF0000}"/>
    <cellStyle name="Normal 93 3 2 30 2" xfId="43816" xr:uid="{00000000-0005-0000-0000-0000C3AF0000}"/>
    <cellStyle name="Normal 93 3 2 30 3" xfId="53327" xr:uid="{00000000-0005-0000-0000-0000C4AF0000}"/>
    <cellStyle name="Normal 93 3 2 31" xfId="9840" xr:uid="{00000000-0005-0000-0000-0000C5AF0000}"/>
    <cellStyle name="Normal 93 3 2 31 2" xfId="43895" xr:uid="{00000000-0005-0000-0000-0000C6AF0000}"/>
    <cellStyle name="Normal 93 3 2 31 3" xfId="53406" xr:uid="{00000000-0005-0000-0000-0000C7AF0000}"/>
    <cellStyle name="Normal 93 3 2 32" xfId="9934" xr:uid="{00000000-0005-0000-0000-0000C8AF0000}"/>
    <cellStyle name="Normal 93 3 2 33" xfId="18093" xr:uid="{00000000-0005-0000-0000-0000C9AF0000}"/>
    <cellStyle name="Normal 93 3 2 34" xfId="26246" xr:uid="{00000000-0005-0000-0000-0000CAAF0000}"/>
    <cellStyle name="Normal 93 3 2 35" xfId="34399" xr:uid="{00000000-0005-0000-0000-0000CBAF0000}"/>
    <cellStyle name="Normal 93 3 2 36" xfId="34478" xr:uid="{00000000-0005-0000-0000-0000CCAF0000}"/>
    <cellStyle name="Normal 93 3 2 37" xfId="43989" xr:uid="{00000000-0005-0000-0000-0000CDAF0000}"/>
    <cellStyle name="Normal 93 3 2 38" xfId="53500" xr:uid="{00000000-0005-0000-0000-0000CEAF0000}"/>
    <cellStyle name="Normal 93 3 2 39" xfId="53579" xr:uid="{00000000-0005-0000-0000-0000CFAF0000}"/>
    <cellStyle name="Normal 93 3 2 4" xfId="728" xr:uid="{00000000-0005-0000-0000-0000D0AF0000}"/>
    <cellStyle name="Normal 93 3 2 4 10" xfId="44309" xr:uid="{00000000-0005-0000-0000-0000D1AF0000}"/>
    <cellStyle name="Normal 93 3 2 4 2" xfId="1374" xr:uid="{00000000-0005-0000-0000-0000D2AF0000}"/>
    <cellStyle name="Normal 93 3 2 4 2 2" xfId="2657" xr:uid="{00000000-0005-0000-0000-0000D3AF0000}"/>
    <cellStyle name="Normal 93 3 2 4 2 2 2" xfId="5697" xr:uid="{00000000-0005-0000-0000-0000D4AF0000}"/>
    <cellStyle name="Normal 93 3 2 4 2 2 2 2" xfId="15214" xr:uid="{00000000-0005-0000-0000-0000D5AF0000}"/>
    <cellStyle name="Normal 93 3 2 4 2 2 2 3" xfId="23367" xr:uid="{00000000-0005-0000-0000-0000D6AF0000}"/>
    <cellStyle name="Normal 93 3 2 4 2 2 2 4" xfId="31520" xr:uid="{00000000-0005-0000-0000-0000D7AF0000}"/>
    <cellStyle name="Normal 93 3 2 4 2 2 2 5" xfId="39752" xr:uid="{00000000-0005-0000-0000-0000D8AF0000}"/>
    <cellStyle name="Normal 93 3 2 4 2 2 2 6" xfId="49263" xr:uid="{00000000-0005-0000-0000-0000D9AF0000}"/>
    <cellStyle name="Normal 93 3 2 4 2 2 3" xfId="8257" xr:uid="{00000000-0005-0000-0000-0000DAAF0000}"/>
    <cellStyle name="Normal 93 3 2 4 2 2 3 2" xfId="17774" xr:uid="{00000000-0005-0000-0000-0000DBAF0000}"/>
    <cellStyle name="Normal 93 3 2 4 2 2 3 3" xfId="25927" xr:uid="{00000000-0005-0000-0000-0000DCAF0000}"/>
    <cellStyle name="Normal 93 3 2 4 2 2 3 4" xfId="34080" xr:uid="{00000000-0005-0000-0000-0000DDAF0000}"/>
    <cellStyle name="Normal 93 3 2 4 2 2 3 5" xfId="42312" xr:uid="{00000000-0005-0000-0000-0000DEAF0000}"/>
    <cellStyle name="Normal 93 3 2 4 2 2 3 6" xfId="51823" xr:uid="{00000000-0005-0000-0000-0000DFAF0000}"/>
    <cellStyle name="Normal 93 3 2 4 2 2 4" xfId="12174" xr:uid="{00000000-0005-0000-0000-0000E0AF0000}"/>
    <cellStyle name="Normal 93 3 2 4 2 2 5" xfId="20333" xr:uid="{00000000-0005-0000-0000-0000E1AF0000}"/>
    <cellStyle name="Normal 93 3 2 4 2 2 6" xfId="28486" xr:uid="{00000000-0005-0000-0000-0000E2AF0000}"/>
    <cellStyle name="Normal 93 3 2 4 2 2 7" xfId="36718" xr:uid="{00000000-0005-0000-0000-0000E3AF0000}"/>
    <cellStyle name="Normal 93 3 2 4 2 2 8" xfId="46229" xr:uid="{00000000-0005-0000-0000-0000E4AF0000}"/>
    <cellStyle name="Normal 93 3 2 4 2 3" xfId="4417" xr:uid="{00000000-0005-0000-0000-0000E5AF0000}"/>
    <cellStyle name="Normal 93 3 2 4 2 3 2" xfId="13934" xr:uid="{00000000-0005-0000-0000-0000E6AF0000}"/>
    <cellStyle name="Normal 93 3 2 4 2 3 3" xfId="22087" xr:uid="{00000000-0005-0000-0000-0000E7AF0000}"/>
    <cellStyle name="Normal 93 3 2 4 2 3 4" xfId="30240" xr:uid="{00000000-0005-0000-0000-0000E8AF0000}"/>
    <cellStyle name="Normal 93 3 2 4 2 3 5" xfId="38472" xr:uid="{00000000-0005-0000-0000-0000E9AF0000}"/>
    <cellStyle name="Normal 93 3 2 4 2 3 6" xfId="47983" xr:uid="{00000000-0005-0000-0000-0000EAAF0000}"/>
    <cellStyle name="Normal 93 3 2 4 2 4" xfId="6977" xr:uid="{00000000-0005-0000-0000-0000EBAF0000}"/>
    <cellStyle name="Normal 93 3 2 4 2 4 2" xfId="16494" xr:uid="{00000000-0005-0000-0000-0000ECAF0000}"/>
    <cellStyle name="Normal 93 3 2 4 2 4 3" xfId="24647" xr:uid="{00000000-0005-0000-0000-0000EDAF0000}"/>
    <cellStyle name="Normal 93 3 2 4 2 4 4" xfId="32800" xr:uid="{00000000-0005-0000-0000-0000EEAF0000}"/>
    <cellStyle name="Normal 93 3 2 4 2 4 5" xfId="41032" xr:uid="{00000000-0005-0000-0000-0000EFAF0000}"/>
    <cellStyle name="Normal 93 3 2 4 2 4 6" xfId="50543" xr:uid="{00000000-0005-0000-0000-0000F0AF0000}"/>
    <cellStyle name="Normal 93 3 2 4 2 5" xfId="10894" xr:uid="{00000000-0005-0000-0000-0000F1AF0000}"/>
    <cellStyle name="Normal 93 3 2 4 2 6" xfId="19053" xr:uid="{00000000-0005-0000-0000-0000F2AF0000}"/>
    <cellStyle name="Normal 93 3 2 4 2 7" xfId="27206" xr:uid="{00000000-0005-0000-0000-0000F3AF0000}"/>
    <cellStyle name="Normal 93 3 2 4 2 8" xfId="35438" xr:uid="{00000000-0005-0000-0000-0000F4AF0000}"/>
    <cellStyle name="Normal 93 3 2 4 2 9" xfId="44949" xr:uid="{00000000-0005-0000-0000-0000F5AF0000}"/>
    <cellStyle name="Normal 93 3 2 4 3" xfId="2017" xr:uid="{00000000-0005-0000-0000-0000F6AF0000}"/>
    <cellStyle name="Normal 93 3 2 4 3 2" xfId="5057" xr:uid="{00000000-0005-0000-0000-0000F7AF0000}"/>
    <cellStyle name="Normal 93 3 2 4 3 2 2" xfId="14574" xr:uid="{00000000-0005-0000-0000-0000F8AF0000}"/>
    <cellStyle name="Normal 93 3 2 4 3 2 3" xfId="22727" xr:uid="{00000000-0005-0000-0000-0000F9AF0000}"/>
    <cellStyle name="Normal 93 3 2 4 3 2 4" xfId="30880" xr:uid="{00000000-0005-0000-0000-0000FAAF0000}"/>
    <cellStyle name="Normal 93 3 2 4 3 2 5" xfId="39112" xr:uid="{00000000-0005-0000-0000-0000FBAF0000}"/>
    <cellStyle name="Normal 93 3 2 4 3 2 6" xfId="48623" xr:uid="{00000000-0005-0000-0000-0000FCAF0000}"/>
    <cellStyle name="Normal 93 3 2 4 3 3" xfId="7617" xr:uid="{00000000-0005-0000-0000-0000FDAF0000}"/>
    <cellStyle name="Normal 93 3 2 4 3 3 2" xfId="17134" xr:uid="{00000000-0005-0000-0000-0000FEAF0000}"/>
    <cellStyle name="Normal 93 3 2 4 3 3 3" xfId="25287" xr:uid="{00000000-0005-0000-0000-0000FFAF0000}"/>
    <cellStyle name="Normal 93 3 2 4 3 3 4" xfId="33440" xr:uid="{00000000-0005-0000-0000-000000B00000}"/>
    <cellStyle name="Normal 93 3 2 4 3 3 5" xfId="41672" xr:uid="{00000000-0005-0000-0000-000001B00000}"/>
    <cellStyle name="Normal 93 3 2 4 3 3 6" xfId="51183" xr:uid="{00000000-0005-0000-0000-000002B00000}"/>
    <cellStyle name="Normal 93 3 2 4 3 4" xfId="11534" xr:uid="{00000000-0005-0000-0000-000003B00000}"/>
    <cellStyle name="Normal 93 3 2 4 3 5" xfId="19693" xr:uid="{00000000-0005-0000-0000-000004B00000}"/>
    <cellStyle name="Normal 93 3 2 4 3 6" xfId="27846" xr:uid="{00000000-0005-0000-0000-000005B00000}"/>
    <cellStyle name="Normal 93 3 2 4 3 7" xfId="36078" xr:uid="{00000000-0005-0000-0000-000006B00000}"/>
    <cellStyle name="Normal 93 3 2 4 3 8" xfId="45589" xr:uid="{00000000-0005-0000-0000-000007B00000}"/>
    <cellStyle name="Normal 93 3 2 4 4" xfId="3774" xr:uid="{00000000-0005-0000-0000-000008B00000}"/>
    <cellStyle name="Normal 93 3 2 4 4 2" xfId="13291" xr:uid="{00000000-0005-0000-0000-000009B00000}"/>
    <cellStyle name="Normal 93 3 2 4 4 3" xfId="21447" xr:uid="{00000000-0005-0000-0000-00000AB00000}"/>
    <cellStyle name="Normal 93 3 2 4 4 4" xfId="29600" xr:uid="{00000000-0005-0000-0000-00000BB00000}"/>
    <cellStyle name="Normal 93 3 2 4 4 5" xfId="37832" xr:uid="{00000000-0005-0000-0000-00000CB00000}"/>
    <cellStyle name="Normal 93 3 2 4 4 6" xfId="47343" xr:uid="{00000000-0005-0000-0000-00000DB00000}"/>
    <cellStyle name="Normal 93 3 2 4 5" xfId="6337" xr:uid="{00000000-0005-0000-0000-00000EB00000}"/>
    <cellStyle name="Normal 93 3 2 4 5 2" xfId="15854" xr:uid="{00000000-0005-0000-0000-00000FB00000}"/>
    <cellStyle name="Normal 93 3 2 4 5 3" xfId="24007" xr:uid="{00000000-0005-0000-0000-000010B00000}"/>
    <cellStyle name="Normal 93 3 2 4 5 4" xfId="32160" xr:uid="{00000000-0005-0000-0000-000011B00000}"/>
    <cellStyle name="Normal 93 3 2 4 5 5" xfId="40392" xr:uid="{00000000-0005-0000-0000-000012B00000}"/>
    <cellStyle name="Normal 93 3 2 4 5 6" xfId="49903" xr:uid="{00000000-0005-0000-0000-000013B00000}"/>
    <cellStyle name="Normal 93 3 2 4 6" xfId="10254" xr:uid="{00000000-0005-0000-0000-000014B00000}"/>
    <cellStyle name="Normal 93 3 2 4 7" xfId="18413" xr:uid="{00000000-0005-0000-0000-000015B00000}"/>
    <cellStyle name="Normal 93 3 2 4 8" xfId="26566" xr:uid="{00000000-0005-0000-0000-000016B00000}"/>
    <cellStyle name="Normal 93 3 2 4 9" xfId="34798" xr:uid="{00000000-0005-0000-0000-000017B00000}"/>
    <cellStyle name="Normal 93 3 2 40" xfId="53658" xr:uid="{00000000-0005-0000-0000-000018B00000}"/>
    <cellStyle name="Normal 93 3 2 41" xfId="53737" xr:uid="{00000000-0005-0000-0000-000019B00000}"/>
    <cellStyle name="Normal 93 3 2 42" xfId="53816" xr:uid="{00000000-0005-0000-0000-00001AB00000}"/>
    <cellStyle name="Normal 93 3 2 5" xfId="1054" xr:uid="{00000000-0005-0000-0000-00001BB00000}"/>
    <cellStyle name="Normal 93 3 2 5 2" xfId="2337" xr:uid="{00000000-0005-0000-0000-00001CB00000}"/>
    <cellStyle name="Normal 93 3 2 5 2 2" xfId="5377" xr:uid="{00000000-0005-0000-0000-00001DB00000}"/>
    <cellStyle name="Normal 93 3 2 5 2 2 2" xfId="14894" xr:uid="{00000000-0005-0000-0000-00001EB00000}"/>
    <cellStyle name="Normal 93 3 2 5 2 2 3" xfId="23047" xr:uid="{00000000-0005-0000-0000-00001FB00000}"/>
    <cellStyle name="Normal 93 3 2 5 2 2 4" xfId="31200" xr:uid="{00000000-0005-0000-0000-000020B00000}"/>
    <cellStyle name="Normal 93 3 2 5 2 2 5" xfId="39432" xr:uid="{00000000-0005-0000-0000-000021B00000}"/>
    <cellStyle name="Normal 93 3 2 5 2 2 6" xfId="48943" xr:uid="{00000000-0005-0000-0000-000022B00000}"/>
    <cellStyle name="Normal 93 3 2 5 2 3" xfId="7937" xr:uid="{00000000-0005-0000-0000-000023B00000}"/>
    <cellStyle name="Normal 93 3 2 5 2 3 2" xfId="17454" xr:uid="{00000000-0005-0000-0000-000024B00000}"/>
    <cellStyle name="Normal 93 3 2 5 2 3 3" xfId="25607" xr:uid="{00000000-0005-0000-0000-000025B00000}"/>
    <cellStyle name="Normal 93 3 2 5 2 3 4" xfId="33760" xr:uid="{00000000-0005-0000-0000-000026B00000}"/>
    <cellStyle name="Normal 93 3 2 5 2 3 5" xfId="41992" xr:uid="{00000000-0005-0000-0000-000027B00000}"/>
    <cellStyle name="Normal 93 3 2 5 2 3 6" xfId="51503" xr:uid="{00000000-0005-0000-0000-000028B00000}"/>
    <cellStyle name="Normal 93 3 2 5 2 4" xfId="11854" xr:uid="{00000000-0005-0000-0000-000029B00000}"/>
    <cellStyle name="Normal 93 3 2 5 2 5" xfId="20013" xr:uid="{00000000-0005-0000-0000-00002AB00000}"/>
    <cellStyle name="Normal 93 3 2 5 2 6" xfId="28166" xr:uid="{00000000-0005-0000-0000-00002BB00000}"/>
    <cellStyle name="Normal 93 3 2 5 2 7" xfId="36398" xr:uid="{00000000-0005-0000-0000-00002CB00000}"/>
    <cellStyle name="Normal 93 3 2 5 2 8" xfId="45909" xr:uid="{00000000-0005-0000-0000-00002DB00000}"/>
    <cellStyle name="Normal 93 3 2 5 3" xfId="4097" xr:uid="{00000000-0005-0000-0000-00002EB00000}"/>
    <cellStyle name="Normal 93 3 2 5 3 2" xfId="13614" xr:uid="{00000000-0005-0000-0000-00002FB00000}"/>
    <cellStyle name="Normal 93 3 2 5 3 3" xfId="21767" xr:uid="{00000000-0005-0000-0000-000030B00000}"/>
    <cellStyle name="Normal 93 3 2 5 3 4" xfId="29920" xr:uid="{00000000-0005-0000-0000-000031B00000}"/>
    <cellStyle name="Normal 93 3 2 5 3 5" xfId="38152" xr:uid="{00000000-0005-0000-0000-000032B00000}"/>
    <cellStyle name="Normal 93 3 2 5 3 6" xfId="47663" xr:uid="{00000000-0005-0000-0000-000033B00000}"/>
    <cellStyle name="Normal 93 3 2 5 4" xfId="6657" xr:uid="{00000000-0005-0000-0000-000034B00000}"/>
    <cellStyle name="Normal 93 3 2 5 4 2" xfId="16174" xr:uid="{00000000-0005-0000-0000-000035B00000}"/>
    <cellStyle name="Normal 93 3 2 5 4 3" xfId="24327" xr:uid="{00000000-0005-0000-0000-000036B00000}"/>
    <cellStyle name="Normal 93 3 2 5 4 4" xfId="32480" xr:uid="{00000000-0005-0000-0000-000037B00000}"/>
    <cellStyle name="Normal 93 3 2 5 4 5" xfId="40712" xr:uid="{00000000-0005-0000-0000-000038B00000}"/>
    <cellStyle name="Normal 93 3 2 5 4 6" xfId="50223" xr:uid="{00000000-0005-0000-0000-000039B00000}"/>
    <cellStyle name="Normal 93 3 2 5 5" xfId="10574" xr:uid="{00000000-0005-0000-0000-00003AB00000}"/>
    <cellStyle name="Normal 93 3 2 5 6" xfId="18733" xr:uid="{00000000-0005-0000-0000-00003BB00000}"/>
    <cellStyle name="Normal 93 3 2 5 7" xfId="26886" xr:uid="{00000000-0005-0000-0000-00003CB00000}"/>
    <cellStyle name="Normal 93 3 2 5 8" xfId="35118" xr:uid="{00000000-0005-0000-0000-00003DB00000}"/>
    <cellStyle name="Normal 93 3 2 5 9" xfId="44629" xr:uid="{00000000-0005-0000-0000-00003EB00000}"/>
    <cellStyle name="Normal 93 3 2 6" xfId="1697" xr:uid="{00000000-0005-0000-0000-00003FB00000}"/>
    <cellStyle name="Normal 93 3 2 6 2" xfId="4737" xr:uid="{00000000-0005-0000-0000-000040B00000}"/>
    <cellStyle name="Normal 93 3 2 6 2 2" xfId="14254" xr:uid="{00000000-0005-0000-0000-000041B00000}"/>
    <cellStyle name="Normal 93 3 2 6 2 3" xfId="22407" xr:uid="{00000000-0005-0000-0000-000042B00000}"/>
    <cellStyle name="Normal 93 3 2 6 2 4" xfId="30560" xr:uid="{00000000-0005-0000-0000-000043B00000}"/>
    <cellStyle name="Normal 93 3 2 6 2 5" xfId="38792" xr:uid="{00000000-0005-0000-0000-000044B00000}"/>
    <cellStyle name="Normal 93 3 2 6 2 6" xfId="48303" xr:uid="{00000000-0005-0000-0000-000045B00000}"/>
    <cellStyle name="Normal 93 3 2 6 3" xfId="7297" xr:uid="{00000000-0005-0000-0000-000046B00000}"/>
    <cellStyle name="Normal 93 3 2 6 3 2" xfId="16814" xr:uid="{00000000-0005-0000-0000-000047B00000}"/>
    <cellStyle name="Normal 93 3 2 6 3 3" xfId="24967" xr:uid="{00000000-0005-0000-0000-000048B00000}"/>
    <cellStyle name="Normal 93 3 2 6 3 4" xfId="33120" xr:uid="{00000000-0005-0000-0000-000049B00000}"/>
    <cellStyle name="Normal 93 3 2 6 3 5" xfId="41352" xr:uid="{00000000-0005-0000-0000-00004AB00000}"/>
    <cellStyle name="Normal 93 3 2 6 3 6" xfId="50863" xr:uid="{00000000-0005-0000-0000-00004BB00000}"/>
    <cellStyle name="Normal 93 3 2 6 4" xfId="11214" xr:uid="{00000000-0005-0000-0000-00004CB00000}"/>
    <cellStyle name="Normal 93 3 2 6 5" xfId="19373" xr:uid="{00000000-0005-0000-0000-00004DB00000}"/>
    <cellStyle name="Normal 93 3 2 6 6" xfId="27526" xr:uid="{00000000-0005-0000-0000-00004EB00000}"/>
    <cellStyle name="Normal 93 3 2 6 7" xfId="35758" xr:uid="{00000000-0005-0000-0000-00004FB00000}"/>
    <cellStyle name="Normal 93 3 2 6 8" xfId="45269" xr:uid="{00000000-0005-0000-0000-000050B00000}"/>
    <cellStyle name="Normal 93 3 2 7" xfId="2976" xr:uid="{00000000-0005-0000-0000-000051B00000}"/>
    <cellStyle name="Normal 93 3 2 7 2" xfId="12493" xr:uid="{00000000-0005-0000-0000-000052B00000}"/>
    <cellStyle name="Normal 93 3 2 7 3" xfId="20652" xr:uid="{00000000-0005-0000-0000-000053B00000}"/>
    <cellStyle name="Normal 93 3 2 7 4" xfId="28805" xr:uid="{00000000-0005-0000-0000-000054B00000}"/>
    <cellStyle name="Normal 93 3 2 7 5" xfId="37037" xr:uid="{00000000-0005-0000-0000-000055B00000}"/>
    <cellStyle name="Normal 93 3 2 7 6" xfId="46548" xr:uid="{00000000-0005-0000-0000-000056B00000}"/>
    <cellStyle name="Normal 93 3 2 8" xfId="3055" xr:uid="{00000000-0005-0000-0000-000057B00000}"/>
    <cellStyle name="Normal 93 3 2 8 2" xfId="12572" xr:uid="{00000000-0005-0000-0000-000058B00000}"/>
    <cellStyle name="Normal 93 3 2 8 3" xfId="20731" xr:uid="{00000000-0005-0000-0000-000059B00000}"/>
    <cellStyle name="Normal 93 3 2 8 4" xfId="28884" xr:uid="{00000000-0005-0000-0000-00005AB00000}"/>
    <cellStyle name="Normal 93 3 2 8 5" xfId="37116" xr:uid="{00000000-0005-0000-0000-00005BB00000}"/>
    <cellStyle name="Normal 93 3 2 8 6" xfId="46627" xr:uid="{00000000-0005-0000-0000-00005CB00000}"/>
    <cellStyle name="Normal 93 3 2 9" xfId="3134" xr:uid="{00000000-0005-0000-0000-00005DB00000}"/>
    <cellStyle name="Normal 93 3 2 9 2" xfId="12651" xr:uid="{00000000-0005-0000-0000-00005EB00000}"/>
    <cellStyle name="Normal 93 3 2 9 3" xfId="20810" xr:uid="{00000000-0005-0000-0000-00005FB00000}"/>
    <cellStyle name="Normal 93 3 2 9 4" xfId="28963" xr:uid="{00000000-0005-0000-0000-000060B00000}"/>
    <cellStyle name="Normal 93 3 2 9 5" xfId="37195" xr:uid="{00000000-0005-0000-0000-000061B00000}"/>
    <cellStyle name="Normal 93 3 2 9 6" xfId="46706" xr:uid="{00000000-0005-0000-0000-000062B00000}"/>
    <cellStyle name="Normal 93 3 20" xfId="8845" xr:uid="{00000000-0005-0000-0000-000063B00000}"/>
    <cellStyle name="Normal 93 3 20 2" xfId="42900" xr:uid="{00000000-0005-0000-0000-000064B00000}"/>
    <cellStyle name="Normal 93 3 20 3" xfId="52411" xr:uid="{00000000-0005-0000-0000-000065B00000}"/>
    <cellStyle name="Normal 93 3 21" xfId="8924" xr:uid="{00000000-0005-0000-0000-000066B00000}"/>
    <cellStyle name="Normal 93 3 21 2" xfId="42979" xr:uid="{00000000-0005-0000-0000-000067B00000}"/>
    <cellStyle name="Normal 93 3 21 3" xfId="52490" xr:uid="{00000000-0005-0000-0000-000068B00000}"/>
    <cellStyle name="Normal 93 3 22" xfId="9003" xr:uid="{00000000-0005-0000-0000-000069B00000}"/>
    <cellStyle name="Normal 93 3 22 2" xfId="43058" xr:uid="{00000000-0005-0000-0000-00006AB00000}"/>
    <cellStyle name="Normal 93 3 22 3" xfId="52569" xr:uid="{00000000-0005-0000-0000-00006BB00000}"/>
    <cellStyle name="Normal 93 3 23" xfId="9082" xr:uid="{00000000-0005-0000-0000-00006CB00000}"/>
    <cellStyle name="Normal 93 3 23 2" xfId="43137" xr:uid="{00000000-0005-0000-0000-00006DB00000}"/>
    <cellStyle name="Normal 93 3 23 3" xfId="52648" xr:uid="{00000000-0005-0000-0000-00006EB00000}"/>
    <cellStyle name="Normal 93 3 24" xfId="9161" xr:uid="{00000000-0005-0000-0000-00006FB00000}"/>
    <cellStyle name="Normal 93 3 24 2" xfId="43216" xr:uid="{00000000-0005-0000-0000-000070B00000}"/>
    <cellStyle name="Normal 93 3 24 3" xfId="52727" xr:uid="{00000000-0005-0000-0000-000071B00000}"/>
    <cellStyle name="Normal 93 3 25" xfId="9240" xr:uid="{00000000-0005-0000-0000-000072B00000}"/>
    <cellStyle name="Normal 93 3 25 2" xfId="43295" xr:uid="{00000000-0005-0000-0000-000073B00000}"/>
    <cellStyle name="Normal 93 3 25 3" xfId="52806" xr:uid="{00000000-0005-0000-0000-000074B00000}"/>
    <cellStyle name="Normal 93 3 26" xfId="9319" xr:uid="{00000000-0005-0000-0000-000075B00000}"/>
    <cellStyle name="Normal 93 3 26 2" xfId="43374" xr:uid="{00000000-0005-0000-0000-000076B00000}"/>
    <cellStyle name="Normal 93 3 26 3" xfId="52885" xr:uid="{00000000-0005-0000-0000-000077B00000}"/>
    <cellStyle name="Normal 93 3 27" xfId="9398" xr:uid="{00000000-0005-0000-0000-000078B00000}"/>
    <cellStyle name="Normal 93 3 27 2" xfId="43453" xr:uid="{00000000-0005-0000-0000-000079B00000}"/>
    <cellStyle name="Normal 93 3 27 3" xfId="52964" xr:uid="{00000000-0005-0000-0000-00007AB00000}"/>
    <cellStyle name="Normal 93 3 28" xfId="9477" xr:uid="{00000000-0005-0000-0000-00007BB00000}"/>
    <cellStyle name="Normal 93 3 28 2" xfId="43532" xr:uid="{00000000-0005-0000-0000-00007CB00000}"/>
    <cellStyle name="Normal 93 3 28 3" xfId="53043" xr:uid="{00000000-0005-0000-0000-00007DB00000}"/>
    <cellStyle name="Normal 93 3 29" xfId="9556" xr:uid="{00000000-0005-0000-0000-00007EB00000}"/>
    <cellStyle name="Normal 93 3 29 2" xfId="43611" xr:uid="{00000000-0005-0000-0000-00007FB00000}"/>
    <cellStyle name="Normal 93 3 29 3" xfId="53122" xr:uid="{00000000-0005-0000-0000-000080B00000}"/>
    <cellStyle name="Normal 93 3 3" xfId="437" xr:uid="{00000000-0005-0000-0000-000081B00000}"/>
    <cellStyle name="Normal 93 3 3 10" xfId="26279" xr:uid="{00000000-0005-0000-0000-000082B00000}"/>
    <cellStyle name="Normal 93 3 3 11" xfId="34511" xr:uid="{00000000-0005-0000-0000-000083B00000}"/>
    <cellStyle name="Normal 93 3 3 12" xfId="44022" xr:uid="{00000000-0005-0000-0000-000084B00000}"/>
    <cellStyle name="Normal 93 3 3 2" xfId="598" xr:uid="{00000000-0005-0000-0000-000085B00000}"/>
    <cellStyle name="Normal 93 3 3 2 10" xfId="34671" xr:uid="{00000000-0005-0000-0000-000086B00000}"/>
    <cellStyle name="Normal 93 3 3 2 11" xfId="44182" xr:uid="{00000000-0005-0000-0000-000087B00000}"/>
    <cellStyle name="Normal 93 3 3 2 2" xfId="924" xr:uid="{00000000-0005-0000-0000-000088B00000}"/>
    <cellStyle name="Normal 93 3 3 2 2 10" xfId="44502" xr:uid="{00000000-0005-0000-0000-000089B00000}"/>
    <cellStyle name="Normal 93 3 3 2 2 2" xfId="1567" xr:uid="{00000000-0005-0000-0000-00008AB00000}"/>
    <cellStyle name="Normal 93 3 3 2 2 2 2" xfId="2850" xr:uid="{00000000-0005-0000-0000-00008BB00000}"/>
    <cellStyle name="Normal 93 3 3 2 2 2 2 2" xfId="5890" xr:uid="{00000000-0005-0000-0000-00008CB00000}"/>
    <cellStyle name="Normal 93 3 3 2 2 2 2 2 2" xfId="15407" xr:uid="{00000000-0005-0000-0000-00008DB00000}"/>
    <cellStyle name="Normal 93 3 3 2 2 2 2 2 3" xfId="23560" xr:uid="{00000000-0005-0000-0000-00008EB00000}"/>
    <cellStyle name="Normal 93 3 3 2 2 2 2 2 4" xfId="31713" xr:uid="{00000000-0005-0000-0000-00008FB00000}"/>
    <cellStyle name="Normal 93 3 3 2 2 2 2 2 5" xfId="39945" xr:uid="{00000000-0005-0000-0000-000090B00000}"/>
    <cellStyle name="Normal 93 3 3 2 2 2 2 2 6" xfId="49456" xr:uid="{00000000-0005-0000-0000-000091B00000}"/>
    <cellStyle name="Normal 93 3 3 2 2 2 2 3" xfId="8450" xr:uid="{00000000-0005-0000-0000-000092B00000}"/>
    <cellStyle name="Normal 93 3 3 2 2 2 2 3 2" xfId="17967" xr:uid="{00000000-0005-0000-0000-000093B00000}"/>
    <cellStyle name="Normal 93 3 3 2 2 2 2 3 3" xfId="26120" xr:uid="{00000000-0005-0000-0000-000094B00000}"/>
    <cellStyle name="Normal 93 3 3 2 2 2 2 3 4" xfId="34273" xr:uid="{00000000-0005-0000-0000-000095B00000}"/>
    <cellStyle name="Normal 93 3 3 2 2 2 2 3 5" xfId="42505" xr:uid="{00000000-0005-0000-0000-000096B00000}"/>
    <cellStyle name="Normal 93 3 3 2 2 2 2 3 6" xfId="52016" xr:uid="{00000000-0005-0000-0000-000097B00000}"/>
    <cellStyle name="Normal 93 3 3 2 2 2 2 4" xfId="12367" xr:uid="{00000000-0005-0000-0000-000098B00000}"/>
    <cellStyle name="Normal 93 3 3 2 2 2 2 5" xfId="20526" xr:uid="{00000000-0005-0000-0000-000099B00000}"/>
    <cellStyle name="Normal 93 3 3 2 2 2 2 6" xfId="28679" xr:uid="{00000000-0005-0000-0000-00009AB00000}"/>
    <cellStyle name="Normal 93 3 3 2 2 2 2 7" xfId="36911" xr:uid="{00000000-0005-0000-0000-00009BB00000}"/>
    <cellStyle name="Normal 93 3 3 2 2 2 2 8" xfId="46422" xr:uid="{00000000-0005-0000-0000-00009CB00000}"/>
    <cellStyle name="Normal 93 3 3 2 2 2 3" xfId="4610" xr:uid="{00000000-0005-0000-0000-00009DB00000}"/>
    <cellStyle name="Normal 93 3 3 2 2 2 3 2" xfId="14127" xr:uid="{00000000-0005-0000-0000-00009EB00000}"/>
    <cellStyle name="Normal 93 3 3 2 2 2 3 3" xfId="22280" xr:uid="{00000000-0005-0000-0000-00009FB00000}"/>
    <cellStyle name="Normal 93 3 3 2 2 2 3 4" xfId="30433" xr:uid="{00000000-0005-0000-0000-0000A0B00000}"/>
    <cellStyle name="Normal 93 3 3 2 2 2 3 5" xfId="38665" xr:uid="{00000000-0005-0000-0000-0000A1B00000}"/>
    <cellStyle name="Normal 93 3 3 2 2 2 3 6" xfId="48176" xr:uid="{00000000-0005-0000-0000-0000A2B00000}"/>
    <cellStyle name="Normal 93 3 3 2 2 2 4" xfId="7170" xr:uid="{00000000-0005-0000-0000-0000A3B00000}"/>
    <cellStyle name="Normal 93 3 3 2 2 2 4 2" xfId="16687" xr:uid="{00000000-0005-0000-0000-0000A4B00000}"/>
    <cellStyle name="Normal 93 3 3 2 2 2 4 3" xfId="24840" xr:uid="{00000000-0005-0000-0000-0000A5B00000}"/>
    <cellStyle name="Normal 93 3 3 2 2 2 4 4" xfId="32993" xr:uid="{00000000-0005-0000-0000-0000A6B00000}"/>
    <cellStyle name="Normal 93 3 3 2 2 2 4 5" xfId="41225" xr:uid="{00000000-0005-0000-0000-0000A7B00000}"/>
    <cellStyle name="Normal 93 3 3 2 2 2 4 6" xfId="50736" xr:uid="{00000000-0005-0000-0000-0000A8B00000}"/>
    <cellStyle name="Normal 93 3 3 2 2 2 5" xfId="11087" xr:uid="{00000000-0005-0000-0000-0000A9B00000}"/>
    <cellStyle name="Normal 93 3 3 2 2 2 6" xfId="19246" xr:uid="{00000000-0005-0000-0000-0000AAB00000}"/>
    <cellStyle name="Normal 93 3 3 2 2 2 7" xfId="27399" xr:uid="{00000000-0005-0000-0000-0000ABB00000}"/>
    <cellStyle name="Normal 93 3 3 2 2 2 8" xfId="35631" xr:uid="{00000000-0005-0000-0000-0000ACB00000}"/>
    <cellStyle name="Normal 93 3 3 2 2 2 9" xfId="45142" xr:uid="{00000000-0005-0000-0000-0000ADB00000}"/>
    <cellStyle name="Normal 93 3 3 2 2 3" xfId="2210" xr:uid="{00000000-0005-0000-0000-0000AEB00000}"/>
    <cellStyle name="Normal 93 3 3 2 2 3 2" xfId="5250" xr:uid="{00000000-0005-0000-0000-0000AFB00000}"/>
    <cellStyle name="Normal 93 3 3 2 2 3 2 2" xfId="14767" xr:uid="{00000000-0005-0000-0000-0000B0B00000}"/>
    <cellStyle name="Normal 93 3 3 2 2 3 2 3" xfId="22920" xr:uid="{00000000-0005-0000-0000-0000B1B00000}"/>
    <cellStyle name="Normal 93 3 3 2 2 3 2 4" xfId="31073" xr:uid="{00000000-0005-0000-0000-0000B2B00000}"/>
    <cellStyle name="Normal 93 3 3 2 2 3 2 5" xfId="39305" xr:uid="{00000000-0005-0000-0000-0000B3B00000}"/>
    <cellStyle name="Normal 93 3 3 2 2 3 2 6" xfId="48816" xr:uid="{00000000-0005-0000-0000-0000B4B00000}"/>
    <cellStyle name="Normal 93 3 3 2 2 3 3" xfId="7810" xr:uid="{00000000-0005-0000-0000-0000B5B00000}"/>
    <cellStyle name="Normal 93 3 3 2 2 3 3 2" xfId="17327" xr:uid="{00000000-0005-0000-0000-0000B6B00000}"/>
    <cellStyle name="Normal 93 3 3 2 2 3 3 3" xfId="25480" xr:uid="{00000000-0005-0000-0000-0000B7B00000}"/>
    <cellStyle name="Normal 93 3 3 2 2 3 3 4" xfId="33633" xr:uid="{00000000-0005-0000-0000-0000B8B00000}"/>
    <cellStyle name="Normal 93 3 3 2 2 3 3 5" xfId="41865" xr:uid="{00000000-0005-0000-0000-0000B9B00000}"/>
    <cellStyle name="Normal 93 3 3 2 2 3 3 6" xfId="51376" xr:uid="{00000000-0005-0000-0000-0000BAB00000}"/>
    <cellStyle name="Normal 93 3 3 2 2 3 4" xfId="11727" xr:uid="{00000000-0005-0000-0000-0000BBB00000}"/>
    <cellStyle name="Normal 93 3 3 2 2 3 5" xfId="19886" xr:uid="{00000000-0005-0000-0000-0000BCB00000}"/>
    <cellStyle name="Normal 93 3 3 2 2 3 6" xfId="28039" xr:uid="{00000000-0005-0000-0000-0000BDB00000}"/>
    <cellStyle name="Normal 93 3 3 2 2 3 7" xfId="36271" xr:uid="{00000000-0005-0000-0000-0000BEB00000}"/>
    <cellStyle name="Normal 93 3 3 2 2 3 8" xfId="45782" xr:uid="{00000000-0005-0000-0000-0000BFB00000}"/>
    <cellStyle name="Normal 93 3 3 2 2 4" xfId="3970" xr:uid="{00000000-0005-0000-0000-0000C0B00000}"/>
    <cellStyle name="Normal 93 3 3 2 2 4 2" xfId="13487" xr:uid="{00000000-0005-0000-0000-0000C1B00000}"/>
    <cellStyle name="Normal 93 3 3 2 2 4 3" xfId="21640" xr:uid="{00000000-0005-0000-0000-0000C2B00000}"/>
    <cellStyle name="Normal 93 3 3 2 2 4 4" xfId="29793" xr:uid="{00000000-0005-0000-0000-0000C3B00000}"/>
    <cellStyle name="Normal 93 3 3 2 2 4 5" xfId="38025" xr:uid="{00000000-0005-0000-0000-0000C4B00000}"/>
    <cellStyle name="Normal 93 3 3 2 2 4 6" xfId="47536" xr:uid="{00000000-0005-0000-0000-0000C5B00000}"/>
    <cellStyle name="Normal 93 3 3 2 2 5" xfId="6530" xr:uid="{00000000-0005-0000-0000-0000C6B00000}"/>
    <cellStyle name="Normal 93 3 3 2 2 5 2" xfId="16047" xr:uid="{00000000-0005-0000-0000-0000C7B00000}"/>
    <cellStyle name="Normal 93 3 3 2 2 5 3" xfId="24200" xr:uid="{00000000-0005-0000-0000-0000C8B00000}"/>
    <cellStyle name="Normal 93 3 3 2 2 5 4" xfId="32353" xr:uid="{00000000-0005-0000-0000-0000C9B00000}"/>
    <cellStyle name="Normal 93 3 3 2 2 5 5" xfId="40585" xr:uid="{00000000-0005-0000-0000-0000CAB00000}"/>
    <cellStyle name="Normal 93 3 3 2 2 5 6" xfId="50096" xr:uid="{00000000-0005-0000-0000-0000CBB00000}"/>
    <cellStyle name="Normal 93 3 3 2 2 6" xfId="10447" xr:uid="{00000000-0005-0000-0000-0000CCB00000}"/>
    <cellStyle name="Normal 93 3 3 2 2 7" xfId="18606" xr:uid="{00000000-0005-0000-0000-0000CDB00000}"/>
    <cellStyle name="Normal 93 3 3 2 2 8" xfId="26759" xr:uid="{00000000-0005-0000-0000-0000CEB00000}"/>
    <cellStyle name="Normal 93 3 3 2 2 9" xfId="34991" xr:uid="{00000000-0005-0000-0000-0000CFB00000}"/>
    <cellStyle name="Normal 93 3 3 2 3" xfId="1247" xr:uid="{00000000-0005-0000-0000-0000D0B00000}"/>
    <cellStyle name="Normal 93 3 3 2 3 2" xfId="2530" xr:uid="{00000000-0005-0000-0000-0000D1B00000}"/>
    <cellStyle name="Normal 93 3 3 2 3 2 2" xfId="5570" xr:uid="{00000000-0005-0000-0000-0000D2B00000}"/>
    <cellStyle name="Normal 93 3 3 2 3 2 2 2" xfId="15087" xr:uid="{00000000-0005-0000-0000-0000D3B00000}"/>
    <cellStyle name="Normal 93 3 3 2 3 2 2 3" xfId="23240" xr:uid="{00000000-0005-0000-0000-0000D4B00000}"/>
    <cellStyle name="Normal 93 3 3 2 3 2 2 4" xfId="31393" xr:uid="{00000000-0005-0000-0000-0000D5B00000}"/>
    <cellStyle name="Normal 93 3 3 2 3 2 2 5" xfId="39625" xr:uid="{00000000-0005-0000-0000-0000D6B00000}"/>
    <cellStyle name="Normal 93 3 3 2 3 2 2 6" xfId="49136" xr:uid="{00000000-0005-0000-0000-0000D7B00000}"/>
    <cellStyle name="Normal 93 3 3 2 3 2 3" xfId="8130" xr:uid="{00000000-0005-0000-0000-0000D8B00000}"/>
    <cellStyle name="Normal 93 3 3 2 3 2 3 2" xfId="17647" xr:uid="{00000000-0005-0000-0000-0000D9B00000}"/>
    <cellStyle name="Normal 93 3 3 2 3 2 3 3" xfId="25800" xr:uid="{00000000-0005-0000-0000-0000DAB00000}"/>
    <cellStyle name="Normal 93 3 3 2 3 2 3 4" xfId="33953" xr:uid="{00000000-0005-0000-0000-0000DBB00000}"/>
    <cellStyle name="Normal 93 3 3 2 3 2 3 5" xfId="42185" xr:uid="{00000000-0005-0000-0000-0000DCB00000}"/>
    <cellStyle name="Normal 93 3 3 2 3 2 3 6" xfId="51696" xr:uid="{00000000-0005-0000-0000-0000DDB00000}"/>
    <cellStyle name="Normal 93 3 3 2 3 2 4" xfId="12047" xr:uid="{00000000-0005-0000-0000-0000DEB00000}"/>
    <cellStyle name="Normal 93 3 3 2 3 2 5" xfId="20206" xr:uid="{00000000-0005-0000-0000-0000DFB00000}"/>
    <cellStyle name="Normal 93 3 3 2 3 2 6" xfId="28359" xr:uid="{00000000-0005-0000-0000-0000E0B00000}"/>
    <cellStyle name="Normal 93 3 3 2 3 2 7" xfId="36591" xr:uid="{00000000-0005-0000-0000-0000E1B00000}"/>
    <cellStyle name="Normal 93 3 3 2 3 2 8" xfId="46102" xr:uid="{00000000-0005-0000-0000-0000E2B00000}"/>
    <cellStyle name="Normal 93 3 3 2 3 3" xfId="4290" xr:uid="{00000000-0005-0000-0000-0000E3B00000}"/>
    <cellStyle name="Normal 93 3 3 2 3 3 2" xfId="13807" xr:uid="{00000000-0005-0000-0000-0000E4B00000}"/>
    <cellStyle name="Normal 93 3 3 2 3 3 3" xfId="21960" xr:uid="{00000000-0005-0000-0000-0000E5B00000}"/>
    <cellStyle name="Normal 93 3 3 2 3 3 4" xfId="30113" xr:uid="{00000000-0005-0000-0000-0000E6B00000}"/>
    <cellStyle name="Normal 93 3 3 2 3 3 5" xfId="38345" xr:uid="{00000000-0005-0000-0000-0000E7B00000}"/>
    <cellStyle name="Normal 93 3 3 2 3 3 6" xfId="47856" xr:uid="{00000000-0005-0000-0000-0000E8B00000}"/>
    <cellStyle name="Normal 93 3 3 2 3 4" xfId="6850" xr:uid="{00000000-0005-0000-0000-0000E9B00000}"/>
    <cellStyle name="Normal 93 3 3 2 3 4 2" xfId="16367" xr:uid="{00000000-0005-0000-0000-0000EAB00000}"/>
    <cellStyle name="Normal 93 3 3 2 3 4 3" xfId="24520" xr:uid="{00000000-0005-0000-0000-0000EBB00000}"/>
    <cellStyle name="Normal 93 3 3 2 3 4 4" xfId="32673" xr:uid="{00000000-0005-0000-0000-0000ECB00000}"/>
    <cellStyle name="Normal 93 3 3 2 3 4 5" xfId="40905" xr:uid="{00000000-0005-0000-0000-0000EDB00000}"/>
    <cellStyle name="Normal 93 3 3 2 3 4 6" xfId="50416" xr:uid="{00000000-0005-0000-0000-0000EEB00000}"/>
    <cellStyle name="Normal 93 3 3 2 3 5" xfId="10767" xr:uid="{00000000-0005-0000-0000-0000EFB00000}"/>
    <cellStyle name="Normal 93 3 3 2 3 6" xfId="18926" xr:uid="{00000000-0005-0000-0000-0000F0B00000}"/>
    <cellStyle name="Normal 93 3 3 2 3 7" xfId="27079" xr:uid="{00000000-0005-0000-0000-0000F1B00000}"/>
    <cellStyle name="Normal 93 3 3 2 3 8" xfId="35311" xr:uid="{00000000-0005-0000-0000-0000F2B00000}"/>
    <cellStyle name="Normal 93 3 3 2 3 9" xfId="44822" xr:uid="{00000000-0005-0000-0000-0000F3B00000}"/>
    <cellStyle name="Normal 93 3 3 2 4" xfId="1890" xr:uid="{00000000-0005-0000-0000-0000F4B00000}"/>
    <cellStyle name="Normal 93 3 3 2 4 2" xfId="4930" xr:uid="{00000000-0005-0000-0000-0000F5B00000}"/>
    <cellStyle name="Normal 93 3 3 2 4 2 2" xfId="14447" xr:uid="{00000000-0005-0000-0000-0000F6B00000}"/>
    <cellStyle name="Normal 93 3 3 2 4 2 3" xfId="22600" xr:uid="{00000000-0005-0000-0000-0000F7B00000}"/>
    <cellStyle name="Normal 93 3 3 2 4 2 4" xfId="30753" xr:uid="{00000000-0005-0000-0000-0000F8B00000}"/>
    <cellStyle name="Normal 93 3 3 2 4 2 5" xfId="38985" xr:uid="{00000000-0005-0000-0000-0000F9B00000}"/>
    <cellStyle name="Normal 93 3 3 2 4 2 6" xfId="48496" xr:uid="{00000000-0005-0000-0000-0000FAB00000}"/>
    <cellStyle name="Normal 93 3 3 2 4 3" xfId="7490" xr:uid="{00000000-0005-0000-0000-0000FBB00000}"/>
    <cellStyle name="Normal 93 3 3 2 4 3 2" xfId="17007" xr:uid="{00000000-0005-0000-0000-0000FCB00000}"/>
    <cellStyle name="Normal 93 3 3 2 4 3 3" xfId="25160" xr:uid="{00000000-0005-0000-0000-0000FDB00000}"/>
    <cellStyle name="Normal 93 3 3 2 4 3 4" xfId="33313" xr:uid="{00000000-0005-0000-0000-0000FEB00000}"/>
    <cellStyle name="Normal 93 3 3 2 4 3 5" xfId="41545" xr:uid="{00000000-0005-0000-0000-0000FFB00000}"/>
    <cellStyle name="Normal 93 3 3 2 4 3 6" xfId="51056" xr:uid="{00000000-0005-0000-0000-000000B10000}"/>
    <cellStyle name="Normal 93 3 3 2 4 4" xfId="11407" xr:uid="{00000000-0005-0000-0000-000001B10000}"/>
    <cellStyle name="Normal 93 3 3 2 4 5" xfId="19566" xr:uid="{00000000-0005-0000-0000-000002B10000}"/>
    <cellStyle name="Normal 93 3 3 2 4 6" xfId="27719" xr:uid="{00000000-0005-0000-0000-000003B10000}"/>
    <cellStyle name="Normal 93 3 3 2 4 7" xfId="35951" xr:uid="{00000000-0005-0000-0000-000004B10000}"/>
    <cellStyle name="Normal 93 3 3 2 4 8" xfId="45462" xr:uid="{00000000-0005-0000-0000-000005B10000}"/>
    <cellStyle name="Normal 93 3 3 2 5" xfId="3647" xr:uid="{00000000-0005-0000-0000-000006B10000}"/>
    <cellStyle name="Normal 93 3 3 2 5 2" xfId="13164" xr:uid="{00000000-0005-0000-0000-000007B10000}"/>
    <cellStyle name="Normal 93 3 3 2 5 3" xfId="21320" xr:uid="{00000000-0005-0000-0000-000008B10000}"/>
    <cellStyle name="Normal 93 3 3 2 5 4" xfId="29473" xr:uid="{00000000-0005-0000-0000-000009B10000}"/>
    <cellStyle name="Normal 93 3 3 2 5 5" xfId="37705" xr:uid="{00000000-0005-0000-0000-00000AB10000}"/>
    <cellStyle name="Normal 93 3 3 2 5 6" xfId="47216" xr:uid="{00000000-0005-0000-0000-00000BB10000}"/>
    <cellStyle name="Normal 93 3 3 2 6" xfId="6210" xr:uid="{00000000-0005-0000-0000-00000CB10000}"/>
    <cellStyle name="Normal 93 3 3 2 6 2" xfId="15727" xr:uid="{00000000-0005-0000-0000-00000DB10000}"/>
    <cellStyle name="Normal 93 3 3 2 6 3" xfId="23880" xr:uid="{00000000-0005-0000-0000-00000EB10000}"/>
    <cellStyle name="Normal 93 3 3 2 6 4" xfId="32033" xr:uid="{00000000-0005-0000-0000-00000FB10000}"/>
    <cellStyle name="Normal 93 3 3 2 6 5" xfId="40265" xr:uid="{00000000-0005-0000-0000-000010B10000}"/>
    <cellStyle name="Normal 93 3 3 2 6 6" xfId="49776" xr:uid="{00000000-0005-0000-0000-000011B10000}"/>
    <cellStyle name="Normal 93 3 3 2 7" xfId="10127" xr:uid="{00000000-0005-0000-0000-000012B10000}"/>
    <cellStyle name="Normal 93 3 3 2 8" xfId="18286" xr:uid="{00000000-0005-0000-0000-000013B10000}"/>
    <cellStyle name="Normal 93 3 3 2 9" xfId="26439" xr:uid="{00000000-0005-0000-0000-000014B10000}"/>
    <cellStyle name="Normal 93 3 3 3" xfId="761" xr:uid="{00000000-0005-0000-0000-000015B10000}"/>
    <cellStyle name="Normal 93 3 3 3 10" xfId="44342" xr:uid="{00000000-0005-0000-0000-000016B10000}"/>
    <cellStyle name="Normal 93 3 3 3 2" xfId="1407" xr:uid="{00000000-0005-0000-0000-000017B10000}"/>
    <cellStyle name="Normal 93 3 3 3 2 2" xfId="2690" xr:uid="{00000000-0005-0000-0000-000018B10000}"/>
    <cellStyle name="Normal 93 3 3 3 2 2 2" xfId="5730" xr:uid="{00000000-0005-0000-0000-000019B10000}"/>
    <cellStyle name="Normal 93 3 3 3 2 2 2 2" xfId="15247" xr:uid="{00000000-0005-0000-0000-00001AB10000}"/>
    <cellStyle name="Normal 93 3 3 3 2 2 2 3" xfId="23400" xr:uid="{00000000-0005-0000-0000-00001BB10000}"/>
    <cellStyle name="Normal 93 3 3 3 2 2 2 4" xfId="31553" xr:uid="{00000000-0005-0000-0000-00001CB10000}"/>
    <cellStyle name="Normal 93 3 3 3 2 2 2 5" xfId="39785" xr:uid="{00000000-0005-0000-0000-00001DB10000}"/>
    <cellStyle name="Normal 93 3 3 3 2 2 2 6" xfId="49296" xr:uid="{00000000-0005-0000-0000-00001EB10000}"/>
    <cellStyle name="Normal 93 3 3 3 2 2 3" xfId="8290" xr:uid="{00000000-0005-0000-0000-00001FB10000}"/>
    <cellStyle name="Normal 93 3 3 3 2 2 3 2" xfId="17807" xr:uid="{00000000-0005-0000-0000-000020B10000}"/>
    <cellStyle name="Normal 93 3 3 3 2 2 3 3" xfId="25960" xr:uid="{00000000-0005-0000-0000-000021B10000}"/>
    <cellStyle name="Normal 93 3 3 3 2 2 3 4" xfId="34113" xr:uid="{00000000-0005-0000-0000-000022B10000}"/>
    <cellStyle name="Normal 93 3 3 3 2 2 3 5" xfId="42345" xr:uid="{00000000-0005-0000-0000-000023B10000}"/>
    <cellStyle name="Normal 93 3 3 3 2 2 3 6" xfId="51856" xr:uid="{00000000-0005-0000-0000-000024B10000}"/>
    <cellStyle name="Normal 93 3 3 3 2 2 4" xfId="12207" xr:uid="{00000000-0005-0000-0000-000025B10000}"/>
    <cellStyle name="Normal 93 3 3 3 2 2 5" xfId="20366" xr:uid="{00000000-0005-0000-0000-000026B10000}"/>
    <cellStyle name="Normal 93 3 3 3 2 2 6" xfId="28519" xr:uid="{00000000-0005-0000-0000-000027B10000}"/>
    <cellStyle name="Normal 93 3 3 3 2 2 7" xfId="36751" xr:uid="{00000000-0005-0000-0000-000028B10000}"/>
    <cellStyle name="Normal 93 3 3 3 2 2 8" xfId="46262" xr:uid="{00000000-0005-0000-0000-000029B10000}"/>
    <cellStyle name="Normal 93 3 3 3 2 3" xfId="4450" xr:uid="{00000000-0005-0000-0000-00002AB10000}"/>
    <cellStyle name="Normal 93 3 3 3 2 3 2" xfId="13967" xr:uid="{00000000-0005-0000-0000-00002BB10000}"/>
    <cellStyle name="Normal 93 3 3 3 2 3 3" xfId="22120" xr:uid="{00000000-0005-0000-0000-00002CB10000}"/>
    <cellStyle name="Normal 93 3 3 3 2 3 4" xfId="30273" xr:uid="{00000000-0005-0000-0000-00002DB10000}"/>
    <cellStyle name="Normal 93 3 3 3 2 3 5" xfId="38505" xr:uid="{00000000-0005-0000-0000-00002EB10000}"/>
    <cellStyle name="Normal 93 3 3 3 2 3 6" xfId="48016" xr:uid="{00000000-0005-0000-0000-00002FB10000}"/>
    <cellStyle name="Normal 93 3 3 3 2 4" xfId="7010" xr:uid="{00000000-0005-0000-0000-000030B10000}"/>
    <cellStyle name="Normal 93 3 3 3 2 4 2" xfId="16527" xr:uid="{00000000-0005-0000-0000-000031B10000}"/>
    <cellStyle name="Normal 93 3 3 3 2 4 3" xfId="24680" xr:uid="{00000000-0005-0000-0000-000032B10000}"/>
    <cellStyle name="Normal 93 3 3 3 2 4 4" xfId="32833" xr:uid="{00000000-0005-0000-0000-000033B10000}"/>
    <cellStyle name="Normal 93 3 3 3 2 4 5" xfId="41065" xr:uid="{00000000-0005-0000-0000-000034B10000}"/>
    <cellStyle name="Normal 93 3 3 3 2 4 6" xfId="50576" xr:uid="{00000000-0005-0000-0000-000035B10000}"/>
    <cellStyle name="Normal 93 3 3 3 2 5" xfId="10927" xr:uid="{00000000-0005-0000-0000-000036B10000}"/>
    <cellStyle name="Normal 93 3 3 3 2 6" xfId="19086" xr:uid="{00000000-0005-0000-0000-000037B10000}"/>
    <cellStyle name="Normal 93 3 3 3 2 7" xfId="27239" xr:uid="{00000000-0005-0000-0000-000038B10000}"/>
    <cellStyle name="Normal 93 3 3 3 2 8" xfId="35471" xr:uid="{00000000-0005-0000-0000-000039B10000}"/>
    <cellStyle name="Normal 93 3 3 3 2 9" xfId="44982" xr:uid="{00000000-0005-0000-0000-00003AB10000}"/>
    <cellStyle name="Normal 93 3 3 3 3" xfId="2050" xr:uid="{00000000-0005-0000-0000-00003BB10000}"/>
    <cellStyle name="Normal 93 3 3 3 3 2" xfId="5090" xr:uid="{00000000-0005-0000-0000-00003CB10000}"/>
    <cellStyle name="Normal 93 3 3 3 3 2 2" xfId="14607" xr:uid="{00000000-0005-0000-0000-00003DB10000}"/>
    <cellStyle name="Normal 93 3 3 3 3 2 3" xfId="22760" xr:uid="{00000000-0005-0000-0000-00003EB10000}"/>
    <cellStyle name="Normal 93 3 3 3 3 2 4" xfId="30913" xr:uid="{00000000-0005-0000-0000-00003FB10000}"/>
    <cellStyle name="Normal 93 3 3 3 3 2 5" xfId="39145" xr:uid="{00000000-0005-0000-0000-000040B10000}"/>
    <cellStyle name="Normal 93 3 3 3 3 2 6" xfId="48656" xr:uid="{00000000-0005-0000-0000-000041B10000}"/>
    <cellStyle name="Normal 93 3 3 3 3 3" xfId="7650" xr:uid="{00000000-0005-0000-0000-000042B10000}"/>
    <cellStyle name="Normal 93 3 3 3 3 3 2" xfId="17167" xr:uid="{00000000-0005-0000-0000-000043B10000}"/>
    <cellStyle name="Normal 93 3 3 3 3 3 3" xfId="25320" xr:uid="{00000000-0005-0000-0000-000044B10000}"/>
    <cellStyle name="Normal 93 3 3 3 3 3 4" xfId="33473" xr:uid="{00000000-0005-0000-0000-000045B10000}"/>
    <cellStyle name="Normal 93 3 3 3 3 3 5" xfId="41705" xr:uid="{00000000-0005-0000-0000-000046B10000}"/>
    <cellStyle name="Normal 93 3 3 3 3 3 6" xfId="51216" xr:uid="{00000000-0005-0000-0000-000047B10000}"/>
    <cellStyle name="Normal 93 3 3 3 3 4" xfId="11567" xr:uid="{00000000-0005-0000-0000-000048B10000}"/>
    <cellStyle name="Normal 93 3 3 3 3 5" xfId="19726" xr:uid="{00000000-0005-0000-0000-000049B10000}"/>
    <cellStyle name="Normal 93 3 3 3 3 6" xfId="27879" xr:uid="{00000000-0005-0000-0000-00004AB10000}"/>
    <cellStyle name="Normal 93 3 3 3 3 7" xfId="36111" xr:uid="{00000000-0005-0000-0000-00004BB10000}"/>
    <cellStyle name="Normal 93 3 3 3 3 8" xfId="45622" xr:uid="{00000000-0005-0000-0000-00004CB10000}"/>
    <cellStyle name="Normal 93 3 3 3 4" xfId="3807" xr:uid="{00000000-0005-0000-0000-00004DB10000}"/>
    <cellStyle name="Normal 93 3 3 3 4 2" xfId="13324" xr:uid="{00000000-0005-0000-0000-00004EB10000}"/>
    <cellStyle name="Normal 93 3 3 3 4 3" xfId="21480" xr:uid="{00000000-0005-0000-0000-00004FB10000}"/>
    <cellStyle name="Normal 93 3 3 3 4 4" xfId="29633" xr:uid="{00000000-0005-0000-0000-000050B10000}"/>
    <cellStyle name="Normal 93 3 3 3 4 5" xfId="37865" xr:uid="{00000000-0005-0000-0000-000051B10000}"/>
    <cellStyle name="Normal 93 3 3 3 4 6" xfId="47376" xr:uid="{00000000-0005-0000-0000-000052B10000}"/>
    <cellStyle name="Normal 93 3 3 3 5" xfId="6370" xr:uid="{00000000-0005-0000-0000-000053B10000}"/>
    <cellStyle name="Normal 93 3 3 3 5 2" xfId="15887" xr:uid="{00000000-0005-0000-0000-000054B10000}"/>
    <cellStyle name="Normal 93 3 3 3 5 3" xfId="24040" xr:uid="{00000000-0005-0000-0000-000055B10000}"/>
    <cellStyle name="Normal 93 3 3 3 5 4" xfId="32193" xr:uid="{00000000-0005-0000-0000-000056B10000}"/>
    <cellStyle name="Normal 93 3 3 3 5 5" xfId="40425" xr:uid="{00000000-0005-0000-0000-000057B10000}"/>
    <cellStyle name="Normal 93 3 3 3 5 6" xfId="49936" xr:uid="{00000000-0005-0000-0000-000058B10000}"/>
    <cellStyle name="Normal 93 3 3 3 6" xfId="10287" xr:uid="{00000000-0005-0000-0000-000059B10000}"/>
    <cellStyle name="Normal 93 3 3 3 7" xfId="18446" xr:uid="{00000000-0005-0000-0000-00005AB10000}"/>
    <cellStyle name="Normal 93 3 3 3 8" xfId="26599" xr:uid="{00000000-0005-0000-0000-00005BB10000}"/>
    <cellStyle name="Normal 93 3 3 3 9" xfId="34831" xr:uid="{00000000-0005-0000-0000-00005CB10000}"/>
    <cellStyle name="Normal 93 3 3 4" xfId="1087" xr:uid="{00000000-0005-0000-0000-00005DB10000}"/>
    <cellStyle name="Normal 93 3 3 4 2" xfId="2370" xr:uid="{00000000-0005-0000-0000-00005EB10000}"/>
    <cellStyle name="Normal 93 3 3 4 2 2" xfId="5410" xr:uid="{00000000-0005-0000-0000-00005FB10000}"/>
    <cellStyle name="Normal 93 3 3 4 2 2 2" xfId="14927" xr:uid="{00000000-0005-0000-0000-000060B10000}"/>
    <cellStyle name="Normal 93 3 3 4 2 2 3" xfId="23080" xr:uid="{00000000-0005-0000-0000-000061B10000}"/>
    <cellStyle name="Normal 93 3 3 4 2 2 4" xfId="31233" xr:uid="{00000000-0005-0000-0000-000062B10000}"/>
    <cellStyle name="Normal 93 3 3 4 2 2 5" xfId="39465" xr:uid="{00000000-0005-0000-0000-000063B10000}"/>
    <cellStyle name="Normal 93 3 3 4 2 2 6" xfId="48976" xr:uid="{00000000-0005-0000-0000-000064B10000}"/>
    <cellStyle name="Normal 93 3 3 4 2 3" xfId="7970" xr:uid="{00000000-0005-0000-0000-000065B10000}"/>
    <cellStyle name="Normal 93 3 3 4 2 3 2" xfId="17487" xr:uid="{00000000-0005-0000-0000-000066B10000}"/>
    <cellStyle name="Normal 93 3 3 4 2 3 3" xfId="25640" xr:uid="{00000000-0005-0000-0000-000067B10000}"/>
    <cellStyle name="Normal 93 3 3 4 2 3 4" xfId="33793" xr:uid="{00000000-0005-0000-0000-000068B10000}"/>
    <cellStyle name="Normal 93 3 3 4 2 3 5" xfId="42025" xr:uid="{00000000-0005-0000-0000-000069B10000}"/>
    <cellStyle name="Normal 93 3 3 4 2 3 6" xfId="51536" xr:uid="{00000000-0005-0000-0000-00006AB10000}"/>
    <cellStyle name="Normal 93 3 3 4 2 4" xfId="11887" xr:uid="{00000000-0005-0000-0000-00006BB10000}"/>
    <cellStyle name="Normal 93 3 3 4 2 5" xfId="20046" xr:uid="{00000000-0005-0000-0000-00006CB10000}"/>
    <cellStyle name="Normal 93 3 3 4 2 6" xfId="28199" xr:uid="{00000000-0005-0000-0000-00006DB10000}"/>
    <cellStyle name="Normal 93 3 3 4 2 7" xfId="36431" xr:uid="{00000000-0005-0000-0000-00006EB10000}"/>
    <cellStyle name="Normal 93 3 3 4 2 8" xfId="45942" xr:uid="{00000000-0005-0000-0000-00006FB10000}"/>
    <cellStyle name="Normal 93 3 3 4 3" xfId="4130" xr:uid="{00000000-0005-0000-0000-000070B10000}"/>
    <cellStyle name="Normal 93 3 3 4 3 2" xfId="13647" xr:uid="{00000000-0005-0000-0000-000071B10000}"/>
    <cellStyle name="Normal 93 3 3 4 3 3" xfId="21800" xr:uid="{00000000-0005-0000-0000-000072B10000}"/>
    <cellStyle name="Normal 93 3 3 4 3 4" xfId="29953" xr:uid="{00000000-0005-0000-0000-000073B10000}"/>
    <cellStyle name="Normal 93 3 3 4 3 5" xfId="38185" xr:uid="{00000000-0005-0000-0000-000074B10000}"/>
    <cellStyle name="Normal 93 3 3 4 3 6" xfId="47696" xr:uid="{00000000-0005-0000-0000-000075B10000}"/>
    <cellStyle name="Normal 93 3 3 4 4" xfId="6690" xr:uid="{00000000-0005-0000-0000-000076B10000}"/>
    <cellStyle name="Normal 93 3 3 4 4 2" xfId="16207" xr:uid="{00000000-0005-0000-0000-000077B10000}"/>
    <cellStyle name="Normal 93 3 3 4 4 3" xfId="24360" xr:uid="{00000000-0005-0000-0000-000078B10000}"/>
    <cellStyle name="Normal 93 3 3 4 4 4" xfId="32513" xr:uid="{00000000-0005-0000-0000-000079B10000}"/>
    <cellStyle name="Normal 93 3 3 4 4 5" xfId="40745" xr:uid="{00000000-0005-0000-0000-00007AB10000}"/>
    <cellStyle name="Normal 93 3 3 4 4 6" xfId="50256" xr:uid="{00000000-0005-0000-0000-00007BB10000}"/>
    <cellStyle name="Normal 93 3 3 4 5" xfId="10607" xr:uid="{00000000-0005-0000-0000-00007CB10000}"/>
    <cellStyle name="Normal 93 3 3 4 6" xfId="18766" xr:uid="{00000000-0005-0000-0000-00007DB10000}"/>
    <cellStyle name="Normal 93 3 3 4 7" xfId="26919" xr:uid="{00000000-0005-0000-0000-00007EB10000}"/>
    <cellStyle name="Normal 93 3 3 4 8" xfId="35151" xr:uid="{00000000-0005-0000-0000-00007FB10000}"/>
    <cellStyle name="Normal 93 3 3 4 9" xfId="44662" xr:uid="{00000000-0005-0000-0000-000080B10000}"/>
    <cellStyle name="Normal 93 3 3 5" xfId="1730" xr:uid="{00000000-0005-0000-0000-000081B10000}"/>
    <cellStyle name="Normal 93 3 3 5 2" xfId="4770" xr:uid="{00000000-0005-0000-0000-000082B10000}"/>
    <cellStyle name="Normal 93 3 3 5 2 2" xfId="14287" xr:uid="{00000000-0005-0000-0000-000083B10000}"/>
    <cellStyle name="Normal 93 3 3 5 2 3" xfId="22440" xr:uid="{00000000-0005-0000-0000-000084B10000}"/>
    <cellStyle name="Normal 93 3 3 5 2 4" xfId="30593" xr:uid="{00000000-0005-0000-0000-000085B10000}"/>
    <cellStyle name="Normal 93 3 3 5 2 5" xfId="38825" xr:uid="{00000000-0005-0000-0000-000086B10000}"/>
    <cellStyle name="Normal 93 3 3 5 2 6" xfId="48336" xr:uid="{00000000-0005-0000-0000-000087B10000}"/>
    <cellStyle name="Normal 93 3 3 5 3" xfId="7330" xr:uid="{00000000-0005-0000-0000-000088B10000}"/>
    <cellStyle name="Normal 93 3 3 5 3 2" xfId="16847" xr:uid="{00000000-0005-0000-0000-000089B10000}"/>
    <cellStyle name="Normal 93 3 3 5 3 3" xfId="25000" xr:uid="{00000000-0005-0000-0000-00008AB10000}"/>
    <cellStyle name="Normal 93 3 3 5 3 4" xfId="33153" xr:uid="{00000000-0005-0000-0000-00008BB10000}"/>
    <cellStyle name="Normal 93 3 3 5 3 5" xfId="41385" xr:uid="{00000000-0005-0000-0000-00008CB10000}"/>
    <cellStyle name="Normal 93 3 3 5 3 6" xfId="50896" xr:uid="{00000000-0005-0000-0000-00008DB10000}"/>
    <cellStyle name="Normal 93 3 3 5 4" xfId="11247" xr:uid="{00000000-0005-0000-0000-00008EB10000}"/>
    <cellStyle name="Normal 93 3 3 5 5" xfId="19406" xr:uid="{00000000-0005-0000-0000-00008FB10000}"/>
    <cellStyle name="Normal 93 3 3 5 6" xfId="27559" xr:uid="{00000000-0005-0000-0000-000090B10000}"/>
    <cellStyle name="Normal 93 3 3 5 7" xfId="35791" xr:uid="{00000000-0005-0000-0000-000091B10000}"/>
    <cellStyle name="Normal 93 3 3 5 8" xfId="45302" xr:uid="{00000000-0005-0000-0000-000092B10000}"/>
    <cellStyle name="Normal 93 3 3 6" xfId="3484" xr:uid="{00000000-0005-0000-0000-000093B10000}"/>
    <cellStyle name="Normal 93 3 3 6 2" xfId="13001" xr:uid="{00000000-0005-0000-0000-000094B10000}"/>
    <cellStyle name="Normal 93 3 3 6 3" xfId="21160" xr:uid="{00000000-0005-0000-0000-000095B10000}"/>
    <cellStyle name="Normal 93 3 3 6 4" xfId="29313" xr:uid="{00000000-0005-0000-0000-000096B10000}"/>
    <cellStyle name="Normal 93 3 3 6 5" xfId="37545" xr:uid="{00000000-0005-0000-0000-000097B10000}"/>
    <cellStyle name="Normal 93 3 3 6 6" xfId="47056" xr:uid="{00000000-0005-0000-0000-000098B10000}"/>
    <cellStyle name="Normal 93 3 3 7" xfId="6050" xr:uid="{00000000-0005-0000-0000-000099B10000}"/>
    <cellStyle name="Normal 93 3 3 7 2" xfId="15567" xr:uid="{00000000-0005-0000-0000-00009AB10000}"/>
    <cellStyle name="Normal 93 3 3 7 3" xfId="23720" xr:uid="{00000000-0005-0000-0000-00009BB10000}"/>
    <cellStyle name="Normal 93 3 3 7 4" xfId="31873" xr:uid="{00000000-0005-0000-0000-00009CB10000}"/>
    <cellStyle name="Normal 93 3 3 7 5" xfId="40105" xr:uid="{00000000-0005-0000-0000-00009DB10000}"/>
    <cellStyle name="Normal 93 3 3 7 6" xfId="49616" xr:uid="{00000000-0005-0000-0000-00009EB10000}"/>
    <cellStyle name="Normal 93 3 3 8" xfId="9967" xr:uid="{00000000-0005-0000-0000-00009FB10000}"/>
    <cellStyle name="Normal 93 3 3 9" xfId="18126" xr:uid="{00000000-0005-0000-0000-0000A0B10000}"/>
    <cellStyle name="Normal 93 3 30" xfId="9635" xr:uid="{00000000-0005-0000-0000-0000A1B10000}"/>
    <cellStyle name="Normal 93 3 30 2" xfId="43690" xr:uid="{00000000-0005-0000-0000-0000A2B10000}"/>
    <cellStyle name="Normal 93 3 30 3" xfId="53201" xr:uid="{00000000-0005-0000-0000-0000A3B10000}"/>
    <cellStyle name="Normal 93 3 31" xfId="9714" xr:uid="{00000000-0005-0000-0000-0000A4B10000}"/>
    <cellStyle name="Normal 93 3 31 2" xfId="43769" xr:uid="{00000000-0005-0000-0000-0000A5B10000}"/>
    <cellStyle name="Normal 93 3 31 3" xfId="53280" xr:uid="{00000000-0005-0000-0000-0000A6B10000}"/>
    <cellStyle name="Normal 93 3 32" xfId="9793" xr:uid="{00000000-0005-0000-0000-0000A7B10000}"/>
    <cellStyle name="Normal 93 3 32 2" xfId="43848" xr:uid="{00000000-0005-0000-0000-0000A8B10000}"/>
    <cellStyle name="Normal 93 3 32 3" xfId="53359" xr:uid="{00000000-0005-0000-0000-0000A9B10000}"/>
    <cellStyle name="Normal 93 3 33" xfId="9887" xr:uid="{00000000-0005-0000-0000-0000AAB10000}"/>
    <cellStyle name="Normal 93 3 34" xfId="18046" xr:uid="{00000000-0005-0000-0000-0000ABB10000}"/>
    <cellStyle name="Normal 93 3 35" xfId="26199" xr:uid="{00000000-0005-0000-0000-0000ACB10000}"/>
    <cellStyle name="Normal 93 3 36" xfId="34352" xr:uid="{00000000-0005-0000-0000-0000ADB10000}"/>
    <cellStyle name="Normal 93 3 37" xfId="34431" xr:uid="{00000000-0005-0000-0000-0000AEB10000}"/>
    <cellStyle name="Normal 93 3 38" xfId="43942" xr:uid="{00000000-0005-0000-0000-0000AFB10000}"/>
    <cellStyle name="Normal 93 3 39" xfId="53453" xr:uid="{00000000-0005-0000-0000-0000B0B10000}"/>
    <cellStyle name="Normal 93 3 4" xfId="518" xr:uid="{00000000-0005-0000-0000-0000B1B10000}"/>
    <cellStyle name="Normal 93 3 4 10" xfId="34591" xr:uid="{00000000-0005-0000-0000-0000B2B10000}"/>
    <cellStyle name="Normal 93 3 4 11" xfId="44102" xr:uid="{00000000-0005-0000-0000-0000B3B10000}"/>
    <cellStyle name="Normal 93 3 4 2" xfId="844" xr:uid="{00000000-0005-0000-0000-0000B4B10000}"/>
    <cellStyle name="Normal 93 3 4 2 10" xfId="44422" xr:uid="{00000000-0005-0000-0000-0000B5B10000}"/>
    <cellStyle name="Normal 93 3 4 2 2" xfId="1487" xr:uid="{00000000-0005-0000-0000-0000B6B10000}"/>
    <cellStyle name="Normal 93 3 4 2 2 2" xfId="2770" xr:uid="{00000000-0005-0000-0000-0000B7B10000}"/>
    <cellStyle name="Normal 93 3 4 2 2 2 2" xfId="5810" xr:uid="{00000000-0005-0000-0000-0000B8B10000}"/>
    <cellStyle name="Normal 93 3 4 2 2 2 2 2" xfId="15327" xr:uid="{00000000-0005-0000-0000-0000B9B10000}"/>
    <cellStyle name="Normal 93 3 4 2 2 2 2 3" xfId="23480" xr:uid="{00000000-0005-0000-0000-0000BAB10000}"/>
    <cellStyle name="Normal 93 3 4 2 2 2 2 4" xfId="31633" xr:uid="{00000000-0005-0000-0000-0000BBB10000}"/>
    <cellStyle name="Normal 93 3 4 2 2 2 2 5" xfId="39865" xr:uid="{00000000-0005-0000-0000-0000BCB10000}"/>
    <cellStyle name="Normal 93 3 4 2 2 2 2 6" xfId="49376" xr:uid="{00000000-0005-0000-0000-0000BDB10000}"/>
    <cellStyle name="Normal 93 3 4 2 2 2 3" xfId="8370" xr:uid="{00000000-0005-0000-0000-0000BEB10000}"/>
    <cellStyle name="Normal 93 3 4 2 2 2 3 2" xfId="17887" xr:uid="{00000000-0005-0000-0000-0000BFB10000}"/>
    <cellStyle name="Normal 93 3 4 2 2 2 3 3" xfId="26040" xr:uid="{00000000-0005-0000-0000-0000C0B10000}"/>
    <cellStyle name="Normal 93 3 4 2 2 2 3 4" xfId="34193" xr:uid="{00000000-0005-0000-0000-0000C1B10000}"/>
    <cellStyle name="Normal 93 3 4 2 2 2 3 5" xfId="42425" xr:uid="{00000000-0005-0000-0000-0000C2B10000}"/>
    <cellStyle name="Normal 93 3 4 2 2 2 3 6" xfId="51936" xr:uid="{00000000-0005-0000-0000-0000C3B10000}"/>
    <cellStyle name="Normal 93 3 4 2 2 2 4" xfId="12287" xr:uid="{00000000-0005-0000-0000-0000C4B10000}"/>
    <cellStyle name="Normal 93 3 4 2 2 2 5" xfId="20446" xr:uid="{00000000-0005-0000-0000-0000C5B10000}"/>
    <cellStyle name="Normal 93 3 4 2 2 2 6" xfId="28599" xr:uid="{00000000-0005-0000-0000-0000C6B10000}"/>
    <cellStyle name="Normal 93 3 4 2 2 2 7" xfId="36831" xr:uid="{00000000-0005-0000-0000-0000C7B10000}"/>
    <cellStyle name="Normal 93 3 4 2 2 2 8" xfId="46342" xr:uid="{00000000-0005-0000-0000-0000C8B10000}"/>
    <cellStyle name="Normal 93 3 4 2 2 3" xfId="4530" xr:uid="{00000000-0005-0000-0000-0000C9B10000}"/>
    <cellStyle name="Normal 93 3 4 2 2 3 2" xfId="14047" xr:uid="{00000000-0005-0000-0000-0000CAB10000}"/>
    <cellStyle name="Normal 93 3 4 2 2 3 3" xfId="22200" xr:uid="{00000000-0005-0000-0000-0000CBB10000}"/>
    <cellStyle name="Normal 93 3 4 2 2 3 4" xfId="30353" xr:uid="{00000000-0005-0000-0000-0000CCB10000}"/>
    <cellStyle name="Normal 93 3 4 2 2 3 5" xfId="38585" xr:uid="{00000000-0005-0000-0000-0000CDB10000}"/>
    <cellStyle name="Normal 93 3 4 2 2 3 6" xfId="48096" xr:uid="{00000000-0005-0000-0000-0000CEB10000}"/>
    <cellStyle name="Normal 93 3 4 2 2 4" xfId="7090" xr:uid="{00000000-0005-0000-0000-0000CFB10000}"/>
    <cellStyle name="Normal 93 3 4 2 2 4 2" xfId="16607" xr:uid="{00000000-0005-0000-0000-0000D0B10000}"/>
    <cellStyle name="Normal 93 3 4 2 2 4 3" xfId="24760" xr:uid="{00000000-0005-0000-0000-0000D1B10000}"/>
    <cellStyle name="Normal 93 3 4 2 2 4 4" xfId="32913" xr:uid="{00000000-0005-0000-0000-0000D2B10000}"/>
    <cellStyle name="Normal 93 3 4 2 2 4 5" xfId="41145" xr:uid="{00000000-0005-0000-0000-0000D3B10000}"/>
    <cellStyle name="Normal 93 3 4 2 2 4 6" xfId="50656" xr:uid="{00000000-0005-0000-0000-0000D4B10000}"/>
    <cellStyle name="Normal 93 3 4 2 2 5" xfId="11007" xr:uid="{00000000-0005-0000-0000-0000D5B10000}"/>
    <cellStyle name="Normal 93 3 4 2 2 6" xfId="19166" xr:uid="{00000000-0005-0000-0000-0000D6B10000}"/>
    <cellStyle name="Normal 93 3 4 2 2 7" xfId="27319" xr:uid="{00000000-0005-0000-0000-0000D7B10000}"/>
    <cellStyle name="Normal 93 3 4 2 2 8" xfId="35551" xr:uid="{00000000-0005-0000-0000-0000D8B10000}"/>
    <cellStyle name="Normal 93 3 4 2 2 9" xfId="45062" xr:uid="{00000000-0005-0000-0000-0000D9B10000}"/>
    <cellStyle name="Normal 93 3 4 2 3" xfId="2130" xr:uid="{00000000-0005-0000-0000-0000DAB10000}"/>
    <cellStyle name="Normal 93 3 4 2 3 2" xfId="5170" xr:uid="{00000000-0005-0000-0000-0000DBB10000}"/>
    <cellStyle name="Normal 93 3 4 2 3 2 2" xfId="14687" xr:uid="{00000000-0005-0000-0000-0000DCB10000}"/>
    <cellStyle name="Normal 93 3 4 2 3 2 3" xfId="22840" xr:uid="{00000000-0005-0000-0000-0000DDB10000}"/>
    <cellStyle name="Normal 93 3 4 2 3 2 4" xfId="30993" xr:uid="{00000000-0005-0000-0000-0000DEB10000}"/>
    <cellStyle name="Normal 93 3 4 2 3 2 5" xfId="39225" xr:uid="{00000000-0005-0000-0000-0000DFB10000}"/>
    <cellStyle name="Normal 93 3 4 2 3 2 6" xfId="48736" xr:uid="{00000000-0005-0000-0000-0000E0B10000}"/>
    <cellStyle name="Normal 93 3 4 2 3 3" xfId="7730" xr:uid="{00000000-0005-0000-0000-0000E1B10000}"/>
    <cellStyle name="Normal 93 3 4 2 3 3 2" xfId="17247" xr:uid="{00000000-0005-0000-0000-0000E2B10000}"/>
    <cellStyle name="Normal 93 3 4 2 3 3 3" xfId="25400" xr:uid="{00000000-0005-0000-0000-0000E3B10000}"/>
    <cellStyle name="Normal 93 3 4 2 3 3 4" xfId="33553" xr:uid="{00000000-0005-0000-0000-0000E4B10000}"/>
    <cellStyle name="Normal 93 3 4 2 3 3 5" xfId="41785" xr:uid="{00000000-0005-0000-0000-0000E5B10000}"/>
    <cellStyle name="Normal 93 3 4 2 3 3 6" xfId="51296" xr:uid="{00000000-0005-0000-0000-0000E6B10000}"/>
    <cellStyle name="Normal 93 3 4 2 3 4" xfId="11647" xr:uid="{00000000-0005-0000-0000-0000E7B10000}"/>
    <cellStyle name="Normal 93 3 4 2 3 5" xfId="19806" xr:uid="{00000000-0005-0000-0000-0000E8B10000}"/>
    <cellStyle name="Normal 93 3 4 2 3 6" xfId="27959" xr:uid="{00000000-0005-0000-0000-0000E9B10000}"/>
    <cellStyle name="Normal 93 3 4 2 3 7" xfId="36191" xr:uid="{00000000-0005-0000-0000-0000EAB10000}"/>
    <cellStyle name="Normal 93 3 4 2 3 8" xfId="45702" xr:uid="{00000000-0005-0000-0000-0000EBB10000}"/>
    <cellStyle name="Normal 93 3 4 2 4" xfId="3890" xr:uid="{00000000-0005-0000-0000-0000ECB10000}"/>
    <cellStyle name="Normal 93 3 4 2 4 2" xfId="13407" xr:uid="{00000000-0005-0000-0000-0000EDB10000}"/>
    <cellStyle name="Normal 93 3 4 2 4 3" xfId="21560" xr:uid="{00000000-0005-0000-0000-0000EEB10000}"/>
    <cellStyle name="Normal 93 3 4 2 4 4" xfId="29713" xr:uid="{00000000-0005-0000-0000-0000EFB10000}"/>
    <cellStyle name="Normal 93 3 4 2 4 5" xfId="37945" xr:uid="{00000000-0005-0000-0000-0000F0B10000}"/>
    <cellStyle name="Normal 93 3 4 2 4 6" xfId="47456" xr:uid="{00000000-0005-0000-0000-0000F1B10000}"/>
    <cellStyle name="Normal 93 3 4 2 5" xfId="6450" xr:uid="{00000000-0005-0000-0000-0000F2B10000}"/>
    <cellStyle name="Normal 93 3 4 2 5 2" xfId="15967" xr:uid="{00000000-0005-0000-0000-0000F3B10000}"/>
    <cellStyle name="Normal 93 3 4 2 5 3" xfId="24120" xr:uid="{00000000-0005-0000-0000-0000F4B10000}"/>
    <cellStyle name="Normal 93 3 4 2 5 4" xfId="32273" xr:uid="{00000000-0005-0000-0000-0000F5B10000}"/>
    <cellStyle name="Normal 93 3 4 2 5 5" xfId="40505" xr:uid="{00000000-0005-0000-0000-0000F6B10000}"/>
    <cellStyle name="Normal 93 3 4 2 5 6" xfId="50016" xr:uid="{00000000-0005-0000-0000-0000F7B10000}"/>
    <cellStyle name="Normal 93 3 4 2 6" xfId="10367" xr:uid="{00000000-0005-0000-0000-0000F8B10000}"/>
    <cellStyle name="Normal 93 3 4 2 7" xfId="18526" xr:uid="{00000000-0005-0000-0000-0000F9B10000}"/>
    <cellStyle name="Normal 93 3 4 2 8" xfId="26679" xr:uid="{00000000-0005-0000-0000-0000FAB10000}"/>
    <cellStyle name="Normal 93 3 4 2 9" xfId="34911" xr:uid="{00000000-0005-0000-0000-0000FBB10000}"/>
    <cellStyle name="Normal 93 3 4 3" xfId="1167" xr:uid="{00000000-0005-0000-0000-0000FCB10000}"/>
    <cellStyle name="Normal 93 3 4 3 2" xfId="2450" xr:uid="{00000000-0005-0000-0000-0000FDB10000}"/>
    <cellStyle name="Normal 93 3 4 3 2 2" xfId="5490" xr:uid="{00000000-0005-0000-0000-0000FEB10000}"/>
    <cellStyle name="Normal 93 3 4 3 2 2 2" xfId="15007" xr:uid="{00000000-0005-0000-0000-0000FFB10000}"/>
    <cellStyle name="Normal 93 3 4 3 2 2 3" xfId="23160" xr:uid="{00000000-0005-0000-0000-000000B20000}"/>
    <cellStyle name="Normal 93 3 4 3 2 2 4" xfId="31313" xr:uid="{00000000-0005-0000-0000-000001B20000}"/>
    <cellStyle name="Normal 93 3 4 3 2 2 5" xfId="39545" xr:uid="{00000000-0005-0000-0000-000002B20000}"/>
    <cellStyle name="Normal 93 3 4 3 2 2 6" xfId="49056" xr:uid="{00000000-0005-0000-0000-000003B20000}"/>
    <cellStyle name="Normal 93 3 4 3 2 3" xfId="8050" xr:uid="{00000000-0005-0000-0000-000004B20000}"/>
    <cellStyle name="Normal 93 3 4 3 2 3 2" xfId="17567" xr:uid="{00000000-0005-0000-0000-000005B20000}"/>
    <cellStyle name="Normal 93 3 4 3 2 3 3" xfId="25720" xr:uid="{00000000-0005-0000-0000-000006B20000}"/>
    <cellStyle name="Normal 93 3 4 3 2 3 4" xfId="33873" xr:uid="{00000000-0005-0000-0000-000007B20000}"/>
    <cellStyle name="Normal 93 3 4 3 2 3 5" xfId="42105" xr:uid="{00000000-0005-0000-0000-000008B20000}"/>
    <cellStyle name="Normal 93 3 4 3 2 3 6" xfId="51616" xr:uid="{00000000-0005-0000-0000-000009B20000}"/>
    <cellStyle name="Normal 93 3 4 3 2 4" xfId="11967" xr:uid="{00000000-0005-0000-0000-00000AB20000}"/>
    <cellStyle name="Normal 93 3 4 3 2 5" xfId="20126" xr:uid="{00000000-0005-0000-0000-00000BB20000}"/>
    <cellStyle name="Normal 93 3 4 3 2 6" xfId="28279" xr:uid="{00000000-0005-0000-0000-00000CB20000}"/>
    <cellStyle name="Normal 93 3 4 3 2 7" xfId="36511" xr:uid="{00000000-0005-0000-0000-00000DB20000}"/>
    <cellStyle name="Normal 93 3 4 3 2 8" xfId="46022" xr:uid="{00000000-0005-0000-0000-00000EB20000}"/>
    <cellStyle name="Normal 93 3 4 3 3" xfId="4210" xr:uid="{00000000-0005-0000-0000-00000FB20000}"/>
    <cellStyle name="Normal 93 3 4 3 3 2" xfId="13727" xr:uid="{00000000-0005-0000-0000-000010B20000}"/>
    <cellStyle name="Normal 93 3 4 3 3 3" xfId="21880" xr:uid="{00000000-0005-0000-0000-000011B20000}"/>
    <cellStyle name="Normal 93 3 4 3 3 4" xfId="30033" xr:uid="{00000000-0005-0000-0000-000012B20000}"/>
    <cellStyle name="Normal 93 3 4 3 3 5" xfId="38265" xr:uid="{00000000-0005-0000-0000-000013B20000}"/>
    <cellStyle name="Normal 93 3 4 3 3 6" xfId="47776" xr:uid="{00000000-0005-0000-0000-000014B20000}"/>
    <cellStyle name="Normal 93 3 4 3 4" xfId="6770" xr:uid="{00000000-0005-0000-0000-000015B20000}"/>
    <cellStyle name="Normal 93 3 4 3 4 2" xfId="16287" xr:uid="{00000000-0005-0000-0000-000016B20000}"/>
    <cellStyle name="Normal 93 3 4 3 4 3" xfId="24440" xr:uid="{00000000-0005-0000-0000-000017B20000}"/>
    <cellStyle name="Normal 93 3 4 3 4 4" xfId="32593" xr:uid="{00000000-0005-0000-0000-000018B20000}"/>
    <cellStyle name="Normal 93 3 4 3 4 5" xfId="40825" xr:uid="{00000000-0005-0000-0000-000019B20000}"/>
    <cellStyle name="Normal 93 3 4 3 4 6" xfId="50336" xr:uid="{00000000-0005-0000-0000-00001AB20000}"/>
    <cellStyle name="Normal 93 3 4 3 5" xfId="10687" xr:uid="{00000000-0005-0000-0000-00001BB20000}"/>
    <cellStyle name="Normal 93 3 4 3 6" xfId="18846" xr:uid="{00000000-0005-0000-0000-00001CB20000}"/>
    <cellStyle name="Normal 93 3 4 3 7" xfId="26999" xr:uid="{00000000-0005-0000-0000-00001DB20000}"/>
    <cellStyle name="Normal 93 3 4 3 8" xfId="35231" xr:uid="{00000000-0005-0000-0000-00001EB20000}"/>
    <cellStyle name="Normal 93 3 4 3 9" xfId="44742" xr:uid="{00000000-0005-0000-0000-00001FB20000}"/>
    <cellStyle name="Normal 93 3 4 4" xfId="1810" xr:uid="{00000000-0005-0000-0000-000020B20000}"/>
    <cellStyle name="Normal 93 3 4 4 2" xfId="4850" xr:uid="{00000000-0005-0000-0000-000021B20000}"/>
    <cellStyle name="Normal 93 3 4 4 2 2" xfId="14367" xr:uid="{00000000-0005-0000-0000-000022B20000}"/>
    <cellStyle name="Normal 93 3 4 4 2 3" xfId="22520" xr:uid="{00000000-0005-0000-0000-000023B20000}"/>
    <cellStyle name="Normal 93 3 4 4 2 4" xfId="30673" xr:uid="{00000000-0005-0000-0000-000024B20000}"/>
    <cellStyle name="Normal 93 3 4 4 2 5" xfId="38905" xr:uid="{00000000-0005-0000-0000-000025B20000}"/>
    <cellStyle name="Normal 93 3 4 4 2 6" xfId="48416" xr:uid="{00000000-0005-0000-0000-000026B20000}"/>
    <cellStyle name="Normal 93 3 4 4 3" xfId="7410" xr:uid="{00000000-0005-0000-0000-000027B20000}"/>
    <cellStyle name="Normal 93 3 4 4 3 2" xfId="16927" xr:uid="{00000000-0005-0000-0000-000028B20000}"/>
    <cellStyle name="Normal 93 3 4 4 3 3" xfId="25080" xr:uid="{00000000-0005-0000-0000-000029B20000}"/>
    <cellStyle name="Normal 93 3 4 4 3 4" xfId="33233" xr:uid="{00000000-0005-0000-0000-00002AB20000}"/>
    <cellStyle name="Normal 93 3 4 4 3 5" xfId="41465" xr:uid="{00000000-0005-0000-0000-00002BB20000}"/>
    <cellStyle name="Normal 93 3 4 4 3 6" xfId="50976" xr:uid="{00000000-0005-0000-0000-00002CB20000}"/>
    <cellStyle name="Normal 93 3 4 4 4" xfId="11327" xr:uid="{00000000-0005-0000-0000-00002DB20000}"/>
    <cellStyle name="Normal 93 3 4 4 5" xfId="19486" xr:uid="{00000000-0005-0000-0000-00002EB20000}"/>
    <cellStyle name="Normal 93 3 4 4 6" xfId="27639" xr:uid="{00000000-0005-0000-0000-00002FB20000}"/>
    <cellStyle name="Normal 93 3 4 4 7" xfId="35871" xr:uid="{00000000-0005-0000-0000-000030B20000}"/>
    <cellStyle name="Normal 93 3 4 4 8" xfId="45382" xr:uid="{00000000-0005-0000-0000-000031B20000}"/>
    <cellStyle name="Normal 93 3 4 5" xfId="3567" xr:uid="{00000000-0005-0000-0000-000032B20000}"/>
    <cellStyle name="Normal 93 3 4 5 2" xfId="13084" xr:uid="{00000000-0005-0000-0000-000033B20000}"/>
    <cellStyle name="Normal 93 3 4 5 3" xfId="21240" xr:uid="{00000000-0005-0000-0000-000034B20000}"/>
    <cellStyle name="Normal 93 3 4 5 4" xfId="29393" xr:uid="{00000000-0005-0000-0000-000035B20000}"/>
    <cellStyle name="Normal 93 3 4 5 5" xfId="37625" xr:uid="{00000000-0005-0000-0000-000036B20000}"/>
    <cellStyle name="Normal 93 3 4 5 6" xfId="47136" xr:uid="{00000000-0005-0000-0000-000037B20000}"/>
    <cellStyle name="Normal 93 3 4 6" xfId="6130" xr:uid="{00000000-0005-0000-0000-000038B20000}"/>
    <cellStyle name="Normal 93 3 4 6 2" xfId="15647" xr:uid="{00000000-0005-0000-0000-000039B20000}"/>
    <cellStyle name="Normal 93 3 4 6 3" xfId="23800" xr:uid="{00000000-0005-0000-0000-00003AB20000}"/>
    <cellStyle name="Normal 93 3 4 6 4" xfId="31953" xr:uid="{00000000-0005-0000-0000-00003BB20000}"/>
    <cellStyle name="Normal 93 3 4 6 5" xfId="40185" xr:uid="{00000000-0005-0000-0000-00003CB20000}"/>
    <cellStyle name="Normal 93 3 4 6 6" xfId="49696" xr:uid="{00000000-0005-0000-0000-00003DB20000}"/>
    <cellStyle name="Normal 93 3 4 7" xfId="10047" xr:uid="{00000000-0005-0000-0000-00003EB20000}"/>
    <cellStyle name="Normal 93 3 4 8" xfId="18206" xr:uid="{00000000-0005-0000-0000-00003FB20000}"/>
    <cellStyle name="Normal 93 3 4 9" xfId="26359" xr:uid="{00000000-0005-0000-0000-000040B20000}"/>
    <cellStyle name="Normal 93 3 40" xfId="53532" xr:uid="{00000000-0005-0000-0000-000041B20000}"/>
    <cellStyle name="Normal 93 3 41" xfId="53611" xr:uid="{00000000-0005-0000-0000-000042B20000}"/>
    <cellStyle name="Normal 93 3 42" xfId="53690" xr:uid="{00000000-0005-0000-0000-000043B20000}"/>
    <cellStyle name="Normal 93 3 43" xfId="53769" xr:uid="{00000000-0005-0000-0000-000044B20000}"/>
    <cellStyle name="Normal 93 3 5" xfId="681" xr:uid="{00000000-0005-0000-0000-000045B20000}"/>
    <cellStyle name="Normal 93 3 5 10" xfId="44262" xr:uid="{00000000-0005-0000-0000-000046B20000}"/>
    <cellStyle name="Normal 93 3 5 2" xfId="1327" xr:uid="{00000000-0005-0000-0000-000047B20000}"/>
    <cellStyle name="Normal 93 3 5 2 2" xfId="2610" xr:uid="{00000000-0005-0000-0000-000048B20000}"/>
    <cellStyle name="Normal 93 3 5 2 2 2" xfId="5650" xr:uid="{00000000-0005-0000-0000-000049B20000}"/>
    <cellStyle name="Normal 93 3 5 2 2 2 2" xfId="15167" xr:uid="{00000000-0005-0000-0000-00004AB20000}"/>
    <cellStyle name="Normal 93 3 5 2 2 2 3" xfId="23320" xr:uid="{00000000-0005-0000-0000-00004BB20000}"/>
    <cellStyle name="Normal 93 3 5 2 2 2 4" xfId="31473" xr:uid="{00000000-0005-0000-0000-00004CB20000}"/>
    <cellStyle name="Normal 93 3 5 2 2 2 5" xfId="39705" xr:uid="{00000000-0005-0000-0000-00004DB20000}"/>
    <cellStyle name="Normal 93 3 5 2 2 2 6" xfId="49216" xr:uid="{00000000-0005-0000-0000-00004EB20000}"/>
    <cellStyle name="Normal 93 3 5 2 2 3" xfId="8210" xr:uid="{00000000-0005-0000-0000-00004FB20000}"/>
    <cellStyle name="Normal 93 3 5 2 2 3 2" xfId="17727" xr:uid="{00000000-0005-0000-0000-000050B20000}"/>
    <cellStyle name="Normal 93 3 5 2 2 3 3" xfId="25880" xr:uid="{00000000-0005-0000-0000-000051B20000}"/>
    <cellStyle name="Normal 93 3 5 2 2 3 4" xfId="34033" xr:uid="{00000000-0005-0000-0000-000052B20000}"/>
    <cellStyle name="Normal 93 3 5 2 2 3 5" xfId="42265" xr:uid="{00000000-0005-0000-0000-000053B20000}"/>
    <cellStyle name="Normal 93 3 5 2 2 3 6" xfId="51776" xr:uid="{00000000-0005-0000-0000-000054B20000}"/>
    <cellStyle name="Normal 93 3 5 2 2 4" xfId="12127" xr:uid="{00000000-0005-0000-0000-000055B20000}"/>
    <cellStyle name="Normal 93 3 5 2 2 5" xfId="20286" xr:uid="{00000000-0005-0000-0000-000056B20000}"/>
    <cellStyle name="Normal 93 3 5 2 2 6" xfId="28439" xr:uid="{00000000-0005-0000-0000-000057B20000}"/>
    <cellStyle name="Normal 93 3 5 2 2 7" xfId="36671" xr:uid="{00000000-0005-0000-0000-000058B20000}"/>
    <cellStyle name="Normal 93 3 5 2 2 8" xfId="46182" xr:uid="{00000000-0005-0000-0000-000059B20000}"/>
    <cellStyle name="Normal 93 3 5 2 3" xfId="4370" xr:uid="{00000000-0005-0000-0000-00005AB20000}"/>
    <cellStyle name="Normal 93 3 5 2 3 2" xfId="13887" xr:uid="{00000000-0005-0000-0000-00005BB20000}"/>
    <cellStyle name="Normal 93 3 5 2 3 3" xfId="22040" xr:uid="{00000000-0005-0000-0000-00005CB20000}"/>
    <cellStyle name="Normal 93 3 5 2 3 4" xfId="30193" xr:uid="{00000000-0005-0000-0000-00005DB20000}"/>
    <cellStyle name="Normal 93 3 5 2 3 5" xfId="38425" xr:uid="{00000000-0005-0000-0000-00005EB20000}"/>
    <cellStyle name="Normal 93 3 5 2 3 6" xfId="47936" xr:uid="{00000000-0005-0000-0000-00005FB20000}"/>
    <cellStyle name="Normal 93 3 5 2 4" xfId="6930" xr:uid="{00000000-0005-0000-0000-000060B20000}"/>
    <cellStyle name="Normal 93 3 5 2 4 2" xfId="16447" xr:uid="{00000000-0005-0000-0000-000061B20000}"/>
    <cellStyle name="Normal 93 3 5 2 4 3" xfId="24600" xr:uid="{00000000-0005-0000-0000-000062B20000}"/>
    <cellStyle name="Normal 93 3 5 2 4 4" xfId="32753" xr:uid="{00000000-0005-0000-0000-000063B20000}"/>
    <cellStyle name="Normal 93 3 5 2 4 5" xfId="40985" xr:uid="{00000000-0005-0000-0000-000064B20000}"/>
    <cellStyle name="Normal 93 3 5 2 4 6" xfId="50496" xr:uid="{00000000-0005-0000-0000-000065B20000}"/>
    <cellStyle name="Normal 93 3 5 2 5" xfId="10847" xr:uid="{00000000-0005-0000-0000-000066B20000}"/>
    <cellStyle name="Normal 93 3 5 2 6" xfId="19006" xr:uid="{00000000-0005-0000-0000-000067B20000}"/>
    <cellStyle name="Normal 93 3 5 2 7" xfId="27159" xr:uid="{00000000-0005-0000-0000-000068B20000}"/>
    <cellStyle name="Normal 93 3 5 2 8" xfId="35391" xr:uid="{00000000-0005-0000-0000-000069B20000}"/>
    <cellStyle name="Normal 93 3 5 2 9" xfId="44902" xr:uid="{00000000-0005-0000-0000-00006AB20000}"/>
    <cellStyle name="Normal 93 3 5 3" xfId="1970" xr:uid="{00000000-0005-0000-0000-00006BB20000}"/>
    <cellStyle name="Normal 93 3 5 3 2" xfId="5010" xr:uid="{00000000-0005-0000-0000-00006CB20000}"/>
    <cellStyle name="Normal 93 3 5 3 2 2" xfId="14527" xr:uid="{00000000-0005-0000-0000-00006DB20000}"/>
    <cellStyle name="Normal 93 3 5 3 2 3" xfId="22680" xr:uid="{00000000-0005-0000-0000-00006EB20000}"/>
    <cellStyle name="Normal 93 3 5 3 2 4" xfId="30833" xr:uid="{00000000-0005-0000-0000-00006FB20000}"/>
    <cellStyle name="Normal 93 3 5 3 2 5" xfId="39065" xr:uid="{00000000-0005-0000-0000-000070B20000}"/>
    <cellStyle name="Normal 93 3 5 3 2 6" xfId="48576" xr:uid="{00000000-0005-0000-0000-000071B20000}"/>
    <cellStyle name="Normal 93 3 5 3 3" xfId="7570" xr:uid="{00000000-0005-0000-0000-000072B20000}"/>
    <cellStyle name="Normal 93 3 5 3 3 2" xfId="17087" xr:uid="{00000000-0005-0000-0000-000073B20000}"/>
    <cellStyle name="Normal 93 3 5 3 3 3" xfId="25240" xr:uid="{00000000-0005-0000-0000-000074B20000}"/>
    <cellStyle name="Normal 93 3 5 3 3 4" xfId="33393" xr:uid="{00000000-0005-0000-0000-000075B20000}"/>
    <cellStyle name="Normal 93 3 5 3 3 5" xfId="41625" xr:uid="{00000000-0005-0000-0000-000076B20000}"/>
    <cellStyle name="Normal 93 3 5 3 3 6" xfId="51136" xr:uid="{00000000-0005-0000-0000-000077B20000}"/>
    <cellStyle name="Normal 93 3 5 3 4" xfId="11487" xr:uid="{00000000-0005-0000-0000-000078B20000}"/>
    <cellStyle name="Normal 93 3 5 3 5" xfId="19646" xr:uid="{00000000-0005-0000-0000-000079B20000}"/>
    <cellStyle name="Normal 93 3 5 3 6" xfId="27799" xr:uid="{00000000-0005-0000-0000-00007AB20000}"/>
    <cellStyle name="Normal 93 3 5 3 7" xfId="36031" xr:uid="{00000000-0005-0000-0000-00007BB20000}"/>
    <cellStyle name="Normal 93 3 5 3 8" xfId="45542" xr:uid="{00000000-0005-0000-0000-00007CB20000}"/>
    <cellStyle name="Normal 93 3 5 4" xfId="3727" xr:uid="{00000000-0005-0000-0000-00007DB20000}"/>
    <cellStyle name="Normal 93 3 5 4 2" xfId="13244" xr:uid="{00000000-0005-0000-0000-00007EB20000}"/>
    <cellStyle name="Normal 93 3 5 4 3" xfId="21400" xr:uid="{00000000-0005-0000-0000-00007FB20000}"/>
    <cellStyle name="Normal 93 3 5 4 4" xfId="29553" xr:uid="{00000000-0005-0000-0000-000080B20000}"/>
    <cellStyle name="Normal 93 3 5 4 5" xfId="37785" xr:uid="{00000000-0005-0000-0000-000081B20000}"/>
    <cellStyle name="Normal 93 3 5 4 6" xfId="47296" xr:uid="{00000000-0005-0000-0000-000082B20000}"/>
    <cellStyle name="Normal 93 3 5 5" xfId="6290" xr:uid="{00000000-0005-0000-0000-000083B20000}"/>
    <cellStyle name="Normal 93 3 5 5 2" xfId="15807" xr:uid="{00000000-0005-0000-0000-000084B20000}"/>
    <cellStyle name="Normal 93 3 5 5 3" xfId="23960" xr:uid="{00000000-0005-0000-0000-000085B20000}"/>
    <cellStyle name="Normal 93 3 5 5 4" xfId="32113" xr:uid="{00000000-0005-0000-0000-000086B20000}"/>
    <cellStyle name="Normal 93 3 5 5 5" xfId="40345" xr:uid="{00000000-0005-0000-0000-000087B20000}"/>
    <cellStyle name="Normal 93 3 5 5 6" xfId="49856" xr:uid="{00000000-0005-0000-0000-000088B20000}"/>
    <cellStyle name="Normal 93 3 5 6" xfId="10207" xr:uid="{00000000-0005-0000-0000-000089B20000}"/>
    <cellStyle name="Normal 93 3 5 7" xfId="18366" xr:uid="{00000000-0005-0000-0000-00008AB20000}"/>
    <cellStyle name="Normal 93 3 5 8" xfId="26519" xr:uid="{00000000-0005-0000-0000-00008BB20000}"/>
    <cellStyle name="Normal 93 3 5 9" xfId="34751" xr:uid="{00000000-0005-0000-0000-00008CB20000}"/>
    <cellStyle name="Normal 93 3 6" xfId="1007" xr:uid="{00000000-0005-0000-0000-00008DB20000}"/>
    <cellStyle name="Normal 93 3 6 2" xfId="2290" xr:uid="{00000000-0005-0000-0000-00008EB20000}"/>
    <cellStyle name="Normal 93 3 6 2 2" xfId="5330" xr:uid="{00000000-0005-0000-0000-00008FB20000}"/>
    <cellStyle name="Normal 93 3 6 2 2 2" xfId="14847" xr:uid="{00000000-0005-0000-0000-000090B20000}"/>
    <cellStyle name="Normal 93 3 6 2 2 3" xfId="23000" xr:uid="{00000000-0005-0000-0000-000091B20000}"/>
    <cellStyle name="Normal 93 3 6 2 2 4" xfId="31153" xr:uid="{00000000-0005-0000-0000-000092B20000}"/>
    <cellStyle name="Normal 93 3 6 2 2 5" xfId="39385" xr:uid="{00000000-0005-0000-0000-000093B20000}"/>
    <cellStyle name="Normal 93 3 6 2 2 6" xfId="48896" xr:uid="{00000000-0005-0000-0000-000094B20000}"/>
    <cellStyle name="Normal 93 3 6 2 3" xfId="7890" xr:uid="{00000000-0005-0000-0000-000095B20000}"/>
    <cellStyle name="Normal 93 3 6 2 3 2" xfId="17407" xr:uid="{00000000-0005-0000-0000-000096B20000}"/>
    <cellStyle name="Normal 93 3 6 2 3 3" xfId="25560" xr:uid="{00000000-0005-0000-0000-000097B20000}"/>
    <cellStyle name="Normal 93 3 6 2 3 4" xfId="33713" xr:uid="{00000000-0005-0000-0000-000098B20000}"/>
    <cellStyle name="Normal 93 3 6 2 3 5" xfId="41945" xr:uid="{00000000-0005-0000-0000-000099B20000}"/>
    <cellStyle name="Normal 93 3 6 2 3 6" xfId="51456" xr:uid="{00000000-0005-0000-0000-00009AB20000}"/>
    <cellStyle name="Normal 93 3 6 2 4" xfId="11807" xr:uid="{00000000-0005-0000-0000-00009BB20000}"/>
    <cellStyle name="Normal 93 3 6 2 5" xfId="19966" xr:uid="{00000000-0005-0000-0000-00009CB20000}"/>
    <cellStyle name="Normal 93 3 6 2 6" xfId="28119" xr:uid="{00000000-0005-0000-0000-00009DB20000}"/>
    <cellStyle name="Normal 93 3 6 2 7" xfId="36351" xr:uid="{00000000-0005-0000-0000-00009EB20000}"/>
    <cellStyle name="Normal 93 3 6 2 8" xfId="45862" xr:uid="{00000000-0005-0000-0000-00009FB20000}"/>
    <cellStyle name="Normal 93 3 6 3" xfId="4050" xr:uid="{00000000-0005-0000-0000-0000A0B20000}"/>
    <cellStyle name="Normal 93 3 6 3 2" xfId="13567" xr:uid="{00000000-0005-0000-0000-0000A1B20000}"/>
    <cellStyle name="Normal 93 3 6 3 3" xfId="21720" xr:uid="{00000000-0005-0000-0000-0000A2B20000}"/>
    <cellStyle name="Normal 93 3 6 3 4" xfId="29873" xr:uid="{00000000-0005-0000-0000-0000A3B20000}"/>
    <cellStyle name="Normal 93 3 6 3 5" xfId="38105" xr:uid="{00000000-0005-0000-0000-0000A4B20000}"/>
    <cellStyle name="Normal 93 3 6 3 6" xfId="47616" xr:uid="{00000000-0005-0000-0000-0000A5B20000}"/>
    <cellStyle name="Normal 93 3 6 4" xfId="6610" xr:uid="{00000000-0005-0000-0000-0000A6B20000}"/>
    <cellStyle name="Normal 93 3 6 4 2" xfId="16127" xr:uid="{00000000-0005-0000-0000-0000A7B20000}"/>
    <cellStyle name="Normal 93 3 6 4 3" xfId="24280" xr:uid="{00000000-0005-0000-0000-0000A8B20000}"/>
    <cellStyle name="Normal 93 3 6 4 4" xfId="32433" xr:uid="{00000000-0005-0000-0000-0000A9B20000}"/>
    <cellStyle name="Normal 93 3 6 4 5" xfId="40665" xr:uid="{00000000-0005-0000-0000-0000AAB20000}"/>
    <cellStyle name="Normal 93 3 6 4 6" xfId="50176" xr:uid="{00000000-0005-0000-0000-0000ABB20000}"/>
    <cellStyle name="Normal 93 3 6 5" xfId="10527" xr:uid="{00000000-0005-0000-0000-0000ACB20000}"/>
    <cellStyle name="Normal 93 3 6 6" xfId="18686" xr:uid="{00000000-0005-0000-0000-0000ADB20000}"/>
    <cellStyle name="Normal 93 3 6 7" xfId="26839" xr:uid="{00000000-0005-0000-0000-0000AEB20000}"/>
    <cellStyle name="Normal 93 3 6 8" xfId="35071" xr:uid="{00000000-0005-0000-0000-0000AFB20000}"/>
    <cellStyle name="Normal 93 3 6 9" xfId="44582" xr:uid="{00000000-0005-0000-0000-0000B0B20000}"/>
    <cellStyle name="Normal 93 3 7" xfId="1650" xr:uid="{00000000-0005-0000-0000-0000B1B20000}"/>
    <cellStyle name="Normal 93 3 7 2" xfId="4690" xr:uid="{00000000-0005-0000-0000-0000B2B20000}"/>
    <cellStyle name="Normal 93 3 7 2 2" xfId="14207" xr:uid="{00000000-0005-0000-0000-0000B3B20000}"/>
    <cellStyle name="Normal 93 3 7 2 3" xfId="22360" xr:uid="{00000000-0005-0000-0000-0000B4B20000}"/>
    <cellStyle name="Normal 93 3 7 2 4" xfId="30513" xr:uid="{00000000-0005-0000-0000-0000B5B20000}"/>
    <cellStyle name="Normal 93 3 7 2 5" xfId="38745" xr:uid="{00000000-0005-0000-0000-0000B6B20000}"/>
    <cellStyle name="Normal 93 3 7 2 6" xfId="48256" xr:uid="{00000000-0005-0000-0000-0000B7B20000}"/>
    <cellStyle name="Normal 93 3 7 3" xfId="7250" xr:uid="{00000000-0005-0000-0000-0000B8B20000}"/>
    <cellStyle name="Normal 93 3 7 3 2" xfId="16767" xr:uid="{00000000-0005-0000-0000-0000B9B20000}"/>
    <cellStyle name="Normal 93 3 7 3 3" xfId="24920" xr:uid="{00000000-0005-0000-0000-0000BAB20000}"/>
    <cellStyle name="Normal 93 3 7 3 4" xfId="33073" xr:uid="{00000000-0005-0000-0000-0000BBB20000}"/>
    <cellStyle name="Normal 93 3 7 3 5" xfId="41305" xr:uid="{00000000-0005-0000-0000-0000BCB20000}"/>
    <cellStyle name="Normal 93 3 7 3 6" xfId="50816" xr:uid="{00000000-0005-0000-0000-0000BDB20000}"/>
    <cellStyle name="Normal 93 3 7 4" xfId="11167" xr:uid="{00000000-0005-0000-0000-0000BEB20000}"/>
    <cellStyle name="Normal 93 3 7 5" xfId="19326" xr:uid="{00000000-0005-0000-0000-0000BFB20000}"/>
    <cellStyle name="Normal 93 3 7 6" xfId="27479" xr:uid="{00000000-0005-0000-0000-0000C0B20000}"/>
    <cellStyle name="Normal 93 3 7 7" xfId="35711" xr:uid="{00000000-0005-0000-0000-0000C1B20000}"/>
    <cellStyle name="Normal 93 3 7 8" xfId="45222" xr:uid="{00000000-0005-0000-0000-0000C2B20000}"/>
    <cellStyle name="Normal 93 3 8" xfId="2929" xr:uid="{00000000-0005-0000-0000-0000C3B20000}"/>
    <cellStyle name="Normal 93 3 8 2" xfId="12446" xr:uid="{00000000-0005-0000-0000-0000C4B20000}"/>
    <cellStyle name="Normal 93 3 8 3" xfId="20605" xr:uid="{00000000-0005-0000-0000-0000C5B20000}"/>
    <cellStyle name="Normal 93 3 8 4" xfId="28758" xr:uid="{00000000-0005-0000-0000-0000C6B20000}"/>
    <cellStyle name="Normal 93 3 8 5" xfId="36990" xr:uid="{00000000-0005-0000-0000-0000C7B20000}"/>
    <cellStyle name="Normal 93 3 8 6" xfId="46501" xr:uid="{00000000-0005-0000-0000-0000C8B20000}"/>
    <cellStyle name="Normal 93 3 9" xfId="3008" xr:uid="{00000000-0005-0000-0000-0000C9B20000}"/>
    <cellStyle name="Normal 93 3 9 2" xfId="12525" xr:uid="{00000000-0005-0000-0000-0000CAB20000}"/>
    <cellStyle name="Normal 93 3 9 3" xfId="20684" xr:uid="{00000000-0005-0000-0000-0000CBB20000}"/>
    <cellStyle name="Normal 93 3 9 4" xfId="28837" xr:uid="{00000000-0005-0000-0000-0000CCB20000}"/>
    <cellStyle name="Normal 93 3 9 5" xfId="37069" xr:uid="{00000000-0005-0000-0000-0000CDB20000}"/>
    <cellStyle name="Normal 93 3 9 6" xfId="46580" xr:uid="{00000000-0005-0000-0000-0000CEB20000}"/>
    <cellStyle name="Normal 94" xfId="306" xr:uid="{00000000-0005-0000-0000-0000CFB20000}"/>
    <cellStyle name="Normal 94 2" xfId="307" xr:uid="{00000000-0005-0000-0000-0000D0B20000}"/>
    <cellStyle name="Normal 94 3" xfId="308" xr:uid="{00000000-0005-0000-0000-0000D1B20000}"/>
    <cellStyle name="Normal 94 3 10" xfId="3088" xr:uid="{00000000-0005-0000-0000-0000D2B20000}"/>
    <cellStyle name="Normal 94 3 10 2" xfId="12605" xr:uid="{00000000-0005-0000-0000-0000D3B20000}"/>
    <cellStyle name="Normal 94 3 10 3" xfId="20764" xr:uid="{00000000-0005-0000-0000-0000D4B20000}"/>
    <cellStyle name="Normal 94 3 10 4" xfId="28917" xr:uid="{00000000-0005-0000-0000-0000D5B20000}"/>
    <cellStyle name="Normal 94 3 10 5" xfId="37149" xr:uid="{00000000-0005-0000-0000-0000D6B20000}"/>
    <cellStyle name="Normal 94 3 10 6" xfId="46660" xr:uid="{00000000-0005-0000-0000-0000D7B20000}"/>
    <cellStyle name="Normal 94 3 11" xfId="3167" xr:uid="{00000000-0005-0000-0000-0000D8B20000}"/>
    <cellStyle name="Normal 94 3 11 2" xfId="12684" xr:uid="{00000000-0005-0000-0000-0000D9B20000}"/>
    <cellStyle name="Normal 94 3 11 3" xfId="20843" xr:uid="{00000000-0005-0000-0000-0000DAB20000}"/>
    <cellStyle name="Normal 94 3 11 4" xfId="28996" xr:uid="{00000000-0005-0000-0000-0000DBB20000}"/>
    <cellStyle name="Normal 94 3 11 5" xfId="37228" xr:uid="{00000000-0005-0000-0000-0000DCB20000}"/>
    <cellStyle name="Normal 94 3 11 6" xfId="46739" xr:uid="{00000000-0005-0000-0000-0000DDB20000}"/>
    <cellStyle name="Normal 94 3 12" xfId="3246" xr:uid="{00000000-0005-0000-0000-0000DEB20000}"/>
    <cellStyle name="Normal 94 3 12 2" xfId="12763" xr:uid="{00000000-0005-0000-0000-0000DFB20000}"/>
    <cellStyle name="Normal 94 3 12 3" xfId="20922" xr:uid="{00000000-0005-0000-0000-0000E0B20000}"/>
    <cellStyle name="Normal 94 3 12 4" xfId="29075" xr:uid="{00000000-0005-0000-0000-0000E1B20000}"/>
    <cellStyle name="Normal 94 3 12 5" xfId="37307" xr:uid="{00000000-0005-0000-0000-0000E2B20000}"/>
    <cellStyle name="Normal 94 3 12 6" xfId="46818" xr:uid="{00000000-0005-0000-0000-0000E3B20000}"/>
    <cellStyle name="Normal 94 3 13" xfId="3325" xr:uid="{00000000-0005-0000-0000-0000E4B20000}"/>
    <cellStyle name="Normal 94 3 13 2" xfId="12842" xr:uid="{00000000-0005-0000-0000-0000E5B20000}"/>
    <cellStyle name="Normal 94 3 13 3" xfId="21001" xr:uid="{00000000-0005-0000-0000-0000E6B20000}"/>
    <cellStyle name="Normal 94 3 13 4" xfId="29154" xr:uid="{00000000-0005-0000-0000-0000E7B20000}"/>
    <cellStyle name="Normal 94 3 13 5" xfId="37386" xr:uid="{00000000-0005-0000-0000-0000E8B20000}"/>
    <cellStyle name="Normal 94 3 13 6" xfId="46897" xr:uid="{00000000-0005-0000-0000-0000E9B20000}"/>
    <cellStyle name="Normal 94 3 14" xfId="3405" xr:uid="{00000000-0005-0000-0000-0000EAB20000}"/>
    <cellStyle name="Normal 94 3 14 2" xfId="12922" xr:uid="{00000000-0005-0000-0000-0000EBB20000}"/>
    <cellStyle name="Normal 94 3 14 3" xfId="21081" xr:uid="{00000000-0005-0000-0000-0000ECB20000}"/>
    <cellStyle name="Normal 94 3 14 4" xfId="29234" xr:uid="{00000000-0005-0000-0000-0000EDB20000}"/>
    <cellStyle name="Normal 94 3 14 5" xfId="37466" xr:uid="{00000000-0005-0000-0000-0000EEB20000}"/>
    <cellStyle name="Normal 94 3 14 6" xfId="46977" xr:uid="{00000000-0005-0000-0000-0000EFB20000}"/>
    <cellStyle name="Normal 94 3 15" xfId="5971" xr:uid="{00000000-0005-0000-0000-0000F0B20000}"/>
    <cellStyle name="Normal 94 3 15 2" xfId="15488" xr:uid="{00000000-0005-0000-0000-0000F1B20000}"/>
    <cellStyle name="Normal 94 3 15 3" xfId="23641" xr:uid="{00000000-0005-0000-0000-0000F2B20000}"/>
    <cellStyle name="Normal 94 3 15 4" xfId="31794" xr:uid="{00000000-0005-0000-0000-0000F3B20000}"/>
    <cellStyle name="Normal 94 3 15 5" xfId="40026" xr:uid="{00000000-0005-0000-0000-0000F4B20000}"/>
    <cellStyle name="Normal 94 3 15 6" xfId="49537" xr:uid="{00000000-0005-0000-0000-0000F5B20000}"/>
    <cellStyle name="Normal 94 3 16" xfId="8530" xr:uid="{00000000-0005-0000-0000-0000F6B20000}"/>
    <cellStyle name="Normal 94 3 16 2" xfId="42585" xr:uid="{00000000-0005-0000-0000-0000F7B20000}"/>
    <cellStyle name="Normal 94 3 16 3" xfId="52096" xr:uid="{00000000-0005-0000-0000-0000F8B20000}"/>
    <cellStyle name="Normal 94 3 17" xfId="8609" xr:uid="{00000000-0005-0000-0000-0000F9B20000}"/>
    <cellStyle name="Normal 94 3 17 2" xfId="42664" xr:uid="{00000000-0005-0000-0000-0000FAB20000}"/>
    <cellStyle name="Normal 94 3 17 3" xfId="52175" xr:uid="{00000000-0005-0000-0000-0000FBB20000}"/>
    <cellStyle name="Normal 94 3 18" xfId="8688" xr:uid="{00000000-0005-0000-0000-0000FCB20000}"/>
    <cellStyle name="Normal 94 3 18 2" xfId="42743" xr:uid="{00000000-0005-0000-0000-0000FDB20000}"/>
    <cellStyle name="Normal 94 3 18 3" xfId="52254" xr:uid="{00000000-0005-0000-0000-0000FEB20000}"/>
    <cellStyle name="Normal 94 3 19" xfId="8767" xr:uid="{00000000-0005-0000-0000-0000FFB20000}"/>
    <cellStyle name="Normal 94 3 19 2" xfId="42822" xr:uid="{00000000-0005-0000-0000-000000B30000}"/>
    <cellStyle name="Normal 94 3 19 3" xfId="52333" xr:uid="{00000000-0005-0000-0000-000001B30000}"/>
    <cellStyle name="Normal 94 3 2" xfId="404" xr:uid="{00000000-0005-0000-0000-000002B30000}"/>
    <cellStyle name="Normal 94 3 2 10" xfId="3214" xr:uid="{00000000-0005-0000-0000-000003B30000}"/>
    <cellStyle name="Normal 94 3 2 10 2" xfId="12731" xr:uid="{00000000-0005-0000-0000-000004B30000}"/>
    <cellStyle name="Normal 94 3 2 10 3" xfId="20890" xr:uid="{00000000-0005-0000-0000-000005B30000}"/>
    <cellStyle name="Normal 94 3 2 10 4" xfId="29043" xr:uid="{00000000-0005-0000-0000-000006B30000}"/>
    <cellStyle name="Normal 94 3 2 10 5" xfId="37275" xr:uid="{00000000-0005-0000-0000-000007B30000}"/>
    <cellStyle name="Normal 94 3 2 10 6" xfId="46786" xr:uid="{00000000-0005-0000-0000-000008B30000}"/>
    <cellStyle name="Normal 94 3 2 11" xfId="3293" xr:uid="{00000000-0005-0000-0000-000009B30000}"/>
    <cellStyle name="Normal 94 3 2 11 2" xfId="12810" xr:uid="{00000000-0005-0000-0000-00000AB30000}"/>
    <cellStyle name="Normal 94 3 2 11 3" xfId="20969" xr:uid="{00000000-0005-0000-0000-00000BB30000}"/>
    <cellStyle name="Normal 94 3 2 11 4" xfId="29122" xr:uid="{00000000-0005-0000-0000-00000CB30000}"/>
    <cellStyle name="Normal 94 3 2 11 5" xfId="37354" xr:uid="{00000000-0005-0000-0000-00000DB30000}"/>
    <cellStyle name="Normal 94 3 2 11 6" xfId="46865" xr:uid="{00000000-0005-0000-0000-00000EB30000}"/>
    <cellStyle name="Normal 94 3 2 12" xfId="3372" xr:uid="{00000000-0005-0000-0000-00000FB30000}"/>
    <cellStyle name="Normal 94 3 2 12 2" xfId="12889" xr:uid="{00000000-0005-0000-0000-000010B30000}"/>
    <cellStyle name="Normal 94 3 2 12 3" xfId="21048" xr:uid="{00000000-0005-0000-0000-000011B30000}"/>
    <cellStyle name="Normal 94 3 2 12 4" xfId="29201" xr:uid="{00000000-0005-0000-0000-000012B30000}"/>
    <cellStyle name="Normal 94 3 2 12 5" xfId="37433" xr:uid="{00000000-0005-0000-0000-000013B30000}"/>
    <cellStyle name="Normal 94 3 2 12 6" xfId="46944" xr:uid="{00000000-0005-0000-0000-000014B30000}"/>
    <cellStyle name="Normal 94 3 2 13" xfId="3452" xr:uid="{00000000-0005-0000-0000-000015B30000}"/>
    <cellStyle name="Normal 94 3 2 13 2" xfId="12969" xr:uid="{00000000-0005-0000-0000-000016B30000}"/>
    <cellStyle name="Normal 94 3 2 13 3" xfId="21128" xr:uid="{00000000-0005-0000-0000-000017B30000}"/>
    <cellStyle name="Normal 94 3 2 13 4" xfId="29281" xr:uid="{00000000-0005-0000-0000-000018B30000}"/>
    <cellStyle name="Normal 94 3 2 13 5" xfId="37513" xr:uid="{00000000-0005-0000-0000-000019B30000}"/>
    <cellStyle name="Normal 94 3 2 13 6" xfId="47024" xr:uid="{00000000-0005-0000-0000-00001AB30000}"/>
    <cellStyle name="Normal 94 3 2 14" xfId="6018" xr:uid="{00000000-0005-0000-0000-00001BB30000}"/>
    <cellStyle name="Normal 94 3 2 14 2" xfId="15535" xr:uid="{00000000-0005-0000-0000-00001CB30000}"/>
    <cellStyle name="Normal 94 3 2 14 3" xfId="23688" xr:uid="{00000000-0005-0000-0000-00001DB30000}"/>
    <cellStyle name="Normal 94 3 2 14 4" xfId="31841" xr:uid="{00000000-0005-0000-0000-00001EB30000}"/>
    <cellStyle name="Normal 94 3 2 14 5" xfId="40073" xr:uid="{00000000-0005-0000-0000-00001FB30000}"/>
    <cellStyle name="Normal 94 3 2 14 6" xfId="49584" xr:uid="{00000000-0005-0000-0000-000020B30000}"/>
    <cellStyle name="Normal 94 3 2 15" xfId="8577" xr:uid="{00000000-0005-0000-0000-000021B30000}"/>
    <cellStyle name="Normal 94 3 2 15 2" xfId="42632" xr:uid="{00000000-0005-0000-0000-000022B30000}"/>
    <cellStyle name="Normal 94 3 2 15 3" xfId="52143" xr:uid="{00000000-0005-0000-0000-000023B30000}"/>
    <cellStyle name="Normal 94 3 2 16" xfId="8656" xr:uid="{00000000-0005-0000-0000-000024B30000}"/>
    <cellStyle name="Normal 94 3 2 16 2" xfId="42711" xr:uid="{00000000-0005-0000-0000-000025B30000}"/>
    <cellStyle name="Normal 94 3 2 16 3" xfId="52222" xr:uid="{00000000-0005-0000-0000-000026B30000}"/>
    <cellStyle name="Normal 94 3 2 17" xfId="8735" xr:uid="{00000000-0005-0000-0000-000027B30000}"/>
    <cellStyle name="Normal 94 3 2 17 2" xfId="42790" xr:uid="{00000000-0005-0000-0000-000028B30000}"/>
    <cellStyle name="Normal 94 3 2 17 3" xfId="52301" xr:uid="{00000000-0005-0000-0000-000029B30000}"/>
    <cellStyle name="Normal 94 3 2 18" xfId="8814" xr:uid="{00000000-0005-0000-0000-00002AB30000}"/>
    <cellStyle name="Normal 94 3 2 18 2" xfId="42869" xr:uid="{00000000-0005-0000-0000-00002BB30000}"/>
    <cellStyle name="Normal 94 3 2 18 3" xfId="52380" xr:uid="{00000000-0005-0000-0000-00002CB30000}"/>
    <cellStyle name="Normal 94 3 2 19" xfId="8893" xr:uid="{00000000-0005-0000-0000-00002DB30000}"/>
    <cellStyle name="Normal 94 3 2 19 2" xfId="42948" xr:uid="{00000000-0005-0000-0000-00002EB30000}"/>
    <cellStyle name="Normal 94 3 2 19 3" xfId="52459" xr:uid="{00000000-0005-0000-0000-00002FB30000}"/>
    <cellStyle name="Normal 94 3 2 2" xfId="485" xr:uid="{00000000-0005-0000-0000-000030B30000}"/>
    <cellStyle name="Normal 94 3 2 2 10" xfId="26327" xr:uid="{00000000-0005-0000-0000-000031B30000}"/>
    <cellStyle name="Normal 94 3 2 2 11" xfId="34559" xr:uid="{00000000-0005-0000-0000-000032B30000}"/>
    <cellStyle name="Normal 94 3 2 2 12" xfId="44070" xr:uid="{00000000-0005-0000-0000-000033B30000}"/>
    <cellStyle name="Normal 94 3 2 2 2" xfId="646" xr:uid="{00000000-0005-0000-0000-000034B30000}"/>
    <cellStyle name="Normal 94 3 2 2 2 10" xfId="34719" xr:uid="{00000000-0005-0000-0000-000035B30000}"/>
    <cellStyle name="Normal 94 3 2 2 2 11" xfId="44230" xr:uid="{00000000-0005-0000-0000-000036B30000}"/>
    <cellStyle name="Normal 94 3 2 2 2 2" xfId="972" xr:uid="{00000000-0005-0000-0000-000037B30000}"/>
    <cellStyle name="Normal 94 3 2 2 2 2 10" xfId="44550" xr:uid="{00000000-0005-0000-0000-000038B30000}"/>
    <cellStyle name="Normal 94 3 2 2 2 2 2" xfId="1615" xr:uid="{00000000-0005-0000-0000-000039B30000}"/>
    <cellStyle name="Normal 94 3 2 2 2 2 2 2" xfId="2898" xr:uid="{00000000-0005-0000-0000-00003AB30000}"/>
    <cellStyle name="Normal 94 3 2 2 2 2 2 2 2" xfId="5938" xr:uid="{00000000-0005-0000-0000-00003BB30000}"/>
    <cellStyle name="Normal 94 3 2 2 2 2 2 2 2 2" xfId="15455" xr:uid="{00000000-0005-0000-0000-00003CB30000}"/>
    <cellStyle name="Normal 94 3 2 2 2 2 2 2 2 3" xfId="23608" xr:uid="{00000000-0005-0000-0000-00003DB30000}"/>
    <cellStyle name="Normal 94 3 2 2 2 2 2 2 2 4" xfId="31761" xr:uid="{00000000-0005-0000-0000-00003EB30000}"/>
    <cellStyle name="Normal 94 3 2 2 2 2 2 2 2 5" xfId="39993" xr:uid="{00000000-0005-0000-0000-00003FB30000}"/>
    <cellStyle name="Normal 94 3 2 2 2 2 2 2 2 6" xfId="49504" xr:uid="{00000000-0005-0000-0000-000040B30000}"/>
    <cellStyle name="Normal 94 3 2 2 2 2 2 2 3" xfId="8498" xr:uid="{00000000-0005-0000-0000-000041B30000}"/>
    <cellStyle name="Normal 94 3 2 2 2 2 2 2 3 2" xfId="18015" xr:uid="{00000000-0005-0000-0000-000042B30000}"/>
    <cellStyle name="Normal 94 3 2 2 2 2 2 2 3 3" xfId="26168" xr:uid="{00000000-0005-0000-0000-000043B30000}"/>
    <cellStyle name="Normal 94 3 2 2 2 2 2 2 3 4" xfId="34321" xr:uid="{00000000-0005-0000-0000-000044B30000}"/>
    <cellStyle name="Normal 94 3 2 2 2 2 2 2 3 5" xfId="42553" xr:uid="{00000000-0005-0000-0000-000045B30000}"/>
    <cellStyle name="Normal 94 3 2 2 2 2 2 2 3 6" xfId="52064" xr:uid="{00000000-0005-0000-0000-000046B30000}"/>
    <cellStyle name="Normal 94 3 2 2 2 2 2 2 4" xfId="12415" xr:uid="{00000000-0005-0000-0000-000047B30000}"/>
    <cellStyle name="Normal 94 3 2 2 2 2 2 2 5" xfId="20574" xr:uid="{00000000-0005-0000-0000-000048B30000}"/>
    <cellStyle name="Normal 94 3 2 2 2 2 2 2 6" xfId="28727" xr:uid="{00000000-0005-0000-0000-000049B30000}"/>
    <cellStyle name="Normal 94 3 2 2 2 2 2 2 7" xfId="36959" xr:uid="{00000000-0005-0000-0000-00004AB30000}"/>
    <cellStyle name="Normal 94 3 2 2 2 2 2 2 8" xfId="46470" xr:uid="{00000000-0005-0000-0000-00004BB30000}"/>
    <cellStyle name="Normal 94 3 2 2 2 2 2 3" xfId="4658" xr:uid="{00000000-0005-0000-0000-00004CB30000}"/>
    <cellStyle name="Normal 94 3 2 2 2 2 2 3 2" xfId="14175" xr:uid="{00000000-0005-0000-0000-00004DB30000}"/>
    <cellStyle name="Normal 94 3 2 2 2 2 2 3 3" xfId="22328" xr:uid="{00000000-0005-0000-0000-00004EB30000}"/>
    <cellStyle name="Normal 94 3 2 2 2 2 2 3 4" xfId="30481" xr:uid="{00000000-0005-0000-0000-00004FB30000}"/>
    <cellStyle name="Normal 94 3 2 2 2 2 2 3 5" xfId="38713" xr:uid="{00000000-0005-0000-0000-000050B30000}"/>
    <cellStyle name="Normal 94 3 2 2 2 2 2 3 6" xfId="48224" xr:uid="{00000000-0005-0000-0000-000051B30000}"/>
    <cellStyle name="Normal 94 3 2 2 2 2 2 4" xfId="7218" xr:uid="{00000000-0005-0000-0000-000052B30000}"/>
    <cellStyle name="Normal 94 3 2 2 2 2 2 4 2" xfId="16735" xr:uid="{00000000-0005-0000-0000-000053B30000}"/>
    <cellStyle name="Normal 94 3 2 2 2 2 2 4 3" xfId="24888" xr:uid="{00000000-0005-0000-0000-000054B30000}"/>
    <cellStyle name="Normal 94 3 2 2 2 2 2 4 4" xfId="33041" xr:uid="{00000000-0005-0000-0000-000055B30000}"/>
    <cellStyle name="Normal 94 3 2 2 2 2 2 4 5" xfId="41273" xr:uid="{00000000-0005-0000-0000-000056B30000}"/>
    <cellStyle name="Normal 94 3 2 2 2 2 2 4 6" xfId="50784" xr:uid="{00000000-0005-0000-0000-000057B30000}"/>
    <cellStyle name="Normal 94 3 2 2 2 2 2 5" xfId="11135" xr:uid="{00000000-0005-0000-0000-000058B30000}"/>
    <cellStyle name="Normal 94 3 2 2 2 2 2 6" xfId="19294" xr:uid="{00000000-0005-0000-0000-000059B30000}"/>
    <cellStyle name="Normal 94 3 2 2 2 2 2 7" xfId="27447" xr:uid="{00000000-0005-0000-0000-00005AB30000}"/>
    <cellStyle name="Normal 94 3 2 2 2 2 2 8" xfId="35679" xr:uid="{00000000-0005-0000-0000-00005BB30000}"/>
    <cellStyle name="Normal 94 3 2 2 2 2 2 9" xfId="45190" xr:uid="{00000000-0005-0000-0000-00005CB30000}"/>
    <cellStyle name="Normal 94 3 2 2 2 2 3" xfId="2258" xr:uid="{00000000-0005-0000-0000-00005DB30000}"/>
    <cellStyle name="Normal 94 3 2 2 2 2 3 2" xfId="5298" xr:uid="{00000000-0005-0000-0000-00005EB30000}"/>
    <cellStyle name="Normal 94 3 2 2 2 2 3 2 2" xfId="14815" xr:uid="{00000000-0005-0000-0000-00005FB30000}"/>
    <cellStyle name="Normal 94 3 2 2 2 2 3 2 3" xfId="22968" xr:uid="{00000000-0005-0000-0000-000060B30000}"/>
    <cellStyle name="Normal 94 3 2 2 2 2 3 2 4" xfId="31121" xr:uid="{00000000-0005-0000-0000-000061B30000}"/>
    <cellStyle name="Normal 94 3 2 2 2 2 3 2 5" xfId="39353" xr:uid="{00000000-0005-0000-0000-000062B30000}"/>
    <cellStyle name="Normal 94 3 2 2 2 2 3 2 6" xfId="48864" xr:uid="{00000000-0005-0000-0000-000063B30000}"/>
    <cellStyle name="Normal 94 3 2 2 2 2 3 3" xfId="7858" xr:uid="{00000000-0005-0000-0000-000064B30000}"/>
    <cellStyle name="Normal 94 3 2 2 2 2 3 3 2" xfId="17375" xr:uid="{00000000-0005-0000-0000-000065B30000}"/>
    <cellStyle name="Normal 94 3 2 2 2 2 3 3 3" xfId="25528" xr:uid="{00000000-0005-0000-0000-000066B30000}"/>
    <cellStyle name="Normal 94 3 2 2 2 2 3 3 4" xfId="33681" xr:uid="{00000000-0005-0000-0000-000067B30000}"/>
    <cellStyle name="Normal 94 3 2 2 2 2 3 3 5" xfId="41913" xr:uid="{00000000-0005-0000-0000-000068B30000}"/>
    <cellStyle name="Normal 94 3 2 2 2 2 3 3 6" xfId="51424" xr:uid="{00000000-0005-0000-0000-000069B30000}"/>
    <cellStyle name="Normal 94 3 2 2 2 2 3 4" xfId="11775" xr:uid="{00000000-0005-0000-0000-00006AB30000}"/>
    <cellStyle name="Normal 94 3 2 2 2 2 3 5" xfId="19934" xr:uid="{00000000-0005-0000-0000-00006BB30000}"/>
    <cellStyle name="Normal 94 3 2 2 2 2 3 6" xfId="28087" xr:uid="{00000000-0005-0000-0000-00006CB30000}"/>
    <cellStyle name="Normal 94 3 2 2 2 2 3 7" xfId="36319" xr:uid="{00000000-0005-0000-0000-00006DB30000}"/>
    <cellStyle name="Normal 94 3 2 2 2 2 3 8" xfId="45830" xr:uid="{00000000-0005-0000-0000-00006EB30000}"/>
    <cellStyle name="Normal 94 3 2 2 2 2 4" xfId="4018" xr:uid="{00000000-0005-0000-0000-00006FB30000}"/>
    <cellStyle name="Normal 94 3 2 2 2 2 4 2" xfId="13535" xr:uid="{00000000-0005-0000-0000-000070B30000}"/>
    <cellStyle name="Normal 94 3 2 2 2 2 4 3" xfId="21688" xr:uid="{00000000-0005-0000-0000-000071B30000}"/>
    <cellStyle name="Normal 94 3 2 2 2 2 4 4" xfId="29841" xr:uid="{00000000-0005-0000-0000-000072B30000}"/>
    <cellStyle name="Normal 94 3 2 2 2 2 4 5" xfId="38073" xr:uid="{00000000-0005-0000-0000-000073B30000}"/>
    <cellStyle name="Normal 94 3 2 2 2 2 4 6" xfId="47584" xr:uid="{00000000-0005-0000-0000-000074B30000}"/>
    <cellStyle name="Normal 94 3 2 2 2 2 5" xfId="6578" xr:uid="{00000000-0005-0000-0000-000075B30000}"/>
    <cellStyle name="Normal 94 3 2 2 2 2 5 2" xfId="16095" xr:uid="{00000000-0005-0000-0000-000076B30000}"/>
    <cellStyle name="Normal 94 3 2 2 2 2 5 3" xfId="24248" xr:uid="{00000000-0005-0000-0000-000077B30000}"/>
    <cellStyle name="Normal 94 3 2 2 2 2 5 4" xfId="32401" xr:uid="{00000000-0005-0000-0000-000078B30000}"/>
    <cellStyle name="Normal 94 3 2 2 2 2 5 5" xfId="40633" xr:uid="{00000000-0005-0000-0000-000079B30000}"/>
    <cellStyle name="Normal 94 3 2 2 2 2 5 6" xfId="50144" xr:uid="{00000000-0005-0000-0000-00007AB30000}"/>
    <cellStyle name="Normal 94 3 2 2 2 2 6" xfId="10495" xr:uid="{00000000-0005-0000-0000-00007BB30000}"/>
    <cellStyle name="Normal 94 3 2 2 2 2 7" xfId="18654" xr:uid="{00000000-0005-0000-0000-00007CB30000}"/>
    <cellStyle name="Normal 94 3 2 2 2 2 8" xfId="26807" xr:uid="{00000000-0005-0000-0000-00007DB30000}"/>
    <cellStyle name="Normal 94 3 2 2 2 2 9" xfId="35039" xr:uid="{00000000-0005-0000-0000-00007EB30000}"/>
    <cellStyle name="Normal 94 3 2 2 2 3" xfId="1295" xr:uid="{00000000-0005-0000-0000-00007FB30000}"/>
    <cellStyle name="Normal 94 3 2 2 2 3 2" xfId="2578" xr:uid="{00000000-0005-0000-0000-000080B30000}"/>
    <cellStyle name="Normal 94 3 2 2 2 3 2 2" xfId="5618" xr:uid="{00000000-0005-0000-0000-000081B30000}"/>
    <cellStyle name="Normal 94 3 2 2 2 3 2 2 2" xfId="15135" xr:uid="{00000000-0005-0000-0000-000082B30000}"/>
    <cellStyle name="Normal 94 3 2 2 2 3 2 2 3" xfId="23288" xr:uid="{00000000-0005-0000-0000-000083B30000}"/>
    <cellStyle name="Normal 94 3 2 2 2 3 2 2 4" xfId="31441" xr:uid="{00000000-0005-0000-0000-000084B30000}"/>
    <cellStyle name="Normal 94 3 2 2 2 3 2 2 5" xfId="39673" xr:uid="{00000000-0005-0000-0000-000085B30000}"/>
    <cellStyle name="Normal 94 3 2 2 2 3 2 2 6" xfId="49184" xr:uid="{00000000-0005-0000-0000-000086B30000}"/>
    <cellStyle name="Normal 94 3 2 2 2 3 2 3" xfId="8178" xr:uid="{00000000-0005-0000-0000-000087B30000}"/>
    <cellStyle name="Normal 94 3 2 2 2 3 2 3 2" xfId="17695" xr:uid="{00000000-0005-0000-0000-000088B30000}"/>
    <cellStyle name="Normal 94 3 2 2 2 3 2 3 3" xfId="25848" xr:uid="{00000000-0005-0000-0000-000089B30000}"/>
    <cellStyle name="Normal 94 3 2 2 2 3 2 3 4" xfId="34001" xr:uid="{00000000-0005-0000-0000-00008AB30000}"/>
    <cellStyle name="Normal 94 3 2 2 2 3 2 3 5" xfId="42233" xr:uid="{00000000-0005-0000-0000-00008BB30000}"/>
    <cellStyle name="Normal 94 3 2 2 2 3 2 3 6" xfId="51744" xr:uid="{00000000-0005-0000-0000-00008CB30000}"/>
    <cellStyle name="Normal 94 3 2 2 2 3 2 4" xfId="12095" xr:uid="{00000000-0005-0000-0000-00008DB30000}"/>
    <cellStyle name="Normal 94 3 2 2 2 3 2 5" xfId="20254" xr:uid="{00000000-0005-0000-0000-00008EB30000}"/>
    <cellStyle name="Normal 94 3 2 2 2 3 2 6" xfId="28407" xr:uid="{00000000-0005-0000-0000-00008FB30000}"/>
    <cellStyle name="Normal 94 3 2 2 2 3 2 7" xfId="36639" xr:uid="{00000000-0005-0000-0000-000090B30000}"/>
    <cellStyle name="Normal 94 3 2 2 2 3 2 8" xfId="46150" xr:uid="{00000000-0005-0000-0000-000091B30000}"/>
    <cellStyle name="Normal 94 3 2 2 2 3 3" xfId="4338" xr:uid="{00000000-0005-0000-0000-000092B30000}"/>
    <cellStyle name="Normal 94 3 2 2 2 3 3 2" xfId="13855" xr:uid="{00000000-0005-0000-0000-000093B30000}"/>
    <cellStyle name="Normal 94 3 2 2 2 3 3 3" xfId="22008" xr:uid="{00000000-0005-0000-0000-000094B30000}"/>
    <cellStyle name="Normal 94 3 2 2 2 3 3 4" xfId="30161" xr:uid="{00000000-0005-0000-0000-000095B30000}"/>
    <cellStyle name="Normal 94 3 2 2 2 3 3 5" xfId="38393" xr:uid="{00000000-0005-0000-0000-000096B30000}"/>
    <cellStyle name="Normal 94 3 2 2 2 3 3 6" xfId="47904" xr:uid="{00000000-0005-0000-0000-000097B30000}"/>
    <cellStyle name="Normal 94 3 2 2 2 3 4" xfId="6898" xr:uid="{00000000-0005-0000-0000-000098B30000}"/>
    <cellStyle name="Normal 94 3 2 2 2 3 4 2" xfId="16415" xr:uid="{00000000-0005-0000-0000-000099B30000}"/>
    <cellStyle name="Normal 94 3 2 2 2 3 4 3" xfId="24568" xr:uid="{00000000-0005-0000-0000-00009AB30000}"/>
    <cellStyle name="Normal 94 3 2 2 2 3 4 4" xfId="32721" xr:uid="{00000000-0005-0000-0000-00009BB30000}"/>
    <cellStyle name="Normal 94 3 2 2 2 3 4 5" xfId="40953" xr:uid="{00000000-0005-0000-0000-00009CB30000}"/>
    <cellStyle name="Normal 94 3 2 2 2 3 4 6" xfId="50464" xr:uid="{00000000-0005-0000-0000-00009DB30000}"/>
    <cellStyle name="Normal 94 3 2 2 2 3 5" xfId="10815" xr:uid="{00000000-0005-0000-0000-00009EB30000}"/>
    <cellStyle name="Normal 94 3 2 2 2 3 6" xfId="18974" xr:uid="{00000000-0005-0000-0000-00009FB30000}"/>
    <cellStyle name="Normal 94 3 2 2 2 3 7" xfId="27127" xr:uid="{00000000-0005-0000-0000-0000A0B30000}"/>
    <cellStyle name="Normal 94 3 2 2 2 3 8" xfId="35359" xr:uid="{00000000-0005-0000-0000-0000A1B30000}"/>
    <cellStyle name="Normal 94 3 2 2 2 3 9" xfId="44870" xr:uid="{00000000-0005-0000-0000-0000A2B30000}"/>
    <cellStyle name="Normal 94 3 2 2 2 4" xfId="1938" xr:uid="{00000000-0005-0000-0000-0000A3B30000}"/>
    <cellStyle name="Normal 94 3 2 2 2 4 2" xfId="4978" xr:uid="{00000000-0005-0000-0000-0000A4B30000}"/>
    <cellStyle name="Normal 94 3 2 2 2 4 2 2" xfId="14495" xr:uid="{00000000-0005-0000-0000-0000A5B30000}"/>
    <cellStyle name="Normal 94 3 2 2 2 4 2 3" xfId="22648" xr:uid="{00000000-0005-0000-0000-0000A6B30000}"/>
    <cellStyle name="Normal 94 3 2 2 2 4 2 4" xfId="30801" xr:uid="{00000000-0005-0000-0000-0000A7B30000}"/>
    <cellStyle name="Normal 94 3 2 2 2 4 2 5" xfId="39033" xr:uid="{00000000-0005-0000-0000-0000A8B30000}"/>
    <cellStyle name="Normal 94 3 2 2 2 4 2 6" xfId="48544" xr:uid="{00000000-0005-0000-0000-0000A9B30000}"/>
    <cellStyle name="Normal 94 3 2 2 2 4 3" xfId="7538" xr:uid="{00000000-0005-0000-0000-0000AAB30000}"/>
    <cellStyle name="Normal 94 3 2 2 2 4 3 2" xfId="17055" xr:uid="{00000000-0005-0000-0000-0000ABB30000}"/>
    <cellStyle name="Normal 94 3 2 2 2 4 3 3" xfId="25208" xr:uid="{00000000-0005-0000-0000-0000ACB30000}"/>
    <cellStyle name="Normal 94 3 2 2 2 4 3 4" xfId="33361" xr:uid="{00000000-0005-0000-0000-0000ADB30000}"/>
    <cellStyle name="Normal 94 3 2 2 2 4 3 5" xfId="41593" xr:uid="{00000000-0005-0000-0000-0000AEB30000}"/>
    <cellStyle name="Normal 94 3 2 2 2 4 3 6" xfId="51104" xr:uid="{00000000-0005-0000-0000-0000AFB30000}"/>
    <cellStyle name="Normal 94 3 2 2 2 4 4" xfId="11455" xr:uid="{00000000-0005-0000-0000-0000B0B30000}"/>
    <cellStyle name="Normal 94 3 2 2 2 4 5" xfId="19614" xr:uid="{00000000-0005-0000-0000-0000B1B30000}"/>
    <cellStyle name="Normal 94 3 2 2 2 4 6" xfId="27767" xr:uid="{00000000-0005-0000-0000-0000B2B30000}"/>
    <cellStyle name="Normal 94 3 2 2 2 4 7" xfId="35999" xr:uid="{00000000-0005-0000-0000-0000B3B30000}"/>
    <cellStyle name="Normal 94 3 2 2 2 4 8" xfId="45510" xr:uid="{00000000-0005-0000-0000-0000B4B30000}"/>
    <cellStyle name="Normal 94 3 2 2 2 5" xfId="3695" xr:uid="{00000000-0005-0000-0000-0000B5B30000}"/>
    <cellStyle name="Normal 94 3 2 2 2 5 2" xfId="13212" xr:uid="{00000000-0005-0000-0000-0000B6B30000}"/>
    <cellStyle name="Normal 94 3 2 2 2 5 3" xfId="21368" xr:uid="{00000000-0005-0000-0000-0000B7B30000}"/>
    <cellStyle name="Normal 94 3 2 2 2 5 4" xfId="29521" xr:uid="{00000000-0005-0000-0000-0000B8B30000}"/>
    <cellStyle name="Normal 94 3 2 2 2 5 5" xfId="37753" xr:uid="{00000000-0005-0000-0000-0000B9B30000}"/>
    <cellStyle name="Normal 94 3 2 2 2 5 6" xfId="47264" xr:uid="{00000000-0005-0000-0000-0000BAB30000}"/>
    <cellStyle name="Normal 94 3 2 2 2 6" xfId="6258" xr:uid="{00000000-0005-0000-0000-0000BBB30000}"/>
    <cellStyle name="Normal 94 3 2 2 2 6 2" xfId="15775" xr:uid="{00000000-0005-0000-0000-0000BCB30000}"/>
    <cellStyle name="Normal 94 3 2 2 2 6 3" xfId="23928" xr:uid="{00000000-0005-0000-0000-0000BDB30000}"/>
    <cellStyle name="Normal 94 3 2 2 2 6 4" xfId="32081" xr:uid="{00000000-0005-0000-0000-0000BEB30000}"/>
    <cellStyle name="Normal 94 3 2 2 2 6 5" xfId="40313" xr:uid="{00000000-0005-0000-0000-0000BFB30000}"/>
    <cellStyle name="Normal 94 3 2 2 2 6 6" xfId="49824" xr:uid="{00000000-0005-0000-0000-0000C0B30000}"/>
    <cellStyle name="Normal 94 3 2 2 2 7" xfId="10175" xr:uid="{00000000-0005-0000-0000-0000C1B30000}"/>
    <cellStyle name="Normal 94 3 2 2 2 8" xfId="18334" xr:uid="{00000000-0005-0000-0000-0000C2B30000}"/>
    <cellStyle name="Normal 94 3 2 2 2 9" xfId="26487" xr:uid="{00000000-0005-0000-0000-0000C3B30000}"/>
    <cellStyle name="Normal 94 3 2 2 3" xfId="809" xr:uid="{00000000-0005-0000-0000-0000C4B30000}"/>
    <cellStyle name="Normal 94 3 2 2 3 10" xfId="44390" xr:uid="{00000000-0005-0000-0000-0000C5B30000}"/>
    <cellStyle name="Normal 94 3 2 2 3 2" xfId="1455" xr:uid="{00000000-0005-0000-0000-0000C6B30000}"/>
    <cellStyle name="Normal 94 3 2 2 3 2 2" xfId="2738" xr:uid="{00000000-0005-0000-0000-0000C7B30000}"/>
    <cellStyle name="Normal 94 3 2 2 3 2 2 2" xfId="5778" xr:uid="{00000000-0005-0000-0000-0000C8B30000}"/>
    <cellStyle name="Normal 94 3 2 2 3 2 2 2 2" xfId="15295" xr:uid="{00000000-0005-0000-0000-0000C9B30000}"/>
    <cellStyle name="Normal 94 3 2 2 3 2 2 2 3" xfId="23448" xr:uid="{00000000-0005-0000-0000-0000CAB30000}"/>
    <cellStyle name="Normal 94 3 2 2 3 2 2 2 4" xfId="31601" xr:uid="{00000000-0005-0000-0000-0000CBB30000}"/>
    <cellStyle name="Normal 94 3 2 2 3 2 2 2 5" xfId="39833" xr:uid="{00000000-0005-0000-0000-0000CCB30000}"/>
    <cellStyle name="Normal 94 3 2 2 3 2 2 2 6" xfId="49344" xr:uid="{00000000-0005-0000-0000-0000CDB30000}"/>
    <cellStyle name="Normal 94 3 2 2 3 2 2 3" xfId="8338" xr:uid="{00000000-0005-0000-0000-0000CEB30000}"/>
    <cellStyle name="Normal 94 3 2 2 3 2 2 3 2" xfId="17855" xr:uid="{00000000-0005-0000-0000-0000CFB30000}"/>
    <cellStyle name="Normal 94 3 2 2 3 2 2 3 3" xfId="26008" xr:uid="{00000000-0005-0000-0000-0000D0B30000}"/>
    <cellStyle name="Normal 94 3 2 2 3 2 2 3 4" xfId="34161" xr:uid="{00000000-0005-0000-0000-0000D1B30000}"/>
    <cellStyle name="Normal 94 3 2 2 3 2 2 3 5" xfId="42393" xr:uid="{00000000-0005-0000-0000-0000D2B30000}"/>
    <cellStyle name="Normal 94 3 2 2 3 2 2 3 6" xfId="51904" xr:uid="{00000000-0005-0000-0000-0000D3B30000}"/>
    <cellStyle name="Normal 94 3 2 2 3 2 2 4" xfId="12255" xr:uid="{00000000-0005-0000-0000-0000D4B30000}"/>
    <cellStyle name="Normal 94 3 2 2 3 2 2 5" xfId="20414" xr:uid="{00000000-0005-0000-0000-0000D5B30000}"/>
    <cellStyle name="Normal 94 3 2 2 3 2 2 6" xfId="28567" xr:uid="{00000000-0005-0000-0000-0000D6B30000}"/>
    <cellStyle name="Normal 94 3 2 2 3 2 2 7" xfId="36799" xr:uid="{00000000-0005-0000-0000-0000D7B30000}"/>
    <cellStyle name="Normal 94 3 2 2 3 2 2 8" xfId="46310" xr:uid="{00000000-0005-0000-0000-0000D8B30000}"/>
    <cellStyle name="Normal 94 3 2 2 3 2 3" xfId="4498" xr:uid="{00000000-0005-0000-0000-0000D9B30000}"/>
    <cellStyle name="Normal 94 3 2 2 3 2 3 2" xfId="14015" xr:uid="{00000000-0005-0000-0000-0000DAB30000}"/>
    <cellStyle name="Normal 94 3 2 2 3 2 3 3" xfId="22168" xr:uid="{00000000-0005-0000-0000-0000DBB30000}"/>
    <cellStyle name="Normal 94 3 2 2 3 2 3 4" xfId="30321" xr:uid="{00000000-0005-0000-0000-0000DCB30000}"/>
    <cellStyle name="Normal 94 3 2 2 3 2 3 5" xfId="38553" xr:uid="{00000000-0005-0000-0000-0000DDB30000}"/>
    <cellStyle name="Normal 94 3 2 2 3 2 3 6" xfId="48064" xr:uid="{00000000-0005-0000-0000-0000DEB30000}"/>
    <cellStyle name="Normal 94 3 2 2 3 2 4" xfId="7058" xr:uid="{00000000-0005-0000-0000-0000DFB30000}"/>
    <cellStyle name="Normal 94 3 2 2 3 2 4 2" xfId="16575" xr:uid="{00000000-0005-0000-0000-0000E0B30000}"/>
    <cellStyle name="Normal 94 3 2 2 3 2 4 3" xfId="24728" xr:uid="{00000000-0005-0000-0000-0000E1B30000}"/>
    <cellStyle name="Normal 94 3 2 2 3 2 4 4" xfId="32881" xr:uid="{00000000-0005-0000-0000-0000E2B30000}"/>
    <cellStyle name="Normal 94 3 2 2 3 2 4 5" xfId="41113" xr:uid="{00000000-0005-0000-0000-0000E3B30000}"/>
    <cellStyle name="Normal 94 3 2 2 3 2 4 6" xfId="50624" xr:uid="{00000000-0005-0000-0000-0000E4B30000}"/>
    <cellStyle name="Normal 94 3 2 2 3 2 5" xfId="10975" xr:uid="{00000000-0005-0000-0000-0000E5B30000}"/>
    <cellStyle name="Normal 94 3 2 2 3 2 6" xfId="19134" xr:uid="{00000000-0005-0000-0000-0000E6B30000}"/>
    <cellStyle name="Normal 94 3 2 2 3 2 7" xfId="27287" xr:uid="{00000000-0005-0000-0000-0000E7B30000}"/>
    <cellStyle name="Normal 94 3 2 2 3 2 8" xfId="35519" xr:uid="{00000000-0005-0000-0000-0000E8B30000}"/>
    <cellStyle name="Normal 94 3 2 2 3 2 9" xfId="45030" xr:uid="{00000000-0005-0000-0000-0000E9B30000}"/>
    <cellStyle name="Normal 94 3 2 2 3 3" xfId="2098" xr:uid="{00000000-0005-0000-0000-0000EAB30000}"/>
    <cellStyle name="Normal 94 3 2 2 3 3 2" xfId="5138" xr:uid="{00000000-0005-0000-0000-0000EBB30000}"/>
    <cellStyle name="Normal 94 3 2 2 3 3 2 2" xfId="14655" xr:uid="{00000000-0005-0000-0000-0000ECB30000}"/>
    <cellStyle name="Normal 94 3 2 2 3 3 2 3" xfId="22808" xr:uid="{00000000-0005-0000-0000-0000EDB30000}"/>
    <cellStyle name="Normal 94 3 2 2 3 3 2 4" xfId="30961" xr:uid="{00000000-0005-0000-0000-0000EEB30000}"/>
    <cellStyle name="Normal 94 3 2 2 3 3 2 5" xfId="39193" xr:uid="{00000000-0005-0000-0000-0000EFB30000}"/>
    <cellStyle name="Normal 94 3 2 2 3 3 2 6" xfId="48704" xr:uid="{00000000-0005-0000-0000-0000F0B30000}"/>
    <cellStyle name="Normal 94 3 2 2 3 3 3" xfId="7698" xr:uid="{00000000-0005-0000-0000-0000F1B30000}"/>
    <cellStyle name="Normal 94 3 2 2 3 3 3 2" xfId="17215" xr:uid="{00000000-0005-0000-0000-0000F2B30000}"/>
    <cellStyle name="Normal 94 3 2 2 3 3 3 3" xfId="25368" xr:uid="{00000000-0005-0000-0000-0000F3B30000}"/>
    <cellStyle name="Normal 94 3 2 2 3 3 3 4" xfId="33521" xr:uid="{00000000-0005-0000-0000-0000F4B30000}"/>
    <cellStyle name="Normal 94 3 2 2 3 3 3 5" xfId="41753" xr:uid="{00000000-0005-0000-0000-0000F5B30000}"/>
    <cellStyle name="Normal 94 3 2 2 3 3 3 6" xfId="51264" xr:uid="{00000000-0005-0000-0000-0000F6B30000}"/>
    <cellStyle name="Normal 94 3 2 2 3 3 4" xfId="11615" xr:uid="{00000000-0005-0000-0000-0000F7B30000}"/>
    <cellStyle name="Normal 94 3 2 2 3 3 5" xfId="19774" xr:uid="{00000000-0005-0000-0000-0000F8B30000}"/>
    <cellStyle name="Normal 94 3 2 2 3 3 6" xfId="27927" xr:uid="{00000000-0005-0000-0000-0000F9B30000}"/>
    <cellStyle name="Normal 94 3 2 2 3 3 7" xfId="36159" xr:uid="{00000000-0005-0000-0000-0000FAB30000}"/>
    <cellStyle name="Normal 94 3 2 2 3 3 8" xfId="45670" xr:uid="{00000000-0005-0000-0000-0000FBB30000}"/>
    <cellStyle name="Normal 94 3 2 2 3 4" xfId="3855" xr:uid="{00000000-0005-0000-0000-0000FCB30000}"/>
    <cellStyle name="Normal 94 3 2 2 3 4 2" xfId="13372" xr:uid="{00000000-0005-0000-0000-0000FDB30000}"/>
    <cellStyle name="Normal 94 3 2 2 3 4 3" xfId="21528" xr:uid="{00000000-0005-0000-0000-0000FEB30000}"/>
    <cellStyle name="Normal 94 3 2 2 3 4 4" xfId="29681" xr:uid="{00000000-0005-0000-0000-0000FFB30000}"/>
    <cellStyle name="Normal 94 3 2 2 3 4 5" xfId="37913" xr:uid="{00000000-0005-0000-0000-000000B40000}"/>
    <cellStyle name="Normal 94 3 2 2 3 4 6" xfId="47424" xr:uid="{00000000-0005-0000-0000-000001B40000}"/>
    <cellStyle name="Normal 94 3 2 2 3 5" xfId="6418" xr:uid="{00000000-0005-0000-0000-000002B40000}"/>
    <cellStyle name="Normal 94 3 2 2 3 5 2" xfId="15935" xr:uid="{00000000-0005-0000-0000-000003B40000}"/>
    <cellStyle name="Normal 94 3 2 2 3 5 3" xfId="24088" xr:uid="{00000000-0005-0000-0000-000004B40000}"/>
    <cellStyle name="Normal 94 3 2 2 3 5 4" xfId="32241" xr:uid="{00000000-0005-0000-0000-000005B40000}"/>
    <cellStyle name="Normal 94 3 2 2 3 5 5" xfId="40473" xr:uid="{00000000-0005-0000-0000-000006B40000}"/>
    <cellStyle name="Normal 94 3 2 2 3 5 6" xfId="49984" xr:uid="{00000000-0005-0000-0000-000007B40000}"/>
    <cellStyle name="Normal 94 3 2 2 3 6" xfId="10335" xr:uid="{00000000-0005-0000-0000-000008B40000}"/>
    <cellStyle name="Normal 94 3 2 2 3 7" xfId="18494" xr:uid="{00000000-0005-0000-0000-000009B40000}"/>
    <cellStyle name="Normal 94 3 2 2 3 8" xfId="26647" xr:uid="{00000000-0005-0000-0000-00000AB40000}"/>
    <cellStyle name="Normal 94 3 2 2 3 9" xfId="34879" xr:uid="{00000000-0005-0000-0000-00000BB40000}"/>
    <cellStyle name="Normal 94 3 2 2 4" xfId="1135" xr:uid="{00000000-0005-0000-0000-00000CB40000}"/>
    <cellStyle name="Normal 94 3 2 2 4 2" xfId="2418" xr:uid="{00000000-0005-0000-0000-00000DB40000}"/>
    <cellStyle name="Normal 94 3 2 2 4 2 2" xfId="5458" xr:uid="{00000000-0005-0000-0000-00000EB40000}"/>
    <cellStyle name="Normal 94 3 2 2 4 2 2 2" xfId="14975" xr:uid="{00000000-0005-0000-0000-00000FB40000}"/>
    <cellStyle name="Normal 94 3 2 2 4 2 2 3" xfId="23128" xr:uid="{00000000-0005-0000-0000-000010B40000}"/>
    <cellStyle name="Normal 94 3 2 2 4 2 2 4" xfId="31281" xr:uid="{00000000-0005-0000-0000-000011B40000}"/>
    <cellStyle name="Normal 94 3 2 2 4 2 2 5" xfId="39513" xr:uid="{00000000-0005-0000-0000-000012B40000}"/>
    <cellStyle name="Normal 94 3 2 2 4 2 2 6" xfId="49024" xr:uid="{00000000-0005-0000-0000-000013B40000}"/>
    <cellStyle name="Normal 94 3 2 2 4 2 3" xfId="8018" xr:uid="{00000000-0005-0000-0000-000014B40000}"/>
    <cellStyle name="Normal 94 3 2 2 4 2 3 2" xfId="17535" xr:uid="{00000000-0005-0000-0000-000015B40000}"/>
    <cellStyle name="Normal 94 3 2 2 4 2 3 3" xfId="25688" xr:uid="{00000000-0005-0000-0000-000016B40000}"/>
    <cellStyle name="Normal 94 3 2 2 4 2 3 4" xfId="33841" xr:uid="{00000000-0005-0000-0000-000017B40000}"/>
    <cellStyle name="Normal 94 3 2 2 4 2 3 5" xfId="42073" xr:uid="{00000000-0005-0000-0000-000018B40000}"/>
    <cellStyle name="Normal 94 3 2 2 4 2 3 6" xfId="51584" xr:uid="{00000000-0005-0000-0000-000019B40000}"/>
    <cellStyle name="Normal 94 3 2 2 4 2 4" xfId="11935" xr:uid="{00000000-0005-0000-0000-00001AB40000}"/>
    <cellStyle name="Normal 94 3 2 2 4 2 5" xfId="20094" xr:uid="{00000000-0005-0000-0000-00001BB40000}"/>
    <cellStyle name="Normal 94 3 2 2 4 2 6" xfId="28247" xr:uid="{00000000-0005-0000-0000-00001CB40000}"/>
    <cellStyle name="Normal 94 3 2 2 4 2 7" xfId="36479" xr:uid="{00000000-0005-0000-0000-00001DB40000}"/>
    <cellStyle name="Normal 94 3 2 2 4 2 8" xfId="45990" xr:uid="{00000000-0005-0000-0000-00001EB40000}"/>
    <cellStyle name="Normal 94 3 2 2 4 3" xfId="4178" xr:uid="{00000000-0005-0000-0000-00001FB40000}"/>
    <cellStyle name="Normal 94 3 2 2 4 3 2" xfId="13695" xr:uid="{00000000-0005-0000-0000-000020B40000}"/>
    <cellStyle name="Normal 94 3 2 2 4 3 3" xfId="21848" xr:uid="{00000000-0005-0000-0000-000021B40000}"/>
    <cellStyle name="Normal 94 3 2 2 4 3 4" xfId="30001" xr:uid="{00000000-0005-0000-0000-000022B40000}"/>
    <cellStyle name="Normal 94 3 2 2 4 3 5" xfId="38233" xr:uid="{00000000-0005-0000-0000-000023B40000}"/>
    <cellStyle name="Normal 94 3 2 2 4 3 6" xfId="47744" xr:uid="{00000000-0005-0000-0000-000024B40000}"/>
    <cellStyle name="Normal 94 3 2 2 4 4" xfId="6738" xr:uid="{00000000-0005-0000-0000-000025B40000}"/>
    <cellStyle name="Normal 94 3 2 2 4 4 2" xfId="16255" xr:uid="{00000000-0005-0000-0000-000026B40000}"/>
    <cellStyle name="Normal 94 3 2 2 4 4 3" xfId="24408" xr:uid="{00000000-0005-0000-0000-000027B40000}"/>
    <cellStyle name="Normal 94 3 2 2 4 4 4" xfId="32561" xr:uid="{00000000-0005-0000-0000-000028B40000}"/>
    <cellStyle name="Normal 94 3 2 2 4 4 5" xfId="40793" xr:uid="{00000000-0005-0000-0000-000029B40000}"/>
    <cellStyle name="Normal 94 3 2 2 4 4 6" xfId="50304" xr:uid="{00000000-0005-0000-0000-00002AB40000}"/>
    <cellStyle name="Normal 94 3 2 2 4 5" xfId="10655" xr:uid="{00000000-0005-0000-0000-00002BB40000}"/>
    <cellStyle name="Normal 94 3 2 2 4 6" xfId="18814" xr:uid="{00000000-0005-0000-0000-00002CB40000}"/>
    <cellStyle name="Normal 94 3 2 2 4 7" xfId="26967" xr:uid="{00000000-0005-0000-0000-00002DB40000}"/>
    <cellStyle name="Normal 94 3 2 2 4 8" xfId="35199" xr:uid="{00000000-0005-0000-0000-00002EB40000}"/>
    <cellStyle name="Normal 94 3 2 2 4 9" xfId="44710" xr:uid="{00000000-0005-0000-0000-00002FB40000}"/>
    <cellStyle name="Normal 94 3 2 2 5" xfId="1778" xr:uid="{00000000-0005-0000-0000-000030B40000}"/>
    <cellStyle name="Normal 94 3 2 2 5 2" xfId="4818" xr:uid="{00000000-0005-0000-0000-000031B40000}"/>
    <cellStyle name="Normal 94 3 2 2 5 2 2" xfId="14335" xr:uid="{00000000-0005-0000-0000-000032B40000}"/>
    <cellStyle name="Normal 94 3 2 2 5 2 3" xfId="22488" xr:uid="{00000000-0005-0000-0000-000033B40000}"/>
    <cellStyle name="Normal 94 3 2 2 5 2 4" xfId="30641" xr:uid="{00000000-0005-0000-0000-000034B40000}"/>
    <cellStyle name="Normal 94 3 2 2 5 2 5" xfId="38873" xr:uid="{00000000-0005-0000-0000-000035B40000}"/>
    <cellStyle name="Normal 94 3 2 2 5 2 6" xfId="48384" xr:uid="{00000000-0005-0000-0000-000036B40000}"/>
    <cellStyle name="Normal 94 3 2 2 5 3" xfId="7378" xr:uid="{00000000-0005-0000-0000-000037B40000}"/>
    <cellStyle name="Normal 94 3 2 2 5 3 2" xfId="16895" xr:uid="{00000000-0005-0000-0000-000038B40000}"/>
    <cellStyle name="Normal 94 3 2 2 5 3 3" xfId="25048" xr:uid="{00000000-0005-0000-0000-000039B40000}"/>
    <cellStyle name="Normal 94 3 2 2 5 3 4" xfId="33201" xr:uid="{00000000-0005-0000-0000-00003AB40000}"/>
    <cellStyle name="Normal 94 3 2 2 5 3 5" xfId="41433" xr:uid="{00000000-0005-0000-0000-00003BB40000}"/>
    <cellStyle name="Normal 94 3 2 2 5 3 6" xfId="50944" xr:uid="{00000000-0005-0000-0000-00003CB40000}"/>
    <cellStyle name="Normal 94 3 2 2 5 4" xfId="11295" xr:uid="{00000000-0005-0000-0000-00003DB40000}"/>
    <cellStyle name="Normal 94 3 2 2 5 5" xfId="19454" xr:uid="{00000000-0005-0000-0000-00003EB40000}"/>
    <cellStyle name="Normal 94 3 2 2 5 6" xfId="27607" xr:uid="{00000000-0005-0000-0000-00003FB40000}"/>
    <cellStyle name="Normal 94 3 2 2 5 7" xfId="35839" xr:uid="{00000000-0005-0000-0000-000040B40000}"/>
    <cellStyle name="Normal 94 3 2 2 5 8" xfId="45350" xr:uid="{00000000-0005-0000-0000-000041B40000}"/>
    <cellStyle name="Normal 94 3 2 2 6" xfId="3532" xr:uid="{00000000-0005-0000-0000-000042B40000}"/>
    <cellStyle name="Normal 94 3 2 2 6 2" xfId="13049" xr:uid="{00000000-0005-0000-0000-000043B40000}"/>
    <cellStyle name="Normal 94 3 2 2 6 3" xfId="21208" xr:uid="{00000000-0005-0000-0000-000044B40000}"/>
    <cellStyle name="Normal 94 3 2 2 6 4" xfId="29361" xr:uid="{00000000-0005-0000-0000-000045B40000}"/>
    <cellStyle name="Normal 94 3 2 2 6 5" xfId="37593" xr:uid="{00000000-0005-0000-0000-000046B40000}"/>
    <cellStyle name="Normal 94 3 2 2 6 6" xfId="47104" xr:uid="{00000000-0005-0000-0000-000047B40000}"/>
    <cellStyle name="Normal 94 3 2 2 7" xfId="6098" xr:uid="{00000000-0005-0000-0000-000048B40000}"/>
    <cellStyle name="Normal 94 3 2 2 7 2" xfId="15615" xr:uid="{00000000-0005-0000-0000-000049B40000}"/>
    <cellStyle name="Normal 94 3 2 2 7 3" xfId="23768" xr:uid="{00000000-0005-0000-0000-00004AB40000}"/>
    <cellStyle name="Normal 94 3 2 2 7 4" xfId="31921" xr:uid="{00000000-0005-0000-0000-00004BB40000}"/>
    <cellStyle name="Normal 94 3 2 2 7 5" xfId="40153" xr:uid="{00000000-0005-0000-0000-00004CB40000}"/>
    <cellStyle name="Normal 94 3 2 2 7 6" xfId="49664" xr:uid="{00000000-0005-0000-0000-00004DB40000}"/>
    <cellStyle name="Normal 94 3 2 2 8" xfId="10015" xr:uid="{00000000-0005-0000-0000-00004EB40000}"/>
    <cellStyle name="Normal 94 3 2 2 9" xfId="18174" xr:uid="{00000000-0005-0000-0000-00004FB40000}"/>
    <cellStyle name="Normal 94 3 2 20" xfId="8972" xr:uid="{00000000-0005-0000-0000-000050B40000}"/>
    <cellStyle name="Normal 94 3 2 20 2" xfId="43027" xr:uid="{00000000-0005-0000-0000-000051B40000}"/>
    <cellStyle name="Normal 94 3 2 20 3" xfId="52538" xr:uid="{00000000-0005-0000-0000-000052B40000}"/>
    <cellStyle name="Normal 94 3 2 21" xfId="9051" xr:uid="{00000000-0005-0000-0000-000053B40000}"/>
    <cellStyle name="Normal 94 3 2 21 2" xfId="43106" xr:uid="{00000000-0005-0000-0000-000054B40000}"/>
    <cellStyle name="Normal 94 3 2 21 3" xfId="52617" xr:uid="{00000000-0005-0000-0000-000055B40000}"/>
    <cellStyle name="Normal 94 3 2 22" xfId="9130" xr:uid="{00000000-0005-0000-0000-000056B40000}"/>
    <cellStyle name="Normal 94 3 2 22 2" xfId="43185" xr:uid="{00000000-0005-0000-0000-000057B40000}"/>
    <cellStyle name="Normal 94 3 2 22 3" xfId="52696" xr:uid="{00000000-0005-0000-0000-000058B40000}"/>
    <cellStyle name="Normal 94 3 2 23" xfId="9209" xr:uid="{00000000-0005-0000-0000-000059B40000}"/>
    <cellStyle name="Normal 94 3 2 23 2" xfId="43264" xr:uid="{00000000-0005-0000-0000-00005AB40000}"/>
    <cellStyle name="Normal 94 3 2 23 3" xfId="52775" xr:uid="{00000000-0005-0000-0000-00005BB40000}"/>
    <cellStyle name="Normal 94 3 2 24" xfId="9288" xr:uid="{00000000-0005-0000-0000-00005CB40000}"/>
    <cellStyle name="Normal 94 3 2 24 2" xfId="43343" xr:uid="{00000000-0005-0000-0000-00005DB40000}"/>
    <cellStyle name="Normal 94 3 2 24 3" xfId="52854" xr:uid="{00000000-0005-0000-0000-00005EB40000}"/>
    <cellStyle name="Normal 94 3 2 25" xfId="9367" xr:uid="{00000000-0005-0000-0000-00005FB40000}"/>
    <cellStyle name="Normal 94 3 2 25 2" xfId="43422" xr:uid="{00000000-0005-0000-0000-000060B40000}"/>
    <cellStyle name="Normal 94 3 2 25 3" xfId="52933" xr:uid="{00000000-0005-0000-0000-000061B40000}"/>
    <cellStyle name="Normal 94 3 2 26" xfId="9446" xr:uid="{00000000-0005-0000-0000-000062B40000}"/>
    <cellStyle name="Normal 94 3 2 26 2" xfId="43501" xr:uid="{00000000-0005-0000-0000-000063B40000}"/>
    <cellStyle name="Normal 94 3 2 26 3" xfId="53012" xr:uid="{00000000-0005-0000-0000-000064B40000}"/>
    <cellStyle name="Normal 94 3 2 27" xfId="9525" xr:uid="{00000000-0005-0000-0000-000065B40000}"/>
    <cellStyle name="Normal 94 3 2 27 2" xfId="43580" xr:uid="{00000000-0005-0000-0000-000066B40000}"/>
    <cellStyle name="Normal 94 3 2 27 3" xfId="53091" xr:uid="{00000000-0005-0000-0000-000067B40000}"/>
    <cellStyle name="Normal 94 3 2 28" xfId="9604" xr:uid="{00000000-0005-0000-0000-000068B40000}"/>
    <cellStyle name="Normal 94 3 2 28 2" xfId="43659" xr:uid="{00000000-0005-0000-0000-000069B40000}"/>
    <cellStyle name="Normal 94 3 2 28 3" xfId="53170" xr:uid="{00000000-0005-0000-0000-00006AB40000}"/>
    <cellStyle name="Normal 94 3 2 29" xfId="9683" xr:uid="{00000000-0005-0000-0000-00006BB40000}"/>
    <cellStyle name="Normal 94 3 2 29 2" xfId="43738" xr:uid="{00000000-0005-0000-0000-00006CB40000}"/>
    <cellStyle name="Normal 94 3 2 29 3" xfId="53249" xr:uid="{00000000-0005-0000-0000-00006DB40000}"/>
    <cellStyle name="Normal 94 3 2 3" xfId="566" xr:uid="{00000000-0005-0000-0000-00006EB40000}"/>
    <cellStyle name="Normal 94 3 2 3 10" xfId="34639" xr:uid="{00000000-0005-0000-0000-00006FB40000}"/>
    <cellStyle name="Normal 94 3 2 3 11" xfId="44150" xr:uid="{00000000-0005-0000-0000-000070B40000}"/>
    <cellStyle name="Normal 94 3 2 3 2" xfId="892" xr:uid="{00000000-0005-0000-0000-000071B40000}"/>
    <cellStyle name="Normal 94 3 2 3 2 10" xfId="44470" xr:uid="{00000000-0005-0000-0000-000072B40000}"/>
    <cellStyle name="Normal 94 3 2 3 2 2" xfId="1535" xr:uid="{00000000-0005-0000-0000-000073B40000}"/>
    <cellStyle name="Normal 94 3 2 3 2 2 2" xfId="2818" xr:uid="{00000000-0005-0000-0000-000074B40000}"/>
    <cellStyle name="Normal 94 3 2 3 2 2 2 2" xfId="5858" xr:uid="{00000000-0005-0000-0000-000075B40000}"/>
    <cellStyle name="Normal 94 3 2 3 2 2 2 2 2" xfId="15375" xr:uid="{00000000-0005-0000-0000-000076B40000}"/>
    <cellStyle name="Normal 94 3 2 3 2 2 2 2 3" xfId="23528" xr:uid="{00000000-0005-0000-0000-000077B40000}"/>
    <cellStyle name="Normal 94 3 2 3 2 2 2 2 4" xfId="31681" xr:uid="{00000000-0005-0000-0000-000078B40000}"/>
    <cellStyle name="Normal 94 3 2 3 2 2 2 2 5" xfId="39913" xr:uid="{00000000-0005-0000-0000-000079B40000}"/>
    <cellStyle name="Normal 94 3 2 3 2 2 2 2 6" xfId="49424" xr:uid="{00000000-0005-0000-0000-00007AB40000}"/>
    <cellStyle name="Normal 94 3 2 3 2 2 2 3" xfId="8418" xr:uid="{00000000-0005-0000-0000-00007BB40000}"/>
    <cellStyle name="Normal 94 3 2 3 2 2 2 3 2" xfId="17935" xr:uid="{00000000-0005-0000-0000-00007CB40000}"/>
    <cellStyle name="Normal 94 3 2 3 2 2 2 3 3" xfId="26088" xr:uid="{00000000-0005-0000-0000-00007DB40000}"/>
    <cellStyle name="Normal 94 3 2 3 2 2 2 3 4" xfId="34241" xr:uid="{00000000-0005-0000-0000-00007EB40000}"/>
    <cellStyle name="Normal 94 3 2 3 2 2 2 3 5" xfId="42473" xr:uid="{00000000-0005-0000-0000-00007FB40000}"/>
    <cellStyle name="Normal 94 3 2 3 2 2 2 3 6" xfId="51984" xr:uid="{00000000-0005-0000-0000-000080B40000}"/>
    <cellStyle name="Normal 94 3 2 3 2 2 2 4" xfId="12335" xr:uid="{00000000-0005-0000-0000-000081B40000}"/>
    <cellStyle name="Normal 94 3 2 3 2 2 2 5" xfId="20494" xr:uid="{00000000-0005-0000-0000-000082B40000}"/>
    <cellStyle name="Normal 94 3 2 3 2 2 2 6" xfId="28647" xr:uid="{00000000-0005-0000-0000-000083B40000}"/>
    <cellStyle name="Normal 94 3 2 3 2 2 2 7" xfId="36879" xr:uid="{00000000-0005-0000-0000-000084B40000}"/>
    <cellStyle name="Normal 94 3 2 3 2 2 2 8" xfId="46390" xr:uid="{00000000-0005-0000-0000-000085B40000}"/>
    <cellStyle name="Normal 94 3 2 3 2 2 3" xfId="4578" xr:uid="{00000000-0005-0000-0000-000086B40000}"/>
    <cellStyle name="Normal 94 3 2 3 2 2 3 2" xfId="14095" xr:uid="{00000000-0005-0000-0000-000087B40000}"/>
    <cellStyle name="Normal 94 3 2 3 2 2 3 3" xfId="22248" xr:uid="{00000000-0005-0000-0000-000088B40000}"/>
    <cellStyle name="Normal 94 3 2 3 2 2 3 4" xfId="30401" xr:uid="{00000000-0005-0000-0000-000089B40000}"/>
    <cellStyle name="Normal 94 3 2 3 2 2 3 5" xfId="38633" xr:uid="{00000000-0005-0000-0000-00008AB40000}"/>
    <cellStyle name="Normal 94 3 2 3 2 2 3 6" xfId="48144" xr:uid="{00000000-0005-0000-0000-00008BB40000}"/>
    <cellStyle name="Normal 94 3 2 3 2 2 4" xfId="7138" xr:uid="{00000000-0005-0000-0000-00008CB40000}"/>
    <cellStyle name="Normal 94 3 2 3 2 2 4 2" xfId="16655" xr:uid="{00000000-0005-0000-0000-00008DB40000}"/>
    <cellStyle name="Normal 94 3 2 3 2 2 4 3" xfId="24808" xr:uid="{00000000-0005-0000-0000-00008EB40000}"/>
    <cellStyle name="Normal 94 3 2 3 2 2 4 4" xfId="32961" xr:uid="{00000000-0005-0000-0000-00008FB40000}"/>
    <cellStyle name="Normal 94 3 2 3 2 2 4 5" xfId="41193" xr:uid="{00000000-0005-0000-0000-000090B40000}"/>
    <cellStyle name="Normal 94 3 2 3 2 2 4 6" xfId="50704" xr:uid="{00000000-0005-0000-0000-000091B40000}"/>
    <cellStyle name="Normal 94 3 2 3 2 2 5" xfId="11055" xr:uid="{00000000-0005-0000-0000-000092B40000}"/>
    <cellStyle name="Normal 94 3 2 3 2 2 6" xfId="19214" xr:uid="{00000000-0005-0000-0000-000093B40000}"/>
    <cellStyle name="Normal 94 3 2 3 2 2 7" xfId="27367" xr:uid="{00000000-0005-0000-0000-000094B40000}"/>
    <cellStyle name="Normal 94 3 2 3 2 2 8" xfId="35599" xr:uid="{00000000-0005-0000-0000-000095B40000}"/>
    <cellStyle name="Normal 94 3 2 3 2 2 9" xfId="45110" xr:uid="{00000000-0005-0000-0000-000096B40000}"/>
    <cellStyle name="Normal 94 3 2 3 2 3" xfId="2178" xr:uid="{00000000-0005-0000-0000-000097B40000}"/>
    <cellStyle name="Normal 94 3 2 3 2 3 2" xfId="5218" xr:uid="{00000000-0005-0000-0000-000098B40000}"/>
    <cellStyle name="Normal 94 3 2 3 2 3 2 2" xfId="14735" xr:uid="{00000000-0005-0000-0000-000099B40000}"/>
    <cellStyle name="Normal 94 3 2 3 2 3 2 3" xfId="22888" xr:uid="{00000000-0005-0000-0000-00009AB40000}"/>
    <cellStyle name="Normal 94 3 2 3 2 3 2 4" xfId="31041" xr:uid="{00000000-0005-0000-0000-00009BB40000}"/>
    <cellStyle name="Normal 94 3 2 3 2 3 2 5" xfId="39273" xr:uid="{00000000-0005-0000-0000-00009CB40000}"/>
    <cellStyle name="Normal 94 3 2 3 2 3 2 6" xfId="48784" xr:uid="{00000000-0005-0000-0000-00009DB40000}"/>
    <cellStyle name="Normal 94 3 2 3 2 3 3" xfId="7778" xr:uid="{00000000-0005-0000-0000-00009EB40000}"/>
    <cellStyle name="Normal 94 3 2 3 2 3 3 2" xfId="17295" xr:uid="{00000000-0005-0000-0000-00009FB40000}"/>
    <cellStyle name="Normal 94 3 2 3 2 3 3 3" xfId="25448" xr:uid="{00000000-0005-0000-0000-0000A0B40000}"/>
    <cellStyle name="Normal 94 3 2 3 2 3 3 4" xfId="33601" xr:uid="{00000000-0005-0000-0000-0000A1B40000}"/>
    <cellStyle name="Normal 94 3 2 3 2 3 3 5" xfId="41833" xr:uid="{00000000-0005-0000-0000-0000A2B40000}"/>
    <cellStyle name="Normal 94 3 2 3 2 3 3 6" xfId="51344" xr:uid="{00000000-0005-0000-0000-0000A3B40000}"/>
    <cellStyle name="Normal 94 3 2 3 2 3 4" xfId="11695" xr:uid="{00000000-0005-0000-0000-0000A4B40000}"/>
    <cellStyle name="Normal 94 3 2 3 2 3 5" xfId="19854" xr:uid="{00000000-0005-0000-0000-0000A5B40000}"/>
    <cellStyle name="Normal 94 3 2 3 2 3 6" xfId="28007" xr:uid="{00000000-0005-0000-0000-0000A6B40000}"/>
    <cellStyle name="Normal 94 3 2 3 2 3 7" xfId="36239" xr:uid="{00000000-0005-0000-0000-0000A7B40000}"/>
    <cellStyle name="Normal 94 3 2 3 2 3 8" xfId="45750" xr:uid="{00000000-0005-0000-0000-0000A8B40000}"/>
    <cellStyle name="Normal 94 3 2 3 2 4" xfId="3938" xr:uid="{00000000-0005-0000-0000-0000A9B40000}"/>
    <cellStyle name="Normal 94 3 2 3 2 4 2" xfId="13455" xr:uid="{00000000-0005-0000-0000-0000AAB40000}"/>
    <cellStyle name="Normal 94 3 2 3 2 4 3" xfId="21608" xr:uid="{00000000-0005-0000-0000-0000ABB40000}"/>
    <cellStyle name="Normal 94 3 2 3 2 4 4" xfId="29761" xr:uid="{00000000-0005-0000-0000-0000ACB40000}"/>
    <cellStyle name="Normal 94 3 2 3 2 4 5" xfId="37993" xr:uid="{00000000-0005-0000-0000-0000ADB40000}"/>
    <cellStyle name="Normal 94 3 2 3 2 4 6" xfId="47504" xr:uid="{00000000-0005-0000-0000-0000AEB40000}"/>
    <cellStyle name="Normal 94 3 2 3 2 5" xfId="6498" xr:uid="{00000000-0005-0000-0000-0000AFB40000}"/>
    <cellStyle name="Normal 94 3 2 3 2 5 2" xfId="16015" xr:uid="{00000000-0005-0000-0000-0000B0B40000}"/>
    <cellStyle name="Normal 94 3 2 3 2 5 3" xfId="24168" xr:uid="{00000000-0005-0000-0000-0000B1B40000}"/>
    <cellStyle name="Normal 94 3 2 3 2 5 4" xfId="32321" xr:uid="{00000000-0005-0000-0000-0000B2B40000}"/>
    <cellStyle name="Normal 94 3 2 3 2 5 5" xfId="40553" xr:uid="{00000000-0005-0000-0000-0000B3B40000}"/>
    <cellStyle name="Normal 94 3 2 3 2 5 6" xfId="50064" xr:uid="{00000000-0005-0000-0000-0000B4B40000}"/>
    <cellStyle name="Normal 94 3 2 3 2 6" xfId="10415" xr:uid="{00000000-0005-0000-0000-0000B5B40000}"/>
    <cellStyle name="Normal 94 3 2 3 2 7" xfId="18574" xr:uid="{00000000-0005-0000-0000-0000B6B40000}"/>
    <cellStyle name="Normal 94 3 2 3 2 8" xfId="26727" xr:uid="{00000000-0005-0000-0000-0000B7B40000}"/>
    <cellStyle name="Normal 94 3 2 3 2 9" xfId="34959" xr:uid="{00000000-0005-0000-0000-0000B8B40000}"/>
    <cellStyle name="Normal 94 3 2 3 3" xfId="1215" xr:uid="{00000000-0005-0000-0000-0000B9B40000}"/>
    <cellStyle name="Normal 94 3 2 3 3 2" xfId="2498" xr:uid="{00000000-0005-0000-0000-0000BAB40000}"/>
    <cellStyle name="Normal 94 3 2 3 3 2 2" xfId="5538" xr:uid="{00000000-0005-0000-0000-0000BBB40000}"/>
    <cellStyle name="Normal 94 3 2 3 3 2 2 2" xfId="15055" xr:uid="{00000000-0005-0000-0000-0000BCB40000}"/>
    <cellStyle name="Normal 94 3 2 3 3 2 2 3" xfId="23208" xr:uid="{00000000-0005-0000-0000-0000BDB40000}"/>
    <cellStyle name="Normal 94 3 2 3 3 2 2 4" xfId="31361" xr:uid="{00000000-0005-0000-0000-0000BEB40000}"/>
    <cellStyle name="Normal 94 3 2 3 3 2 2 5" xfId="39593" xr:uid="{00000000-0005-0000-0000-0000BFB40000}"/>
    <cellStyle name="Normal 94 3 2 3 3 2 2 6" xfId="49104" xr:uid="{00000000-0005-0000-0000-0000C0B40000}"/>
    <cellStyle name="Normal 94 3 2 3 3 2 3" xfId="8098" xr:uid="{00000000-0005-0000-0000-0000C1B40000}"/>
    <cellStyle name="Normal 94 3 2 3 3 2 3 2" xfId="17615" xr:uid="{00000000-0005-0000-0000-0000C2B40000}"/>
    <cellStyle name="Normal 94 3 2 3 3 2 3 3" xfId="25768" xr:uid="{00000000-0005-0000-0000-0000C3B40000}"/>
    <cellStyle name="Normal 94 3 2 3 3 2 3 4" xfId="33921" xr:uid="{00000000-0005-0000-0000-0000C4B40000}"/>
    <cellStyle name="Normal 94 3 2 3 3 2 3 5" xfId="42153" xr:uid="{00000000-0005-0000-0000-0000C5B40000}"/>
    <cellStyle name="Normal 94 3 2 3 3 2 3 6" xfId="51664" xr:uid="{00000000-0005-0000-0000-0000C6B40000}"/>
    <cellStyle name="Normal 94 3 2 3 3 2 4" xfId="12015" xr:uid="{00000000-0005-0000-0000-0000C7B40000}"/>
    <cellStyle name="Normal 94 3 2 3 3 2 5" xfId="20174" xr:uid="{00000000-0005-0000-0000-0000C8B40000}"/>
    <cellStyle name="Normal 94 3 2 3 3 2 6" xfId="28327" xr:uid="{00000000-0005-0000-0000-0000C9B40000}"/>
    <cellStyle name="Normal 94 3 2 3 3 2 7" xfId="36559" xr:uid="{00000000-0005-0000-0000-0000CAB40000}"/>
    <cellStyle name="Normal 94 3 2 3 3 2 8" xfId="46070" xr:uid="{00000000-0005-0000-0000-0000CBB40000}"/>
    <cellStyle name="Normal 94 3 2 3 3 3" xfId="4258" xr:uid="{00000000-0005-0000-0000-0000CCB40000}"/>
    <cellStyle name="Normal 94 3 2 3 3 3 2" xfId="13775" xr:uid="{00000000-0005-0000-0000-0000CDB40000}"/>
    <cellStyle name="Normal 94 3 2 3 3 3 3" xfId="21928" xr:uid="{00000000-0005-0000-0000-0000CEB40000}"/>
    <cellStyle name="Normal 94 3 2 3 3 3 4" xfId="30081" xr:uid="{00000000-0005-0000-0000-0000CFB40000}"/>
    <cellStyle name="Normal 94 3 2 3 3 3 5" xfId="38313" xr:uid="{00000000-0005-0000-0000-0000D0B40000}"/>
    <cellStyle name="Normal 94 3 2 3 3 3 6" xfId="47824" xr:uid="{00000000-0005-0000-0000-0000D1B40000}"/>
    <cellStyle name="Normal 94 3 2 3 3 4" xfId="6818" xr:uid="{00000000-0005-0000-0000-0000D2B40000}"/>
    <cellStyle name="Normal 94 3 2 3 3 4 2" xfId="16335" xr:uid="{00000000-0005-0000-0000-0000D3B40000}"/>
    <cellStyle name="Normal 94 3 2 3 3 4 3" xfId="24488" xr:uid="{00000000-0005-0000-0000-0000D4B40000}"/>
    <cellStyle name="Normal 94 3 2 3 3 4 4" xfId="32641" xr:uid="{00000000-0005-0000-0000-0000D5B40000}"/>
    <cellStyle name="Normal 94 3 2 3 3 4 5" xfId="40873" xr:uid="{00000000-0005-0000-0000-0000D6B40000}"/>
    <cellStyle name="Normal 94 3 2 3 3 4 6" xfId="50384" xr:uid="{00000000-0005-0000-0000-0000D7B40000}"/>
    <cellStyle name="Normal 94 3 2 3 3 5" xfId="10735" xr:uid="{00000000-0005-0000-0000-0000D8B40000}"/>
    <cellStyle name="Normal 94 3 2 3 3 6" xfId="18894" xr:uid="{00000000-0005-0000-0000-0000D9B40000}"/>
    <cellStyle name="Normal 94 3 2 3 3 7" xfId="27047" xr:uid="{00000000-0005-0000-0000-0000DAB40000}"/>
    <cellStyle name="Normal 94 3 2 3 3 8" xfId="35279" xr:uid="{00000000-0005-0000-0000-0000DBB40000}"/>
    <cellStyle name="Normal 94 3 2 3 3 9" xfId="44790" xr:uid="{00000000-0005-0000-0000-0000DCB40000}"/>
    <cellStyle name="Normal 94 3 2 3 4" xfId="1858" xr:uid="{00000000-0005-0000-0000-0000DDB40000}"/>
    <cellStyle name="Normal 94 3 2 3 4 2" xfId="4898" xr:uid="{00000000-0005-0000-0000-0000DEB40000}"/>
    <cellStyle name="Normal 94 3 2 3 4 2 2" xfId="14415" xr:uid="{00000000-0005-0000-0000-0000DFB40000}"/>
    <cellStyle name="Normal 94 3 2 3 4 2 3" xfId="22568" xr:uid="{00000000-0005-0000-0000-0000E0B40000}"/>
    <cellStyle name="Normal 94 3 2 3 4 2 4" xfId="30721" xr:uid="{00000000-0005-0000-0000-0000E1B40000}"/>
    <cellStyle name="Normal 94 3 2 3 4 2 5" xfId="38953" xr:uid="{00000000-0005-0000-0000-0000E2B40000}"/>
    <cellStyle name="Normal 94 3 2 3 4 2 6" xfId="48464" xr:uid="{00000000-0005-0000-0000-0000E3B40000}"/>
    <cellStyle name="Normal 94 3 2 3 4 3" xfId="7458" xr:uid="{00000000-0005-0000-0000-0000E4B40000}"/>
    <cellStyle name="Normal 94 3 2 3 4 3 2" xfId="16975" xr:uid="{00000000-0005-0000-0000-0000E5B40000}"/>
    <cellStyle name="Normal 94 3 2 3 4 3 3" xfId="25128" xr:uid="{00000000-0005-0000-0000-0000E6B40000}"/>
    <cellStyle name="Normal 94 3 2 3 4 3 4" xfId="33281" xr:uid="{00000000-0005-0000-0000-0000E7B40000}"/>
    <cellStyle name="Normal 94 3 2 3 4 3 5" xfId="41513" xr:uid="{00000000-0005-0000-0000-0000E8B40000}"/>
    <cellStyle name="Normal 94 3 2 3 4 3 6" xfId="51024" xr:uid="{00000000-0005-0000-0000-0000E9B40000}"/>
    <cellStyle name="Normal 94 3 2 3 4 4" xfId="11375" xr:uid="{00000000-0005-0000-0000-0000EAB40000}"/>
    <cellStyle name="Normal 94 3 2 3 4 5" xfId="19534" xr:uid="{00000000-0005-0000-0000-0000EBB40000}"/>
    <cellStyle name="Normal 94 3 2 3 4 6" xfId="27687" xr:uid="{00000000-0005-0000-0000-0000ECB40000}"/>
    <cellStyle name="Normal 94 3 2 3 4 7" xfId="35919" xr:uid="{00000000-0005-0000-0000-0000EDB40000}"/>
    <cellStyle name="Normal 94 3 2 3 4 8" xfId="45430" xr:uid="{00000000-0005-0000-0000-0000EEB40000}"/>
    <cellStyle name="Normal 94 3 2 3 5" xfId="3615" xr:uid="{00000000-0005-0000-0000-0000EFB40000}"/>
    <cellStyle name="Normal 94 3 2 3 5 2" xfId="13132" xr:uid="{00000000-0005-0000-0000-0000F0B40000}"/>
    <cellStyle name="Normal 94 3 2 3 5 3" xfId="21288" xr:uid="{00000000-0005-0000-0000-0000F1B40000}"/>
    <cellStyle name="Normal 94 3 2 3 5 4" xfId="29441" xr:uid="{00000000-0005-0000-0000-0000F2B40000}"/>
    <cellStyle name="Normal 94 3 2 3 5 5" xfId="37673" xr:uid="{00000000-0005-0000-0000-0000F3B40000}"/>
    <cellStyle name="Normal 94 3 2 3 5 6" xfId="47184" xr:uid="{00000000-0005-0000-0000-0000F4B40000}"/>
    <cellStyle name="Normal 94 3 2 3 6" xfId="6178" xr:uid="{00000000-0005-0000-0000-0000F5B40000}"/>
    <cellStyle name="Normal 94 3 2 3 6 2" xfId="15695" xr:uid="{00000000-0005-0000-0000-0000F6B40000}"/>
    <cellStyle name="Normal 94 3 2 3 6 3" xfId="23848" xr:uid="{00000000-0005-0000-0000-0000F7B40000}"/>
    <cellStyle name="Normal 94 3 2 3 6 4" xfId="32001" xr:uid="{00000000-0005-0000-0000-0000F8B40000}"/>
    <cellStyle name="Normal 94 3 2 3 6 5" xfId="40233" xr:uid="{00000000-0005-0000-0000-0000F9B40000}"/>
    <cellStyle name="Normal 94 3 2 3 6 6" xfId="49744" xr:uid="{00000000-0005-0000-0000-0000FAB40000}"/>
    <cellStyle name="Normal 94 3 2 3 7" xfId="10095" xr:uid="{00000000-0005-0000-0000-0000FBB40000}"/>
    <cellStyle name="Normal 94 3 2 3 8" xfId="18254" xr:uid="{00000000-0005-0000-0000-0000FCB40000}"/>
    <cellStyle name="Normal 94 3 2 3 9" xfId="26407" xr:uid="{00000000-0005-0000-0000-0000FDB40000}"/>
    <cellStyle name="Normal 94 3 2 30" xfId="9762" xr:uid="{00000000-0005-0000-0000-0000FEB40000}"/>
    <cellStyle name="Normal 94 3 2 30 2" xfId="43817" xr:uid="{00000000-0005-0000-0000-0000FFB40000}"/>
    <cellStyle name="Normal 94 3 2 30 3" xfId="53328" xr:uid="{00000000-0005-0000-0000-000000B50000}"/>
    <cellStyle name="Normal 94 3 2 31" xfId="9841" xr:uid="{00000000-0005-0000-0000-000001B50000}"/>
    <cellStyle name="Normal 94 3 2 31 2" xfId="43896" xr:uid="{00000000-0005-0000-0000-000002B50000}"/>
    <cellStyle name="Normal 94 3 2 31 3" xfId="53407" xr:uid="{00000000-0005-0000-0000-000003B50000}"/>
    <cellStyle name="Normal 94 3 2 32" xfId="9935" xr:uid="{00000000-0005-0000-0000-000004B50000}"/>
    <cellStyle name="Normal 94 3 2 33" xfId="18094" xr:uid="{00000000-0005-0000-0000-000005B50000}"/>
    <cellStyle name="Normal 94 3 2 34" xfId="26247" xr:uid="{00000000-0005-0000-0000-000006B50000}"/>
    <cellStyle name="Normal 94 3 2 35" xfId="34400" xr:uid="{00000000-0005-0000-0000-000007B50000}"/>
    <cellStyle name="Normal 94 3 2 36" xfId="34479" xr:uid="{00000000-0005-0000-0000-000008B50000}"/>
    <cellStyle name="Normal 94 3 2 37" xfId="43990" xr:uid="{00000000-0005-0000-0000-000009B50000}"/>
    <cellStyle name="Normal 94 3 2 38" xfId="53501" xr:uid="{00000000-0005-0000-0000-00000AB50000}"/>
    <cellStyle name="Normal 94 3 2 39" xfId="53580" xr:uid="{00000000-0005-0000-0000-00000BB50000}"/>
    <cellStyle name="Normal 94 3 2 4" xfId="729" xr:uid="{00000000-0005-0000-0000-00000CB50000}"/>
    <cellStyle name="Normal 94 3 2 4 10" xfId="44310" xr:uid="{00000000-0005-0000-0000-00000DB50000}"/>
    <cellStyle name="Normal 94 3 2 4 2" xfId="1375" xr:uid="{00000000-0005-0000-0000-00000EB50000}"/>
    <cellStyle name="Normal 94 3 2 4 2 2" xfId="2658" xr:uid="{00000000-0005-0000-0000-00000FB50000}"/>
    <cellStyle name="Normal 94 3 2 4 2 2 2" xfId="5698" xr:uid="{00000000-0005-0000-0000-000010B50000}"/>
    <cellStyle name="Normal 94 3 2 4 2 2 2 2" xfId="15215" xr:uid="{00000000-0005-0000-0000-000011B50000}"/>
    <cellStyle name="Normal 94 3 2 4 2 2 2 3" xfId="23368" xr:uid="{00000000-0005-0000-0000-000012B50000}"/>
    <cellStyle name="Normal 94 3 2 4 2 2 2 4" xfId="31521" xr:uid="{00000000-0005-0000-0000-000013B50000}"/>
    <cellStyle name="Normal 94 3 2 4 2 2 2 5" xfId="39753" xr:uid="{00000000-0005-0000-0000-000014B50000}"/>
    <cellStyle name="Normal 94 3 2 4 2 2 2 6" xfId="49264" xr:uid="{00000000-0005-0000-0000-000015B50000}"/>
    <cellStyle name="Normal 94 3 2 4 2 2 3" xfId="8258" xr:uid="{00000000-0005-0000-0000-000016B50000}"/>
    <cellStyle name="Normal 94 3 2 4 2 2 3 2" xfId="17775" xr:uid="{00000000-0005-0000-0000-000017B50000}"/>
    <cellStyle name="Normal 94 3 2 4 2 2 3 3" xfId="25928" xr:uid="{00000000-0005-0000-0000-000018B50000}"/>
    <cellStyle name="Normal 94 3 2 4 2 2 3 4" xfId="34081" xr:uid="{00000000-0005-0000-0000-000019B50000}"/>
    <cellStyle name="Normal 94 3 2 4 2 2 3 5" xfId="42313" xr:uid="{00000000-0005-0000-0000-00001AB50000}"/>
    <cellStyle name="Normal 94 3 2 4 2 2 3 6" xfId="51824" xr:uid="{00000000-0005-0000-0000-00001BB50000}"/>
    <cellStyle name="Normal 94 3 2 4 2 2 4" xfId="12175" xr:uid="{00000000-0005-0000-0000-00001CB50000}"/>
    <cellStyle name="Normal 94 3 2 4 2 2 5" xfId="20334" xr:uid="{00000000-0005-0000-0000-00001DB50000}"/>
    <cellStyle name="Normal 94 3 2 4 2 2 6" xfId="28487" xr:uid="{00000000-0005-0000-0000-00001EB50000}"/>
    <cellStyle name="Normal 94 3 2 4 2 2 7" xfId="36719" xr:uid="{00000000-0005-0000-0000-00001FB50000}"/>
    <cellStyle name="Normal 94 3 2 4 2 2 8" xfId="46230" xr:uid="{00000000-0005-0000-0000-000020B50000}"/>
    <cellStyle name="Normal 94 3 2 4 2 3" xfId="4418" xr:uid="{00000000-0005-0000-0000-000021B50000}"/>
    <cellStyle name="Normal 94 3 2 4 2 3 2" xfId="13935" xr:uid="{00000000-0005-0000-0000-000022B50000}"/>
    <cellStyle name="Normal 94 3 2 4 2 3 3" xfId="22088" xr:uid="{00000000-0005-0000-0000-000023B50000}"/>
    <cellStyle name="Normal 94 3 2 4 2 3 4" xfId="30241" xr:uid="{00000000-0005-0000-0000-000024B50000}"/>
    <cellStyle name="Normal 94 3 2 4 2 3 5" xfId="38473" xr:uid="{00000000-0005-0000-0000-000025B50000}"/>
    <cellStyle name="Normal 94 3 2 4 2 3 6" xfId="47984" xr:uid="{00000000-0005-0000-0000-000026B50000}"/>
    <cellStyle name="Normal 94 3 2 4 2 4" xfId="6978" xr:uid="{00000000-0005-0000-0000-000027B50000}"/>
    <cellStyle name="Normal 94 3 2 4 2 4 2" xfId="16495" xr:uid="{00000000-0005-0000-0000-000028B50000}"/>
    <cellStyle name="Normal 94 3 2 4 2 4 3" xfId="24648" xr:uid="{00000000-0005-0000-0000-000029B50000}"/>
    <cellStyle name="Normal 94 3 2 4 2 4 4" xfId="32801" xr:uid="{00000000-0005-0000-0000-00002AB50000}"/>
    <cellStyle name="Normal 94 3 2 4 2 4 5" xfId="41033" xr:uid="{00000000-0005-0000-0000-00002BB50000}"/>
    <cellStyle name="Normal 94 3 2 4 2 4 6" xfId="50544" xr:uid="{00000000-0005-0000-0000-00002CB50000}"/>
    <cellStyle name="Normal 94 3 2 4 2 5" xfId="10895" xr:uid="{00000000-0005-0000-0000-00002DB50000}"/>
    <cellStyle name="Normal 94 3 2 4 2 6" xfId="19054" xr:uid="{00000000-0005-0000-0000-00002EB50000}"/>
    <cellStyle name="Normal 94 3 2 4 2 7" xfId="27207" xr:uid="{00000000-0005-0000-0000-00002FB50000}"/>
    <cellStyle name="Normal 94 3 2 4 2 8" xfId="35439" xr:uid="{00000000-0005-0000-0000-000030B50000}"/>
    <cellStyle name="Normal 94 3 2 4 2 9" xfId="44950" xr:uid="{00000000-0005-0000-0000-000031B50000}"/>
    <cellStyle name="Normal 94 3 2 4 3" xfId="2018" xr:uid="{00000000-0005-0000-0000-000032B50000}"/>
    <cellStyle name="Normal 94 3 2 4 3 2" xfId="5058" xr:uid="{00000000-0005-0000-0000-000033B50000}"/>
    <cellStyle name="Normal 94 3 2 4 3 2 2" xfId="14575" xr:uid="{00000000-0005-0000-0000-000034B50000}"/>
    <cellStyle name="Normal 94 3 2 4 3 2 3" xfId="22728" xr:uid="{00000000-0005-0000-0000-000035B50000}"/>
    <cellStyle name="Normal 94 3 2 4 3 2 4" xfId="30881" xr:uid="{00000000-0005-0000-0000-000036B50000}"/>
    <cellStyle name="Normal 94 3 2 4 3 2 5" xfId="39113" xr:uid="{00000000-0005-0000-0000-000037B50000}"/>
    <cellStyle name="Normal 94 3 2 4 3 2 6" xfId="48624" xr:uid="{00000000-0005-0000-0000-000038B50000}"/>
    <cellStyle name="Normal 94 3 2 4 3 3" xfId="7618" xr:uid="{00000000-0005-0000-0000-000039B50000}"/>
    <cellStyle name="Normal 94 3 2 4 3 3 2" xfId="17135" xr:uid="{00000000-0005-0000-0000-00003AB50000}"/>
    <cellStyle name="Normal 94 3 2 4 3 3 3" xfId="25288" xr:uid="{00000000-0005-0000-0000-00003BB50000}"/>
    <cellStyle name="Normal 94 3 2 4 3 3 4" xfId="33441" xr:uid="{00000000-0005-0000-0000-00003CB50000}"/>
    <cellStyle name="Normal 94 3 2 4 3 3 5" xfId="41673" xr:uid="{00000000-0005-0000-0000-00003DB50000}"/>
    <cellStyle name="Normal 94 3 2 4 3 3 6" xfId="51184" xr:uid="{00000000-0005-0000-0000-00003EB50000}"/>
    <cellStyle name="Normal 94 3 2 4 3 4" xfId="11535" xr:uid="{00000000-0005-0000-0000-00003FB50000}"/>
    <cellStyle name="Normal 94 3 2 4 3 5" xfId="19694" xr:uid="{00000000-0005-0000-0000-000040B50000}"/>
    <cellStyle name="Normal 94 3 2 4 3 6" xfId="27847" xr:uid="{00000000-0005-0000-0000-000041B50000}"/>
    <cellStyle name="Normal 94 3 2 4 3 7" xfId="36079" xr:uid="{00000000-0005-0000-0000-000042B50000}"/>
    <cellStyle name="Normal 94 3 2 4 3 8" xfId="45590" xr:uid="{00000000-0005-0000-0000-000043B50000}"/>
    <cellStyle name="Normal 94 3 2 4 4" xfId="3775" xr:uid="{00000000-0005-0000-0000-000044B50000}"/>
    <cellStyle name="Normal 94 3 2 4 4 2" xfId="13292" xr:uid="{00000000-0005-0000-0000-000045B50000}"/>
    <cellStyle name="Normal 94 3 2 4 4 3" xfId="21448" xr:uid="{00000000-0005-0000-0000-000046B50000}"/>
    <cellStyle name="Normal 94 3 2 4 4 4" xfId="29601" xr:uid="{00000000-0005-0000-0000-000047B50000}"/>
    <cellStyle name="Normal 94 3 2 4 4 5" xfId="37833" xr:uid="{00000000-0005-0000-0000-000048B50000}"/>
    <cellStyle name="Normal 94 3 2 4 4 6" xfId="47344" xr:uid="{00000000-0005-0000-0000-000049B50000}"/>
    <cellStyle name="Normal 94 3 2 4 5" xfId="6338" xr:uid="{00000000-0005-0000-0000-00004AB50000}"/>
    <cellStyle name="Normal 94 3 2 4 5 2" xfId="15855" xr:uid="{00000000-0005-0000-0000-00004BB50000}"/>
    <cellStyle name="Normal 94 3 2 4 5 3" xfId="24008" xr:uid="{00000000-0005-0000-0000-00004CB50000}"/>
    <cellStyle name="Normal 94 3 2 4 5 4" xfId="32161" xr:uid="{00000000-0005-0000-0000-00004DB50000}"/>
    <cellStyle name="Normal 94 3 2 4 5 5" xfId="40393" xr:uid="{00000000-0005-0000-0000-00004EB50000}"/>
    <cellStyle name="Normal 94 3 2 4 5 6" xfId="49904" xr:uid="{00000000-0005-0000-0000-00004FB50000}"/>
    <cellStyle name="Normal 94 3 2 4 6" xfId="10255" xr:uid="{00000000-0005-0000-0000-000050B50000}"/>
    <cellStyle name="Normal 94 3 2 4 7" xfId="18414" xr:uid="{00000000-0005-0000-0000-000051B50000}"/>
    <cellStyle name="Normal 94 3 2 4 8" xfId="26567" xr:uid="{00000000-0005-0000-0000-000052B50000}"/>
    <cellStyle name="Normal 94 3 2 4 9" xfId="34799" xr:uid="{00000000-0005-0000-0000-000053B50000}"/>
    <cellStyle name="Normal 94 3 2 40" xfId="53659" xr:uid="{00000000-0005-0000-0000-000054B50000}"/>
    <cellStyle name="Normal 94 3 2 41" xfId="53738" xr:uid="{00000000-0005-0000-0000-000055B50000}"/>
    <cellStyle name="Normal 94 3 2 42" xfId="53817" xr:uid="{00000000-0005-0000-0000-000056B50000}"/>
    <cellStyle name="Normal 94 3 2 5" xfId="1055" xr:uid="{00000000-0005-0000-0000-000057B50000}"/>
    <cellStyle name="Normal 94 3 2 5 2" xfId="2338" xr:uid="{00000000-0005-0000-0000-000058B50000}"/>
    <cellStyle name="Normal 94 3 2 5 2 2" xfId="5378" xr:uid="{00000000-0005-0000-0000-000059B50000}"/>
    <cellStyle name="Normal 94 3 2 5 2 2 2" xfId="14895" xr:uid="{00000000-0005-0000-0000-00005AB50000}"/>
    <cellStyle name="Normal 94 3 2 5 2 2 3" xfId="23048" xr:uid="{00000000-0005-0000-0000-00005BB50000}"/>
    <cellStyle name="Normal 94 3 2 5 2 2 4" xfId="31201" xr:uid="{00000000-0005-0000-0000-00005CB50000}"/>
    <cellStyle name="Normal 94 3 2 5 2 2 5" xfId="39433" xr:uid="{00000000-0005-0000-0000-00005DB50000}"/>
    <cellStyle name="Normal 94 3 2 5 2 2 6" xfId="48944" xr:uid="{00000000-0005-0000-0000-00005EB50000}"/>
    <cellStyle name="Normal 94 3 2 5 2 3" xfId="7938" xr:uid="{00000000-0005-0000-0000-00005FB50000}"/>
    <cellStyle name="Normal 94 3 2 5 2 3 2" xfId="17455" xr:uid="{00000000-0005-0000-0000-000060B50000}"/>
    <cellStyle name="Normal 94 3 2 5 2 3 3" xfId="25608" xr:uid="{00000000-0005-0000-0000-000061B50000}"/>
    <cellStyle name="Normal 94 3 2 5 2 3 4" xfId="33761" xr:uid="{00000000-0005-0000-0000-000062B50000}"/>
    <cellStyle name="Normal 94 3 2 5 2 3 5" xfId="41993" xr:uid="{00000000-0005-0000-0000-000063B50000}"/>
    <cellStyle name="Normal 94 3 2 5 2 3 6" xfId="51504" xr:uid="{00000000-0005-0000-0000-000064B50000}"/>
    <cellStyle name="Normal 94 3 2 5 2 4" xfId="11855" xr:uid="{00000000-0005-0000-0000-000065B50000}"/>
    <cellStyle name="Normal 94 3 2 5 2 5" xfId="20014" xr:uid="{00000000-0005-0000-0000-000066B50000}"/>
    <cellStyle name="Normal 94 3 2 5 2 6" xfId="28167" xr:uid="{00000000-0005-0000-0000-000067B50000}"/>
    <cellStyle name="Normal 94 3 2 5 2 7" xfId="36399" xr:uid="{00000000-0005-0000-0000-000068B50000}"/>
    <cellStyle name="Normal 94 3 2 5 2 8" xfId="45910" xr:uid="{00000000-0005-0000-0000-000069B50000}"/>
    <cellStyle name="Normal 94 3 2 5 3" xfId="4098" xr:uid="{00000000-0005-0000-0000-00006AB50000}"/>
    <cellStyle name="Normal 94 3 2 5 3 2" xfId="13615" xr:uid="{00000000-0005-0000-0000-00006BB50000}"/>
    <cellStyle name="Normal 94 3 2 5 3 3" xfId="21768" xr:uid="{00000000-0005-0000-0000-00006CB50000}"/>
    <cellStyle name="Normal 94 3 2 5 3 4" xfId="29921" xr:uid="{00000000-0005-0000-0000-00006DB50000}"/>
    <cellStyle name="Normal 94 3 2 5 3 5" xfId="38153" xr:uid="{00000000-0005-0000-0000-00006EB50000}"/>
    <cellStyle name="Normal 94 3 2 5 3 6" xfId="47664" xr:uid="{00000000-0005-0000-0000-00006FB50000}"/>
    <cellStyle name="Normal 94 3 2 5 4" xfId="6658" xr:uid="{00000000-0005-0000-0000-000070B50000}"/>
    <cellStyle name="Normal 94 3 2 5 4 2" xfId="16175" xr:uid="{00000000-0005-0000-0000-000071B50000}"/>
    <cellStyle name="Normal 94 3 2 5 4 3" xfId="24328" xr:uid="{00000000-0005-0000-0000-000072B50000}"/>
    <cellStyle name="Normal 94 3 2 5 4 4" xfId="32481" xr:uid="{00000000-0005-0000-0000-000073B50000}"/>
    <cellStyle name="Normal 94 3 2 5 4 5" xfId="40713" xr:uid="{00000000-0005-0000-0000-000074B50000}"/>
    <cellStyle name="Normal 94 3 2 5 4 6" xfId="50224" xr:uid="{00000000-0005-0000-0000-000075B50000}"/>
    <cellStyle name="Normal 94 3 2 5 5" xfId="10575" xr:uid="{00000000-0005-0000-0000-000076B50000}"/>
    <cellStyle name="Normal 94 3 2 5 6" xfId="18734" xr:uid="{00000000-0005-0000-0000-000077B50000}"/>
    <cellStyle name="Normal 94 3 2 5 7" xfId="26887" xr:uid="{00000000-0005-0000-0000-000078B50000}"/>
    <cellStyle name="Normal 94 3 2 5 8" xfId="35119" xr:uid="{00000000-0005-0000-0000-000079B50000}"/>
    <cellStyle name="Normal 94 3 2 5 9" xfId="44630" xr:uid="{00000000-0005-0000-0000-00007AB50000}"/>
    <cellStyle name="Normal 94 3 2 6" xfId="1698" xr:uid="{00000000-0005-0000-0000-00007BB50000}"/>
    <cellStyle name="Normal 94 3 2 6 2" xfId="4738" xr:uid="{00000000-0005-0000-0000-00007CB50000}"/>
    <cellStyle name="Normal 94 3 2 6 2 2" xfId="14255" xr:uid="{00000000-0005-0000-0000-00007DB50000}"/>
    <cellStyle name="Normal 94 3 2 6 2 3" xfId="22408" xr:uid="{00000000-0005-0000-0000-00007EB50000}"/>
    <cellStyle name="Normal 94 3 2 6 2 4" xfId="30561" xr:uid="{00000000-0005-0000-0000-00007FB50000}"/>
    <cellStyle name="Normal 94 3 2 6 2 5" xfId="38793" xr:uid="{00000000-0005-0000-0000-000080B50000}"/>
    <cellStyle name="Normal 94 3 2 6 2 6" xfId="48304" xr:uid="{00000000-0005-0000-0000-000081B50000}"/>
    <cellStyle name="Normal 94 3 2 6 3" xfId="7298" xr:uid="{00000000-0005-0000-0000-000082B50000}"/>
    <cellStyle name="Normal 94 3 2 6 3 2" xfId="16815" xr:uid="{00000000-0005-0000-0000-000083B50000}"/>
    <cellStyle name="Normal 94 3 2 6 3 3" xfId="24968" xr:uid="{00000000-0005-0000-0000-000084B50000}"/>
    <cellStyle name="Normal 94 3 2 6 3 4" xfId="33121" xr:uid="{00000000-0005-0000-0000-000085B50000}"/>
    <cellStyle name="Normal 94 3 2 6 3 5" xfId="41353" xr:uid="{00000000-0005-0000-0000-000086B50000}"/>
    <cellStyle name="Normal 94 3 2 6 3 6" xfId="50864" xr:uid="{00000000-0005-0000-0000-000087B50000}"/>
    <cellStyle name="Normal 94 3 2 6 4" xfId="11215" xr:uid="{00000000-0005-0000-0000-000088B50000}"/>
    <cellStyle name="Normal 94 3 2 6 5" xfId="19374" xr:uid="{00000000-0005-0000-0000-000089B50000}"/>
    <cellStyle name="Normal 94 3 2 6 6" xfId="27527" xr:uid="{00000000-0005-0000-0000-00008AB50000}"/>
    <cellStyle name="Normal 94 3 2 6 7" xfId="35759" xr:uid="{00000000-0005-0000-0000-00008BB50000}"/>
    <cellStyle name="Normal 94 3 2 6 8" xfId="45270" xr:uid="{00000000-0005-0000-0000-00008CB50000}"/>
    <cellStyle name="Normal 94 3 2 7" xfId="2977" xr:uid="{00000000-0005-0000-0000-00008DB50000}"/>
    <cellStyle name="Normal 94 3 2 7 2" xfId="12494" xr:uid="{00000000-0005-0000-0000-00008EB50000}"/>
    <cellStyle name="Normal 94 3 2 7 3" xfId="20653" xr:uid="{00000000-0005-0000-0000-00008FB50000}"/>
    <cellStyle name="Normal 94 3 2 7 4" xfId="28806" xr:uid="{00000000-0005-0000-0000-000090B50000}"/>
    <cellStyle name="Normal 94 3 2 7 5" xfId="37038" xr:uid="{00000000-0005-0000-0000-000091B50000}"/>
    <cellStyle name="Normal 94 3 2 7 6" xfId="46549" xr:uid="{00000000-0005-0000-0000-000092B50000}"/>
    <cellStyle name="Normal 94 3 2 8" xfId="3056" xr:uid="{00000000-0005-0000-0000-000093B50000}"/>
    <cellStyle name="Normal 94 3 2 8 2" xfId="12573" xr:uid="{00000000-0005-0000-0000-000094B50000}"/>
    <cellStyle name="Normal 94 3 2 8 3" xfId="20732" xr:uid="{00000000-0005-0000-0000-000095B50000}"/>
    <cellStyle name="Normal 94 3 2 8 4" xfId="28885" xr:uid="{00000000-0005-0000-0000-000096B50000}"/>
    <cellStyle name="Normal 94 3 2 8 5" xfId="37117" xr:uid="{00000000-0005-0000-0000-000097B50000}"/>
    <cellStyle name="Normal 94 3 2 8 6" xfId="46628" xr:uid="{00000000-0005-0000-0000-000098B50000}"/>
    <cellStyle name="Normal 94 3 2 9" xfId="3135" xr:uid="{00000000-0005-0000-0000-000099B50000}"/>
    <cellStyle name="Normal 94 3 2 9 2" xfId="12652" xr:uid="{00000000-0005-0000-0000-00009AB50000}"/>
    <cellStyle name="Normal 94 3 2 9 3" xfId="20811" xr:uid="{00000000-0005-0000-0000-00009BB50000}"/>
    <cellStyle name="Normal 94 3 2 9 4" xfId="28964" xr:uid="{00000000-0005-0000-0000-00009CB50000}"/>
    <cellStyle name="Normal 94 3 2 9 5" xfId="37196" xr:uid="{00000000-0005-0000-0000-00009DB50000}"/>
    <cellStyle name="Normal 94 3 2 9 6" xfId="46707" xr:uid="{00000000-0005-0000-0000-00009EB50000}"/>
    <cellStyle name="Normal 94 3 20" xfId="8846" xr:uid="{00000000-0005-0000-0000-00009FB50000}"/>
    <cellStyle name="Normal 94 3 20 2" xfId="42901" xr:uid="{00000000-0005-0000-0000-0000A0B50000}"/>
    <cellStyle name="Normal 94 3 20 3" xfId="52412" xr:uid="{00000000-0005-0000-0000-0000A1B50000}"/>
    <cellStyle name="Normal 94 3 21" xfId="8925" xr:uid="{00000000-0005-0000-0000-0000A2B50000}"/>
    <cellStyle name="Normal 94 3 21 2" xfId="42980" xr:uid="{00000000-0005-0000-0000-0000A3B50000}"/>
    <cellStyle name="Normal 94 3 21 3" xfId="52491" xr:uid="{00000000-0005-0000-0000-0000A4B50000}"/>
    <cellStyle name="Normal 94 3 22" xfId="9004" xr:uid="{00000000-0005-0000-0000-0000A5B50000}"/>
    <cellStyle name="Normal 94 3 22 2" xfId="43059" xr:uid="{00000000-0005-0000-0000-0000A6B50000}"/>
    <cellStyle name="Normal 94 3 22 3" xfId="52570" xr:uid="{00000000-0005-0000-0000-0000A7B50000}"/>
    <cellStyle name="Normal 94 3 23" xfId="9083" xr:uid="{00000000-0005-0000-0000-0000A8B50000}"/>
    <cellStyle name="Normal 94 3 23 2" xfId="43138" xr:uid="{00000000-0005-0000-0000-0000A9B50000}"/>
    <cellStyle name="Normal 94 3 23 3" xfId="52649" xr:uid="{00000000-0005-0000-0000-0000AAB50000}"/>
    <cellStyle name="Normal 94 3 24" xfId="9162" xr:uid="{00000000-0005-0000-0000-0000ABB50000}"/>
    <cellStyle name="Normal 94 3 24 2" xfId="43217" xr:uid="{00000000-0005-0000-0000-0000ACB50000}"/>
    <cellStyle name="Normal 94 3 24 3" xfId="52728" xr:uid="{00000000-0005-0000-0000-0000ADB50000}"/>
    <cellStyle name="Normal 94 3 25" xfId="9241" xr:uid="{00000000-0005-0000-0000-0000AEB50000}"/>
    <cellStyle name="Normal 94 3 25 2" xfId="43296" xr:uid="{00000000-0005-0000-0000-0000AFB50000}"/>
    <cellStyle name="Normal 94 3 25 3" xfId="52807" xr:uid="{00000000-0005-0000-0000-0000B0B50000}"/>
    <cellStyle name="Normal 94 3 26" xfId="9320" xr:uid="{00000000-0005-0000-0000-0000B1B50000}"/>
    <cellStyle name="Normal 94 3 26 2" xfId="43375" xr:uid="{00000000-0005-0000-0000-0000B2B50000}"/>
    <cellStyle name="Normal 94 3 26 3" xfId="52886" xr:uid="{00000000-0005-0000-0000-0000B3B50000}"/>
    <cellStyle name="Normal 94 3 27" xfId="9399" xr:uid="{00000000-0005-0000-0000-0000B4B50000}"/>
    <cellStyle name="Normal 94 3 27 2" xfId="43454" xr:uid="{00000000-0005-0000-0000-0000B5B50000}"/>
    <cellStyle name="Normal 94 3 27 3" xfId="52965" xr:uid="{00000000-0005-0000-0000-0000B6B50000}"/>
    <cellStyle name="Normal 94 3 28" xfId="9478" xr:uid="{00000000-0005-0000-0000-0000B7B50000}"/>
    <cellStyle name="Normal 94 3 28 2" xfId="43533" xr:uid="{00000000-0005-0000-0000-0000B8B50000}"/>
    <cellStyle name="Normal 94 3 28 3" xfId="53044" xr:uid="{00000000-0005-0000-0000-0000B9B50000}"/>
    <cellStyle name="Normal 94 3 29" xfId="9557" xr:uid="{00000000-0005-0000-0000-0000BAB50000}"/>
    <cellStyle name="Normal 94 3 29 2" xfId="43612" xr:uid="{00000000-0005-0000-0000-0000BBB50000}"/>
    <cellStyle name="Normal 94 3 29 3" xfId="53123" xr:uid="{00000000-0005-0000-0000-0000BCB50000}"/>
    <cellStyle name="Normal 94 3 3" xfId="438" xr:uid="{00000000-0005-0000-0000-0000BDB50000}"/>
    <cellStyle name="Normal 94 3 3 10" xfId="26280" xr:uid="{00000000-0005-0000-0000-0000BEB50000}"/>
    <cellStyle name="Normal 94 3 3 11" xfId="34512" xr:uid="{00000000-0005-0000-0000-0000BFB50000}"/>
    <cellStyle name="Normal 94 3 3 12" xfId="44023" xr:uid="{00000000-0005-0000-0000-0000C0B50000}"/>
    <cellStyle name="Normal 94 3 3 2" xfId="599" xr:uid="{00000000-0005-0000-0000-0000C1B50000}"/>
    <cellStyle name="Normal 94 3 3 2 10" xfId="34672" xr:uid="{00000000-0005-0000-0000-0000C2B50000}"/>
    <cellStyle name="Normal 94 3 3 2 11" xfId="44183" xr:uid="{00000000-0005-0000-0000-0000C3B50000}"/>
    <cellStyle name="Normal 94 3 3 2 2" xfId="925" xr:uid="{00000000-0005-0000-0000-0000C4B50000}"/>
    <cellStyle name="Normal 94 3 3 2 2 10" xfId="44503" xr:uid="{00000000-0005-0000-0000-0000C5B50000}"/>
    <cellStyle name="Normal 94 3 3 2 2 2" xfId="1568" xr:uid="{00000000-0005-0000-0000-0000C6B50000}"/>
    <cellStyle name="Normal 94 3 3 2 2 2 2" xfId="2851" xr:uid="{00000000-0005-0000-0000-0000C7B50000}"/>
    <cellStyle name="Normal 94 3 3 2 2 2 2 2" xfId="5891" xr:uid="{00000000-0005-0000-0000-0000C8B50000}"/>
    <cellStyle name="Normal 94 3 3 2 2 2 2 2 2" xfId="15408" xr:uid="{00000000-0005-0000-0000-0000C9B50000}"/>
    <cellStyle name="Normal 94 3 3 2 2 2 2 2 3" xfId="23561" xr:uid="{00000000-0005-0000-0000-0000CAB50000}"/>
    <cellStyle name="Normal 94 3 3 2 2 2 2 2 4" xfId="31714" xr:uid="{00000000-0005-0000-0000-0000CBB50000}"/>
    <cellStyle name="Normal 94 3 3 2 2 2 2 2 5" xfId="39946" xr:uid="{00000000-0005-0000-0000-0000CCB50000}"/>
    <cellStyle name="Normal 94 3 3 2 2 2 2 2 6" xfId="49457" xr:uid="{00000000-0005-0000-0000-0000CDB50000}"/>
    <cellStyle name="Normal 94 3 3 2 2 2 2 3" xfId="8451" xr:uid="{00000000-0005-0000-0000-0000CEB50000}"/>
    <cellStyle name="Normal 94 3 3 2 2 2 2 3 2" xfId="17968" xr:uid="{00000000-0005-0000-0000-0000CFB50000}"/>
    <cellStyle name="Normal 94 3 3 2 2 2 2 3 3" xfId="26121" xr:uid="{00000000-0005-0000-0000-0000D0B50000}"/>
    <cellStyle name="Normal 94 3 3 2 2 2 2 3 4" xfId="34274" xr:uid="{00000000-0005-0000-0000-0000D1B50000}"/>
    <cellStyle name="Normal 94 3 3 2 2 2 2 3 5" xfId="42506" xr:uid="{00000000-0005-0000-0000-0000D2B50000}"/>
    <cellStyle name="Normal 94 3 3 2 2 2 2 3 6" xfId="52017" xr:uid="{00000000-0005-0000-0000-0000D3B50000}"/>
    <cellStyle name="Normal 94 3 3 2 2 2 2 4" xfId="12368" xr:uid="{00000000-0005-0000-0000-0000D4B50000}"/>
    <cellStyle name="Normal 94 3 3 2 2 2 2 5" xfId="20527" xr:uid="{00000000-0005-0000-0000-0000D5B50000}"/>
    <cellStyle name="Normal 94 3 3 2 2 2 2 6" xfId="28680" xr:uid="{00000000-0005-0000-0000-0000D6B50000}"/>
    <cellStyle name="Normal 94 3 3 2 2 2 2 7" xfId="36912" xr:uid="{00000000-0005-0000-0000-0000D7B50000}"/>
    <cellStyle name="Normal 94 3 3 2 2 2 2 8" xfId="46423" xr:uid="{00000000-0005-0000-0000-0000D8B50000}"/>
    <cellStyle name="Normal 94 3 3 2 2 2 3" xfId="4611" xr:uid="{00000000-0005-0000-0000-0000D9B50000}"/>
    <cellStyle name="Normal 94 3 3 2 2 2 3 2" xfId="14128" xr:uid="{00000000-0005-0000-0000-0000DAB50000}"/>
    <cellStyle name="Normal 94 3 3 2 2 2 3 3" xfId="22281" xr:uid="{00000000-0005-0000-0000-0000DBB50000}"/>
    <cellStyle name="Normal 94 3 3 2 2 2 3 4" xfId="30434" xr:uid="{00000000-0005-0000-0000-0000DCB50000}"/>
    <cellStyle name="Normal 94 3 3 2 2 2 3 5" xfId="38666" xr:uid="{00000000-0005-0000-0000-0000DDB50000}"/>
    <cellStyle name="Normal 94 3 3 2 2 2 3 6" xfId="48177" xr:uid="{00000000-0005-0000-0000-0000DEB50000}"/>
    <cellStyle name="Normal 94 3 3 2 2 2 4" xfId="7171" xr:uid="{00000000-0005-0000-0000-0000DFB50000}"/>
    <cellStyle name="Normal 94 3 3 2 2 2 4 2" xfId="16688" xr:uid="{00000000-0005-0000-0000-0000E0B50000}"/>
    <cellStyle name="Normal 94 3 3 2 2 2 4 3" xfId="24841" xr:uid="{00000000-0005-0000-0000-0000E1B50000}"/>
    <cellStyle name="Normal 94 3 3 2 2 2 4 4" xfId="32994" xr:uid="{00000000-0005-0000-0000-0000E2B50000}"/>
    <cellStyle name="Normal 94 3 3 2 2 2 4 5" xfId="41226" xr:uid="{00000000-0005-0000-0000-0000E3B50000}"/>
    <cellStyle name="Normal 94 3 3 2 2 2 4 6" xfId="50737" xr:uid="{00000000-0005-0000-0000-0000E4B50000}"/>
    <cellStyle name="Normal 94 3 3 2 2 2 5" xfId="11088" xr:uid="{00000000-0005-0000-0000-0000E5B50000}"/>
    <cellStyle name="Normal 94 3 3 2 2 2 6" xfId="19247" xr:uid="{00000000-0005-0000-0000-0000E6B50000}"/>
    <cellStyle name="Normal 94 3 3 2 2 2 7" xfId="27400" xr:uid="{00000000-0005-0000-0000-0000E7B50000}"/>
    <cellStyle name="Normal 94 3 3 2 2 2 8" xfId="35632" xr:uid="{00000000-0005-0000-0000-0000E8B50000}"/>
    <cellStyle name="Normal 94 3 3 2 2 2 9" xfId="45143" xr:uid="{00000000-0005-0000-0000-0000E9B50000}"/>
    <cellStyle name="Normal 94 3 3 2 2 3" xfId="2211" xr:uid="{00000000-0005-0000-0000-0000EAB50000}"/>
    <cellStyle name="Normal 94 3 3 2 2 3 2" xfId="5251" xr:uid="{00000000-0005-0000-0000-0000EBB50000}"/>
    <cellStyle name="Normal 94 3 3 2 2 3 2 2" xfId="14768" xr:uid="{00000000-0005-0000-0000-0000ECB50000}"/>
    <cellStyle name="Normal 94 3 3 2 2 3 2 3" xfId="22921" xr:uid="{00000000-0005-0000-0000-0000EDB50000}"/>
    <cellStyle name="Normal 94 3 3 2 2 3 2 4" xfId="31074" xr:uid="{00000000-0005-0000-0000-0000EEB50000}"/>
    <cellStyle name="Normal 94 3 3 2 2 3 2 5" xfId="39306" xr:uid="{00000000-0005-0000-0000-0000EFB50000}"/>
    <cellStyle name="Normal 94 3 3 2 2 3 2 6" xfId="48817" xr:uid="{00000000-0005-0000-0000-0000F0B50000}"/>
    <cellStyle name="Normal 94 3 3 2 2 3 3" xfId="7811" xr:uid="{00000000-0005-0000-0000-0000F1B50000}"/>
    <cellStyle name="Normal 94 3 3 2 2 3 3 2" xfId="17328" xr:uid="{00000000-0005-0000-0000-0000F2B50000}"/>
    <cellStyle name="Normal 94 3 3 2 2 3 3 3" xfId="25481" xr:uid="{00000000-0005-0000-0000-0000F3B50000}"/>
    <cellStyle name="Normal 94 3 3 2 2 3 3 4" xfId="33634" xr:uid="{00000000-0005-0000-0000-0000F4B50000}"/>
    <cellStyle name="Normal 94 3 3 2 2 3 3 5" xfId="41866" xr:uid="{00000000-0005-0000-0000-0000F5B50000}"/>
    <cellStyle name="Normal 94 3 3 2 2 3 3 6" xfId="51377" xr:uid="{00000000-0005-0000-0000-0000F6B50000}"/>
    <cellStyle name="Normal 94 3 3 2 2 3 4" xfId="11728" xr:uid="{00000000-0005-0000-0000-0000F7B50000}"/>
    <cellStyle name="Normal 94 3 3 2 2 3 5" xfId="19887" xr:uid="{00000000-0005-0000-0000-0000F8B50000}"/>
    <cellStyle name="Normal 94 3 3 2 2 3 6" xfId="28040" xr:uid="{00000000-0005-0000-0000-0000F9B50000}"/>
    <cellStyle name="Normal 94 3 3 2 2 3 7" xfId="36272" xr:uid="{00000000-0005-0000-0000-0000FAB50000}"/>
    <cellStyle name="Normal 94 3 3 2 2 3 8" xfId="45783" xr:uid="{00000000-0005-0000-0000-0000FBB50000}"/>
    <cellStyle name="Normal 94 3 3 2 2 4" xfId="3971" xr:uid="{00000000-0005-0000-0000-0000FCB50000}"/>
    <cellStyle name="Normal 94 3 3 2 2 4 2" xfId="13488" xr:uid="{00000000-0005-0000-0000-0000FDB50000}"/>
    <cellStyle name="Normal 94 3 3 2 2 4 3" xfId="21641" xr:uid="{00000000-0005-0000-0000-0000FEB50000}"/>
    <cellStyle name="Normal 94 3 3 2 2 4 4" xfId="29794" xr:uid="{00000000-0005-0000-0000-0000FFB50000}"/>
    <cellStyle name="Normal 94 3 3 2 2 4 5" xfId="38026" xr:uid="{00000000-0005-0000-0000-000000B60000}"/>
    <cellStyle name="Normal 94 3 3 2 2 4 6" xfId="47537" xr:uid="{00000000-0005-0000-0000-000001B60000}"/>
    <cellStyle name="Normal 94 3 3 2 2 5" xfId="6531" xr:uid="{00000000-0005-0000-0000-000002B60000}"/>
    <cellStyle name="Normal 94 3 3 2 2 5 2" xfId="16048" xr:uid="{00000000-0005-0000-0000-000003B60000}"/>
    <cellStyle name="Normal 94 3 3 2 2 5 3" xfId="24201" xr:uid="{00000000-0005-0000-0000-000004B60000}"/>
    <cellStyle name="Normal 94 3 3 2 2 5 4" xfId="32354" xr:uid="{00000000-0005-0000-0000-000005B60000}"/>
    <cellStyle name="Normal 94 3 3 2 2 5 5" xfId="40586" xr:uid="{00000000-0005-0000-0000-000006B60000}"/>
    <cellStyle name="Normal 94 3 3 2 2 5 6" xfId="50097" xr:uid="{00000000-0005-0000-0000-000007B60000}"/>
    <cellStyle name="Normal 94 3 3 2 2 6" xfId="10448" xr:uid="{00000000-0005-0000-0000-000008B60000}"/>
    <cellStyle name="Normal 94 3 3 2 2 7" xfId="18607" xr:uid="{00000000-0005-0000-0000-000009B60000}"/>
    <cellStyle name="Normal 94 3 3 2 2 8" xfId="26760" xr:uid="{00000000-0005-0000-0000-00000AB60000}"/>
    <cellStyle name="Normal 94 3 3 2 2 9" xfId="34992" xr:uid="{00000000-0005-0000-0000-00000BB60000}"/>
    <cellStyle name="Normal 94 3 3 2 3" xfId="1248" xr:uid="{00000000-0005-0000-0000-00000CB60000}"/>
    <cellStyle name="Normal 94 3 3 2 3 2" xfId="2531" xr:uid="{00000000-0005-0000-0000-00000DB60000}"/>
    <cellStyle name="Normal 94 3 3 2 3 2 2" xfId="5571" xr:uid="{00000000-0005-0000-0000-00000EB60000}"/>
    <cellStyle name="Normal 94 3 3 2 3 2 2 2" xfId="15088" xr:uid="{00000000-0005-0000-0000-00000FB60000}"/>
    <cellStyle name="Normal 94 3 3 2 3 2 2 3" xfId="23241" xr:uid="{00000000-0005-0000-0000-000010B60000}"/>
    <cellStyle name="Normal 94 3 3 2 3 2 2 4" xfId="31394" xr:uid="{00000000-0005-0000-0000-000011B60000}"/>
    <cellStyle name="Normal 94 3 3 2 3 2 2 5" xfId="39626" xr:uid="{00000000-0005-0000-0000-000012B60000}"/>
    <cellStyle name="Normal 94 3 3 2 3 2 2 6" xfId="49137" xr:uid="{00000000-0005-0000-0000-000013B60000}"/>
    <cellStyle name="Normal 94 3 3 2 3 2 3" xfId="8131" xr:uid="{00000000-0005-0000-0000-000014B60000}"/>
    <cellStyle name="Normal 94 3 3 2 3 2 3 2" xfId="17648" xr:uid="{00000000-0005-0000-0000-000015B60000}"/>
    <cellStyle name="Normal 94 3 3 2 3 2 3 3" xfId="25801" xr:uid="{00000000-0005-0000-0000-000016B60000}"/>
    <cellStyle name="Normal 94 3 3 2 3 2 3 4" xfId="33954" xr:uid="{00000000-0005-0000-0000-000017B60000}"/>
    <cellStyle name="Normal 94 3 3 2 3 2 3 5" xfId="42186" xr:uid="{00000000-0005-0000-0000-000018B60000}"/>
    <cellStyle name="Normal 94 3 3 2 3 2 3 6" xfId="51697" xr:uid="{00000000-0005-0000-0000-000019B60000}"/>
    <cellStyle name="Normal 94 3 3 2 3 2 4" xfId="12048" xr:uid="{00000000-0005-0000-0000-00001AB60000}"/>
    <cellStyle name="Normal 94 3 3 2 3 2 5" xfId="20207" xr:uid="{00000000-0005-0000-0000-00001BB60000}"/>
    <cellStyle name="Normal 94 3 3 2 3 2 6" xfId="28360" xr:uid="{00000000-0005-0000-0000-00001CB60000}"/>
    <cellStyle name="Normal 94 3 3 2 3 2 7" xfId="36592" xr:uid="{00000000-0005-0000-0000-00001DB60000}"/>
    <cellStyle name="Normal 94 3 3 2 3 2 8" xfId="46103" xr:uid="{00000000-0005-0000-0000-00001EB60000}"/>
    <cellStyle name="Normal 94 3 3 2 3 3" xfId="4291" xr:uid="{00000000-0005-0000-0000-00001FB60000}"/>
    <cellStyle name="Normal 94 3 3 2 3 3 2" xfId="13808" xr:uid="{00000000-0005-0000-0000-000020B60000}"/>
    <cellStyle name="Normal 94 3 3 2 3 3 3" xfId="21961" xr:uid="{00000000-0005-0000-0000-000021B60000}"/>
    <cellStyle name="Normal 94 3 3 2 3 3 4" xfId="30114" xr:uid="{00000000-0005-0000-0000-000022B60000}"/>
    <cellStyle name="Normal 94 3 3 2 3 3 5" xfId="38346" xr:uid="{00000000-0005-0000-0000-000023B60000}"/>
    <cellStyle name="Normal 94 3 3 2 3 3 6" xfId="47857" xr:uid="{00000000-0005-0000-0000-000024B60000}"/>
    <cellStyle name="Normal 94 3 3 2 3 4" xfId="6851" xr:uid="{00000000-0005-0000-0000-000025B60000}"/>
    <cellStyle name="Normal 94 3 3 2 3 4 2" xfId="16368" xr:uid="{00000000-0005-0000-0000-000026B60000}"/>
    <cellStyle name="Normal 94 3 3 2 3 4 3" xfId="24521" xr:uid="{00000000-0005-0000-0000-000027B60000}"/>
    <cellStyle name="Normal 94 3 3 2 3 4 4" xfId="32674" xr:uid="{00000000-0005-0000-0000-000028B60000}"/>
    <cellStyle name="Normal 94 3 3 2 3 4 5" xfId="40906" xr:uid="{00000000-0005-0000-0000-000029B60000}"/>
    <cellStyle name="Normal 94 3 3 2 3 4 6" xfId="50417" xr:uid="{00000000-0005-0000-0000-00002AB60000}"/>
    <cellStyle name="Normal 94 3 3 2 3 5" xfId="10768" xr:uid="{00000000-0005-0000-0000-00002BB60000}"/>
    <cellStyle name="Normal 94 3 3 2 3 6" xfId="18927" xr:uid="{00000000-0005-0000-0000-00002CB60000}"/>
    <cellStyle name="Normal 94 3 3 2 3 7" xfId="27080" xr:uid="{00000000-0005-0000-0000-00002DB60000}"/>
    <cellStyle name="Normal 94 3 3 2 3 8" xfId="35312" xr:uid="{00000000-0005-0000-0000-00002EB60000}"/>
    <cellStyle name="Normal 94 3 3 2 3 9" xfId="44823" xr:uid="{00000000-0005-0000-0000-00002FB60000}"/>
    <cellStyle name="Normal 94 3 3 2 4" xfId="1891" xr:uid="{00000000-0005-0000-0000-000030B60000}"/>
    <cellStyle name="Normal 94 3 3 2 4 2" xfId="4931" xr:uid="{00000000-0005-0000-0000-000031B60000}"/>
    <cellStyle name="Normal 94 3 3 2 4 2 2" xfId="14448" xr:uid="{00000000-0005-0000-0000-000032B60000}"/>
    <cellStyle name="Normal 94 3 3 2 4 2 3" xfId="22601" xr:uid="{00000000-0005-0000-0000-000033B60000}"/>
    <cellStyle name="Normal 94 3 3 2 4 2 4" xfId="30754" xr:uid="{00000000-0005-0000-0000-000034B60000}"/>
    <cellStyle name="Normal 94 3 3 2 4 2 5" xfId="38986" xr:uid="{00000000-0005-0000-0000-000035B60000}"/>
    <cellStyle name="Normal 94 3 3 2 4 2 6" xfId="48497" xr:uid="{00000000-0005-0000-0000-000036B60000}"/>
    <cellStyle name="Normal 94 3 3 2 4 3" xfId="7491" xr:uid="{00000000-0005-0000-0000-000037B60000}"/>
    <cellStyle name="Normal 94 3 3 2 4 3 2" xfId="17008" xr:uid="{00000000-0005-0000-0000-000038B60000}"/>
    <cellStyle name="Normal 94 3 3 2 4 3 3" xfId="25161" xr:uid="{00000000-0005-0000-0000-000039B60000}"/>
    <cellStyle name="Normal 94 3 3 2 4 3 4" xfId="33314" xr:uid="{00000000-0005-0000-0000-00003AB60000}"/>
    <cellStyle name="Normal 94 3 3 2 4 3 5" xfId="41546" xr:uid="{00000000-0005-0000-0000-00003BB60000}"/>
    <cellStyle name="Normal 94 3 3 2 4 3 6" xfId="51057" xr:uid="{00000000-0005-0000-0000-00003CB60000}"/>
    <cellStyle name="Normal 94 3 3 2 4 4" xfId="11408" xr:uid="{00000000-0005-0000-0000-00003DB60000}"/>
    <cellStyle name="Normal 94 3 3 2 4 5" xfId="19567" xr:uid="{00000000-0005-0000-0000-00003EB60000}"/>
    <cellStyle name="Normal 94 3 3 2 4 6" xfId="27720" xr:uid="{00000000-0005-0000-0000-00003FB60000}"/>
    <cellStyle name="Normal 94 3 3 2 4 7" xfId="35952" xr:uid="{00000000-0005-0000-0000-000040B60000}"/>
    <cellStyle name="Normal 94 3 3 2 4 8" xfId="45463" xr:uid="{00000000-0005-0000-0000-000041B60000}"/>
    <cellStyle name="Normal 94 3 3 2 5" xfId="3648" xr:uid="{00000000-0005-0000-0000-000042B60000}"/>
    <cellStyle name="Normal 94 3 3 2 5 2" xfId="13165" xr:uid="{00000000-0005-0000-0000-000043B60000}"/>
    <cellStyle name="Normal 94 3 3 2 5 3" xfId="21321" xr:uid="{00000000-0005-0000-0000-000044B60000}"/>
    <cellStyle name="Normal 94 3 3 2 5 4" xfId="29474" xr:uid="{00000000-0005-0000-0000-000045B60000}"/>
    <cellStyle name="Normal 94 3 3 2 5 5" xfId="37706" xr:uid="{00000000-0005-0000-0000-000046B60000}"/>
    <cellStyle name="Normal 94 3 3 2 5 6" xfId="47217" xr:uid="{00000000-0005-0000-0000-000047B60000}"/>
    <cellStyle name="Normal 94 3 3 2 6" xfId="6211" xr:uid="{00000000-0005-0000-0000-000048B60000}"/>
    <cellStyle name="Normal 94 3 3 2 6 2" xfId="15728" xr:uid="{00000000-0005-0000-0000-000049B60000}"/>
    <cellStyle name="Normal 94 3 3 2 6 3" xfId="23881" xr:uid="{00000000-0005-0000-0000-00004AB60000}"/>
    <cellStyle name="Normal 94 3 3 2 6 4" xfId="32034" xr:uid="{00000000-0005-0000-0000-00004BB60000}"/>
    <cellStyle name="Normal 94 3 3 2 6 5" xfId="40266" xr:uid="{00000000-0005-0000-0000-00004CB60000}"/>
    <cellStyle name="Normal 94 3 3 2 6 6" xfId="49777" xr:uid="{00000000-0005-0000-0000-00004DB60000}"/>
    <cellStyle name="Normal 94 3 3 2 7" xfId="10128" xr:uid="{00000000-0005-0000-0000-00004EB60000}"/>
    <cellStyle name="Normal 94 3 3 2 8" xfId="18287" xr:uid="{00000000-0005-0000-0000-00004FB60000}"/>
    <cellStyle name="Normal 94 3 3 2 9" xfId="26440" xr:uid="{00000000-0005-0000-0000-000050B60000}"/>
    <cellStyle name="Normal 94 3 3 3" xfId="762" xr:uid="{00000000-0005-0000-0000-000051B60000}"/>
    <cellStyle name="Normal 94 3 3 3 10" xfId="44343" xr:uid="{00000000-0005-0000-0000-000052B60000}"/>
    <cellStyle name="Normal 94 3 3 3 2" xfId="1408" xr:uid="{00000000-0005-0000-0000-000053B60000}"/>
    <cellStyle name="Normal 94 3 3 3 2 2" xfId="2691" xr:uid="{00000000-0005-0000-0000-000054B60000}"/>
    <cellStyle name="Normal 94 3 3 3 2 2 2" xfId="5731" xr:uid="{00000000-0005-0000-0000-000055B60000}"/>
    <cellStyle name="Normal 94 3 3 3 2 2 2 2" xfId="15248" xr:uid="{00000000-0005-0000-0000-000056B60000}"/>
    <cellStyle name="Normal 94 3 3 3 2 2 2 3" xfId="23401" xr:uid="{00000000-0005-0000-0000-000057B60000}"/>
    <cellStyle name="Normal 94 3 3 3 2 2 2 4" xfId="31554" xr:uid="{00000000-0005-0000-0000-000058B60000}"/>
    <cellStyle name="Normal 94 3 3 3 2 2 2 5" xfId="39786" xr:uid="{00000000-0005-0000-0000-000059B60000}"/>
    <cellStyle name="Normal 94 3 3 3 2 2 2 6" xfId="49297" xr:uid="{00000000-0005-0000-0000-00005AB60000}"/>
    <cellStyle name="Normal 94 3 3 3 2 2 3" xfId="8291" xr:uid="{00000000-0005-0000-0000-00005BB60000}"/>
    <cellStyle name="Normal 94 3 3 3 2 2 3 2" xfId="17808" xr:uid="{00000000-0005-0000-0000-00005CB60000}"/>
    <cellStyle name="Normal 94 3 3 3 2 2 3 3" xfId="25961" xr:uid="{00000000-0005-0000-0000-00005DB60000}"/>
    <cellStyle name="Normal 94 3 3 3 2 2 3 4" xfId="34114" xr:uid="{00000000-0005-0000-0000-00005EB60000}"/>
    <cellStyle name="Normal 94 3 3 3 2 2 3 5" xfId="42346" xr:uid="{00000000-0005-0000-0000-00005FB60000}"/>
    <cellStyle name="Normal 94 3 3 3 2 2 3 6" xfId="51857" xr:uid="{00000000-0005-0000-0000-000060B60000}"/>
    <cellStyle name="Normal 94 3 3 3 2 2 4" xfId="12208" xr:uid="{00000000-0005-0000-0000-000061B60000}"/>
    <cellStyle name="Normal 94 3 3 3 2 2 5" xfId="20367" xr:uid="{00000000-0005-0000-0000-000062B60000}"/>
    <cellStyle name="Normal 94 3 3 3 2 2 6" xfId="28520" xr:uid="{00000000-0005-0000-0000-000063B60000}"/>
    <cellStyle name="Normal 94 3 3 3 2 2 7" xfId="36752" xr:uid="{00000000-0005-0000-0000-000064B60000}"/>
    <cellStyle name="Normal 94 3 3 3 2 2 8" xfId="46263" xr:uid="{00000000-0005-0000-0000-000065B60000}"/>
    <cellStyle name="Normal 94 3 3 3 2 3" xfId="4451" xr:uid="{00000000-0005-0000-0000-000066B60000}"/>
    <cellStyle name="Normal 94 3 3 3 2 3 2" xfId="13968" xr:uid="{00000000-0005-0000-0000-000067B60000}"/>
    <cellStyle name="Normal 94 3 3 3 2 3 3" xfId="22121" xr:uid="{00000000-0005-0000-0000-000068B60000}"/>
    <cellStyle name="Normal 94 3 3 3 2 3 4" xfId="30274" xr:uid="{00000000-0005-0000-0000-000069B60000}"/>
    <cellStyle name="Normal 94 3 3 3 2 3 5" xfId="38506" xr:uid="{00000000-0005-0000-0000-00006AB60000}"/>
    <cellStyle name="Normal 94 3 3 3 2 3 6" xfId="48017" xr:uid="{00000000-0005-0000-0000-00006BB60000}"/>
    <cellStyle name="Normal 94 3 3 3 2 4" xfId="7011" xr:uid="{00000000-0005-0000-0000-00006CB60000}"/>
    <cellStyle name="Normal 94 3 3 3 2 4 2" xfId="16528" xr:uid="{00000000-0005-0000-0000-00006DB60000}"/>
    <cellStyle name="Normal 94 3 3 3 2 4 3" xfId="24681" xr:uid="{00000000-0005-0000-0000-00006EB60000}"/>
    <cellStyle name="Normal 94 3 3 3 2 4 4" xfId="32834" xr:uid="{00000000-0005-0000-0000-00006FB60000}"/>
    <cellStyle name="Normal 94 3 3 3 2 4 5" xfId="41066" xr:uid="{00000000-0005-0000-0000-000070B60000}"/>
    <cellStyle name="Normal 94 3 3 3 2 4 6" xfId="50577" xr:uid="{00000000-0005-0000-0000-000071B60000}"/>
    <cellStyle name="Normal 94 3 3 3 2 5" xfId="10928" xr:uid="{00000000-0005-0000-0000-000072B60000}"/>
    <cellStyle name="Normal 94 3 3 3 2 6" xfId="19087" xr:uid="{00000000-0005-0000-0000-000073B60000}"/>
    <cellStyle name="Normal 94 3 3 3 2 7" xfId="27240" xr:uid="{00000000-0005-0000-0000-000074B60000}"/>
    <cellStyle name="Normal 94 3 3 3 2 8" xfId="35472" xr:uid="{00000000-0005-0000-0000-000075B60000}"/>
    <cellStyle name="Normal 94 3 3 3 2 9" xfId="44983" xr:uid="{00000000-0005-0000-0000-000076B60000}"/>
    <cellStyle name="Normal 94 3 3 3 3" xfId="2051" xr:uid="{00000000-0005-0000-0000-000077B60000}"/>
    <cellStyle name="Normal 94 3 3 3 3 2" xfId="5091" xr:uid="{00000000-0005-0000-0000-000078B60000}"/>
    <cellStyle name="Normal 94 3 3 3 3 2 2" xfId="14608" xr:uid="{00000000-0005-0000-0000-000079B60000}"/>
    <cellStyle name="Normal 94 3 3 3 3 2 3" xfId="22761" xr:uid="{00000000-0005-0000-0000-00007AB60000}"/>
    <cellStyle name="Normal 94 3 3 3 3 2 4" xfId="30914" xr:uid="{00000000-0005-0000-0000-00007BB60000}"/>
    <cellStyle name="Normal 94 3 3 3 3 2 5" xfId="39146" xr:uid="{00000000-0005-0000-0000-00007CB60000}"/>
    <cellStyle name="Normal 94 3 3 3 3 2 6" xfId="48657" xr:uid="{00000000-0005-0000-0000-00007DB60000}"/>
    <cellStyle name="Normal 94 3 3 3 3 3" xfId="7651" xr:uid="{00000000-0005-0000-0000-00007EB60000}"/>
    <cellStyle name="Normal 94 3 3 3 3 3 2" xfId="17168" xr:uid="{00000000-0005-0000-0000-00007FB60000}"/>
    <cellStyle name="Normal 94 3 3 3 3 3 3" xfId="25321" xr:uid="{00000000-0005-0000-0000-000080B60000}"/>
    <cellStyle name="Normal 94 3 3 3 3 3 4" xfId="33474" xr:uid="{00000000-0005-0000-0000-000081B60000}"/>
    <cellStyle name="Normal 94 3 3 3 3 3 5" xfId="41706" xr:uid="{00000000-0005-0000-0000-000082B60000}"/>
    <cellStyle name="Normal 94 3 3 3 3 3 6" xfId="51217" xr:uid="{00000000-0005-0000-0000-000083B60000}"/>
    <cellStyle name="Normal 94 3 3 3 3 4" xfId="11568" xr:uid="{00000000-0005-0000-0000-000084B60000}"/>
    <cellStyle name="Normal 94 3 3 3 3 5" xfId="19727" xr:uid="{00000000-0005-0000-0000-000085B60000}"/>
    <cellStyle name="Normal 94 3 3 3 3 6" xfId="27880" xr:uid="{00000000-0005-0000-0000-000086B60000}"/>
    <cellStyle name="Normal 94 3 3 3 3 7" xfId="36112" xr:uid="{00000000-0005-0000-0000-000087B60000}"/>
    <cellStyle name="Normal 94 3 3 3 3 8" xfId="45623" xr:uid="{00000000-0005-0000-0000-000088B60000}"/>
    <cellStyle name="Normal 94 3 3 3 4" xfId="3808" xr:uid="{00000000-0005-0000-0000-000089B60000}"/>
    <cellStyle name="Normal 94 3 3 3 4 2" xfId="13325" xr:uid="{00000000-0005-0000-0000-00008AB60000}"/>
    <cellStyle name="Normal 94 3 3 3 4 3" xfId="21481" xr:uid="{00000000-0005-0000-0000-00008BB60000}"/>
    <cellStyle name="Normal 94 3 3 3 4 4" xfId="29634" xr:uid="{00000000-0005-0000-0000-00008CB60000}"/>
    <cellStyle name="Normal 94 3 3 3 4 5" xfId="37866" xr:uid="{00000000-0005-0000-0000-00008DB60000}"/>
    <cellStyle name="Normal 94 3 3 3 4 6" xfId="47377" xr:uid="{00000000-0005-0000-0000-00008EB60000}"/>
    <cellStyle name="Normal 94 3 3 3 5" xfId="6371" xr:uid="{00000000-0005-0000-0000-00008FB60000}"/>
    <cellStyle name="Normal 94 3 3 3 5 2" xfId="15888" xr:uid="{00000000-0005-0000-0000-000090B60000}"/>
    <cellStyle name="Normal 94 3 3 3 5 3" xfId="24041" xr:uid="{00000000-0005-0000-0000-000091B60000}"/>
    <cellStyle name="Normal 94 3 3 3 5 4" xfId="32194" xr:uid="{00000000-0005-0000-0000-000092B60000}"/>
    <cellStyle name="Normal 94 3 3 3 5 5" xfId="40426" xr:uid="{00000000-0005-0000-0000-000093B60000}"/>
    <cellStyle name="Normal 94 3 3 3 5 6" xfId="49937" xr:uid="{00000000-0005-0000-0000-000094B60000}"/>
    <cellStyle name="Normal 94 3 3 3 6" xfId="10288" xr:uid="{00000000-0005-0000-0000-000095B60000}"/>
    <cellStyle name="Normal 94 3 3 3 7" xfId="18447" xr:uid="{00000000-0005-0000-0000-000096B60000}"/>
    <cellStyle name="Normal 94 3 3 3 8" xfId="26600" xr:uid="{00000000-0005-0000-0000-000097B60000}"/>
    <cellStyle name="Normal 94 3 3 3 9" xfId="34832" xr:uid="{00000000-0005-0000-0000-000098B60000}"/>
    <cellStyle name="Normal 94 3 3 4" xfId="1088" xr:uid="{00000000-0005-0000-0000-000099B60000}"/>
    <cellStyle name="Normal 94 3 3 4 2" xfId="2371" xr:uid="{00000000-0005-0000-0000-00009AB60000}"/>
    <cellStyle name="Normal 94 3 3 4 2 2" xfId="5411" xr:uid="{00000000-0005-0000-0000-00009BB60000}"/>
    <cellStyle name="Normal 94 3 3 4 2 2 2" xfId="14928" xr:uid="{00000000-0005-0000-0000-00009CB60000}"/>
    <cellStyle name="Normal 94 3 3 4 2 2 3" xfId="23081" xr:uid="{00000000-0005-0000-0000-00009DB60000}"/>
    <cellStyle name="Normal 94 3 3 4 2 2 4" xfId="31234" xr:uid="{00000000-0005-0000-0000-00009EB60000}"/>
    <cellStyle name="Normal 94 3 3 4 2 2 5" xfId="39466" xr:uid="{00000000-0005-0000-0000-00009FB60000}"/>
    <cellStyle name="Normal 94 3 3 4 2 2 6" xfId="48977" xr:uid="{00000000-0005-0000-0000-0000A0B60000}"/>
    <cellStyle name="Normal 94 3 3 4 2 3" xfId="7971" xr:uid="{00000000-0005-0000-0000-0000A1B60000}"/>
    <cellStyle name="Normal 94 3 3 4 2 3 2" xfId="17488" xr:uid="{00000000-0005-0000-0000-0000A2B60000}"/>
    <cellStyle name="Normal 94 3 3 4 2 3 3" xfId="25641" xr:uid="{00000000-0005-0000-0000-0000A3B60000}"/>
    <cellStyle name="Normal 94 3 3 4 2 3 4" xfId="33794" xr:uid="{00000000-0005-0000-0000-0000A4B60000}"/>
    <cellStyle name="Normal 94 3 3 4 2 3 5" xfId="42026" xr:uid="{00000000-0005-0000-0000-0000A5B60000}"/>
    <cellStyle name="Normal 94 3 3 4 2 3 6" xfId="51537" xr:uid="{00000000-0005-0000-0000-0000A6B60000}"/>
    <cellStyle name="Normal 94 3 3 4 2 4" xfId="11888" xr:uid="{00000000-0005-0000-0000-0000A7B60000}"/>
    <cellStyle name="Normal 94 3 3 4 2 5" xfId="20047" xr:uid="{00000000-0005-0000-0000-0000A8B60000}"/>
    <cellStyle name="Normal 94 3 3 4 2 6" xfId="28200" xr:uid="{00000000-0005-0000-0000-0000A9B60000}"/>
    <cellStyle name="Normal 94 3 3 4 2 7" xfId="36432" xr:uid="{00000000-0005-0000-0000-0000AAB60000}"/>
    <cellStyle name="Normal 94 3 3 4 2 8" xfId="45943" xr:uid="{00000000-0005-0000-0000-0000ABB60000}"/>
    <cellStyle name="Normal 94 3 3 4 3" xfId="4131" xr:uid="{00000000-0005-0000-0000-0000ACB60000}"/>
    <cellStyle name="Normal 94 3 3 4 3 2" xfId="13648" xr:uid="{00000000-0005-0000-0000-0000ADB60000}"/>
    <cellStyle name="Normal 94 3 3 4 3 3" xfId="21801" xr:uid="{00000000-0005-0000-0000-0000AEB60000}"/>
    <cellStyle name="Normal 94 3 3 4 3 4" xfId="29954" xr:uid="{00000000-0005-0000-0000-0000AFB60000}"/>
    <cellStyle name="Normal 94 3 3 4 3 5" xfId="38186" xr:uid="{00000000-0005-0000-0000-0000B0B60000}"/>
    <cellStyle name="Normal 94 3 3 4 3 6" xfId="47697" xr:uid="{00000000-0005-0000-0000-0000B1B60000}"/>
    <cellStyle name="Normal 94 3 3 4 4" xfId="6691" xr:uid="{00000000-0005-0000-0000-0000B2B60000}"/>
    <cellStyle name="Normal 94 3 3 4 4 2" xfId="16208" xr:uid="{00000000-0005-0000-0000-0000B3B60000}"/>
    <cellStyle name="Normal 94 3 3 4 4 3" xfId="24361" xr:uid="{00000000-0005-0000-0000-0000B4B60000}"/>
    <cellStyle name="Normal 94 3 3 4 4 4" xfId="32514" xr:uid="{00000000-0005-0000-0000-0000B5B60000}"/>
    <cellStyle name="Normal 94 3 3 4 4 5" xfId="40746" xr:uid="{00000000-0005-0000-0000-0000B6B60000}"/>
    <cellStyle name="Normal 94 3 3 4 4 6" xfId="50257" xr:uid="{00000000-0005-0000-0000-0000B7B60000}"/>
    <cellStyle name="Normal 94 3 3 4 5" xfId="10608" xr:uid="{00000000-0005-0000-0000-0000B8B60000}"/>
    <cellStyle name="Normal 94 3 3 4 6" xfId="18767" xr:uid="{00000000-0005-0000-0000-0000B9B60000}"/>
    <cellStyle name="Normal 94 3 3 4 7" xfId="26920" xr:uid="{00000000-0005-0000-0000-0000BAB60000}"/>
    <cellStyle name="Normal 94 3 3 4 8" xfId="35152" xr:uid="{00000000-0005-0000-0000-0000BBB60000}"/>
    <cellStyle name="Normal 94 3 3 4 9" xfId="44663" xr:uid="{00000000-0005-0000-0000-0000BCB60000}"/>
    <cellStyle name="Normal 94 3 3 5" xfId="1731" xr:uid="{00000000-0005-0000-0000-0000BDB60000}"/>
    <cellStyle name="Normal 94 3 3 5 2" xfId="4771" xr:uid="{00000000-0005-0000-0000-0000BEB60000}"/>
    <cellStyle name="Normal 94 3 3 5 2 2" xfId="14288" xr:uid="{00000000-0005-0000-0000-0000BFB60000}"/>
    <cellStyle name="Normal 94 3 3 5 2 3" xfId="22441" xr:uid="{00000000-0005-0000-0000-0000C0B60000}"/>
    <cellStyle name="Normal 94 3 3 5 2 4" xfId="30594" xr:uid="{00000000-0005-0000-0000-0000C1B60000}"/>
    <cellStyle name="Normal 94 3 3 5 2 5" xfId="38826" xr:uid="{00000000-0005-0000-0000-0000C2B60000}"/>
    <cellStyle name="Normal 94 3 3 5 2 6" xfId="48337" xr:uid="{00000000-0005-0000-0000-0000C3B60000}"/>
    <cellStyle name="Normal 94 3 3 5 3" xfId="7331" xr:uid="{00000000-0005-0000-0000-0000C4B60000}"/>
    <cellStyle name="Normal 94 3 3 5 3 2" xfId="16848" xr:uid="{00000000-0005-0000-0000-0000C5B60000}"/>
    <cellStyle name="Normal 94 3 3 5 3 3" xfId="25001" xr:uid="{00000000-0005-0000-0000-0000C6B60000}"/>
    <cellStyle name="Normal 94 3 3 5 3 4" xfId="33154" xr:uid="{00000000-0005-0000-0000-0000C7B60000}"/>
    <cellStyle name="Normal 94 3 3 5 3 5" xfId="41386" xr:uid="{00000000-0005-0000-0000-0000C8B60000}"/>
    <cellStyle name="Normal 94 3 3 5 3 6" xfId="50897" xr:uid="{00000000-0005-0000-0000-0000C9B60000}"/>
    <cellStyle name="Normal 94 3 3 5 4" xfId="11248" xr:uid="{00000000-0005-0000-0000-0000CAB60000}"/>
    <cellStyle name="Normal 94 3 3 5 5" xfId="19407" xr:uid="{00000000-0005-0000-0000-0000CBB60000}"/>
    <cellStyle name="Normal 94 3 3 5 6" xfId="27560" xr:uid="{00000000-0005-0000-0000-0000CCB60000}"/>
    <cellStyle name="Normal 94 3 3 5 7" xfId="35792" xr:uid="{00000000-0005-0000-0000-0000CDB60000}"/>
    <cellStyle name="Normal 94 3 3 5 8" xfId="45303" xr:uid="{00000000-0005-0000-0000-0000CEB60000}"/>
    <cellStyle name="Normal 94 3 3 6" xfId="3485" xr:uid="{00000000-0005-0000-0000-0000CFB60000}"/>
    <cellStyle name="Normal 94 3 3 6 2" xfId="13002" xr:uid="{00000000-0005-0000-0000-0000D0B60000}"/>
    <cellStyle name="Normal 94 3 3 6 3" xfId="21161" xr:uid="{00000000-0005-0000-0000-0000D1B60000}"/>
    <cellStyle name="Normal 94 3 3 6 4" xfId="29314" xr:uid="{00000000-0005-0000-0000-0000D2B60000}"/>
    <cellStyle name="Normal 94 3 3 6 5" xfId="37546" xr:uid="{00000000-0005-0000-0000-0000D3B60000}"/>
    <cellStyle name="Normal 94 3 3 6 6" xfId="47057" xr:uid="{00000000-0005-0000-0000-0000D4B60000}"/>
    <cellStyle name="Normal 94 3 3 7" xfId="6051" xr:uid="{00000000-0005-0000-0000-0000D5B60000}"/>
    <cellStyle name="Normal 94 3 3 7 2" xfId="15568" xr:uid="{00000000-0005-0000-0000-0000D6B60000}"/>
    <cellStyle name="Normal 94 3 3 7 3" xfId="23721" xr:uid="{00000000-0005-0000-0000-0000D7B60000}"/>
    <cellStyle name="Normal 94 3 3 7 4" xfId="31874" xr:uid="{00000000-0005-0000-0000-0000D8B60000}"/>
    <cellStyle name="Normal 94 3 3 7 5" xfId="40106" xr:uid="{00000000-0005-0000-0000-0000D9B60000}"/>
    <cellStyle name="Normal 94 3 3 7 6" xfId="49617" xr:uid="{00000000-0005-0000-0000-0000DAB60000}"/>
    <cellStyle name="Normal 94 3 3 8" xfId="9968" xr:uid="{00000000-0005-0000-0000-0000DBB60000}"/>
    <cellStyle name="Normal 94 3 3 9" xfId="18127" xr:uid="{00000000-0005-0000-0000-0000DCB60000}"/>
    <cellStyle name="Normal 94 3 30" xfId="9636" xr:uid="{00000000-0005-0000-0000-0000DDB60000}"/>
    <cellStyle name="Normal 94 3 30 2" xfId="43691" xr:uid="{00000000-0005-0000-0000-0000DEB60000}"/>
    <cellStyle name="Normal 94 3 30 3" xfId="53202" xr:uid="{00000000-0005-0000-0000-0000DFB60000}"/>
    <cellStyle name="Normal 94 3 31" xfId="9715" xr:uid="{00000000-0005-0000-0000-0000E0B60000}"/>
    <cellStyle name="Normal 94 3 31 2" xfId="43770" xr:uid="{00000000-0005-0000-0000-0000E1B60000}"/>
    <cellStyle name="Normal 94 3 31 3" xfId="53281" xr:uid="{00000000-0005-0000-0000-0000E2B60000}"/>
    <cellStyle name="Normal 94 3 32" xfId="9794" xr:uid="{00000000-0005-0000-0000-0000E3B60000}"/>
    <cellStyle name="Normal 94 3 32 2" xfId="43849" xr:uid="{00000000-0005-0000-0000-0000E4B60000}"/>
    <cellStyle name="Normal 94 3 32 3" xfId="53360" xr:uid="{00000000-0005-0000-0000-0000E5B60000}"/>
    <cellStyle name="Normal 94 3 33" xfId="9888" xr:uid="{00000000-0005-0000-0000-0000E6B60000}"/>
    <cellStyle name="Normal 94 3 34" xfId="18047" xr:uid="{00000000-0005-0000-0000-0000E7B60000}"/>
    <cellStyle name="Normal 94 3 35" xfId="26200" xr:uid="{00000000-0005-0000-0000-0000E8B60000}"/>
    <cellStyle name="Normal 94 3 36" xfId="34353" xr:uid="{00000000-0005-0000-0000-0000E9B60000}"/>
    <cellStyle name="Normal 94 3 37" xfId="34432" xr:uid="{00000000-0005-0000-0000-0000EAB60000}"/>
    <cellStyle name="Normal 94 3 38" xfId="43943" xr:uid="{00000000-0005-0000-0000-0000EBB60000}"/>
    <cellStyle name="Normal 94 3 39" xfId="53454" xr:uid="{00000000-0005-0000-0000-0000ECB60000}"/>
    <cellStyle name="Normal 94 3 4" xfId="519" xr:uid="{00000000-0005-0000-0000-0000EDB60000}"/>
    <cellStyle name="Normal 94 3 4 10" xfId="34592" xr:uid="{00000000-0005-0000-0000-0000EEB60000}"/>
    <cellStyle name="Normal 94 3 4 11" xfId="44103" xr:uid="{00000000-0005-0000-0000-0000EFB60000}"/>
    <cellStyle name="Normal 94 3 4 2" xfId="845" xr:uid="{00000000-0005-0000-0000-0000F0B60000}"/>
    <cellStyle name="Normal 94 3 4 2 10" xfId="44423" xr:uid="{00000000-0005-0000-0000-0000F1B60000}"/>
    <cellStyle name="Normal 94 3 4 2 2" xfId="1488" xr:uid="{00000000-0005-0000-0000-0000F2B60000}"/>
    <cellStyle name="Normal 94 3 4 2 2 2" xfId="2771" xr:uid="{00000000-0005-0000-0000-0000F3B60000}"/>
    <cellStyle name="Normal 94 3 4 2 2 2 2" xfId="5811" xr:uid="{00000000-0005-0000-0000-0000F4B60000}"/>
    <cellStyle name="Normal 94 3 4 2 2 2 2 2" xfId="15328" xr:uid="{00000000-0005-0000-0000-0000F5B60000}"/>
    <cellStyle name="Normal 94 3 4 2 2 2 2 3" xfId="23481" xr:uid="{00000000-0005-0000-0000-0000F6B60000}"/>
    <cellStyle name="Normal 94 3 4 2 2 2 2 4" xfId="31634" xr:uid="{00000000-0005-0000-0000-0000F7B60000}"/>
    <cellStyle name="Normal 94 3 4 2 2 2 2 5" xfId="39866" xr:uid="{00000000-0005-0000-0000-0000F8B60000}"/>
    <cellStyle name="Normal 94 3 4 2 2 2 2 6" xfId="49377" xr:uid="{00000000-0005-0000-0000-0000F9B60000}"/>
    <cellStyle name="Normal 94 3 4 2 2 2 3" xfId="8371" xr:uid="{00000000-0005-0000-0000-0000FAB60000}"/>
    <cellStyle name="Normal 94 3 4 2 2 2 3 2" xfId="17888" xr:uid="{00000000-0005-0000-0000-0000FBB60000}"/>
    <cellStyle name="Normal 94 3 4 2 2 2 3 3" xfId="26041" xr:uid="{00000000-0005-0000-0000-0000FCB60000}"/>
    <cellStyle name="Normal 94 3 4 2 2 2 3 4" xfId="34194" xr:uid="{00000000-0005-0000-0000-0000FDB60000}"/>
    <cellStyle name="Normal 94 3 4 2 2 2 3 5" xfId="42426" xr:uid="{00000000-0005-0000-0000-0000FEB60000}"/>
    <cellStyle name="Normal 94 3 4 2 2 2 3 6" xfId="51937" xr:uid="{00000000-0005-0000-0000-0000FFB60000}"/>
    <cellStyle name="Normal 94 3 4 2 2 2 4" xfId="12288" xr:uid="{00000000-0005-0000-0000-000000B70000}"/>
    <cellStyle name="Normal 94 3 4 2 2 2 5" xfId="20447" xr:uid="{00000000-0005-0000-0000-000001B70000}"/>
    <cellStyle name="Normal 94 3 4 2 2 2 6" xfId="28600" xr:uid="{00000000-0005-0000-0000-000002B70000}"/>
    <cellStyle name="Normal 94 3 4 2 2 2 7" xfId="36832" xr:uid="{00000000-0005-0000-0000-000003B70000}"/>
    <cellStyle name="Normal 94 3 4 2 2 2 8" xfId="46343" xr:uid="{00000000-0005-0000-0000-000004B70000}"/>
    <cellStyle name="Normal 94 3 4 2 2 3" xfId="4531" xr:uid="{00000000-0005-0000-0000-000005B70000}"/>
    <cellStyle name="Normal 94 3 4 2 2 3 2" xfId="14048" xr:uid="{00000000-0005-0000-0000-000006B70000}"/>
    <cellStyle name="Normal 94 3 4 2 2 3 3" xfId="22201" xr:uid="{00000000-0005-0000-0000-000007B70000}"/>
    <cellStyle name="Normal 94 3 4 2 2 3 4" xfId="30354" xr:uid="{00000000-0005-0000-0000-000008B70000}"/>
    <cellStyle name="Normal 94 3 4 2 2 3 5" xfId="38586" xr:uid="{00000000-0005-0000-0000-000009B70000}"/>
    <cellStyle name="Normal 94 3 4 2 2 3 6" xfId="48097" xr:uid="{00000000-0005-0000-0000-00000AB70000}"/>
    <cellStyle name="Normal 94 3 4 2 2 4" xfId="7091" xr:uid="{00000000-0005-0000-0000-00000BB70000}"/>
    <cellStyle name="Normal 94 3 4 2 2 4 2" xfId="16608" xr:uid="{00000000-0005-0000-0000-00000CB70000}"/>
    <cellStyle name="Normal 94 3 4 2 2 4 3" xfId="24761" xr:uid="{00000000-0005-0000-0000-00000DB70000}"/>
    <cellStyle name="Normal 94 3 4 2 2 4 4" xfId="32914" xr:uid="{00000000-0005-0000-0000-00000EB70000}"/>
    <cellStyle name="Normal 94 3 4 2 2 4 5" xfId="41146" xr:uid="{00000000-0005-0000-0000-00000FB70000}"/>
    <cellStyle name="Normal 94 3 4 2 2 4 6" xfId="50657" xr:uid="{00000000-0005-0000-0000-000010B70000}"/>
    <cellStyle name="Normal 94 3 4 2 2 5" xfId="11008" xr:uid="{00000000-0005-0000-0000-000011B70000}"/>
    <cellStyle name="Normal 94 3 4 2 2 6" xfId="19167" xr:uid="{00000000-0005-0000-0000-000012B70000}"/>
    <cellStyle name="Normal 94 3 4 2 2 7" xfId="27320" xr:uid="{00000000-0005-0000-0000-000013B70000}"/>
    <cellStyle name="Normal 94 3 4 2 2 8" xfId="35552" xr:uid="{00000000-0005-0000-0000-000014B70000}"/>
    <cellStyle name="Normal 94 3 4 2 2 9" xfId="45063" xr:uid="{00000000-0005-0000-0000-000015B70000}"/>
    <cellStyle name="Normal 94 3 4 2 3" xfId="2131" xr:uid="{00000000-0005-0000-0000-000016B70000}"/>
    <cellStyle name="Normal 94 3 4 2 3 2" xfId="5171" xr:uid="{00000000-0005-0000-0000-000017B70000}"/>
    <cellStyle name="Normal 94 3 4 2 3 2 2" xfId="14688" xr:uid="{00000000-0005-0000-0000-000018B70000}"/>
    <cellStyle name="Normal 94 3 4 2 3 2 3" xfId="22841" xr:uid="{00000000-0005-0000-0000-000019B70000}"/>
    <cellStyle name="Normal 94 3 4 2 3 2 4" xfId="30994" xr:uid="{00000000-0005-0000-0000-00001AB70000}"/>
    <cellStyle name="Normal 94 3 4 2 3 2 5" xfId="39226" xr:uid="{00000000-0005-0000-0000-00001BB70000}"/>
    <cellStyle name="Normal 94 3 4 2 3 2 6" xfId="48737" xr:uid="{00000000-0005-0000-0000-00001CB70000}"/>
    <cellStyle name="Normal 94 3 4 2 3 3" xfId="7731" xr:uid="{00000000-0005-0000-0000-00001DB70000}"/>
    <cellStyle name="Normal 94 3 4 2 3 3 2" xfId="17248" xr:uid="{00000000-0005-0000-0000-00001EB70000}"/>
    <cellStyle name="Normal 94 3 4 2 3 3 3" xfId="25401" xr:uid="{00000000-0005-0000-0000-00001FB70000}"/>
    <cellStyle name="Normal 94 3 4 2 3 3 4" xfId="33554" xr:uid="{00000000-0005-0000-0000-000020B70000}"/>
    <cellStyle name="Normal 94 3 4 2 3 3 5" xfId="41786" xr:uid="{00000000-0005-0000-0000-000021B70000}"/>
    <cellStyle name="Normal 94 3 4 2 3 3 6" xfId="51297" xr:uid="{00000000-0005-0000-0000-000022B70000}"/>
    <cellStyle name="Normal 94 3 4 2 3 4" xfId="11648" xr:uid="{00000000-0005-0000-0000-000023B70000}"/>
    <cellStyle name="Normal 94 3 4 2 3 5" xfId="19807" xr:uid="{00000000-0005-0000-0000-000024B70000}"/>
    <cellStyle name="Normal 94 3 4 2 3 6" xfId="27960" xr:uid="{00000000-0005-0000-0000-000025B70000}"/>
    <cellStyle name="Normal 94 3 4 2 3 7" xfId="36192" xr:uid="{00000000-0005-0000-0000-000026B70000}"/>
    <cellStyle name="Normal 94 3 4 2 3 8" xfId="45703" xr:uid="{00000000-0005-0000-0000-000027B70000}"/>
    <cellStyle name="Normal 94 3 4 2 4" xfId="3891" xr:uid="{00000000-0005-0000-0000-000028B70000}"/>
    <cellStyle name="Normal 94 3 4 2 4 2" xfId="13408" xr:uid="{00000000-0005-0000-0000-000029B70000}"/>
    <cellStyle name="Normal 94 3 4 2 4 3" xfId="21561" xr:uid="{00000000-0005-0000-0000-00002AB70000}"/>
    <cellStyle name="Normal 94 3 4 2 4 4" xfId="29714" xr:uid="{00000000-0005-0000-0000-00002BB70000}"/>
    <cellStyle name="Normal 94 3 4 2 4 5" xfId="37946" xr:uid="{00000000-0005-0000-0000-00002CB70000}"/>
    <cellStyle name="Normal 94 3 4 2 4 6" xfId="47457" xr:uid="{00000000-0005-0000-0000-00002DB70000}"/>
    <cellStyle name="Normal 94 3 4 2 5" xfId="6451" xr:uid="{00000000-0005-0000-0000-00002EB70000}"/>
    <cellStyle name="Normal 94 3 4 2 5 2" xfId="15968" xr:uid="{00000000-0005-0000-0000-00002FB70000}"/>
    <cellStyle name="Normal 94 3 4 2 5 3" xfId="24121" xr:uid="{00000000-0005-0000-0000-000030B70000}"/>
    <cellStyle name="Normal 94 3 4 2 5 4" xfId="32274" xr:uid="{00000000-0005-0000-0000-000031B70000}"/>
    <cellStyle name="Normal 94 3 4 2 5 5" xfId="40506" xr:uid="{00000000-0005-0000-0000-000032B70000}"/>
    <cellStyle name="Normal 94 3 4 2 5 6" xfId="50017" xr:uid="{00000000-0005-0000-0000-000033B70000}"/>
    <cellStyle name="Normal 94 3 4 2 6" xfId="10368" xr:uid="{00000000-0005-0000-0000-000034B70000}"/>
    <cellStyle name="Normal 94 3 4 2 7" xfId="18527" xr:uid="{00000000-0005-0000-0000-000035B70000}"/>
    <cellStyle name="Normal 94 3 4 2 8" xfId="26680" xr:uid="{00000000-0005-0000-0000-000036B70000}"/>
    <cellStyle name="Normal 94 3 4 2 9" xfId="34912" xr:uid="{00000000-0005-0000-0000-000037B70000}"/>
    <cellStyle name="Normal 94 3 4 3" xfId="1168" xr:uid="{00000000-0005-0000-0000-000038B70000}"/>
    <cellStyle name="Normal 94 3 4 3 2" xfId="2451" xr:uid="{00000000-0005-0000-0000-000039B70000}"/>
    <cellStyle name="Normal 94 3 4 3 2 2" xfId="5491" xr:uid="{00000000-0005-0000-0000-00003AB70000}"/>
    <cellStyle name="Normal 94 3 4 3 2 2 2" xfId="15008" xr:uid="{00000000-0005-0000-0000-00003BB70000}"/>
    <cellStyle name="Normal 94 3 4 3 2 2 3" xfId="23161" xr:uid="{00000000-0005-0000-0000-00003CB70000}"/>
    <cellStyle name="Normal 94 3 4 3 2 2 4" xfId="31314" xr:uid="{00000000-0005-0000-0000-00003DB70000}"/>
    <cellStyle name="Normal 94 3 4 3 2 2 5" xfId="39546" xr:uid="{00000000-0005-0000-0000-00003EB70000}"/>
    <cellStyle name="Normal 94 3 4 3 2 2 6" xfId="49057" xr:uid="{00000000-0005-0000-0000-00003FB70000}"/>
    <cellStyle name="Normal 94 3 4 3 2 3" xfId="8051" xr:uid="{00000000-0005-0000-0000-000040B70000}"/>
    <cellStyle name="Normal 94 3 4 3 2 3 2" xfId="17568" xr:uid="{00000000-0005-0000-0000-000041B70000}"/>
    <cellStyle name="Normal 94 3 4 3 2 3 3" xfId="25721" xr:uid="{00000000-0005-0000-0000-000042B70000}"/>
    <cellStyle name="Normal 94 3 4 3 2 3 4" xfId="33874" xr:uid="{00000000-0005-0000-0000-000043B70000}"/>
    <cellStyle name="Normal 94 3 4 3 2 3 5" xfId="42106" xr:uid="{00000000-0005-0000-0000-000044B70000}"/>
    <cellStyle name="Normal 94 3 4 3 2 3 6" xfId="51617" xr:uid="{00000000-0005-0000-0000-000045B70000}"/>
    <cellStyle name="Normal 94 3 4 3 2 4" xfId="11968" xr:uid="{00000000-0005-0000-0000-000046B70000}"/>
    <cellStyle name="Normal 94 3 4 3 2 5" xfId="20127" xr:uid="{00000000-0005-0000-0000-000047B70000}"/>
    <cellStyle name="Normal 94 3 4 3 2 6" xfId="28280" xr:uid="{00000000-0005-0000-0000-000048B70000}"/>
    <cellStyle name="Normal 94 3 4 3 2 7" xfId="36512" xr:uid="{00000000-0005-0000-0000-000049B70000}"/>
    <cellStyle name="Normal 94 3 4 3 2 8" xfId="46023" xr:uid="{00000000-0005-0000-0000-00004AB70000}"/>
    <cellStyle name="Normal 94 3 4 3 3" xfId="4211" xr:uid="{00000000-0005-0000-0000-00004BB70000}"/>
    <cellStyle name="Normal 94 3 4 3 3 2" xfId="13728" xr:uid="{00000000-0005-0000-0000-00004CB70000}"/>
    <cellStyle name="Normal 94 3 4 3 3 3" xfId="21881" xr:uid="{00000000-0005-0000-0000-00004DB70000}"/>
    <cellStyle name="Normal 94 3 4 3 3 4" xfId="30034" xr:uid="{00000000-0005-0000-0000-00004EB70000}"/>
    <cellStyle name="Normal 94 3 4 3 3 5" xfId="38266" xr:uid="{00000000-0005-0000-0000-00004FB70000}"/>
    <cellStyle name="Normal 94 3 4 3 3 6" xfId="47777" xr:uid="{00000000-0005-0000-0000-000050B70000}"/>
    <cellStyle name="Normal 94 3 4 3 4" xfId="6771" xr:uid="{00000000-0005-0000-0000-000051B70000}"/>
    <cellStyle name="Normal 94 3 4 3 4 2" xfId="16288" xr:uid="{00000000-0005-0000-0000-000052B70000}"/>
    <cellStyle name="Normal 94 3 4 3 4 3" xfId="24441" xr:uid="{00000000-0005-0000-0000-000053B70000}"/>
    <cellStyle name="Normal 94 3 4 3 4 4" xfId="32594" xr:uid="{00000000-0005-0000-0000-000054B70000}"/>
    <cellStyle name="Normal 94 3 4 3 4 5" xfId="40826" xr:uid="{00000000-0005-0000-0000-000055B70000}"/>
    <cellStyle name="Normal 94 3 4 3 4 6" xfId="50337" xr:uid="{00000000-0005-0000-0000-000056B70000}"/>
    <cellStyle name="Normal 94 3 4 3 5" xfId="10688" xr:uid="{00000000-0005-0000-0000-000057B70000}"/>
    <cellStyle name="Normal 94 3 4 3 6" xfId="18847" xr:uid="{00000000-0005-0000-0000-000058B70000}"/>
    <cellStyle name="Normal 94 3 4 3 7" xfId="27000" xr:uid="{00000000-0005-0000-0000-000059B70000}"/>
    <cellStyle name="Normal 94 3 4 3 8" xfId="35232" xr:uid="{00000000-0005-0000-0000-00005AB70000}"/>
    <cellStyle name="Normal 94 3 4 3 9" xfId="44743" xr:uid="{00000000-0005-0000-0000-00005BB70000}"/>
    <cellStyle name="Normal 94 3 4 4" xfId="1811" xr:uid="{00000000-0005-0000-0000-00005CB70000}"/>
    <cellStyle name="Normal 94 3 4 4 2" xfId="4851" xr:uid="{00000000-0005-0000-0000-00005DB70000}"/>
    <cellStyle name="Normal 94 3 4 4 2 2" xfId="14368" xr:uid="{00000000-0005-0000-0000-00005EB70000}"/>
    <cellStyle name="Normal 94 3 4 4 2 3" xfId="22521" xr:uid="{00000000-0005-0000-0000-00005FB70000}"/>
    <cellStyle name="Normal 94 3 4 4 2 4" xfId="30674" xr:uid="{00000000-0005-0000-0000-000060B70000}"/>
    <cellStyle name="Normal 94 3 4 4 2 5" xfId="38906" xr:uid="{00000000-0005-0000-0000-000061B70000}"/>
    <cellStyle name="Normal 94 3 4 4 2 6" xfId="48417" xr:uid="{00000000-0005-0000-0000-000062B70000}"/>
    <cellStyle name="Normal 94 3 4 4 3" xfId="7411" xr:uid="{00000000-0005-0000-0000-000063B70000}"/>
    <cellStyle name="Normal 94 3 4 4 3 2" xfId="16928" xr:uid="{00000000-0005-0000-0000-000064B70000}"/>
    <cellStyle name="Normal 94 3 4 4 3 3" xfId="25081" xr:uid="{00000000-0005-0000-0000-000065B70000}"/>
    <cellStyle name="Normal 94 3 4 4 3 4" xfId="33234" xr:uid="{00000000-0005-0000-0000-000066B70000}"/>
    <cellStyle name="Normal 94 3 4 4 3 5" xfId="41466" xr:uid="{00000000-0005-0000-0000-000067B70000}"/>
    <cellStyle name="Normal 94 3 4 4 3 6" xfId="50977" xr:uid="{00000000-0005-0000-0000-000068B70000}"/>
    <cellStyle name="Normal 94 3 4 4 4" xfId="11328" xr:uid="{00000000-0005-0000-0000-000069B70000}"/>
    <cellStyle name="Normal 94 3 4 4 5" xfId="19487" xr:uid="{00000000-0005-0000-0000-00006AB70000}"/>
    <cellStyle name="Normal 94 3 4 4 6" xfId="27640" xr:uid="{00000000-0005-0000-0000-00006BB70000}"/>
    <cellStyle name="Normal 94 3 4 4 7" xfId="35872" xr:uid="{00000000-0005-0000-0000-00006CB70000}"/>
    <cellStyle name="Normal 94 3 4 4 8" xfId="45383" xr:uid="{00000000-0005-0000-0000-00006DB70000}"/>
    <cellStyle name="Normal 94 3 4 5" xfId="3568" xr:uid="{00000000-0005-0000-0000-00006EB70000}"/>
    <cellStyle name="Normal 94 3 4 5 2" xfId="13085" xr:uid="{00000000-0005-0000-0000-00006FB70000}"/>
    <cellStyle name="Normal 94 3 4 5 3" xfId="21241" xr:uid="{00000000-0005-0000-0000-000070B70000}"/>
    <cellStyle name="Normal 94 3 4 5 4" xfId="29394" xr:uid="{00000000-0005-0000-0000-000071B70000}"/>
    <cellStyle name="Normal 94 3 4 5 5" xfId="37626" xr:uid="{00000000-0005-0000-0000-000072B70000}"/>
    <cellStyle name="Normal 94 3 4 5 6" xfId="47137" xr:uid="{00000000-0005-0000-0000-000073B70000}"/>
    <cellStyle name="Normal 94 3 4 6" xfId="6131" xr:uid="{00000000-0005-0000-0000-000074B70000}"/>
    <cellStyle name="Normal 94 3 4 6 2" xfId="15648" xr:uid="{00000000-0005-0000-0000-000075B70000}"/>
    <cellStyle name="Normal 94 3 4 6 3" xfId="23801" xr:uid="{00000000-0005-0000-0000-000076B70000}"/>
    <cellStyle name="Normal 94 3 4 6 4" xfId="31954" xr:uid="{00000000-0005-0000-0000-000077B70000}"/>
    <cellStyle name="Normal 94 3 4 6 5" xfId="40186" xr:uid="{00000000-0005-0000-0000-000078B70000}"/>
    <cellStyle name="Normal 94 3 4 6 6" xfId="49697" xr:uid="{00000000-0005-0000-0000-000079B70000}"/>
    <cellStyle name="Normal 94 3 4 7" xfId="10048" xr:uid="{00000000-0005-0000-0000-00007AB70000}"/>
    <cellStyle name="Normal 94 3 4 8" xfId="18207" xr:uid="{00000000-0005-0000-0000-00007BB70000}"/>
    <cellStyle name="Normal 94 3 4 9" xfId="26360" xr:uid="{00000000-0005-0000-0000-00007CB70000}"/>
    <cellStyle name="Normal 94 3 40" xfId="53533" xr:uid="{00000000-0005-0000-0000-00007DB70000}"/>
    <cellStyle name="Normal 94 3 41" xfId="53612" xr:uid="{00000000-0005-0000-0000-00007EB70000}"/>
    <cellStyle name="Normal 94 3 42" xfId="53691" xr:uid="{00000000-0005-0000-0000-00007FB70000}"/>
    <cellStyle name="Normal 94 3 43" xfId="53770" xr:uid="{00000000-0005-0000-0000-000080B70000}"/>
    <cellStyle name="Normal 94 3 5" xfId="682" xr:uid="{00000000-0005-0000-0000-000081B70000}"/>
    <cellStyle name="Normal 94 3 5 10" xfId="44263" xr:uid="{00000000-0005-0000-0000-000082B70000}"/>
    <cellStyle name="Normal 94 3 5 2" xfId="1328" xr:uid="{00000000-0005-0000-0000-000083B70000}"/>
    <cellStyle name="Normal 94 3 5 2 2" xfId="2611" xr:uid="{00000000-0005-0000-0000-000084B70000}"/>
    <cellStyle name="Normal 94 3 5 2 2 2" xfId="5651" xr:uid="{00000000-0005-0000-0000-000085B70000}"/>
    <cellStyle name="Normal 94 3 5 2 2 2 2" xfId="15168" xr:uid="{00000000-0005-0000-0000-000086B70000}"/>
    <cellStyle name="Normal 94 3 5 2 2 2 3" xfId="23321" xr:uid="{00000000-0005-0000-0000-000087B70000}"/>
    <cellStyle name="Normal 94 3 5 2 2 2 4" xfId="31474" xr:uid="{00000000-0005-0000-0000-000088B70000}"/>
    <cellStyle name="Normal 94 3 5 2 2 2 5" xfId="39706" xr:uid="{00000000-0005-0000-0000-000089B70000}"/>
    <cellStyle name="Normal 94 3 5 2 2 2 6" xfId="49217" xr:uid="{00000000-0005-0000-0000-00008AB70000}"/>
    <cellStyle name="Normal 94 3 5 2 2 3" xfId="8211" xr:uid="{00000000-0005-0000-0000-00008BB70000}"/>
    <cellStyle name="Normal 94 3 5 2 2 3 2" xfId="17728" xr:uid="{00000000-0005-0000-0000-00008CB70000}"/>
    <cellStyle name="Normal 94 3 5 2 2 3 3" xfId="25881" xr:uid="{00000000-0005-0000-0000-00008DB70000}"/>
    <cellStyle name="Normal 94 3 5 2 2 3 4" xfId="34034" xr:uid="{00000000-0005-0000-0000-00008EB70000}"/>
    <cellStyle name="Normal 94 3 5 2 2 3 5" xfId="42266" xr:uid="{00000000-0005-0000-0000-00008FB70000}"/>
    <cellStyle name="Normal 94 3 5 2 2 3 6" xfId="51777" xr:uid="{00000000-0005-0000-0000-000090B70000}"/>
    <cellStyle name="Normal 94 3 5 2 2 4" xfId="12128" xr:uid="{00000000-0005-0000-0000-000091B70000}"/>
    <cellStyle name="Normal 94 3 5 2 2 5" xfId="20287" xr:uid="{00000000-0005-0000-0000-000092B70000}"/>
    <cellStyle name="Normal 94 3 5 2 2 6" xfId="28440" xr:uid="{00000000-0005-0000-0000-000093B70000}"/>
    <cellStyle name="Normal 94 3 5 2 2 7" xfId="36672" xr:uid="{00000000-0005-0000-0000-000094B70000}"/>
    <cellStyle name="Normal 94 3 5 2 2 8" xfId="46183" xr:uid="{00000000-0005-0000-0000-000095B70000}"/>
    <cellStyle name="Normal 94 3 5 2 3" xfId="4371" xr:uid="{00000000-0005-0000-0000-000096B70000}"/>
    <cellStyle name="Normal 94 3 5 2 3 2" xfId="13888" xr:uid="{00000000-0005-0000-0000-000097B70000}"/>
    <cellStyle name="Normal 94 3 5 2 3 3" xfId="22041" xr:uid="{00000000-0005-0000-0000-000098B70000}"/>
    <cellStyle name="Normal 94 3 5 2 3 4" xfId="30194" xr:uid="{00000000-0005-0000-0000-000099B70000}"/>
    <cellStyle name="Normal 94 3 5 2 3 5" xfId="38426" xr:uid="{00000000-0005-0000-0000-00009AB70000}"/>
    <cellStyle name="Normal 94 3 5 2 3 6" xfId="47937" xr:uid="{00000000-0005-0000-0000-00009BB70000}"/>
    <cellStyle name="Normal 94 3 5 2 4" xfId="6931" xr:uid="{00000000-0005-0000-0000-00009CB70000}"/>
    <cellStyle name="Normal 94 3 5 2 4 2" xfId="16448" xr:uid="{00000000-0005-0000-0000-00009DB70000}"/>
    <cellStyle name="Normal 94 3 5 2 4 3" xfId="24601" xr:uid="{00000000-0005-0000-0000-00009EB70000}"/>
    <cellStyle name="Normal 94 3 5 2 4 4" xfId="32754" xr:uid="{00000000-0005-0000-0000-00009FB70000}"/>
    <cellStyle name="Normal 94 3 5 2 4 5" xfId="40986" xr:uid="{00000000-0005-0000-0000-0000A0B70000}"/>
    <cellStyle name="Normal 94 3 5 2 4 6" xfId="50497" xr:uid="{00000000-0005-0000-0000-0000A1B70000}"/>
    <cellStyle name="Normal 94 3 5 2 5" xfId="10848" xr:uid="{00000000-0005-0000-0000-0000A2B70000}"/>
    <cellStyle name="Normal 94 3 5 2 6" xfId="19007" xr:uid="{00000000-0005-0000-0000-0000A3B70000}"/>
    <cellStyle name="Normal 94 3 5 2 7" xfId="27160" xr:uid="{00000000-0005-0000-0000-0000A4B70000}"/>
    <cellStyle name="Normal 94 3 5 2 8" xfId="35392" xr:uid="{00000000-0005-0000-0000-0000A5B70000}"/>
    <cellStyle name="Normal 94 3 5 2 9" xfId="44903" xr:uid="{00000000-0005-0000-0000-0000A6B70000}"/>
    <cellStyle name="Normal 94 3 5 3" xfId="1971" xr:uid="{00000000-0005-0000-0000-0000A7B70000}"/>
    <cellStyle name="Normal 94 3 5 3 2" xfId="5011" xr:uid="{00000000-0005-0000-0000-0000A8B70000}"/>
    <cellStyle name="Normal 94 3 5 3 2 2" xfId="14528" xr:uid="{00000000-0005-0000-0000-0000A9B70000}"/>
    <cellStyle name="Normal 94 3 5 3 2 3" xfId="22681" xr:uid="{00000000-0005-0000-0000-0000AAB70000}"/>
    <cellStyle name="Normal 94 3 5 3 2 4" xfId="30834" xr:uid="{00000000-0005-0000-0000-0000ABB70000}"/>
    <cellStyle name="Normal 94 3 5 3 2 5" xfId="39066" xr:uid="{00000000-0005-0000-0000-0000ACB70000}"/>
    <cellStyle name="Normal 94 3 5 3 2 6" xfId="48577" xr:uid="{00000000-0005-0000-0000-0000ADB70000}"/>
    <cellStyle name="Normal 94 3 5 3 3" xfId="7571" xr:uid="{00000000-0005-0000-0000-0000AEB70000}"/>
    <cellStyle name="Normal 94 3 5 3 3 2" xfId="17088" xr:uid="{00000000-0005-0000-0000-0000AFB70000}"/>
    <cellStyle name="Normal 94 3 5 3 3 3" xfId="25241" xr:uid="{00000000-0005-0000-0000-0000B0B70000}"/>
    <cellStyle name="Normal 94 3 5 3 3 4" xfId="33394" xr:uid="{00000000-0005-0000-0000-0000B1B70000}"/>
    <cellStyle name="Normal 94 3 5 3 3 5" xfId="41626" xr:uid="{00000000-0005-0000-0000-0000B2B70000}"/>
    <cellStyle name="Normal 94 3 5 3 3 6" xfId="51137" xr:uid="{00000000-0005-0000-0000-0000B3B70000}"/>
    <cellStyle name="Normal 94 3 5 3 4" xfId="11488" xr:uid="{00000000-0005-0000-0000-0000B4B70000}"/>
    <cellStyle name="Normal 94 3 5 3 5" xfId="19647" xr:uid="{00000000-0005-0000-0000-0000B5B70000}"/>
    <cellStyle name="Normal 94 3 5 3 6" xfId="27800" xr:uid="{00000000-0005-0000-0000-0000B6B70000}"/>
    <cellStyle name="Normal 94 3 5 3 7" xfId="36032" xr:uid="{00000000-0005-0000-0000-0000B7B70000}"/>
    <cellStyle name="Normal 94 3 5 3 8" xfId="45543" xr:uid="{00000000-0005-0000-0000-0000B8B70000}"/>
    <cellStyle name="Normal 94 3 5 4" xfId="3728" xr:uid="{00000000-0005-0000-0000-0000B9B70000}"/>
    <cellStyle name="Normal 94 3 5 4 2" xfId="13245" xr:uid="{00000000-0005-0000-0000-0000BAB70000}"/>
    <cellStyle name="Normal 94 3 5 4 3" xfId="21401" xr:uid="{00000000-0005-0000-0000-0000BBB70000}"/>
    <cellStyle name="Normal 94 3 5 4 4" xfId="29554" xr:uid="{00000000-0005-0000-0000-0000BCB70000}"/>
    <cellStyle name="Normal 94 3 5 4 5" xfId="37786" xr:uid="{00000000-0005-0000-0000-0000BDB70000}"/>
    <cellStyle name="Normal 94 3 5 4 6" xfId="47297" xr:uid="{00000000-0005-0000-0000-0000BEB70000}"/>
    <cellStyle name="Normal 94 3 5 5" xfId="6291" xr:uid="{00000000-0005-0000-0000-0000BFB70000}"/>
    <cellStyle name="Normal 94 3 5 5 2" xfId="15808" xr:uid="{00000000-0005-0000-0000-0000C0B70000}"/>
    <cellStyle name="Normal 94 3 5 5 3" xfId="23961" xr:uid="{00000000-0005-0000-0000-0000C1B70000}"/>
    <cellStyle name="Normal 94 3 5 5 4" xfId="32114" xr:uid="{00000000-0005-0000-0000-0000C2B70000}"/>
    <cellStyle name="Normal 94 3 5 5 5" xfId="40346" xr:uid="{00000000-0005-0000-0000-0000C3B70000}"/>
    <cellStyle name="Normal 94 3 5 5 6" xfId="49857" xr:uid="{00000000-0005-0000-0000-0000C4B70000}"/>
    <cellStyle name="Normal 94 3 5 6" xfId="10208" xr:uid="{00000000-0005-0000-0000-0000C5B70000}"/>
    <cellStyle name="Normal 94 3 5 7" xfId="18367" xr:uid="{00000000-0005-0000-0000-0000C6B70000}"/>
    <cellStyle name="Normal 94 3 5 8" xfId="26520" xr:uid="{00000000-0005-0000-0000-0000C7B70000}"/>
    <cellStyle name="Normal 94 3 5 9" xfId="34752" xr:uid="{00000000-0005-0000-0000-0000C8B70000}"/>
    <cellStyle name="Normal 94 3 6" xfId="1008" xr:uid="{00000000-0005-0000-0000-0000C9B70000}"/>
    <cellStyle name="Normal 94 3 6 2" xfId="2291" xr:uid="{00000000-0005-0000-0000-0000CAB70000}"/>
    <cellStyle name="Normal 94 3 6 2 2" xfId="5331" xr:uid="{00000000-0005-0000-0000-0000CBB70000}"/>
    <cellStyle name="Normal 94 3 6 2 2 2" xfId="14848" xr:uid="{00000000-0005-0000-0000-0000CCB70000}"/>
    <cellStyle name="Normal 94 3 6 2 2 3" xfId="23001" xr:uid="{00000000-0005-0000-0000-0000CDB70000}"/>
    <cellStyle name="Normal 94 3 6 2 2 4" xfId="31154" xr:uid="{00000000-0005-0000-0000-0000CEB70000}"/>
    <cellStyle name="Normal 94 3 6 2 2 5" xfId="39386" xr:uid="{00000000-0005-0000-0000-0000CFB70000}"/>
    <cellStyle name="Normal 94 3 6 2 2 6" xfId="48897" xr:uid="{00000000-0005-0000-0000-0000D0B70000}"/>
    <cellStyle name="Normal 94 3 6 2 3" xfId="7891" xr:uid="{00000000-0005-0000-0000-0000D1B70000}"/>
    <cellStyle name="Normal 94 3 6 2 3 2" xfId="17408" xr:uid="{00000000-0005-0000-0000-0000D2B70000}"/>
    <cellStyle name="Normal 94 3 6 2 3 3" xfId="25561" xr:uid="{00000000-0005-0000-0000-0000D3B70000}"/>
    <cellStyle name="Normal 94 3 6 2 3 4" xfId="33714" xr:uid="{00000000-0005-0000-0000-0000D4B70000}"/>
    <cellStyle name="Normal 94 3 6 2 3 5" xfId="41946" xr:uid="{00000000-0005-0000-0000-0000D5B70000}"/>
    <cellStyle name="Normal 94 3 6 2 3 6" xfId="51457" xr:uid="{00000000-0005-0000-0000-0000D6B70000}"/>
    <cellStyle name="Normal 94 3 6 2 4" xfId="11808" xr:uid="{00000000-0005-0000-0000-0000D7B70000}"/>
    <cellStyle name="Normal 94 3 6 2 5" xfId="19967" xr:uid="{00000000-0005-0000-0000-0000D8B70000}"/>
    <cellStyle name="Normal 94 3 6 2 6" xfId="28120" xr:uid="{00000000-0005-0000-0000-0000D9B70000}"/>
    <cellStyle name="Normal 94 3 6 2 7" xfId="36352" xr:uid="{00000000-0005-0000-0000-0000DAB70000}"/>
    <cellStyle name="Normal 94 3 6 2 8" xfId="45863" xr:uid="{00000000-0005-0000-0000-0000DBB70000}"/>
    <cellStyle name="Normal 94 3 6 3" xfId="4051" xr:uid="{00000000-0005-0000-0000-0000DCB70000}"/>
    <cellStyle name="Normal 94 3 6 3 2" xfId="13568" xr:uid="{00000000-0005-0000-0000-0000DDB70000}"/>
    <cellStyle name="Normal 94 3 6 3 3" xfId="21721" xr:uid="{00000000-0005-0000-0000-0000DEB70000}"/>
    <cellStyle name="Normal 94 3 6 3 4" xfId="29874" xr:uid="{00000000-0005-0000-0000-0000DFB70000}"/>
    <cellStyle name="Normal 94 3 6 3 5" xfId="38106" xr:uid="{00000000-0005-0000-0000-0000E0B70000}"/>
    <cellStyle name="Normal 94 3 6 3 6" xfId="47617" xr:uid="{00000000-0005-0000-0000-0000E1B70000}"/>
    <cellStyle name="Normal 94 3 6 4" xfId="6611" xr:uid="{00000000-0005-0000-0000-0000E2B70000}"/>
    <cellStyle name="Normal 94 3 6 4 2" xfId="16128" xr:uid="{00000000-0005-0000-0000-0000E3B70000}"/>
    <cellStyle name="Normal 94 3 6 4 3" xfId="24281" xr:uid="{00000000-0005-0000-0000-0000E4B70000}"/>
    <cellStyle name="Normal 94 3 6 4 4" xfId="32434" xr:uid="{00000000-0005-0000-0000-0000E5B70000}"/>
    <cellStyle name="Normal 94 3 6 4 5" xfId="40666" xr:uid="{00000000-0005-0000-0000-0000E6B70000}"/>
    <cellStyle name="Normal 94 3 6 4 6" xfId="50177" xr:uid="{00000000-0005-0000-0000-0000E7B70000}"/>
    <cellStyle name="Normal 94 3 6 5" xfId="10528" xr:uid="{00000000-0005-0000-0000-0000E8B70000}"/>
    <cellStyle name="Normal 94 3 6 6" xfId="18687" xr:uid="{00000000-0005-0000-0000-0000E9B70000}"/>
    <cellStyle name="Normal 94 3 6 7" xfId="26840" xr:uid="{00000000-0005-0000-0000-0000EAB70000}"/>
    <cellStyle name="Normal 94 3 6 8" xfId="35072" xr:uid="{00000000-0005-0000-0000-0000EBB70000}"/>
    <cellStyle name="Normal 94 3 6 9" xfId="44583" xr:uid="{00000000-0005-0000-0000-0000ECB70000}"/>
    <cellStyle name="Normal 94 3 7" xfId="1651" xr:uid="{00000000-0005-0000-0000-0000EDB70000}"/>
    <cellStyle name="Normal 94 3 7 2" xfId="4691" xr:uid="{00000000-0005-0000-0000-0000EEB70000}"/>
    <cellStyle name="Normal 94 3 7 2 2" xfId="14208" xr:uid="{00000000-0005-0000-0000-0000EFB70000}"/>
    <cellStyle name="Normal 94 3 7 2 3" xfId="22361" xr:uid="{00000000-0005-0000-0000-0000F0B70000}"/>
    <cellStyle name="Normal 94 3 7 2 4" xfId="30514" xr:uid="{00000000-0005-0000-0000-0000F1B70000}"/>
    <cellStyle name="Normal 94 3 7 2 5" xfId="38746" xr:uid="{00000000-0005-0000-0000-0000F2B70000}"/>
    <cellStyle name="Normal 94 3 7 2 6" xfId="48257" xr:uid="{00000000-0005-0000-0000-0000F3B70000}"/>
    <cellStyle name="Normal 94 3 7 3" xfId="7251" xr:uid="{00000000-0005-0000-0000-0000F4B70000}"/>
    <cellStyle name="Normal 94 3 7 3 2" xfId="16768" xr:uid="{00000000-0005-0000-0000-0000F5B70000}"/>
    <cellStyle name="Normal 94 3 7 3 3" xfId="24921" xr:uid="{00000000-0005-0000-0000-0000F6B70000}"/>
    <cellStyle name="Normal 94 3 7 3 4" xfId="33074" xr:uid="{00000000-0005-0000-0000-0000F7B70000}"/>
    <cellStyle name="Normal 94 3 7 3 5" xfId="41306" xr:uid="{00000000-0005-0000-0000-0000F8B70000}"/>
    <cellStyle name="Normal 94 3 7 3 6" xfId="50817" xr:uid="{00000000-0005-0000-0000-0000F9B70000}"/>
    <cellStyle name="Normal 94 3 7 4" xfId="11168" xr:uid="{00000000-0005-0000-0000-0000FAB70000}"/>
    <cellStyle name="Normal 94 3 7 5" xfId="19327" xr:uid="{00000000-0005-0000-0000-0000FBB70000}"/>
    <cellStyle name="Normal 94 3 7 6" xfId="27480" xr:uid="{00000000-0005-0000-0000-0000FCB70000}"/>
    <cellStyle name="Normal 94 3 7 7" xfId="35712" xr:uid="{00000000-0005-0000-0000-0000FDB70000}"/>
    <cellStyle name="Normal 94 3 7 8" xfId="45223" xr:uid="{00000000-0005-0000-0000-0000FEB70000}"/>
    <cellStyle name="Normal 94 3 8" xfId="2930" xr:uid="{00000000-0005-0000-0000-0000FFB70000}"/>
    <cellStyle name="Normal 94 3 8 2" xfId="12447" xr:uid="{00000000-0005-0000-0000-000000B80000}"/>
    <cellStyle name="Normal 94 3 8 3" xfId="20606" xr:uid="{00000000-0005-0000-0000-000001B80000}"/>
    <cellStyle name="Normal 94 3 8 4" xfId="28759" xr:uid="{00000000-0005-0000-0000-000002B80000}"/>
    <cellStyle name="Normal 94 3 8 5" xfId="36991" xr:uid="{00000000-0005-0000-0000-000003B80000}"/>
    <cellStyle name="Normal 94 3 8 6" xfId="46502" xr:uid="{00000000-0005-0000-0000-000004B80000}"/>
    <cellStyle name="Normal 94 3 9" xfId="3009" xr:uid="{00000000-0005-0000-0000-000005B80000}"/>
    <cellStyle name="Normal 94 3 9 2" xfId="12526" xr:uid="{00000000-0005-0000-0000-000006B80000}"/>
    <cellStyle name="Normal 94 3 9 3" xfId="20685" xr:uid="{00000000-0005-0000-0000-000007B80000}"/>
    <cellStyle name="Normal 94 3 9 4" xfId="28838" xr:uid="{00000000-0005-0000-0000-000008B80000}"/>
    <cellStyle name="Normal 94 3 9 5" xfId="37070" xr:uid="{00000000-0005-0000-0000-000009B80000}"/>
    <cellStyle name="Normal 94 3 9 6" xfId="46581" xr:uid="{00000000-0005-0000-0000-00000AB80000}"/>
    <cellStyle name="Normal 95" xfId="309" xr:uid="{00000000-0005-0000-0000-00000BB80000}"/>
    <cellStyle name="Normal 95 2" xfId="310" xr:uid="{00000000-0005-0000-0000-00000CB80000}"/>
    <cellStyle name="Normal 95 3" xfId="311" xr:uid="{00000000-0005-0000-0000-00000DB80000}"/>
    <cellStyle name="Normal 95 3 10" xfId="3089" xr:uid="{00000000-0005-0000-0000-00000EB80000}"/>
    <cellStyle name="Normal 95 3 10 2" xfId="12606" xr:uid="{00000000-0005-0000-0000-00000FB80000}"/>
    <cellStyle name="Normal 95 3 10 3" xfId="20765" xr:uid="{00000000-0005-0000-0000-000010B80000}"/>
    <cellStyle name="Normal 95 3 10 4" xfId="28918" xr:uid="{00000000-0005-0000-0000-000011B80000}"/>
    <cellStyle name="Normal 95 3 10 5" xfId="37150" xr:uid="{00000000-0005-0000-0000-000012B80000}"/>
    <cellStyle name="Normal 95 3 10 6" xfId="46661" xr:uid="{00000000-0005-0000-0000-000013B80000}"/>
    <cellStyle name="Normal 95 3 11" xfId="3168" xr:uid="{00000000-0005-0000-0000-000014B80000}"/>
    <cellStyle name="Normal 95 3 11 2" xfId="12685" xr:uid="{00000000-0005-0000-0000-000015B80000}"/>
    <cellStyle name="Normal 95 3 11 3" xfId="20844" xr:uid="{00000000-0005-0000-0000-000016B80000}"/>
    <cellStyle name="Normal 95 3 11 4" xfId="28997" xr:uid="{00000000-0005-0000-0000-000017B80000}"/>
    <cellStyle name="Normal 95 3 11 5" xfId="37229" xr:uid="{00000000-0005-0000-0000-000018B80000}"/>
    <cellStyle name="Normal 95 3 11 6" xfId="46740" xr:uid="{00000000-0005-0000-0000-000019B80000}"/>
    <cellStyle name="Normal 95 3 12" xfId="3247" xr:uid="{00000000-0005-0000-0000-00001AB80000}"/>
    <cellStyle name="Normal 95 3 12 2" xfId="12764" xr:uid="{00000000-0005-0000-0000-00001BB80000}"/>
    <cellStyle name="Normal 95 3 12 3" xfId="20923" xr:uid="{00000000-0005-0000-0000-00001CB80000}"/>
    <cellStyle name="Normal 95 3 12 4" xfId="29076" xr:uid="{00000000-0005-0000-0000-00001DB80000}"/>
    <cellStyle name="Normal 95 3 12 5" xfId="37308" xr:uid="{00000000-0005-0000-0000-00001EB80000}"/>
    <cellStyle name="Normal 95 3 12 6" xfId="46819" xr:uid="{00000000-0005-0000-0000-00001FB80000}"/>
    <cellStyle name="Normal 95 3 13" xfId="3326" xr:uid="{00000000-0005-0000-0000-000020B80000}"/>
    <cellStyle name="Normal 95 3 13 2" xfId="12843" xr:uid="{00000000-0005-0000-0000-000021B80000}"/>
    <cellStyle name="Normal 95 3 13 3" xfId="21002" xr:uid="{00000000-0005-0000-0000-000022B80000}"/>
    <cellStyle name="Normal 95 3 13 4" xfId="29155" xr:uid="{00000000-0005-0000-0000-000023B80000}"/>
    <cellStyle name="Normal 95 3 13 5" xfId="37387" xr:uid="{00000000-0005-0000-0000-000024B80000}"/>
    <cellStyle name="Normal 95 3 13 6" xfId="46898" xr:uid="{00000000-0005-0000-0000-000025B80000}"/>
    <cellStyle name="Normal 95 3 14" xfId="3406" xr:uid="{00000000-0005-0000-0000-000026B80000}"/>
    <cellStyle name="Normal 95 3 14 2" xfId="12923" xr:uid="{00000000-0005-0000-0000-000027B80000}"/>
    <cellStyle name="Normal 95 3 14 3" xfId="21082" xr:uid="{00000000-0005-0000-0000-000028B80000}"/>
    <cellStyle name="Normal 95 3 14 4" xfId="29235" xr:uid="{00000000-0005-0000-0000-000029B80000}"/>
    <cellStyle name="Normal 95 3 14 5" xfId="37467" xr:uid="{00000000-0005-0000-0000-00002AB80000}"/>
    <cellStyle name="Normal 95 3 14 6" xfId="46978" xr:uid="{00000000-0005-0000-0000-00002BB80000}"/>
    <cellStyle name="Normal 95 3 15" xfId="5972" xr:uid="{00000000-0005-0000-0000-00002CB80000}"/>
    <cellStyle name="Normal 95 3 15 2" xfId="15489" xr:uid="{00000000-0005-0000-0000-00002DB80000}"/>
    <cellStyle name="Normal 95 3 15 3" xfId="23642" xr:uid="{00000000-0005-0000-0000-00002EB80000}"/>
    <cellStyle name="Normal 95 3 15 4" xfId="31795" xr:uid="{00000000-0005-0000-0000-00002FB80000}"/>
    <cellStyle name="Normal 95 3 15 5" xfId="40027" xr:uid="{00000000-0005-0000-0000-000030B80000}"/>
    <cellStyle name="Normal 95 3 15 6" xfId="49538" xr:uid="{00000000-0005-0000-0000-000031B80000}"/>
    <cellStyle name="Normal 95 3 16" xfId="8531" xr:uid="{00000000-0005-0000-0000-000032B80000}"/>
    <cellStyle name="Normal 95 3 16 2" xfId="42586" xr:uid="{00000000-0005-0000-0000-000033B80000}"/>
    <cellStyle name="Normal 95 3 16 3" xfId="52097" xr:uid="{00000000-0005-0000-0000-000034B80000}"/>
    <cellStyle name="Normal 95 3 17" xfId="8610" xr:uid="{00000000-0005-0000-0000-000035B80000}"/>
    <cellStyle name="Normal 95 3 17 2" xfId="42665" xr:uid="{00000000-0005-0000-0000-000036B80000}"/>
    <cellStyle name="Normal 95 3 17 3" xfId="52176" xr:uid="{00000000-0005-0000-0000-000037B80000}"/>
    <cellStyle name="Normal 95 3 18" xfId="8689" xr:uid="{00000000-0005-0000-0000-000038B80000}"/>
    <cellStyle name="Normal 95 3 18 2" xfId="42744" xr:uid="{00000000-0005-0000-0000-000039B80000}"/>
    <cellStyle name="Normal 95 3 18 3" xfId="52255" xr:uid="{00000000-0005-0000-0000-00003AB80000}"/>
    <cellStyle name="Normal 95 3 19" xfId="8768" xr:uid="{00000000-0005-0000-0000-00003BB80000}"/>
    <cellStyle name="Normal 95 3 19 2" xfId="42823" xr:uid="{00000000-0005-0000-0000-00003CB80000}"/>
    <cellStyle name="Normal 95 3 19 3" xfId="52334" xr:uid="{00000000-0005-0000-0000-00003DB80000}"/>
    <cellStyle name="Normal 95 3 2" xfId="405" xr:uid="{00000000-0005-0000-0000-00003EB80000}"/>
    <cellStyle name="Normal 95 3 2 10" xfId="3215" xr:uid="{00000000-0005-0000-0000-00003FB80000}"/>
    <cellStyle name="Normal 95 3 2 10 2" xfId="12732" xr:uid="{00000000-0005-0000-0000-000040B80000}"/>
    <cellStyle name="Normal 95 3 2 10 3" xfId="20891" xr:uid="{00000000-0005-0000-0000-000041B80000}"/>
    <cellStyle name="Normal 95 3 2 10 4" xfId="29044" xr:uid="{00000000-0005-0000-0000-000042B80000}"/>
    <cellStyle name="Normal 95 3 2 10 5" xfId="37276" xr:uid="{00000000-0005-0000-0000-000043B80000}"/>
    <cellStyle name="Normal 95 3 2 10 6" xfId="46787" xr:uid="{00000000-0005-0000-0000-000044B80000}"/>
    <cellStyle name="Normal 95 3 2 11" xfId="3294" xr:uid="{00000000-0005-0000-0000-000045B80000}"/>
    <cellStyle name="Normal 95 3 2 11 2" xfId="12811" xr:uid="{00000000-0005-0000-0000-000046B80000}"/>
    <cellStyle name="Normal 95 3 2 11 3" xfId="20970" xr:uid="{00000000-0005-0000-0000-000047B80000}"/>
    <cellStyle name="Normal 95 3 2 11 4" xfId="29123" xr:uid="{00000000-0005-0000-0000-000048B80000}"/>
    <cellStyle name="Normal 95 3 2 11 5" xfId="37355" xr:uid="{00000000-0005-0000-0000-000049B80000}"/>
    <cellStyle name="Normal 95 3 2 11 6" xfId="46866" xr:uid="{00000000-0005-0000-0000-00004AB80000}"/>
    <cellStyle name="Normal 95 3 2 12" xfId="3373" xr:uid="{00000000-0005-0000-0000-00004BB80000}"/>
    <cellStyle name="Normal 95 3 2 12 2" xfId="12890" xr:uid="{00000000-0005-0000-0000-00004CB80000}"/>
    <cellStyle name="Normal 95 3 2 12 3" xfId="21049" xr:uid="{00000000-0005-0000-0000-00004DB80000}"/>
    <cellStyle name="Normal 95 3 2 12 4" xfId="29202" xr:uid="{00000000-0005-0000-0000-00004EB80000}"/>
    <cellStyle name="Normal 95 3 2 12 5" xfId="37434" xr:uid="{00000000-0005-0000-0000-00004FB80000}"/>
    <cellStyle name="Normal 95 3 2 12 6" xfId="46945" xr:uid="{00000000-0005-0000-0000-000050B80000}"/>
    <cellStyle name="Normal 95 3 2 13" xfId="3453" xr:uid="{00000000-0005-0000-0000-000051B80000}"/>
    <cellStyle name="Normal 95 3 2 13 2" xfId="12970" xr:uid="{00000000-0005-0000-0000-000052B80000}"/>
    <cellStyle name="Normal 95 3 2 13 3" xfId="21129" xr:uid="{00000000-0005-0000-0000-000053B80000}"/>
    <cellStyle name="Normal 95 3 2 13 4" xfId="29282" xr:uid="{00000000-0005-0000-0000-000054B80000}"/>
    <cellStyle name="Normal 95 3 2 13 5" xfId="37514" xr:uid="{00000000-0005-0000-0000-000055B80000}"/>
    <cellStyle name="Normal 95 3 2 13 6" xfId="47025" xr:uid="{00000000-0005-0000-0000-000056B80000}"/>
    <cellStyle name="Normal 95 3 2 14" xfId="6019" xr:uid="{00000000-0005-0000-0000-000057B80000}"/>
    <cellStyle name="Normal 95 3 2 14 2" xfId="15536" xr:uid="{00000000-0005-0000-0000-000058B80000}"/>
    <cellStyle name="Normal 95 3 2 14 3" xfId="23689" xr:uid="{00000000-0005-0000-0000-000059B80000}"/>
    <cellStyle name="Normal 95 3 2 14 4" xfId="31842" xr:uid="{00000000-0005-0000-0000-00005AB80000}"/>
    <cellStyle name="Normal 95 3 2 14 5" xfId="40074" xr:uid="{00000000-0005-0000-0000-00005BB80000}"/>
    <cellStyle name="Normal 95 3 2 14 6" xfId="49585" xr:uid="{00000000-0005-0000-0000-00005CB80000}"/>
    <cellStyle name="Normal 95 3 2 15" xfId="8578" xr:uid="{00000000-0005-0000-0000-00005DB80000}"/>
    <cellStyle name="Normal 95 3 2 15 2" xfId="42633" xr:uid="{00000000-0005-0000-0000-00005EB80000}"/>
    <cellStyle name="Normal 95 3 2 15 3" xfId="52144" xr:uid="{00000000-0005-0000-0000-00005FB80000}"/>
    <cellStyle name="Normal 95 3 2 16" xfId="8657" xr:uid="{00000000-0005-0000-0000-000060B80000}"/>
    <cellStyle name="Normal 95 3 2 16 2" xfId="42712" xr:uid="{00000000-0005-0000-0000-000061B80000}"/>
    <cellStyle name="Normal 95 3 2 16 3" xfId="52223" xr:uid="{00000000-0005-0000-0000-000062B80000}"/>
    <cellStyle name="Normal 95 3 2 17" xfId="8736" xr:uid="{00000000-0005-0000-0000-000063B80000}"/>
    <cellStyle name="Normal 95 3 2 17 2" xfId="42791" xr:uid="{00000000-0005-0000-0000-000064B80000}"/>
    <cellStyle name="Normal 95 3 2 17 3" xfId="52302" xr:uid="{00000000-0005-0000-0000-000065B80000}"/>
    <cellStyle name="Normal 95 3 2 18" xfId="8815" xr:uid="{00000000-0005-0000-0000-000066B80000}"/>
    <cellStyle name="Normal 95 3 2 18 2" xfId="42870" xr:uid="{00000000-0005-0000-0000-000067B80000}"/>
    <cellStyle name="Normal 95 3 2 18 3" xfId="52381" xr:uid="{00000000-0005-0000-0000-000068B80000}"/>
    <cellStyle name="Normal 95 3 2 19" xfId="8894" xr:uid="{00000000-0005-0000-0000-000069B80000}"/>
    <cellStyle name="Normal 95 3 2 19 2" xfId="42949" xr:uid="{00000000-0005-0000-0000-00006AB80000}"/>
    <cellStyle name="Normal 95 3 2 19 3" xfId="52460" xr:uid="{00000000-0005-0000-0000-00006BB80000}"/>
    <cellStyle name="Normal 95 3 2 2" xfId="486" xr:uid="{00000000-0005-0000-0000-00006CB80000}"/>
    <cellStyle name="Normal 95 3 2 2 10" xfId="26328" xr:uid="{00000000-0005-0000-0000-00006DB80000}"/>
    <cellStyle name="Normal 95 3 2 2 11" xfId="34560" xr:uid="{00000000-0005-0000-0000-00006EB80000}"/>
    <cellStyle name="Normal 95 3 2 2 12" xfId="44071" xr:uid="{00000000-0005-0000-0000-00006FB80000}"/>
    <cellStyle name="Normal 95 3 2 2 2" xfId="647" xr:uid="{00000000-0005-0000-0000-000070B80000}"/>
    <cellStyle name="Normal 95 3 2 2 2 10" xfId="34720" xr:uid="{00000000-0005-0000-0000-000071B80000}"/>
    <cellStyle name="Normal 95 3 2 2 2 11" xfId="44231" xr:uid="{00000000-0005-0000-0000-000072B80000}"/>
    <cellStyle name="Normal 95 3 2 2 2 2" xfId="973" xr:uid="{00000000-0005-0000-0000-000073B80000}"/>
    <cellStyle name="Normal 95 3 2 2 2 2 10" xfId="44551" xr:uid="{00000000-0005-0000-0000-000074B80000}"/>
    <cellStyle name="Normal 95 3 2 2 2 2 2" xfId="1616" xr:uid="{00000000-0005-0000-0000-000075B80000}"/>
    <cellStyle name="Normal 95 3 2 2 2 2 2 2" xfId="2899" xr:uid="{00000000-0005-0000-0000-000076B80000}"/>
    <cellStyle name="Normal 95 3 2 2 2 2 2 2 2" xfId="5939" xr:uid="{00000000-0005-0000-0000-000077B80000}"/>
    <cellStyle name="Normal 95 3 2 2 2 2 2 2 2 2" xfId="15456" xr:uid="{00000000-0005-0000-0000-000078B80000}"/>
    <cellStyle name="Normal 95 3 2 2 2 2 2 2 2 3" xfId="23609" xr:uid="{00000000-0005-0000-0000-000079B80000}"/>
    <cellStyle name="Normal 95 3 2 2 2 2 2 2 2 4" xfId="31762" xr:uid="{00000000-0005-0000-0000-00007AB80000}"/>
    <cellStyle name="Normal 95 3 2 2 2 2 2 2 2 5" xfId="39994" xr:uid="{00000000-0005-0000-0000-00007BB80000}"/>
    <cellStyle name="Normal 95 3 2 2 2 2 2 2 2 6" xfId="49505" xr:uid="{00000000-0005-0000-0000-00007CB80000}"/>
    <cellStyle name="Normal 95 3 2 2 2 2 2 2 3" xfId="8499" xr:uid="{00000000-0005-0000-0000-00007DB80000}"/>
    <cellStyle name="Normal 95 3 2 2 2 2 2 2 3 2" xfId="18016" xr:uid="{00000000-0005-0000-0000-00007EB80000}"/>
    <cellStyle name="Normal 95 3 2 2 2 2 2 2 3 3" xfId="26169" xr:uid="{00000000-0005-0000-0000-00007FB80000}"/>
    <cellStyle name="Normal 95 3 2 2 2 2 2 2 3 4" xfId="34322" xr:uid="{00000000-0005-0000-0000-000080B80000}"/>
    <cellStyle name="Normal 95 3 2 2 2 2 2 2 3 5" xfId="42554" xr:uid="{00000000-0005-0000-0000-000081B80000}"/>
    <cellStyle name="Normal 95 3 2 2 2 2 2 2 3 6" xfId="52065" xr:uid="{00000000-0005-0000-0000-000082B80000}"/>
    <cellStyle name="Normal 95 3 2 2 2 2 2 2 4" xfId="12416" xr:uid="{00000000-0005-0000-0000-000083B80000}"/>
    <cellStyle name="Normal 95 3 2 2 2 2 2 2 5" xfId="20575" xr:uid="{00000000-0005-0000-0000-000084B80000}"/>
    <cellStyle name="Normal 95 3 2 2 2 2 2 2 6" xfId="28728" xr:uid="{00000000-0005-0000-0000-000085B80000}"/>
    <cellStyle name="Normal 95 3 2 2 2 2 2 2 7" xfId="36960" xr:uid="{00000000-0005-0000-0000-000086B80000}"/>
    <cellStyle name="Normal 95 3 2 2 2 2 2 2 8" xfId="46471" xr:uid="{00000000-0005-0000-0000-000087B80000}"/>
    <cellStyle name="Normal 95 3 2 2 2 2 2 3" xfId="4659" xr:uid="{00000000-0005-0000-0000-000088B80000}"/>
    <cellStyle name="Normal 95 3 2 2 2 2 2 3 2" xfId="14176" xr:uid="{00000000-0005-0000-0000-000089B80000}"/>
    <cellStyle name="Normal 95 3 2 2 2 2 2 3 3" xfId="22329" xr:uid="{00000000-0005-0000-0000-00008AB80000}"/>
    <cellStyle name="Normal 95 3 2 2 2 2 2 3 4" xfId="30482" xr:uid="{00000000-0005-0000-0000-00008BB80000}"/>
    <cellStyle name="Normal 95 3 2 2 2 2 2 3 5" xfId="38714" xr:uid="{00000000-0005-0000-0000-00008CB80000}"/>
    <cellStyle name="Normal 95 3 2 2 2 2 2 3 6" xfId="48225" xr:uid="{00000000-0005-0000-0000-00008DB80000}"/>
    <cellStyle name="Normal 95 3 2 2 2 2 2 4" xfId="7219" xr:uid="{00000000-0005-0000-0000-00008EB80000}"/>
    <cellStyle name="Normal 95 3 2 2 2 2 2 4 2" xfId="16736" xr:uid="{00000000-0005-0000-0000-00008FB80000}"/>
    <cellStyle name="Normal 95 3 2 2 2 2 2 4 3" xfId="24889" xr:uid="{00000000-0005-0000-0000-000090B80000}"/>
    <cellStyle name="Normal 95 3 2 2 2 2 2 4 4" xfId="33042" xr:uid="{00000000-0005-0000-0000-000091B80000}"/>
    <cellStyle name="Normal 95 3 2 2 2 2 2 4 5" xfId="41274" xr:uid="{00000000-0005-0000-0000-000092B80000}"/>
    <cellStyle name="Normal 95 3 2 2 2 2 2 4 6" xfId="50785" xr:uid="{00000000-0005-0000-0000-000093B80000}"/>
    <cellStyle name="Normal 95 3 2 2 2 2 2 5" xfId="11136" xr:uid="{00000000-0005-0000-0000-000094B80000}"/>
    <cellStyle name="Normal 95 3 2 2 2 2 2 6" xfId="19295" xr:uid="{00000000-0005-0000-0000-000095B80000}"/>
    <cellStyle name="Normal 95 3 2 2 2 2 2 7" xfId="27448" xr:uid="{00000000-0005-0000-0000-000096B80000}"/>
    <cellStyle name="Normal 95 3 2 2 2 2 2 8" xfId="35680" xr:uid="{00000000-0005-0000-0000-000097B80000}"/>
    <cellStyle name="Normal 95 3 2 2 2 2 2 9" xfId="45191" xr:uid="{00000000-0005-0000-0000-000098B80000}"/>
    <cellStyle name="Normal 95 3 2 2 2 2 3" xfId="2259" xr:uid="{00000000-0005-0000-0000-000099B80000}"/>
    <cellStyle name="Normal 95 3 2 2 2 2 3 2" xfId="5299" xr:uid="{00000000-0005-0000-0000-00009AB80000}"/>
    <cellStyle name="Normal 95 3 2 2 2 2 3 2 2" xfId="14816" xr:uid="{00000000-0005-0000-0000-00009BB80000}"/>
    <cellStyle name="Normal 95 3 2 2 2 2 3 2 3" xfId="22969" xr:uid="{00000000-0005-0000-0000-00009CB80000}"/>
    <cellStyle name="Normal 95 3 2 2 2 2 3 2 4" xfId="31122" xr:uid="{00000000-0005-0000-0000-00009DB80000}"/>
    <cellStyle name="Normal 95 3 2 2 2 2 3 2 5" xfId="39354" xr:uid="{00000000-0005-0000-0000-00009EB80000}"/>
    <cellStyle name="Normal 95 3 2 2 2 2 3 2 6" xfId="48865" xr:uid="{00000000-0005-0000-0000-00009FB80000}"/>
    <cellStyle name="Normal 95 3 2 2 2 2 3 3" xfId="7859" xr:uid="{00000000-0005-0000-0000-0000A0B80000}"/>
    <cellStyle name="Normal 95 3 2 2 2 2 3 3 2" xfId="17376" xr:uid="{00000000-0005-0000-0000-0000A1B80000}"/>
    <cellStyle name="Normal 95 3 2 2 2 2 3 3 3" xfId="25529" xr:uid="{00000000-0005-0000-0000-0000A2B80000}"/>
    <cellStyle name="Normal 95 3 2 2 2 2 3 3 4" xfId="33682" xr:uid="{00000000-0005-0000-0000-0000A3B80000}"/>
    <cellStyle name="Normal 95 3 2 2 2 2 3 3 5" xfId="41914" xr:uid="{00000000-0005-0000-0000-0000A4B80000}"/>
    <cellStyle name="Normal 95 3 2 2 2 2 3 3 6" xfId="51425" xr:uid="{00000000-0005-0000-0000-0000A5B80000}"/>
    <cellStyle name="Normal 95 3 2 2 2 2 3 4" xfId="11776" xr:uid="{00000000-0005-0000-0000-0000A6B80000}"/>
    <cellStyle name="Normal 95 3 2 2 2 2 3 5" xfId="19935" xr:uid="{00000000-0005-0000-0000-0000A7B80000}"/>
    <cellStyle name="Normal 95 3 2 2 2 2 3 6" xfId="28088" xr:uid="{00000000-0005-0000-0000-0000A8B80000}"/>
    <cellStyle name="Normal 95 3 2 2 2 2 3 7" xfId="36320" xr:uid="{00000000-0005-0000-0000-0000A9B80000}"/>
    <cellStyle name="Normal 95 3 2 2 2 2 3 8" xfId="45831" xr:uid="{00000000-0005-0000-0000-0000AAB80000}"/>
    <cellStyle name="Normal 95 3 2 2 2 2 4" xfId="4019" xr:uid="{00000000-0005-0000-0000-0000ABB80000}"/>
    <cellStyle name="Normal 95 3 2 2 2 2 4 2" xfId="13536" xr:uid="{00000000-0005-0000-0000-0000ACB80000}"/>
    <cellStyle name="Normal 95 3 2 2 2 2 4 3" xfId="21689" xr:uid="{00000000-0005-0000-0000-0000ADB80000}"/>
    <cellStyle name="Normal 95 3 2 2 2 2 4 4" xfId="29842" xr:uid="{00000000-0005-0000-0000-0000AEB80000}"/>
    <cellStyle name="Normal 95 3 2 2 2 2 4 5" xfId="38074" xr:uid="{00000000-0005-0000-0000-0000AFB80000}"/>
    <cellStyle name="Normal 95 3 2 2 2 2 4 6" xfId="47585" xr:uid="{00000000-0005-0000-0000-0000B0B80000}"/>
    <cellStyle name="Normal 95 3 2 2 2 2 5" xfId="6579" xr:uid="{00000000-0005-0000-0000-0000B1B80000}"/>
    <cellStyle name="Normal 95 3 2 2 2 2 5 2" xfId="16096" xr:uid="{00000000-0005-0000-0000-0000B2B80000}"/>
    <cellStyle name="Normal 95 3 2 2 2 2 5 3" xfId="24249" xr:uid="{00000000-0005-0000-0000-0000B3B80000}"/>
    <cellStyle name="Normal 95 3 2 2 2 2 5 4" xfId="32402" xr:uid="{00000000-0005-0000-0000-0000B4B80000}"/>
    <cellStyle name="Normal 95 3 2 2 2 2 5 5" xfId="40634" xr:uid="{00000000-0005-0000-0000-0000B5B80000}"/>
    <cellStyle name="Normal 95 3 2 2 2 2 5 6" xfId="50145" xr:uid="{00000000-0005-0000-0000-0000B6B80000}"/>
    <cellStyle name="Normal 95 3 2 2 2 2 6" xfId="10496" xr:uid="{00000000-0005-0000-0000-0000B7B80000}"/>
    <cellStyle name="Normal 95 3 2 2 2 2 7" xfId="18655" xr:uid="{00000000-0005-0000-0000-0000B8B80000}"/>
    <cellStyle name="Normal 95 3 2 2 2 2 8" xfId="26808" xr:uid="{00000000-0005-0000-0000-0000B9B80000}"/>
    <cellStyle name="Normal 95 3 2 2 2 2 9" xfId="35040" xr:uid="{00000000-0005-0000-0000-0000BAB80000}"/>
    <cellStyle name="Normal 95 3 2 2 2 3" xfId="1296" xr:uid="{00000000-0005-0000-0000-0000BBB80000}"/>
    <cellStyle name="Normal 95 3 2 2 2 3 2" xfId="2579" xr:uid="{00000000-0005-0000-0000-0000BCB80000}"/>
    <cellStyle name="Normal 95 3 2 2 2 3 2 2" xfId="5619" xr:uid="{00000000-0005-0000-0000-0000BDB80000}"/>
    <cellStyle name="Normal 95 3 2 2 2 3 2 2 2" xfId="15136" xr:uid="{00000000-0005-0000-0000-0000BEB80000}"/>
    <cellStyle name="Normal 95 3 2 2 2 3 2 2 3" xfId="23289" xr:uid="{00000000-0005-0000-0000-0000BFB80000}"/>
    <cellStyle name="Normal 95 3 2 2 2 3 2 2 4" xfId="31442" xr:uid="{00000000-0005-0000-0000-0000C0B80000}"/>
    <cellStyle name="Normal 95 3 2 2 2 3 2 2 5" xfId="39674" xr:uid="{00000000-0005-0000-0000-0000C1B80000}"/>
    <cellStyle name="Normal 95 3 2 2 2 3 2 2 6" xfId="49185" xr:uid="{00000000-0005-0000-0000-0000C2B80000}"/>
    <cellStyle name="Normal 95 3 2 2 2 3 2 3" xfId="8179" xr:uid="{00000000-0005-0000-0000-0000C3B80000}"/>
    <cellStyle name="Normal 95 3 2 2 2 3 2 3 2" xfId="17696" xr:uid="{00000000-0005-0000-0000-0000C4B80000}"/>
    <cellStyle name="Normal 95 3 2 2 2 3 2 3 3" xfId="25849" xr:uid="{00000000-0005-0000-0000-0000C5B80000}"/>
    <cellStyle name="Normal 95 3 2 2 2 3 2 3 4" xfId="34002" xr:uid="{00000000-0005-0000-0000-0000C6B80000}"/>
    <cellStyle name="Normal 95 3 2 2 2 3 2 3 5" xfId="42234" xr:uid="{00000000-0005-0000-0000-0000C7B80000}"/>
    <cellStyle name="Normal 95 3 2 2 2 3 2 3 6" xfId="51745" xr:uid="{00000000-0005-0000-0000-0000C8B80000}"/>
    <cellStyle name="Normal 95 3 2 2 2 3 2 4" xfId="12096" xr:uid="{00000000-0005-0000-0000-0000C9B80000}"/>
    <cellStyle name="Normal 95 3 2 2 2 3 2 5" xfId="20255" xr:uid="{00000000-0005-0000-0000-0000CAB80000}"/>
    <cellStyle name="Normal 95 3 2 2 2 3 2 6" xfId="28408" xr:uid="{00000000-0005-0000-0000-0000CBB80000}"/>
    <cellStyle name="Normal 95 3 2 2 2 3 2 7" xfId="36640" xr:uid="{00000000-0005-0000-0000-0000CCB80000}"/>
    <cellStyle name="Normal 95 3 2 2 2 3 2 8" xfId="46151" xr:uid="{00000000-0005-0000-0000-0000CDB80000}"/>
    <cellStyle name="Normal 95 3 2 2 2 3 3" xfId="4339" xr:uid="{00000000-0005-0000-0000-0000CEB80000}"/>
    <cellStyle name="Normal 95 3 2 2 2 3 3 2" xfId="13856" xr:uid="{00000000-0005-0000-0000-0000CFB80000}"/>
    <cellStyle name="Normal 95 3 2 2 2 3 3 3" xfId="22009" xr:uid="{00000000-0005-0000-0000-0000D0B80000}"/>
    <cellStyle name="Normal 95 3 2 2 2 3 3 4" xfId="30162" xr:uid="{00000000-0005-0000-0000-0000D1B80000}"/>
    <cellStyle name="Normal 95 3 2 2 2 3 3 5" xfId="38394" xr:uid="{00000000-0005-0000-0000-0000D2B80000}"/>
    <cellStyle name="Normal 95 3 2 2 2 3 3 6" xfId="47905" xr:uid="{00000000-0005-0000-0000-0000D3B80000}"/>
    <cellStyle name="Normal 95 3 2 2 2 3 4" xfId="6899" xr:uid="{00000000-0005-0000-0000-0000D4B80000}"/>
    <cellStyle name="Normal 95 3 2 2 2 3 4 2" xfId="16416" xr:uid="{00000000-0005-0000-0000-0000D5B80000}"/>
    <cellStyle name="Normal 95 3 2 2 2 3 4 3" xfId="24569" xr:uid="{00000000-0005-0000-0000-0000D6B80000}"/>
    <cellStyle name="Normal 95 3 2 2 2 3 4 4" xfId="32722" xr:uid="{00000000-0005-0000-0000-0000D7B80000}"/>
    <cellStyle name="Normal 95 3 2 2 2 3 4 5" xfId="40954" xr:uid="{00000000-0005-0000-0000-0000D8B80000}"/>
    <cellStyle name="Normal 95 3 2 2 2 3 4 6" xfId="50465" xr:uid="{00000000-0005-0000-0000-0000D9B80000}"/>
    <cellStyle name="Normal 95 3 2 2 2 3 5" xfId="10816" xr:uid="{00000000-0005-0000-0000-0000DAB80000}"/>
    <cellStyle name="Normal 95 3 2 2 2 3 6" xfId="18975" xr:uid="{00000000-0005-0000-0000-0000DBB80000}"/>
    <cellStyle name="Normal 95 3 2 2 2 3 7" xfId="27128" xr:uid="{00000000-0005-0000-0000-0000DCB80000}"/>
    <cellStyle name="Normal 95 3 2 2 2 3 8" xfId="35360" xr:uid="{00000000-0005-0000-0000-0000DDB80000}"/>
    <cellStyle name="Normal 95 3 2 2 2 3 9" xfId="44871" xr:uid="{00000000-0005-0000-0000-0000DEB80000}"/>
    <cellStyle name="Normal 95 3 2 2 2 4" xfId="1939" xr:uid="{00000000-0005-0000-0000-0000DFB80000}"/>
    <cellStyle name="Normal 95 3 2 2 2 4 2" xfId="4979" xr:uid="{00000000-0005-0000-0000-0000E0B80000}"/>
    <cellStyle name="Normal 95 3 2 2 2 4 2 2" xfId="14496" xr:uid="{00000000-0005-0000-0000-0000E1B80000}"/>
    <cellStyle name="Normal 95 3 2 2 2 4 2 3" xfId="22649" xr:uid="{00000000-0005-0000-0000-0000E2B80000}"/>
    <cellStyle name="Normal 95 3 2 2 2 4 2 4" xfId="30802" xr:uid="{00000000-0005-0000-0000-0000E3B80000}"/>
    <cellStyle name="Normal 95 3 2 2 2 4 2 5" xfId="39034" xr:uid="{00000000-0005-0000-0000-0000E4B80000}"/>
    <cellStyle name="Normal 95 3 2 2 2 4 2 6" xfId="48545" xr:uid="{00000000-0005-0000-0000-0000E5B80000}"/>
    <cellStyle name="Normal 95 3 2 2 2 4 3" xfId="7539" xr:uid="{00000000-0005-0000-0000-0000E6B80000}"/>
    <cellStyle name="Normal 95 3 2 2 2 4 3 2" xfId="17056" xr:uid="{00000000-0005-0000-0000-0000E7B80000}"/>
    <cellStyle name="Normal 95 3 2 2 2 4 3 3" xfId="25209" xr:uid="{00000000-0005-0000-0000-0000E8B80000}"/>
    <cellStyle name="Normal 95 3 2 2 2 4 3 4" xfId="33362" xr:uid="{00000000-0005-0000-0000-0000E9B80000}"/>
    <cellStyle name="Normal 95 3 2 2 2 4 3 5" xfId="41594" xr:uid="{00000000-0005-0000-0000-0000EAB80000}"/>
    <cellStyle name="Normal 95 3 2 2 2 4 3 6" xfId="51105" xr:uid="{00000000-0005-0000-0000-0000EBB80000}"/>
    <cellStyle name="Normal 95 3 2 2 2 4 4" xfId="11456" xr:uid="{00000000-0005-0000-0000-0000ECB80000}"/>
    <cellStyle name="Normal 95 3 2 2 2 4 5" xfId="19615" xr:uid="{00000000-0005-0000-0000-0000EDB80000}"/>
    <cellStyle name="Normal 95 3 2 2 2 4 6" xfId="27768" xr:uid="{00000000-0005-0000-0000-0000EEB80000}"/>
    <cellStyle name="Normal 95 3 2 2 2 4 7" xfId="36000" xr:uid="{00000000-0005-0000-0000-0000EFB80000}"/>
    <cellStyle name="Normal 95 3 2 2 2 4 8" xfId="45511" xr:uid="{00000000-0005-0000-0000-0000F0B80000}"/>
    <cellStyle name="Normal 95 3 2 2 2 5" xfId="3696" xr:uid="{00000000-0005-0000-0000-0000F1B80000}"/>
    <cellStyle name="Normal 95 3 2 2 2 5 2" xfId="13213" xr:uid="{00000000-0005-0000-0000-0000F2B80000}"/>
    <cellStyle name="Normal 95 3 2 2 2 5 3" xfId="21369" xr:uid="{00000000-0005-0000-0000-0000F3B80000}"/>
    <cellStyle name="Normal 95 3 2 2 2 5 4" xfId="29522" xr:uid="{00000000-0005-0000-0000-0000F4B80000}"/>
    <cellStyle name="Normal 95 3 2 2 2 5 5" xfId="37754" xr:uid="{00000000-0005-0000-0000-0000F5B80000}"/>
    <cellStyle name="Normal 95 3 2 2 2 5 6" xfId="47265" xr:uid="{00000000-0005-0000-0000-0000F6B80000}"/>
    <cellStyle name="Normal 95 3 2 2 2 6" xfId="6259" xr:uid="{00000000-0005-0000-0000-0000F7B80000}"/>
    <cellStyle name="Normal 95 3 2 2 2 6 2" xfId="15776" xr:uid="{00000000-0005-0000-0000-0000F8B80000}"/>
    <cellStyle name="Normal 95 3 2 2 2 6 3" xfId="23929" xr:uid="{00000000-0005-0000-0000-0000F9B80000}"/>
    <cellStyle name="Normal 95 3 2 2 2 6 4" xfId="32082" xr:uid="{00000000-0005-0000-0000-0000FAB80000}"/>
    <cellStyle name="Normal 95 3 2 2 2 6 5" xfId="40314" xr:uid="{00000000-0005-0000-0000-0000FBB80000}"/>
    <cellStyle name="Normal 95 3 2 2 2 6 6" xfId="49825" xr:uid="{00000000-0005-0000-0000-0000FCB80000}"/>
    <cellStyle name="Normal 95 3 2 2 2 7" xfId="10176" xr:uid="{00000000-0005-0000-0000-0000FDB80000}"/>
    <cellStyle name="Normal 95 3 2 2 2 8" xfId="18335" xr:uid="{00000000-0005-0000-0000-0000FEB80000}"/>
    <cellStyle name="Normal 95 3 2 2 2 9" xfId="26488" xr:uid="{00000000-0005-0000-0000-0000FFB80000}"/>
    <cellStyle name="Normal 95 3 2 2 3" xfId="810" xr:uid="{00000000-0005-0000-0000-000000B90000}"/>
    <cellStyle name="Normal 95 3 2 2 3 10" xfId="44391" xr:uid="{00000000-0005-0000-0000-000001B90000}"/>
    <cellStyle name="Normal 95 3 2 2 3 2" xfId="1456" xr:uid="{00000000-0005-0000-0000-000002B90000}"/>
    <cellStyle name="Normal 95 3 2 2 3 2 2" xfId="2739" xr:uid="{00000000-0005-0000-0000-000003B90000}"/>
    <cellStyle name="Normal 95 3 2 2 3 2 2 2" xfId="5779" xr:uid="{00000000-0005-0000-0000-000004B90000}"/>
    <cellStyle name="Normal 95 3 2 2 3 2 2 2 2" xfId="15296" xr:uid="{00000000-0005-0000-0000-000005B90000}"/>
    <cellStyle name="Normal 95 3 2 2 3 2 2 2 3" xfId="23449" xr:uid="{00000000-0005-0000-0000-000006B90000}"/>
    <cellStyle name="Normal 95 3 2 2 3 2 2 2 4" xfId="31602" xr:uid="{00000000-0005-0000-0000-000007B90000}"/>
    <cellStyle name="Normal 95 3 2 2 3 2 2 2 5" xfId="39834" xr:uid="{00000000-0005-0000-0000-000008B90000}"/>
    <cellStyle name="Normal 95 3 2 2 3 2 2 2 6" xfId="49345" xr:uid="{00000000-0005-0000-0000-000009B90000}"/>
    <cellStyle name="Normal 95 3 2 2 3 2 2 3" xfId="8339" xr:uid="{00000000-0005-0000-0000-00000AB90000}"/>
    <cellStyle name="Normal 95 3 2 2 3 2 2 3 2" xfId="17856" xr:uid="{00000000-0005-0000-0000-00000BB90000}"/>
    <cellStyle name="Normal 95 3 2 2 3 2 2 3 3" xfId="26009" xr:uid="{00000000-0005-0000-0000-00000CB90000}"/>
    <cellStyle name="Normal 95 3 2 2 3 2 2 3 4" xfId="34162" xr:uid="{00000000-0005-0000-0000-00000DB90000}"/>
    <cellStyle name="Normal 95 3 2 2 3 2 2 3 5" xfId="42394" xr:uid="{00000000-0005-0000-0000-00000EB90000}"/>
    <cellStyle name="Normal 95 3 2 2 3 2 2 3 6" xfId="51905" xr:uid="{00000000-0005-0000-0000-00000FB90000}"/>
    <cellStyle name="Normal 95 3 2 2 3 2 2 4" xfId="12256" xr:uid="{00000000-0005-0000-0000-000010B90000}"/>
    <cellStyle name="Normal 95 3 2 2 3 2 2 5" xfId="20415" xr:uid="{00000000-0005-0000-0000-000011B90000}"/>
    <cellStyle name="Normal 95 3 2 2 3 2 2 6" xfId="28568" xr:uid="{00000000-0005-0000-0000-000012B90000}"/>
    <cellStyle name="Normal 95 3 2 2 3 2 2 7" xfId="36800" xr:uid="{00000000-0005-0000-0000-000013B90000}"/>
    <cellStyle name="Normal 95 3 2 2 3 2 2 8" xfId="46311" xr:uid="{00000000-0005-0000-0000-000014B90000}"/>
    <cellStyle name="Normal 95 3 2 2 3 2 3" xfId="4499" xr:uid="{00000000-0005-0000-0000-000015B90000}"/>
    <cellStyle name="Normal 95 3 2 2 3 2 3 2" xfId="14016" xr:uid="{00000000-0005-0000-0000-000016B90000}"/>
    <cellStyle name="Normal 95 3 2 2 3 2 3 3" xfId="22169" xr:uid="{00000000-0005-0000-0000-000017B90000}"/>
    <cellStyle name="Normal 95 3 2 2 3 2 3 4" xfId="30322" xr:uid="{00000000-0005-0000-0000-000018B90000}"/>
    <cellStyle name="Normal 95 3 2 2 3 2 3 5" xfId="38554" xr:uid="{00000000-0005-0000-0000-000019B90000}"/>
    <cellStyle name="Normal 95 3 2 2 3 2 3 6" xfId="48065" xr:uid="{00000000-0005-0000-0000-00001AB90000}"/>
    <cellStyle name="Normal 95 3 2 2 3 2 4" xfId="7059" xr:uid="{00000000-0005-0000-0000-00001BB90000}"/>
    <cellStyle name="Normal 95 3 2 2 3 2 4 2" xfId="16576" xr:uid="{00000000-0005-0000-0000-00001CB90000}"/>
    <cellStyle name="Normal 95 3 2 2 3 2 4 3" xfId="24729" xr:uid="{00000000-0005-0000-0000-00001DB90000}"/>
    <cellStyle name="Normal 95 3 2 2 3 2 4 4" xfId="32882" xr:uid="{00000000-0005-0000-0000-00001EB90000}"/>
    <cellStyle name="Normal 95 3 2 2 3 2 4 5" xfId="41114" xr:uid="{00000000-0005-0000-0000-00001FB90000}"/>
    <cellStyle name="Normal 95 3 2 2 3 2 4 6" xfId="50625" xr:uid="{00000000-0005-0000-0000-000020B90000}"/>
    <cellStyle name="Normal 95 3 2 2 3 2 5" xfId="10976" xr:uid="{00000000-0005-0000-0000-000021B90000}"/>
    <cellStyle name="Normal 95 3 2 2 3 2 6" xfId="19135" xr:uid="{00000000-0005-0000-0000-000022B90000}"/>
    <cellStyle name="Normal 95 3 2 2 3 2 7" xfId="27288" xr:uid="{00000000-0005-0000-0000-000023B90000}"/>
    <cellStyle name="Normal 95 3 2 2 3 2 8" xfId="35520" xr:uid="{00000000-0005-0000-0000-000024B90000}"/>
    <cellStyle name="Normal 95 3 2 2 3 2 9" xfId="45031" xr:uid="{00000000-0005-0000-0000-000025B90000}"/>
    <cellStyle name="Normal 95 3 2 2 3 3" xfId="2099" xr:uid="{00000000-0005-0000-0000-000026B90000}"/>
    <cellStyle name="Normal 95 3 2 2 3 3 2" xfId="5139" xr:uid="{00000000-0005-0000-0000-000027B90000}"/>
    <cellStyle name="Normal 95 3 2 2 3 3 2 2" xfId="14656" xr:uid="{00000000-0005-0000-0000-000028B90000}"/>
    <cellStyle name="Normal 95 3 2 2 3 3 2 3" xfId="22809" xr:uid="{00000000-0005-0000-0000-000029B90000}"/>
    <cellStyle name="Normal 95 3 2 2 3 3 2 4" xfId="30962" xr:uid="{00000000-0005-0000-0000-00002AB90000}"/>
    <cellStyle name="Normal 95 3 2 2 3 3 2 5" xfId="39194" xr:uid="{00000000-0005-0000-0000-00002BB90000}"/>
    <cellStyle name="Normal 95 3 2 2 3 3 2 6" xfId="48705" xr:uid="{00000000-0005-0000-0000-00002CB90000}"/>
    <cellStyle name="Normal 95 3 2 2 3 3 3" xfId="7699" xr:uid="{00000000-0005-0000-0000-00002DB90000}"/>
    <cellStyle name="Normal 95 3 2 2 3 3 3 2" xfId="17216" xr:uid="{00000000-0005-0000-0000-00002EB90000}"/>
    <cellStyle name="Normal 95 3 2 2 3 3 3 3" xfId="25369" xr:uid="{00000000-0005-0000-0000-00002FB90000}"/>
    <cellStyle name="Normal 95 3 2 2 3 3 3 4" xfId="33522" xr:uid="{00000000-0005-0000-0000-000030B90000}"/>
    <cellStyle name="Normal 95 3 2 2 3 3 3 5" xfId="41754" xr:uid="{00000000-0005-0000-0000-000031B90000}"/>
    <cellStyle name="Normal 95 3 2 2 3 3 3 6" xfId="51265" xr:uid="{00000000-0005-0000-0000-000032B90000}"/>
    <cellStyle name="Normal 95 3 2 2 3 3 4" xfId="11616" xr:uid="{00000000-0005-0000-0000-000033B90000}"/>
    <cellStyle name="Normal 95 3 2 2 3 3 5" xfId="19775" xr:uid="{00000000-0005-0000-0000-000034B90000}"/>
    <cellStyle name="Normal 95 3 2 2 3 3 6" xfId="27928" xr:uid="{00000000-0005-0000-0000-000035B90000}"/>
    <cellStyle name="Normal 95 3 2 2 3 3 7" xfId="36160" xr:uid="{00000000-0005-0000-0000-000036B90000}"/>
    <cellStyle name="Normal 95 3 2 2 3 3 8" xfId="45671" xr:uid="{00000000-0005-0000-0000-000037B90000}"/>
    <cellStyle name="Normal 95 3 2 2 3 4" xfId="3856" xr:uid="{00000000-0005-0000-0000-000038B90000}"/>
    <cellStyle name="Normal 95 3 2 2 3 4 2" xfId="13373" xr:uid="{00000000-0005-0000-0000-000039B90000}"/>
    <cellStyle name="Normal 95 3 2 2 3 4 3" xfId="21529" xr:uid="{00000000-0005-0000-0000-00003AB90000}"/>
    <cellStyle name="Normal 95 3 2 2 3 4 4" xfId="29682" xr:uid="{00000000-0005-0000-0000-00003BB90000}"/>
    <cellStyle name="Normal 95 3 2 2 3 4 5" xfId="37914" xr:uid="{00000000-0005-0000-0000-00003CB90000}"/>
    <cellStyle name="Normal 95 3 2 2 3 4 6" xfId="47425" xr:uid="{00000000-0005-0000-0000-00003DB90000}"/>
    <cellStyle name="Normal 95 3 2 2 3 5" xfId="6419" xr:uid="{00000000-0005-0000-0000-00003EB90000}"/>
    <cellStyle name="Normal 95 3 2 2 3 5 2" xfId="15936" xr:uid="{00000000-0005-0000-0000-00003FB90000}"/>
    <cellStyle name="Normal 95 3 2 2 3 5 3" xfId="24089" xr:uid="{00000000-0005-0000-0000-000040B90000}"/>
    <cellStyle name="Normal 95 3 2 2 3 5 4" xfId="32242" xr:uid="{00000000-0005-0000-0000-000041B90000}"/>
    <cellStyle name="Normal 95 3 2 2 3 5 5" xfId="40474" xr:uid="{00000000-0005-0000-0000-000042B90000}"/>
    <cellStyle name="Normal 95 3 2 2 3 5 6" xfId="49985" xr:uid="{00000000-0005-0000-0000-000043B90000}"/>
    <cellStyle name="Normal 95 3 2 2 3 6" xfId="10336" xr:uid="{00000000-0005-0000-0000-000044B90000}"/>
    <cellStyle name="Normal 95 3 2 2 3 7" xfId="18495" xr:uid="{00000000-0005-0000-0000-000045B90000}"/>
    <cellStyle name="Normal 95 3 2 2 3 8" xfId="26648" xr:uid="{00000000-0005-0000-0000-000046B90000}"/>
    <cellStyle name="Normal 95 3 2 2 3 9" xfId="34880" xr:uid="{00000000-0005-0000-0000-000047B90000}"/>
    <cellStyle name="Normal 95 3 2 2 4" xfId="1136" xr:uid="{00000000-0005-0000-0000-000048B90000}"/>
    <cellStyle name="Normal 95 3 2 2 4 2" xfId="2419" xr:uid="{00000000-0005-0000-0000-000049B90000}"/>
    <cellStyle name="Normal 95 3 2 2 4 2 2" xfId="5459" xr:uid="{00000000-0005-0000-0000-00004AB90000}"/>
    <cellStyle name="Normal 95 3 2 2 4 2 2 2" xfId="14976" xr:uid="{00000000-0005-0000-0000-00004BB90000}"/>
    <cellStyle name="Normal 95 3 2 2 4 2 2 3" xfId="23129" xr:uid="{00000000-0005-0000-0000-00004CB90000}"/>
    <cellStyle name="Normal 95 3 2 2 4 2 2 4" xfId="31282" xr:uid="{00000000-0005-0000-0000-00004DB90000}"/>
    <cellStyle name="Normal 95 3 2 2 4 2 2 5" xfId="39514" xr:uid="{00000000-0005-0000-0000-00004EB90000}"/>
    <cellStyle name="Normal 95 3 2 2 4 2 2 6" xfId="49025" xr:uid="{00000000-0005-0000-0000-00004FB90000}"/>
    <cellStyle name="Normal 95 3 2 2 4 2 3" xfId="8019" xr:uid="{00000000-0005-0000-0000-000050B90000}"/>
    <cellStyle name="Normal 95 3 2 2 4 2 3 2" xfId="17536" xr:uid="{00000000-0005-0000-0000-000051B90000}"/>
    <cellStyle name="Normal 95 3 2 2 4 2 3 3" xfId="25689" xr:uid="{00000000-0005-0000-0000-000052B90000}"/>
    <cellStyle name="Normal 95 3 2 2 4 2 3 4" xfId="33842" xr:uid="{00000000-0005-0000-0000-000053B90000}"/>
    <cellStyle name="Normal 95 3 2 2 4 2 3 5" xfId="42074" xr:uid="{00000000-0005-0000-0000-000054B90000}"/>
    <cellStyle name="Normal 95 3 2 2 4 2 3 6" xfId="51585" xr:uid="{00000000-0005-0000-0000-000055B90000}"/>
    <cellStyle name="Normal 95 3 2 2 4 2 4" xfId="11936" xr:uid="{00000000-0005-0000-0000-000056B90000}"/>
    <cellStyle name="Normal 95 3 2 2 4 2 5" xfId="20095" xr:uid="{00000000-0005-0000-0000-000057B90000}"/>
    <cellStyle name="Normal 95 3 2 2 4 2 6" xfId="28248" xr:uid="{00000000-0005-0000-0000-000058B90000}"/>
    <cellStyle name="Normal 95 3 2 2 4 2 7" xfId="36480" xr:uid="{00000000-0005-0000-0000-000059B90000}"/>
    <cellStyle name="Normal 95 3 2 2 4 2 8" xfId="45991" xr:uid="{00000000-0005-0000-0000-00005AB90000}"/>
    <cellStyle name="Normal 95 3 2 2 4 3" xfId="4179" xr:uid="{00000000-0005-0000-0000-00005BB90000}"/>
    <cellStyle name="Normal 95 3 2 2 4 3 2" xfId="13696" xr:uid="{00000000-0005-0000-0000-00005CB90000}"/>
    <cellStyle name="Normal 95 3 2 2 4 3 3" xfId="21849" xr:uid="{00000000-0005-0000-0000-00005DB90000}"/>
    <cellStyle name="Normal 95 3 2 2 4 3 4" xfId="30002" xr:uid="{00000000-0005-0000-0000-00005EB90000}"/>
    <cellStyle name="Normal 95 3 2 2 4 3 5" xfId="38234" xr:uid="{00000000-0005-0000-0000-00005FB90000}"/>
    <cellStyle name="Normal 95 3 2 2 4 3 6" xfId="47745" xr:uid="{00000000-0005-0000-0000-000060B90000}"/>
    <cellStyle name="Normal 95 3 2 2 4 4" xfId="6739" xr:uid="{00000000-0005-0000-0000-000061B90000}"/>
    <cellStyle name="Normal 95 3 2 2 4 4 2" xfId="16256" xr:uid="{00000000-0005-0000-0000-000062B90000}"/>
    <cellStyle name="Normal 95 3 2 2 4 4 3" xfId="24409" xr:uid="{00000000-0005-0000-0000-000063B90000}"/>
    <cellStyle name="Normal 95 3 2 2 4 4 4" xfId="32562" xr:uid="{00000000-0005-0000-0000-000064B90000}"/>
    <cellStyle name="Normal 95 3 2 2 4 4 5" xfId="40794" xr:uid="{00000000-0005-0000-0000-000065B90000}"/>
    <cellStyle name="Normal 95 3 2 2 4 4 6" xfId="50305" xr:uid="{00000000-0005-0000-0000-000066B90000}"/>
    <cellStyle name="Normal 95 3 2 2 4 5" xfId="10656" xr:uid="{00000000-0005-0000-0000-000067B90000}"/>
    <cellStyle name="Normal 95 3 2 2 4 6" xfId="18815" xr:uid="{00000000-0005-0000-0000-000068B90000}"/>
    <cellStyle name="Normal 95 3 2 2 4 7" xfId="26968" xr:uid="{00000000-0005-0000-0000-000069B90000}"/>
    <cellStyle name="Normal 95 3 2 2 4 8" xfId="35200" xr:uid="{00000000-0005-0000-0000-00006AB90000}"/>
    <cellStyle name="Normal 95 3 2 2 4 9" xfId="44711" xr:uid="{00000000-0005-0000-0000-00006BB90000}"/>
    <cellStyle name="Normal 95 3 2 2 5" xfId="1779" xr:uid="{00000000-0005-0000-0000-00006CB90000}"/>
    <cellStyle name="Normal 95 3 2 2 5 2" xfId="4819" xr:uid="{00000000-0005-0000-0000-00006DB90000}"/>
    <cellStyle name="Normal 95 3 2 2 5 2 2" xfId="14336" xr:uid="{00000000-0005-0000-0000-00006EB90000}"/>
    <cellStyle name="Normal 95 3 2 2 5 2 3" xfId="22489" xr:uid="{00000000-0005-0000-0000-00006FB90000}"/>
    <cellStyle name="Normal 95 3 2 2 5 2 4" xfId="30642" xr:uid="{00000000-0005-0000-0000-000070B90000}"/>
    <cellStyle name="Normal 95 3 2 2 5 2 5" xfId="38874" xr:uid="{00000000-0005-0000-0000-000071B90000}"/>
    <cellStyle name="Normal 95 3 2 2 5 2 6" xfId="48385" xr:uid="{00000000-0005-0000-0000-000072B90000}"/>
    <cellStyle name="Normal 95 3 2 2 5 3" xfId="7379" xr:uid="{00000000-0005-0000-0000-000073B90000}"/>
    <cellStyle name="Normal 95 3 2 2 5 3 2" xfId="16896" xr:uid="{00000000-0005-0000-0000-000074B90000}"/>
    <cellStyle name="Normal 95 3 2 2 5 3 3" xfId="25049" xr:uid="{00000000-0005-0000-0000-000075B90000}"/>
    <cellStyle name="Normal 95 3 2 2 5 3 4" xfId="33202" xr:uid="{00000000-0005-0000-0000-000076B90000}"/>
    <cellStyle name="Normal 95 3 2 2 5 3 5" xfId="41434" xr:uid="{00000000-0005-0000-0000-000077B90000}"/>
    <cellStyle name="Normal 95 3 2 2 5 3 6" xfId="50945" xr:uid="{00000000-0005-0000-0000-000078B90000}"/>
    <cellStyle name="Normal 95 3 2 2 5 4" xfId="11296" xr:uid="{00000000-0005-0000-0000-000079B90000}"/>
    <cellStyle name="Normal 95 3 2 2 5 5" xfId="19455" xr:uid="{00000000-0005-0000-0000-00007AB90000}"/>
    <cellStyle name="Normal 95 3 2 2 5 6" xfId="27608" xr:uid="{00000000-0005-0000-0000-00007BB90000}"/>
    <cellStyle name="Normal 95 3 2 2 5 7" xfId="35840" xr:uid="{00000000-0005-0000-0000-00007CB90000}"/>
    <cellStyle name="Normal 95 3 2 2 5 8" xfId="45351" xr:uid="{00000000-0005-0000-0000-00007DB90000}"/>
    <cellStyle name="Normal 95 3 2 2 6" xfId="3533" xr:uid="{00000000-0005-0000-0000-00007EB90000}"/>
    <cellStyle name="Normal 95 3 2 2 6 2" xfId="13050" xr:uid="{00000000-0005-0000-0000-00007FB90000}"/>
    <cellStyle name="Normal 95 3 2 2 6 3" xfId="21209" xr:uid="{00000000-0005-0000-0000-000080B90000}"/>
    <cellStyle name="Normal 95 3 2 2 6 4" xfId="29362" xr:uid="{00000000-0005-0000-0000-000081B90000}"/>
    <cellStyle name="Normal 95 3 2 2 6 5" xfId="37594" xr:uid="{00000000-0005-0000-0000-000082B90000}"/>
    <cellStyle name="Normal 95 3 2 2 6 6" xfId="47105" xr:uid="{00000000-0005-0000-0000-000083B90000}"/>
    <cellStyle name="Normal 95 3 2 2 7" xfId="6099" xr:uid="{00000000-0005-0000-0000-000084B90000}"/>
    <cellStyle name="Normal 95 3 2 2 7 2" xfId="15616" xr:uid="{00000000-0005-0000-0000-000085B90000}"/>
    <cellStyle name="Normal 95 3 2 2 7 3" xfId="23769" xr:uid="{00000000-0005-0000-0000-000086B90000}"/>
    <cellStyle name="Normal 95 3 2 2 7 4" xfId="31922" xr:uid="{00000000-0005-0000-0000-000087B90000}"/>
    <cellStyle name="Normal 95 3 2 2 7 5" xfId="40154" xr:uid="{00000000-0005-0000-0000-000088B90000}"/>
    <cellStyle name="Normal 95 3 2 2 7 6" xfId="49665" xr:uid="{00000000-0005-0000-0000-000089B90000}"/>
    <cellStyle name="Normal 95 3 2 2 8" xfId="10016" xr:uid="{00000000-0005-0000-0000-00008AB90000}"/>
    <cellStyle name="Normal 95 3 2 2 9" xfId="18175" xr:uid="{00000000-0005-0000-0000-00008BB90000}"/>
    <cellStyle name="Normal 95 3 2 20" xfId="8973" xr:uid="{00000000-0005-0000-0000-00008CB90000}"/>
    <cellStyle name="Normal 95 3 2 20 2" xfId="43028" xr:uid="{00000000-0005-0000-0000-00008DB90000}"/>
    <cellStyle name="Normal 95 3 2 20 3" xfId="52539" xr:uid="{00000000-0005-0000-0000-00008EB90000}"/>
    <cellStyle name="Normal 95 3 2 21" xfId="9052" xr:uid="{00000000-0005-0000-0000-00008FB90000}"/>
    <cellStyle name="Normal 95 3 2 21 2" xfId="43107" xr:uid="{00000000-0005-0000-0000-000090B90000}"/>
    <cellStyle name="Normal 95 3 2 21 3" xfId="52618" xr:uid="{00000000-0005-0000-0000-000091B90000}"/>
    <cellStyle name="Normal 95 3 2 22" xfId="9131" xr:uid="{00000000-0005-0000-0000-000092B90000}"/>
    <cellStyle name="Normal 95 3 2 22 2" xfId="43186" xr:uid="{00000000-0005-0000-0000-000093B90000}"/>
    <cellStyle name="Normal 95 3 2 22 3" xfId="52697" xr:uid="{00000000-0005-0000-0000-000094B90000}"/>
    <cellStyle name="Normal 95 3 2 23" xfId="9210" xr:uid="{00000000-0005-0000-0000-000095B90000}"/>
    <cellStyle name="Normal 95 3 2 23 2" xfId="43265" xr:uid="{00000000-0005-0000-0000-000096B90000}"/>
    <cellStyle name="Normal 95 3 2 23 3" xfId="52776" xr:uid="{00000000-0005-0000-0000-000097B90000}"/>
    <cellStyle name="Normal 95 3 2 24" xfId="9289" xr:uid="{00000000-0005-0000-0000-000098B90000}"/>
    <cellStyle name="Normal 95 3 2 24 2" xfId="43344" xr:uid="{00000000-0005-0000-0000-000099B90000}"/>
    <cellStyle name="Normal 95 3 2 24 3" xfId="52855" xr:uid="{00000000-0005-0000-0000-00009AB90000}"/>
    <cellStyle name="Normal 95 3 2 25" xfId="9368" xr:uid="{00000000-0005-0000-0000-00009BB90000}"/>
    <cellStyle name="Normal 95 3 2 25 2" xfId="43423" xr:uid="{00000000-0005-0000-0000-00009CB90000}"/>
    <cellStyle name="Normal 95 3 2 25 3" xfId="52934" xr:uid="{00000000-0005-0000-0000-00009DB90000}"/>
    <cellStyle name="Normal 95 3 2 26" xfId="9447" xr:uid="{00000000-0005-0000-0000-00009EB90000}"/>
    <cellStyle name="Normal 95 3 2 26 2" xfId="43502" xr:uid="{00000000-0005-0000-0000-00009FB90000}"/>
    <cellStyle name="Normal 95 3 2 26 3" xfId="53013" xr:uid="{00000000-0005-0000-0000-0000A0B90000}"/>
    <cellStyle name="Normal 95 3 2 27" xfId="9526" xr:uid="{00000000-0005-0000-0000-0000A1B90000}"/>
    <cellStyle name="Normal 95 3 2 27 2" xfId="43581" xr:uid="{00000000-0005-0000-0000-0000A2B90000}"/>
    <cellStyle name="Normal 95 3 2 27 3" xfId="53092" xr:uid="{00000000-0005-0000-0000-0000A3B90000}"/>
    <cellStyle name="Normal 95 3 2 28" xfId="9605" xr:uid="{00000000-0005-0000-0000-0000A4B90000}"/>
    <cellStyle name="Normal 95 3 2 28 2" xfId="43660" xr:uid="{00000000-0005-0000-0000-0000A5B90000}"/>
    <cellStyle name="Normal 95 3 2 28 3" xfId="53171" xr:uid="{00000000-0005-0000-0000-0000A6B90000}"/>
    <cellStyle name="Normal 95 3 2 29" xfId="9684" xr:uid="{00000000-0005-0000-0000-0000A7B90000}"/>
    <cellStyle name="Normal 95 3 2 29 2" xfId="43739" xr:uid="{00000000-0005-0000-0000-0000A8B90000}"/>
    <cellStyle name="Normal 95 3 2 29 3" xfId="53250" xr:uid="{00000000-0005-0000-0000-0000A9B90000}"/>
    <cellStyle name="Normal 95 3 2 3" xfId="567" xr:uid="{00000000-0005-0000-0000-0000AAB90000}"/>
    <cellStyle name="Normal 95 3 2 3 10" xfId="34640" xr:uid="{00000000-0005-0000-0000-0000ABB90000}"/>
    <cellStyle name="Normal 95 3 2 3 11" xfId="44151" xr:uid="{00000000-0005-0000-0000-0000ACB90000}"/>
    <cellStyle name="Normal 95 3 2 3 2" xfId="893" xr:uid="{00000000-0005-0000-0000-0000ADB90000}"/>
    <cellStyle name="Normal 95 3 2 3 2 10" xfId="44471" xr:uid="{00000000-0005-0000-0000-0000AEB90000}"/>
    <cellStyle name="Normal 95 3 2 3 2 2" xfId="1536" xr:uid="{00000000-0005-0000-0000-0000AFB90000}"/>
    <cellStyle name="Normal 95 3 2 3 2 2 2" xfId="2819" xr:uid="{00000000-0005-0000-0000-0000B0B90000}"/>
    <cellStyle name="Normal 95 3 2 3 2 2 2 2" xfId="5859" xr:uid="{00000000-0005-0000-0000-0000B1B90000}"/>
    <cellStyle name="Normal 95 3 2 3 2 2 2 2 2" xfId="15376" xr:uid="{00000000-0005-0000-0000-0000B2B90000}"/>
    <cellStyle name="Normal 95 3 2 3 2 2 2 2 3" xfId="23529" xr:uid="{00000000-0005-0000-0000-0000B3B90000}"/>
    <cellStyle name="Normal 95 3 2 3 2 2 2 2 4" xfId="31682" xr:uid="{00000000-0005-0000-0000-0000B4B90000}"/>
    <cellStyle name="Normal 95 3 2 3 2 2 2 2 5" xfId="39914" xr:uid="{00000000-0005-0000-0000-0000B5B90000}"/>
    <cellStyle name="Normal 95 3 2 3 2 2 2 2 6" xfId="49425" xr:uid="{00000000-0005-0000-0000-0000B6B90000}"/>
    <cellStyle name="Normal 95 3 2 3 2 2 2 3" xfId="8419" xr:uid="{00000000-0005-0000-0000-0000B7B90000}"/>
    <cellStyle name="Normal 95 3 2 3 2 2 2 3 2" xfId="17936" xr:uid="{00000000-0005-0000-0000-0000B8B90000}"/>
    <cellStyle name="Normal 95 3 2 3 2 2 2 3 3" xfId="26089" xr:uid="{00000000-0005-0000-0000-0000B9B90000}"/>
    <cellStyle name="Normal 95 3 2 3 2 2 2 3 4" xfId="34242" xr:uid="{00000000-0005-0000-0000-0000BAB90000}"/>
    <cellStyle name="Normal 95 3 2 3 2 2 2 3 5" xfId="42474" xr:uid="{00000000-0005-0000-0000-0000BBB90000}"/>
    <cellStyle name="Normal 95 3 2 3 2 2 2 3 6" xfId="51985" xr:uid="{00000000-0005-0000-0000-0000BCB90000}"/>
    <cellStyle name="Normal 95 3 2 3 2 2 2 4" xfId="12336" xr:uid="{00000000-0005-0000-0000-0000BDB90000}"/>
    <cellStyle name="Normal 95 3 2 3 2 2 2 5" xfId="20495" xr:uid="{00000000-0005-0000-0000-0000BEB90000}"/>
    <cellStyle name="Normal 95 3 2 3 2 2 2 6" xfId="28648" xr:uid="{00000000-0005-0000-0000-0000BFB90000}"/>
    <cellStyle name="Normal 95 3 2 3 2 2 2 7" xfId="36880" xr:uid="{00000000-0005-0000-0000-0000C0B90000}"/>
    <cellStyle name="Normal 95 3 2 3 2 2 2 8" xfId="46391" xr:uid="{00000000-0005-0000-0000-0000C1B90000}"/>
    <cellStyle name="Normal 95 3 2 3 2 2 3" xfId="4579" xr:uid="{00000000-0005-0000-0000-0000C2B90000}"/>
    <cellStyle name="Normal 95 3 2 3 2 2 3 2" xfId="14096" xr:uid="{00000000-0005-0000-0000-0000C3B90000}"/>
    <cellStyle name="Normal 95 3 2 3 2 2 3 3" xfId="22249" xr:uid="{00000000-0005-0000-0000-0000C4B90000}"/>
    <cellStyle name="Normal 95 3 2 3 2 2 3 4" xfId="30402" xr:uid="{00000000-0005-0000-0000-0000C5B90000}"/>
    <cellStyle name="Normal 95 3 2 3 2 2 3 5" xfId="38634" xr:uid="{00000000-0005-0000-0000-0000C6B90000}"/>
    <cellStyle name="Normal 95 3 2 3 2 2 3 6" xfId="48145" xr:uid="{00000000-0005-0000-0000-0000C7B90000}"/>
    <cellStyle name="Normal 95 3 2 3 2 2 4" xfId="7139" xr:uid="{00000000-0005-0000-0000-0000C8B90000}"/>
    <cellStyle name="Normal 95 3 2 3 2 2 4 2" xfId="16656" xr:uid="{00000000-0005-0000-0000-0000C9B90000}"/>
    <cellStyle name="Normal 95 3 2 3 2 2 4 3" xfId="24809" xr:uid="{00000000-0005-0000-0000-0000CAB90000}"/>
    <cellStyle name="Normal 95 3 2 3 2 2 4 4" xfId="32962" xr:uid="{00000000-0005-0000-0000-0000CBB90000}"/>
    <cellStyle name="Normal 95 3 2 3 2 2 4 5" xfId="41194" xr:uid="{00000000-0005-0000-0000-0000CCB90000}"/>
    <cellStyle name="Normal 95 3 2 3 2 2 4 6" xfId="50705" xr:uid="{00000000-0005-0000-0000-0000CDB90000}"/>
    <cellStyle name="Normal 95 3 2 3 2 2 5" xfId="11056" xr:uid="{00000000-0005-0000-0000-0000CEB90000}"/>
    <cellStyle name="Normal 95 3 2 3 2 2 6" xfId="19215" xr:uid="{00000000-0005-0000-0000-0000CFB90000}"/>
    <cellStyle name="Normal 95 3 2 3 2 2 7" xfId="27368" xr:uid="{00000000-0005-0000-0000-0000D0B90000}"/>
    <cellStyle name="Normal 95 3 2 3 2 2 8" xfId="35600" xr:uid="{00000000-0005-0000-0000-0000D1B90000}"/>
    <cellStyle name="Normal 95 3 2 3 2 2 9" xfId="45111" xr:uid="{00000000-0005-0000-0000-0000D2B90000}"/>
    <cellStyle name="Normal 95 3 2 3 2 3" xfId="2179" xr:uid="{00000000-0005-0000-0000-0000D3B90000}"/>
    <cellStyle name="Normal 95 3 2 3 2 3 2" xfId="5219" xr:uid="{00000000-0005-0000-0000-0000D4B90000}"/>
    <cellStyle name="Normal 95 3 2 3 2 3 2 2" xfId="14736" xr:uid="{00000000-0005-0000-0000-0000D5B90000}"/>
    <cellStyle name="Normal 95 3 2 3 2 3 2 3" xfId="22889" xr:uid="{00000000-0005-0000-0000-0000D6B90000}"/>
    <cellStyle name="Normal 95 3 2 3 2 3 2 4" xfId="31042" xr:uid="{00000000-0005-0000-0000-0000D7B90000}"/>
    <cellStyle name="Normal 95 3 2 3 2 3 2 5" xfId="39274" xr:uid="{00000000-0005-0000-0000-0000D8B90000}"/>
    <cellStyle name="Normal 95 3 2 3 2 3 2 6" xfId="48785" xr:uid="{00000000-0005-0000-0000-0000D9B90000}"/>
    <cellStyle name="Normal 95 3 2 3 2 3 3" xfId="7779" xr:uid="{00000000-0005-0000-0000-0000DAB90000}"/>
    <cellStyle name="Normal 95 3 2 3 2 3 3 2" xfId="17296" xr:uid="{00000000-0005-0000-0000-0000DBB90000}"/>
    <cellStyle name="Normal 95 3 2 3 2 3 3 3" xfId="25449" xr:uid="{00000000-0005-0000-0000-0000DCB90000}"/>
    <cellStyle name="Normal 95 3 2 3 2 3 3 4" xfId="33602" xr:uid="{00000000-0005-0000-0000-0000DDB90000}"/>
    <cellStyle name="Normal 95 3 2 3 2 3 3 5" xfId="41834" xr:uid="{00000000-0005-0000-0000-0000DEB90000}"/>
    <cellStyle name="Normal 95 3 2 3 2 3 3 6" xfId="51345" xr:uid="{00000000-0005-0000-0000-0000DFB90000}"/>
    <cellStyle name="Normal 95 3 2 3 2 3 4" xfId="11696" xr:uid="{00000000-0005-0000-0000-0000E0B90000}"/>
    <cellStyle name="Normal 95 3 2 3 2 3 5" xfId="19855" xr:uid="{00000000-0005-0000-0000-0000E1B90000}"/>
    <cellStyle name="Normal 95 3 2 3 2 3 6" xfId="28008" xr:uid="{00000000-0005-0000-0000-0000E2B90000}"/>
    <cellStyle name="Normal 95 3 2 3 2 3 7" xfId="36240" xr:uid="{00000000-0005-0000-0000-0000E3B90000}"/>
    <cellStyle name="Normal 95 3 2 3 2 3 8" xfId="45751" xr:uid="{00000000-0005-0000-0000-0000E4B90000}"/>
    <cellStyle name="Normal 95 3 2 3 2 4" xfId="3939" xr:uid="{00000000-0005-0000-0000-0000E5B90000}"/>
    <cellStyle name="Normal 95 3 2 3 2 4 2" xfId="13456" xr:uid="{00000000-0005-0000-0000-0000E6B90000}"/>
    <cellStyle name="Normal 95 3 2 3 2 4 3" xfId="21609" xr:uid="{00000000-0005-0000-0000-0000E7B90000}"/>
    <cellStyle name="Normal 95 3 2 3 2 4 4" xfId="29762" xr:uid="{00000000-0005-0000-0000-0000E8B90000}"/>
    <cellStyle name="Normal 95 3 2 3 2 4 5" xfId="37994" xr:uid="{00000000-0005-0000-0000-0000E9B90000}"/>
    <cellStyle name="Normal 95 3 2 3 2 4 6" xfId="47505" xr:uid="{00000000-0005-0000-0000-0000EAB90000}"/>
    <cellStyle name="Normal 95 3 2 3 2 5" xfId="6499" xr:uid="{00000000-0005-0000-0000-0000EBB90000}"/>
    <cellStyle name="Normal 95 3 2 3 2 5 2" xfId="16016" xr:uid="{00000000-0005-0000-0000-0000ECB90000}"/>
    <cellStyle name="Normal 95 3 2 3 2 5 3" xfId="24169" xr:uid="{00000000-0005-0000-0000-0000EDB90000}"/>
    <cellStyle name="Normal 95 3 2 3 2 5 4" xfId="32322" xr:uid="{00000000-0005-0000-0000-0000EEB90000}"/>
    <cellStyle name="Normal 95 3 2 3 2 5 5" xfId="40554" xr:uid="{00000000-0005-0000-0000-0000EFB90000}"/>
    <cellStyle name="Normal 95 3 2 3 2 5 6" xfId="50065" xr:uid="{00000000-0005-0000-0000-0000F0B90000}"/>
    <cellStyle name="Normal 95 3 2 3 2 6" xfId="10416" xr:uid="{00000000-0005-0000-0000-0000F1B90000}"/>
    <cellStyle name="Normal 95 3 2 3 2 7" xfId="18575" xr:uid="{00000000-0005-0000-0000-0000F2B90000}"/>
    <cellStyle name="Normal 95 3 2 3 2 8" xfId="26728" xr:uid="{00000000-0005-0000-0000-0000F3B90000}"/>
    <cellStyle name="Normal 95 3 2 3 2 9" xfId="34960" xr:uid="{00000000-0005-0000-0000-0000F4B90000}"/>
    <cellStyle name="Normal 95 3 2 3 3" xfId="1216" xr:uid="{00000000-0005-0000-0000-0000F5B90000}"/>
    <cellStyle name="Normal 95 3 2 3 3 2" xfId="2499" xr:uid="{00000000-0005-0000-0000-0000F6B90000}"/>
    <cellStyle name="Normal 95 3 2 3 3 2 2" xfId="5539" xr:uid="{00000000-0005-0000-0000-0000F7B90000}"/>
    <cellStyle name="Normal 95 3 2 3 3 2 2 2" xfId="15056" xr:uid="{00000000-0005-0000-0000-0000F8B90000}"/>
    <cellStyle name="Normal 95 3 2 3 3 2 2 3" xfId="23209" xr:uid="{00000000-0005-0000-0000-0000F9B90000}"/>
    <cellStyle name="Normal 95 3 2 3 3 2 2 4" xfId="31362" xr:uid="{00000000-0005-0000-0000-0000FAB90000}"/>
    <cellStyle name="Normal 95 3 2 3 3 2 2 5" xfId="39594" xr:uid="{00000000-0005-0000-0000-0000FBB90000}"/>
    <cellStyle name="Normal 95 3 2 3 3 2 2 6" xfId="49105" xr:uid="{00000000-0005-0000-0000-0000FCB90000}"/>
    <cellStyle name="Normal 95 3 2 3 3 2 3" xfId="8099" xr:uid="{00000000-0005-0000-0000-0000FDB90000}"/>
    <cellStyle name="Normal 95 3 2 3 3 2 3 2" xfId="17616" xr:uid="{00000000-0005-0000-0000-0000FEB90000}"/>
    <cellStyle name="Normal 95 3 2 3 3 2 3 3" xfId="25769" xr:uid="{00000000-0005-0000-0000-0000FFB90000}"/>
    <cellStyle name="Normal 95 3 2 3 3 2 3 4" xfId="33922" xr:uid="{00000000-0005-0000-0000-000000BA0000}"/>
    <cellStyle name="Normal 95 3 2 3 3 2 3 5" xfId="42154" xr:uid="{00000000-0005-0000-0000-000001BA0000}"/>
    <cellStyle name="Normal 95 3 2 3 3 2 3 6" xfId="51665" xr:uid="{00000000-0005-0000-0000-000002BA0000}"/>
    <cellStyle name="Normal 95 3 2 3 3 2 4" xfId="12016" xr:uid="{00000000-0005-0000-0000-000003BA0000}"/>
    <cellStyle name="Normal 95 3 2 3 3 2 5" xfId="20175" xr:uid="{00000000-0005-0000-0000-000004BA0000}"/>
    <cellStyle name="Normal 95 3 2 3 3 2 6" xfId="28328" xr:uid="{00000000-0005-0000-0000-000005BA0000}"/>
    <cellStyle name="Normal 95 3 2 3 3 2 7" xfId="36560" xr:uid="{00000000-0005-0000-0000-000006BA0000}"/>
    <cellStyle name="Normal 95 3 2 3 3 2 8" xfId="46071" xr:uid="{00000000-0005-0000-0000-000007BA0000}"/>
    <cellStyle name="Normal 95 3 2 3 3 3" xfId="4259" xr:uid="{00000000-0005-0000-0000-000008BA0000}"/>
    <cellStyle name="Normal 95 3 2 3 3 3 2" xfId="13776" xr:uid="{00000000-0005-0000-0000-000009BA0000}"/>
    <cellStyle name="Normal 95 3 2 3 3 3 3" xfId="21929" xr:uid="{00000000-0005-0000-0000-00000ABA0000}"/>
    <cellStyle name="Normal 95 3 2 3 3 3 4" xfId="30082" xr:uid="{00000000-0005-0000-0000-00000BBA0000}"/>
    <cellStyle name="Normal 95 3 2 3 3 3 5" xfId="38314" xr:uid="{00000000-0005-0000-0000-00000CBA0000}"/>
    <cellStyle name="Normal 95 3 2 3 3 3 6" xfId="47825" xr:uid="{00000000-0005-0000-0000-00000DBA0000}"/>
    <cellStyle name="Normal 95 3 2 3 3 4" xfId="6819" xr:uid="{00000000-0005-0000-0000-00000EBA0000}"/>
    <cellStyle name="Normal 95 3 2 3 3 4 2" xfId="16336" xr:uid="{00000000-0005-0000-0000-00000FBA0000}"/>
    <cellStyle name="Normal 95 3 2 3 3 4 3" xfId="24489" xr:uid="{00000000-0005-0000-0000-000010BA0000}"/>
    <cellStyle name="Normal 95 3 2 3 3 4 4" xfId="32642" xr:uid="{00000000-0005-0000-0000-000011BA0000}"/>
    <cellStyle name="Normal 95 3 2 3 3 4 5" xfId="40874" xr:uid="{00000000-0005-0000-0000-000012BA0000}"/>
    <cellStyle name="Normal 95 3 2 3 3 4 6" xfId="50385" xr:uid="{00000000-0005-0000-0000-000013BA0000}"/>
    <cellStyle name="Normal 95 3 2 3 3 5" xfId="10736" xr:uid="{00000000-0005-0000-0000-000014BA0000}"/>
    <cellStyle name="Normal 95 3 2 3 3 6" xfId="18895" xr:uid="{00000000-0005-0000-0000-000015BA0000}"/>
    <cellStyle name="Normal 95 3 2 3 3 7" xfId="27048" xr:uid="{00000000-0005-0000-0000-000016BA0000}"/>
    <cellStyle name="Normal 95 3 2 3 3 8" xfId="35280" xr:uid="{00000000-0005-0000-0000-000017BA0000}"/>
    <cellStyle name="Normal 95 3 2 3 3 9" xfId="44791" xr:uid="{00000000-0005-0000-0000-000018BA0000}"/>
    <cellStyle name="Normal 95 3 2 3 4" xfId="1859" xr:uid="{00000000-0005-0000-0000-000019BA0000}"/>
    <cellStyle name="Normal 95 3 2 3 4 2" xfId="4899" xr:uid="{00000000-0005-0000-0000-00001ABA0000}"/>
    <cellStyle name="Normal 95 3 2 3 4 2 2" xfId="14416" xr:uid="{00000000-0005-0000-0000-00001BBA0000}"/>
    <cellStyle name="Normal 95 3 2 3 4 2 3" xfId="22569" xr:uid="{00000000-0005-0000-0000-00001CBA0000}"/>
    <cellStyle name="Normal 95 3 2 3 4 2 4" xfId="30722" xr:uid="{00000000-0005-0000-0000-00001DBA0000}"/>
    <cellStyle name="Normal 95 3 2 3 4 2 5" xfId="38954" xr:uid="{00000000-0005-0000-0000-00001EBA0000}"/>
    <cellStyle name="Normal 95 3 2 3 4 2 6" xfId="48465" xr:uid="{00000000-0005-0000-0000-00001FBA0000}"/>
    <cellStyle name="Normal 95 3 2 3 4 3" xfId="7459" xr:uid="{00000000-0005-0000-0000-000020BA0000}"/>
    <cellStyle name="Normal 95 3 2 3 4 3 2" xfId="16976" xr:uid="{00000000-0005-0000-0000-000021BA0000}"/>
    <cellStyle name="Normal 95 3 2 3 4 3 3" xfId="25129" xr:uid="{00000000-0005-0000-0000-000022BA0000}"/>
    <cellStyle name="Normal 95 3 2 3 4 3 4" xfId="33282" xr:uid="{00000000-0005-0000-0000-000023BA0000}"/>
    <cellStyle name="Normal 95 3 2 3 4 3 5" xfId="41514" xr:uid="{00000000-0005-0000-0000-000024BA0000}"/>
    <cellStyle name="Normal 95 3 2 3 4 3 6" xfId="51025" xr:uid="{00000000-0005-0000-0000-000025BA0000}"/>
    <cellStyle name="Normal 95 3 2 3 4 4" xfId="11376" xr:uid="{00000000-0005-0000-0000-000026BA0000}"/>
    <cellStyle name="Normal 95 3 2 3 4 5" xfId="19535" xr:uid="{00000000-0005-0000-0000-000027BA0000}"/>
    <cellStyle name="Normal 95 3 2 3 4 6" xfId="27688" xr:uid="{00000000-0005-0000-0000-000028BA0000}"/>
    <cellStyle name="Normal 95 3 2 3 4 7" xfId="35920" xr:uid="{00000000-0005-0000-0000-000029BA0000}"/>
    <cellStyle name="Normal 95 3 2 3 4 8" xfId="45431" xr:uid="{00000000-0005-0000-0000-00002ABA0000}"/>
    <cellStyle name="Normal 95 3 2 3 5" xfId="3616" xr:uid="{00000000-0005-0000-0000-00002BBA0000}"/>
    <cellStyle name="Normal 95 3 2 3 5 2" xfId="13133" xr:uid="{00000000-0005-0000-0000-00002CBA0000}"/>
    <cellStyle name="Normal 95 3 2 3 5 3" xfId="21289" xr:uid="{00000000-0005-0000-0000-00002DBA0000}"/>
    <cellStyle name="Normal 95 3 2 3 5 4" xfId="29442" xr:uid="{00000000-0005-0000-0000-00002EBA0000}"/>
    <cellStyle name="Normal 95 3 2 3 5 5" xfId="37674" xr:uid="{00000000-0005-0000-0000-00002FBA0000}"/>
    <cellStyle name="Normal 95 3 2 3 5 6" xfId="47185" xr:uid="{00000000-0005-0000-0000-000030BA0000}"/>
    <cellStyle name="Normal 95 3 2 3 6" xfId="6179" xr:uid="{00000000-0005-0000-0000-000031BA0000}"/>
    <cellStyle name="Normal 95 3 2 3 6 2" xfId="15696" xr:uid="{00000000-0005-0000-0000-000032BA0000}"/>
    <cellStyle name="Normal 95 3 2 3 6 3" xfId="23849" xr:uid="{00000000-0005-0000-0000-000033BA0000}"/>
    <cellStyle name="Normal 95 3 2 3 6 4" xfId="32002" xr:uid="{00000000-0005-0000-0000-000034BA0000}"/>
    <cellStyle name="Normal 95 3 2 3 6 5" xfId="40234" xr:uid="{00000000-0005-0000-0000-000035BA0000}"/>
    <cellStyle name="Normal 95 3 2 3 6 6" xfId="49745" xr:uid="{00000000-0005-0000-0000-000036BA0000}"/>
    <cellStyle name="Normal 95 3 2 3 7" xfId="10096" xr:uid="{00000000-0005-0000-0000-000037BA0000}"/>
    <cellStyle name="Normal 95 3 2 3 8" xfId="18255" xr:uid="{00000000-0005-0000-0000-000038BA0000}"/>
    <cellStyle name="Normal 95 3 2 3 9" xfId="26408" xr:uid="{00000000-0005-0000-0000-000039BA0000}"/>
    <cellStyle name="Normal 95 3 2 30" xfId="9763" xr:uid="{00000000-0005-0000-0000-00003ABA0000}"/>
    <cellStyle name="Normal 95 3 2 30 2" xfId="43818" xr:uid="{00000000-0005-0000-0000-00003BBA0000}"/>
    <cellStyle name="Normal 95 3 2 30 3" xfId="53329" xr:uid="{00000000-0005-0000-0000-00003CBA0000}"/>
    <cellStyle name="Normal 95 3 2 31" xfId="9842" xr:uid="{00000000-0005-0000-0000-00003DBA0000}"/>
    <cellStyle name="Normal 95 3 2 31 2" xfId="43897" xr:uid="{00000000-0005-0000-0000-00003EBA0000}"/>
    <cellStyle name="Normal 95 3 2 31 3" xfId="53408" xr:uid="{00000000-0005-0000-0000-00003FBA0000}"/>
    <cellStyle name="Normal 95 3 2 32" xfId="9936" xr:uid="{00000000-0005-0000-0000-000040BA0000}"/>
    <cellStyle name="Normal 95 3 2 33" xfId="18095" xr:uid="{00000000-0005-0000-0000-000041BA0000}"/>
    <cellStyle name="Normal 95 3 2 34" xfId="26248" xr:uid="{00000000-0005-0000-0000-000042BA0000}"/>
    <cellStyle name="Normal 95 3 2 35" xfId="34401" xr:uid="{00000000-0005-0000-0000-000043BA0000}"/>
    <cellStyle name="Normal 95 3 2 36" xfId="34480" xr:uid="{00000000-0005-0000-0000-000044BA0000}"/>
    <cellStyle name="Normal 95 3 2 37" xfId="43991" xr:uid="{00000000-0005-0000-0000-000045BA0000}"/>
    <cellStyle name="Normal 95 3 2 38" xfId="53502" xr:uid="{00000000-0005-0000-0000-000046BA0000}"/>
    <cellStyle name="Normal 95 3 2 39" xfId="53581" xr:uid="{00000000-0005-0000-0000-000047BA0000}"/>
    <cellStyle name="Normal 95 3 2 4" xfId="730" xr:uid="{00000000-0005-0000-0000-000048BA0000}"/>
    <cellStyle name="Normal 95 3 2 4 10" xfId="44311" xr:uid="{00000000-0005-0000-0000-000049BA0000}"/>
    <cellStyle name="Normal 95 3 2 4 2" xfId="1376" xr:uid="{00000000-0005-0000-0000-00004ABA0000}"/>
    <cellStyle name="Normal 95 3 2 4 2 2" xfId="2659" xr:uid="{00000000-0005-0000-0000-00004BBA0000}"/>
    <cellStyle name="Normal 95 3 2 4 2 2 2" xfId="5699" xr:uid="{00000000-0005-0000-0000-00004CBA0000}"/>
    <cellStyle name="Normal 95 3 2 4 2 2 2 2" xfId="15216" xr:uid="{00000000-0005-0000-0000-00004DBA0000}"/>
    <cellStyle name="Normal 95 3 2 4 2 2 2 3" xfId="23369" xr:uid="{00000000-0005-0000-0000-00004EBA0000}"/>
    <cellStyle name="Normal 95 3 2 4 2 2 2 4" xfId="31522" xr:uid="{00000000-0005-0000-0000-00004FBA0000}"/>
    <cellStyle name="Normal 95 3 2 4 2 2 2 5" xfId="39754" xr:uid="{00000000-0005-0000-0000-000050BA0000}"/>
    <cellStyle name="Normal 95 3 2 4 2 2 2 6" xfId="49265" xr:uid="{00000000-0005-0000-0000-000051BA0000}"/>
    <cellStyle name="Normal 95 3 2 4 2 2 3" xfId="8259" xr:uid="{00000000-0005-0000-0000-000052BA0000}"/>
    <cellStyle name="Normal 95 3 2 4 2 2 3 2" xfId="17776" xr:uid="{00000000-0005-0000-0000-000053BA0000}"/>
    <cellStyle name="Normal 95 3 2 4 2 2 3 3" xfId="25929" xr:uid="{00000000-0005-0000-0000-000054BA0000}"/>
    <cellStyle name="Normal 95 3 2 4 2 2 3 4" xfId="34082" xr:uid="{00000000-0005-0000-0000-000055BA0000}"/>
    <cellStyle name="Normal 95 3 2 4 2 2 3 5" xfId="42314" xr:uid="{00000000-0005-0000-0000-000056BA0000}"/>
    <cellStyle name="Normal 95 3 2 4 2 2 3 6" xfId="51825" xr:uid="{00000000-0005-0000-0000-000057BA0000}"/>
    <cellStyle name="Normal 95 3 2 4 2 2 4" xfId="12176" xr:uid="{00000000-0005-0000-0000-000058BA0000}"/>
    <cellStyle name="Normal 95 3 2 4 2 2 5" xfId="20335" xr:uid="{00000000-0005-0000-0000-000059BA0000}"/>
    <cellStyle name="Normal 95 3 2 4 2 2 6" xfId="28488" xr:uid="{00000000-0005-0000-0000-00005ABA0000}"/>
    <cellStyle name="Normal 95 3 2 4 2 2 7" xfId="36720" xr:uid="{00000000-0005-0000-0000-00005BBA0000}"/>
    <cellStyle name="Normal 95 3 2 4 2 2 8" xfId="46231" xr:uid="{00000000-0005-0000-0000-00005CBA0000}"/>
    <cellStyle name="Normal 95 3 2 4 2 3" xfId="4419" xr:uid="{00000000-0005-0000-0000-00005DBA0000}"/>
    <cellStyle name="Normal 95 3 2 4 2 3 2" xfId="13936" xr:uid="{00000000-0005-0000-0000-00005EBA0000}"/>
    <cellStyle name="Normal 95 3 2 4 2 3 3" xfId="22089" xr:uid="{00000000-0005-0000-0000-00005FBA0000}"/>
    <cellStyle name="Normal 95 3 2 4 2 3 4" xfId="30242" xr:uid="{00000000-0005-0000-0000-000060BA0000}"/>
    <cellStyle name="Normal 95 3 2 4 2 3 5" xfId="38474" xr:uid="{00000000-0005-0000-0000-000061BA0000}"/>
    <cellStyle name="Normal 95 3 2 4 2 3 6" xfId="47985" xr:uid="{00000000-0005-0000-0000-000062BA0000}"/>
    <cellStyle name="Normal 95 3 2 4 2 4" xfId="6979" xr:uid="{00000000-0005-0000-0000-000063BA0000}"/>
    <cellStyle name="Normal 95 3 2 4 2 4 2" xfId="16496" xr:uid="{00000000-0005-0000-0000-000064BA0000}"/>
    <cellStyle name="Normal 95 3 2 4 2 4 3" xfId="24649" xr:uid="{00000000-0005-0000-0000-000065BA0000}"/>
    <cellStyle name="Normal 95 3 2 4 2 4 4" xfId="32802" xr:uid="{00000000-0005-0000-0000-000066BA0000}"/>
    <cellStyle name="Normal 95 3 2 4 2 4 5" xfId="41034" xr:uid="{00000000-0005-0000-0000-000067BA0000}"/>
    <cellStyle name="Normal 95 3 2 4 2 4 6" xfId="50545" xr:uid="{00000000-0005-0000-0000-000068BA0000}"/>
    <cellStyle name="Normal 95 3 2 4 2 5" xfId="10896" xr:uid="{00000000-0005-0000-0000-000069BA0000}"/>
    <cellStyle name="Normal 95 3 2 4 2 6" xfId="19055" xr:uid="{00000000-0005-0000-0000-00006ABA0000}"/>
    <cellStyle name="Normal 95 3 2 4 2 7" xfId="27208" xr:uid="{00000000-0005-0000-0000-00006BBA0000}"/>
    <cellStyle name="Normal 95 3 2 4 2 8" xfId="35440" xr:uid="{00000000-0005-0000-0000-00006CBA0000}"/>
    <cellStyle name="Normal 95 3 2 4 2 9" xfId="44951" xr:uid="{00000000-0005-0000-0000-00006DBA0000}"/>
    <cellStyle name="Normal 95 3 2 4 3" xfId="2019" xr:uid="{00000000-0005-0000-0000-00006EBA0000}"/>
    <cellStyle name="Normal 95 3 2 4 3 2" xfId="5059" xr:uid="{00000000-0005-0000-0000-00006FBA0000}"/>
    <cellStyle name="Normal 95 3 2 4 3 2 2" xfId="14576" xr:uid="{00000000-0005-0000-0000-000070BA0000}"/>
    <cellStyle name="Normal 95 3 2 4 3 2 3" xfId="22729" xr:uid="{00000000-0005-0000-0000-000071BA0000}"/>
    <cellStyle name="Normal 95 3 2 4 3 2 4" xfId="30882" xr:uid="{00000000-0005-0000-0000-000072BA0000}"/>
    <cellStyle name="Normal 95 3 2 4 3 2 5" xfId="39114" xr:uid="{00000000-0005-0000-0000-000073BA0000}"/>
    <cellStyle name="Normal 95 3 2 4 3 2 6" xfId="48625" xr:uid="{00000000-0005-0000-0000-000074BA0000}"/>
    <cellStyle name="Normal 95 3 2 4 3 3" xfId="7619" xr:uid="{00000000-0005-0000-0000-000075BA0000}"/>
    <cellStyle name="Normal 95 3 2 4 3 3 2" xfId="17136" xr:uid="{00000000-0005-0000-0000-000076BA0000}"/>
    <cellStyle name="Normal 95 3 2 4 3 3 3" xfId="25289" xr:uid="{00000000-0005-0000-0000-000077BA0000}"/>
    <cellStyle name="Normal 95 3 2 4 3 3 4" xfId="33442" xr:uid="{00000000-0005-0000-0000-000078BA0000}"/>
    <cellStyle name="Normal 95 3 2 4 3 3 5" xfId="41674" xr:uid="{00000000-0005-0000-0000-000079BA0000}"/>
    <cellStyle name="Normal 95 3 2 4 3 3 6" xfId="51185" xr:uid="{00000000-0005-0000-0000-00007ABA0000}"/>
    <cellStyle name="Normal 95 3 2 4 3 4" xfId="11536" xr:uid="{00000000-0005-0000-0000-00007BBA0000}"/>
    <cellStyle name="Normal 95 3 2 4 3 5" xfId="19695" xr:uid="{00000000-0005-0000-0000-00007CBA0000}"/>
    <cellStyle name="Normal 95 3 2 4 3 6" xfId="27848" xr:uid="{00000000-0005-0000-0000-00007DBA0000}"/>
    <cellStyle name="Normal 95 3 2 4 3 7" xfId="36080" xr:uid="{00000000-0005-0000-0000-00007EBA0000}"/>
    <cellStyle name="Normal 95 3 2 4 3 8" xfId="45591" xr:uid="{00000000-0005-0000-0000-00007FBA0000}"/>
    <cellStyle name="Normal 95 3 2 4 4" xfId="3776" xr:uid="{00000000-0005-0000-0000-000080BA0000}"/>
    <cellStyle name="Normal 95 3 2 4 4 2" xfId="13293" xr:uid="{00000000-0005-0000-0000-000081BA0000}"/>
    <cellStyle name="Normal 95 3 2 4 4 3" xfId="21449" xr:uid="{00000000-0005-0000-0000-000082BA0000}"/>
    <cellStyle name="Normal 95 3 2 4 4 4" xfId="29602" xr:uid="{00000000-0005-0000-0000-000083BA0000}"/>
    <cellStyle name="Normal 95 3 2 4 4 5" xfId="37834" xr:uid="{00000000-0005-0000-0000-000084BA0000}"/>
    <cellStyle name="Normal 95 3 2 4 4 6" xfId="47345" xr:uid="{00000000-0005-0000-0000-000085BA0000}"/>
    <cellStyle name="Normal 95 3 2 4 5" xfId="6339" xr:uid="{00000000-0005-0000-0000-000086BA0000}"/>
    <cellStyle name="Normal 95 3 2 4 5 2" xfId="15856" xr:uid="{00000000-0005-0000-0000-000087BA0000}"/>
    <cellStyle name="Normal 95 3 2 4 5 3" xfId="24009" xr:uid="{00000000-0005-0000-0000-000088BA0000}"/>
    <cellStyle name="Normal 95 3 2 4 5 4" xfId="32162" xr:uid="{00000000-0005-0000-0000-000089BA0000}"/>
    <cellStyle name="Normal 95 3 2 4 5 5" xfId="40394" xr:uid="{00000000-0005-0000-0000-00008ABA0000}"/>
    <cellStyle name="Normal 95 3 2 4 5 6" xfId="49905" xr:uid="{00000000-0005-0000-0000-00008BBA0000}"/>
    <cellStyle name="Normal 95 3 2 4 6" xfId="10256" xr:uid="{00000000-0005-0000-0000-00008CBA0000}"/>
    <cellStyle name="Normal 95 3 2 4 7" xfId="18415" xr:uid="{00000000-0005-0000-0000-00008DBA0000}"/>
    <cellStyle name="Normal 95 3 2 4 8" xfId="26568" xr:uid="{00000000-0005-0000-0000-00008EBA0000}"/>
    <cellStyle name="Normal 95 3 2 4 9" xfId="34800" xr:uid="{00000000-0005-0000-0000-00008FBA0000}"/>
    <cellStyle name="Normal 95 3 2 40" xfId="53660" xr:uid="{00000000-0005-0000-0000-000090BA0000}"/>
    <cellStyle name="Normal 95 3 2 41" xfId="53739" xr:uid="{00000000-0005-0000-0000-000091BA0000}"/>
    <cellStyle name="Normal 95 3 2 42" xfId="53818" xr:uid="{00000000-0005-0000-0000-000092BA0000}"/>
    <cellStyle name="Normal 95 3 2 5" xfId="1056" xr:uid="{00000000-0005-0000-0000-000093BA0000}"/>
    <cellStyle name="Normal 95 3 2 5 2" xfId="2339" xr:uid="{00000000-0005-0000-0000-000094BA0000}"/>
    <cellStyle name="Normal 95 3 2 5 2 2" xfId="5379" xr:uid="{00000000-0005-0000-0000-000095BA0000}"/>
    <cellStyle name="Normal 95 3 2 5 2 2 2" xfId="14896" xr:uid="{00000000-0005-0000-0000-000096BA0000}"/>
    <cellStyle name="Normal 95 3 2 5 2 2 3" xfId="23049" xr:uid="{00000000-0005-0000-0000-000097BA0000}"/>
    <cellStyle name="Normal 95 3 2 5 2 2 4" xfId="31202" xr:uid="{00000000-0005-0000-0000-000098BA0000}"/>
    <cellStyle name="Normal 95 3 2 5 2 2 5" xfId="39434" xr:uid="{00000000-0005-0000-0000-000099BA0000}"/>
    <cellStyle name="Normal 95 3 2 5 2 2 6" xfId="48945" xr:uid="{00000000-0005-0000-0000-00009ABA0000}"/>
    <cellStyle name="Normal 95 3 2 5 2 3" xfId="7939" xr:uid="{00000000-0005-0000-0000-00009BBA0000}"/>
    <cellStyle name="Normal 95 3 2 5 2 3 2" xfId="17456" xr:uid="{00000000-0005-0000-0000-00009CBA0000}"/>
    <cellStyle name="Normal 95 3 2 5 2 3 3" xfId="25609" xr:uid="{00000000-0005-0000-0000-00009DBA0000}"/>
    <cellStyle name="Normal 95 3 2 5 2 3 4" xfId="33762" xr:uid="{00000000-0005-0000-0000-00009EBA0000}"/>
    <cellStyle name="Normal 95 3 2 5 2 3 5" xfId="41994" xr:uid="{00000000-0005-0000-0000-00009FBA0000}"/>
    <cellStyle name="Normal 95 3 2 5 2 3 6" xfId="51505" xr:uid="{00000000-0005-0000-0000-0000A0BA0000}"/>
    <cellStyle name="Normal 95 3 2 5 2 4" xfId="11856" xr:uid="{00000000-0005-0000-0000-0000A1BA0000}"/>
    <cellStyle name="Normal 95 3 2 5 2 5" xfId="20015" xr:uid="{00000000-0005-0000-0000-0000A2BA0000}"/>
    <cellStyle name="Normal 95 3 2 5 2 6" xfId="28168" xr:uid="{00000000-0005-0000-0000-0000A3BA0000}"/>
    <cellStyle name="Normal 95 3 2 5 2 7" xfId="36400" xr:uid="{00000000-0005-0000-0000-0000A4BA0000}"/>
    <cellStyle name="Normal 95 3 2 5 2 8" xfId="45911" xr:uid="{00000000-0005-0000-0000-0000A5BA0000}"/>
    <cellStyle name="Normal 95 3 2 5 3" xfId="4099" xr:uid="{00000000-0005-0000-0000-0000A6BA0000}"/>
    <cellStyle name="Normal 95 3 2 5 3 2" xfId="13616" xr:uid="{00000000-0005-0000-0000-0000A7BA0000}"/>
    <cellStyle name="Normal 95 3 2 5 3 3" xfId="21769" xr:uid="{00000000-0005-0000-0000-0000A8BA0000}"/>
    <cellStyle name="Normal 95 3 2 5 3 4" xfId="29922" xr:uid="{00000000-0005-0000-0000-0000A9BA0000}"/>
    <cellStyle name="Normal 95 3 2 5 3 5" xfId="38154" xr:uid="{00000000-0005-0000-0000-0000AABA0000}"/>
    <cellStyle name="Normal 95 3 2 5 3 6" xfId="47665" xr:uid="{00000000-0005-0000-0000-0000ABBA0000}"/>
    <cellStyle name="Normal 95 3 2 5 4" xfId="6659" xr:uid="{00000000-0005-0000-0000-0000ACBA0000}"/>
    <cellStyle name="Normal 95 3 2 5 4 2" xfId="16176" xr:uid="{00000000-0005-0000-0000-0000ADBA0000}"/>
    <cellStyle name="Normal 95 3 2 5 4 3" xfId="24329" xr:uid="{00000000-0005-0000-0000-0000AEBA0000}"/>
    <cellStyle name="Normal 95 3 2 5 4 4" xfId="32482" xr:uid="{00000000-0005-0000-0000-0000AFBA0000}"/>
    <cellStyle name="Normal 95 3 2 5 4 5" xfId="40714" xr:uid="{00000000-0005-0000-0000-0000B0BA0000}"/>
    <cellStyle name="Normal 95 3 2 5 4 6" xfId="50225" xr:uid="{00000000-0005-0000-0000-0000B1BA0000}"/>
    <cellStyle name="Normal 95 3 2 5 5" xfId="10576" xr:uid="{00000000-0005-0000-0000-0000B2BA0000}"/>
    <cellStyle name="Normal 95 3 2 5 6" xfId="18735" xr:uid="{00000000-0005-0000-0000-0000B3BA0000}"/>
    <cellStyle name="Normal 95 3 2 5 7" xfId="26888" xr:uid="{00000000-0005-0000-0000-0000B4BA0000}"/>
    <cellStyle name="Normal 95 3 2 5 8" xfId="35120" xr:uid="{00000000-0005-0000-0000-0000B5BA0000}"/>
    <cellStyle name="Normal 95 3 2 5 9" xfId="44631" xr:uid="{00000000-0005-0000-0000-0000B6BA0000}"/>
    <cellStyle name="Normal 95 3 2 6" xfId="1699" xr:uid="{00000000-0005-0000-0000-0000B7BA0000}"/>
    <cellStyle name="Normal 95 3 2 6 2" xfId="4739" xr:uid="{00000000-0005-0000-0000-0000B8BA0000}"/>
    <cellStyle name="Normal 95 3 2 6 2 2" xfId="14256" xr:uid="{00000000-0005-0000-0000-0000B9BA0000}"/>
    <cellStyle name="Normal 95 3 2 6 2 3" xfId="22409" xr:uid="{00000000-0005-0000-0000-0000BABA0000}"/>
    <cellStyle name="Normal 95 3 2 6 2 4" xfId="30562" xr:uid="{00000000-0005-0000-0000-0000BBBA0000}"/>
    <cellStyle name="Normal 95 3 2 6 2 5" xfId="38794" xr:uid="{00000000-0005-0000-0000-0000BCBA0000}"/>
    <cellStyle name="Normal 95 3 2 6 2 6" xfId="48305" xr:uid="{00000000-0005-0000-0000-0000BDBA0000}"/>
    <cellStyle name="Normal 95 3 2 6 3" xfId="7299" xr:uid="{00000000-0005-0000-0000-0000BEBA0000}"/>
    <cellStyle name="Normal 95 3 2 6 3 2" xfId="16816" xr:uid="{00000000-0005-0000-0000-0000BFBA0000}"/>
    <cellStyle name="Normal 95 3 2 6 3 3" xfId="24969" xr:uid="{00000000-0005-0000-0000-0000C0BA0000}"/>
    <cellStyle name="Normal 95 3 2 6 3 4" xfId="33122" xr:uid="{00000000-0005-0000-0000-0000C1BA0000}"/>
    <cellStyle name="Normal 95 3 2 6 3 5" xfId="41354" xr:uid="{00000000-0005-0000-0000-0000C2BA0000}"/>
    <cellStyle name="Normal 95 3 2 6 3 6" xfId="50865" xr:uid="{00000000-0005-0000-0000-0000C3BA0000}"/>
    <cellStyle name="Normal 95 3 2 6 4" xfId="11216" xr:uid="{00000000-0005-0000-0000-0000C4BA0000}"/>
    <cellStyle name="Normal 95 3 2 6 5" xfId="19375" xr:uid="{00000000-0005-0000-0000-0000C5BA0000}"/>
    <cellStyle name="Normal 95 3 2 6 6" xfId="27528" xr:uid="{00000000-0005-0000-0000-0000C6BA0000}"/>
    <cellStyle name="Normal 95 3 2 6 7" xfId="35760" xr:uid="{00000000-0005-0000-0000-0000C7BA0000}"/>
    <cellStyle name="Normal 95 3 2 6 8" xfId="45271" xr:uid="{00000000-0005-0000-0000-0000C8BA0000}"/>
    <cellStyle name="Normal 95 3 2 7" xfId="2978" xr:uid="{00000000-0005-0000-0000-0000C9BA0000}"/>
    <cellStyle name="Normal 95 3 2 7 2" xfId="12495" xr:uid="{00000000-0005-0000-0000-0000CABA0000}"/>
    <cellStyle name="Normal 95 3 2 7 3" xfId="20654" xr:uid="{00000000-0005-0000-0000-0000CBBA0000}"/>
    <cellStyle name="Normal 95 3 2 7 4" xfId="28807" xr:uid="{00000000-0005-0000-0000-0000CCBA0000}"/>
    <cellStyle name="Normal 95 3 2 7 5" xfId="37039" xr:uid="{00000000-0005-0000-0000-0000CDBA0000}"/>
    <cellStyle name="Normal 95 3 2 7 6" xfId="46550" xr:uid="{00000000-0005-0000-0000-0000CEBA0000}"/>
    <cellStyle name="Normal 95 3 2 8" xfId="3057" xr:uid="{00000000-0005-0000-0000-0000CFBA0000}"/>
    <cellStyle name="Normal 95 3 2 8 2" xfId="12574" xr:uid="{00000000-0005-0000-0000-0000D0BA0000}"/>
    <cellStyle name="Normal 95 3 2 8 3" xfId="20733" xr:uid="{00000000-0005-0000-0000-0000D1BA0000}"/>
    <cellStyle name="Normal 95 3 2 8 4" xfId="28886" xr:uid="{00000000-0005-0000-0000-0000D2BA0000}"/>
    <cellStyle name="Normal 95 3 2 8 5" xfId="37118" xr:uid="{00000000-0005-0000-0000-0000D3BA0000}"/>
    <cellStyle name="Normal 95 3 2 8 6" xfId="46629" xr:uid="{00000000-0005-0000-0000-0000D4BA0000}"/>
    <cellStyle name="Normal 95 3 2 9" xfId="3136" xr:uid="{00000000-0005-0000-0000-0000D5BA0000}"/>
    <cellStyle name="Normal 95 3 2 9 2" xfId="12653" xr:uid="{00000000-0005-0000-0000-0000D6BA0000}"/>
    <cellStyle name="Normal 95 3 2 9 3" xfId="20812" xr:uid="{00000000-0005-0000-0000-0000D7BA0000}"/>
    <cellStyle name="Normal 95 3 2 9 4" xfId="28965" xr:uid="{00000000-0005-0000-0000-0000D8BA0000}"/>
    <cellStyle name="Normal 95 3 2 9 5" xfId="37197" xr:uid="{00000000-0005-0000-0000-0000D9BA0000}"/>
    <cellStyle name="Normal 95 3 2 9 6" xfId="46708" xr:uid="{00000000-0005-0000-0000-0000DABA0000}"/>
    <cellStyle name="Normal 95 3 20" xfId="8847" xr:uid="{00000000-0005-0000-0000-0000DBBA0000}"/>
    <cellStyle name="Normal 95 3 20 2" xfId="42902" xr:uid="{00000000-0005-0000-0000-0000DCBA0000}"/>
    <cellStyle name="Normal 95 3 20 3" xfId="52413" xr:uid="{00000000-0005-0000-0000-0000DDBA0000}"/>
    <cellStyle name="Normal 95 3 21" xfId="8926" xr:uid="{00000000-0005-0000-0000-0000DEBA0000}"/>
    <cellStyle name="Normal 95 3 21 2" xfId="42981" xr:uid="{00000000-0005-0000-0000-0000DFBA0000}"/>
    <cellStyle name="Normal 95 3 21 3" xfId="52492" xr:uid="{00000000-0005-0000-0000-0000E0BA0000}"/>
    <cellStyle name="Normal 95 3 22" xfId="9005" xr:uid="{00000000-0005-0000-0000-0000E1BA0000}"/>
    <cellStyle name="Normal 95 3 22 2" xfId="43060" xr:uid="{00000000-0005-0000-0000-0000E2BA0000}"/>
    <cellStyle name="Normal 95 3 22 3" xfId="52571" xr:uid="{00000000-0005-0000-0000-0000E3BA0000}"/>
    <cellStyle name="Normal 95 3 23" xfId="9084" xr:uid="{00000000-0005-0000-0000-0000E4BA0000}"/>
    <cellStyle name="Normal 95 3 23 2" xfId="43139" xr:uid="{00000000-0005-0000-0000-0000E5BA0000}"/>
    <cellStyle name="Normal 95 3 23 3" xfId="52650" xr:uid="{00000000-0005-0000-0000-0000E6BA0000}"/>
    <cellStyle name="Normal 95 3 24" xfId="9163" xr:uid="{00000000-0005-0000-0000-0000E7BA0000}"/>
    <cellStyle name="Normal 95 3 24 2" xfId="43218" xr:uid="{00000000-0005-0000-0000-0000E8BA0000}"/>
    <cellStyle name="Normal 95 3 24 3" xfId="52729" xr:uid="{00000000-0005-0000-0000-0000E9BA0000}"/>
    <cellStyle name="Normal 95 3 25" xfId="9242" xr:uid="{00000000-0005-0000-0000-0000EABA0000}"/>
    <cellStyle name="Normal 95 3 25 2" xfId="43297" xr:uid="{00000000-0005-0000-0000-0000EBBA0000}"/>
    <cellStyle name="Normal 95 3 25 3" xfId="52808" xr:uid="{00000000-0005-0000-0000-0000ECBA0000}"/>
    <cellStyle name="Normal 95 3 26" xfId="9321" xr:uid="{00000000-0005-0000-0000-0000EDBA0000}"/>
    <cellStyle name="Normal 95 3 26 2" xfId="43376" xr:uid="{00000000-0005-0000-0000-0000EEBA0000}"/>
    <cellStyle name="Normal 95 3 26 3" xfId="52887" xr:uid="{00000000-0005-0000-0000-0000EFBA0000}"/>
    <cellStyle name="Normal 95 3 27" xfId="9400" xr:uid="{00000000-0005-0000-0000-0000F0BA0000}"/>
    <cellStyle name="Normal 95 3 27 2" xfId="43455" xr:uid="{00000000-0005-0000-0000-0000F1BA0000}"/>
    <cellStyle name="Normal 95 3 27 3" xfId="52966" xr:uid="{00000000-0005-0000-0000-0000F2BA0000}"/>
    <cellStyle name="Normal 95 3 28" xfId="9479" xr:uid="{00000000-0005-0000-0000-0000F3BA0000}"/>
    <cellStyle name="Normal 95 3 28 2" xfId="43534" xr:uid="{00000000-0005-0000-0000-0000F4BA0000}"/>
    <cellStyle name="Normal 95 3 28 3" xfId="53045" xr:uid="{00000000-0005-0000-0000-0000F5BA0000}"/>
    <cellStyle name="Normal 95 3 29" xfId="9558" xr:uid="{00000000-0005-0000-0000-0000F6BA0000}"/>
    <cellStyle name="Normal 95 3 29 2" xfId="43613" xr:uid="{00000000-0005-0000-0000-0000F7BA0000}"/>
    <cellStyle name="Normal 95 3 29 3" xfId="53124" xr:uid="{00000000-0005-0000-0000-0000F8BA0000}"/>
    <cellStyle name="Normal 95 3 3" xfId="439" xr:uid="{00000000-0005-0000-0000-0000F9BA0000}"/>
    <cellStyle name="Normal 95 3 3 10" xfId="26281" xr:uid="{00000000-0005-0000-0000-0000FABA0000}"/>
    <cellStyle name="Normal 95 3 3 11" xfId="34513" xr:uid="{00000000-0005-0000-0000-0000FBBA0000}"/>
    <cellStyle name="Normal 95 3 3 12" xfId="44024" xr:uid="{00000000-0005-0000-0000-0000FCBA0000}"/>
    <cellStyle name="Normal 95 3 3 2" xfId="600" xr:uid="{00000000-0005-0000-0000-0000FDBA0000}"/>
    <cellStyle name="Normal 95 3 3 2 10" xfId="34673" xr:uid="{00000000-0005-0000-0000-0000FEBA0000}"/>
    <cellStyle name="Normal 95 3 3 2 11" xfId="44184" xr:uid="{00000000-0005-0000-0000-0000FFBA0000}"/>
    <cellStyle name="Normal 95 3 3 2 2" xfId="926" xr:uid="{00000000-0005-0000-0000-000000BB0000}"/>
    <cellStyle name="Normal 95 3 3 2 2 10" xfId="44504" xr:uid="{00000000-0005-0000-0000-000001BB0000}"/>
    <cellStyle name="Normal 95 3 3 2 2 2" xfId="1569" xr:uid="{00000000-0005-0000-0000-000002BB0000}"/>
    <cellStyle name="Normal 95 3 3 2 2 2 2" xfId="2852" xr:uid="{00000000-0005-0000-0000-000003BB0000}"/>
    <cellStyle name="Normal 95 3 3 2 2 2 2 2" xfId="5892" xr:uid="{00000000-0005-0000-0000-000004BB0000}"/>
    <cellStyle name="Normal 95 3 3 2 2 2 2 2 2" xfId="15409" xr:uid="{00000000-0005-0000-0000-000005BB0000}"/>
    <cellStyle name="Normal 95 3 3 2 2 2 2 2 3" xfId="23562" xr:uid="{00000000-0005-0000-0000-000006BB0000}"/>
    <cellStyle name="Normal 95 3 3 2 2 2 2 2 4" xfId="31715" xr:uid="{00000000-0005-0000-0000-000007BB0000}"/>
    <cellStyle name="Normal 95 3 3 2 2 2 2 2 5" xfId="39947" xr:uid="{00000000-0005-0000-0000-000008BB0000}"/>
    <cellStyle name="Normal 95 3 3 2 2 2 2 2 6" xfId="49458" xr:uid="{00000000-0005-0000-0000-000009BB0000}"/>
    <cellStyle name="Normal 95 3 3 2 2 2 2 3" xfId="8452" xr:uid="{00000000-0005-0000-0000-00000ABB0000}"/>
    <cellStyle name="Normal 95 3 3 2 2 2 2 3 2" xfId="17969" xr:uid="{00000000-0005-0000-0000-00000BBB0000}"/>
    <cellStyle name="Normal 95 3 3 2 2 2 2 3 3" xfId="26122" xr:uid="{00000000-0005-0000-0000-00000CBB0000}"/>
    <cellStyle name="Normal 95 3 3 2 2 2 2 3 4" xfId="34275" xr:uid="{00000000-0005-0000-0000-00000DBB0000}"/>
    <cellStyle name="Normal 95 3 3 2 2 2 2 3 5" xfId="42507" xr:uid="{00000000-0005-0000-0000-00000EBB0000}"/>
    <cellStyle name="Normal 95 3 3 2 2 2 2 3 6" xfId="52018" xr:uid="{00000000-0005-0000-0000-00000FBB0000}"/>
    <cellStyle name="Normal 95 3 3 2 2 2 2 4" xfId="12369" xr:uid="{00000000-0005-0000-0000-000010BB0000}"/>
    <cellStyle name="Normal 95 3 3 2 2 2 2 5" xfId="20528" xr:uid="{00000000-0005-0000-0000-000011BB0000}"/>
    <cellStyle name="Normal 95 3 3 2 2 2 2 6" xfId="28681" xr:uid="{00000000-0005-0000-0000-000012BB0000}"/>
    <cellStyle name="Normal 95 3 3 2 2 2 2 7" xfId="36913" xr:uid="{00000000-0005-0000-0000-000013BB0000}"/>
    <cellStyle name="Normal 95 3 3 2 2 2 2 8" xfId="46424" xr:uid="{00000000-0005-0000-0000-000014BB0000}"/>
    <cellStyle name="Normal 95 3 3 2 2 2 3" xfId="4612" xr:uid="{00000000-0005-0000-0000-000015BB0000}"/>
    <cellStyle name="Normal 95 3 3 2 2 2 3 2" xfId="14129" xr:uid="{00000000-0005-0000-0000-000016BB0000}"/>
    <cellStyle name="Normal 95 3 3 2 2 2 3 3" xfId="22282" xr:uid="{00000000-0005-0000-0000-000017BB0000}"/>
    <cellStyle name="Normal 95 3 3 2 2 2 3 4" xfId="30435" xr:uid="{00000000-0005-0000-0000-000018BB0000}"/>
    <cellStyle name="Normal 95 3 3 2 2 2 3 5" xfId="38667" xr:uid="{00000000-0005-0000-0000-000019BB0000}"/>
    <cellStyle name="Normal 95 3 3 2 2 2 3 6" xfId="48178" xr:uid="{00000000-0005-0000-0000-00001ABB0000}"/>
    <cellStyle name="Normal 95 3 3 2 2 2 4" xfId="7172" xr:uid="{00000000-0005-0000-0000-00001BBB0000}"/>
    <cellStyle name="Normal 95 3 3 2 2 2 4 2" xfId="16689" xr:uid="{00000000-0005-0000-0000-00001CBB0000}"/>
    <cellStyle name="Normal 95 3 3 2 2 2 4 3" xfId="24842" xr:uid="{00000000-0005-0000-0000-00001DBB0000}"/>
    <cellStyle name="Normal 95 3 3 2 2 2 4 4" xfId="32995" xr:uid="{00000000-0005-0000-0000-00001EBB0000}"/>
    <cellStyle name="Normal 95 3 3 2 2 2 4 5" xfId="41227" xr:uid="{00000000-0005-0000-0000-00001FBB0000}"/>
    <cellStyle name="Normal 95 3 3 2 2 2 4 6" xfId="50738" xr:uid="{00000000-0005-0000-0000-000020BB0000}"/>
    <cellStyle name="Normal 95 3 3 2 2 2 5" xfId="11089" xr:uid="{00000000-0005-0000-0000-000021BB0000}"/>
    <cellStyle name="Normal 95 3 3 2 2 2 6" xfId="19248" xr:uid="{00000000-0005-0000-0000-000022BB0000}"/>
    <cellStyle name="Normal 95 3 3 2 2 2 7" xfId="27401" xr:uid="{00000000-0005-0000-0000-000023BB0000}"/>
    <cellStyle name="Normal 95 3 3 2 2 2 8" xfId="35633" xr:uid="{00000000-0005-0000-0000-000024BB0000}"/>
    <cellStyle name="Normal 95 3 3 2 2 2 9" xfId="45144" xr:uid="{00000000-0005-0000-0000-000025BB0000}"/>
    <cellStyle name="Normal 95 3 3 2 2 3" xfId="2212" xr:uid="{00000000-0005-0000-0000-000026BB0000}"/>
    <cellStyle name="Normal 95 3 3 2 2 3 2" xfId="5252" xr:uid="{00000000-0005-0000-0000-000027BB0000}"/>
    <cellStyle name="Normal 95 3 3 2 2 3 2 2" xfId="14769" xr:uid="{00000000-0005-0000-0000-000028BB0000}"/>
    <cellStyle name="Normal 95 3 3 2 2 3 2 3" xfId="22922" xr:uid="{00000000-0005-0000-0000-000029BB0000}"/>
    <cellStyle name="Normal 95 3 3 2 2 3 2 4" xfId="31075" xr:uid="{00000000-0005-0000-0000-00002ABB0000}"/>
    <cellStyle name="Normal 95 3 3 2 2 3 2 5" xfId="39307" xr:uid="{00000000-0005-0000-0000-00002BBB0000}"/>
    <cellStyle name="Normal 95 3 3 2 2 3 2 6" xfId="48818" xr:uid="{00000000-0005-0000-0000-00002CBB0000}"/>
    <cellStyle name="Normal 95 3 3 2 2 3 3" xfId="7812" xr:uid="{00000000-0005-0000-0000-00002DBB0000}"/>
    <cellStyle name="Normal 95 3 3 2 2 3 3 2" xfId="17329" xr:uid="{00000000-0005-0000-0000-00002EBB0000}"/>
    <cellStyle name="Normal 95 3 3 2 2 3 3 3" xfId="25482" xr:uid="{00000000-0005-0000-0000-00002FBB0000}"/>
    <cellStyle name="Normal 95 3 3 2 2 3 3 4" xfId="33635" xr:uid="{00000000-0005-0000-0000-000030BB0000}"/>
    <cellStyle name="Normal 95 3 3 2 2 3 3 5" xfId="41867" xr:uid="{00000000-0005-0000-0000-000031BB0000}"/>
    <cellStyle name="Normal 95 3 3 2 2 3 3 6" xfId="51378" xr:uid="{00000000-0005-0000-0000-000032BB0000}"/>
    <cellStyle name="Normal 95 3 3 2 2 3 4" xfId="11729" xr:uid="{00000000-0005-0000-0000-000033BB0000}"/>
    <cellStyle name="Normal 95 3 3 2 2 3 5" xfId="19888" xr:uid="{00000000-0005-0000-0000-000034BB0000}"/>
    <cellStyle name="Normal 95 3 3 2 2 3 6" xfId="28041" xr:uid="{00000000-0005-0000-0000-000035BB0000}"/>
    <cellStyle name="Normal 95 3 3 2 2 3 7" xfId="36273" xr:uid="{00000000-0005-0000-0000-000036BB0000}"/>
    <cellStyle name="Normal 95 3 3 2 2 3 8" xfId="45784" xr:uid="{00000000-0005-0000-0000-000037BB0000}"/>
    <cellStyle name="Normal 95 3 3 2 2 4" xfId="3972" xr:uid="{00000000-0005-0000-0000-000038BB0000}"/>
    <cellStyle name="Normal 95 3 3 2 2 4 2" xfId="13489" xr:uid="{00000000-0005-0000-0000-000039BB0000}"/>
    <cellStyle name="Normal 95 3 3 2 2 4 3" xfId="21642" xr:uid="{00000000-0005-0000-0000-00003ABB0000}"/>
    <cellStyle name="Normal 95 3 3 2 2 4 4" xfId="29795" xr:uid="{00000000-0005-0000-0000-00003BBB0000}"/>
    <cellStyle name="Normal 95 3 3 2 2 4 5" xfId="38027" xr:uid="{00000000-0005-0000-0000-00003CBB0000}"/>
    <cellStyle name="Normal 95 3 3 2 2 4 6" xfId="47538" xr:uid="{00000000-0005-0000-0000-00003DBB0000}"/>
    <cellStyle name="Normal 95 3 3 2 2 5" xfId="6532" xr:uid="{00000000-0005-0000-0000-00003EBB0000}"/>
    <cellStyle name="Normal 95 3 3 2 2 5 2" xfId="16049" xr:uid="{00000000-0005-0000-0000-00003FBB0000}"/>
    <cellStyle name="Normal 95 3 3 2 2 5 3" xfId="24202" xr:uid="{00000000-0005-0000-0000-000040BB0000}"/>
    <cellStyle name="Normal 95 3 3 2 2 5 4" xfId="32355" xr:uid="{00000000-0005-0000-0000-000041BB0000}"/>
    <cellStyle name="Normal 95 3 3 2 2 5 5" xfId="40587" xr:uid="{00000000-0005-0000-0000-000042BB0000}"/>
    <cellStyle name="Normal 95 3 3 2 2 5 6" xfId="50098" xr:uid="{00000000-0005-0000-0000-000043BB0000}"/>
    <cellStyle name="Normal 95 3 3 2 2 6" xfId="10449" xr:uid="{00000000-0005-0000-0000-000044BB0000}"/>
    <cellStyle name="Normal 95 3 3 2 2 7" xfId="18608" xr:uid="{00000000-0005-0000-0000-000045BB0000}"/>
    <cellStyle name="Normal 95 3 3 2 2 8" xfId="26761" xr:uid="{00000000-0005-0000-0000-000046BB0000}"/>
    <cellStyle name="Normal 95 3 3 2 2 9" xfId="34993" xr:uid="{00000000-0005-0000-0000-000047BB0000}"/>
    <cellStyle name="Normal 95 3 3 2 3" xfId="1249" xr:uid="{00000000-0005-0000-0000-000048BB0000}"/>
    <cellStyle name="Normal 95 3 3 2 3 2" xfId="2532" xr:uid="{00000000-0005-0000-0000-000049BB0000}"/>
    <cellStyle name="Normal 95 3 3 2 3 2 2" xfId="5572" xr:uid="{00000000-0005-0000-0000-00004ABB0000}"/>
    <cellStyle name="Normal 95 3 3 2 3 2 2 2" xfId="15089" xr:uid="{00000000-0005-0000-0000-00004BBB0000}"/>
    <cellStyle name="Normal 95 3 3 2 3 2 2 3" xfId="23242" xr:uid="{00000000-0005-0000-0000-00004CBB0000}"/>
    <cellStyle name="Normal 95 3 3 2 3 2 2 4" xfId="31395" xr:uid="{00000000-0005-0000-0000-00004DBB0000}"/>
    <cellStyle name="Normal 95 3 3 2 3 2 2 5" xfId="39627" xr:uid="{00000000-0005-0000-0000-00004EBB0000}"/>
    <cellStyle name="Normal 95 3 3 2 3 2 2 6" xfId="49138" xr:uid="{00000000-0005-0000-0000-00004FBB0000}"/>
    <cellStyle name="Normal 95 3 3 2 3 2 3" xfId="8132" xr:uid="{00000000-0005-0000-0000-000050BB0000}"/>
    <cellStyle name="Normal 95 3 3 2 3 2 3 2" xfId="17649" xr:uid="{00000000-0005-0000-0000-000051BB0000}"/>
    <cellStyle name="Normal 95 3 3 2 3 2 3 3" xfId="25802" xr:uid="{00000000-0005-0000-0000-000052BB0000}"/>
    <cellStyle name="Normal 95 3 3 2 3 2 3 4" xfId="33955" xr:uid="{00000000-0005-0000-0000-000053BB0000}"/>
    <cellStyle name="Normal 95 3 3 2 3 2 3 5" xfId="42187" xr:uid="{00000000-0005-0000-0000-000054BB0000}"/>
    <cellStyle name="Normal 95 3 3 2 3 2 3 6" xfId="51698" xr:uid="{00000000-0005-0000-0000-000055BB0000}"/>
    <cellStyle name="Normal 95 3 3 2 3 2 4" xfId="12049" xr:uid="{00000000-0005-0000-0000-000056BB0000}"/>
    <cellStyle name="Normal 95 3 3 2 3 2 5" xfId="20208" xr:uid="{00000000-0005-0000-0000-000057BB0000}"/>
    <cellStyle name="Normal 95 3 3 2 3 2 6" xfId="28361" xr:uid="{00000000-0005-0000-0000-000058BB0000}"/>
    <cellStyle name="Normal 95 3 3 2 3 2 7" xfId="36593" xr:uid="{00000000-0005-0000-0000-000059BB0000}"/>
    <cellStyle name="Normal 95 3 3 2 3 2 8" xfId="46104" xr:uid="{00000000-0005-0000-0000-00005ABB0000}"/>
    <cellStyle name="Normal 95 3 3 2 3 3" xfId="4292" xr:uid="{00000000-0005-0000-0000-00005BBB0000}"/>
    <cellStyle name="Normal 95 3 3 2 3 3 2" xfId="13809" xr:uid="{00000000-0005-0000-0000-00005CBB0000}"/>
    <cellStyle name="Normal 95 3 3 2 3 3 3" xfId="21962" xr:uid="{00000000-0005-0000-0000-00005DBB0000}"/>
    <cellStyle name="Normal 95 3 3 2 3 3 4" xfId="30115" xr:uid="{00000000-0005-0000-0000-00005EBB0000}"/>
    <cellStyle name="Normal 95 3 3 2 3 3 5" xfId="38347" xr:uid="{00000000-0005-0000-0000-00005FBB0000}"/>
    <cellStyle name="Normal 95 3 3 2 3 3 6" xfId="47858" xr:uid="{00000000-0005-0000-0000-000060BB0000}"/>
    <cellStyle name="Normal 95 3 3 2 3 4" xfId="6852" xr:uid="{00000000-0005-0000-0000-000061BB0000}"/>
    <cellStyle name="Normal 95 3 3 2 3 4 2" xfId="16369" xr:uid="{00000000-0005-0000-0000-000062BB0000}"/>
    <cellStyle name="Normal 95 3 3 2 3 4 3" xfId="24522" xr:uid="{00000000-0005-0000-0000-000063BB0000}"/>
    <cellStyle name="Normal 95 3 3 2 3 4 4" xfId="32675" xr:uid="{00000000-0005-0000-0000-000064BB0000}"/>
    <cellStyle name="Normal 95 3 3 2 3 4 5" xfId="40907" xr:uid="{00000000-0005-0000-0000-000065BB0000}"/>
    <cellStyle name="Normal 95 3 3 2 3 4 6" xfId="50418" xr:uid="{00000000-0005-0000-0000-000066BB0000}"/>
    <cellStyle name="Normal 95 3 3 2 3 5" xfId="10769" xr:uid="{00000000-0005-0000-0000-000067BB0000}"/>
    <cellStyle name="Normal 95 3 3 2 3 6" xfId="18928" xr:uid="{00000000-0005-0000-0000-000068BB0000}"/>
    <cellStyle name="Normal 95 3 3 2 3 7" xfId="27081" xr:uid="{00000000-0005-0000-0000-000069BB0000}"/>
    <cellStyle name="Normal 95 3 3 2 3 8" xfId="35313" xr:uid="{00000000-0005-0000-0000-00006ABB0000}"/>
    <cellStyle name="Normal 95 3 3 2 3 9" xfId="44824" xr:uid="{00000000-0005-0000-0000-00006BBB0000}"/>
    <cellStyle name="Normal 95 3 3 2 4" xfId="1892" xr:uid="{00000000-0005-0000-0000-00006CBB0000}"/>
    <cellStyle name="Normal 95 3 3 2 4 2" xfId="4932" xr:uid="{00000000-0005-0000-0000-00006DBB0000}"/>
    <cellStyle name="Normal 95 3 3 2 4 2 2" xfId="14449" xr:uid="{00000000-0005-0000-0000-00006EBB0000}"/>
    <cellStyle name="Normal 95 3 3 2 4 2 3" xfId="22602" xr:uid="{00000000-0005-0000-0000-00006FBB0000}"/>
    <cellStyle name="Normal 95 3 3 2 4 2 4" xfId="30755" xr:uid="{00000000-0005-0000-0000-000070BB0000}"/>
    <cellStyle name="Normal 95 3 3 2 4 2 5" xfId="38987" xr:uid="{00000000-0005-0000-0000-000071BB0000}"/>
    <cellStyle name="Normal 95 3 3 2 4 2 6" xfId="48498" xr:uid="{00000000-0005-0000-0000-000072BB0000}"/>
    <cellStyle name="Normal 95 3 3 2 4 3" xfId="7492" xr:uid="{00000000-0005-0000-0000-000073BB0000}"/>
    <cellStyle name="Normal 95 3 3 2 4 3 2" xfId="17009" xr:uid="{00000000-0005-0000-0000-000074BB0000}"/>
    <cellStyle name="Normal 95 3 3 2 4 3 3" xfId="25162" xr:uid="{00000000-0005-0000-0000-000075BB0000}"/>
    <cellStyle name="Normal 95 3 3 2 4 3 4" xfId="33315" xr:uid="{00000000-0005-0000-0000-000076BB0000}"/>
    <cellStyle name="Normal 95 3 3 2 4 3 5" xfId="41547" xr:uid="{00000000-0005-0000-0000-000077BB0000}"/>
    <cellStyle name="Normal 95 3 3 2 4 3 6" xfId="51058" xr:uid="{00000000-0005-0000-0000-000078BB0000}"/>
    <cellStyle name="Normal 95 3 3 2 4 4" xfId="11409" xr:uid="{00000000-0005-0000-0000-000079BB0000}"/>
    <cellStyle name="Normal 95 3 3 2 4 5" xfId="19568" xr:uid="{00000000-0005-0000-0000-00007ABB0000}"/>
    <cellStyle name="Normal 95 3 3 2 4 6" xfId="27721" xr:uid="{00000000-0005-0000-0000-00007BBB0000}"/>
    <cellStyle name="Normal 95 3 3 2 4 7" xfId="35953" xr:uid="{00000000-0005-0000-0000-00007CBB0000}"/>
    <cellStyle name="Normal 95 3 3 2 4 8" xfId="45464" xr:uid="{00000000-0005-0000-0000-00007DBB0000}"/>
    <cellStyle name="Normal 95 3 3 2 5" xfId="3649" xr:uid="{00000000-0005-0000-0000-00007EBB0000}"/>
    <cellStyle name="Normal 95 3 3 2 5 2" xfId="13166" xr:uid="{00000000-0005-0000-0000-00007FBB0000}"/>
    <cellStyle name="Normal 95 3 3 2 5 3" xfId="21322" xr:uid="{00000000-0005-0000-0000-000080BB0000}"/>
    <cellStyle name="Normal 95 3 3 2 5 4" xfId="29475" xr:uid="{00000000-0005-0000-0000-000081BB0000}"/>
    <cellStyle name="Normal 95 3 3 2 5 5" xfId="37707" xr:uid="{00000000-0005-0000-0000-000082BB0000}"/>
    <cellStyle name="Normal 95 3 3 2 5 6" xfId="47218" xr:uid="{00000000-0005-0000-0000-000083BB0000}"/>
    <cellStyle name="Normal 95 3 3 2 6" xfId="6212" xr:uid="{00000000-0005-0000-0000-000084BB0000}"/>
    <cellStyle name="Normal 95 3 3 2 6 2" xfId="15729" xr:uid="{00000000-0005-0000-0000-000085BB0000}"/>
    <cellStyle name="Normal 95 3 3 2 6 3" xfId="23882" xr:uid="{00000000-0005-0000-0000-000086BB0000}"/>
    <cellStyle name="Normal 95 3 3 2 6 4" xfId="32035" xr:uid="{00000000-0005-0000-0000-000087BB0000}"/>
    <cellStyle name="Normal 95 3 3 2 6 5" xfId="40267" xr:uid="{00000000-0005-0000-0000-000088BB0000}"/>
    <cellStyle name="Normal 95 3 3 2 6 6" xfId="49778" xr:uid="{00000000-0005-0000-0000-000089BB0000}"/>
    <cellStyle name="Normal 95 3 3 2 7" xfId="10129" xr:uid="{00000000-0005-0000-0000-00008ABB0000}"/>
    <cellStyle name="Normal 95 3 3 2 8" xfId="18288" xr:uid="{00000000-0005-0000-0000-00008BBB0000}"/>
    <cellStyle name="Normal 95 3 3 2 9" xfId="26441" xr:uid="{00000000-0005-0000-0000-00008CBB0000}"/>
    <cellStyle name="Normal 95 3 3 3" xfId="763" xr:uid="{00000000-0005-0000-0000-00008DBB0000}"/>
    <cellStyle name="Normal 95 3 3 3 10" xfId="44344" xr:uid="{00000000-0005-0000-0000-00008EBB0000}"/>
    <cellStyle name="Normal 95 3 3 3 2" xfId="1409" xr:uid="{00000000-0005-0000-0000-00008FBB0000}"/>
    <cellStyle name="Normal 95 3 3 3 2 2" xfId="2692" xr:uid="{00000000-0005-0000-0000-000090BB0000}"/>
    <cellStyle name="Normal 95 3 3 3 2 2 2" xfId="5732" xr:uid="{00000000-0005-0000-0000-000091BB0000}"/>
    <cellStyle name="Normal 95 3 3 3 2 2 2 2" xfId="15249" xr:uid="{00000000-0005-0000-0000-000092BB0000}"/>
    <cellStyle name="Normal 95 3 3 3 2 2 2 3" xfId="23402" xr:uid="{00000000-0005-0000-0000-000093BB0000}"/>
    <cellStyle name="Normal 95 3 3 3 2 2 2 4" xfId="31555" xr:uid="{00000000-0005-0000-0000-000094BB0000}"/>
    <cellStyle name="Normal 95 3 3 3 2 2 2 5" xfId="39787" xr:uid="{00000000-0005-0000-0000-000095BB0000}"/>
    <cellStyle name="Normal 95 3 3 3 2 2 2 6" xfId="49298" xr:uid="{00000000-0005-0000-0000-000096BB0000}"/>
    <cellStyle name="Normal 95 3 3 3 2 2 3" xfId="8292" xr:uid="{00000000-0005-0000-0000-000097BB0000}"/>
    <cellStyle name="Normal 95 3 3 3 2 2 3 2" xfId="17809" xr:uid="{00000000-0005-0000-0000-000098BB0000}"/>
    <cellStyle name="Normal 95 3 3 3 2 2 3 3" xfId="25962" xr:uid="{00000000-0005-0000-0000-000099BB0000}"/>
    <cellStyle name="Normal 95 3 3 3 2 2 3 4" xfId="34115" xr:uid="{00000000-0005-0000-0000-00009ABB0000}"/>
    <cellStyle name="Normal 95 3 3 3 2 2 3 5" xfId="42347" xr:uid="{00000000-0005-0000-0000-00009BBB0000}"/>
    <cellStyle name="Normal 95 3 3 3 2 2 3 6" xfId="51858" xr:uid="{00000000-0005-0000-0000-00009CBB0000}"/>
    <cellStyle name="Normal 95 3 3 3 2 2 4" xfId="12209" xr:uid="{00000000-0005-0000-0000-00009DBB0000}"/>
    <cellStyle name="Normal 95 3 3 3 2 2 5" xfId="20368" xr:uid="{00000000-0005-0000-0000-00009EBB0000}"/>
    <cellStyle name="Normal 95 3 3 3 2 2 6" xfId="28521" xr:uid="{00000000-0005-0000-0000-00009FBB0000}"/>
    <cellStyle name="Normal 95 3 3 3 2 2 7" xfId="36753" xr:uid="{00000000-0005-0000-0000-0000A0BB0000}"/>
    <cellStyle name="Normal 95 3 3 3 2 2 8" xfId="46264" xr:uid="{00000000-0005-0000-0000-0000A1BB0000}"/>
    <cellStyle name="Normal 95 3 3 3 2 3" xfId="4452" xr:uid="{00000000-0005-0000-0000-0000A2BB0000}"/>
    <cellStyle name="Normal 95 3 3 3 2 3 2" xfId="13969" xr:uid="{00000000-0005-0000-0000-0000A3BB0000}"/>
    <cellStyle name="Normal 95 3 3 3 2 3 3" xfId="22122" xr:uid="{00000000-0005-0000-0000-0000A4BB0000}"/>
    <cellStyle name="Normal 95 3 3 3 2 3 4" xfId="30275" xr:uid="{00000000-0005-0000-0000-0000A5BB0000}"/>
    <cellStyle name="Normal 95 3 3 3 2 3 5" xfId="38507" xr:uid="{00000000-0005-0000-0000-0000A6BB0000}"/>
    <cellStyle name="Normal 95 3 3 3 2 3 6" xfId="48018" xr:uid="{00000000-0005-0000-0000-0000A7BB0000}"/>
    <cellStyle name="Normal 95 3 3 3 2 4" xfId="7012" xr:uid="{00000000-0005-0000-0000-0000A8BB0000}"/>
    <cellStyle name="Normal 95 3 3 3 2 4 2" xfId="16529" xr:uid="{00000000-0005-0000-0000-0000A9BB0000}"/>
    <cellStyle name="Normal 95 3 3 3 2 4 3" xfId="24682" xr:uid="{00000000-0005-0000-0000-0000AABB0000}"/>
    <cellStyle name="Normal 95 3 3 3 2 4 4" xfId="32835" xr:uid="{00000000-0005-0000-0000-0000ABBB0000}"/>
    <cellStyle name="Normal 95 3 3 3 2 4 5" xfId="41067" xr:uid="{00000000-0005-0000-0000-0000ACBB0000}"/>
    <cellStyle name="Normal 95 3 3 3 2 4 6" xfId="50578" xr:uid="{00000000-0005-0000-0000-0000ADBB0000}"/>
    <cellStyle name="Normal 95 3 3 3 2 5" xfId="10929" xr:uid="{00000000-0005-0000-0000-0000AEBB0000}"/>
    <cellStyle name="Normal 95 3 3 3 2 6" xfId="19088" xr:uid="{00000000-0005-0000-0000-0000AFBB0000}"/>
    <cellStyle name="Normal 95 3 3 3 2 7" xfId="27241" xr:uid="{00000000-0005-0000-0000-0000B0BB0000}"/>
    <cellStyle name="Normal 95 3 3 3 2 8" xfId="35473" xr:uid="{00000000-0005-0000-0000-0000B1BB0000}"/>
    <cellStyle name="Normal 95 3 3 3 2 9" xfId="44984" xr:uid="{00000000-0005-0000-0000-0000B2BB0000}"/>
    <cellStyle name="Normal 95 3 3 3 3" xfId="2052" xr:uid="{00000000-0005-0000-0000-0000B3BB0000}"/>
    <cellStyle name="Normal 95 3 3 3 3 2" xfId="5092" xr:uid="{00000000-0005-0000-0000-0000B4BB0000}"/>
    <cellStyle name="Normal 95 3 3 3 3 2 2" xfId="14609" xr:uid="{00000000-0005-0000-0000-0000B5BB0000}"/>
    <cellStyle name="Normal 95 3 3 3 3 2 3" xfId="22762" xr:uid="{00000000-0005-0000-0000-0000B6BB0000}"/>
    <cellStyle name="Normal 95 3 3 3 3 2 4" xfId="30915" xr:uid="{00000000-0005-0000-0000-0000B7BB0000}"/>
    <cellStyle name="Normal 95 3 3 3 3 2 5" xfId="39147" xr:uid="{00000000-0005-0000-0000-0000B8BB0000}"/>
    <cellStyle name="Normal 95 3 3 3 3 2 6" xfId="48658" xr:uid="{00000000-0005-0000-0000-0000B9BB0000}"/>
    <cellStyle name="Normal 95 3 3 3 3 3" xfId="7652" xr:uid="{00000000-0005-0000-0000-0000BABB0000}"/>
    <cellStyle name="Normal 95 3 3 3 3 3 2" xfId="17169" xr:uid="{00000000-0005-0000-0000-0000BBBB0000}"/>
    <cellStyle name="Normal 95 3 3 3 3 3 3" xfId="25322" xr:uid="{00000000-0005-0000-0000-0000BCBB0000}"/>
    <cellStyle name="Normal 95 3 3 3 3 3 4" xfId="33475" xr:uid="{00000000-0005-0000-0000-0000BDBB0000}"/>
    <cellStyle name="Normal 95 3 3 3 3 3 5" xfId="41707" xr:uid="{00000000-0005-0000-0000-0000BEBB0000}"/>
    <cellStyle name="Normal 95 3 3 3 3 3 6" xfId="51218" xr:uid="{00000000-0005-0000-0000-0000BFBB0000}"/>
    <cellStyle name="Normal 95 3 3 3 3 4" xfId="11569" xr:uid="{00000000-0005-0000-0000-0000C0BB0000}"/>
    <cellStyle name="Normal 95 3 3 3 3 5" xfId="19728" xr:uid="{00000000-0005-0000-0000-0000C1BB0000}"/>
    <cellStyle name="Normal 95 3 3 3 3 6" xfId="27881" xr:uid="{00000000-0005-0000-0000-0000C2BB0000}"/>
    <cellStyle name="Normal 95 3 3 3 3 7" xfId="36113" xr:uid="{00000000-0005-0000-0000-0000C3BB0000}"/>
    <cellStyle name="Normal 95 3 3 3 3 8" xfId="45624" xr:uid="{00000000-0005-0000-0000-0000C4BB0000}"/>
    <cellStyle name="Normal 95 3 3 3 4" xfId="3809" xr:uid="{00000000-0005-0000-0000-0000C5BB0000}"/>
    <cellStyle name="Normal 95 3 3 3 4 2" xfId="13326" xr:uid="{00000000-0005-0000-0000-0000C6BB0000}"/>
    <cellStyle name="Normal 95 3 3 3 4 3" xfId="21482" xr:uid="{00000000-0005-0000-0000-0000C7BB0000}"/>
    <cellStyle name="Normal 95 3 3 3 4 4" xfId="29635" xr:uid="{00000000-0005-0000-0000-0000C8BB0000}"/>
    <cellStyle name="Normal 95 3 3 3 4 5" xfId="37867" xr:uid="{00000000-0005-0000-0000-0000C9BB0000}"/>
    <cellStyle name="Normal 95 3 3 3 4 6" xfId="47378" xr:uid="{00000000-0005-0000-0000-0000CABB0000}"/>
    <cellStyle name="Normal 95 3 3 3 5" xfId="6372" xr:uid="{00000000-0005-0000-0000-0000CBBB0000}"/>
    <cellStyle name="Normal 95 3 3 3 5 2" xfId="15889" xr:uid="{00000000-0005-0000-0000-0000CCBB0000}"/>
    <cellStyle name="Normal 95 3 3 3 5 3" xfId="24042" xr:uid="{00000000-0005-0000-0000-0000CDBB0000}"/>
    <cellStyle name="Normal 95 3 3 3 5 4" xfId="32195" xr:uid="{00000000-0005-0000-0000-0000CEBB0000}"/>
    <cellStyle name="Normal 95 3 3 3 5 5" xfId="40427" xr:uid="{00000000-0005-0000-0000-0000CFBB0000}"/>
    <cellStyle name="Normal 95 3 3 3 5 6" xfId="49938" xr:uid="{00000000-0005-0000-0000-0000D0BB0000}"/>
    <cellStyle name="Normal 95 3 3 3 6" xfId="10289" xr:uid="{00000000-0005-0000-0000-0000D1BB0000}"/>
    <cellStyle name="Normal 95 3 3 3 7" xfId="18448" xr:uid="{00000000-0005-0000-0000-0000D2BB0000}"/>
    <cellStyle name="Normal 95 3 3 3 8" xfId="26601" xr:uid="{00000000-0005-0000-0000-0000D3BB0000}"/>
    <cellStyle name="Normal 95 3 3 3 9" xfId="34833" xr:uid="{00000000-0005-0000-0000-0000D4BB0000}"/>
    <cellStyle name="Normal 95 3 3 4" xfId="1089" xr:uid="{00000000-0005-0000-0000-0000D5BB0000}"/>
    <cellStyle name="Normal 95 3 3 4 2" xfId="2372" xr:uid="{00000000-0005-0000-0000-0000D6BB0000}"/>
    <cellStyle name="Normal 95 3 3 4 2 2" xfId="5412" xr:uid="{00000000-0005-0000-0000-0000D7BB0000}"/>
    <cellStyle name="Normal 95 3 3 4 2 2 2" xfId="14929" xr:uid="{00000000-0005-0000-0000-0000D8BB0000}"/>
    <cellStyle name="Normal 95 3 3 4 2 2 3" xfId="23082" xr:uid="{00000000-0005-0000-0000-0000D9BB0000}"/>
    <cellStyle name="Normal 95 3 3 4 2 2 4" xfId="31235" xr:uid="{00000000-0005-0000-0000-0000DABB0000}"/>
    <cellStyle name="Normal 95 3 3 4 2 2 5" xfId="39467" xr:uid="{00000000-0005-0000-0000-0000DBBB0000}"/>
    <cellStyle name="Normal 95 3 3 4 2 2 6" xfId="48978" xr:uid="{00000000-0005-0000-0000-0000DCBB0000}"/>
    <cellStyle name="Normal 95 3 3 4 2 3" xfId="7972" xr:uid="{00000000-0005-0000-0000-0000DDBB0000}"/>
    <cellStyle name="Normal 95 3 3 4 2 3 2" xfId="17489" xr:uid="{00000000-0005-0000-0000-0000DEBB0000}"/>
    <cellStyle name="Normal 95 3 3 4 2 3 3" xfId="25642" xr:uid="{00000000-0005-0000-0000-0000DFBB0000}"/>
    <cellStyle name="Normal 95 3 3 4 2 3 4" xfId="33795" xr:uid="{00000000-0005-0000-0000-0000E0BB0000}"/>
    <cellStyle name="Normal 95 3 3 4 2 3 5" xfId="42027" xr:uid="{00000000-0005-0000-0000-0000E1BB0000}"/>
    <cellStyle name="Normal 95 3 3 4 2 3 6" xfId="51538" xr:uid="{00000000-0005-0000-0000-0000E2BB0000}"/>
    <cellStyle name="Normal 95 3 3 4 2 4" xfId="11889" xr:uid="{00000000-0005-0000-0000-0000E3BB0000}"/>
    <cellStyle name="Normal 95 3 3 4 2 5" xfId="20048" xr:uid="{00000000-0005-0000-0000-0000E4BB0000}"/>
    <cellStyle name="Normal 95 3 3 4 2 6" xfId="28201" xr:uid="{00000000-0005-0000-0000-0000E5BB0000}"/>
    <cellStyle name="Normal 95 3 3 4 2 7" xfId="36433" xr:uid="{00000000-0005-0000-0000-0000E6BB0000}"/>
    <cellStyle name="Normal 95 3 3 4 2 8" xfId="45944" xr:uid="{00000000-0005-0000-0000-0000E7BB0000}"/>
    <cellStyle name="Normal 95 3 3 4 3" xfId="4132" xr:uid="{00000000-0005-0000-0000-0000E8BB0000}"/>
    <cellStyle name="Normal 95 3 3 4 3 2" xfId="13649" xr:uid="{00000000-0005-0000-0000-0000E9BB0000}"/>
    <cellStyle name="Normal 95 3 3 4 3 3" xfId="21802" xr:uid="{00000000-0005-0000-0000-0000EABB0000}"/>
    <cellStyle name="Normal 95 3 3 4 3 4" xfId="29955" xr:uid="{00000000-0005-0000-0000-0000EBBB0000}"/>
    <cellStyle name="Normal 95 3 3 4 3 5" xfId="38187" xr:uid="{00000000-0005-0000-0000-0000ECBB0000}"/>
    <cellStyle name="Normal 95 3 3 4 3 6" xfId="47698" xr:uid="{00000000-0005-0000-0000-0000EDBB0000}"/>
    <cellStyle name="Normal 95 3 3 4 4" xfId="6692" xr:uid="{00000000-0005-0000-0000-0000EEBB0000}"/>
    <cellStyle name="Normal 95 3 3 4 4 2" xfId="16209" xr:uid="{00000000-0005-0000-0000-0000EFBB0000}"/>
    <cellStyle name="Normal 95 3 3 4 4 3" xfId="24362" xr:uid="{00000000-0005-0000-0000-0000F0BB0000}"/>
    <cellStyle name="Normal 95 3 3 4 4 4" xfId="32515" xr:uid="{00000000-0005-0000-0000-0000F1BB0000}"/>
    <cellStyle name="Normal 95 3 3 4 4 5" xfId="40747" xr:uid="{00000000-0005-0000-0000-0000F2BB0000}"/>
    <cellStyle name="Normal 95 3 3 4 4 6" xfId="50258" xr:uid="{00000000-0005-0000-0000-0000F3BB0000}"/>
    <cellStyle name="Normal 95 3 3 4 5" xfId="10609" xr:uid="{00000000-0005-0000-0000-0000F4BB0000}"/>
    <cellStyle name="Normal 95 3 3 4 6" xfId="18768" xr:uid="{00000000-0005-0000-0000-0000F5BB0000}"/>
    <cellStyle name="Normal 95 3 3 4 7" xfId="26921" xr:uid="{00000000-0005-0000-0000-0000F6BB0000}"/>
    <cellStyle name="Normal 95 3 3 4 8" xfId="35153" xr:uid="{00000000-0005-0000-0000-0000F7BB0000}"/>
    <cellStyle name="Normal 95 3 3 4 9" xfId="44664" xr:uid="{00000000-0005-0000-0000-0000F8BB0000}"/>
    <cellStyle name="Normal 95 3 3 5" xfId="1732" xr:uid="{00000000-0005-0000-0000-0000F9BB0000}"/>
    <cellStyle name="Normal 95 3 3 5 2" xfId="4772" xr:uid="{00000000-0005-0000-0000-0000FABB0000}"/>
    <cellStyle name="Normal 95 3 3 5 2 2" xfId="14289" xr:uid="{00000000-0005-0000-0000-0000FBBB0000}"/>
    <cellStyle name="Normal 95 3 3 5 2 3" xfId="22442" xr:uid="{00000000-0005-0000-0000-0000FCBB0000}"/>
    <cellStyle name="Normal 95 3 3 5 2 4" xfId="30595" xr:uid="{00000000-0005-0000-0000-0000FDBB0000}"/>
    <cellStyle name="Normal 95 3 3 5 2 5" xfId="38827" xr:uid="{00000000-0005-0000-0000-0000FEBB0000}"/>
    <cellStyle name="Normal 95 3 3 5 2 6" xfId="48338" xr:uid="{00000000-0005-0000-0000-0000FFBB0000}"/>
    <cellStyle name="Normal 95 3 3 5 3" xfId="7332" xr:uid="{00000000-0005-0000-0000-000000BC0000}"/>
    <cellStyle name="Normal 95 3 3 5 3 2" xfId="16849" xr:uid="{00000000-0005-0000-0000-000001BC0000}"/>
    <cellStyle name="Normal 95 3 3 5 3 3" xfId="25002" xr:uid="{00000000-0005-0000-0000-000002BC0000}"/>
    <cellStyle name="Normal 95 3 3 5 3 4" xfId="33155" xr:uid="{00000000-0005-0000-0000-000003BC0000}"/>
    <cellStyle name="Normal 95 3 3 5 3 5" xfId="41387" xr:uid="{00000000-0005-0000-0000-000004BC0000}"/>
    <cellStyle name="Normal 95 3 3 5 3 6" xfId="50898" xr:uid="{00000000-0005-0000-0000-000005BC0000}"/>
    <cellStyle name="Normal 95 3 3 5 4" xfId="11249" xr:uid="{00000000-0005-0000-0000-000006BC0000}"/>
    <cellStyle name="Normal 95 3 3 5 5" xfId="19408" xr:uid="{00000000-0005-0000-0000-000007BC0000}"/>
    <cellStyle name="Normal 95 3 3 5 6" xfId="27561" xr:uid="{00000000-0005-0000-0000-000008BC0000}"/>
    <cellStyle name="Normal 95 3 3 5 7" xfId="35793" xr:uid="{00000000-0005-0000-0000-000009BC0000}"/>
    <cellStyle name="Normal 95 3 3 5 8" xfId="45304" xr:uid="{00000000-0005-0000-0000-00000ABC0000}"/>
    <cellStyle name="Normal 95 3 3 6" xfId="3486" xr:uid="{00000000-0005-0000-0000-00000BBC0000}"/>
    <cellStyle name="Normal 95 3 3 6 2" xfId="13003" xr:uid="{00000000-0005-0000-0000-00000CBC0000}"/>
    <cellStyle name="Normal 95 3 3 6 3" xfId="21162" xr:uid="{00000000-0005-0000-0000-00000DBC0000}"/>
    <cellStyle name="Normal 95 3 3 6 4" xfId="29315" xr:uid="{00000000-0005-0000-0000-00000EBC0000}"/>
    <cellStyle name="Normal 95 3 3 6 5" xfId="37547" xr:uid="{00000000-0005-0000-0000-00000FBC0000}"/>
    <cellStyle name="Normal 95 3 3 6 6" xfId="47058" xr:uid="{00000000-0005-0000-0000-000010BC0000}"/>
    <cellStyle name="Normal 95 3 3 7" xfId="6052" xr:uid="{00000000-0005-0000-0000-000011BC0000}"/>
    <cellStyle name="Normal 95 3 3 7 2" xfId="15569" xr:uid="{00000000-0005-0000-0000-000012BC0000}"/>
    <cellStyle name="Normal 95 3 3 7 3" xfId="23722" xr:uid="{00000000-0005-0000-0000-000013BC0000}"/>
    <cellStyle name="Normal 95 3 3 7 4" xfId="31875" xr:uid="{00000000-0005-0000-0000-000014BC0000}"/>
    <cellStyle name="Normal 95 3 3 7 5" xfId="40107" xr:uid="{00000000-0005-0000-0000-000015BC0000}"/>
    <cellStyle name="Normal 95 3 3 7 6" xfId="49618" xr:uid="{00000000-0005-0000-0000-000016BC0000}"/>
    <cellStyle name="Normal 95 3 3 8" xfId="9969" xr:uid="{00000000-0005-0000-0000-000017BC0000}"/>
    <cellStyle name="Normal 95 3 3 9" xfId="18128" xr:uid="{00000000-0005-0000-0000-000018BC0000}"/>
    <cellStyle name="Normal 95 3 30" xfId="9637" xr:uid="{00000000-0005-0000-0000-000019BC0000}"/>
    <cellStyle name="Normal 95 3 30 2" xfId="43692" xr:uid="{00000000-0005-0000-0000-00001ABC0000}"/>
    <cellStyle name="Normal 95 3 30 3" xfId="53203" xr:uid="{00000000-0005-0000-0000-00001BBC0000}"/>
    <cellStyle name="Normal 95 3 31" xfId="9716" xr:uid="{00000000-0005-0000-0000-00001CBC0000}"/>
    <cellStyle name="Normal 95 3 31 2" xfId="43771" xr:uid="{00000000-0005-0000-0000-00001DBC0000}"/>
    <cellStyle name="Normal 95 3 31 3" xfId="53282" xr:uid="{00000000-0005-0000-0000-00001EBC0000}"/>
    <cellStyle name="Normal 95 3 32" xfId="9795" xr:uid="{00000000-0005-0000-0000-00001FBC0000}"/>
    <cellStyle name="Normal 95 3 32 2" xfId="43850" xr:uid="{00000000-0005-0000-0000-000020BC0000}"/>
    <cellStyle name="Normal 95 3 32 3" xfId="53361" xr:uid="{00000000-0005-0000-0000-000021BC0000}"/>
    <cellStyle name="Normal 95 3 33" xfId="9889" xr:uid="{00000000-0005-0000-0000-000022BC0000}"/>
    <cellStyle name="Normal 95 3 34" xfId="18048" xr:uid="{00000000-0005-0000-0000-000023BC0000}"/>
    <cellStyle name="Normal 95 3 35" xfId="26201" xr:uid="{00000000-0005-0000-0000-000024BC0000}"/>
    <cellStyle name="Normal 95 3 36" xfId="34354" xr:uid="{00000000-0005-0000-0000-000025BC0000}"/>
    <cellStyle name="Normal 95 3 37" xfId="34433" xr:uid="{00000000-0005-0000-0000-000026BC0000}"/>
    <cellStyle name="Normal 95 3 38" xfId="43944" xr:uid="{00000000-0005-0000-0000-000027BC0000}"/>
    <cellStyle name="Normal 95 3 39" xfId="53455" xr:uid="{00000000-0005-0000-0000-000028BC0000}"/>
    <cellStyle name="Normal 95 3 4" xfId="520" xr:uid="{00000000-0005-0000-0000-000029BC0000}"/>
    <cellStyle name="Normal 95 3 4 10" xfId="34593" xr:uid="{00000000-0005-0000-0000-00002ABC0000}"/>
    <cellStyle name="Normal 95 3 4 11" xfId="44104" xr:uid="{00000000-0005-0000-0000-00002BBC0000}"/>
    <cellStyle name="Normal 95 3 4 2" xfId="846" xr:uid="{00000000-0005-0000-0000-00002CBC0000}"/>
    <cellStyle name="Normal 95 3 4 2 10" xfId="44424" xr:uid="{00000000-0005-0000-0000-00002DBC0000}"/>
    <cellStyle name="Normal 95 3 4 2 2" xfId="1489" xr:uid="{00000000-0005-0000-0000-00002EBC0000}"/>
    <cellStyle name="Normal 95 3 4 2 2 2" xfId="2772" xr:uid="{00000000-0005-0000-0000-00002FBC0000}"/>
    <cellStyle name="Normal 95 3 4 2 2 2 2" xfId="5812" xr:uid="{00000000-0005-0000-0000-000030BC0000}"/>
    <cellStyle name="Normal 95 3 4 2 2 2 2 2" xfId="15329" xr:uid="{00000000-0005-0000-0000-000031BC0000}"/>
    <cellStyle name="Normal 95 3 4 2 2 2 2 3" xfId="23482" xr:uid="{00000000-0005-0000-0000-000032BC0000}"/>
    <cellStyle name="Normal 95 3 4 2 2 2 2 4" xfId="31635" xr:uid="{00000000-0005-0000-0000-000033BC0000}"/>
    <cellStyle name="Normal 95 3 4 2 2 2 2 5" xfId="39867" xr:uid="{00000000-0005-0000-0000-000034BC0000}"/>
    <cellStyle name="Normal 95 3 4 2 2 2 2 6" xfId="49378" xr:uid="{00000000-0005-0000-0000-000035BC0000}"/>
    <cellStyle name="Normal 95 3 4 2 2 2 3" xfId="8372" xr:uid="{00000000-0005-0000-0000-000036BC0000}"/>
    <cellStyle name="Normal 95 3 4 2 2 2 3 2" xfId="17889" xr:uid="{00000000-0005-0000-0000-000037BC0000}"/>
    <cellStyle name="Normal 95 3 4 2 2 2 3 3" xfId="26042" xr:uid="{00000000-0005-0000-0000-000038BC0000}"/>
    <cellStyle name="Normal 95 3 4 2 2 2 3 4" xfId="34195" xr:uid="{00000000-0005-0000-0000-000039BC0000}"/>
    <cellStyle name="Normal 95 3 4 2 2 2 3 5" xfId="42427" xr:uid="{00000000-0005-0000-0000-00003ABC0000}"/>
    <cellStyle name="Normal 95 3 4 2 2 2 3 6" xfId="51938" xr:uid="{00000000-0005-0000-0000-00003BBC0000}"/>
    <cellStyle name="Normal 95 3 4 2 2 2 4" xfId="12289" xr:uid="{00000000-0005-0000-0000-00003CBC0000}"/>
    <cellStyle name="Normal 95 3 4 2 2 2 5" xfId="20448" xr:uid="{00000000-0005-0000-0000-00003DBC0000}"/>
    <cellStyle name="Normal 95 3 4 2 2 2 6" xfId="28601" xr:uid="{00000000-0005-0000-0000-00003EBC0000}"/>
    <cellStyle name="Normal 95 3 4 2 2 2 7" xfId="36833" xr:uid="{00000000-0005-0000-0000-00003FBC0000}"/>
    <cellStyle name="Normal 95 3 4 2 2 2 8" xfId="46344" xr:uid="{00000000-0005-0000-0000-000040BC0000}"/>
    <cellStyle name="Normal 95 3 4 2 2 3" xfId="4532" xr:uid="{00000000-0005-0000-0000-000041BC0000}"/>
    <cellStyle name="Normal 95 3 4 2 2 3 2" xfId="14049" xr:uid="{00000000-0005-0000-0000-000042BC0000}"/>
    <cellStyle name="Normal 95 3 4 2 2 3 3" xfId="22202" xr:uid="{00000000-0005-0000-0000-000043BC0000}"/>
    <cellStyle name="Normal 95 3 4 2 2 3 4" xfId="30355" xr:uid="{00000000-0005-0000-0000-000044BC0000}"/>
    <cellStyle name="Normal 95 3 4 2 2 3 5" xfId="38587" xr:uid="{00000000-0005-0000-0000-000045BC0000}"/>
    <cellStyle name="Normal 95 3 4 2 2 3 6" xfId="48098" xr:uid="{00000000-0005-0000-0000-000046BC0000}"/>
    <cellStyle name="Normal 95 3 4 2 2 4" xfId="7092" xr:uid="{00000000-0005-0000-0000-000047BC0000}"/>
    <cellStyle name="Normal 95 3 4 2 2 4 2" xfId="16609" xr:uid="{00000000-0005-0000-0000-000048BC0000}"/>
    <cellStyle name="Normal 95 3 4 2 2 4 3" xfId="24762" xr:uid="{00000000-0005-0000-0000-000049BC0000}"/>
    <cellStyle name="Normal 95 3 4 2 2 4 4" xfId="32915" xr:uid="{00000000-0005-0000-0000-00004ABC0000}"/>
    <cellStyle name="Normal 95 3 4 2 2 4 5" xfId="41147" xr:uid="{00000000-0005-0000-0000-00004BBC0000}"/>
    <cellStyle name="Normal 95 3 4 2 2 4 6" xfId="50658" xr:uid="{00000000-0005-0000-0000-00004CBC0000}"/>
    <cellStyle name="Normal 95 3 4 2 2 5" xfId="11009" xr:uid="{00000000-0005-0000-0000-00004DBC0000}"/>
    <cellStyle name="Normal 95 3 4 2 2 6" xfId="19168" xr:uid="{00000000-0005-0000-0000-00004EBC0000}"/>
    <cellStyle name="Normal 95 3 4 2 2 7" xfId="27321" xr:uid="{00000000-0005-0000-0000-00004FBC0000}"/>
    <cellStyle name="Normal 95 3 4 2 2 8" xfId="35553" xr:uid="{00000000-0005-0000-0000-000050BC0000}"/>
    <cellStyle name="Normal 95 3 4 2 2 9" xfId="45064" xr:uid="{00000000-0005-0000-0000-000051BC0000}"/>
    <cellStyle name="Normal 95 3 4 2 3" xfId="2132" xr:uid="{00000000-0005-0000-0000-000052BC0000}"/>
    <cellStyle name="Normal 95 3 4 2 3 2" xfId="5172" xr:uid="{00000000-0005-0000-0000-000053BC0000}"/>
    <cellStyle name="Normal 95 3 4 2 3 2 2" xfId="14689" xr:uid="{00000000-0005-0000-0000-000054BC0000}"/>
    <cellStyle name="Normal 95 3 4 2 3 2 3" xfId="22842" xr:uid="{00000000-0005-0000-0000-000055BC0000}"/>
    <cellStyle name="Normal 95 3 4 2 3 2 4" xfId="30995" xr:uid="{00000000-0005-0000-0000-000056BC0000}"/>
    <cellStyle name="Normal 95 3 4 2 3 2 5" xfId="39227" xr:uid="{00000000-0005-0000-0000-000057BC0000}"/>
    <cellStyle name="Normal 95 3 4 2 3 2 6" xfId="48738" xr:uid="{00000000-0005-0000-0000-000058BC0000}"/>
    <cellStyle name="Normal 95 3 4 2 3 3" xfId="7732" xr:uid="{00000000-0005-0000-0000-000059BC0000}"/>
    <cellStyle name="Normal 95 3 4 2 3 3 2" xfId="17249" xr:uid="{00000000-0005-0000-0000-00005ABC0000}"/>
    <cellStyle name="Normal 95 3 4 2 3 3 3" xfId="25402" xr:uid="{00000000-0005-0000-0000-00005BBC0000}"/>
    <cellStyle name="Normal 95 3 4 2 3 3 4" xfId="33555" xr:uid="{00000000-0005-0000-0000-00005CBC0000}"/>
    <cellStyle name="Normal 95 3 4 2 3 3 5" xfId="41787" xr:uid="{00000000-0005-0000-0000-00005DBC0000}"/>
    <cellStyle name="Normal 95 3 4 2 3 3 6" xfId="51298" xr:uid="{00000000-0005-0000-0000-00005EBC0000}"/>
    <cellStyle name="Normal 95 3 4 2 3 4" xfId="11649" xr:uid="{00000000-0005-0000-0000-00005FBC0000}"/>
    <cellStyle name="Normal 95 3 4 2 3 5" xfId="19808" xr:uid="{00000000-0005-0000-0000-000060BC0000}"/>
    <cellStyle name="Normal 95 3 4 2 3 6" xfId="27961" xr:uid="{00000000-0005-0000-0000-000061BC0000}"/>
    <cellStyle name="Normal 95 3 4 2 3 7" xfId="36193" xr:uid="{00000000-0005-0000-0000-000062BC0000}"/>
    <cellStyle name="Normal 95 3 4 2 3 8" xfId="45704" xr:uid="{00000000-0005-0000-0000-000063BC0000}"/>
    <cellStyle name="Normal 95 3 4 2 4" xfId="3892" xr:uid="{00000000-0005-0000-0000-000064BC0000}"/>
    <cellStyle name="Normal 95 3 4 2 4 2" xfId="13409" xr:uid="{00000000-0005-0000-0000-000065BC0000}"/>
    <cellStyle name="Normal 95 3 4 2 4 3" xfId="21562" xr:uid="{00000000-0005-0000-0000-000066BC0000}"/>
    <cellStyle name="Normal 95 3 4 2 4 4" xfId="29715" xr:uid="{00000000-0005-0000-0000-000067BC0000}"/>
    <cellStyle name="Normal 95 3 4 2 4 5" xfId="37947" xr:uid="{00000000-0005-0000-0000-000068BC0000}"/>
    <cellStyle name="Normal 95 3 4 2 4 6" xfId="47458" xr:uid="{00000000-0005-0000-0000-000069BC0000}"/>
    <cellStyle name="Normal 95 3 4 2 5" xfId="6452" xr:uid="{00000000-0005-0000-0000-00006ABC0000}"/>
    <cellStyle name="Normal 95 3 4 2 5 2" xfId="15969" xr:uid="{00000000-0005-0000-0000-00006BBC0000}"/>
    <cellStyle name="Normal 95 3 4 2 5 3" xfId="24122" xr:uid="{00000000-0005-0000-0000-00006CBC0000}"/>
    <cellStyle name="Normal 95 3 4 2 5 4" xfId="32275" xr:uid="{00000000-0005-0000-0000-00006DBC0000}"/>
    <cellStyle name="Normal 95 3 4 2 5 5" xfId="40507" xr:uid="{00000000-0005-0000-0000-00006EBC0000}"/>
    <cellStyle name="Normal 95 3 4 2 5 6" xfId="50018" xr:uid="{00000000-0005-0000-0000-00006FBC0000}"/>
    <cellStyle name="Normal 95 3 4 2 6" xfId="10369" xr:uid="{00000000-0005-0000-0000-000070BC0000}"/>
    <cellStyle name="Normal 95 3 4 2 7" xfId="18528" xr:uid="{00000000-0005-0000-0000-000071BC0000}"/>
    <cellStyle name="Normal 95 3 4 2 8" xfId="26681" xr:uid="{00000000-0005-0000-0000-000072BC0000}"/>
    <cellStyle name="Normal 95 3 4 2 9" xfId="34913" xr:uid="{00000000-0005-0000-0000-000073BC0000}"/>
    <cellStyle name="Normal 95 3 4 3" xfId="1169" xr:uid="{00000000-0005-0000-0000-000074BC0000}"/>
    <cellStyle name="Normal 95 3 4 3 2" xfId="2452" xr:uid="{00000000-0005-0000-0000-000075BC0000}"/>
    <cellStyle name="Normal 95 3 4 3 2 2" xfId="5492" xr:uid="{00000000-0005-0000-0000-000076BC0000}"/>
    <cellStyle name="Normal 95 3 4 3 2 2 2" xfId="15009" xr:uid="{00000000-0005-0000-0000-000077BC0000}"/>
    <cellStyle name="Normal 95 3 4 3 2 2 3" xfId="23162" xr:uid="{00000000-0005-0000-0000-000078BC0000}"/>
    <cellStyle name="Normal 95 3 4 3 2 2 4" xfId="31315" xr:uid="{00000000-0005-0000-0000-000079BC0000}"/>
    <cellStyle name="Normal 95 3 4 3 2 2 5" xfId="39547" xr:uid="{00000000-0005-0000-0000-00007ABC0000}"/>
    <cellStyle name="Normal 95 3 4 3 2 2 6" xfId="49058" xr:uid="{00000000-0005-0000-0000-00007BBC0000}"/>
    <cellStyle name="Normal 95 3 4 3 2 3" xfId="8052" xr:uid="{00000000-0005-0000-0000-00007CBC0000}"/>
    <cellStyle name="Normal 95 3 4 3 2 3 2" xfId="17569" xr:uid="{00000000-0005-0000-0000-00007DBC0000}"/>
    <cellStyle name="Normal 95 3 4 3 2 3 3" xfId="25722" xr:uid="{00000000-0005-0000-0000-00007EBC0000}"/>
    <cellStyle name="Normal 95 3 4 3 2 3 4" xfId="33875" xr:uid="{00000000-0005-0000-0000-00007FBC0000}"/>
    <cellStyle name="Normal 95 3 4 3 2 3 5" xfId="42107" xr:uid="{00000000-0005-0000-0000-000080BC0000}"/>
    <cellStyle name="Normal 95 3 4 3 2 3 6" xfId="51618" xr:uid="{00000000-0005-0000-0000-000081BC0000}"/>
    <cellStyle name="Normal 95 3 4 3 2 4" xfId="11969" xr:uid="{00000000-0005-0000-0000-000082BC0000}"/>
    <cellStyle name="Normal 95 3 4 3 2 5" xfId="20128" xr:uid="{00000000-0005-0000-0000-000083BC0000}"/>
    <cellStyle name="Normal 95 3 4 3 2 6" xfId="28281" xr:uid="{00000000-0005-0000-0000-000084BC0000}"/>
    <cellStyle name="Normal 95 3 4 3 2 7" xfId="36513" xr:uid="{00000000-0005-0000-0000-000085BC0000}"/>
    <cellStyle name="Normal 95 3 4 3 2 8" xfId="46024" xr:uid="{00000000-0005-0000-0000-000086BC0000}"/>
    <cellStyle name="Normal 95 3 4 3 3" xfId="4212" xr:uid="{00000000-0005-0000-0000-000087BC0000}"/>
    <cellStyle name="Normal 95 3 4 3 3 2" xfId="13729" xr:uid="{00000000-0005-0000-0000-000088BC0000}"/>
    <cellStyle name="Normal 95 3 4 3 3 3" xfId="21882" xr:uid="{00000000-0005-0000-0000-000089BC0000}"/>
    <cellStyle name="Normal 95 3 4 3 3 4" xfId="30035" xr:uid="{00000000-0005-0000-0000-00008ABC0000}"/>
    <cellStyle name="Normal 95 3 4 3 3 5" xfId="38267" xr:uid="{00000000-0005-0000-0000-00008BBC0000}"/>
    <cellStyle name="Normal 95 3 4 3 3 6" xfId="47778" xr:uid="{00000000-0005-0000-0000-00008CBC0000}"/>
    <cellStyle name="Normal 95 3 4 3 4" xfId="6772" xr:uid="{00000000-0005-0000-0000-00008DBC0000}"/>
    <cellStyle name="Normal 95 3 4 3 4 2" xfId="16289" xr:uid="{00000000-0005-0000-0000-00008EBC0000}"/>
    <cellStyle name="Normal 95 3 4 3 4 3" xfId="24442" xr:uid="{00000000-0005-0000-0000-00008FBC0000}"/>
    <cellStyle name="Normal 95 3 4 3 4 4" xfId="32595" xr:uid="{00000000-0005-0000-0000-000090BC0000}"/>
    <cellStyle name="Normal 95 3 4 3 4 5" xfId="40827" xr:uid="{00000000-0005-0000-0000-000091BC0000}"/>
    <cellStyle name="Normal 95 3 4 3 4 6" xfId="50338" xr:uid="{00000000-0005-0000-0000-000092BC0000}"/>
    <cellStyle name="Normal 95 3 4 3 5" xfId="10689" xr:uid="{00000000-0005-0000-0000-000093BC0000}"/>
    <cellStyle name="Normal 95 3 4 3 6" xfId="18848" xr:uid="{00000000-0005-0000-0000-000094BC0000}"/>
    <cellStyle name="Normal 95 3 4 3 7" xfId="27001" xr:uid="{00000000-0005-0000-0000-000095BC0000}"/>
    <cellStyle name="Normal 95 3 4 3 8" xfId="35233" xr:uid="{00000000-0005-0000-0000-000096BC0000}"/>
    <cellStyle name="Normal 95 3 4 3 9" xfId="44744" xr:uid="{00000000-0005-0000-0000-000097BC0000}"/>
    <cellStyle name="Normal 95 3 4 4" xfId="1812" xr:uid="{00000000-0005-0000-0000-000098BC0000}"/>
    <cellStyle name="Normal 95 3 4 4 2" xfId="4852" xr:uid="{00000000-0005-0000-0000-000099BC0000}"/>
    <cellStyle name="Normal 95 3 4 4 2 2" xfId="14369" xr:uid="{00000000-0005-0000-0000-00009ABC0000}"/>
    <cellStyle name="Normal 95 3 4 4 2 3" xfId="22522" xr:uid="{00000000-0005-0000-0000-00009BBC0000}"/>
    <cellStyle name="Normal 95 3 4 4 2 4" xfId="30675" xr:uid="{00000000-0005-0000-0000-00009CBC0000}"/>
    <cellStyle name="Normal 95 3 4 4 2 5" xfId="38907" xr:uid="{00000000-0005-0000-0000-00009DBC0000}"/>
    <cellStyle name="Normal 95 3 4 4 2 6" xfId="48418" xr:uid="{00000000-0005-0000-0000-00009EBC0000}"/>
    <cellStyle name="Normal 95 3 4 4 3" xfId="7412" xr:uid="{00000000-0005-0000-0000-00009FBC0000}"/>
    <cellStyle name="Normal 95 3 4 4 3 2" xfId="16929" xr:uid="{00000000-0005-0000-0000-0000A0BC0000}"/>
    <cellStyle name="Normal 95 3 4 4 3 3" xfId="25082" xr:uid="{00000000-0005-0000-0000-0000A1BC0000}"/>
    <cellStyle name="Normal 95 3 4 4 3 4" xfId="33235" xr:uid="{00000000-0005-0000-0000-0000A2BC0000}"/>
    <cellStyle name="Normal 95 3 4 4 3 5" xfId="41467" xr:uid="{00000000-0005-0000-0000-0000A3BC0000}"/>
    <cellStyle name="Normal 95 3 4 4 3 6" xfId="50978" xr:uid="{00000000-0005-0000-0000-0000A4BC0000}"/>
    <cellStyle name="Normal 95 3 4 4 4" xfId="11329" xr:uid="{00000000-0005-0000-0000-0000A5BC0000}"/>
    <cellStyle name="Normal 95 3 4 4 5" xfId="19488" xr:uid="{00000000-0005-0000-0000-0000A6BC0000}"/>
    <cellStyle name="Normal 95 3 4 4 6" xfId="27641" xr:uid="{00000000-0005-0000-0000-0000A7BC0000}"/>
    <cellStyle name="Normal 95 3 4 4 7" xfId="35873" xr:uid="{00000000-0005-0000-0000-0000A8BC0000}"/>
    <cellStyle name="Normal 95 3 4 4 8" xfId="45384" xr:uid="{00000000-0005-0000-0000-0000A9BC0000}"/>
    <cellStyle name="Normal 95 3 4 5" xfId="3569" xr:uid="{00000000-0005-0000-0000-0000AABC0000}"/>
    <cellStyle name="Normal 95 3 4 5 2" xfId="13086" xr:uid="{00000000-0005-0000-0000-0000ABBC0000}"/>
    <cellStyle name="Normal 95 3 4 5 3" xfId="21242" xr:uid="{00000000-0005-0000-0000-0000ACBC0000}"/>
    <cellStyle name="Normal 95 3 4 5 4" xfId="29395" xr:uid="{00000000-0005-0000-0000-0000ADBC0000}"/>
    <cellStyle name="Normal 95 3 4 5 5" xfId="37627" xr:uid="{00000000-0005-0000-0000-0000AEBC0000}"/>
    <cellStyle name="Normal 95 3 4 5 6" xfId="47138" xr:uid="{00000000-0005-0000-0000-0000AFBC0000}"/>
    <cellStyle name="Normal 95 3 4 6" xfId="6132" xr:uid="{00000000-0005-0000-0000-0000B0BC0000}"/>
    <cellStyle name="Normal 95 3 4 6 2" xfId="15649" xr:uid="{00000000-0005-0000-0000-0000B1BC0000}"/>
    <cellStyle name="Normal 95 3 4 6 3" xfId="23802" xr:uid="{00000000-0005-0000-0000-0000B2BC0000}"/>
    <cellStyle name="Normal 95 3 4 6 4" xfId="31955" xr:uid="{00000000-0005-0000-0000-0000B3BC0000}"/>
    <cellStyle name="Normal 95 3 4 6 5" xfId="40187" xr:uid="{00000000-0005-0000-0000-0000B4BC0000}"/>
    <cellStyle name="Normal 95 3 4 6 6" xfId="49698" xr:uid="{00000000-0005-0000-0000-0000B5BC0000}"/>
    <cellStyle name="Normal 95 3 4 7" xfId="10049" xr:uid="{00000000-0005-0000-0000-0000B6BC0000}"/>
    <cellStyle name="Normal 95 3 4 8" xfId="18208" xr:uid="{00000000-0005-0000-0000-0000B7BC0000}"/>
    <cellStyle name="Normal 95 3 4 9" xfId="26361" xr:uid="{00000000-0005-0000-0000-0000B8BC0000}"/>
    <cellStyle name="Normal 95 3 40" xfId="53534" xr:uid="{00000000-0005-0000-0000-0000B9BC0000}"/>
    <cellStyle name="Normal 95 3 41" xfId="53613" xr:uid="{00000000-0005-0000-0000-0000BABC0000}"/>
    <cellStyle name="Normal 95 3 42" xfId="53692" xr:uid="{00000000-0005-0000-0000-0000BBBC0000}"/>
    <cellStyle name="Normal 95 3 43" xfId="53771" xr:uid="{00000000-0005-0000-0000-0000BCBC0000}"/>
    <cellStyle name="Normal 95 3 5" xfId="683" xr:uid="{00000000-0005-0000-0000-0000BDBC0000}"/>
    <cellStyle name="Normal 95 3 5 10" xfId="44264" xr:uid="{00000000-0005-0000-0000-0000BEBC0000}"/>
    <cellStyle name="Normal 95 3 5 2" xfId="1329" xr:uid="{00000000-0005-0000-0000-0000BFBC0000}"/>
    <cellStyle name="Normal 95 3 5 2 2" xfId="2612" xr:uid="{00000000-0005-0000-0000-0000C0BC0000}"/>
    <cellStyle name="Normal 95 3 5 2 2 2" xfId="5652" xr:uid="{00000000-0005-0000-0000-0000C1BC0000}"/>
    <cellStyle name="Normal 95 3 5 2 2 2 2" xfId="15169" xr:uid="{00000000-0005-0000-0000-0000C2BC0000}"/>
    <cellStyle name="Normal 95 3 5 2 2 2 3" xfId="23322" xr:uid="{00000000-0005-0000-0000-0000C3BC0000}"/>
    <cellStyle name="Normal 95 3 5 2 2 2 4" xfId="31475" xr:uid="{00000000-0005-0000-0000-0000C4BC0000}"/>
    <cellStyle name="Normal 95 3 5 2 2 2 5" xfId="39707" xr:uid="{00000000-0005-0000-0000-0000C5BC0000}"/>
    <cellStyle name="Normal 95 3 5 2 2 2 6" xfId="49218" xr:uid="{00000000-0005-0000-0000-0000C6BC0000}"/>
    <cellStyle name="Normal 95 3 5 2 2 3" xfId="8212" xr:uid="{00000000-0005-0000-0000-0000C7BC0000}"/>
    <cellStyle name="Normal 95 3 5 2 2 3 2" xfId="17729" xr:uid="{00000000-0005-0000-0000-0000C8BC0000}"/>
    <cellStyle name="Normal 95 3 5 2 2 3 3" xfId="25882" xr:uid="{00000000-0005-0000-0000-0000C9BC0000}"/>
    <cellStyle name="Normal 95 3 5 2 2 3 4" xfId="34035" xr:uid="{00000000-0005-0000-0000-0000CABC0000}"/>
    <cellStyle name="Normal 95 3 5 2 2 3 5" xfId="42267" xr:uid="{00000000-0005-0000-0000-0000CBBC0000}"/>
    <cellStyle name="Normal 95 3 5 2 2 3 6" xfId="51778" xr:uid="{00000000-0005-0000-0000-0000CCBC0000}"/>
    <cellStyle name="Normal 95 3 5 2 2 4" xfId="12129" xr:uid="{00000000-0005-0000-0000-0000CDBC0000}"/>
    <cellStyle name="Normal 95 3 5 2 2 5" xfId="20288" xr:uid="{00000000-0005-0000-0000-0000CEBC0000}"/>
    <cellStyle name="Normal 95 3 5 2 2 6" xfId="28441" xr:uid="{00000000-0005-0000-0000-0000CFBC0000}"/>
    <cellStyle name="Normal 95 3 5 2 2 7" xfId="36673" xr:uid="{00000000-0005-0000-0000-0000D0BC0000}"/>
    <cellStyle name="Normal 95 3 5 2 2 8" xfId="46184" xr:uid="{00000000-0005-0000-0000-0000D1BC0000}"/>
    <cellStyle name="Normal 95 3 5 2 3" xfId="4372" xr:uid="{00000000-0005-0000-0000-0000D2BC0000}"/>
    <cellStyle name="Normal 95 3 5 2 3 2" xfId="13889" xr:uid="{00000000-0005-0000-0000-0000D3BC0000}"/>
    <cellStyle name="Normal 95 3 5 2 3 3" xfId="22042" xr:uid="{00000000-0005-0000-0000-0000D4BC0000}"/>
    <cellStyle name="Normal 95 3 5 2 3 4" xfId="30195" xr:uid="{00000000-0005-0000-0000-0000D5BC0000}"/>
    <cellStyle name="Normal 95 3 5 2 3 5" xfId="38427" xr:uid="{00000000-0005-0000-0000-0000D6BC0000}"/>
    <cellStyle name="Normal 95 3 5 2 3 6" xfId="47938" xr:uid="{00000000-0005-0000-0000-0000D7BC0000}"/>
    <cellStyle name="Normal 95 3 5 2 4" xfId="6932" xr:uid="{00000000-0005-0000-0000-0000D8BC0000}"/>
    <cellStyle name="Normal 95 3 5 2 4 2" xfId="16449" xr:uid="{00000000-0005-0000-0000-0000D9BC0000}"/>
    <cellStyle name="Normal 95 3 5 2 4 3" xfId="24602" xr:uid="{00000000-0005-0000-0000-0000DABC0000}"/>
    <cellStyle name="Normal 95 3 5 2 4 4" xfId="32755" xr:uid="{00000000-0005-0000-0000-0000DBBC0000}"/>
    <cellStyle name="Normal 95 3 5 2 4 5" xfId="40987" xr:uid="{00000000-0005-0000-0000-0000DCBC0000}"/>
    <cellStyle name="Normal 95 3 5 2 4 6" xfId="50498" xr:uid="{00000000-0005-0000-0000-0000DDBC0000}"/>
    <cellStyle name="Normal 95 3 5 2 5" xfId="10849" xr:uid="{00000000-0005-0000-0000-0000DEBC0000}"/>
    <cellStyle name="Normal 95 3 5 2 6" xfId="19008" xr:uid="{00000000-0005-0000-0000-0000DFBC0000}"/>
    <cellStyle name="Normal 95 3 5 2 7" xfId="27161" xr:uid="{00000000-0005-0000-0000-0000E0BC0000}"/>
    <cellStyle name="Normal 95 3 5 2 8" xfId="35393" xr:uid="{00000000-0005-0000-0000-0000E1BC0000}"/>
    <cellStyle name="Normal 95 3 5 2 9" xfId="44904" xr:uid="{00000000-0005-0000-0000-0000E2BC0000}"/>
    <cellStyle name="Normal 95 3 5 3" xfId="1972" xr:uid="{00000000-0005-0000-0000-0000E3BC0000}"/>
    <cellStyle name="Normal 95 3 5 3 2" xfId="5012" xr:uid="{00000000-0005-0000-0000-0000E4BC0000}"/>
    <cellStyle name="Normal 95 3 5 3 2 2" xfId="14529" xr:uid="{00000000-0005-0000-0000-0000E5BC0000}"/>
    <cellStyle name="Normal 95 3 5 3 2 3" xfId="22682" xr:uid="{00000000-0005-0000-0000-0000E6BC0000}"/>
    <cellStyle name="Normal 95 3 5 3 2 4" xfId="30835" xr:uid="{00000000-0005-0000-0000-0000E7BC0000}"/>
    <cellStyle name="Normal 95 3 5 3 2 5" xfId="39067" xr:uid="{00000000-0005-0000-0000-0000E8BC0000}"/>
    <cellStyle name="Normal 95 3 5 3 2 6" xfId="48578" xr:uid="{00000000-0005-0000-0000-0000E9BC0000}"/>
    <cellStyle name="Normal 95 3 5 3 3" xfId="7572" xr:uid="{00000000-0005-0000-0000-0000EABC0000}"/>
    <cellStyle name="Normal 95 3 5 3 3 2" xfId="17089" xr:uid="{00000000-0005-0000-0000-0000EBBC0000}"/>
    <cellStyle name="Normal 95 3 5 3 3 3" xfId="25242" xr:uid="{00000000-0005-0000-0000-0000ECBC0000}"/>
    <cellStyle name="Normal 95 3 5 3 3 4" xfId="33395" xr:uid="{00000000-0005-0000-0000-0000EDBC0000}"/>
    <cellStyle name="Normal 95 3 5 3 3 5" xfId="41627" xr:uid="{00000000-0005-0000-0000-0000EEBC0000}"/>
    <cellStyle name="Normal 95 3 5 3 3 6" xfId="51138" xr:uid="{00000000-0005-0000-0000-0000EFBC0000}"/>
    <cellStyle name="Normal 95 3 5 3 4" xfId="11489" xr:uid="{00000000-0005-0000-0000-0000F0BC0000}"/>
    <cellStyle name="Normal 95 3 5 3 5" xfId="19648" xr:uid="{00000000-0005-0000-0000-0000F1BC0000}"/>
    <cellStyle name="Normal 95 3 5 3 6" xfId="27801" xr:uid="{00000000-0005-0000-0000-0000F2BC0000}"/>
    <cellStyle name="Normal 95 3 5 3 7" xfId="36033" xr:uid="{00000000-0005-0000-0000-0000F3BC0000}"/>
    <cellStyle name="Normal 95 3 5 3 8" xfId="45544" xr:uid="{00000000-0005-0000-0000-0000F4BC0000}"/>
    <cellStyle name="Normal 95 3 5 4" xfId="3729" xr:uid="{00000000-0005-0000-0000-0000F5BC0000}"/>
    <cellStyle name="Normal 95 3 5 4 2" xfId="13246" xr:uid="{00000000-0005-0000-0000-0000F6BC0000}"/>
    <cellStyle name="Normal 95 3 5 4 3" xfId="21402" xr:uid="{00000000-0005-0000-0000-0000F7BC0000}"/>
    <cellStyle name="Normal 95 3 5 4 4" xfId="29555" xr:uid="{00000000-0005-0000-0000-0000F8BC0000}"/>
    <cellStyle name="Normal 95 3 5 4 5" xfId="37787" xr:uid="{00000000-0005-0000-0000-0000F9BC0000}"/>
    <cellStyle name="Normal 95 3 5 4 6" xfId="47298" xr:uid="{00000000-0005-0000-0000-0000FABC0000}"/>
    <cellStyle name="Normal 95 3 5 5" xfId="6292" xr:uid="{00000000-0005-0000-0000-0000FBBC0000}"/>
    <cellStyle name="Normal 95 3 5 5 2" xfId="15809" xr:uid="{00000000-0005-0000-0000-0000FCBC0000}"/>
    <cellStyle name="Normal 95 3 5 5 3" xfId="23962" xr:uid="{00000000-0005-0000-0000-0000FDBC0000}"/>
    <cellStyle name="Normal 95 3 5 5 4" xfId="32115" xr:uid="{00000000-0005-0000-0000-0000FEBC0000}"/>
    <cellStyle name="Normal 95 3 5 5 5" xfId="40347" xr:uid="{00000000-0005-0000-0000-0000FFBC0000}"/>
    <cellStyle name="Normal 95 3 5 5 6" xfId="49858" xr:uid="{00000000-0005-0000-0000-000000BD0000}"/>
    <cellStyle name="Normal 95 3 5 6" xfId="10209" xr:uid="{00000000-0005-0000-0000-000001BD0000}"/>
    <cellStyle name="Normal 95 3 5 7" xfId="18368" xr:uid="{00000000-0005-0000-0000-000002BD0000}"/>
    <cellStyle name="Normal 95 3 5 8" xfId="26521" xr:uid="{00000000-0005-0000-0000-000003BD0000}"/>
    <cellStyle name="Normal 95 3 5 9" xfId="34753" xr:uid="{00000000-0005-0000-0000-000004BD0000}"/>
    <cellStyle name="Normal 95 3 6" xfId="1009" xr:uid="{00000000-0005-0000-0000-000005BD0000}"/>
    <cellStyle name="Normal 95 3 6 2" xfId="2292" xr:uid="{00000000-0005-0000-0000-000006BD0000}"/>
    <cellStyle name="Normal 95 3 6 2 2" xfId="5332" xr:uid="{00000000-0005-0000-0000-000007BD0000}"/>
    <cellStyle name="Normal 95 3 6 2 2 2" xfId="14849" xr:uid="{00000000-0005-0000-0000-000008BD0000}"/>
    <cellStyle name="Normal 95 3 6 2 2 3" xfId="23002" xr:uid="{00000000-0005-0000-0000-000009BD0000}"/>
    <cellStyle name="Normal 95 3 6 2 2 4" xfId="31155" xr:uid="{00000000-0005-0000-0000-00000ABD0000}"/>
    <cellStyle name="Normal 95 3 6 2 2 5" xfId="39387" xr:uid="{00000000-0005-0000-0000-00000BBD0000}"/>
    <cellStyle name="Normal 95 3 6 2 2 6" xfId="48898" xr:uid="{00000000-0005-0000-0000-00000CBD0000}"/>
    <cellStyle name="Normal 95 3 6 2 3" xfId="7892" xr:uid="{00000000-0005-0000-0000-00000DBD0000}"/>
    <cellStyle name="Normal 95 3 6 2 3 2" xfId="17409" xr:uid="{00000000-0005-0000-0000-00000EBD0000}"/>
    <cellStyle name="Normal 95 3 6 2 3 3" xfId="25562" xr:uid="{00000000-0005-0000-0000-00000FBD0000}"/>
    <cellStyle name="Normal 95 3 6 2 3 4" xfId="33715" xr:uid="{00000000-0005-0000-0000-000010BD0000}"/>
    <cellStyle name="Normal 95 3 6 2 3 5" xfId="41947" xr:uid="{00000000-0005-0000-0000-000011BD0000}"/>
    <cellStyle name="Normal 95 3 6 2 3 6" xfId="51458" xr:uid="{00000000-0005-0000-0000-000012BD0000}"/>
    <cellStyle name="Normal 95 3 6 2 4" xfId="11809" xr:uid="{00000000-0005-0000-0000-000013BD0000}"/>
    <cellStyle name="Normal 95 3 6 2 5" xfId="19968" xr:uid="{00000000-0005-0000-0000-000014BD0000}"/>
    <cellStyle name="Normal 95 3 6 2 6" xfId="28121" xr:uid="{00000000-0005-0000-0000-000015BD0000}"/>
    <cellStyle name="Normal 95 3 6 2 7" xfId="36353" xr:uid="{00000000-0005-0000-0000-000016BD0000}"/>
    <cellStyle name="Normal 95 3 6 2 8" xfId="45864" xr:uid="{00000000-0005-0000-0000-000017BD0000}"/>
    <cellStyle name="Normal 95 3 6 3" xfId="4052" xr:uid="{00000000-0005-0000-0000-000018BD0000}"/>
    <cellStyle name="Normal 95 3 6 3 2" xfId="13569" xr:uid="{00000000-0005-0000-0000-000019BD0000}"/>
    <cellStyle name="Normal 95 3 6 3 3" xfId="21722" xr:uid="{00000000-0005-0000-0000-00001ABD0000}"/>
    <cellStyle name="Normal 95 3 6 3 4" xfId="29875" xr:uid="{00000000-0005-0000-0000-00001BBD0000}"/>
    <cellStyle name="Normal 95 3 6 3 5" xfId="38107" xr:uid="{00000000-0005-0000-0000-00001CBD0000}"/>
    <cellStyle name="Normal 95 3 6 3 6" xfId="47618" xr:uid="{00000000-0005-0000-0000-00001DBD0000}"/>
    <cellStyle name="Normal 95 3 6 4" xfId="6612" xr:uid="{00000000-0005-0000-0000-00001EBD0000}"/>
    <cellStyle name="Normal 95 3 6 4 2" xfId="16129" xr:uid="{00000000-0005-0000-0000-00001FBD0000}"/>
    <cellStyle name="Normal 95 3 6 4 3" xfId="24282" xr:uid="{00000000-0005-0000-0000-000020BD0000}"/>
    <cellStyle name="Normal 95 3 6 4 4" xfId="32435" xr:uid="{00000000-0005-0000-0000-000021BD0000}"/>
    <cellStyle name="Normal 95 3 6 4 5" xfId="40667" xr:uid="{00000000-0005-0000-0000-000022BD0000}"/>
    <cellStyle name="Normal 95 3 6 4 6" xfId="50178" xr:uid="{00000000-0005-0000-0000-000023BD0000}"/>
    <cellStyle name="Normal 95 3 6 5" xfId="10529" xr:uid="{00000000-0005-0000-0000-000024BD0000}"/>
    <cellStyle name="Normal 95 3 6 6" xfId="18688" xr:uid="{00000000-0005-0000-0000-000025BD0000}"/>
    <cellStyle name="Normal 95 3 6 7" xfId="26841" xr:uid="{00000000-0005-0000-0000-000026BD0000}"/>
    <cellStyle name="Normal 95 3 6 8" xfId="35073" xr:uid="{00000000-0005-0000-0000-000027BD0000}"/>
    <cellStyle name="Normal 95 3 6 9" xfId="44584" xr:uid="{00000000-0005-0000-0000-000028BD0000}"/>
    <cellStyle name="Normal 95 3 7" xfId="1652" xr:uid="{00000000-0005-0000-0000-000029BD0000}"/>
    <cellStyle name="Normal 95 3 7 2" xfId="4692" xr:uid="{00000000-0005-0000-0000-00002ABD0000}"/>
    <cellStyle name="Normal 95 3 7 2 2" xfId="14209" xr:uid="{00000000-0005-0000-0000-00002BBD0000}"/>
    <cellStyle name="Normal 95 3 7 2 3" xfId="22362" xr:uid="{00000000-0005-0000-0000-00002CBD0000}"/>
    <cellStyle name="Normal 95 3 7 2 4" xfId="30515" xr:uid="{00000000-0005-0000-0000-00002DBD0000}"/>
    <cellStyle name="Normal 95 3 7 2 5" xfId="38747" xr:uid="{00000000-0005-0000-0000-00002EBD0000}"/>
    <cellStyle name="Normal 95 3 7 2 6" xfId="48258" xr:uid="{00000000-0005-0000-0000-00002FBD0000}"/>
    <cellStyle name="Normal 95 3 7 3" xfId="7252" xr:uid="{00000000-0005-0000-0000-000030BD0000}"/>
    <cellStyle name="Normal 95 3 7 3 2" xfId="16769" xr:uid="{00000000-0005-0000-0000-000031BD0000}"/>
    <cellStyle name="Normal 95 3 7 3 3" xfId="24922" xr:uid="{00000000-0005-0000-0000-000032BD0000}"/>
    <cellStyle name="Normal 95 3 7 3 4" xfId="33075" xr:uid="{00000000-0005-0000-0000-000033BD0000}"/>
    <cellStyle name="Normal 95 3 7 3 5" xfId="41307" xr:uid="{00000000-0005-0000-0000-000034BD0000}"/>
    <cellStyle name="Normal 95 3 7 3 6" xfId="50818" xr:uid="{00000000-0005-0000-0000-000035BD0000}"/>
    <cellStyle name="Normal 95 3 7 4" xfId="11169" xr:uid="{00000000-0005-0000-0000-000036BD0000}"/>
    <cellStyle name="Normal 95 3 7 5" xfId="19328" xr:uid="{00000000-0005-0000-0000-000037BD0000}"/>
    <cellStyle name="Normal 95 3 7 6" xfId="27481" xr:uid="{00000000-0005-0000-0000-000038BD0000}"/>
    <cellStyle name="Normal 95 3 7 7" xfId="35713" xr:uid="{00000000-0005-0000-0000-000039BD0000}"/>
    <cellStyle name="Normal 95 3 7 8" xfId="45224" xr:uid="{00000000-0005-0000-0000-00003ABD0000}"/>
    <cellStyle name="Normal 95 3 8" xfId="2931" xr:uid="{00000000-0005-0000-0000-00003BBD0000}"/>
    <cellStyle name="Normal 95 3 8 2" xfId="12448" xr:uid="{00000000-0005-0000-0000-00003CBD0000}"/>
    <cellStyle name="Normal 95 3 8 3" xfId="20607" xr:uid="{00000000-0005-0000-0000-00003DBD0000}"/>
    <cellStyle name="Normal 95 3 8 4" xfId="28760" xr:uid="{00000000-0005-0000-0000-00003EBD0000}"/>
    <cellStyle name="Normal 95 3 8 5" xfId="36992" xr:uid="{00000000-0005-0000-0000-00003FBD0000}"/>
    <cellStyle name="Normal 95 3 8 6" xfId="46503" xr:uid="{00000000-0005-0000-0000-000040BD0000}"/>
    <cellStyle name="Normal 95 3 9" xfId="3010" xr:uid="{00000000-0005-0000-0000-000041BD0000}"/>
    <cellStyle name="Normal 95 3 9 2" xfId="12527" xr:uid="{00000000-0005-0000-0000-000042BD0000}"/>
    <cellStyle name="Normal 95 3 9 3" xfId="20686" xr:uid="{00000000-0005-0000-0000-000043BD0000}"/>
    <cellStyle name="Normal 95 3 9 4" xfId="28839" xr:uid="{00000000-0005-0000-0000-000044BD0000}"/>
    <cellStyle name="Normal 95 3 9 5" xfId="37071" xr:uid="{00000000-0005-0000-0000-000045BD0000}"/>
    <cellStyle name="Normal 95 3 9 6" xfId="46582" xr:uid="{00000000-0005-0000-0000-000046BD0000}"/>
    <cellStyle name="Normal 96" xfId="312" xr:uid="{00000000-0005-0000-0000-000047BD0000}"/>
    <cellStyle name="Normal 96 2" xfId="313" xr:uid="{00000000-0005-0000-0000-000048BD0000}"/>
    <cellStyle name="Normal 96 3" xfId="314" xr:uid="{00000000-0005-0000-0000-000049BD0000}"/>
    <cellStyle name="Normal 96 3 10" xfId="3090" xr:uid="{00000000-0005-0000-0000-00004ABD0000}"/>
    <cellStyle name="Normal 96 3 10 2" xfId="12607" xr:uid="{00000000-0005-0000-0000-00004BBD0000}"/>
    <cellStyle name="Normal 96 3 10 3" xfId="20766" xr:uid="{00000000-0005-0000-0000-00004CBD0000}"/>
    <cellStyle name="Normal 96 3 10 4" xfId="28919" xr:uid="{00000000-0005-0000-0000-00004DBD0000}"/>
    <cellStyle name="Normal 96 3 10 5" xfId="37151" xr:uid="{00000000-0005-0000-0000-00004EBD0000}"/>
    <cellStyle name="Normal 96 3 10 6" xfId="46662" xr:uid="{00000000-0005-0000-0000-00004FBD0000}"/>
    <cellStyle name="Normal 96 3 11" xfId="3169" xr:uid="{00000000-0005-0000-0000-000050BD0000}"/>
    <cellStyle name="Normal 96 3 11 2" xfId="12686" xr:uid="{00000000-0005-0000-0000-000051BD0000}"/>
    <cellStyle name="Normal 96 3 11 3" xfId="20845" xr:uid="{00000000-0005-0000-0000-000052BD0000}"/>
    <cellStyle name="Normal 96 3 11 4" xfId="28998" xr:uid="{00000000-0005-0000-0000-000053BD0000}"/>
    <cellStyle name="Normal 96 3 11 5" xfId="37230" xr:uid="{00000000-0005-0000-0000-000054BD0000}"/>
    <cellStyle name="Normal 96 3 11 6" xfId="46741" xr:uid="{00000000-0005-0000-0000-000055BD0000}"/>
    <cellStyle name="Normal 96 3 12" xfId="3248" xr:uid="{00000000-0005-0000-0000-000056BD0000}"/>
    <cellStyle name="Normal 96 3 12 2" xfId="12765" xr:uid="{00000000-0005-0000-0000-000057BD0000}"/>
    <cellStyle name="Normal 96 3 12 3" xfId="20924" xr:uid="{00000000-0005-0000-0000-000058BD0000}"/>
    <cellStyle name="Normal 96 3 12 4" xfId="29077" xr:uid="{00000000-0005-0000-0000-000059BD0000}"/>
    <cellStyle name="Normal 96 3 12 5" xfId="37309" xr:uid="{00000000-0005-0000-0000-00005ABD0000}"/>
    <cellStyle name="Normal 96 3 12 6" xfId="46820" xr:uid="{00000000-0005-0000-0000-00005BBD0000}"/>
    <cellStyle name="Normal 96 3 13" xfId="3327" xr:uid="{00000000-0005-0000-0000-00005CBD0000}"/>
    <cellStyle name="Normal 96 3 13 2" xfId="12844" xr:uid="{00000000-0005-0000-0000-00005DBD0000}"/>
    <cellStyle name="Normal 96 3 13 3" xfId="21003" xr:uid="{00000000-0005-0000-0000-00005EBD0000}"/>
    <cellStyle name="Normal 96 3 13 4" xfId="29156" xr:uid="{00000000-0005-0000-0000-00005FBD0000}"/>
    <cellStyle name="Normal 96 3 13 5" xfId="37388" xr:uid="{00000000-0005-0000-0000-000060BD0000}"/>
    <cellStyle name="Normal 96 3 13 6" xfId="46899" xr:uid="{00000000-0005-0000-0000-000061BD0000}"/>
    <cellStyle name="Normal 96 3 14" xfId="3407" xr:uid="{00000000-0005-0000-0000-000062BD0000}"/>
    <cellStyle name="Normal 96 3 14 2" xfId="12924" xr:uid="{00000000-0005-0000-0000-000063BD0000}"/>
    <cellStyle name="Normal 96 3 14 3" xfId="21083" xr:uid="{00000000-0005-0000-0000-000064BD0000}"/>
    <cellStyle name="Normal 96 3 14 4" xfId="29236" xr:uid="{00000000-0005-0000-0000-000065BD0000}"/>
    <cellStyle name="Normal 96 3 14 5" xfId="37468" xr:uid="{00000000-0005-0000-0000-000066BD0000}"/>
    <cellStyle name="Normal 96 3 14 6" xfId="46979" xr:uid="{00000000-0005-0000-0000-000067BD0000}"/>
    <cellStyle name="Normal 96 3 15" xfId="5973" xr:uid="{00000000-0005-0000-0000-000068BD0000}"/>
    <cellStyle name="Normal 96 3 15 2" xfId="15490" xr:uid="{00000000-0005-0000-0000-000069BD0000}"/>
    <cellStyle name="Normal 96 3 15 3" xfId="23643" xr:uid="{00000000-0005-0000-0000-00006ABD0000}"/>
    <cellStyle name="Normal 96 3 15 4" xfId="31796" xr:uid="{00000000-0005-0000-0000-00006BBD0000}"/>
    <cellStyle name="Normal 96 3 15 5" xfId="40028" xr:uid="{00000000-0005-0000-0000-00006CBD0000}"/>
    <cellStyle name="Normal 96 3 15 6" xfId="49539" xr:uid="{00000000-0005-0000-0000-00006DBD0000}"/>
    <cellStyle name="Normal 96 3 16" xfId="8532" xr:uid="{00000000-0005-0000-0000-00006EBD0000}"/>
    <cellStyle name="Normal 96 3 16 2" xfId="42587" xr:uid="{00000000-0005-0000-0000-00006FBD0000}"/>
    <cellStyle name="Normal 96 3 16 3" xfId="52098" xr:uid="{00000000-0005-0000-0000-000070BD0000}"/>
    <cellStyle name="Normal 96 3 17" xfId="8611" xr:uid="{00000000-0005-0000-0000-000071BD0000}"/>
    <cellStyle name="Normal 96 3 17 2" xfId="42666" xr:uid="{00000000-0005-0000-0000-000072BD0000}"/>
    <cellStyle name="Normal 96 3 17 3" xfId="52177" xr:uid="{00000000-0005-0000-0000-000073BD0000}"/>
    <cellStyle name="Normal 96 3 18" xfId="8690" xr:uid="{00000000-0005-0000-0000-000074BD0000}"/>
    <cellStyle name="Normal 96 3 18 2" xfId="42745" xr:uid="{00000000-0005-0000-0000-000075BD0000}"/>
    <cellStyle name="Normal 96 3 18 3" xfId="52256" xr:uid="{00000000-0005-0000-0000-000076BD0000}"/>
    <cellStyle name="Normal 96 3 19" xfId="8769" xr:uid="{00000000-0005-0000-0000-000077BD0000}"/>
    <cellStyle name="Normal 96 3 19 2" xfId="42824" xr:uid="{00000000-0005-0000-0000-000078BD0000}"/>
    <cellStyle name="Normal 96 3 19 3" xfId="52335" xr:uid="{00000000-0005-0000-0000-000079BD0000}"/>
    <cellStyle name="Normal 96 3 2" xfId="406" xr:uid="{00000000-0005-0000-0000-00007ABD0000}"/>
    <cellStyle name="Normal 96 3 2 10" xfId="3216" xr:uid="{00000000-0005-0000-0000-00007BBD0000}"/>
    <cellStyle name="Normal 96 3 2 10 2" xfId="12733" xr:uid="{00000000-0005-0000-0000-00007CBD0000}"/>
    <cellStyle name="Normal 96 3 2 10 3" xfId="20892" xr:uid="{00000000-0005-0000-0000-00007DBD0000}"/>
    <cellStyle name="Normal 96 3 2 10 4" xfId="29045" xr:uid="{00000000-0005-0000-0000-00007EBD0000}"/>
    <cellStyle name="Normal 96 3 2 10 5" xfId="37277" xr:uid="{00000000-0005-0000-0000-00007FBD0000}"/>
    <cellStyle name="Normal 96 3 2 10 6" xfId="46788" xr:uid="{00000000-0005-0000-0000-000080BD0000}"/>
    <cellStyle name="Normal 96 3 2 11" xfId="3295" xr:uid="{00000000-0005-0000-0000-000081BD0000}"/>
    <cellStyle name="Normal 96 3 2 11 2" xfId="12812" xr:uid="{00000000-0005-0000-0000-000082BD0000}"/>
    <cellStyle name="Normal 96 3 2 11 3" xfId="20971" xr:uid="{00000000-0005-0000-0000-000083BD0000}"/>
    <cellStyle name="Normal 96 3 2 11 4" xfId="29124" xr:uid="{00000000-0005-0000-0000-000084BD0000}"/>
    <cellStyle name="Normal 96 3 2 11 5" xfId="37356" xr:uid="{00000000-0005-0000-0000-000085BD0000}"/>
    <cellStyle name="Normal 96 3 2 11 6" xfId="46867" xr:uid="{00000000-0005-0000-0000-000086BD0000}"/>
    <cellStyle name="Normal 96 3 2 12" xfId="3374" xr:uid="{00000000-0005-0000-0000-000087BD0000}"/>
    <cellStyle name="Normal 96 3 2 12 2" xfId="12891" xr:uid="{00000000-0005-0000-0000-000088BD0000}"/>
    <cellStyle name="Normal 96 3 2 12 3" xfId="21050" xr:uid="{00000000-0005-0000-0000-000089BD0000}"/>
    <cellStyle name="Normal 96 3 2 12 4" xfId="29203" xr:uid="{00000000-0005-0000-0000-00008ABD0000}"/>
    <cellStyle name="Normal 96 3 2 12 5" xfId="37435" xr:uid="{00000000-0005-0000-0000-00008BBD0000}"/>
    <cellStyle name="Normal 96 3 2 12 6" xfId="46946" xr:uid="{00000000-0005-0000-0000-00008CBD0000}"/>
    <cellStyle name="Normal 96 3 2 13" xfId="3454" xr:uid="{00000000-0005-0000-0000-00008DBD0000}"/>
    <cellStyle name="Normal 96 3 2 13 2" xfId="12971" xr:uid="{00000000-0005-0000-0000-00008EBD0000}"/>
    <cellStyle name="Normal 96 3 2 13 3" xfId="21130" xr:uid="{00000000-0005-0000-0000-00008FBD0000}"/>
    <cellStyle name="Normal 96 3 2 13 4" xfId="29283" xr:uid="{00000000-0005-0000-0000-000090BD0000}"/>
    <cellStyle name="Normal 96 3 2 13 5" xfId="37515" xr:uid="{00000000-0005-0000-0000-000091BD0000}"/>
    <cellStyle name="Normal 96 3 2 13 6" xfId="47026" xr:uid="{00000000-0005-0000-0000-000092BD0000}"/>
    <cellStyle name="Normal 96 3 2 14" xfId="6020" xr:uid="{00000000-0005-0000-0000-000093BD0000}"/>
    <cellStyle name="Normal 96 3 2 14 2" xfId="15537" xr:uid="{00000000-0005-0000-0000-000094BD0000}"/>
    <cellStyle name="Normal 96 3 2 14 3" xfId="23690" xr:uid="{00000000-0005-0000-0000-000095BD0000}"/>
    <cellStyle name="Normal 96 3 2 14 4" xfId="31843" xr:uid="{00000000-0005-0000-0000-000096BD0000}"/>
    <cellStyle name="Normal 96 3 2 14 5" xfId="40075" xr:uid="{00000000-0005-0000-0000-000097BD0000}"/>
    <cellStyle name="Normal 96 3 2 14 6" xfId="49586" xr:uid="{00000000-0005-0000-0000-000098BD0000}"/>
    <cellStyle name="Normal 96 3 2 15" xfId="8579" xr:uid="{00000000-0005-0000-0000-000099BD0000}"/>
    <cellStyle name="Normal 96 3 2 15 2" xfId="42634" xr:uid="{00000000-0005-0000-0000-00009ABD0000}"/>
    <cellStyle name="Normal 96 3 2 15 3" xfId="52145" xr:uid="{00000000-0005-0000-0000-00009BBD0000}"/>
    <cellStyle name="Normal 96 3 2 16" xfId="8658" xr:uid="{00000000-0005-0000-0000-00009CBD0000}"/>
    <cellStyle name="Normal 96 3 2 16 2" xfId="42713" xr:uid="{00000000-0005-0000-0000-00009DBD0000}"/>
    <cellStyle name="Normal 96 3 2 16 3" xfId="52224" xr:uid="{00000000-0005-0000-0000-00009EBD0000}"/>
    <cellStyle name="Normal 96 3 2 17" xfId="8737" xr:uid="{00000000-0005-0000-0000-00009FBD0000}"/>
    <cellStyle name="Normal 96 3 2 17 2" xfId="42792" xr:uid="{00000000-0005-0000-0000-0000A0BD0000}"/>
    <cellStyle name="Normal 96 3 2 17 3" xfId="52303" xr:uid="{00000000-0005-0000-0000-0000A1BD0000}"/>
    <cellStyle name="Normal 96 3 2 18" xfId="8816" xr:uid="{00000000-0005-0000-0000-0000A2BD0000}"/>
    <cellStyle name="Normal 96 3 2 18 2" xfId="42871" xr:uid="{00000000-0005-0000-0000-0000A3BD0000}"/>
    <cellStyle name="Normal 96 3 2 18 3" xfId="52382" xr:uid="{00000000-0005-0000-0000-0000A4BD0000}"/>
    <cellStyle name="Normal 96 3 2 19" xfId="8895" xr:uid="{00000000-0005-0000-0000-0000A5BD0000}"/>
    <cellStyle name="Normal 96 3 2 19 2" xfId="42950" xr:uid="{00000000-0005-0000-0000-0000A6BD0000}"/>
    <cellStyle name="Normal 96 3 2 19 3" xfId="52461" xr:uid="{00000000-0005-0000-0000-0000A7BD0000}"/>
    <cellStyle name="Normal 96 3 2 2" xfId="487" xr:uid="{00000000-0005-0000-0000-0000A8BD0000}"/>
    <cellStyle name="Normal 96 3 2 2 10" xfId="26329" xr:uid="{00000000-0005-0000-0000-0000A9BD0000}"/>
    <cellStyle name="Normal 96 3 2 2 11" xfId="34561" xr:uid="{00000000-0005-0000-0000-0000AABD0000}"/>
    <cellStyle name="Normal 96 3 2 2 12" xfId="44072" xr:uid="{00000000-0005-0000-0000-0000ABBD0000}"/>
    <cellStyle name="Normal 96 3 2 2 2" xfId="648" xr:uid="{00000000-0005-0000-0000-0000ACBD0000}"/>
    <cellStyle name="Normal 96 3 2 2 2 10" xfId="34721" xr:uid="{00000000-0005-0000-0000-0000ADBD0000}"/>
    <cellStyle name="Normal 96 3 2 2 2 11" xfId="44232" xr:uid="{00000000-0005-0000-0000-0000AEBD0000}"/>
    <cellStyle name="Normal 96 3 2 2 2 2" xfId="974" xr:uid="{00000000-0005-0000-0000-0000AFBD0000}"/>
    <cellStyle name="Normal 96 3 2 2 2 2 10" xfId="44552" xr:uid="{00000000-0005-0000-0000-0000B0BD0000}"/>
    <cellStyle name="Normal 96 3 2 2 2 2 2" xfId="1617" xr:uid="{00000000-0005-0000-0000-0000B1BD0000}"/>
    <cellStyle name="Normal 96 3 2 2 2 2 2 2" xfId="2900" xr:uid="{00000000-0005-0000-0000-0000B2BD0000}"/>
    <cellStyle name="Normal 96 3 2 2 2 2 2 2 2" xfId="5940" xr:uid="{00000000-0005-0000-0000-0000B3BD0000}"/>
    <cellStyle name="Normal 96 3 2 2 2 2 2 2 2 2" xfId="15457" xr:uid="{00000000-0005-0000-0000-0000B4BD0000}"/>
    <cellStyle name="Normal 96 3 2 2 2 2 2 2 2 3" xfId="23610" xr:uid="{00000000-0005-0000-0000-0000B5BD0000}"/>
    <cellStyle name="Normal 96 3 2 2 2 2 2 2 2 4" xfId="31763" xr:uid="{00000000-0005-0000-0000-0000B6BD0000}"/>
    <cellStyle name="Normal 96 3 2 2 2 2 2 2 2 5" xfId="39995" xr:uid="{00000000-0005-0000-0000-0000B7BD0000}"/>
    <cellStyle name="Normal 96 3 2 2 2 2 2 2 2 6" xfId="49506" xr:uid="{00000000-0005-0000-0000-0000B8BD0000}"/>
    <cellStyle name="Normal 96 3 2 2 2 2 2 2 3" xfId="8500" xr:uid="{00000000-0005-0000-0000-0000B9BD0000}"/>
    <cellStyle name="Normal 96 3 2 2 2 2 2 2 3 2" xfId="18017" xr:uid="{00000000-0005-0000-0000-0000BABD0000}"/>
    <cellStyle name="Normal 96 3 2 2 2 2 2 2 3 3" xfId="26170" xr:uid="{00000000-0005-0000-0000-0000BBBD0000}"/>
    <cellStyle name="Normal 96 3 2 2 2 2 2 2 3 4" xfId="34323" xr:uid="{00000000-0005-0000-0000-0000BCBD0000}"/>
    <cellStyle name="Normal 96 3 2 2 2 2 2 2 3 5" xfId="42555" xr:uid="{00000000-0005-0000-0000-0000BDBD0000}"/>
    <cellStyle name="Normal 96 3 2 2 2 2 2 2 3 6" xfId="52066" xr:uid="{00000000-0005-0000-0000-0000BEBD0000}"/>
    <cellStyle name="Normal 96 3 2 2 2 2 2 2 4" xfId="12417" xr:uid="{00000000-0005-0000-0000-0000BFBD0000}"/>
    <cellStyle name="Normal 96 3 2 2 2 2 2 2 5" xfId="20576" xr:uid="{00000000-0005-0000-0000-0000C0BD0000}"/>
    <cellStyle name="Normal 96 3 2 2 2 2 2 2 6" xfId="28729" xr:uid="{00000000-0005-0000-0000-0000C1BD0000}"/>
    <cellStyle name="Normal 96 3 2 2 2 2 2 2 7" xfId="36961" xr:uid="{00000000-0005-0000-0000-0000C2BD0000}"/>
    <cellStyle name="Normal 96 3 2 2 2 2 2 2 8" xfId="46472" xr:uid="{00000000-0005-0000-0000-0000C3BD0000}"/>
    <cellStyle name="Normal 96 3 2 2 2 2 2 3" xfId="4660" xr:uid="{00000000-0005-0000-0000-0000C4BD0000}"/>
    <cellStyle name="Normal 96 3 2 2 2 2 2 3 2" xfId="14177" xr:uid="{00000000-0005-0000-0000-0000C5BD0000}"/>
    <cellStyle name="Normal 96 3 2 2 2 2 2 3 3" xfId="22330" xr:uid="{00000000-0005-0000-0000-0000C6BD0000}"/>
    <cellStyle name="Normal 96 3 2 2 2 2 2 3 4" xfId="30483" xr:uid="{00000000-0005-0000-0000-0000C7BD0000}"/>
    <cellStyle name="Normal 96 3 2 2 2 2 2 3 5" xfId="38715" xr:uid="{00000000-0005-0000-0000-0000C8BD0000}"/>
    <cellStyle name="Normal 96 3 2 2 2 2 2 3 6" xfId="48226" xr:uid="{00000000-0005-0000-0000-0000C9BD0000}"/>
    <cellStyle name="Normal 96 3 2 2 2 2 2 4" xfId="7220" xr:uid="{00000000-0005-0000-0000-0000CABD0000}"/>
    <cellStyle name="Normal 96 3 2 2 2 2 2 4 2" xfId="16737" xr:uid="{00000000-0005-0000-0000-0000CBBD0000}"/>
    <cellStyle name="Normal 96 3 2 2 2 2 2 4 3" xfId="24890" xr:uid="{00000000-0005-0000-0000-0000CCBD0000}"/>
    <cellStyle name="Normal 96 3 2 2 2 2 2 4 4" xfId="33043" xr:uid="{00000000-0005-0000-0000-0000CDBD0000}"/>
    <cellStyle name="Normal 96 3 2 2 2 2 2 4 5" xfId="41275" xr:uid="{00000000-0005-0000-0000-0000CEBD0000}"/>
    <cellStyle name="Normal 96 3 2 2 2 2 2 4 6" xfId="50786" xr:uid="{00000000-0005-0000-0000-0000CFBD0000}"/>
    <cellStyle name="Normal 96 3 2 2 2 2 2 5" xfId="11137" xr:uid="{00000000-0005-0000-0000-0000D0BD0000}"/>
    <cellStyle name="Normal 96 3 2 2 2 2 2 6" xfId="19296" xr:uid="{00000000-0005-0000-0000-0000D1BD0000}"/>
    <cellStyle name="Normal 96 3 2 2 2 2 2 7" xfId="27449" xr:uid="{00000000-0005-0000-0000-0000D2BD0000}"/>
    <cellStyle name="Normal 96 3 2 2 2 2 2 8" xfId="35681" xr:uid="{00000000-0005-0000-0000-0000D3BD0000}"/>
    <cellStyle name="Normal 96 3 2 2 2 2 2 9" xfId="45192" xr:uid="{00000000-0005-0000-0000-0000D4BD0000}"/>
    <cellStyle name="Normal 96 3 2 2 2 2 3" xfId="2260" xr:uid="{00000000-0005-0000-0000-0000D5BD0000}"/>
    <cellStyle name="Normal 96 3 2 2 2 2 3 2" xfId="5300" xr:uid="{00000000-0005-0000-0000-0000D6BD0000}"/>
    <cellStyle name="Normal 96 3 2 2 2 2 3 2 2" xfId="14817" xr:uid="{00000000-0005-0000-0000-0000D7BD0000}"/>
    <cellStyle name="Normal 96 3 2 2 2 2 3 2 3" xfId="22970" xr:uid="{00000000-0005-0000-0000-0000D8BD0000}"/>
    <cellStyle name="Normal 96 3 2 2 2 2 3 2 4" xfId="31123" xr:uid="{00000000-0005-0000-0000-0000D9BD0000}"/>
    <cellStyle name="Normal 96 3 2 2 2 2 3 2 5" xfId="39355" xr:uid="{00000000-0005-0000-0000-0000DABD0000}"/>
    <cellStyle name="Normal 96 3 2 2 2 2 3 2 6" xfId="48866" xr:uid="{00000000-0005-0000-0000-0000DBBD0000}"/>
    <cellStyle name="Normal 96 3 2 2 2 2 3 3" xfId="7860" xr:uid="{00000000-0005-0000-0000-0000DCBD0000}"/>
    <cellStyle name="Normal 96 3 2 2 2 2 3 3 2" xfId="17377" xr:uid="{00000000-0005-0000-0000-0000DDBD0000}"/>
    <cellStyle name="Normal 96 3 2 2 2 2 3 3 3" xfId="25530" xr:uid="{00000000-0005-0000-0000-0000DEBD0000}"/>
    <cellStyle name="Normal 96 3 2 2 2 2 3 3 4" xfId="33683" xr:uid="{00000000-0005-0000-0000-0000DFBD0000}"/>
    <cellStyle name="Normal 96 3 2 2 2 2 3 3 5" xfId="41915" xr:uid="{00000000-0005-0000-0000-0000E0BD0000}"/>
    <cellStyle name="Normal 96 3 2 2 2 2 3 3 6" xfId="51426" xr:uid="{00000000-0005-0000-0000-0000E1BD0000}"/>
    <cellStyle name="Normal 96 3 2 2 2 2 3 4" xfId="11777" xr:uid="{00000000-0005-0000-0000-0000E2BD0000}"/>
    <cellStyle name="Normal 96 3 2 2 2 2 3 5" xfId="19936" xr:uid="{00000000-0005-0000-0000-0000E3BD0000}"/>
    <cellStyle name="Normal 96 3 2 2 2 2 3 6" xfId="28089" xr:uid="{00000000-0005-0000-0000-0000E4BD0000}"/>
    <cellStyle name="Normal 96 3 2 2 2 2 3 7" xfId="36321" xr:uid="{00000000-0005-0000-0000-0000E5BD0000}"/>
    <cellStyle name="Normal 96 3 2 2 2 2 3 8" xfId="45832" xr:uid="{00000000-0005-0000-0000-0000E6BD0000}"/>
    <cellStyle name="Normal 96 3 2 2 2 2 4" xfId="4020" xr:uid="{00000000-0005-0000-0000-0000E7BD0000}"/>
    <cellStyle name="Normal 96 3 2 2 2 2 4 2" xfId="13537" xr:uid="{00000000-0005-0000-0000-0000E8BD0000}"/>
    <cellStyle name="Normal 96 3 2 2 2 2 4 3" xfId="21690" xr:uid="{00000000-0005-0000-0000-0000E9BD0000}"/>
    <cellStyle name="Normal 96 3 2 2 2 2 4 4" xfId="29843" xr:uid="{00000000-0005-0000-0000-0000EABD0000}"/>
    <cellStyle name="Normal 96 3 2 2 2 2 4 5" xfId="38075" xr:uid="{00000000-0005-0000-0000-0000EBBD0000}"/>
    <cellStyle name="Normal 96 3 2 2 2 2 4 6" xfId="47586" xr:uid="{00000000-0005-0000-0000-0000ECBD0000}"/>
    <cellStyle name="Normal 96 3 2 2 2 2 5" xfId="6580" xr:uid="{00000000-0005-0000-0000-0000EDBD0000}"/>
    <cellStyle name="Normal 96 3 2 2 2 2 5 2" xfId="16097" xr:uid="{00000000-0005-0000-0000-0000EEBD0000}"/>
    <cellStyle name="Normal 96 3 2 2 2 2 5 3" xfId="24250" xr:uid="{00000000-0005-0000-0000-0000EFBD0000}"/>
    <cellStyle name="Normal 96 3 2 2 2 2 5 4" xfId="32403" xr:uid="{00000000-0005-0000-0000-0000F0BD0000}"/>
    <cellStyle name="Normal 96 3 2 2 2 2 5 5" xfId="40635" xr:uid="{00000000-0005-0000-0000-0000F1BD0000}"/>
    <cellStyle name="Normal 96 3 2 2 2 2 5 6" xfId="50146" xr:uid="{00000000-0005-0000-0000-0000F2BD0000}"/>
    <cellStyle name="Normal 96 3 2 2 2 2 6" xfId="10497" xr:uid="{00000000-0005-0000-0000-0000F3BD0000}"/>
    <cellStyle name="Normal 96 3 2 2 2 2 7" xfId="18656" xr:uid="{00000000-0005-0000-0000-0000F4BD0000}"/>
    <cellStyle name="Normal 96 3 2 2 2 2 8" xfId="26809" xr:uid="{00000000-0005-0000-0000-0000F5BD0000}"/>
    <cellStyle name="Normal 96 3 2 2 2 2 9" xfId="35041" xr:uid="{00000000-0005-0000-0000-0000F6BD0000}"/>
    <cellStyle name="Normal 96 3 2 2 2 3" xfId="1297" xr:uid="{00000000-0005-0000-0000-0000F7BD0000}"/>
    <cellStyle name="Normal 96 3 2 2 2 3 2" xfId="2580" xr:uid="{00000000-0005-0000-0000-0000F8BD0000}"/>
    <cellStyle name="Normal 96 3 2 2 2 3 2 2" xfId="5620" xr:uid="{00000000-0005-0000-0000-0000F9BD0000}"/>
    <cellStyle name="Normal 96 3 2 2 2 3 2 2 2" xfId="15137" xr:uid="{00000000-0005-0000-0000-0000FABD0000}"/>
    <cellStyle name="Normal 96 3 2 2 2 3 2 2 3" xfId="23290" xr:uid="{00000000-0005-0000-0000-0000FBBD0000}"/>
    <cellStyle name="Normal 96 3 2 2 2 3 2 2 4" xfId="31443" xr:uid="{00000000-0005-0000-0000-0000FCBD0000}"/>
    <cellStyle name="Normal 96 3 2 2 2 3 2 2 5" xfId="39675" xr:uid="{00000000-0005-0000-0000-0000FDBD0000}"/>
    <cellStyle name="Normal 96 3 2 2 2 3 2 2 6" xfId="49186" xr:uid="{00000000-0005-0000-0000-0000FEBD0000}"/>
    <cellStyle name="Normal 96 3 2 2 2 3 2 3" xfId="8180" xr:uid="{00000000-0005-0000-0000-0000FFBD0000}"/>
    <cellStyle name="Normal 96 3 2 2 2 3 2 3 2" xfId="17697" xr:uid="{00000000-0005-0000-0000-000000BE0000}"/>
    <cellStyle name="Normal 96 3 2 2 2 3 2 3 3" xfId="25850" xr:uid="{00000000-0005-0000-0000-000001BE0000}"/>
    <cellStyle name="Normal 96 3 2 2 2 3 2 3 4" xfId="34003" xr:uid="{00000000-0005-0000-0000-000002BE0000}"/>
    <cellStyle name="Normal 96 3 2 2 2 3 2 3 5" xfId="42235" xr:uid="{00000000-0005-0000-0000-000003BE0000}"/>
    <cellStyle name="Normal 96 3 2 2 2 3 2 3 6" xfId="51746" xr:uid="{00000000-0005-0000-0000-000004BE0000}"/>
    <cellStyle name="Normal 96 3 2 2 2 3 2 4" xfId="12097" xr:uid="{00000000-0005-0000-0000-000005BE0000}"/>
    <cellStyle name="Normal 96 3 2 2 2 3 2 5" xfId="20256" xr:uid="{00000000-0005-0000-0000-000006BE0000}"/>
    <cellStyle name="Normal 96 3 2 2 2 3 2 6" xfId="28409" xr:uid="{00000000-0005-0000-0000-000007BE0000}"/>
    <cellStyle name="Normal 96 3 2 2 2 3 2 7" xfId="36641" xr:uid="{00000000-0005-0000-0000-000008BE0000}"/>
    <cellStyle name="Normal 96 3 2 2 2 3 2 8" xfId="46152" xr:uid="{00000000-0005-0000-0000-000009BE0000}"/>
    <cellStyle name="Normal 96 3 2 2 2 3 3" xfId="4340" xr:uid="{00000000-0005-0000-0000-00000ABE0000}"/>
    <cellStyle name="Normal 96 3 2 2 2 3 3 2" xfId="13857" xr:uid="{00000000-0005-0000-0000-00000BBE0000}"/>
    <cellStyle name="Normal 96 3 2 2 2 3 3 3" xfId="22010" xr:uid="{00000000-0005-0000-0000-00000CBE0000}"/>
    <cellStyle name="Normal 96 3 2 2 2 3 3 4" xfId="30163" xr:uid="{00000000-0005-0000-0000-00000DBE0000}"/>
    <cellStyle name="Normal 96 3 2 2 2 3 3 5" xfId="38395" xr:uid="{00000000-0005-0000-0000-00000EBE0000}"/>
    <cellStyle name="Normal 96 3 2 2 2 3 3 6" xfId="47906" xr:uid="{00000000-0005-0000-0000-00000FBE0000}"/>
    <cellStyle name="Normal 96 3 2 2 2 3 4" xfId="6900" xr:uid="{00000000-0005-0000-0000-000010BE0000}"/>
    <cellStyle name="Normal 96 3 2 2 2 3 4 2" xfId="16417" xr:uid="{00000000-0005-0000-0000-000011BE0000}"/>
    <cellStyle name="Normal 96 3 2 2 2 3 4 3" xfId="24570" xr:uid="{00000000-0005-0000-0000-000012BE0000}"/>
    <cellStyle name="Normal 96 3 2 2 2 3 4 4" xfId="32723" xr:uid="{00000000-0005-0000-0000-000013BE0000}"/>
    <cellStyle name="Normal 96 3 2 2 2 3 4 5" xfId="40955" xr:uid="{00000000-0005-0000-0000-000014BE0000}"/>
    <cellStyle name="Normal 96 3 2 2 2 3 4 6" xfId="50466" xr:uid="{00000000-0005-0000-0000-000015BE0000}"/>
    <cellStyle name="Normal 96 3 2 2 2 3 5" xfId="10817" xr:uid="{00000000-0005-0000-0000-000016BE0000}"/>
    <cellStyle name="Normal 96 3 2 2 2 3 6" xfId="18976" xr:uid="{00000000-0005-0000-0000-000017BE0000}"/>
    <cellStyle name="Normal 96 3 2 2 2 3 7" xfId="27129" xr:uid="{00000000-0005-0000-0000-000018BE0000}"/>
    <cellStyle name="Normal 96 3 2 2 2 3 8" xfId="35361" xr:uid="{00000000-0005-0000-0000-000019BE0000}"/>
    <cellStyle name="Normal 96 3 2 2 2 3 9" xfId="44872" xr:uid="{00000000-0005-0000-0000-00001ABE0000}"/>
    <cellStyle name="Normal 96 3 2 2 2 4" xfId="1940" xr:uid="{00000000-0005-0000-0000-00001BBE0000}"/>
    <cellStyle name="Normal 96 3 2 2 2 4 2" xfId="4980" xr:uid="{00000000-0005-0000-0000-00001CBE0000}"/>
    <cellStyle name="Normal 96 3 2 2 2 4 2 2" xfId="14497" xr:uid="{00000000-0005-0000-0000-00001DBE0000}"/>
    <cellStyle name="Normal 96 3 2 2 2 4 2 3" xfId="22650" xr:uid="{00000000-0005-0000-0000-00001EBE0000}"/>
    <cellStyle name="Normal 96 3 2 2 2 4 2 4" xfId="30803" xr:uid="{00000000-0005-0000-0000-00001FBE0000}"/>
    <cellStyle name="Normal 96 3 2 2 2 4 2 5" xfId="39035" xr:uid="{00000000-0005-0000-0000-000020BE0000}"/>
    <cellStyle name="Normal 96 3 2 2 2 4 2 6" xfId="48546" xr:uid="{00000000-0005-0000-0000-000021BE0000}"/>
    <cellStyle name="Normal 96 3 2 2 2 4 3" xfId="7540" xr:uid="{00000000-0005-0000-0000-000022BE0000}"/>
    <cellStyle name="Normal 96 3 2 2 2 4 3 2" xfId="17057" xr:uid="{00000000-0005-0000-0000-000023BE0000}"/>
    <cellStyle name="Normal 96 3 2 2 2 4 3 3" xfId="25210" xr:uid="{00000000-0005-0000-0000-000024BE0000}"/>
    <cellStyle name="Normal 96 3 2 2 2 4 3 4" xfId="33363" xr:uid="{00000000-0005-0000-0000-000025BE0000}"/>
    <cellStyle name="Normal 96 3 2 2 2 4 3 5" xfId="41595" xr:uid="{00000000-0005-0000-0000-000026BE0000}"/>
    <cellStyle name="Normal 96 3 2 2 2 4 3 6" xfId="51106" xr:uid="{00000000-0005-0000-0000-000027BE0000}"/>
    <cellStyle name="Normal 96 3 2 2 2 4 4" xfId="11457" xr:uid="{00000000-0005-0000-0000-000028BE0000}"/>
    <cellStyle name="Normal 96 3 2 2 2 4 5" xfId="19616" xr:uid="{00000000-0005-0000-0000-000029BE0000}"/>
    <cellStyle name="Normal 96 3 2 2 2 4 6" xfId="27769" xr:uid="{00000000-0005-0000-0000-00002ABE0000}"/>
    <cellStyle name="Normal 96 3 2 2 2 4 7" xfId="36001" xr:uid="{00000000-0005-0000-0000-00002BBE0000}"/>
    <cellStyle name="Normal 96 3 2 2 2 4 8" xfId="45512" xr:uid="{00000000-0005-0000-0000-00002CBE0000}"/>
    <cellStyle name="Normal 96 3 2 2 2 5" xfId="3697" xr:uid="{00000000-0005-0000-0000-00002DBE0000}"/>
    <cellStyle name="Normal 96 3 2 2 2 5 2" xfId="13214" xr:uid="{00000000-0005-0000-0000-00002EBE0000}"/>
    <cellStyle name="Normal 96 3 2 2 2 5 3" xfId="21370" xr:uid="{00000000-0005-0000-0000-00002FBE0000}"/>
    <cellStyle name="Normal 96 3 2 2 2 5 4" xfId="29523" xr:uid="{00000000-0005-0000-0000-000030BE0000}"/>
    <cellStyle name="Normal 96 3 2 2 2 5 5" xfId="37755" xr:uid="{00000000-0005-0000-0000-000031BE0000}"/>
    <cellStyle name="Normal 96 3 2 2 2 5 6" xfId="47266" xr:uid="{00000000-0005-0000-0000-000032BE0000}"/>
    <cellStyle name="Normal 96 3 2 2 2 6" xfId="6260" xr:uid="{00000000-0005-0000-0000-000033BE0000}"/>
    <cellStyle name="Normal 96 3 2 2 2 6 2" xfId="15777" xr:uid="{00000000-0005-0000-0000-000034BE0000}"/>
    <cellStyle name="Normal 96 3 2 2 2 6 3" xfId="23930" xr:uid="{00000000-0005-0000-0000-000035BE0000}"/>
    <cellStyle name="Normal 96 3 2 2 2 6 4" xfId="32083" xr:uid="{00000000-0005-0000-0000-000036BE0000}"/>
    <cellStyle name="Normal 96 3 2 2 2 6 5" xfId="40315" xr:uid="{00000000-0005-0000-0000-000037BE0000}"/>
    <cellStyle name="Normal 96 3 2 2 2 6 6" xfId="49826" xr:uid="{00000000-0005-0000-0000-000038BE0000}"/>
    <cellStyle name="Normal 96 3 2 2 2 7" xfId="10177" xr:uid="{00000000-0005-0000-0000-000039BE0000}"/>
    <cellStyle name="Normal 96 3 2 2 2 8" xfId="18336" xr:uid="{00000000-0005-0000-0000-00003ABE0000}"/>
    <cellStyle name="Normal 96 3 2 2 2 9" xfId="26489" xr:uid="{00000000-0005-0000-0000-00003BBE0000}"/>
    <cellStyle name="Normal 96 3 2 2 3" xfId="811" xr:uid="{00000000-0005-0000-0000-00003CBE0000}"/>
    <cellStyle name="Normal 96 3 2 2 3 10" xfId="44392" xr:uid="{00000000-0005-0000-0000-00003DBE0000}"/>
    <cellStyle name="Normal 96 3 2 2 3 2" xfId="1457" xr:uid="{00000000-0005-0000-0000-00003EBE0000}"/>
    <cellStyle name="Normal 96 3 2 2 3 2 2" xfId="2740" xr:uid="{00000000-0005-0000-0000-00003FBE0000}"/>
    <cellStyle name="Normal 96 3 2 2 3 2 2 2" xfId="5780" xr:uid="{00000000-0005-0000-0000-000040BE0000}"/>
    <cellStyle name="Normal 96 3 2 2 3 2 2 2 2" xfId="15297" xr:uid="{00000000-0005-0000-0000-000041BE0000}"/>
    <cellStyle name="Normal 96 3 2 2 3 2 2 2 3" xfId="23450" xr:uid="{00000000-0005-0000-0000-000042BE0000}"/>
    <cellStyle name="Normal 96 3 2 2 3 2 2 2 4" xfId="31603" xr:uid="{00000000-0005-0000-0000-000043BE0000}"/>
    <cellStyle name="Normal 96 3 2 2 3 2 2 2 5" xfId="39835" xr:uid="{00000000-0005-0000-0000-000044BE0000}"/>
    <cellStyle name="Normal 96 3 2 2 3 2 2 2 6" xfId="49346" xr:uid="{00000000-0005-0000-0000-000045BE0000}"/>
    <cellStyle name="Normal 96 3 2 2 3 2 2 3" xfId="8340" xr:uid="{00000000-0005-0000-0000-000046BE0000}"/>
    <cellStyle name="Normal 96 3 2 2 3 2 2 3 2" xfId="17857" xr:uid="{00000000-0005-0000-0000-000047BE0000}"/>
    <cellStyle name="Normal 96 3 2 2 3 2 2 3 3" xfId="26010" xr:uid="{00000000-0005-0000-0000-000048BE0000}"/>
    <cellStyle name="Normal 96 3 2 2 3 2 2 3 4" xfId="34163" xr:uid="{00000000-0005-0000-0000-000049BE0000}"/>
    <cellStyle name="Normal 96 3 2 2 3 2 2 3 5" xfId="42395" xr:uid="{00000000-0005-0000-0000-00004ABE0000}"/>
    <cellStyle name="Normal 96 3 2 2 3 2 2 3 6" xfId="51906" xr:uid="{00000000-0005-0000-0000-00004BBE0000}"/>
    <cellStyle name="Normal 96 3 2 2 3 2 2 4" xfId="12257" xr:uid="{00000000-0005-0000-0000-00004CBE0000}"/>
    <cellStyle name="Normal 96 3 2 2 3 2 2 5" xfId="20416" xr:uid="{00000000-0005-0000-0000-00004DBE0000}"/>
    <cellStyle name="Normal 96 3 2 2 3 2 2 6" xfId="28569" xr:uid="{00000000-0005-0000-0000-00004EBE0000}"/>
    <cellStyle name="Normal 96 3 2 2 3 2 2 7" xfId="36801" xr:uid="{00000000-0005-0000-0000-00004FBE0000}"/>
    <cellStyle name="Normal 96 3 2 2 3 2 2 8" xfId="46312" xr:uid="{00000000-0005-0000-0000-000050BE0000}"/>
    <cellStyle name="Normal 96 3 2 2 3 2 3" xfId="4500" xr:uid="{00000000-0005-0000-0000-000051BE0000}"/>
    <cellStyle name="Normal 96 3 2 2 3 2 3 2" xfId="14017" xr:uid="{00000000-0005-0000-0000-000052BE0000}"/>
    <cellStyle name="Normal 96 3 2 2 3 2 3 3" xfId="22170" xr:uid="{00000000-0005-0000-0000-000053BE0000}"/>
    <cellStyle name="Normal 96 3 2 2 3 2 3 4" xfId="30323" xr:uid="{00000000-0005-0000-0000-000054BE0000}"/>
    <cellStyle name="Normal 96 3 2 2 3 2 3 5" xfId="38555" xr:uid="{00000000-0005-0000-0000-000055BE0000}"/>
    <cellStyle name="Normal 96 3 2 2 3 2 3 6" xfId="48066" xr:uid="{00000000-0005-0000-0000-000056BE0000}"/>
    <cellStyle name="Normal 96 3 2 2 3 2 4" xfId="7060" xr:uid="{00000000-0005-0000-0000-000057BE0000}"/>
    <cellStyle name="Normal 96 3 2 2 3 2 4 2" xfId="16577" xr:uid="{00000000-0005-0000-0000-000058BE0000}"/>
    <cellStyle name="Normal 96 3 2 2 3 2 4 3" xfId="24730" xr:uid="{00000000-0005-0000-0000-000059BE0000}"/>
    <cellStyle name="Normal 96 3 2 2 3 2 4 4" xfId="32883" xr:uid="{00000000-0005-0000-0000-00005ABE0000}"/>
    <cellStyle name="Normal 96 3 2 2 3 2 4 5" xfId="41115" xr:uid="{00000000-0005-0000-0000-00005BBE0000}"/>
    <cellStyle name="Normal 96 3 2 2 3 2 4 6" xfId="50626" xr:uid="{00000000-0005-0000-0000-00005CBE0000}"/>
    <cellStyle name="Normal 96 3 2 2 3 2 5" xfId="10977" xr:uid="{00000000-0005-0000-0000-00005DBE0000}"/>
    <cellStyle name="Normal 96 3 2 2 3 2 6" xfId="19136" xr:uid="{00000000-0005-0000-0000-00005EBE0000}"/>
    <cellStyle name="Normal 96 3 2 2 3 2 7" xfId="27289" xr:uid="{00000000-0005-0000-0000-00005FBE0000}"/>
    <cellStyle name="Normal 96 3 2 2 3 2 8" xfId="35521" xr:uid="{00000000-0005-0000-0000-000060BE0000}"/>
    <cellStyle name="Normal 96 3 2 2 3 2 9" xfId="45032" xr:uid="{00000000-0005-0000-0000-000061BE0000}"/>
    <cellStyle name="Normal 96 3 2 2 3 3" xfId="2100" xr:uid="{00000000-0005-0000-0000-000062BE0000}"/>
    <cellStyle name="Normal 96 3 2 2 3 3 2" xfId="5140" xr:uid="{00000000-0005-0000-0000-000063BE0000}"/>
    <cellStyle name="Normal 96 3 2 2 3 3 2 2" xfId="14657" xr:uid="{00000000-0005-0000-0000-000064BE0000}"/>
    <cellStyle name="Normal 96 3 2 2 3 3 2 3" xfId="22810" xr:uid="{00000000-0005-0000-0000-000065BE0000}"/>
    <cellStyle name="Normal 96 3 2 2 3 3 2 4" xfId="30963" xr:uid="{00000000-0005-0000-0000-000066BE0000}"/>
    <cellStyle name="Normal 96 3 2 2 3 3 2 5" xfId="39195" xr:uid="{00000000-0005-0000-0000-000067BE0000}"/>
    <cellStyle name="Normal 96 3 2 2 3 3 2 6" xfId="48706" xr:uid="{00000000-0005-0000-0000-000068BE0000}"/>
    <cellStyle name="Normal 96 3 2 2 3 3 3" xfId="7700" xr:uid="{00000000-0005-0000-0000-000069BE0000}"/>
    <cellStyle name="Normal 96 3 2 2 3 3 3 2" xfId="17217" xr:uid="{00000000-0005-0000-0000-00006ABE0000}"/>
    <cellStyle name="Normal 96 3 2 2 3 3 3 3" xfId="25370" xr:uid="{00000000-0005-0000-0000-00006BBE0000}"/>
    <cellStyle name="Normal 96 3 2 2 3 3 3 4" xfId="33523" xr:uid="{00000000-0005-0000-0000-00006CBE0000}"/>
    <cellStyle name="Normal 96 3 2 2 3 3 3 5" xfId="41755" xr:uid="{00000000-0005-0000-0000-00006DBE0000}"/>
    <cellStyle name="Normal 96 3 2 2 3 3 3 6" xfId="51266" xr:uid="{00000000-0005-0000-0000-00006EBE0000}"/>
    <cellStyle name="Normal 96 3 2 2 3 3 4" xfId="11617" xr:uid="{00000000-0005-0000-0000-00006FBE0000}"/>
    <cellStyle name="Normal 96 3 2 2 3 3 5" xfId="19776" xr:uid="{00000000-0005-0000-0000-000070BE0000}"/>
    <cellStyle name="Normal 96 3 2 2 3 3 6" xfId="27929" xr:uid="{00000000-0005-0000-0000-000071BE0000}"/>
    <cellStyle name="Normal 96 3 2 2 3 3 7" xfId="36161" xr:uid="{00000000-0005-0000-0000-000072BE0000}"/>
    <cellStyle name="Normal 96 3 2 2 3 3 8" xfId="45672" xr:uid="{00000000-0005-0000-0000-000073BE0000}"/>
    <cellStyle name="Normal 96 3 2 2 3 4" xfId="3857" xr:uid="{00000000-0005-0000-0000-000074BE0000}"/>
    <cellStyle name="Normal 96 3 2 2 3 4 2" xfId="13374" xr:uid="{00000000-0005-0000-0000-000075BE0000}"/>
    <cellStyle name="Normal 96 3 2 2 3 4 3" xfId="21530" xr:uid="{00000000-0005-0000-0000-000076BE0000}"/>
    <cellStyle name="Normal 96 3 2 2 3 4 4" xfId="29683" xr:uid="{00000000-0005-0000-0000-000077BE0000}"/>
    <cellStyle name="Normal 96 3 2 2 3 4 5" xfId="37915" xr:uid="{00000000-0005-0000-0000-000078BE0000}"/>
    <cellStyle name="Normal 96 3 2 2 3 4 6" xfId="47426" xr:uid="{00000000-0005-0000-0000-000079BE0000}"/>
    <cellStyle name="Normal 96 3 2 2 3 5" xfId="6420" xr:uid="{00000000-0005-0000-0000-00007ABE0000}"/>
    <cellStyle name="Normal 96 3 2 2 3 5 2" xfId="15937" xr:uid="{00000000-0005-0000-0000-00007BBE0000}"/>
    <cellStyle name="Normal 96 3 2 2 3 5 3" xfId="24090" xr:uid="{00000000-0005-0000-0000-00007CBE0000}"/>
    <cellStyle name="Normal 96 3 2 2 3 5 4" xfId="32243" xr:uid="{00000000-0005-0000-0000-00007DBE0000}"/>
    <cellStyle name="Normal 96 3 2 2 3 5 5" xfId="40475" xr:uid="{00000000-0005-0000-0000-00007EBE0000}"/>
    <cellStyle name="Normal 96 3 2 2 3 5 6" xfId="49986" xr:uid="{00000000-0005-0000-0000-00007FBE0000}"/>
    <cellStyle name="Normal 96 3 2 2 3 6" xfId="10337" xr:uid="{00000000-0005-0000-0000-000080BE0000}"/>
    <cellStyle name="Normal 96 3 2 2 3 7" xfId="18496" xr:uid="{00000000-0005-0000-0000-000081BE0000}"/>
    <cellStyle name="Normal 96 3 2 2 3 8" xfId="26649" xr:uid="{00000000-0005-0000-0000-000082BE0000}"/>
    <cellStyle name="Normal 96 3 2 2 3 9" xfId="34881" xr:uid="{00000000-0005-0000-0000-000083BE0000}"/>
    <cellStyle name="Normal 96 3 2 2 4" xfId="1137" xr:uid="{00000000-0005-0000-0000-000084BE0000}"/>
    <cellStyle name="Normal 96 3 2 2 4 2" xfId="2420" xr:uid="{00000000-0005-0000-0000-000085BE0000}"/>
    <cellStyle name="Normal 96 3 2 2 4 2 2" xfId="5460" xr:uid="{00000000-0005-0000-0000-000086BE0000}"/>
    <cellStyle name="Normal 96 3 2 2 4 2 2 2" xfId="14977" xr:uid="{00000000-0005-0000-0000-000087BE0000}"/>
    <cellStyle name="Normal 96 3 2 2 4 2 2 3" xfId="23130" xr:uid="{00000000-0005-0000-0000-000088BE0000}"/>
    <cellStyle name="Normal 96 3 2 2 4 2 2 4" xfId="31283" xr:uid="{00000000-0005-0000-0000-000089BE0000}"/>
    <cellStyle name="Normal 96 3 2 2 4 2 2 5" xfId="39515" xr:uid="{00000000-0005-0000-0000-00008ABE0000}"/>
    <cellStyle name="Normal 96 3 2 2 4 2 2 6" xfId="49026" xr:uid="{00000000-0005-0000-0000-00008BBE0000}"/>
    <cellStyle name="Normal 96 3 2 2 4 2 3" xfId="8020" xr:uid="{00000000-0005-0000-0000-00008CBE0000}"/>
    <cellStyle name="Normal 96 3 2 2 4 2 3 2" xfId="17537" xr:uid="{00000000-0005-0000-0000-00008DBE0000}"/>
    <cellStyle name="Normal 96 3 2 2 4 2 3 3" xfId="25690" xr:uid="{00000000-0005-0000-0000-00008EBE0000}"/>
    <cellStyle name="Normal 96 3 2 2 4 2 3 4" xfId="33843" xr:uid="{00000000-0005-0000-0000-00008FBE0000}"/>
    <cellStyle name="Normal 96 3 2 2 4 2 3 5" xfId="42075" xr:uid="{00000000-0005-0000-0000-000090BE0000}"/>
    <cellStyle name="Normal 96 3 2 2 4 2 3 6" xfId="51586" xr:uid="{00000000-0005-0000-0000-000091BE0000}"/>
    <cellStyle name="Normal 96 3 2 2 4 2 4" xfId="11937" xr:uid="{00000000-0005-0000-0000-000092BE0000}"/>
    <cellStyle name="Normal 96 3 2 2 4 2 5" xfId="20096" xr:uid="{00000000-0005-0000-0000-000093BE0000}"/>
    <cellStyle name="Normal 96 3 2 2 4 2 6" xfId="28249" xr:uid="{00000000-0005-0000-0000-000094BE0000}"/>
    <cellStyle name="Normal 96 3 2 2 4 2 7" xfId="36481" xr:uid="{00000000-0005-0000-0000-000095BE0000}"/>
    <cellStyle name="Normal 96 3 2 2 4 2 8" xfId="45992" xr:uid="{00000000-0005-0000-0000-000096BE0000}"/>
    <cellStyle name="Normal 96 3 2 2 4 3" xfId="4180" xr:uid="{00000000-0005-0000-0000-000097BE0000}"/>
    <cellStyle name="Normal 96 3 2 2 4 3 2" xfId="13697" xr:uid="{00000000-0005-0000-0000-000098BE0000}"/>
    <cellStyle name="Normal 96 3 2 2 4 3 3" xfId="21850" xr:uid="{00000000-0005-0000-0000-000099BE0000}"/>
    <cellStyle name="Normal 96 3 2 2 4 3 4" xfId="30003" xr:uid="{00000000-0005-0000-0000-00009ABE0000}"/>
    <cellStyle name="Normal 96 3 2 2 4 3 5" xfId="38235" xr:uid="{00000000-0005-0000-0000-00009BBE0000}"/>
    <cellStyle name="Normal 96 3 2 2 4 3 6" xfId="47746" xr:uid="{00000000-0005-0000-0000-00009CBE0000}"/>
    <cellStyle name="Normal 96 3 2 2 4 4" xfId="6740" xr:uid="{00000000-0005-0000-0000-00009DBE0000}"/>
    <cellStyle name="Normal 96 3 2 2 4 4 2" xfId="16257" xr:uid="{00000000-0005-0000-0000-00009EBE0000}"/>
    <cellStyle name="Normal 96 3 2 2 4 4 3" xfId="24410" xr:uid="{00000000-0005-0000-0000-00009FBE0000}"/>
    <cellStyle name="Normal 96 3 2 2 4 4 4" xfId="32563" xr:uid="{00000000-0005-0000-0000-0000A0BE0000}"/>
    <cellStyle name="Normal 96 3 2 2 4 4 5" xfId="40795" xr:uid="{00000000-0005-0000-0000-0000A1BE0000}"/>
    <cellStyle name="Normal 96 3 2 2 4 4 6" xfId="50306" xr:uid="{00000000-0005-0000-0000-0000A2BE0000}"/>
    <cellStyle name="Normal 96 3 2 2 4 5" xfId="10657" xr:uid="{00000000-0005-0000-0000-0000A3BE0000}"/>
    <cellStyle name="Normal 96 3 2 2 4 6" xfId="18816" xr:uid="{00000000-0005-0000-0000-0000A4BE0000}"/>
    <cellStyle name="Normal 96 3 2 2 4 7" xfId="26969" xr:uid="{00000000-0005-0000-0000-0000A5BE0000}"/>
    <cellStyle name="Normal 96 3 2 2 4 8" xfId="35201" xr:uid="{00000000-0005-0000-0000-0000A6BE0000}"/>
    <cellStyle name="Normal 96 3 2 2 4 9" xfId="44712" xr:uid="{00000000-0005-0000-0000-0000A7BE0000}"/>
    <cellStyle name="Normal 96 3 2 2 5" xfId="1780" xr:uid="{00000000-0005-0000-0000-0000A8BE0000}"/>
    <cellStyle name="Normal 96 3 2 2 5 2" xfId="4820" xr:uid="{00000000-0005-0000-0000-0000A9BE0000}"/>
    <cellStyle name="Normal 96 3 2 2 5 2 2" xfId="14337" xr:uid="{00000000-0005-0000-0000-0000AABE0000}"/>
    <cellStyle name="Normal 96 3 2 2 5 2 3" xfId="22490" xr:uid="{00000000-0005-0000-0000-0000ABBE0000}"/>
    <cellStyle name="Normal 96 3 2 2 5 2 4" xfId="30643" xr:uid="{00000000-0005-0000-0000-0000ACBE0000}"/>
    <cellStyle name="Normal 96 3 2 2 5 2 5" xfId="38875" xr:uid="{00000000-0005-0000-0000-0000ADBE0000}"/>
    <cellStyle name="Normal 96 3 2 2 5 2 6" xfId="48386" xr:uid="{00000000-0005-0000-0000-0000AEBE0000}"/>
    <cellStyle name="Normal 96 3 2 2 5 3" xfId="7380" xr:uid="{00000000-0005-0000-0000-0000AFBE0000}"/>
    <cellStyle name="Normal 96 3 2 2 5 3 2" xfId="16897" xr:uid="{00000000-0005-0000-0000-0000B0BE0000}"/>
    <cellStyle name="Normal 96 3 2 2 5 3 3" xfId="25050" xr:uid="{00000000-0005-0000-0000-0000B1BE0000}"/>
    <cellStyle name="Normal 96 3 2 2 5 3 4" xfId="33203" xr:uid="{00000000-0005-0000-0000-0000B2BE0000}"/>
    <cellStyle name="Normal 96 3 2 2 5 3 5" xfId="41435" xr:uid="{00000000-0005-0000-0000-0000B3BE0000}"/>
    <cellStyle name="Normal 96 3 2 2 5 3 6" xfId="50946" xr:uid="{00000000-0005-0000-0000-0000B4BE0000}"/>
    <cellStyle name="Normal 96 3 2 2 5 4" xfId="11297" xr:uid="{00000000-0005-0000-0000-0000B5BE0000}"/>
    <cellStyle name="Normal 96 3 2 2 5 5" xfId="19456" xr:uid="{00000000-0005-0000-0000-0000B6BE0000}"/>
    <cellStyle name="Normal 96 3 2 2 5 6" xfId="27609" xr:uid="{00000000-0005-0000-0000-0000B7BE0000}"/>
    <cellStyle name="Normal 96 3 2 2 5 7" xfId="35841" xr:uid="{00000000-0005-0000-0000-0000B8BE0000}"/>
    <cellStyle name="Normal 96 3 2 2 5 8" xfId="45352" xr:uid="{00000000-0005-0000-0000-0000B9BE0000}"/>
    <cellStyle name="Normal 96 3 2 2 6" xfId="3534" xr:uid="{00000000-0005-0000-0000-0000BABE0000}"/>
    <cellStyle name="Normal 96 3 2 2 6 2" xfId="13051" xr:uid="{00000000-0005-0000-0000-0000BBBE0000}"/>
    <cellStyle name="Normal 96 3 2 2 6 3" xfId="21210" xr:uid="{00000000-0005-0000-0000-0000BCBE0000}"/>
    <cellStyle name="Normal 96 3 2 2 6 4" xfId="29363" xr:uid="{00000000-0005-0000-0000-0000BDBE0000}"/>
    <cellStyle name="Normal 96 3 2 2 6 5" xfId="37595" xr:uid="{00000000-0005-0000-0000-0000BEBE0000}"/>
    <cellStyle name="Normal 96 3 2 2 6 6" xfId="47106" xr:uid="{00000000-0005-0000-0000-0000BFBE0000}"/>
    <cellStyle name="Normal 96 3 2 2 7" xfId="6100" xr:uid="{00000000-0005-0000-0000-0000C0BE0000}"/>
    <cellStyle name="Normal 96 3 2 2 7 2" xfId="15617" xr:uid="{00000000-0005-0000-0000-0000C1BE0000}"/>
    <cellStyle name="Normal 96 3 2 2 7 3" xfId="23770" xr:uid="{00000000-0005-0000-0000-0000C2BE0000}"/>
    <cellStyle name="Normal 96 3 2 2 7 4" xfId="31923" xr:uid="{00000000-0005-0000-0000-0000C3BE0000}"/>
    <cellStyle name="Normal 96 3 2 2 7 5" xfId="40155" xr:uid="{00000000-0005-0000-0000-0000C4BE0000}"/>
    <cellStyle name="Normal 96 3 2 2 7 6" xfId="49666" xr:uid="{00000000-0005-0000-0000-0000C5BE0000}"/>
    <cellStyle name="Normal 96 3 2 2 8" xfId="10017" xr:uid="{00000000-0005-0000-0000-0000C6BE0000}"/>
    <cellStyle name="Normal 96 3 2 2 9" xfId="18176" xr:uid="{00000000-0005-0000-0000-0000C7BE0000}"/>
    <cellStyle name="Normal 96 3 2 20" xfId="8974" xr:uid="{00000000-0005-0000-0000-0000C8BE0000}"/>
    <cellStyle name="Normal 96 3 2 20 2" xfId="43029" xr:uid="{00000000-0005-0000-0000-0000C9BE0000}"/>
    <cellStyle name="Normal 96 3 2 20 3" xfId="52540" xr:uid="{00000000-0005-0000-0000-0000CABE0000}"/>
    <cellStyle name="Normal 96 3 2 21" xfId="9053" xr:uid="{00000000-0005-0000-0000-0000CBBE0000}"/>
    <cellStyle name="Normal 96 3 2 21 2" xfId="43108" xr:uid="{00000000-0005-0000-0000-0000CCBE0000}"/>
    <cellStyle name="Normal 96 3 2 21 3" xfId="52619" xr:uid="{00000000-0005-0000-0000-0000CDBE0000}"/>
    <cellStyle name="Normal 96 3 2 22" xfId="9132" xr:uid="{00000000-0005-0000-0000-0000CEBE0000}"/>
    <cellStyle name="Normal 96 3 2 22 2" xfId="43187" xr:uid="{00000000-0005-0000-0000-0000CFBE0000}"/>
    <cellStyle name="Normal 96 3 2 22 3" xfId="52698" xr:uid="{00000000-0005-0000-0000-0000D0BE0000}"/>
    <cellStyle name="Normal 96 3 2 23" xfId="9211" xr:uid="{00000000-0005-0000-0000-0000D1BE0000}"/>
    <cellStyle name="Normal 96 3 2 23 2" xfId="43266" xr:uid="{00000000-0005-0000-0000-0000D2BE0000}"/>
    <cellStyle name="Normal 96 3 2 23 3" xfId="52777" xr:uid="{00000000-0005-0000-0000-0000D3BE0000}"/>
    <cellStyle name="Normal 96 3 2 24" xfId="9290" xr:uid="{00000000-0005-0000-0000-0000D4BE0000}"/>
    <cellStyle name="Normal 96 3 2 24 2" xfId="43345" xr:uid="{00000000-0005-0000-0000-0000D5BE0000}"/>
    <cellStyle name="Normal 96 3 2 24 3" xfId="52856" xr:uid="{00000000-0005-0000-0000-0000D6BE0000}"/>
    <cellStyle name="Normal 96 3 2 25" xfId="9369" xr:uid="{00000000-0005-0000-0000-0000D7BE0000}"/>
    <cellStyle name="Normal 96 3 2 25 2" xfId="43424" xr:uid="{00000000-0005-0000-0000-0000D8BE0000}"/>
    <cellStyle name="Normal 96 3 2 25 3" xfId="52935" xr:uid="{00000000-0005-0000-0000-0000D9BE0000}"/>
    <cellStyle name="Normal 96 3 2 26" xfId="9448" xr:uid="{00000000-0005-0000-0000-0000DABE0000}"/>
    <cellStyle name="Normal 96 3 2 26 2" xfId="43503" xr:uid="{00000000-0005-0000-0000-0000DBBE0000}"/>
    <cellStyle name="Normal 96 3 2 26 3" xfId="53014" xr:uid="{00000000-0005-0000-0000-0000DCBE0000}"/>
    <cellStyle name="Normal 96 3 2 27" xfId="9527" xr:uid="{00000000-0005-0000-0000-0000DDBE0000}"/>
    <cellStyle name="Normal 96 3 2 27 2" xfId="43582" xr:uid="{00000000-0005-0000-0000-0000DEBE0000}"/>
    <cellStyle name="Normal 96 3 2 27 3" xfId="53093" xr:uid="{00000000-0005-0000-0000-0000DFBE0000}"/>
    <cellStyle name="Normal 96 3 2 28" xfId="9606" xr:uid="{00000000-0005-0000-0000-0000E0BE0000}"/>
    <cellStyle name="Normal 96 3 2 28 2" xfId="43661" xr:uid="{00000000-0005-0000-0000-0000E1BE0000}"/>
    <cellStyle name="Normal 96 3 2 28 3" xfId="53172" xr:uid="{00000000-0005-0000-0000-0000E2BE0000}"/>
    <cellStyle name="Normal 96 3 2 29" xfId="9685" xr:uid="{00000000-0005-0000-0000-0000E3BE0000}"/>
    <cellStyle name="Normal 96 3 2 29 2" xfId="43740" xr:uid="{00000000-0005-0000-0000-0000E4BE0000}"/>
    <cellStyle name="Normal 96 3 2 29 3" xfId="53251" xr:uid="{00000000-0005-0000-0000-0000E5BE0000}"/>
    <cellStyle name="Normal 96 3 2 3" xfId="568" xr:uid="{00000000-0005-0000-0000-0000E6BE0000}"/>
    <cellStyle name="Normal 96 3 2 3 10" xfId="34641" xr:uid="{00000000-0005-0000-0000-0000E7BE0000}"/>
    <cellStyle name="Normal 96 3 2 3 11" xfId="44152" xr:uid="{00000000-0005-0000-0000-0000E8BE0000}"/>
    <cellStyle name="Normal 96 3 2 3 2" xfId="894" xr:uid="{00000000-0005-0000-0000-0000E9BE0000}"/>
    <cellStyle name="Normal 96 3 2 3 2 10" xfId="44472" xr:uid="{00000000-0005-0000-0000-0000EABE0000}"/>
    <cellStyle name="Normal 96 3 2 3 2 2" xfId="1537" xr:uid="{00000000-0005-0000-0000-0000EBBE0000}"/>
    <cellStyle name="Normal 96 3 2 3 2 2 2" xfId="2820" xr:uid="{00000000-0005-0000-0000-0000ECBE0000}"/>
    <cellStyle name="Normal 96 3 2 3 2 2 2 2" xfId="5860" xr:uid="{00000000-0005-0000-0000-0000EDBE0000}"/>
    <cellStyle name="Normal 96 3 2 3 2 2 2 2 2" xfId="15377" xr:uid="{00000000-0005-0000-0000-0000EEBE0000}"/>
    <cellStyle name="Normal 96 3 2 3 2 2 2 2 3" xfId="23530" xr:uid="{00000000-0005-0000-0000-0000EFBE0000}"/>
    <cellStyle name="Normal 96 3 2 3 2 2 2 2 4" xfId="31683" xr:uid="{00000000-0005-0000-0000-0000F0BE0000}"/>
    <cellStyle name="Normal 96 3 2 3 2 2 2 2 5" xfId="39915" xr:uid="{00000000-0005-0000-0000-0000F1BE0000}"/>
    <cellStyle name="Normal 96 3 2 3 2 2 2 2 6" xfId="49426" xr:uid="{00000000-0005-0000-0000-0000F2BE0000}"/>
    <cellStyle name="Normal 96 3 2 3 2 2 2 3" xfId="8420" xr:uid="{00000000-0005-0000-0000-0000F3BE0000}"/>
    <cellStyle name="Normal 96 3 2 3 2 2 2 3 2" xfId="17937" xr:uid="{00000000-0005-0000-0000-0000F4BE0000}"/>
    <cellStyle name="Normal 96 3 2 3 2 2 2 3 3" xfId="26090" xr:uid="{00000000-0005-0000-0000-0000F5BE0000}"/>
    <cellStyle name="Normal 96 3 2 3 2 2 2 3 4" xfId="34243" xr:uid="{00000000-0005-0000-0000-0000F6BE0000}"/>
    <cellStyle name="Normal 96 3 2 3 2 2 2 3 5" xfId="42475" xr:uid="{00000000-0005-0000-0000-0000F7BE0000}"/>
    <cellStyle name="Normal 96 3 2 3 2 2 2 3 6" xfId="51986" xr:uid="{00000000-0005-0000-0000-0000F8BE0000}"/>
    <cellStyle name="Normal 96 3 2 3 2 2 2 4" xfId="12337" xr:uid="{00000000-0005-0000-0000-0000F9BE0000}"/>
    <cellStyle name="Normal 96 3 2 3 2 2 2 5" xfId="20496" xr:uid="{00000000-0005-0000-0000-0000FABE0000}"/>
    <cellStyle name="Normal 96 3 2 3 2 2 2 6" xfId="28649" xr:uid="{00000000-0005-0000-0000-0000FBBE0000}"/>
    <cellStyle name="Normal 96 3 2 3 2 2 2 7" xfId="36881" xr:uid="{00000000-0005-0000-0000-0000FCBE0000}"/>
    <cellStyle name="Normal 96 3 2 3 2 2 2 8" xfId="46392" xr:uid="{00000000-0005-0000-0000-0000FDBE0000}"/>
    <cellStyle name="Normal 96 3 2 3 2 2 3" xfId="4580" xr:uid="{00000000-0005-0000-0000-0000FEBE0000}"/>
    <cellStyle name="Normal 96 3 2 3 2 2 3 2" xfId="14097" xr:uid="{00000000-0005-0000-0000-0000FFBE0000}"/>
    <cellStyle name="Normal 96 3 2 3 2 2 3 3" xfId="22250" xr:uid="{00000000-0005-0000-0000-000000BF0000}"/>
    <cellStyle name="Normal 96 3 2 3 2 2 3 4" xfId="30403" xr:uid="{00000000-0005-0000-0000-000001BF0000}"/>
    <cellStyle name="Normal 96 3 2 3 2 2 3 5" xfId="38635" xr:uid="{00000000-0005-0000-0000-000002BF0000}"/>
    <cellStyle name="Normal 96 3 2 3 2 2 3 6" xfId="48146" xr:uid="{00000000-0005-0000-0000-000003BF0000}"/>
    <cellStyle name="Normal 96 3 2 3 2 2 4" xfId="7140" xr:uid="{00000000-0005-0000-0000-000004BF0000}"/>
    <cellStyle name="Normal 96 3 2 3 2 2 4 2" xfId="16657" xr:uid="{00000000-0005-0000-0000-000005BF0000}"/>
    <cellStyle name="Normal 96 3 2 3 2 2 4 3" xfId="24810" xr:uid="{00000000-0005-0000-0000-000006BF0000}"/>
    <cellStyle name="Normal 96 3 2 3 2 2 4 4" xfId="32963" xr:uid="{00000000-0005-0000-0000-000007BF0000}"/>
    <cellStyle name="Normal 96 3 2 3 2 2 4 5" xfId="41195" xr:uid="{00000000-0005-0000-0000-000008BF0000}"/>
    <cellStyle name="Normal 96 3 2 3 2 2 4 6" xfId="50706" xr:uid="{00000000-0005-0000-0000-000009BF0000}"/>
    <cellStyle name="Normal 96 3 2 3 2 2 5" xfId="11057" xr:uid="{00000000-0005-0000-0000-00000ABF0000}"/>
    <cellStyle name="Normal 96 3 2 3 2 2 6" xfId="19216" xr:uid="{00000000-0005-0000-0000-00000BBF0000}"/>
    <cellStyle name="Normal 96 3 2 3 2 2 7" xfId="27369" xr:uid="{00000000-0005-0000-0000-00000CBF0000}"/>
    <cellStyle name="Normal 96 3 2 3 2 2 8" xfId="35601" xr:uid="{00000000-0005-0000-0000-00000DBF0000}"/>
    <cellStyle name="Normal 96 3 2 3 2 2 9" xfId="45112" xr:uid="{00000000-0005-0000-0000-00000EBF0000}"/>
    <cellStyle name="Normal 96 3 2 3 2 3" xfId="2180" xr:uid="{00000000-0005-0000-0000-00000FBF0000}"/>
    <cellStyle name="Normal 96 3 2 3 2 3 2" xfId="5220" xr:uid="{00000000-0005-0000-0000-000010BF0000}"/>
    <cellStyle name="Normal 96 3 2 3 2 3 2 2" xfId="14737" xr:uid="{00000000-0005-0000-0000-000011BF0000}"/>
    <cellStyle name="Normal 96 3 2 3 2 3 2 3" xfId="22890" xr:uid="{00000000-0005-0000-0000-000012BF0000}"/>
    <cellStyle name="Normal 96 3 2 3 2 3 2 4" xfId="31043" xr:uid="{00000000-0005-0000-0000-000013BF0000}"/>
    <cellStyle name="Normal 96 3 2 3 2 3 2 5" xfId="39275" xr:uid="{00000000-0005-0000-0000-000014BF0000}"/>
    <cellStyle name="Normal 96 3 2 3 2 3 2 6" xfId="48786" xr:uid="{00000000-0005-0000-0000-000015BF0000}"/>
    <cellStyle name="Normal 96 3 2 3 2 3 3" xfId="7780" xr:uid="{00000000-0005-0000-0000-000016BF0000}"/>
    <cellStyle name="Normal 96 3 2 3 2 3 3 2" xfId="17297" xr:uid="{00000000-0005-0000-0000-000017BF0000}"/>
    <cellStyle name="Normal 96 3 2 3 2 3 3 3" xfId="25450" xr:uid="{00000000-0005-0000-0000-000018BF0000}"/>
    <cellStyle name="Normal 96 3 2 3 2 3 3 4" xfId="33603" xr:uid="{00000000-0005-0000-0000-000019BF0000}"/>
    <cellStyle name="Normal 96 3 2 3 2 3 3 5" xfId="41835" xr:uid="{00000000-0005-0000-0000-00001ABF0000}"/>
    <cellStyle name="Normal 96 3 2 3 2 3 3 6" xfId="51346" xr:uid="{00000000-0005-0000-0000-00001BBF0000}"/>
    <cellStyle name="Normal 96 3 2 3 2 3 4" xfId="11697" xr:uid="{00000000-0005-0000-0000-00001CBF0000}"/>
    <cellStyle name="Normal 96 3 2 3 2 3 5" xfId="19856" xr:uid="{00000000-0005-0000-0000-00001DBF0000}"/>
    <cellStyle name="Normal 96 3 2 3 2 3 6" xfId="28009" xr:uid="{00000000-0005-0000-0000-00001EBF0000}"/>
    <cellStyle name="Normal 96 3 2 3 2 3 7" xfId="36241" xr:uid="{00000000-0005-0000-0000-00001FBF0000}"/>
    <cellStyle name="Normal 96 3 2 3 2 3 8" xfId="45752" xr:uid="{00000000-0005-0000-0000-000020BF0000}"/>
    <cellStyle name="Normal 96 3 2 3 2 4" xfId="3940" xr:uid="{00000000-0005-0000-0000-000021BF0000}"/>
    <cellStyle name="Normal 96 3 2 3 2 4 2" xfId="13457" xr:uid="{00000000-0005-0000-0000-000022BF0000}"/>
    <cellStyle name="Normal 96 3 2 3 2 4 3" xfId="21610" xr:uid="{00000000-0005-0000-0000-000023BF0000}"/>
    <cellStyle name="Normal 96 3 2 3 2 4 4" xfId="29763" xr:uid="{00000000-0005-0000-0000-000024BF0000}"/>
    <cellStyle name="Normal 96 3 2 3 2 4 5" xfId="37995" xr:uid="{00000000-0005-0000-0000-000025BF0000}"/>
    <cellStyle name="Normal 96 3 2 3 2 4 6" xfId="47506" xr:uid="{00000000-0005-0000-0000-000026BF0000}"/>
    <cellStyle name="Normal 96 3 2 3 2 5" xfId="6500" xr:uid="{00000000-0005-0000-0000-000027BF0000}"/>
    <cellStyle name="Normal 96 3 2 3 2 5 2" xfId="16017" xr:uid="{00000000-0005-0000-0000-000028BF0000}"/>
    <cellStyle name="Normal 96 3 2 3 2 5 3" xfId="24170" xr:uid="{00000000-0005-0000-0000-000029BF0000}"/>
    <cellStyle name="Normal 96 3 2 3 2 5 4" xfId="32323" xr:uid="{00000000-0005-0000-0000-00002ABF0000}"/>
    <cellStyle name="Normal 96 3 2 3 2 5 5" xfId="40555" xr:uid="{00000000-0005-0000-0000-00002BBF0000}"/>
    <cellStyle name="Normal 96 3 2 3 2 5 6" xfId="50066" xr:uid="{00000000-0005-0000-0000-00002CBF0000}"/>
    <cellStyle name="Normal 96 3 2 3 2 6" xfId="10417" xr:uid="{00000000-0005-0000-0000-00002DBF0000}"/>
    <cellStyle name="Normal 96 3 2 3 2 7" xfId="18576" xr:uid="{00000000-0005-0000-0000-00002EBF0000}"/>
    <cellStyle name="Normal 96 3 2 3 2 8" xfId="26729" xr:uid="{00000000-0005-0000-0000-00002FBF0000}"/>
    <cellStyle name="Normal 96 3 2 3 2 9" xfId="34961" xr:uid="{00000000-0005-0000-0000-000030BF0000}"/>
    <cellStyle name="Normal 96 3 2 3 3" xfId="1217" xr:uid="{00000000-0005-0000-0000-000031BF0000}"/>
    <cellStyle name="Normal 96 3 2 3 3 2" xfId="2500" xr:uid="{00000000-0005-0000-0000-000032BF0000}"/>
    <cellStyle name="Normal 96 3 2 3 3 2 2" xfId="5540" xr:uid="{00000000-0005-0000-0000-000033BF0000}"/>
    <cellStyle name="Normal 96 3 2 3 3 2 2 2" xfId="15057" xr:uid="{00000000-0005-0000-0000-000034BF0000}"/>
    <cellStyle name="Normal 96 3 2 3 3 2 2 3" xfId="23210" xr:uid="{00000000-0005-0000-0000-000035BF0000}"/>
    <cellStyle name="Normal 96 3 2 3 3 2 2 4" xfId="31363" xr:uid="{00000000-0005-0000-0000-000036BF0000}"/>
    <cellStyle name="Normal 96 3 2 3 3 2 2 5" xfId="39595" xr:uid="{00000000-0005-0000-0000-000037BF0000}"/>
    <cellStyle name="Normal 96 3 2 3 3 2 2 6" xfId="49106" xr:uid="{00000000-0005-0000-0000-000038BF0000}"/>
    <cellStyle name="Normal 96 3 2 3 3 2 3" xfId="8100" xr:uid="{00000000-0005-0000-0000-000039BF0000}"/>
    <cellStyle name="Normal 96 3 2 3 3 2 3 2" xfId="17617" xr:uid="{00000000-0005-0000-0000-00003ABF0000}"/>
    <cellStyle name="Normal 96 3 2 3 3 2 3 3" xfId="25770" xr:uid="{00000000-0005-0000-0000-00003BBF0000}"/>
    <cellStyle name="Normal 96 3 2 3 3 2 3 4" xfId="33923" xr:uid="{00000000-0005-0000-0000-00003CBF0000}"/>
    <cellStyle name="Normal 96 3 2 3 3 2 3 5" xfId="42155" xr:uid="{00000000-0005-0000-0000-00003DBF0000}"/>
    <cellStyle name="Normal 96 3 2 3 3 2 3 6" xfId="51666" xr:uid="{00000000-0005-0000-0000-00003EBF0000}"/>
    <cellStyle name="Normal 96 3 2 3 3 2 4" xfId="12017" xr:uid="{00000000-0005-0000-0000-00003FBF0000}"/>
    <cellStyle name="Normal 96 3 2 3 3 2 5" xfId="20176" xr:uid="{00000000-0005-0000-0000-000040BF0000}"/>
    <cellStyle name="Normal 96 3 2 3 3 2 6" xfId="28329" xr:uid="{00000000-0005-0000-0000-000041BF0000}"/>
    <cellStyle name="Normal 96 3 2 3 3 2 7" xfId="36561" xr:uid="{00000000-0005-0000-0000-000042BF0000}"/>
    <cellStyle name="Normal 96 3 2 3 3 2 8" xfId="46072" xr:uid="{00000000-0005-0000-0000-000043BF0000}"/>
    <cellStyle name="Normal 96 3 2 3 3 3" xfId="4260" xr:uid="{00000000-0005-0000-0000-000044BF0000}"/>
    <cellStyle name="Normal 96 3 2 3 3 3 2" xfId="13777" xr:uid="{00000000-0005-0000-0000-000045BF0000}"/>
    <cellStyle name="Normal 96 3 2 3 3 3 3" xfId="21930" xr:uid="{00000000-0005-0000-0000-000046BF0000}"/>
    <cellStyle name="Normal 96 3 2 3 3 3 4" xfId="30083" xr:uid="{00000000-0005-0000-0000-000047BF0000}"/>
    <cellStyle name="Normal 96 3 2 3 3 3 5" xfId="38315" xr:uid="{00000000-0005-0000-0000-000048BF0000}"/>
    <cellStyle name="Normal 96 3 2 3 3 3 6" xfId="47826" xr:uid="{00000000-0005-0000-0000-000049BF0000}"/>
    <cellStyle name="Normal 96 3 2 3 3 4" xfId="6820" xr:uid="{00000000-0005-0000-0000-00004ABF0000}"/>
    <cellStyle name="Normal 96 3 2 3 3 4 2" xfId="16337" xr:uid="{00000000-0005-0000-0000-00004BBF0000}"/>
    <cellStyle name="Normal 96 3 2 3 3 4 3" xfId="24490" xr:uid="{00000000-0005-0000-0000-00004CBF0000}"/>
    <cellStyle name="Normal 96 3 2 3 3 4 4" xfId="32643" xr:uid="{00000000-0005-0000-0000-00004DBF0000}"/>
    <cellStyle name="Normal 96 3 2 3 3 4 5" xfId="40875" xr:uid="{00000000-0005-0000-0000-00004EBF0000}"/>
    <cellStyle name="Normal 96 3 2 3 3 4 6" xfId="50386" xr:uid="{00000000-0005-0000-0000-00004FBF0000}"/>
    <cellStyle name="Normal 96 3 2 3 3 5" xfId="10737" xr:uid="{00000000-0005-0000-0000-000050BF0000}"/>
    <cellStyle name="Normal 96 3 2 3 3 6" xfId="18896" xr:uid="{00000000-0005-0000-0000-000051BF0000}"/>
    <cellStyle name="Normal 96 3 2 3 3 7" xfId="27049" xr:uid="{00000000-0005-0000-0000-000052BF0000}"/>
    <cellStyle name="Normal 96 3 2 3 3 8" xfId="35281" xr:uid="{00000000-0005-0000-0000-000053BF0000}"/>
    <cellStyle name="Normal 96 3 2 3 3 9" xfId="44792" xr:uid="{00000000-0005-0000-0000-000054BF0000}"/>
    <cellStyle name="Normal 96 3 2 3 4" xfId="1860" xr:uid="{00000000-0005-0000-0000-000055BF0000}"/>
    <cellStyle name="Normal 96 3 2 3 4 2" xfId="4900" xr:uid="{00000000-0005-0000-0000-000056BF0000}"/>
    <cellStyle name="Normal 96 3 2 3 4 2 2" xfId="14417" xr:uid="{00000000-0005-0000-0000-000057BF0000}"/>
    <cellStyle name="Normal 96 3 2 3 4 2 3" xfId="22570" xr:uid="{00000000-0005-0000-0000-000058BF0000}"/>
    <cellStyle name="Normal 96 3 2 3 4 2 4" xfId="30723" xr:uid="{00000000-0005-0000-0000-000059BF0000}"/>
    <cellStyle name="Normal 96 3 2 3 4 2 5" xfId="38955" xr:uid="{00000000-0005-0000-0000-00005ABF0000}"/>
    <cellStyle name="Normal 96 3 2 3 4 2 6" xfId="48466" xr:uid="{00000000-0005-0000-0000-00005BBF0000}"/>
    <cellStyle name="Normal 96 3 2 3 4 3" xfId="7460" xr:uid="{00000000-0005-0000-0000-00005CBF0000}"/>
    <cellStyle name="Normal 96 3 2 3 4 3 2" xfId="16977" xr:uid="{00000000-0005-0000-0000-00005DBF0000}"/>
    <cellStyle name="Normal 96 3 2 3 4 3 3" xfId="25130" xr:uid="{00000000-0005-0000-0000-00005EBF0000}"/>
    <cellStyle name="Normal 96 3 2 3 4 3 4" xfId="33283" xr:uid="{00000000-0005-0000-0000-00005FBF0000}"/>
    <cellStyle name="Normal 96 3 2 3 4 3 5" xfId="41515" xr:uid="{00000000-0005-0000-0000-000060BF0000}"/>
    <cellStyle name="Normal 96 3 2 3 4 3 6" xfId="51026" xr:uid="{00000000-0005-0000-0000-000061BF0000}"/>
    <cellStyle name="Normal 96 3 2 3 4 4" xfId="11377" xr:uid="{00000000-0005-0000-0000-000062BF0000}"/>
    <cellStyle name="Normal 96 3 2 3 4 5" xfId="19536" xr:uid="{00000000-0005-0000-0000-000063BF0000}"/>
    <cellStyle name="Normal 96 3 2 3 4 6" xfId="27689" xr:uid="{00000000-0005-0000-0000-000064BF0000}"/>
    <cellStyle name="Normal 96 3 2 3 4 7" xfId="35921" xr:uid="{00000000-0005-0000-0000-000065BF0000}"/>
    <cellStyle name="Normal 96 3 2 3 4 8" xfId="45432" xr:uid="{00000000-0005-0000-0000-000066BF0000}"/>
    <cellStyle name="Normal 96 3 2 3 5" xfId="3617" xr:uid="{00000000-0005-0000-0000-000067BF0000}"/>
    <cellStyle name="Normal 96 3 2 3 5 2" xfId="13134" xr:uid="{00000000-0005-0000-0000-000068BF0000}"/>
    <cellStyle name="Normal 96 3 2 3 5 3" xfId="21290" xr:uid="{00000000-0005-0000-0000-000069BF0000}"/>
    <cellStyle name="Normal 96 3 2 3 5 4" xfId="29443" xr:uid="{00000000-0005-0000-0000-00006ABF0000}"/>
    <cellStyle name="Normal 96 3 2 3 5 5" xfId="37675" xr:uid="{00000000-0005-0000-0000-00006BBF0000}"/>
    <cellStyle name="Normal 96 3 2 3 5 6" xfId="47186" xr:uid="{00000000-0005-0000-0000-00006CBF0000}"/>
    <cellStyle name="Normal 96 3 2 3 6" xfId="6180" xr:uid="{00000000-0005-0000-0000-00006DBF0000}"/>
    <cellStyle name="Normal 96 3 2 3 6 2" xfId="15697" xr:uid="{00000000-0005-0000-0000-00006EBF0000}"/>
    <cellStyle name="Normal 96 3 2 3 6 3" xfId="23850" xr:uid="{00000000-0005-0000-0000-00006FBF0000}"/>
    <cellStyle name="Normal 96 3 2 3 6 4" xfId="32003" xr:uid="{00000000-0005-0000-0000-000070BF0000}"/>
    <cellStyle name="Normal 96 3 2 3 6 5" xfId="40235" xr:uid="{00000000-0005-0000-0000-000071BF0000}"/>
    <cellStyle name="Normal 96 3 2 3 6 6" xfId="49746" xr:uid="{00000000-0005-0000-0000-000072BF0000}"/>
    <cellStyle name="Normal 96 3 2 3 7" xfId="10097" xr:uid="{00000000-0005-0000-0000-000073BF0000}"/>
    <cellStyle name="Normal 96 3 2 3 8" xfId="18256" xr:uid="{00000000-0005-0000-0000-000074BF0000}"/>
    <cellStyle name="Normal 96 3 2 3 9" xfId="26409" xr:uid="{00000000-0005-0000-0000-000075BF0000}"/>
    <cellStyle name="Normal 96 3 2 30" xfId="9764" xr:uid="{00000000-0005-0000-0000-000076BF0000}"/>
    <cellStyle name="Normal 96 3 2 30 2" xfId="43819" xr:uid="{00000000-0005-0000-0000-000077BF0000}"/>
    <cellStyle name="Normal 96 3 2 30 3" xfId="53330" xr:uid="{00000000-0005-0000-0000-000078BF0000}"/>
    <cellStyle name="Normal 96 3 2 31" xfId="9843" xr:uid="{00000000-0005-0000-0000-000079BF0000}"/>
    <cellStyle name="Normal 96 3 2 31 2" xfId="43898" xr:uid="{00000000-0005-0000-0000-00007ABF0000}"/>
    <cellStyle name="Normal 96 3 2 31 3" xfId="53409" xr:uid="{00000000-0005-0000-0000-00007BBF0000}"/>
    <cellStyle name="Normal 96 3 2 32" xfId="9937" xr:uid="{00000000-0005-0000-0000-00007CBF0000}"/>
    <cellStyle name="Normal 96 3 2 33" xfId="18096" xr:uid="{00000000-0005-0000-0000-00007DBF0000}"/>
    <cellStyle name="Normal 96 3 2 34" xfId="26249" xr:uid="{00000000-0005-0000-0000-00007EBF0000}"/>
    <cellStyle name="Normal 96 3 2 35" xfId="34402" xr:uid="{00000000-0005-0000-0000-00007FBF0000}"/>
    <cellStyle name="Normal 96 3 2 36" xfId="34481" xr:uid="{00000000-0005-0000-0000-000080BF0000}"/>
    <cellStyle name="Normal 96 3 2 37" xfId="43992" xr:uid="{00000000-0005-0000-0000-000081BF0000}"/>
    <cellStyle name="Normal 96 3 2 38" xfId="53503" xr:uid="{00000000-0005-0000-0000-000082BF0000}"/>
    <cellStyle name="Normal 96 3 2 39" xfId="53582" xr:uid="{00000000-0005-0000-0000-000083BF0000}"/>
    <cellStyle name="Normal 96 3 2 4" xfId="731" xr:uid="{00000000-0005-0000-0000-000084BF0000}"/>
    <cellStyle name="Normal 96 3 2 4 10" xfId="44312" xr:uid="{00000000-0005-0000-0000-000085BF0000}"/>
    <cellStyle name="Normal 96 3 2 4 2" xfId="1377" xr:uid="{00000000-0005-0000-0000-000086BF0000}"/>
    <cellStyle name="Normal 96 3 2 4 2 2" xfId="2660" xr:uid="{00000000-0005-0000-0000-000087BF0000}"/>
    <cellStyle name="Normal 96 3 2 4 2 2 2" xfId="5700" xr:uid="{00000000-0005-0000-0000-000088BF0000}"/>
    <cellStyle name="Normal 96 3 2 4 2 2 2 2" xfId="15217" xr:uid="{00000000-0005-0000-0000-000089BF0000}"/>
    <cellStyle name="Normal 96 3 2 4 2 2 2 3" xfId="23370" xr:uid="{00000000-0005-0000-0000-00008ABF0000}"/>
    <cellStyle name="Normal 96 3 2 4 2 2 2 4" xfId="31523" xr:uid="{00000000-0005-0000-0000-00008BBF0000}"/>
    <cellStyle name="Normal 96 3 2 4 2 2 2 5" xfId="39755" xr:uid="{00000000-0005-0000-0000-00008CBF0000}"/>
    <cellStyle name="Normal 96 3 2 4 2 2 2 6" xfId="49266" xr:uid="{00000000-0005-0000-0000-00008DBF0000}"/>
    <cellStyle name="Normal 96 3 2 4 2 2 3" xfId="8260" xr:uid="{00000000-0005-0000-0000-00008EBF0000}"/>
    <cellStyle name="Normal 96 3 2 4 2 2 3 2" xfId="17777" xr:uid="{00000000-0005-0000-0000-00008FBF0000}"/>
    <cellStyle name="Normal 96 3 2 4 2 2 3 3" xfId="25930" xr:uid="{00000000-0005-0000-0000-000090BF0000}"/>
    <cellStyle name="Normal 96 3 2 4 2 2 3 4" xfId="34083" xr:uid="{00000000-0005-0000-0000-000091BF0000}"/>
    <cellStyle name="Normal 96 3 2 4 2 2 3 5" xfId="42315" xr:uid="{00000000-0005-0000-0000-000092BF0000}"/>
    <cellStyle name="Normal 96 3 2 4 2 2 3 6" xfId="51826" xr:uid="{00000000-0005-0000-0000-000093BF0000}"/>
    <cellStyle name="Normal 96 3 2 4 2 2 4" xfId="12177" xr:uid="{00000000-0005-0000-0000-000094BF0000}"/>
    <cellStyle name="Normal 96 3 2 4 2 2 5" xfId="20336" xr:uid="{00000000-0005-0000-0000-000095BF0000}"/>
    <cellStyle name="Normal 96 3 2 4 2 2 6" xfId="28489" xr:uid="{00000000-0005-0000-0000-000096BF0000}"/>
    <cellStyle name="Normal 96 3 2 4 2 2 7" xfId="36721" xr:uid="{00000000-0005-0000-0000-000097BF0000}"/>
    <cellStyle name="Normal 96 3 2 4 2 2 8" xfId="46232" xr:uid="{00000000-0005-0000-0000-000098BF0000}"/>
    <cellStyle name="Normal 96 3 2 4 2 3" xfId="4420" xr:uid="{00000000-0005-0000-0000-000099BF0000}"/>
    <cellStyle name="Normal 96 3 2 4 2 3 2" xfId="13937" xr:uid="{00000000-0005-0000-0000-00009ABF0000}"/>
    <cellStyle name="Normal 96 3 2 4 2 3 3" xfId="22090" xr:uid="{00000000-0005-0000-0000-00009BBF0000}"/>
    <cellStyle name="Normal 96 3 2 4 2 3 4" xfId="30243" xr:uid="{00000000-0005-0000-0000-00009CBF0000}"/>
    <cellStyle name="Normal 96 3 2 4 2 3 5" xfId="38475" xr:uid="{00000000-0005-0000-0000-00009DBF0000}"/>
    <cellStyle name="Normal 96 3 2 4 2 3 6" xfId="47986" xr:uid="{00000000-0005-0000-0000-00009EBF0000}"/>
    <cellStyle name="Normal 96 3 2 4 2 4" xfId="6980" xr:uid="{00000000-0005-0000-0000-00009FBF0000}"/>
    <cellStyle name="Normal 96 3 2 4 2 4 2" xfId="16497" xr:uid="{00000000-0005-0000-0000-0000A0BF0000}"/>
    <cellStyle name="Normal 96 3 2 4 2 4 3" xfId="24650" xr:uid="{00000000-0005-0000-0000-0000A1BF0000}"/>
    <cellStyle name="Normal 96 3 2 4 2 4 4" xfId="32803" xr:uid="{00000000-0005-0000-0000-0000A2BF0000}"/>
    <cellStyle name="Normal 96 3 2 4 2 4 5" xfId="41035" xr:uid="{00000000-0005-0000-0000-0000A3BF0000}"/>
    <cellStyle name="Normal 96 3 2 4 2 4 6" xfId="50546" xr:uid="{00000000-0005-0000-0000-0000A4BF0000}"/>
    <cellStyle name="Normal 96 3 2 4 2 5" xfId="10897" xr:uid="{00000000-0005-0000-0000-0000A5BF0000}"/>
    <cellStyle name="Normal 96 3 2 4 2 6" xfId="19056" xr:uid="{00000000-0005-0000-0000-0000A6BF0000}"/>
    <cellStyle name="Normal 96 3 2 4 2 7" xfId="27209" xr:uid="{00000000-0005-0000-0000-0000A7BF0000}"/>
    <cellStyle name="Normal 96 3 2 4 2 8" xfId="35441" xr:uid="{00000000-0005-0000-0000-0000A8BF0000}"/>
    <cellStyle name="Normal 96 3 2 4 2 9" xfId="44952" xr:uid="{00000000-0005-0000-0000-0000A9BF0000}"/>
    <cellStyle name="Normal 96 3 2 4 3" xfId="2020" xr:uid="{00000000-0005-0000-0000-0000AABF0000}"/>
    <cellStyle name="Normal 96 3 2 4 3 2" xfId="5060" xr:uid="{00000000-0005-0000-0000-0000ABBF0000}"/>
    <cellStyle name="Normal 96 3 2 4 3 2 2" xfId="14577" xr:uid="{00000000-0005-0000-0000-0000ACBF0000}"/>
    <cellStyle name="Normal 96 3 2 4 3 2 3" xfId="22730" xr:uid="{00000000-0005-0000-0000-0000ADBF0000}"/>
    <cellStyle name="Normal 96 3 2 4 3 2 4" xfId="30883" xr:uid="{00000000-0005-0000-0000-0000AEBF0000}"/>
    <cellStyle name="Normal 96 3 2 4 3 2 5" xfId="39115" xr:uid="{00000000-0005-0000-0000-0000AFBF0000}"/>
    <cellStyle name="Normal 96 3 2 4 3 2 6" xfId="48626" xr:uid="{00000000-0005-0000-0000-0000B0BF0000}"/>
    <cellStyle name="Normal 96 3 2 4 3 3" xfId="7620" xr:uid="{00000000-0005-0000-0000-0000B1BF0000}"/>
    <cellStyle name="Normal 96 3 2 4 3 3 2" xfId="17137" xr:uid="{00000000-0005-0000-0000-0000B2BF0000}"/>
    <cellStyle name="Normal 96 3 2 4 3 3 3" xfId="25290" xr:uid="{00000000-0005-0000-0000-0000B3BF0000}"/>
    <cellStyle name="Normal 96 3 2 4 3 3 4" xfId="33443" xr:uid="{00000000-0005-0000-0000-0000B4BF0000}"/>
    <cellStyle name="Normal 96 3 2 4 3 3 5" xfId="41675" xr:uid="{00000000-0005-0000-0000-0000B5BF0000}"/>
    <cellStyle name="Normal 96 3 2 4 3 3 6" xfId="51186" xr:uid="{00000000-0005-0000-0000-0000B6BF0000}"/>
    <cellStyle name="Normal 96 3 2 4 3 4" xfId="11537" xr:uid="{00000000-0005-0000-0000-0000B7BF0000}"/>
    <cellStyle name="Normal 96 3 2 4 3 5" xfId="19696" xr:uid="{00000000-0005-0000-0000-0000B8BF0000}"/>
    <cellStyle name="Normal 96 3 2 4 3 6" xfId="27849" xr:uid="{00000000-0005-0000-0000-0000B9BF0000}"/>
    <cellStyle name="Normal 96 3 2 4 3 7" xfId="36081" xr:uid="{00000000-0005-0000-0000-0000BABF0000}"/>
    <cellStyle name="Normal 96 3 2 4 3 8" xfId="45592" xr:uid="{00000000-0005-0000-0000-0000BBBF0000}"/>
    <cellStyle name="Normal 96 3 2 4 4" xfId="3777" xr:uid="{00000000-0005-0000-0000-0000BCBF0000}"/>
    <cellStyle name="Normal 96 3 2 4 4 2" xfId="13294" xr:uid="{00000000-0005-0000-0000-0000BDBF0000}"/>
    <cellStyle name="Normal 96 3 2 4 4 3" xfId="21450" xr:uid="{00000000-0005-0000-0000-0000BEBF0000}"/>
    <cellStyle name="Normal 96 3 2 4 4 4" xfId="29603" xr:uid="{00000000-0005-0000-0000-0000BFBF0000}"/>
    <cellStyle name="Normal 96 3 2 4 4 5" xfId="37835" xr:uid="{00000000-0005-0000-0000-0000C0BF0000}"/>
    <cellStyle name="Normal 96 3 2 4 4 6" xfId="47346" xr:uid="{00000000-0005-0000-0000-0000C1BF0000}"/>
    <cellStyle name="Normal 96 3 2 4 5" xfId="6340" xr:uid="{00000000-0005-0000-0000-0000C2BF0000}"/>
    <cellStyle name="Normal 96 3 2 4 5 2" xfId="15857" xr:uid="{00000000-0005-0000-0000-0000C3BF0000}"/>
    <cellStyle name="Normal 96 3 2 4 5 3" xfId="24010" xr:uid="{00000000-0005-0000-0000-0000C4BF0000}"/>
    <cellStyle name="Normal 96 3 2 4 5 4" xfId="32163" xr:uid="{00000000-0005-0000-0000-0000C5BF0000}"/>
    <cellStyle name="Normal 96 3 2 4 5 5" xfId="40395" xr:uid="{00000000-0005-0000-0000-0000C6BF0000}"/>
    <cellStyle name="Normal 96 3 2 4 5 6" xfId="49906" xr:uid="{00000000-0005-0000-0000-0000C7BF0000}"/>
    <cellStyle name="Normal 96 3 2 4 6" xfId="10257" xr:uid="{00000000-0005-0000-0000-0000C8BF0000}"/>
    <cellStyle name="Normal 96 3 2 4 7" xfId="18416" xr:uid="{00000000-0005-0000-0000-0000C9BF0000}"/>
    <cellStyle name="Normal 96 3 2 4 8" xfId="26569" xr:uid="{00000000-0005-0000-0000-0000CABF0000}"/>
    <cellStyle name="Normal 96 3 2 4 9" xfId="34801" xr:uid="{00000000-0005-0000-0000-0000CBBF0000}"/>
    <cellStyle name="Normal 96 3 2 40" xfId="53661" xr:uid="{00000000-0005-0000-0000-0000CCBF0000}"/>
    <cellStyle name="Normal 96 3 2 41" xfId="53740" xr:uid="{00000000-0005-0000-0000-0000CDBF0000}"/>
    <cellStyle name="Normal 96 3 2 42" xfId="53819" xr:uid="{00000000-0005-0000-0000-0000CEBF0000}"/>
    <cellStyle name="Normal 96 3 2 5" xfId="1057" xr:uid="{00000000-0005-0000-0000-0000CFBF0000}"/>
    <cellStyle name="Normal 96 3 2 5 2" xfId="2340" xr:uid="{00000000-0005-0000-0000-0000D0BF0000}"/>
    <cellStyle name="Normal 96 3 2 5 2 2" xfId="5380" xr:uid="{00000000-0005-0000-0000-0000D1BF0000}"/>
    <cellStyle name="Normal 96 3 2 5 2 2 2" xfId="14897" xr:uid="{00000000-0005-0000-0000-0000D2BF0000}"/>
    <cellStyle name="Normal 96 3 2 5 2 2 3" xfId="23050" xr:uid="{00000000-0005-0000-0000-0000D3BF0000}"/>
    <cellStyle name="Normal 96 3 2 5 2 2 4" xfId="31203" xr:uid="{00000000-0005-0000-0000-0000D4BF0000}"/>
    <cellStyle name="Normal 96 3 2 5 2 2 5" xfId="39435" xr:uid="{00000000-0005-0000-0000-0000D5BF0000}"/>
    <cellStyle name="Normal 96 3 2 5 2 2 6" xfId="48946" xr:uid="{00000000-0005-0000-0000-0000D6BF0000}"/>
    <cellStyle name="Normal 96 3 2 5 2 3" xfId="7940" xr:uid="{00000000-0005-0000-0000-0000D7BF0000}"/>
    <cellStyle name="Normal 96 3 2 5 2 3 2" xfId="17457" xr:uid="{00000000-0005-0000-0000-0000D8BF0000}"/>
    <cellStyle name="Normal 96 3 2 5 2 3 3" xfId="25610" xr:uid="{00000000-0005-0000-0000-0000D9BF0000}"/>
    <cellStyle name="Normal 96 3 2 5 2 3 4" xfId="33763" xr:uid="{00000000-0005-0000-0000-0000DABF0000}"/>
    <cellStyle name="Normal 96 3 2 5 2 3 5" xfId="41995" xr:uid="{00000000-0005-0000-0000-0000DBBF0000}"/>
    <cellStyle name="Normal 96 3 2 5 2 3 6" xfId="51506" xr:uid="{00000000-0005-0000-0000-0000DCBF0000}"/>
    <cellStyle name="Normal 96 3 2 5 2 4" xfId="11857" xr:uid="{00000000-0005-0000-0000-0000DDBF0000}"/>
    <cellStyle name="Normal 96 3 2 5 2 5" xfId="20016" xr:uid="{00000000-0005-0000-0000-0000DEBF0000}"/>
    <cellStyle name="Normal 96 3 2 5 2 6" xfId="28169" xr:uid="{00000000-0005-0000-0000-0000DFBF0000}"/>
    <cellStyle name="Normal 96 3 2 5 2 7" xfId="36401" xr:uid="{00000000-0005-0000-0000-0000E0BF0000}"/>
    <cellStyle name="Normal 96 3 2 5 2 8" xfId="45912" xr:uid="{00000000-0005-0000-0000-0000E1BF0000}"/>
    <cellStyle name="Normal 96 3 2 5 3" xfId="4100" xr:uid="{00000000-0005-0000-0000-0000E2BF0000}"/>
    <cellStyle name="Normal 96 3 2 5 3 2" xfId="13617" xr:uid="{00000000-0005-0000-0000-0000E3BF0000}"/>
    <cellStyle name="Normal 96 3 2 5 3 3" xfId="21770" xr:uid="{00000000-0005-0000-0000-0000E4BF0000}"/>
    <cellStyle name="Normal 96 3 2 5 3 4" xfId="29923" xr:uid="{00000000-0005-0000-0000-0000E5BF0000}"/>
    <cellStyle name="Normal 96 3 2 5 3 5" xfId="38155" xr:uid="{00000000-0005-0000-0000-0000E6BF0000}"/>
    <cellStyle name="Normal 96 3 2 5 3 6" xfId="47666" xr:uid="{00000000-0005-0000-0000-0000E7BF0000}"/>
    <cellStyle name="Normal 96 3 2 5 4" xfId="6660" xr:uid="{00000000-0005-0000-0000-0000E8BF0000}"/>
    <cellStyle name="Normal 96 3 2 5 4 2" xfId="16177" xr:uid="{00000000-0005-0000-0000-0000E9BF0000}"/>
    <cellStyle name="Normal 96 3 2 5 4 3" xfId="24330" xr:uid="{00000000-0005-0000-0000-0000EABF0000}"/>
    <cellStyle name="Normal 96 3 2 5 4 4" xfId="32483" xr:uid="{00000000-0005-0000-0000-0000EBBF0000}"/>
    <cellStyle name="Normal 96 3 2 5 4 5" xfId="40715" xr:uid="{00000000-0005-0000-0000-0000ECBF0000}"/>
    <cellStyle name="Normal 96 3 2 5 4 6" xfId="50226" xr:uid="{00000000-0005-0000-0000-0000EDBF0000}"/>
    <cellStyle name="Normal 96 3 2 5 5" xfId="10577" xr:uid="{00000000-0005-0000-0000-0000EEBF0000}"/>
    <cellStyle name="Normal 96 3 2 5 6" xfId="18736" xr:uid="{00000000-0005-0000-0000-0000EFBF0000}"/>
    <cellStyle name="Normal 96 3 2 5 7" xfId="26889" xr:uid="{00000000-0005-0000-0000-0000F0BF0000}"/>
    <cellStyle name="Normal 96 3 2 5 8" xfId="35121" xr:uid="{00000000-0005-0000-0000-0000F1BF0000}"/>
    <cellStyle name="Normal 96 3 2 5 9" xfId="44632" xr:uid="{00000000-0005-0000-0000-0000F2BF0000}"/>
    <cellStyle name="Normal 96 3 2 6" xfId="1700" xr:uid="{00000000-0005-0000-0000-0000F3BF0000}"/>
    <cellStyle name="Normal 96 3 2 6 2" xfId="4740" xr:uid="{00000000-0005-0000-0000-0000F4BF0000}"/>
    <cellStyle name="Normal 96 3 2 6 2 2" xfId="14257" xr:uid="{00000000-0005-0000-0000-0000F5BF0000}"/>
    <cellStyle name="Normal 96 3 2 6 2 3" xfId="22410" xr:uid="{00000000-0005-0000-0000-0000F6BF0000}"/>
    <cellStyle name="Normal 96 3 2 6 2 4" xfId="30563" xr:uid="{00000000-0005-0000-0000-0000F7BF0000}"/>
    <cellStyle name="Normal 96 3 2 6 2 5" xfId="38795" xr:uid="{00000000-0005-0000-0000-0000F8BF0000}"/>
    <cellStyle name="Normal 96 3 2 6 2 6" xfId="48306" xr:uid="{00000000-0005-0000-0000-0000F9BF0000}"/>
    <cellStyle name="Normal 96 3 2 6 3" xfId="7300" xr:uid="{00000000-0005-0000-0000-0000FABF0000}"/>
    <cellStyle name="Normal 96 3 2 6 3 2" xfId="16817" xr:uid="{00000000-0005-0000-0000-0000FBBF0000}"/>
    <cellStyle name="Normal 96 3 2 6 3 3" xfId="24970" xr:uid="{00000000-0005-0000-0000-0000FCBF0000}"/>
    <cellStyle name="Normal 96 3 2 6 3 4" xfId="33123" xr:uid="{00000000-0005-0000-0000-0000FDBF0000}"/>
    <cellStyle name="Normal 96 3 2 6 3 5" xfId="41355" xr:uid="{00000000-0005-0000-0000-0000FEBF0000}"/>
    <cellStyle name="Normal 96 3 2 6 3 6" xfId="50866" xr:uid="{00000000-0005-0000-0000-0000FFBF0000}"/>
    <cellStyle name="Normal 96 3 2 6 4" xfId="11217" xr:uid="{00000000-0005-0000-0000-000000C00000}"/>
    <cellStyle name="Normal 96 3 2 6 5" xfId="19376" xr:uid="{00000000-0005-0000-0000-000001C00000}"/>
    <cellStyle name="Normal 96 3 2 6 6" xfId="27529" xr:uid="{00000000-0005-0000-0000-000002C00000}"/>
    <cellStyle name="Normal 96 3 2 6 7" xfId="35761" xr:uid="{00000000-0005-0000-0000-000003C00000}"/>
    <cellStyle name="Normal 96 3 2 6 8" xfId="45272" xr:uid="{00000000-0005-0000-0000-000004C00000}"/>
    <cellStyle name="Normal 96 3 2 7" xfId="2979" xr:uid="{00000000-0005-0000-0000-000005C00000}"/>
    <cellStyle name="Normal 96 3 2 7 2" xfId="12496" xr:uid="{00000000-0005-0000-0000-000006C00000}"/>
    <cellStyle name="Normal 96 3 2 7 3" xfId="20655" xr:uid="{00000000-0005-0000-0000-000007C00000}"/>
    <cellStyle name="Normal 96 3 2 7 4" xfId="28808" xr:uid="{00000000-0005-0000-0000-000008C00000}"/>
    <cellStyle name="Normal 96 3 2 7 5" xfId="37040" xr:uid="{00000000-0005-0000-0000-000009C00000}"/>
    <cellStyle name="Normal 96 3 2 7 6" xfId="46551" xr:uid="{00000000-0005-0000-0000-00000AC00000}"/>
    <cellStyle name="Normal 96 3 2 8" xfId="3058" xr:uid="{00000000-0005-0000-0000-00000BC00000}"/>
    <cellStyle name="Normal 96 3 2 8 2" xfId="12575" xr:uid="{00000000-0005-0000-0000-00000CC00000}"/>
    <cellStyle name="Normal 96 3 2 8 3" xfId="20734" xr:uid="{00000000-0005-0000-0000-00000DC00000}"/>
    <cellStyle name="Normal 96 3 2 8 4" xfId="28887" xr:uid="{00000000-0005-0000-0000-00000EC00000}"/>
    <cellStyle name="Normal 96 3 2 8 5" xfId="37119" xr:uid="{00000000-0005-0000-0000-00000FC00000}"/>
    <cellStyle name="Normal 96 3 2 8 6" xfId="46630" xr:uid="{00000000-0005-0000-0000-000010C00000}"/>
    <cellStyle name="Normal 96 3 2 9" xfId="3137" xr:uid="{00000000-0005-0000-0000-000011C00000}"/>
    <cellStyle name="Normal 96 3 2 9 2" xfId="12654" xr:uid="{00000000-0005-0000-0000-000012C00000}"/>
    <cellStyle name="Normal 96 3 2 9 3" xfId="20813" xr:uid="{00000000-0005-0000-0000-000013C00000}"/>
    <cellStyle name="Normal 96 3 2 9 4" xfId="28966" xr:uid="{00000000-0005-0000-0000-000014C00000}"/>
    <cellStyle name="Normal 96 3 2 9 5" xfId="37198" xr:uid="{00000000-0005-0000-0000-000015C00000}"/>
    <cellStyle name="Normal 96 3 2 9 6" xfId="46709" xr:uid="{00000000-0005-0000-0000-000016C00000}"/>
    <cellStyle name="Normal 96 3 20" xfId="8848" xr:uid="{00000000-0005-0000-0000-000017C00000}"/>
    <cellStyle name="Normal 96 3 20 2" xfId="42903" xr:uid="{00000000-0005-0000-0000-000018C00000}"/>
    <cellStyle name="Normal 96 3 20 3" xfId="52414" xr:uid="{00000000-0005-0000-0000-000019C00000}"/>
    <cellStyle name="Normal 96 3 21" xfId="8927" xr:uid="{00000000-0005-0000-0000-00001AC00000}"/>
    <cellStyle name="Normal 96 3 21 2" xfId="42982" xr:uid="{00000000-0005-0000-0000-00001BC00000}"/>
    <cellStyle name="Normal 96 3 21 3" xfId="52493" xr:uid="{00000000-0005-0000-0000-00001CC00000}"/>
    <cellStyle name="Normal 96 3 22" xfId="9006" xr:uid="{00000000-0005-0000-0000-00001DC00000}"/>
    <cellStyle name="Normal 96 3 22 2" xfId="43061" xr:uid="{00000000-0005-0000-0000-00001EC00000}"/>
    <cellStyle name="Normal 96 3 22 3" xfId="52572" xr:uid="{00000000-0005-0000-0000-00001FC00000}"/>
    <cellStyle name="Normal 96 3 23" xfId="9085" xr:uid="{00000000-0005-0000-0000-000020C00000}"/>
    <cellStyle name="Normal 96 3 23 2" xfId="43140" xr:uid="{00000000-0005-0000-0000-000021C00000}"/>
    <cellStyle name="Normal 96 3 23 3" xfId="52651" xr:uid="{00000000-0005-0000-0000-000022C00000}"/>
    <cellStyle name="Normal 96 3 24" xfId="9164" xr:uid="{00000000-0005-0000-0000-000023C00000}"/>
    <cellStyle name="Normal 96 3 24 2" xfId="43219" xr:uid="{00000000-0005-0000-0000-000024C00000}"/>
    <cellStyle name="Normal 96 3 24 3" xfId="52730" xr:uid="{00000000-0005-0000-0000-000025C00000}"/>
    <cellStyle name="Normal 96 3 25" xfId="9243" xr:uid="{00000000-0005-0000-0000-000026C00000}"/>
    <cellStyle name="Normal 96 3 25 2" xfId="43298" xr:uid="{00000000-0005-0000-0000-000027C00000}"/>
    <cellStyle name="Normal 96 3 25 3" xfId="52809" xr:uid="{00000000-0005-0000-0000-000028C00000}"/>
    <cellStyle name="Normal 96 3 26" xfId="9322" xr:uid="{00000000-0005-0000-0000-000029C00000}"/>
    <cellStyle name="Normal 96 3 26 2" xfId="43377" xr:uid="{00000000-0005-0000-0000-00002AC00000}"/>
    <cellStyle name="Normal 96 3 26 3" xfId="52888" xr:uid="{00000000-0005-0000-0000-00002BC00000}"/>
    <cellStyle name="Normal 96 3 27" xfId="9401" xr:uid="{00000000-0005-0000-0000-00002CC00000}"/>
    <cellStyle name="Normal 96 3 27 2" xfId="43456" xr:uid="{00000000-0005-0000-0000-00002DC00000}"/>
    <cellStyle name="Normal 96 3 27 3" xfId="52967" xr:uid="{00000000-0005-0000-0000-00002EC00000}"/>
    <cellStyle name="Normal 96 3 28" xfId="9480" xr:uid="{00000000-0005-0000-0000-00002FC00000}"/>
    <cellStyle name="Normal 96 3 28 2" xfId="43535" xr:uid="{00000000-0005-0000-0000-000030C00000}"/>
    <cellStyle name="Normal 96 3 28 3" xfId="53046" xr:uid="{00000000-0005-0000-0000-000031C00000}"/>
    <cellStyle name="Normal 96 3 29" xfId="9559" xr:uid="{00000000-0005-0000-0000-000032C00000}"/>
    <cellStyle name="Normal 96 3 29 2" xfId="43614" xr:uid="{00000000-0005-0000-0000-000033C00000}"/>
    <cellStyle name="Normal 96 3 29 3" xfId="53125" xr:uid="{00000000-0005-0000-0000-000034C00000}"/>
    <cellStyle name="Normal 96 3 3" xfId="440" xr:uid="{00000000-0005-0000-0000-000035C00000}"/>
    <cellStyle name="Normal 96 3 3 10" xfId="26282" xr:uid="{00000000-0005-0000-0000-000036C00000}"/>
    <cellStyle name="Normal 96 3 3 11" xfId="34514" xr:uid="{00000000-0005-0000-0000-000037C00000}"/>
    <cellStyle name="Normal 96 3 3 12" xfId="44025" xr:uid="{00000000-0005-0000-0000-000038C00000}"/>
    <cellStyle name="Normal 96 3 3 2" xfId="601" xr:uid="{00000000-0005-0000-0000-000039C00000}"/>
    <cellStyle name="Normal 96 3 3 2 10" xfId="34674" xr:uid="{00000000-0005-0000-0000-00003AC00000}"/>
    <cellStyle name="Normal 96 3 3 2 11" xfId="44185" xr:uid="{00000000-0005-0000-0000-00003BC00000}"/>
    <cellStyle name="Normal 96 3 3 2 2" xfId="927" xr:uid="{00000000-0005-0000-0000-00003CC00000}"/>
    <cellStyle name="Normal 96 3 3 2 2 10" xfId="44505" xr:uid="{00000000-0005-0000-0000-00003DC00000}"/>
    <cellStyle name="Normal 96 3 3 2 2 2" xfId="1570" xr:uid="{00000000-0005-0000-0000-00003EC00000}"/>
    <cellStyle name="Normal 96 3 3 2 2 2 2" xfId="2853" xr:uid="{00000000-0005-0000-0000-00003FC00000}"/>
    <cellStyle name="Normal 96 3 3 2 2 2 2 2" xfId="5893" xr:uid="{00000000-0005-0000-0000-000040C00000}"/>
    <cellStyle name="Normal 96 3 3 2 2 2 2 2 2" xfId="15410" xr:uid="{00000000-0005-0000-0000-000041C00000}"/>
    <cellStyle name="Normal 96 3 3 2 2 2 2 2 3" xfId="23563" xr:uid="{00000000-0005-0000-0000-000042C00000}"/>
    <cellStyle name="Normal 96 3 3 2 2 2 2 2 4" xfId="31716" xr:uid="{00000000-0005-0000-0000-000043C00000}"/>
    <cellStyle name="Normal 96 3 3 2 2 2 2 2 5" xfId="39948" xr:uid="{00000000-0005-0000-0000-000044C00000}"/>
    <cellStyle name="Normal 96 3 3 2 2 2 2 2 6" xfId="49459" xr:uid="{00000000-0005-0000-0000-000045C00000}"/>
    <cellStyle name="Normal 96 3 3 2 2 2 2 3" xfId="8453" xr:uid="{00000000-0005-0000-0000-000046C00000}"/>
    <cellStyle name="Normal 96 3 3 2 2 2 2 3 2" xfId="17970" xr:uid="{00000000-0005-0000-0000-000047C00000}"/>
    <cellStyle name="Normal 96 3 3 2 2 2 2 3 3" xfId="26123" xr:uid="{00000000-0005-0000-0000-000048C00000}"/>
    <cellStyle name="Normal 96 3 3 2 2 2 2 3 4" xfId="34276" xr:uid="{00000000-0005-0000-0000-000049C00000}"/>
    <cellStyle name="Normal 96 3 3 2 2 2 2 3 5" xfId="42508" xr:uid="{00000000-0005-0000-0000-00004AC00000}"/>
    <cellStyle name="Normal 96 3 3 2 2 2 2 3 6" xfId="52019" xr:uid="{00000000-0005-0000-0000-00004BC00000}"/>
    <cellStyle name="Normal 96 3 3 2 2 2 2 4" xfId="12370" xr:uid="{00000000-0005-0000-0000-00004CC00000}"/>
    <cellStyle name="Normal 96 3 3 2 2 2 2 5" xfId="20529" xr:uid="{00000000-0005-0000-0000-00004DC00000}"/>
    <cellStyle name="Normal 96 3 3 2 2 2 2 6" xfId="28682" xr:uid="{00000000-0005-0000-0000-00004EC00000}"/>
    <cellStyle name="Normal 96 3 3 2 2 2 2 7" xfId="36914" xr:uid="{00000000-0005-0000-0000-00004FC00000}"/>
    <cellStyle name="Normal 96 3 3 2 2 2 2 8" xfId="46425" xr:uid="{00000000-0005-0000-0000-000050C00000}"/>
    <cellStyle name="Normal 96 3 3 2 2 2 3" xfId="4613" xr:uid="{00000000-0005-0000-0000-000051C00000}"/>
    <cellStyle name="Normal 96 3 3 2 2 2 3 2" xfId="14130" xr:uid="{00000000-0005-0000-0000-000052C00000}"/>
    <cellStyle name="Normal 96 3 3 2 2 2 3 3" xfId="22283" xr:uid="{00000000-0005-0000-0000-000053C00000}"/>
    <cellStyle name="Normal 96 3 3 2 2 2 3 4" xfId="30436" xr:uid="{00000000-0005-0000-0000-000054C00000}"/>
    <cellStyle name="Normal 96 3 3 2 2 2 3 5" xfId="38668" xr:uid="{00000000-0005-0000-0000-000055C00000}"/>
    <cellStyle name="Normal 96 3 3 2 2 2 3 6" xfId="48179" xr:uid="{00000000-0005-0000-0000-000056C00000}"/>
    <cellStyle name="Normal 96 3 3 2 2 2 4" xfId="7173" xr:uid="{00000000-0005-0000-0000-000057C00000}"/>
    <cellStyle name="Normal 96 3 3 2 2 2 4 2" xfId="16690" xr:uid="{00000000-0005-0000-0000-000058C00000}"/>
    <cellStyle name="Normal 96 3 3 2 2 2 4 3" xfId="24843" xr:uid="{00000000-0005-0000-0000-000059C00000}"/>
    <cellStyle name="Normal 96 3 3 2 2 2 4 4" xfId="32996" xr:uid="{00000000-0005-0000-0000-00005AC00000}"/>
    <cellStyle name="Normal 96 3 3 2 2 2 4 5" xfId="41228" xr:uid="{00000000-0005-0000-0000-00005BC00000}"/>
    <cellStyle name="Normal 96 3 3 2 2 2 4 6" xfId="50739" xr:uid="{00000000-0005-0000-0000-00005CC00000}"/>
    <cellStyle name="Normal 96 3 3 2 2 2 5" xfId="11090" xr:uid="{00000000-0005-0000-0000-00005DC00000}"/>
    <cellStyle name="Normal 96 3 3 2 2 2 6" xfId="19249" xr:uid="{00000000-0005-0000-0000-00005EC00000}"/>
    <cellStyle name="Normal 96 3 3 2 2 2 7" xfId="27402" xr:uid="{00000000-0005-0000-0000-00005FC00000}"/>
    <cellStyle name="Normal 96 3 3 2 2 2 8" xfId="35634" xr:uid="{00000000-0005-0000-0000-000060C00000}"/>
    <cellStyle name="Normal 96 3 3 2 2 2 9" xfId="45145" xr:uid="{00000000-0005-0000-0000-000061C00000}"/>
    <cellStyle name="Normal 96 3 3 2 2 3" xfId="2213" xr:uid="{00000000-0005-0000-0000-000062C00000}"/>
    <cellStyle name="Normal 96 3 3 2 2 3 2" xfId="5253" xr:uid="{00000000-0005-0000-0000-000063C00000}"/>
    <cellStyle name="Normal 96 3 3 2 2 3 2 2" xfId="14770" xr:uid="{00000000-0005-0000-0000-000064C00000}"/>
    <cellStyle name="Normal 96 3 3 2 2 3 2 3" xfId="22923" xr:uid="{00000000-0005-0000-0000-000065C00000}"/>
    <cellStyle name="Normal 96 3 3 2 2 3 2 4" xfId="31076" xr:uid="{00000000-0005-0000-0000-000066C00000}"/>
    <cellStyle name="Normal 96 3 3 2 2 3 2 5" xfId="39308" xr:uid="{00000000-0005-0000-0000-000067C00000}"/>
    <cellStyle name="Normal 96 3 3 2 2 3 2 6" xfId="48819" xr:uid="{00000000-0005-0000-0000-000068C00000}"/>
    <cellStyle name="Normal 96 3 3 2 2 3 3" xfId="7813" xr:uid="{00000000-0005-0000-0000-000069C00000}"/>
    <cellStyle name="Normal 96 3 3 2 2 3 3 2" xfId="17330" xr:uid="{00000000-0005-0000-0000-00006AC00000}"/>
    <cellStyle name="Normal 96 3 3 2 2 3 3 3" xfId="25483" xr:uid="{00000000-0005-0000-0000-00006BC00000}"/>
    <cellStyle name="Normal 96 3 3 2 2 3 3 4" xfId="33636" xr:uid="{00000000-0005-0000-0000-00006CC00000}"/>
    <cellStyle name="Normal 96 3 3 2 2 3 3 5" xfId="41868" xr:uid="{00000000-0005-0000-0000-00006DC00000}"/>
    <cellStyle name="Normal 96 3 3 2 2 3 3 6" xfId="51379" xr:uid="{00000000-0005-0000-0000-00006EC00000}"/>
    <cellStyle name="Normal 96 3 3 2 2 3 4" xfId="11730" xr:uid="{00000000-0005-0000-0000-00006FC00000}"/>
    <cellStyle name="Normal 96 3 3 2 2 3 5" xfId="19889" xr:uid="{00000000-0005-0000-0000-000070C00000}"/>
    <cellStyle name="Normal 96 3 3 2 2 3 6" xfId="28042" xr:uid="{00000000-0005-0000-0000-000071C00000}"/>
    <cellStyle name="Normal 96 3 3 2 2 3 7" xfId="36274" xr:uid="{00000000-0005-0000-0000-000072C00000}"/>
    <cellStyle name="Normal 96 3 3 2 2 3 8" xfId="45785" xr:uid="{00000000-0005-0000-0000-000073C00000}"/>
    <cellStyle name="Normal 96 3 3 2 2 4" xfId="3973" xr:uid="{00000000-0005-0000-0000-000074C00000}"/>
    <cellStyle name="Normal 96 3 3 2 2 4 2" xfId="13490" xr:uid="{00000000-0005-0000-0000-000075C00000}"/>
    <cellStyle name="Normal 96 3 3 2 2 4 3" xfId="21643" xr:uid="{00000000-0005-0000-0000-000076C00000}"/>
    <cellStyle name="Normal 96 3 3 2 2 4 4" xfId="29796" xr:uid="{00000000-0005-0000-0000-000077C00000}"/>
    <cellStyle name="Normal 96 3 3 2 2 4 5" xfId="38028" xr:uid="{00000000-0005-0000-0000-000078C00000}"/>
    <cellStyle name="Normal 96 3 3 2 2 4 6" xfId="47539" xr:uid="{00000000-0005-0000-0000-000079C00000}"/>
    <cellStyle name="Normal 96 3 3 2 2 5" xfId="6533" xr:uid="{00000000-0005-0000-0000-00007AC00000}"/>
    <cellStyle name="Normal 96 3 3 2 2 5 2" xfId="16050" xr:uid="{00000000-0005-0000-0000-00007BC00000}"/>
    <cellStyle name="Normal 96 3 3 2 2 5 3" xfId="24203" xr:uid="{00000000-0005-0000-0000-00007CC00000}"/>
    <cellStyle name="Normal 96 3 3 2 2 5 4" xfId="32356" xr:uid="{00000000-0005-0000-0000-00007DC00000}"/>
    <cellStyle name="Normal 96 3 3 2 2 5 5" xfId="40588" xr:uid="{00000000-0005-0000-0000-00007EC00000}"/>
    <cellStyle name="Normal 96 3 3 2 2 5 6" xfId="50099" xr:uid="{00000000-0005-0000-0000-00007FC00000}"/>
    <cellStyle name="Normal 96 3 3 2 2 6" xfId="10450" xr:uid="{00000000-0005-0000-0000-000080C00000}"/>
    <cellStyle name="Normal 96 3 3 2 2 7" xfId="18609" xr:uid="{00000000-0005-0000-0000-000081C00000}"/>
    <cellStyle name="Normal 96 3 3 2 2 8" xfId="26762" xr:uid="{00000000-0005-0000-0000-000082C00000}"/>
    <cellStyle name="Normal 96 3 3 2 2 9" xfId="34994" xr:uid="{00000000-0005-0000-0000-000083C00000}"/>
    <cellStyle name="Normal 96 3 3 2 3" xfId="1250" xr:uid="{00000000-0005-0000-0000-000084C00000}"/>
    <cellStyle name="Normal 96 3 3 2 3 2" xfId="2533" xr:uid="{00000000-0005-0000-0000-000085C00000}"/>
    <cellStyle name="Normal 96 3 3 2 3 2 2" xfId="5573" xr:uid="{00000000-0005-0000-0000-000086C00000}"/>
    <cellStyle name="Normal 96 3 3 2 3 2 2 2" xfId="15090" xr:uid="{00000000-0005-0000-0000-000087C00000}"/>
    <cellStyle name="Normal 96 3 3 2 3 2 2 3" xfId="23243" xr:uid="{00000000-0005-0000-0000-000088C00000}"/>
    <cellStyle name="Normal 96 3 3 2 3 2 2 4" xfId="31396" xr:uid="{00000000-0005-0000-0000-000089C00000}"/>
    <cellStyle name="Normal 96 3 3 2 3 2 2 5" xfId="39628" xr:uid="{00000000-0005-0000-0000-00008AC00000}"/>
    <cellStyle name="Normal 96 3 3 2 3 2 2 6" xfId="49139" xr:uid="{00000000-0005-0000-0000-00008BC00000}"/>
    <cellStyle name="Normal 96 3 3 2 3 2 3" xfId="8133" xr:uid="{00000000-0005-0000-0000-00008CC00000}"/>
    <cellStyle name="Normal 96 3 3 2 3 2 3 2" xfId="17650" xr:uid="{00000000-0005-0000-0000-00008DC00000}"/>
    <cellStyle name="Normal 96 3 3 2 3 2 3 3" xfId="25803" xr:uid="{00000000-0005-0000-0000-00008EC00000}"/>
    <cellStyle name="Normal 96 3 3 2 3 2 3 4" xfId="33956" xr:uid="{00000000-0005-0000-0000-00008FC00000}"/>
    <cellStyle name="Normal 96 3 3 2 3 2 3 5" xfId="42188" xr:uid="{00000000-0005-0000-0000-000090C00000}"/>
    <cellStyle name="Normal 96 3 3 2 3 2 3 6" xfId="51699" xr:uid="{00000000-0005-0000-0000-000091C00000}"/>
    <cellStyle name="Normal 96 3 3 2 3 2 4" xfId="12050" xr:uid="{00000000-0005-0000-0000-000092C00000}"/>
    <cellStyle name="Normal 96 3 3 2 3 2 5" xfId="20209" xr:uid="{00000000-0005-0000-0000-000093C00000}"/>
    <cellStyle name="Normal 96 3 3 2 3 2 6" xfId="28362" xr:uid="{00000000-0005-0000-0000-000094C00000}"/>
    <cellStyle name="Normal 96 3 3 2 3 2 7" xfId="36594" xr:uid="{00000000-0005-0000-0000-000095C00000}"/>
    <cellStyle name="Normal 96 3 3 2 3 2 8" xfId="46105" xr:uid="{00000000-0005-0000-0000-000096C00000}"/>
    <cellStyle name="Normal 96 3 3 2 3 3" xfId="4293" xr:uid="{00000000-0005-0000-0000-000097C00000}"/>
    <cellStyle name="Normal 96 3 3 2 3 3 2" xfId="13810" xr:uid="{00000000-0005-0000-0000-000098C00000}"/>
    <cellStyle name="Normal 96 3 3 2 3 3 3" xfId="21963" xr:uid="{00000000-0005-0000-0000-000099C00000}"/>
    <cellStyle name="Normal 96 3 3 2 3 3 4" xfId="30116" xr:uid="{00000000-0005-0000-0000-00009AC00000}"/>
    <cellStyle name="Normal 96 3 3 2 3 3 5" xfId="38348" xr:uid="{00000000-0005-0000-0000-00009BC00000}"/>
    <cellStyle name="Normal 96 3 3 2 3 3 6" xfId="47859" xr:uid="{00000000-0005-0000-0000-00009CC00000}"/>
    <cellStyle name="Normal 96 3 3 2 3 4" xfId="6853" xr:uid="{00000000-0005-0000-0000-00009DC00000}"/>
    <cellStyle name="Normal 96 3 3 2 3 4 2" xfId="16370" xr:uid="{00000000-0005-0000-0000-00009EC00000}"/>
    <cellStyle name="Normal 96 3 3 2 3 4 3" xfId="24523" xr:uid="{00000000-0005-0000-0000-00009FC00000}"/>
    <cellStyle name="Normal 96 3 3 2 3 4 4" xfId="32676" xr:uid="{00000000-0005-0000-0000-0000A0C00000}"/>
    <cellStyle name="Normal 96 3 3 2 3 4 5" xfId="40908" xr:uid="{00000000-0005-0000-0000-0000A1C00000}"/>
    <cellStyle name="Normal 96 3 3 2 3 4 6" xfId="50419" xr:uid="{00000000-0005-0000-0000-0000A2C00000}"/>
    <cellStyle name="Normal 96 3 3 2 3 5" xfId="10770" xr:uid="{00000000-0005-0000-0000-0000A3C00000}"/>
    <cellStyle name="Normal 96 3 3 2 3 6" xfId="18929" xr:uid="{00000000-0005-0000-0000-0000A4C00000}"/>
    <cellStyle name="Normal 96 3 3 2 3 7" xfId="27082" xr:uid="{00000000-0005-0000-0000-0000A5C00000}"/>
    <cellStyle name="Normal 96 3 3 2 3 8" xfId="35314" xr:uid="{00000000-0005-0000-0000-0000A6C00000}"/>
    <cellStyle name="Normal 96 3 3 2 3 9" xfId="44825" xr:uid="{00000000-0005-0000-0000-0000A7C00000}"/>
    <cellStyle name="Normal 96 3 3 2 4" xfId="1893" xr:uid="{00000000-0005-0000-0000-0000A8C00000}"/>
    <cellStyle name="Normal 96 3 3 2 4 2" xfId="4933" xr:uid="{00000000-0005-0000-0000-0000A9C00000}"/>
    <cellStyle name="Normal 96 3 3 2 4 2 2" xfId="14450" xr:uid="{00000000-0005-0000-0000-0000AAC00000}"/>
    <cellStyle name="Normal 96 3 3 2 4 2 3" xfId="22603" xr:uid="{00000000-0005-0000-0000-0000ABC00000}"/>
    <cellStyle name="Normal 96 3 3 2 4 2 4" xfId="30756" xr:uid="{00000000-0005-0000-0000-0000ACC00000}"/>
    <cellStyle name="Normal 96 3 3 2 4 2 5" xfId="38988" xr:uid="{00000000-0005-0000-0000-0000ADC00000}"/>
    <cellStyle name="Normal 96 3 3 2 4 2 6" xfId="48499" xr:uid="{00000000-0005-0000-0000-0000AEC00000}"/>
    <cellStyle name="Normal 96 3 3 2 4 3" xfId="7493" xr:uid="{00000000-0005-0000-0000-0000AFC00000}"/>
    <cellStyle name="Normal 96 3 3 2 4 3 2" xfId="17010" xr:uid="{00000000-0005-0000-0000-0000B0C00000}"/>
    <cellStyle name="Normal 96 3 3 2 4 3 3" xfId="25163" xr:uid="{00000000-0005-0000-0000-0000B1C00000}"/>
    <cellStyle name="Normal 96 3 3 2 4 3 4" xfId="33316" xr:uid="{00000000-0005-0000-0000-0000B2C00000}"/>
    <cellStyle name="Normal 96 3 3 2 4 3 5" xfId="41548" xr:uid="{00000000-0005-0000-0000-0000B3C00000}"/>
    <cellStyle name="Normal 96 3 3 2 4 3 6" xfId="51059" xr:uid="{00000000-0005-0000-0000-0000B4C00000}"/>
    <cellStyle name="Normal 96 3 3 2 4 4" xfId="11410" xr:uid="{00000000-0005-0000-0000-0000B5C00000}"/>
    <cellStyle name="Normal 96 3 3 2 4 5" xfId="19569" xr:uid="{00000000-0005-0000-0000-0000B6C00000}"/>
    <cellStyle name="Normal 96 3 3 2 4 6" xfId="27722" xr:uid="{00000000-0005-0000-0000-0000B7C00000}"/>
    <cellStyle name="Normal 96 3 3 2 4 7" xfId="35954" xr:uid="{00000000-0005-0000-0000-0000B8C00000}"/>
    <cellStyle name="Normal 96 3 3 2 4 8" xfId="45465" xr:uid="{00000000-0005-0000-0000-0000B9C00000}"/>
    <cellStyle name="Normal 96 3 3 2 5" xfId="3650" xr:uid="{00000000-0005-0000-0000-0000BAC00000}"/>
    <cellStyle name="Normal 96 3 3 2 5 2" xfId="13167" xr:uid="{00000000-0005-0000-0000-0000BBC00000}"/>
    <cellStyle name="Normal 96 3 3 2 5 3" xfId="21323" xr:uid="{00000000-0005-0000-0000-0000BCC00000}"/>
    <cellStyle name="Normal 96 3 3 2 5 4" xfId="29476" xr:uid="{00000000-0005-0000-0000-0000BDC00000}"/>
    <cellStyle name="Normal 96 3 3 2 5 5" xfId="37708" xr:uid="{00000000-0005-0000-0000-0000BEC00000}"/>
    <cellStyle name="Normal 96 3 3 2 5 6" xfId="47219" xr:uid="{00000000-0005-0000-0000-0000BFC00000}"/>
    <cellStyle name="Normal 96 3 3 2 6" xfId="6213" xr:uid="{00000000-0005-0000-0000-0000C0C00000}"/>
    <cellStyle name="Normal 96 3 3 2 6 2" xfId="15730" xr:uid="{00000000-0005-0000-0000-0000C1C00000}"/>
    <cellStyle name="Normal 96 3 3 2 6 3" xfId="23883" xr:uid="{00000000-0005-0000-0000-0000C2C00000}"/>
    <cellStyle name="Normal 96 3 3 2 6 4" xfId="32036" xr:uid="{00000000-0005-0000-0000-0000C3C00000}"/>
    <cellStyle name="Normal 96 3 3 2 6 5" xfId="40268" xr:uid="{00000000-0005-0000-0000-0000C4C00000}"/>
    <cellStyle name="Normal 96 3 3 2 6 6" xfId="49779" xr:uid="{00000000-0005-0000-0000-0000C5C00000}"/>
    <cellStyle name="Normal 96 3 3 2 7" xfId="10130" xr:uid="{00000000-0005-0000-0000-0000C6C00000}"/>
    <cellStyle name="Normal 96 3 3 2 8" xfId="18289" xr:uid="{00000000-0005-0000-0000-0000C7C00000}"/>
    <cellStyle name="Normal 96 3 3 2 9" xfId="26442" xr:uid="{00000000-0005-0000-0000-0000C8C00000}"/>
    <cellStyle name="Normal 96 3 3 3" xfId="764" xr:uid="{00000000-0005-0000-0000-0000C9C00000}"/>
    <cellStyle name="Normal 96 3 3 3 10" xfId="44345" xr:uid="{00000000-0005-0000-0000-0000CAC00000}"/>
    <cellStyle name="Normal 96 3 3 3 2" xfId="1410" xr:uid="{00000000-0005-0000-0000-0000CBC00000}"/>
    <cellStyle name="Normal 96 3 3 3 2 2" xfId="2693" xr:uid="{00000000-0005-0000-0000-0000CCC00000}"/>
    <cellStyle name="Normal 96 3 3 3 2 2 2" xfId="5733" xr:uid="{00000000-0005-0000-0000-0000CDC00000}"/>
    <cellStyle name="Normal 96 3 3 3 2 2 2 2" xfId="15250" xr:uid="{00000000-0005-0000-0000-0000CEC00000}"/>
    <cellStyle name="Normal 96 3 3 3 2 2 2 3" xfId="23403" xr:uid="{00000000-0005-0000-0000-0000CFC00000}"/>
    <cellStyle name="Normal 96 3 3 3 2 2 2 4" xfId="31556" xr:uid="{00000000-0005-0000-0000-0000D0C00000}"/>
    <cellStyle name="Normal 96 3 3 3 2 2 2 5" xfId="39788" xr:uid="{00000000-0005-0000-0000-0000D1C00000}"/>
    <cellStyle name="Normal 96 3 3 3 2 2 2 6" xfId="49299" xr:uid="{00000000-0005-0000-0000-0000D2C00000}"/>
    <cellStyle name="Normal 96 3 3 3 2 2 3" xfId="8293" xr:uid="{00000000-0005-0000-0000-0000D3C00000}"/>
    <cellStyle name="Normal 96 3 3 3 2 2 3 2" xfId="17810" xr:uid="{00000000-0005-0000-0000-0000D4C00000}"/>
    <cellStyle name="Normal 96 3 3 3 2 2 3 3" xfId="25963" xr:uid="{00000000-0005-0000-0000-0000D5C00000}"/>
    <cellStyle name="Normal 96 3 3 3 2 2 3 4" xfId="34116" xr:uid="{00000000-0005-0000-0000-0000D6C00000}"/>
    <cellStyle name="Normal 96 3 3 3 2 2 3 5" xfId="42348" xr:uid="{00000000-0005-0000-0000-0000D7C00000}"/>
    <cellStyle name="Normal 96 3 3 3 2 2 3 6" xfId="51859" xr:uid="{00000000-0005-0000-0000-0000D8C00000}"/>
    <cellStyle name="Normal 96 3 3 3 2 2 4" xfId="12210" xr:uid="{00000000-0005-0000-0000-0000D9C00000}"/>
    <cellStyle name="Normal 96 3 3 3 2 2 5" xfId="20369" xr:uid="{00000000-0005-0000-0000-0000DAC00000}"/>
    <cellStyle name="Normal 96 3 3 3 2 2 6" xfId="28522" xr:uid="{00000000-0005-0000-0000-0000DBC00000}"/>
    <cellStyle name="Normal 96 3 3 3 2 2 7" xfId="36754" xr:uid="{00000000-0005-0000-0000-0000DCC00000}"/>
    <cellStyle name="Normal 96 3 3 3 2 2 8" xfId="46265" xr:uid="{00000000-0005-0000-0000-0000DDC00000}"/>
    <cellStyle name="Normal 96 3 3 3 2 3" xfId="4453" xr:uid="{00000000-0005-0000-0000-0000DEC00000}"/>
    <cellStyle name="Normal 96 3 3 3 2 3 2" xfId="13970" xr:uid="{00000000-0005-0000-0000-0000DFC00000}"/>
    <cellStyle name="Normal 96 3 3 3 2 3 3" xfId="22123" xr:uid="{00000000-0005-0000-0000-0000E0C00000}"/>
    <cellStyle name="Normal 96 3 3 3 2 3 4" xfId="30276" xr:uid="{00000000-0005-0000-0000-0000E1C00000}"/>
    <cellStyle name="Normal 96 3 3 3 2 3 5" xfId="38508" xr:uid="{00000000-0005-0000-0000-0000E2C00000}"/>
    <cellStyle name="Normal 96 3 3 3 2 3 6" xfId="48019" xr:uid="{00000000-0005-0000-0000-0000E3C00000}"/>
    <cellStyle name="Normal 96 3 3 3 2 4" xfId="7013" xr:uid="{00000000-0005-0000-0000-0000E4C00000}"/>
    <cellStyle name="Normal 96 3 3 3 2 4 2" xfId="16530" xr:uid="{00000000-0005-0000-0000-0000E5C00000}"/>
    <cellStyle name="Normal 96 3 3 3 2 4 3" xfId="24683" xr:uid="{00000000-0005-0000-0000-0000E6C00000}"/>
    <cellStyle name="Normal 96 3 3 3 2 4 4" xfId="32836" xr:uid="{00000000-0005-0000-0000-0000E7C00000}"/>
    <cellStyle name="Normal 96 3 3 3 2 4 5" xfId="41068" xr:uid="{00000000-0005-0000-0000-0000E8C00000}"/>
    <cellStyle name="Normal 96 3 3 3 2 4 6" xfId="50579" xr:uid="{00000000-0005-0000-0000-0000E9C00000}"/>
    <cellStyle name="Normal 96 3 3 3 2 5" xfId="10930" xr:uid="{00000000-0005-0000-0000-0000EAC00000}"/>
    <cellStyle name="Normal 96 3 3 3 2 6" xfId="19089" xr:uid="{00000000-0005-0000-0000-0000EBC00000}"/>
    <cellStyle name="Normal 96 3 3 3 2 7" xfId="27242" xr:uid="{00000000-0005-0000-0000-0000ECC00000}"/>
    <cellStyle name="Normal 96 3 3 3 2 8" xfId="35474" xr:uid="{00000000-0005-0000-0000-0000EDC00000}"/>
    <cellStyle name="Normal 96 3 3 3 2 9" xfId="44985" xr:uid="{00000000-0005-0000-0000-0000EEC00000}"/>
    <cellStyle name="Normal 96 3 3 3 3" xfId="2053" xr:uid="{00000000-0005-0000-0000-0000EFC00000}"/>
    <cellStyle name="Normal 96 3 3 3 3 2" xfId="5093" xr:uid="{00000000-0005-0000-0000-0000F0C00000}"/>
    <cellStyle name="Normal 96 3 3 3 3 2 2" xfId="14610" xr:uid="{00000000-0005-0000-0000-0000F1C00000}"/>
    <cellStyle name="Normal 96 3 3 3 3 2 3" xfId="22763" xr:uid="{00000000-0005-0000-0000-0000F2C00000}"/>
    <cellStyle name="Normal 96 3 3 3 3 2 4" xfId="30916" xr:uid="{00000000-0005-0000-0000-0000F3C00000}"/>
    <cellStyle name="Normal 96 3 3 3 3 2 5" xfId="39148" xr:uid="{00000000-0005-0000-0000-0000F4C00000}"/>
    <cellStyle name="Normal 96 3 3 3 3 2 6" xfId="48659" xr:uid="{00000000-0005-0000-0000-0000F5C00000}"/>
    <cellStyle name="Normal 96 3 3 3 3 3" xfId="7653" xr:uid="{00000000-0005-0000-0000-0000F6C00000}"/>
    <cellStyle name="Normal 96 3 3 3 3 3 2" xfId="17170" xr:uid="{00000000-0005-0000-0000-0000F7C00000}"/>
    <cellStyle name="Normal 96 3 3 3 3 3 3" xfId="25323" xr:uid="{00000000-0005-0000-0000-0000F8C00000}"/>
    <cellStyle name="Normal 96 3 3 3 3 3 4" xfId="33476" xr:uid="{00000000-0005-0000-0000-0000F9C00000}"/>
    <cellStyle name="Normal 96 3 3 3 3 3 5" xfId="41708" xr:uid="{00000000-0005-0000-0000-0000FAC00000}"/>
    <cellStyle name="Normal 96 3 3 3 3 3 6" xfId="51219" xr:uid="{00000000-0005-0000-0000-0000FBC00000}"/>
    <cellStyle name="Normal 96 3 3 3 3 4" xfId="11570" xr:uid="{00000000-0005-0000-0000-0000FCC00000}"/>
    <cellStyle name="Normal 96 3 3 3 3 5" xfId="19729" xr:uid="{00000000-0005-0000-0000-0000FDC00000}"/>
    <cellStyle name="Normal 96 3 3 3 3 6" xfId="27882" xr:uid="{00000000-0005-0000-0000-0000FEC00000}"/>
    <cellStyle name="Normal 96 3 3 3 3 7" xfId="36114" xr:uid="{00000000-0005-0000-0000-0000FFC00000}"/>
    <cellStyle name="Normal 96 3 3 3 3 8" xfId="45625" xr:uid="{00000000-0005-0000-0000-000000C10000}"/>
    <cellStyle name="Normal 96 3 3 3 4" xfId="3810" xr:uid="{00000000-0005-0000-0000-000001C10000}"/>
    <cellStyle name="Normal 96 3 3 3 4 2" xfId="13327" xr:uid="{00000000-0005-0000-0000-000002C10000}"/>
    <cellStyle name="Normal 96 3 3 3 4 3" xfId="21483" xr:uid="{00000000-0005-0000-0000-000003C10000}"/>
    <cellStyle name="Normal 96 3 3 3 4 4" xfId="29636" xr:uid="{00000000-0005-0000-0000-000004C10000}"/>
    <cellStyle name="Normal 96 3 3 3 4 5" xfId="37868" xr:uid="{00000000-0005-0000-0000-000005C10000}"/>
    <cellStyle name="Normal 96 3 3 3 4 6" xfId="47379" xr:uid="{00000000-0005-0000-0000-000006C10000}"/>
    <cellStyle name="Normal 96 3 3 3 5" xfId="6373" xr:uid="{00000000-0005-0000-0000-000007C10000}"/>
    <cellStyle name="Normal 96 3 3 3 5 2" xfId="15890" xr:uid="{00000000-0005-0000-0000-000008C10000}"/>
    <cellStyle name="Normal 96 3 3 3 5 3" xfId="24043" xr:uid="{00000000-0005-0000-0000-000009C10000}"/>
    <cellStyle name="Normal 96 3 3 3 5 4" xfId="32196" xr:uid="{00000000-0005-0000-0000-00000AC10000}"/>
    <cellStyle name="Normal 96 3 3 3 5 5" xfId="40428" xr:uid="{00000000-0005-0000-0000-00000BC10000}"/>
    <cellStyle name="Normal 96 3 3 3 5 6" xfId="49939" xr:uid="{00000000-0005-0000-0000-00000CC10000}"/>
    <cellStyle name="Normal 96 3 3 3 6" xfId="10290" xr:uid="{00000000-0005-0000-0000-00000DC10000}"/>
    <cellStyle name="Normal 96 3 3 3 7" xfId="18449" xr:uid="{00000000-0005-0000-0000-00000EC10000}"/>
    <cellStyle name="Normal 96 3 3 3 8" xfId="26602" xr:uid="{00000000-0005-0000-0000-00000FC10000}"/>
    <cellStyle name="Normal 96 3 3 3 9" xfId="34834" xr:uid="{00000000-0005-0000-0000-000010C10000}"/>
    <cellStyle name="Normal 96 3 3 4" xfId="1090" xr:uid="{00000000-0005-0000-0000-000011C10000}"/>
    <cellStyle name="Normal 96 3 3 4 2" xfId="2373" xr:uid="{00000000-0005-0000-0000-000012C10000}"/>
    <cellStyle name="Normal 96 3 3 4 2 2" xfId="5413" xr:uid="{00000000-0005-0000-0000-000013C10000}"/>
    <cellStyle name="Normal 96 3 3 4 2 2 2" xfId="14930" xr:uid="{00000000-0005-0000-0000-000014C10000}"/>
    <cellStyle name="Normal 96 3 3 4 2 2 3" xfId="23083" xr:uid="{00000000-0005-0000-0000-000015C10000}"/>
    <cellStyle name="Normal 96 3 3 4 2 2 4" xfId="31236" xr:uid="{00000000-0005-0000-0000-000016C10000}"/>
    <cellStyle name="Normal 96 3 3 4 2 2 5" xfId="39468" xr:uid="{00000000-0005-0000-0000-000017C10000}"/>
    <cellStyle name="Normal 96 3 3 4 2 2 6" xfId="48979" xr:uid="{00000000-0005-0000-0000-000018C10000}"/>
    <cellStyle name="Normal 96 3 3 4 2 3" xfId="7973" xr:uid="{00000000-0005-0000-0000-000019C10000}"/>
    <cellStyle name="Normal 96 3 3 4 2 3 2" xfId="17490" xr:uid="{00000000-0005-0000-0000-00001AC10000}"/>
    <cellStyle name="Normal 96 3 3 4 2 3 3" xfId="25643" xr:uid="{00000000-0005-0000-0000-00001BC10000}"/>
    <cellStyle name="Normal 96 3 3 4 2 3 4" xfId="33796" xr:uid="{00000000-0005-0000-0000-00001CC10000}"/>
    <cellStyle name="Normal 96 3 3 4 2 3 5" xfId="42028" xr:uid="{00000000-0005-0000-0000-00001DC10000}"/>
    <cellStyle name="Normal 96 3 3 4 2 3 6" xfId="51539" xr:uid="{00000000-0005-0000-0000-00001EC10000}"/>
    <cellStyle name="Normal 96 3 3 4 2 4" xfId="11890" xr:uid="{00000000-0005-0000-0000-00001FC10000}"/>
    <cellStyle name="Normal 96 3 3 4 2 5" xfId="20049" xr:uid="{00000000-0005-0000-0000-000020C10000}"/>
    <cellStyle name="Normal 96 3 3 4 2 6" xfId="28202" xr:uid="{00000000-0005-0000-0000-000021C10000}"/>
    <cellStyle name="Normal 96 3 3 4 2 7" xfId="36434" xr:uid="{00000000-0005-0000-0000-000022C10000}"/>
    <cellStyle name="Normal 96 3 3 4 2 8" xfId="45945" xr:uid="{00000000-0005-0000-0000-000023C10000}"/>
    <cellStyle name="Normal 96 3 3 4 3" xfId="4133" xr:uid="{00000000-0005-0000-0000-000024C10000}"/>
    <cellStyle name="Normal 96 3 3 4 3 2" xfId="13650" xr:uid="{00000000-0005-0000-0000-000025C10000}"/>
    <cellStyle name="Normal 96 3 3 4 3 3" xfId="21803" xr:uid="{00000000-0005-0000-0000-000026C10000}"/>
    <cellStyle name="Normal 96 3 3 4 3 4" xfId="29956" xr:uid="{00000000-0005-0000-0000-000027C10000}"/>
    <cellStyle name="Normal 96 3 3 4 3 5" xfId="38188" xr:uid="{00000000-0005-0000-0000-000028C10000}"/>
    <cellStyle name="Normal 96 3 3 4 3 6" xfId="47699" xr:uid="{00000000-0005-0000-0000-000029C10000}"/>
    <cellStyle name="Normal 96 3 3 4 4" xfId="6693" xr:uid="{00000000-0005-0000-0000-00002AC10000}"/>
    <cellStyle name="Normal 96 3 3 4 4 2" xfId="16210" xr:uid="{00000000-0005-0000-0000-00002BC10000}"/>
    <cellStyle name="Normal 96 3 3 4 4 3" xfId="24363" xr:uid="{00000000-0005-0000-0000-00002CC10000}"/>
    <cellStyle name="Normal 96 3 3 4 4 4" xfId="32516" xr:uid="{00000000-0005-0000-0000-00002DC10000}"/>
    <cellStyle name="Normal 96 3 3 4 4 5" xfId="40748" xr:uid="{00000000-0005-0000-0000-00002EC10000}"/>
    <cellStyle name="Normal 96 3 3 4 4 6" xfId="50259" xr:uid="{00000000-0005-0000-0000-00002FC10000}"/>
    <cellStyle name="Normal 96 3 3 4 5" xfId="10610" xr:uid="{00000000-0005-0000-0000-000030C10000}"/>
    <cellStyle name="Normal 96 3 3 4 6" xfId="18769" xr:uid="{00000000-0005-0000-0000-000031C10000}"/>
    <cellStyle name="Normal 96 3 3 4 7" xfId="26922" xr:uid="{00000000-0005-0000-0000-000032C10000}"/>
    <cellStyle name="Normal 96 3 3 4 8" xfId="35154" xr:uid="{00000000-0005-0000-0000-000033C10000}"/>
    <cellStyle name="Normal 96 3 3 4 9" xfId="44665" xr:uid="{00000000-0005-0000-0000-000034C10000}"/>
    <cellStyle name="Normal 96 3 3 5" xfId="1733" xr:uid="{00000000-0005-0000-0000-000035C10000}"/>
    <cellStyle name="Normal 96 3 3 5 2" xfId="4773" xr:uid="{00000000-0005-0000-0000-000036C10000}"/>
    <cellStyle name="Normal 96 3 3 5 2 2" xfId="14290" xr:uid="{00000000-0005-0000-0000-000037C10000}"/>
    <cellStyle name="Normal 96 3 3 5 2 3" xfId="22443" xr:uid="{00000000-0005-0000-0000-000038C10000}"/>
    <cellStyle name="Normal 96 3 3 5 2 4" xfId="30596" xr:uid="{00000000-0005-0000-0000-000039C10000}"/>
    <cellStyle name="Normal 96 3 3 5 2 5" xfId="38828" xr:uid="{00000000-0005-0000-0000-00003AC10000}"/>
    <cellStyle name="Normal 96 3 3 5 2 6" xfId="48339" xr:uid="{00000000-0005-0000-0000-00003BC10000}"/>
    <cellStyle name="Normal 96 3 3 5 3" xfId="7333" xr:uid="{00000000-0005-0000-0000-00003CC10000}"/>
    <cellStyle name="Normal 96 3 3 5 3 2" xfId="16850" xr:uid="{00000000-0005-0000-0000-00003DC10000}"/>
    <cellStyle name="Normal 96 3 3 5 3 3" xfId="25003" xr:uid="{00000000-0005-0000-0000-00003EC10000}"/>
    <cellStyle name="Normal 96 3 3 5 3 4" xfId="33156" xr:uid="{00000000-0005-0000-0000-00003FC10000}"/>
    <cellStyle name="Normal 96 3 3 5 3 5" xfId="41388" xr:uid="{00000000-0005-0000-0000-000040C10000}"/>
    <cellStyle name="Normal 96 3 3 5 3 6" xfId="50899" xr:uid="{00000000-0005-0000-0000-000041C10000}"/>
    <cellStyle name="Normal 96 3 3 5 4" xfId="11250" xr:uid="{00000000-0005-0000-0000-000042C10000}"/>
    <cellStyle name="Normal 96 3 3 5 5" xfId="19409" xr:uid="{00000000-0005-0000-0000-000043C10000}"/>
    <cellStyle name="Normal 96 3 3 5 6" xfId="27562" xr:uid="{00000000-0005-0000-0000-000044C10000}"/>
    <cellStyle name="Normal 96 3 3 5 7" xfId="35794" xr:uid="{00000000-0005-0000-0000-000045C10000}"/>
    <cellStyle name="Normal 96 3 3 5 8" xfId="45305" xr:uid="{00000000-0005-0000-0000-000046C10000}"/>
    <cellStyle name="Normal 96 3 3 6" xfId="3487" xr:uid="{00000000-0005-0000-0000-000047C10000}"/>
    <cellStyle name="Normal 96 3 3 6 2" xfId="13004" xr:uid="{00000000-0005-0000-0000-000048C10000}"/>
    <cellStyle name="Normal 96 3 3 6 3" xfId="21163" xr:uid="{00000000-0005-0000-0000-000049C10000}"/>
    <cellStyle name="Normal 96 3 3 6 4" xfId="29316" xr:uid="{00000000-0005-0000-0000-00004AC10000}"/>
    <cellStyle name="Normal 96 3 3 6 5" xfId="37548" xr:uid="{00000000-0005-0000-0000-00004BC10000}"/>
    <cellStyle name="Normal 96 3 3 6 6" xfId="47059" xr:uid="{00000000-0005-0000-0000-00004CC10000}"/>
    <cellStyle name="Normal 96 3 3 7" xfId="6053" xr:uid="{00000000-0005-0000-0000-00004DC10000}"/>
    <cellStyle name="Normal 96 3 3 7 2" xfId="15570" xr:uid="{00000000-0005-0000-0000-00004EC10000}"/>
    <cellStyle name="Normal 96 3 3 7 3" xfId="23723" xr:uid="{00000000-0005-0000-0000-00004FC10000}"/>
    <cellStyle name="Normal 96 3 3 7 4" xfId="31876" xr:uid="{00000000-0005-0000-0000-000050C10000}"/>
    <cellStyle name="Normal 96 3 3 7 5" xfId="40108" xr:uid="{00000000-0005-0000-0000-000051C10000}"/>
    <cellStyle name="Normal 96 3 3 7 6" xfId="49619" xr:uid="{00000000-0005-0000-0000-000052C10000}"/>
    <cellStyle name="Normal 96 3 3 8" xfId="9970" xr:uid="{00000000-0005-0000-0000-000053C10000}"/>
    <cellStyle name="Normal 96 3 3 9" xfId="18129" xr:uid="{00000000-0005-0000-0000-000054C10000}"/>
    <cellStyle name="Normal 96 3 30" xfId="9638" xr:uid="{00000000-0005-0000-0000-000055C10000}"/>
    <cellStyle name="Normal 96 3 30 2" xfId="43693" xr:uid="{00000000-0005-0000-0000-000056C10000}"/>
    <cellStyle name="Normal 96 3 30 3" xfId="53204" xr:uid="{00000000-0005-0000-0000-000057C10000}"/>
    <cellStyle name="Normal 96 3 31" xfId="9717" xr:uid="{00000000-0005-0000-0000-000058C10000}"/>
    <cellStyle name="Normal 96 3 31 2" xfId="43772" xr:uid="{00000000-0005-0000-0000-000059C10000}"/>
    <cellStyle name="Normal 96 3 31 3" xfId="53283" xr:uid="{00000000-0005-0000-0000-00005AC10000}"/>
    <cellStyle name="Normal 96 3 32" xfId="9796" xr:uid="{00000000-0005-0000-0000-00005BC10000}"/>
    <cellStyle name="Normal 96 3 32 2" xfId="43851" xr:uid="{00000000-0005-0000-0000-00005CC10000}"/>
    <cellStyle name="Normal 96 3 32 3" xfId="53362" xr:uid="{00000000-0005-0000-0000-00005DC10000}"/>
    <cellStyle name="Normal 96 3 33" xfId="9890" xr:uid="{00000000-0005-0000-0000-00005EC10000}"/>
    <cellStyle name="Normal 96 3 34" xfId="18049" xr:uid="{00000000-0005-0000-0000-00005FC10000}"/>
    <cellStyle name="Normal 96 3 35" xfId="26202" xr:uid="{00000000-0005-0000-0000-000060C10000}"/>
    <cellStyle name="Normal 96 3 36" xfId="34355" xr:uid="{00000000-0005-0000-0000-000061C10000}"/>
    <cellStyle name="Normal 96 3 37" xfId="34434" xr:uid="{00000000-0005-0000-0000-000062C10000}"/>
    <cellStyle name="Normal 96 3 38" xfId="43945" xr:uid="{00000000-0005-0000-0000-000063C10000}"/>
    <cellStyle name="Normal 96 3 39" xfId="53456" xr:uid="{00000000-0005-0000-0000-000064C10000}"/>
    <cellStyle name="Normal 96 3 4" xfId="521" xr:uid="{00000000-0005-0000-0000-000065C10000}"/>
    <cellStyle name="Normal 96 3 4 10" xfId="34594" xr:uid="{00000000-0005-0000-0000-000066C10000}"/>
    <cellStyle name="Normal 96 3 4 11" xfId="44105" xr:uid="{00000000-0005-0000-0000-000067C10000}"/>
    <cellStyle name="Normal 96 3 4 2" xfId="847" xr:uid="{00000000-0005-0000-0000-000068C10000}"/>
    <cellStyle name="Normal 96 3 4 2 10" xfId="44425" xr:uid="{00000000-0005-0000-0000-000069C10000}"/>
    <cellStyle name="Normal 96 3 4 2 2" xfId="1490" xr:uid="{00000000-0005-0000-0000-00006AC10000}"/>
    <cellStyle name="Normal 96 3 4 2 2 2" xfId="2773" xr:uid="{00000000-0005-0000-0000-00006BC10000}"/>
    <cellStyle name="Normal 96 3 4 2 2 2 2" xfId="5813" xr:uid="{00000000-0005-0000-0000-00006CC10000}"/>
    <cellStyle name="Normal 96 3 4 2 2 2 2 2" xfId="15330" xr:uid="{00000000-0005-0000-0000-00006DC10000}"/>
    <cellStyle name="Normal 96 3 4 2 2 2 2 3" xfId="23483" xr:uid="{00000000-0005-0000-0000-00006EC10000}"/>
    <cellStyle name="Normal 96 3 4 2 2 2 2 4" xfId="31636" xr:uid="{00000000-0005-0000-0000-00006FC10000}"/>
    <cellStyle name="Normal 96 3 4 2 2 2 2 5" xfId="39868" xr:uid="{00000000-0005-0000-0000-000070C10000}"/>
    <cellStyle name="Normal 96 3 4 2 2 2 2 6" xfId="49379" xr:uid="{00000000-0005-0000-0000-000071C10000}"/>
    <cellStyle name="Normal 96 3 4 2 2 2 3" xfId="8373" xr:uid="{00000000-0005-0000-0000-000072C10000}"/>
    <cellStyle name="Normal 96 3 4 2 2 2 3 2" xfId="17890" xr:uid="{00000000-0005-0000-0000-000073C10000}"/>
    <cellStyle name="Normal 96 3 4 2 2 2 3 3" xfId="26043" xr:uid="{00000000-0005-0000-0000-000074C10000}"/>
    <cellStyle name="Normal 96 3 4 2 2 2 3 4" xfId="34196" xr:uid="{00000000-0005-0000-0000-000075C10000}"/>
    <cellStyle name="Normal 96 3 4 2 2 2 3 5" xfId="42428" xr:uid="{00000000-0005-0000-0000-000076C10000}"/>
    <cellStyle name="Normal 96 3 4 2 2 2 3 6" xfId="51939" xr:uid="{00000000-0005-0000-0000-000077C10000}"/>
    <cellStyle name="Normal 96 3 4 2 2 2 4" xfId="12290" xr:uid="{00000000-0005-0000-0000-000078C10000}"/>
    <cellStyle name="Normal 96 3 4 2 2 2 5" xfId="20449" xr:uid="{00000000-0005-0000-0000-000079C10000}"/>
    <cellStyle name="Normal 96 3 4 2 2 2 6" xfId="28602" xr:uid="{00000000-0005-0000-0000-00007AC10000}"/>
    <cellStyle name="Normal 96 3 4 2 2 2 7" xfId="36834" xr:uid="{00000000-0005-0000-0000-00007BC10000}"/>
    <cellStyle name="Normal 96 3 4 2 2 2 8" xfId="46345" xr:uid="{00000000-0005-0000-0000-00007CC10000}"/>
    <cellStyle name="Normal 96 3 4 2 2 3" xfId="4533" xr:uid="{00000000-0005-0000-0000-00007DC10000}"/>
    <cellStyle name="Normal 96 3 4 2 2 3 2" xfId="14050" xr:uid="{00000000-0005-0000-0000-00007EC10000}"/>
    <cellStyle name="Normal 96 3 4 2 2 3 3" xfId="22203" xr:uid="{00000000-0005-0000-0000-00007FC10000}"/>
    <cellStyle name="Normal 96 3 4 2 2 3 4" xfId="30356" xr:uid="{00000000-0005-0000-0000-000080C10000}"/>
    <cellStyle name="Normal 96 3 4 2 2 3 5" xfId="38588" xr:uid="{00000000-0005-0000-0000-000081C10000}"/>
    <cellStyle name="Normal 96 3 4 2 2 3 6" xfId="48099" xr:uid="{00000000-0005-0000-0000-000082C10000}"/>
    <cellStyle name="Normal 96 3 4 2 2 4" xfId="7093" xr:uid="{00000000-0005-0000-0000-000083C10000}"/>
    <cellStyle name="Normal 96 3 4 2 2 4 2" xfId="16610" xr:uid="{00000000-0005-0000-0000-000084C10000}"/>
    <cellStyle name="Normal 96 3 4 2 2 4 3" xfId="24763" xr:uid="{00000000-0005-0000-0000-000085C10000}"/>
    <cellStyle name="Normal 96 3 4 2 2 4 4" xfId="32916" xr:uid="{00000000-0005-0000-0000-000086C10000}"/>
    <cellStyle name="Normal 96 3 4 2 2 4 5" xfId="41148" xr:uid="{00000000-0005-0000-0000-000087C10000}"/>
    <cellStyle name="Normal 96 3 4 2 2 4 6" xfId="50659" xr:uid="{00000000-0005-0000-0000-000088C10000}"/>
    <cellStyle name="Normal 96 3 4 2 2 5" xfId="11010" xr:uid="{00000000-0005-0000-0000-000089C10000}"/>
    <cellStyle name="Normal 96 3 4 2 2 6" xfId="19169" xr:uid="{00000000-0005-0000-0000-00008AC10000}"/>
    <cellStyle name="Normal 96 3 4 2 2 7" xfId="27322" xr:uid="{00000000-0005-0000-0000-00008BC10000}"/>
    <cellStyle name="Normal 96 3 4 2 2 8" xfId="35554" xr:uid="{00000000-0005-0000-0000-00008CC10000}"/>
    <cellStyle name="Normal 96 3 4 2 2 9" xfId="45065" xr:uid="{00000000-0005-0000-0000-00008DC10000}"/>
    <cellStyle name="Normal 96 3 4 2 3" xfId="2133" xr:uid="{00000000-0005-0000-0000-00008EC10000}"/>
    <cellStyle name="Normal 96 3 4 2 3 2" xfId="5173" xr:uid="{00000000-0005-0000-0000-00008FC10000}"/>
    <cellStyle name="Normal 96 3 4 2 3 2 2" xfId="14690" xr:uid="{00000000-0005-0000-0000-000090C10000}"/>
    <cellStyle name="Normal 96 3 4 2 3 2 3" xfId="22843" xr:uid="{00000000-0005-0000-0000-000091C10000}"/>
    <cellStyle name="Normal 96 3 4 2 3 2 4" xfId="30996" xr:uid="{00000000-0005-0000-0000-000092C10000}"/>
    <cellStyle name="Normal 96 3 4 2 3 2 5" xfId="39228" xr:uid="{00000000-0005-0000-0000-000093C10000}"/>
    <cellStyle name="Normal 96 3 4 2 3 2 6" xfId="48739" xr:uid="{00000000-0005-0000-0000-000094C10000}"/>
    <cellStyle name="Normal 96 3 4 2 3 3" xfId="7733" xr:uid="{00000000-0005-0000-0000-000095C10000}"/>
    <cellStyle name="Normal 96 3 4 2 3 3 2" xfId="17250" xr:uid="{00000000-0005-0000-0000-000096C10000}"/>
    <cellStyle name="Normal 96 3 4 2 3 3 3" xfId="25403" xr:uid="{00000000-0005-0000-0000-000097C10000}"/>
    <cellStyle name="Normal 96 3 4 2 3 3 4" xfId="33556" xr:uid="{00000000-0005-0000-0000-000098C10000}"/>
    <cellStyle name="Normal 96 3 4 2 3 3 5" xfId="41788" xr:uid="{00000000-0005-0000-0000-000099C10000}"/>
    <cellStyle name="Normal 96 3 4 2 3 3 6" xfId="51299" xr:uid="{00000000-0005-0000-0000-00009AC10000}"/>
    <cellStyle name="Normal 96 3 4 2 3 4" xfId="11650" xr:uid="{00000000-0005-0000-0000-00009BC10000}"/>
    <cellStyle name="Normal 96 3 4 2 3 5" xfId="19809" xr:uid="{00000000-0005-0000-0000-00009CC10000}"/>
    <cellStyle name="Normal 96 3 4 2 3 6" xfId="27962" xr:uid="{00000000-0005-0000-0000-00009DC10000}"/>
    <cellStyle name="Normal 96 3 4 2 3 7" xfId="36194" xr:uid="{00000000-0005-0000-0000-00009EC10000}"/>
    <cellStyle name="Normal 96 3 4 2 3 8" xfId="45705" xr:uid="{00000000-0005-0000-0000-00009FC10000}"/>
    <cellStyle name="Normal 96 3 4 2 4" xfId="3893" xr:uid="{00000000-0005-0000-0000-0000A0C10000}"/>
    <cellStyle name="Normal 96 3 4 2 4 2" xfId="13410" xr:uid="{00000000-0005-0000-0000-0000A1C10000}"/>
    <cellStyle name="Normal 96 3 4 2 4 3" xfId="21563" xr:uid="{00000000-0005-0000-0000-0000A2C10000}"/>
    <cellStyle name="Normal 96 3 4 2 4 4" xfId="29716" xr:uid="{00000000-0005-0000-0000-0000A3C10000}"/>
    <cellStyle name="Normal 96 3 4 2 4 5" xfId="37948" xr:uid="{00000000-0005-0000-0000-0000A4C10000}"/>
    <cellStyle name="Normal 96 3 4 2 4 6" xfId="47459" xr:uid="{00000000-0005-0000-0000-0000A5C10000}"/>
    <cellStyle name="Normal 96 3 4 2 5" xfId="6453" xr:uid="{00000000-0005-0000-0000-0000A6C10000}"/>
    <cellStyle name="Normal 96 3 4 2 5 2" xfId="15970" xr:uid="{00000000-0005-0000-0000-0000A7C10000}"/>
    <cellStyle name="Normal 96 3 4 2 5 3" xfId="24123" xr:uid="{00000000-0005-0000-0000-0000A8C10000}"/>
    <cellStyle name="Normal 96 3 4 2 5 4" xfId="32276" xr:uid="{00000000-0005-0000-0000-0000A9C10000}"/>
    <cellStyle name="Normal 96 3 4 2 5 5" xfId="40508" xr:uid="{00000000-0005-0000-0000-0000AAC10000}"/>
    <cellStyle name="Normal 96 3 4 2 5 6" xfId="50019" xr:uid="{00000000-0005-0000-0000-0000ABC10000}"/>
    <cellStyle name="Normal 96 3 4 2 6" xfId="10370" xr:uid="{00000000-0005-0000-0000-0000ACC10000}"/>
    <cellStyle name="Normal 96 3 4 2 7" xfId="18529" xr:uid="{00000000-0005-0000-0000-0000ADC10000}"/>
    <cellStyle name="Normal 96 3 4 2 8" xfId="26682" xr:uid="{00000000-0005-0000-0000-0000AEC10000}"/>
    <cellStyle name="Normal 96 3 4 2 9" xfId="34914" xr:uid="{00000000-0005-0000-0000-0000AFC10000}"/>
    <cellStyle name="Normal 96 3 4 3" xfId="1170" xr:uid="{00000000-0005-0000-0000-0000B0C10000}"/>
    <cellStyle name="Normal 96 3 4 3 2" xfId="2453" xr:uid="{00000000-0005-0000-0000-0000B1C10000}"/>
    <cellStyle name="Normal 96 3 4 3 2 2" xfId="5493" xr:uid="{00000000-0005-0000-0000-0000B2C10000}"/>
    <cellStyle name="Normal 96 3 4 3 2 2 2" xfId="15010" xr:uid="{00000000-0005-0000-0000-0000B3C10000}"/>
    <cellStyle name="Normal 96 3 4 3 2 2 3" xfId="23163" xr:uid="{00000000-0005-0000-0000-0000B4C10000}"/>
    <cellStyle name="Normal 96 3 4 3 2 2 4" xfId="31316" xr:uid="{00000000-0005-0000-0000-0000B5C10000}"/>
    <cellStyle name="Normal 96 3 4 3 2 2 5" xfId="39548" xr:uid="{00000000-0005-0000-0000-0000B6C10000}"/>
    <cellStyle name="Normal 96 3 4 3 2 2 6" xfId="49059" xr:uid="{00000000-0005-0000-0000-0000B7C10000}"/>
    <cellStyle name="Normal 96 3 4 3 2 3" xfId="8053" xr:uid="{00000000-0005-0000-0000-0000B8C10000}"/>
    <cellStyle name="Normal 96 3 4 3 2 3 2" xfId="17570" xr:uid="{00000000-0005-0000-0000-0000B9C10000}"/>
    <cellStyle name="Normal 96 3 4 3 2 3 3" xfId="25723" xr:uid="{00000000-0005-0000-0000-0000BAC10000}"/>
    <cellStyle name="Normal 96 3 4 3 2 3 4" xfId="33876" xr:uid="{00000000-0005-0000-0000-0000BBC10000}"/>
    <cellStyle name="Normal 96 3 4 3 2 3 5" xfId="42108" xr:uid="{00000000-0005-0000-0000-0000BCC10000}"/>
    <cellStyle name="Normal 96 3 4 3 2 3 6" xfId="51619" xr:uid="{00000000-0005-0000-0000-0000BDC10000}"/>
    <cellStyle name="Normal 96 3 4 3 2 4" xfId="11970" xr:uid="{00000000-0005-0000-0000-0000BEC10000}"/>
    <cellStyle name="Normal 96 3 4 3 2 5" xfId="20129" xr:uid="{00000000-0005-0000-0000-0000BFC10000}"/>
    <cellStyle name="Normal 96 3 4 3 2 6" xfId="28282" xr:uid="{00000000-0005-0000-0000-0000C0C10000}"/>
    <cellStyle name="Normal 96 3 4 3 2 7" xfId="36514" xr:uid="{00000000-0005-0000-0000-0000C1C10000}"/>
    <cellStyle name="Normal 96 3 4 3 2 8" xfId="46025" xr:uid="{00000000-0005-0000-0000-0000C2C10000}"/>
    <cellStyle name="Normal 96 3 4 3 3" xfId="4213" xr:uid="{00000000-0005-0000-0000-0000C3C10000}"/>
    <cellStyle name="Normal 96 3 4 3 3 2" xfId="13730" xr:uid="{00000000-0005-0000-0000-0000C4C10000}"/>
    <cellStyle name="Normal 96 3 4 3 3 3" xfId="21883" xr:uid="{00000000-0005-0000-0000-0000C5C10000}"/>
    <cellStyle name="Normal 96 3 4 3 3 4" xfId="30036" xr:uid="{00000000-0005-0000-0000-0000C6C10000}"/>
    <cellStyle name="Normal 96 3 4 3 3 5" xfId="38268" xr:uid="{00000000-0005-0000-0000-0000C7C10000}"/>
    <cellStyle name="Normal 96 3 4 3 3 6" xfId="47779" xr:uid="{00000000-0005-0000-0000-0000C8C10000}"/>
    <cellStyle name="Normal 96 3 4 3 4" xfId="6773" xr:uid="{00000000-0005-0000-0000-0000C9C10000}"/>
    <cellStyle name="Normal 96 3 4 3 4 2" xfId="16290" xr:uid="{00000000-0005-0000-0000-0000CAC10000}"/>
    <cellStyle name="Normal 96 3 4 3 4 3" xfId="24443" xr:uid="{00000000-0005-0000-0000-0000CBC10000}"/>
    <cellStyle name="Normal 96 3 4 3 4 4" xfId="32596" xr:uid="{00000000-0005-0000-0000-0000CCC10000}"/>
    <cellStyle name="Normal 96 3 4 3 4 5" xfId="40828" xr:uid="{00000000-0005-0000-0000-0000CDC10000}"/>
    <cellStyle name="Normal 96 3 4 3 4 6" xfId="50339" xr:uid="{00000000-0005-0000-0000-0000CEC10000}"/>
    <cellStyle name="Normal 96 3 4 3 5" xfId="10690" xr:uid="{00000000-0005-0000-0000-0000CFC10000}"/>
    <cellStyle name="Normal 96 3 4 3 6" xfId="18849" xr:uid="{00000000-0005-0000-0000-0000D0C10000}"/>
    <cellStyle name="Normal 96 3 4 3 7" xfId="27002" xr:uid="{00000000-0005-0000-0000-0000D1C10000}"/>
    <cellStyle name="Normal 96 3 4 3 8" xfId="35234" xr:uid="{00000000-0005-0000-0000-0000D2C10000}"/>
    <cellStyle name="Normal 96 3 4 3 9" xfId="44745" xr:uid="{00000000-0005-0000-0000-0000D3C10000}"/>
    <cellStyle name="Normal 96 3 4 4" xfId="1813" xr:uid="{00000000-0005-0000-0000-0000D4C10000}"/>
    <cellStyle name="Normal 96 3 4 4 2" xfId="4853" xr:uid="{00000000-0005-0000-0000-0000D5C10000}"/>
    <cellStyle name="Normal 96 3 4 4 2 2" xfId="14370" xr:uid="{00000000-0005-0000-0000-0000D6C10000}"/>
    <cellStyle name="Normal 96 3 4 4 2 3" xfId="22523" xr:uid="{00000000-0005-0000-0000-0000D7C10000}"/>
    <cellStyle name="Normal 96 3 4 4 2 4" xfId="30676" xr:uid="{00000000-0005-0000-0000-0000D8C10000}"/>
    <cellStyle name="Normal 96 3 4 4 2 5" xfId="38908" xr:uid="{00000000-0005-0000-0000-0000D9C10000}"/>
    <cellStyle name="Normal 96 3 4 4 2 6" xfId="48419" xr:uid="{00000000-0005-0000-0000-0000DAC10000}"/>
    <cellStyle name="Normal 96 3 4 4 3" xfId="7413" xr:uid="{00000000-0005-0000-0000-0000DBC10000}"/>
    <cellStyle name="Normal 96 3 4 4 3 2" xfId="16930" xr:uid="{00000000-0005-0000-0000-0000DCC10000}"/>
    <cellStyle name="Normal 96 3 4 4 3 3" xfId="25083" xr:uid="{00000000-0005-0000-0000-0000DDC10000}"/>
    <cellStyle name="Normal 96 3 4 4 3 4" xfId="33236" xr:uid="{00000000-0005-0000-0000-0000DEC10000}"/>
    <cellStyle name="Normal 96 3 4 4 3 5" xfId="41468" xr:uid="{00000000-0005-0000-0000-0000DFC10000}"/>
    <cellStyle name="Normal 96 3 4 4 3 6" xfId="50979" xr:uid="{00000000-0005-0000-0000-0000E0C10000}"/>
    <cellStyle name="Normal 96 3 4 4 4" xfId="11330" xr:uid="{00000000-0005-0000-0000-0000E1C10000}"/>
    <cellStyle name="Normal 96 3 4 4 5" xfId="19489" xr:uid="{00000000-0005-0000-0000-0000E2C10000}"/>
    <cellStyle name="Normal 96 3 4 4 6" xfId="27642" xr:uid="{00000000-0005-0000-0000-0000E3C10000}"/>
    <cellStyle name="Normal 96 3 4 4 7" xfId="35874" xr:uid="{00000000-0005-0000-0000-0000E4C10000}"/>
    <cellStyle name="Normal 96 3 4 4 8" xfId="45385" xr:uid="{00000000-0005-0000-0000-0000E5C10000}"/>
    <cellStyle name="Normal 96 3 4 5" xfId="3570" xr:uid="{00000000-0005-0000-0000-0000E6C10000}"/>
    <cellStyle name="Normal 96 3 4 5 2" xfId="13087" xr:uid="{00000000-0005-0000-0000-0000E7C10000}"/>
    <cellStyle name="Normal 96 3 4 5 3" xfId="21243" xr:uid="{00000000-0005-0000-0000-0000E8C10000}"/>
    <cellStyle name="Normal 96 3 4 5 4" xfId="29396" xr:uid="{00000000-0005-0000-0000-0000E9C10000}"/>
    <cellStyle name="Normal 96 3 4 5 5" xfId="37628" xr:uid="{00000000-0005-0000-0000-0000EAC10000}"/>
    <cellStyle name="Normal 96 3 4 5 6" xfId="47139" xr:uid="{00000000-0005-0000-0000-0000EBC10000}"/>
    <cellStyle name="Normal 96 3 4 6" xfId="6133" xr:uid="{00000000-0005-0000-0000-0000ECC10000}"/>
    <cellStyle name="Normal 96 3 4 6 2" xfId="15650" xr:uid="{00000000-0005-0000-0000-0000EDC10000}"/>
    <cellStyle name="Normal 96 3 4 6 3" xfId="23803" xr:uid="{00000000-0005-0000-0000-0000EEC10000}"/>
    <cellStyle name="Normal 96 3 4 6 4" xfId="31956" xr:uid="{00000000-0005-0000-0000-0000EFC10000}"/>
    <cellStyle name="Normal 96 3 4 6 5" xfId="40188" xr:uid="{00000000-0005-0000-0000-0000F0C10000}"/>
    <cellStyle name="Normal 96 3 4 6 6" xfId="49699" xr:uid="{00000000-0005-0000-0000-0000F1C10000}"/>
    <cellStyle name="Normal 96 3 4 7" xfId="10050" xr:uid="{00000000-0005-0000-0000-0000F2C10000}"/>
    <cellStyle name="Normal 96 3 4 8" xfId="18209" xr:uid="{00000000-0005-0000-0000-0000F3C10000}"/>
    <cellStyle name="Normal 96 3 4 9" xfId="26362" xr:uid="{00000000-0005-0000-0000-0000F4C10000}"/>
    <cellStyle name="Normal 96 3 40" xfId="53535" xr:uid="{00000000-0005-0000-0000-0000F5C10000}"/>
    <cellStyle name="Normal 96 3 41" xfId="53614" xr:uid="{00000000-0005-0000-0000-0000F6C10000}"/>
    <cellStyle name="Normal 96 3 42" xfId="53693" xr:uid="{00000000-0005-0000-0000-0000F7C10000}"/>
    <cellStyle name="Normal 96 3 43" xfId="53772" xr:uid="{00000000-0005-0000-0000-0000F8C10000}"/>
    <cellStyle name="Normal 96 3 5" xfId="684" xr:uid="{00000000-0005-0000-0000-0000F9C10000}"/>
    <cellStyle name="Normal 96 3 5 10" xfId="44265" xr:uid="{00000000-0005-0000-0000-0000FAC10000}"/>
    <cellStyle name="Normal 96 3 5 2" xfId="1330" xr:uid="{00000000-0005-0000-0000-0000FBC10000}"/>
    <cellStyle name="Normal 96 3 5 2 2" xfId="2613" xr:uid="{00000000-0005-0000-0000-0000FCC10000}"/>
    <cellStyle name="Normal 96 3 5 2 2 2" xfId="5653" xr:uid="{00000000-0005-0000-0000-0000FDC10000}"/>
    <cellStyle name="Normal 96 3 5 2 2 2 2" xfId="15170" xr:uid="{00000000-0005-0000-0000-0000FEC10000}"/>
    <cellStyle name="Normal 96 3 5 2 2 2 3" xfId="23323" xr:uid="{00000000-0005-0000-0000-0000FFC10000}"/>
    <cellStyle name="Normal 96 3 5 2 2 2 4" xfId="31476" xr:uid="{00000000-0005-0000-0000-000000C20000}"/>
    <cellStyle name="Normal 96 3 5 2 2 2 5" xfId="39708" xr:uid="{00000000-0005-0000-0000-000001C20000}"/>
    <cellStyle name="Normal 96 3 5 2 2 2 6" xfId="49219" xr:uid="{00000000-0005-0000-0000-000002C20000}"/>
    <cellStyle name="Normal 96 3 5 2 2 3" xfId="8213" xr:uid="{00000000-0005-0000-0000-000003C20000}"/>
    <cellStyle name="Normal 96 3 5 2 2 3 2" xfId="17730" xr:uid="{00000000-0005-0000-0000-000004C20000}"/>
    <cellStyle name="Normal 96 3 5 2 2 3 3" xfId="25883" xr:uid="{00000000-0005-0000-0000-000005C20000}"/>
    <cellStyle name="Normal 96 3 5 2 2 3 4" xfId="34036" xr:uid="{00000000-0005-0000-0000-000006C20000}"/>
    <cellStyle name="Normal 96 3 5 2 2 3 5" xfId="42268" xr:uid="{00000000-0005-0000-0000-000007C20000}"/>
    <cellStyle name="Normal 96 3 5 2 2 3 6" xfId="51779" xr:uid="{00000000-0005-0000-0000-000008C20000}"/>
    <cellStyle name="Normal 96 3 5 2 2 4" xfId="12130" xr:uid="{00000000-0005-0000-0000-000009C20000}"/>
    <cellStyle name="Normal 96 3 5 2 2 5" xfId="20289" xr:uid="{00000000-0005-0000-0000-00000AC20000}"/>
    <cellStyle name="Normal 96 3 5 2 2 6" xfId="28442" xr:uid="{00000000-0005-0000-0000-00000BC20000}"/>
    <cellStyle name="Normal 96 3 5 2 2 7" xfId="36674" xr:uid="{00000000-0005-0000-0000-00000CC20000}"/>
    <cellStyle name="Normal 96 3 5 2 2 8" xfId="46185" xr:uid="{00000000-0005-0000-0000-00000DC20000}"/>
    <cellStyle name="Normal 96 3 5 2 3" xfId="4373" xr:uid="{00000000-0005-0000-0000-00000EC20000}"/>
    <cellStyle name="Normal 96 3 5 2 3 2" xfId="13890" xr:uid="{00000000-0005-0000-0000-00000FC20000}"/>
    <cellStyle name="Normal 96 3 5 2 3 3" xfId="22043" xr:uid="{00000000-0005-0000-0000-000010C20000}"/>
    <cellStyle name="Normal 96 3 5 2 3 4" xfId="30196" xr:uid="{00000000-0005-0000-0000-000011C20000}"/>
    <cellStyle name="Normal 96 3 5 2 3 5" xfId="38428" xr:uid="{00000000-0005-0000-0000-000012C20000}"/>
    <cellStyle name="Normal 96 3 5 2 3 6" xfId="47939" xr:uid="{00000000-0005-0000-0000-000013C20000}"/>
    <cellStyle name="Normal 96 3 5 2 4" xfId="6933" xr:uid="{00000000-0005-0000-0000-000014C20000}"/>
    <cellStyle name="Normal 96 3 5 2 4 2" xfId="16450" xr:uid="{00000000-0005-0000-0000-000015C20000}"/>
    <cellStyle name="Normal 96 3 5 2 4 3" xfId="24603" xr:uid="{00000000-0005-0000-0000-000016C20000}"/>
    <cellStyle name="Normal 96 3 5 2 4 4" xfId="32756" xr:uid="{00000000-0005-0000-0000-000017C20000}"/>
    <cellStyle name="Normal 96 3 5 2 4 5" xfId="40988" xr:uid="{00000000-0005-0000-0000-000018C20000}"/>
    <cellStyle name="Normal 96 3 5 2 4 6" xfId="50499" xr:uid="{00000000-0005-0000-0000-000019C20000}"/>
    <cellStyle name="Normal 96 3 5 2 5" xfId="10850" xr:uid="{00000000-0005-0000-0000-00001AC20000}"/>
    <cellStyle name="Normal 96 3 5 2 6" xfId="19009" xr:uid="{00000000-0005-0000-0000-00001BC20000}"/>
    <cellStyle name="Normal 96 3 5 2 7" xfId="27162" xr:uid="{00000000-0005-0000-0000-00001CC20000}"/>
    <cellStyle name="Normal 96 3 5 2 8" xfId="35394" xr:uid="{00000000-0005-0000-0000-00001DC20000}"/>
    <cellStyle name="Normal 96 3 5 2 9" xfId="44905" xr:uid="{00000000-0005-0000-0000-00001EC20000}"/>
    <cellStyle name="Normal 96 3 5 3" xfId="1973" xr:uid="{00000000-0005-0000-0000-00001FC20000}"/>
    <cellStyle name="Normal 96 3 5 3 2" xfId="5013" xr:uid="{00000000-0005-0000-0000-000020C20000}"/>
    <cellStyle name="Normal 96 3 5 3 2 2" xfId="14530" xr:uid="{00000000-0005-0000-0000-000021C20000}"/>
    <cellStyle name="Normal 96 3 5 3 2 3" xfId="22683" xr:uid="{00000000-0005-0000-0000-000022C20000}"/>
    <cellStyle name="Normal 96 3 5 3 2 4" xfId="30836" xr:uid="{00000000-0005-0000-0000-000023C20000}"/>
    <cellStyle name="Normal 96 3 5 3 2 5" xfId="39068" xr:uid="{00000000-0005-0000-0000-000024C20000}"/>
    <cellStyle name="Normal 96 3 5 3 2 6" xfId="48579" xr:uid="{00000000-0005-0000-0000-000025C20000}"/>
    <cellStyle name="Normal 96 3 5 3 3" xfId="7573" xr:uid="{00000000-0005-0000-0000-000026C20000}"/>
    <cellStyle name="Normal 96 3 5 3 3 2" xfId="17090" xr:uid="{00000000-0005-0000-0000-000027C20000}"/>
    <cellStyle name="Normal 96 3 5 3 3 3" xfId="25243" xr:uid="{00000000-0005-0000-0000-000028C20000}"/>
    <cellStyle name="Normal 96 3 5 3 3 4" xfId="33396" xr:uid="{00000000-0005-0000-0000-000029C20000}"/>
    <cellStyle name="Normal 96 3 5 3 3 5" xfId="41628" xr:uid="{00000000-0005-0000-0000-00002AC20000}"/>
    <cellStyle name="Normal 96 3 5 3 3 6" xfId="51139" xr:uid="{00000000-0005-0000-0000-00002BC20000}"/>
    <cellStyle name="Normal 96 3 5 3 4" xfId="11490" xr:uid="{00000000-0005-0000-0000-00002CC20000}"/>
    <cellStyle name="Normal 96 3 5 3 5" xfId="19649" xr:uid="{00000000-0005-0000-0000-00002DC20000}"/>
    <cellStyle name="Normal 96 3 5 3 6" xfId="27802" xr:uid="{00000000-0005-0000-0000-00002EC20000}"/>
    <cellStyle name="Normal 96 3 5 3 7" xfId="36034" xr:uid="{00000000-0005-0000-0000-00002FC20000}"/>
    <cellStyle name="Normal 96 3 5 3 8" xfId="45545" xr:uid="{00000000-0005-0000-0000-000030C20000}"/>
    <cellStyle name="Normal 96 3 5 4" xfId="3730" xr:uid="{00000000-0005-0000-0000-000031C20000}"/>
    <cellStyle name="Normal 96 3 5 4 2" xfId="13247" xr:uid="{00000000-0005-0000-0000-000032C20000}"/>
    <cellStyle name="Normal 96 3 5 4 3" xfId="21403" xr:uid="{00000000-0005-0000-0000-000033C20000}"/>
    <cellStyle name="Normal 96 3 5 4 4" xfId="29556" xr:uid="{00000000-0005-0000-0000-000034C20000}"/>
    <cellStyle name="Normal 96 3 5 4 5" xfId="37788" xr:uid="{00000000-0005-0000-0000-000035C20000}"/>
    <cellStyle name="Normal 96 3 5 4 6" xfId="47299" xr:uid="{00000000-0005-0000-0000-000036C20000}"/>
    <cellStyle name="Normal 96 3 5 5" xfId="6293" xr:uid="{00000000-0005-0000-0000-000037C20000}"/>
    <cellStyle name="Normal 96 3 5 5 2" xfId="15810" xr:uid="{00000000-0005-0000-0000-000038C20000}"/>
    <cellStyle name="Normal 96 3 5 5 3" xfId="23963" xr:uid="{00000000-0005-0000-0000-000039C20000}"/>
    <cellStyle name="Normal 96 3 5 5 4" xfId="32116" xr:uid="{00000000-0005-0000-0000-00003AC20000}"/>
    <cellStyle name="Normal 96 3 5 5 5" xfId="40348" xr:uid="{00000000-0005-0000-0000-00003BC20000}"/>
    <cellStyle name="Normal 96 3 5 5 6" xfId="49859" xr:uid="{00000000-0005-0000-0000-00003CC20000}"/>
    <cellStyle name="Normal 96 3 5 6" xfId="10210" xr:uid="{00000000-0005-0000-0000-00003DC20000}"/>
    <cellStyle name="Normal 96 3 5 7" xfId="18369" xr:uid="{00000000-0005-0000-0000-00003EC20000}"/>
    <cellStyle name="Normal 96 3 5 8" xfId="26522" xr:uid="{00000000-0005-0000-0000-00003FC20000}"/>
    <cellStyle name="Normal 96 3 5 9" xfId="34754" xr:uid="{00000000-0005-0000-0000-000040C20000}"/>
    <cellStyle name="Normal 96 3 6" xfId="1010" xr:uid="{00000000-0005-0000-0000-000041C20000}"/>
    <cellStyle name="Normal 96 3 6 2" xfId="2293" xr:uid="{00000000-0005-0000-0000-000042C20000}"/>
    <cellStyle name="Normal 96 3 6 2 2" xfId="5333" xr:uid="{00000000-0005-0000-0000-000043C20000}"/>
    <cellStyle name="Normal 96 3 6 2 2 2" xfId="14850" xr:uid="{00000000-0005-0000-0000-000044C20000}"/>
    <cellStyle name="Normal 96 3 6 2 2 3" xfId="23003" xr:uid="{00000000-0005-0000-0000-000045C20000}"/>
    <cellStyle name="Normal 96 3 6 2 2 4" xfId="31156" xr:uid="{00000000-0005-0000-0000-000046C20000}"/>
    <cellStyle name="Normal 96 3 6 2 2 5" xfId="39388" xr:uid="{00000000-0005-0000-0000-000047C20000}"/>
    <cellStyle name="Normal 96 3 6 2 2 6" xfId="48899" xr:uid="{00000000-0005-0000-0000-000048C20000}"/>
    <cellStyle name="Normal 96 3 6 2 3" xfId="7893" xr:uid="{00000000-0005-0000-0000-000049C20000}"/>
    <cellStyle name="Normal 96 3 6 2 3 2" xfId="17410" xr:uid="{00000000-0005-0000-0000-00004AC20000}"/>
    <cellStyle name="Normal 96 3 6 2 3 3" xfId="25563" xr:uid="{00000000-0005-0000-0000-00004BC20000}"/>
    <cellStyle name="Normal 96 3 6 2 3 4" xfId="33716" xr:uid="{00000000-0005-0000-0000-00004CC20000}"/>
    <cellStyle name="Normal 96 3 6 2 3 5" xfId="41948" xr:uid="{00000000-0005-0000-0000-00004DC20000}"/>
    <cellStyle name="Normal 96 3 6 2 3 6" xfId="51459" xr:uid="{00000000-0005-0000-0000-00004EC20000}"/>
    <cellStyle name="Normal 96 3 6 2 4" xfId="11810" xr:uid="{00000000-0005-0000-0000-00004FC20000}"/>
    <cellStyle name="Normal 96 3 6 2 5" xfId="19969" xr:uid="{00000000-0005-0000-0000-000050C20000}"/>
    <cellStyle name="Normal 96 3 6 2 6" xfId="28122" xr:uid="{00000000-0005-0000-0000-000051C20000}"/>
    <cellStyle name="Normal 96 3 6 2 7" xfId="36354" xr:uid="{00000000-0005-0000-0000-000052C20000}"/>
    <cellStyle name="Normal 96 3 6 2 8" xfId="45865" xr:uid="{00000000-0005-0000-0000-000053C20000}"/>
    <cellStyle name="Normal 96 3 6 3" xfId="4053" xr:uid="{00000000-0005-0000-0000-000054C20000}"/>
    <cellStyle name="Normal 96 3 6 3 2" xfId="13570" xr:uid="{00000000-0005-0000-0000-000055C20000}"/>
    <cellStyle name="Normal 96 3 6 3 3" xfId="21723" xr:uid="{00000000-0005-0000-0000-000056C20000}"/>
    <cellStyle name="Normal 96 3 6 3 4" xfId="29876" xr:uid="{00000000-0005-0000-0000-000057C20000}"/>
    <cellStyle name="Normal 96 3 6 3 5" xfId="38108" xr:uid="{00000000-0005-0000-0000-000058C20000}"/>
    <cellStyle name="Normal 96 3 6 3 6" xfId="47619" xr:uid="{00000000-0005-0000-0000-000059C20000}"/>
    <cellStyle name="Normal 96 3 6 4" xfId="6613" xr:uid="{00000000-0005-0000-0000-00005AC20000}"/>
    <cellStyle name="Normal 96 3 6 4 2" xfId="16130" xr:uid="{00000000-0005-0000-0000-00005BC20000}"/>
    <cellStyle name="Normal 96 3 6 4 3" xfId="24283" xr:uid="{00000000-0005-0000-0000-00005CC20000}"/>
    <cellStyle name="Normal 96 3 6 4 4" xfId="32436" xr:uid="{00000000-0005-0000-0000-00005DC20000}"/>
    <cellStyle name="Normal 96 3 6 4 5" xfId="40668" xr:uid="{00000000-0005-0000-0000-00005EC20000}"/>
    <cellStyle name="Normal 96 3 6 4 6" xfId="50179" xr:uid="{00000000-0005-0000-0000-00005FC20000}"/>
    <cellStyle name="Normal 96 3 6 5" xfId="10530" xr:uid="{00000000-0005-0000-0000-000060C20000}"/>
    <cellStyle name="Normal 96 3 6 6" xfId="18689" xr:uid="{00000000-0005-0000-0000-000061C20000}"/>
    <cellStyle name="Normal 96 3 6 7" xfId="26842" xr:uid="{00000000-0005-0000-0000-000062C20000}"/>
    <cellStyle name="Normal 96 3 6 8" xfId="35074" xr:uid="{00000000-0005-0000-0000-000063C20000}"/>
    <cellStyle name="Normal 96 3 6 9" xfId="44585" xr:uid="{00000000-0005-0000-0000-000064C20000}"/>
    <cellStyle name="Normal 96 3 7" xfId="1653" xr:uid="{00000000-0005-0000-0000-000065C20000}"/>
    <cellStyle name="Normal 96 3 7 2" xfId="4693" xr:uid="{00000000-0005-0000-0000-000066C20000}"/>
    <cellStyle name="Normal 96 3 7 2 2" xfId="14210" xr:uid="{00000000-0005-0000-0000-000067C20000}"/>
    <cellStyle name="Normal 96 3 7 2 3" xfId="22363" xr:uid="{00000000-0005-0000-0000-000068C20000}"/>
    <cellStyle name="Normal 96 3 7 2 4" xfId="30516" xr:uid="{00000000-0005-0000-0000-000069C20000}"/>
    <cellStyle name="Normal 96 3 7 2 5" xfId="38748" xr:uid="{00000000-0005-0000-0000-00006AC20000}"/>
    <cellStyle name="Normal 96 3 7 2 6" xfId="48259" xr:uid="{00000000-0005-0000-0000-00006BC20000}"/>
    <cellStyle name="Normal 96 3 7 3" xfId="7253" xr:uid="{00000000-0005-0000-0000-00006CC20000}"/>
    <cellStyle name="Normal 96 3 7 3 2" xfId="16770" xr:uid="{00000000-0005-0000-0000-00006DC20000}"/>
    <cellStyle name="Normal 96 3 7 3 3" xfId="24923" xr:uid="{00000000-0005-0000-0000-00006EC20000}"/>
    <cellStyle name="Normal 96 3 7 3 4" xfId="33076" xr:uid="{00000000-0005-0000-0000-00006FC20000}"/>
    <cellStyle name="Normal 96 3 7 3 5" xfId="41308" xr:uid="{00000000-0005-0000-0000-000070C20000}"/>
    <cellStyle name="Normal 96 3 7 3 6" xfId="50819" xr:uid="{00000000-0005-0000-0000-000071C20000}"/>
    <cellStyle name="Normal 96 3 7 4" xfId="11170" xr:uid="{00000000-0005-0000-0000-000072C20000}"/>
    <cellStyle name="Normal 96 3 7 5" xfId="19329" xr:uid="{00000000-0005-0000-0000-000073C20000}"/>
    <cellStyle name="Normal 96 3 7 6" xfId="27482" xr:uid="{00000000-0005-0000-0000-000074C20000}"/>
    <cellStyle name="Normal 96 3 7 7" xfId="35714" xr:uid="{00000000-0005-0000-0000-000075C20000}"/>
    <cellStyle name="Normal 96 3 7 8" xfId="45225" xr:uid="{00000000-0005-0000-0000-000076C20000}"/>
    <cellStyle name="Normal 96 3 8" xfId="2932" xr:uid="{00000000-0005-0000-0000-000077C20000}"/>
    <cellStyle name="Normal 96 3 8 2" xfId="12449" xr:uid="{00000000-0005-0000-0000-000078C20000}"/>
    <cellStyle name="Normal 96 3 8 3" xfId="20608" xr:uid="{00000000-0005-0000-0000-000079C20000}"/>
    <cellStyle name="Normal 96 3 8 4" xfId="28761" xr:uid="{00000000-0005-0000-0000-00007AC20000}"/>
    <cellStyle name="Normal 96 3 8 5" xfId="36993" xr:uid="{00000000-0005-0000-0000-00007BC20000}"/>
    <cellStyle name="Normal 96 3 8 6" xfId="46504" xr:uid="{00000000-0005-0000-0000-00007CC20000}"/>
    <cellStyle name="Normal 96 3 9" xfId="3011" xr:uid="{00000000-0005-0000-0000-00007DC20000}"/>
    <cellStyle name="Normal 96 3 9 2" xfId="12528" xr:uid="{00000000-0005-0000-0000-00007EC20000}"/>
    <cellStyle name="Normal 96 3 9 3" xfId="20687" xr:uid="{00000000-0005-0000-0000-00007FC20000}"/>
    <cellStyle name="Normal 96 3 9 4" xfId="28840" xr:uid="{00000000-0005-0000-0000-000080C20000}"/>
    <cellStyle name="Normal 96 3 9 5" xfId="37072" xr:uid="{00000000-0005-0000-0000-000081C20000}"/>
    <cellStyle name="Normal 96 3 9 6" xfId="46583" xr:uid="{00000000-0005-0000-0000-000082C20000}"/>
    <cellStyle name="Normal 97" xfId="315" xr:uid="{00000000-0005-0000-0000-000083C20000}"/>
    <cellStyle name="Normal 97 2" xfId="316" xr:uid="{00000000-0005-0000-0000-000084C20000}"/>
    <cellStyle name="Normal 97 3" xfId="317" xr:uid="{00000000-0005-0000-0000-000085C20000}"/>
    <cellStyle name="Normal 97 3 10" xfId="3091" xr:uid="{00000000-0005-0000-0000-000086C20000}"/>
    <cellStyle name="Normal 97 3 10 2" xfId="12608" xr:uid="{00000000-0005-0000-0000-000087C20000}"/>
    <cellStyle name="Normal 97 3 10 3" xfId="20767" xr:uid="{00000000-0005-0000-0000-000088C20000}"/>
    <cellStyle name="Normal 97 3 10 4" xfId="28920" xr:uid="{00000000-0005-0000-0000-000089C20000}"/>
    <cellStyle name="Normal 97 3 10 5" xfId="37152" xr:uid="{00000000-0005-0000-0000-00008AC20000}"/>
    <cellStyle name="Normal 97 3 10 6" xfId="46663" xr:uid="{00000000-0005-0000-0000-00008BC20000}"/>
    <cellStyle name="Normal 97 3 11" xfId="3170" xr:uid="{00000000-0005-0000-0000-00008CC20000}"/>
    <cellStyle name="Normal 97 3 11 2" xfId="12687" xr:uid="{00000000-0005-0000-0000-00008DC20000}"/>
    <cellStyle name="Normal 97 3 11 3" xfId="20846" xr:uid="{00000000-0005-0000-0000-00008EC20000}"/>
    <cellStyle name="Normal 97 3 11 4" xfId="28999" xr:uid="{00000000-0005-0000-0000-00008FC20000}"/>
    <cellStyle name="Normal 97 3 11 5" xfId="37231" xr:uid="{00000000-0005-0000-0000-000090C20000}"/>
    <cellStyle name="Normal 97 3 11 6" xfId="46742" xr:uid="{00000000-0005-0000-0000-000091C20000}"/>
    <cellStyle name="Normal 97 3 12" xfId="3249" xr:uid="{00000000-0005-0000-0000-000092C20000}"/>
    <cellStyle name="Normal 97 3 12 2" xfId="12766" xr:uid="{00000000-0005-0000-0000-000093C20000}"/>
    <cellStyle name="Normal 97 3 12 3" xfId="20925" xr:uid="{00000000-0005-0000-0000-000094C20000}"/>
    <cellStyle name="Normal 97 3 12 4" xfId="29078" xr:uid="{00000000-0005-0000-0000-000095C20000}"/>
    <cellStyle name="Normal 97 3 12 5" xfId="37310" xr:uid="{00000000-0005-0000-0000-000096C20000}"/>
    <cellStyle name="Normal 97 3 12 6" xfId="46821" xr:uid="{00000000-0005-0000-0000-000097C20000}"/>
    <cellStyle name="Normal 97 3 13" xfId="3328" xr:uid="{00000000-0005-0000-0000-000098C20000}"/>
    <cellStyle name="Normal 97 3 13 2" xfId="12845" xr:uid="{00000000-0005-0000-0000-000099C20000}"/>
    <cellStyle name="Normal 97 3 13 3" xfId="21004" xr:uid="{00000000-0005-0000-0000-00009AC20000}"/>
    <cellStyle name="Normal 97 3 13 4" xfId="29157" xr:uid="{00000000-0005-0000-0000-00009BC20000}"/>
    <cellStyle name="Normal 97 3 13 5" xfId="37389" xr:uid="{00000000-0005-0000-0000-00009CC20000}"/>
    <cellStyle name="Normal 97 3 13 6" xfId="46900" xr:uid="{00000000-0005-0000-0000-00009DC20000}"/>
    <cellStyle name="Normal 97 3 14" xfId="3408" xr:uid="{00000000-0005-0000-0000-00009EC20000}"/>
    <cellStyle name="Normal 97 3 14 2" xfId="12925" xr:uid="{00000000-0005-0000-0000-00009FC20000}"/>
    <cellStyle name="Normal 97 3 14 3" xfId="21084" xr:uid="{00000000-0005-0000-0000-0000A0C20000}"/>
    <cellStyle name="Normal 97 3 14 4" xfId="29237" xr:uid="{00000000-0005-0000-0000-0000A1C20000}"/>
    <cellStyle name="Normal 97 3 14 5" xfId="37469" xr:uid="{00000000-0005-0000-0000-0000A2C20000}"/>
    <cellStyle name="Normal 97 3 14 6" xfId="46980" xr:uid="{00000000-0005-0000-0000-0000A3C20000}"/>
    <cellStyle name="Normal 97 3 15" xfId="5974" xr:uid="{00000000-0005-0000-0000-0000A4C20000}"/>
    <cellStyle name="Normal 97 3 15 2" xfId="15491" xr:uid="{00000000-0005-0000-0000-0000A5C20000}"/>
    <cellStyle name="Normal 97 3 15 3" xfId="23644" xr:uid="{00000000-0005-0000-0000-0000A6C20000}"/>
    <cellStyle name="Normal 97 3 15 4" xfId="31797" xr:uid="{00000000-0005-0000-0000-0000A7C20000}"/>
    <cellStyle name="Normal 97 3 15 5" xfId="40029" xr:uid="{00000000-0005-0000-0000-0000A8C20000}"/>
    <cellStyle name="Normal 97 3 15 6" xfId="49540" xr:uid="{00000000-0005-0000-0000-0000A9C20000}"/>
    <cellStyle name="Normal 97 3 16" xfId="8533" xr:uid="{00000000-0005-0000-0000-0000AAC20000}"/>
    <cellStyle name="Normal 97 3 16 2" xfId="42588" xr:uid="{00000000-0005-0000-0000-0000ABC20000}"/>
    <cellStyle name="Normal 97 3 16 3" xfId="52099" xr:uid="{00000000-0005-0000-0000-0000ACC20000}"/>
    <cellStyle name="Normal 97 3 17" xfId="8612" xr:uid="{00000000-0005-0000-0000-0000ADC20000}"/>
    <cellStyle name="Normal 97 3 17 2" xfId="42667" xr:uid="{00000000-0005-0000-0000-0000AEC20000}"/>
    <cellStyle name="Normal 97 3 17 3" xfId="52178" xr:uid="{00000000-0005-0000-0000-0000AFC20000}"/>
    <cellStyle name="Normal 97 3 18" xfId="8691" xr:uid="{00000000-0005-0000-0000-0000B0C20000}"/>
    <cellStyle name="Normal 97 3 18 2" xfId="42746" xr:uid="{00000000-0005-0000-0000-0000B1C20000}"/>
    <cellStyle name="Normal 97 3 18 3" xfId="52257" xr:uid="{00000000-0005-0000-0000-0000B2C20000}"/>
    <cellStyle name="Normal 97 3 19" xfId="8770" xr:uid="{00000000-0005-0000-0000-0000B3C20000}"/>
    <cellStyle name="Normal 97 3 19 2" xfId="42825" xr:uid="{00000000-0005-0000-0000-0000B4C20000}"/>
    <cellStyle name="Normal 97 3 19 3" xfId="52336" xr:uid="{00000000-0005-0000-0000-0000B5C20000}"/>
    <cellStyle name="Normal 97 3 2" xfId="407" xr:uid="{00000000-0005-0000-0000-0000B6C20000}"/>
    <cellStyle name="Normal 97 3 2 10" xfId="3217" xr:uid="{00000000-0005-0000-0000-0000B7C20000}"/>
    <cellStyle name="Normal 97 3 2 10 2" xfId="12734" xr:uid="{00000000-0005-0000-0000-0000B8C20000}"/>
    <cellStyle name="Normal 97 3 2 10 3" xfId="20893" xr:uid="{00000000-0005-0000-0000-0000B9C20000}"/>
    <cellStyle name="Normal 97 3 2 10 4" xfId="29046" xr:uid="{00000000-0005-0000-0000-0000BAC20000}"/>
    <cellStyle name="Normal 97 3 2 10 5" xfId="37278" xr:uid="{00000000-0005-0000-0000-0000BBC20000}"/>
    <cellStyle name="Normal 97 3 2 10 6" xfId="46789" xr:uid="{00000000-0005-0000-0000-0000BCC20000}"/>
    <cellStyle name="Normal 97 3 2 11" xfId="3296" xr:uid="{00000000-0005-0000-0000-0000BDC20000}"/>
    <cellStyle name="Normal 97 3 2 11 2" xfId="12813" xr:uid="{00000000-0005-0000-0000-0000BEC20000}"/>
    <cellStyle name="Normal 97 3 2 11 3" xfId="20972" xr:uid="{00000000-0005-0000-0000-0000BFC20000}"/>
    <cellStyle name="Normal 97 3 2 11 4" xfId="29125" xr:uid="{00000000-0005-0000-0000-0000C0C20000}"/>
    <cellStyle name="Normal 97 3 2 11 5" xfId="37357" xr:uid="{00000000-0005-0000-0000-0000C1C20000}"/>
    <cellStyle name="Normal 97 3 2 11 6" xfId="46868" xr:uid="{00000000-0005-0000-0000-0000C2C20000}"/>
    <cellStyle name="Normal 97 3 2 12" xfId="3375" xr:uid="{00000000-0005-0000-0000-0000C3C20000}"/>
    <cellStyle name="Normal 97 3 2 12 2" xfId="12892" xr:uid="{00000000-0005-0000-0000-0000C4C20000}"/>
    <cellStyle name="Normal 97 3 2 12 3" xfId="21051" xr:uid="{00000000-0005-0000-0000-0000C5C20000}"/>
    <cellStyle name="Normal 97 3 2 12 4" xfId="29204" xr:uid="{00000000-0005-0000-0000-0000C6C20000}"/>
    <cellStyle name="Normal 97 3 2 12 5" xfId="37436" xr:uid="{00000000-0005-0000-0000-0000C7C20000}"/>
    <cellStyle name="Normal 97 3 2 12 6" xfId="46947" xr:uid="{00000000-0005-0000-0000-0000C8C20000}"/>
    <cellStyle name="Normal 97 3 2 13" xfId="3455" xr:uid="{00000000-0005-0000-0000-0000C9C20000}"/>
    <cellStyle name="Normal 97 3 2 13 2" xfId="12972" xr:uid="{00000000-0005-0000-0000-0000CAC20000}"/>
    <cellStyle name="Normal 97 3 2 13 3" xfId="21131" xr:uid="{00000000-0005-0000-0000-0000CBC20000}"/>
    <cellStyle name="Normal 97 3 2 13 4" xfId="29284" xr:uid="{00000000-0005-0000-0000-0000CCC20000}"/>
    <cellStyle name="Normal 97 3 2 13 5" xfId="37516" xr:uid="{00000000-0005-0000-0000-0000CDC20000}"/>
    <cellStyle name="Normal 97 3 2 13 6" xfId="47027" xr:uid="{00000000-0005-0000-0000-0000CEC20000}"/>
    <cellStyle name="Normal 97 3 2 14" xfId="6021" xr:uid="{00000000-0005-0000-0000-0000CFC20000}"/>
    <cellStyle name="Normal 97 3 2 14 2" xfId="15538" xr:uid="{00000000-0005-0000-0000-0000D0C20000}"/>
    <cellStyle name="Normal 97 3 2 14 3" xfId="23691" xr:uid="{00000000-0005-0000-0000-0000D1C20000}"/>
    <cellStyle name="Normal 97 3 2 14 4" xfId="31844" xr:uid="{00000000-0005-0000-0000-0000D2C20000}"/>
    <cellStyle name="Normal 97 3 2 14 5" xfId="40076" xr:uid="{00000000-0005-0000-0000-0000D3C20000}"/>
    <cellStyle name="Normal 97 3 2 14 6" xfId="49587" xr:uid="{00000000-0005-0000-0000-0000D4C20000}"/>
    <cellStyle name="Normal 97 3 2 15" xfId="8580" xr:uid="{00000000-0005-0000-0000-0000D5C20000}"/>
    <cellStyle name="Normal 97 3 2 15 2" xfId="42635" xr:uid="{00000000-0005-0000-0000-0000D6C20000}"/>
    <cellStyle name="Normal 97 3 2 15 3" xfId="52146" xr:uid="{00000000-0005-0000-0000-0000D7C20000}"/>
    <cellStyle name="Normal 97 3 2 16" xfId="8659" xr:uid="{00000000-0005-0000-0000-0000D8C20000}"/>
    <cellStyle name="Normal 97 3 2 16 2" xfId="42714" xr:uid="{00000000-0005-0000-0000-0000D9C20000}"/>
    <cellStyle name="Normal 97 3 2 16 3" xfId="52225" xr:uid="{00000000-0005-0000-0000-0000DAC20000}"/>
    <cellStyle name="Normal 97 3 2 17" xfId="8738" xr:uid="{00000000-0005-0000-0000-0000DBC20000}"/>
    <cellStyle name="Normal 97 3 2 17 2" xfId="42793" xr:uid="{00000000-0005-0000-0000-0000DCC20000}"/>
    <cellStyle name="Normal 97 3 2 17 3" xfId="52304" xr:uid="{00000000-0005-0000-0000-0000DDC20000}"/>
    <cellStyle name="Normal 97 3 2 18" xfId="8817" xr:uid="{00000000-0005-0000-0000-0000DEC20000}"/>
    <cellStyle name="Normal 97 3 2 18 2" xfId="42872" xr:uid="{00000000-0005-0000-0000-0000DFC20000}"/>
    <cellStyle name="Normal 97 3 2 18 3" xfId="52383" xr:uid="{00000000-0005-0000-0000-0000E0C20000}"/>
    <cellStyle name="Normal 97 3 2 19" xfId="8896" xr:uid="{00000000-0005-0000-0000-0000E1C20000}"/>
    <cellStyle name="Normal 97 3 2 19 2" xfId="42951" xr:uid="{00000000-0005-0000-0000-0000E2C20000}"/>
    <cellStyle name="Normal 97 3 2 19 3" xfId="52462" xr:uid="{00000000-0005-0000-0000-0000E3C20000}"/>
    <cellStyle name="Normal 97 3 2 2" xfId="488" xr:uid="{00000000-0005-0000-0000-0000E4C20000}"/>
    <cellStyle name="Normal 97 3 2 2 10" xfId="26330" xr:uid="{00000000-0005-0000-0000-0000E5C20000}"/>
    <cellStyle name="Normal 97 3 2 2 11" xfId="34562" xr:uid="{00000000-0005-0000-0000-0000E6C20000}"/>
    <cellStyle name="Normal 97 3 2 2 12" xfId="44073" xr:uid="{00000000-0005-0000-0000-0000E7C20000}"/>
    <cellStyle name="Normal 97 3 2 2 2" xfId="649" xr:uid="{00000000-0005-0000-0000-0000E8C20000}"/>
    <cellStyle name="Normal 97 3 2 2 2 10" xfId="34722" xr:uid="{00000000-0005-0000-0000-0000E9C20000}"/>
    <cellStyle name="Normal 97 3 2 2 2 11" xfId="44233" xr:uid="{00000000-0005-0000-0000-0000EAC20000}"/>
    <cellStyle name="Normal 97 3 2 2 2 2" xfId="975" xr:uid="{00000000-0005-0000-0000-0000EBC20000}"/>
    <cellStyle name="Normal 97 3 2 2 2 2 10" xfId="44553" xr:uid="{00000000-0005-0000-0000-0000ECC20000}"/>
    <cellStyle name="Normal 97 3 2 2 2 2 2" xfId="1618" xr:uid="{00000000-0005-0000-0000-0000EDC20000}"/>
    <cellStyle name="Normal 97 3 2 2 2 2 2 2" xfId="2901" xr:uid="{00000000-0005-0000-0000-0000EEC20000}"/>
    <cellStyle name="Normal 97 3 2 2 2 2 2 2 2" xfId="5941" xr:uid="{00000000-0005-0000-0000-0000EFC20000}"/>
    <cellStyle name="Normal 97 3 2 2 2 2 2 2 2 2" xfId="15458" xr:uid="{00000000-0005-0000-0000-0000F0C20000}"/>
    <cellStyle name="Normal 97 3 2 2 2 2 2 2 2 3" xfId="23611" xr:uid="{00000000-0005-0000-0000-0000F1C20000}"/>
    <cellStyle name="Normal 97 3 2 2 2 2 2 2 2 4" xfId="31764" xr:uid="{00000000-0005-0000-0000-0000F2C20000}"/>
    <cellStyle name="Normal 97 3 2 2 2 2 2 2 2 5" xfId="39996" xr:uid="{00000000-0005-0000-0000-0000F3C20000}"/>
    <cellStyle name="Normal 97 3 2 2 2 2 2 2 2 6" xfId="49507" xr:uid="{00000000-0005-0000-0000-0000F4C20000}"/>
    <cellStyle name="Normal 97 3 2 2 2 2 2 2 3" xfId="8501" xr:uid="{00000000-0005-0000-0000-0000F5C20000}"/>
    <cellStyle name="Normal 97 3 2 2 2 2 2 2 3 2" xfId="18018" xr:uid="{00000000-0005-0000-0000-0000F6C20000}"/>
    <cellStyle name="Normal 97 3 2 2 2 2 2 2 3 3" xfId="26171" xr:uid="{00000000-0005-0000-0000-0000F7C20000}"/>
    <cellStyle name="Normal 97 3 2 2 2 2 2 2 3 4" xfId="34324" xr:uid="{00000000-0005-0000-0000-0000F8C20000}"/>
    <cellStyle name="Normal 97 3 2 2 2 2 2 2 3 5" xfId="42556" xr:uid="{00000000-0005-0000-0000-0000F9C20000}"/>
    <cellStyle name="Normal 97 3 2 2 2 2 2 2 3 6" xfId="52067" xr:uid="{00000000-0005-0000-0000-0000FAC20000}"/>
    <cellStyle name="Normal 97 3 2 2 2 2 2 2 4" xfId="12418" xr:uid="{00000000-0005-0000-0000-0000FBC20000}"/>
    <cellStyle name="Normal 97 3 2 2 2 2 2 2 5" xfId="20577" xr:uid="{00000000-0005-0000-0000-0000FCC20000}"/>
    <cellStyle name="Normal 97 3 2 2 2 2 2 2 6" xfId="28730" xr:uid="{00000000-0005-0000-0000-0000FDC20000}"/>
    <cellStyle name="Normal 97 3 2 2 2 2 2 2 7" xfId="36962" xr:uid="{00000000-0005-0000-0000-0000FEC20000}"/>
    <cellStyle name="Normal 97 3 2 2 2 2 2 2 8" xfId="46473" xr:uid="{00000000-0005-0000-0000-0000FFC20000}"/>
    <cellStyle name="Normal 97 3 2 2 2 2 2 3" xfId="4661" xr:uid="{00000000-0005-0000-0000-000000C30000}"/>
    <cellStyle name="Normal 97 3 2 2 2 2 2 3 2" xfId="14178" xr:uid="{00000000-0005-0000-0000-000001C30000}"/>
    <cellStyle name="Normal 97 3 2 2 2 2 2 3 3" xfId="22331" xr:uid="{00000000-0005-0000-0000-000002C30000}"/>
    <cellStyle name="Normal 97 3 2 2 2 2 2 3 4" xfId="30484" xr:uid="{00000000-0005-0000-0000-000003C30000}"/>
    <cellStyle name="Normal 97 3 2 2 2 2 2 3 5" xfId="38716" xr:uid="{00000000-0005-0000-0000-000004C30000}"/>
    <cellStyle name="Normal 97 3 2 2 2 2 2 3 6" xfId="48227" xr:uid="{00000000-0005-0000-0000-000005C30000}"/>
    <cellStyle name="Normal 97 3 2 2 2 2 2 4" xfId="7221" xr:uid="{00000000-0005-0000-0000-000006C30000}"/>
    <cellStyle name="Normal 97 3 2 2 2 2 2 4 2" xfId="16738" xr:uid="{00000000-0005-0000-0000-000007C30000}"/>
    <cellStyle name="Normal 97 3 2 2 2 2 2 4 3" xfId="24891" xr:uid="{00000000-0005-0000-0000-000008C30000}"/>
    <cellStyle name="Normal 97 3 2 2 2 2 2 4 4" xfId="33044" xr:uid="{00000000-0005-0000-0000-000009C30000}"/>
    <cellStyle name="Normal 97 3 2 2 2 2 2 4 5" xfId="41276" xr:uid="{00000000-0005-0000-0000-00000AC30000}"/>
    <cellStyle name="Normal 97 3 2 2 2 2 2 4 6" xfId="50787" xr:uid="{00000000-0005-0000-0000-00000BC30000}"/>
    <cellStyle name="Normal 97 3 2 2 2 2 2 5" xfId="11138" xr:uid="{00000000-0005-0000-0000-00000CC30000}"/>
    <cellStyle name="Normal 97 3 2 2 2 2 2 6" xfId="19297" xr:uid="{00000000-0005-0000-0000-00000DC30000}"/>
    <cellStyle name="Normal 97 3 2 2 2 2 2 7" xfId="27450" xr:uid="{00000000-0005-0000-0000-00000EC30000}"/>
    <cellStyle name="Normal 97 3 2 2 2 2 2 8" xfId="35682" xr:uid="{00000000-0005-0000-0000-00000FC30000}"/>
    <cellStyle name="Normal 97 3 2 2 2 2 2 9" xfId="45193" xr:uid="{00000000-0005-0000-0000-000010C30000}"/>
    <cellStyle name="Normal 97 3 2 2 2 2 3" xfId="2261" xr:uid="{00000000-0005-0000-0000-000011C30000}"/>
    <cellStyle name="Normal 97 3 2 2 2 2 3 2" xfId="5301" xr:uid="{00000000-0005-0000-0000-000012C30000}"/>
    <cellStyle name="Normal 97 3 2 2 2 2 3 2 2" xfId="14818" xr:uid="{00000000-0005-0000-0000-000013C30000}"/>
    <cellStyle name="Normal 97 3 2 2 2 2 3 2 3" xfId="22971" xr:uid="{00000000-0005-0000-0000-000014C30000}"/>
    <cellStyle name="Normal 97 3 2 2 2 2 3 2 4" xfId="31124" xr:uid="{00000000-0005-0000-0000-000015C30000}"/>
    <cellStyle name="Normal 97 3 2 2 2 2 3 2 5" xfId="39356" xr:uid="{00000000-0005-0000-0000-000016C30000}"/>
    <cellStyle name="Normal 97 3 2 2 2 2 3 2 6" xfId="48867" xr:uid="{00000000-0005-0000-0000-000017C30000}"/>
    <cellStyle name="Normal 97 3 2 2 2 2 3 3" xfId="7861" xr:uid="{00000000-0005-0000-0000-000018C30000}"/>
    <cellStyle name="Normal 97 3 2 2 2 2 3 3 2" xfId="17378" xr:uid="{00000000-0005-0000-0000-000019C30000}"/>
    <cellStyle name="Normal 97 3 2 2 2 2 3 3 3" xfId="25531" xr:uid="{00000000-0005-0000-0000-00001AC30000}"/>
    <cellStyle name="Normal 97 3 2 2 2 2 3 3 4" xfId="33684" xr:uid="{00000000-0005-0000-0000-00001BC30000}"/>
    <cellStyle name="Normal 97 3 2 2 2 2 3 3 5" xfId="41916" xr:uid="{00000000-0005-0000-0000-00001CC30000}"/>
    <cellStyle name="Normal 97 3 2 2 2 2 3 3 6" xfId="51427" xr:uid="{00000000-0005-0000-0000-00001DC30000}"/>
    <cellStyle name="Normal 97 3 2 2 2 2 3 4" xfId="11778" xr:uid="{00000000-0005-0000-0000-00001EC30000}"/>
    <cellStyle name="Normal 97 3 2 2 2 2 3 5" xfId="19937" xr:uid="{00000000-0005-0000-0000-00001FC30000}"/>
    <cellStyle name="Normal 97 3 2 2 2 2 3 6" xfId="28090" xr:uid="{00000000-0005-0000-0000-000020C30000}"/>
    <cellStyle name="Normal 97 3 2 2 2 2 3 7" xfId="36322" xr:uid="{00000000-0005-0000-0000-000021C30000}"/>
    <cellStyle name="Normal 97 3 2 2 2 2 3 8" xfId="45833" xr:uid="{00000000-0005-0000-0000-000022C30000}"/>
    <cellStyle name="Normal 97 3 2 2 2 2 4" xfId="4021" xr:uid="{00000000-0005-0000-0000-000023C30000}"/>
    <cellStyle name="Normal 97 3 2 2 2 2 4 2" xfId="13538" xr:uid="{00000000-0005-0000-0000-000024C30000}"/>
    <cellStyle name="Normal 97 3 2 2 2 2 4 3" xfId="21691" xr:uid="{00000000-0005-0000-0000-000025C30000}"/>
    <cellStyle name="Normal 97 3 2 2 2 2 4 4" xfId="29844" xr:uid="{00000000-0005-0000-0000-000026C30000}"/>
    <cellStyle name="Normal 97 3 2 2 2 2 4 5" xfId="38076" xr:uid="{00000000-0005-0000-0000-000027C30000}"/>
    <cellStyle name="Normal 97 3 2 2 2 2 4 6" xfId="47587" xr:uid="{00000000-0005-0000-0000-000028C30000}"/>
    <cellStyle name="Normal 97 3 2 2 2 2 5" xfId="6581" xr:uid="{00000000-0005-0000-0000-000029C30000}"/>
    <cellStyle name="Normal 97 3 2 2 2 2 5 2" xfId="16098" xr:uid="{00000000-0005-0000-0000-00002AC30000}"/>
    <cellStyle name="Normal 97 3 2 2 2 2 5 3" xfId="24251" xr:uid="{00000000-0005-0000-0000-00002BC30000}"/>
    <cellStyle name="Normal 97 3 2 2 2 2 5 4" xfId="32404" xr:uid="{00000000-0005-0000-0000-00002CC30000}"/>
    <cellStyle name="Normal 97 3 2 2 2 2 5 5" xfId="40636" xr:uid="{00000000-0005-0000-0000-00002DC30000}"/>
    <cellStyle name="Normal 97 3 2 2 2 2 5 6" xfId="50147" xr:uid="{00000000-0005-0000-0000-00002EC30000}"/>
    <cellStyle name="Normal 97 3 2 2 2 2 6" xfId="10498" xr:uid="{00000000-0005-0000-0000-00002FC30000}"/>
    <cellStyle name="Normal 97 3 2 2 2 2 7" xfId="18657" xr:uid="{00000000-0005-0000-0000-000030C30000}"/>
    <cellStyle name="Normal 97 3 2 2 2 2 8" xfId="26810" xr:uid="{00000000-0005-0000-0000-000031C30000}"/>
    <cellStyle name="Normal 97 3 2 2 2 2 9" xfId="35042" xr:uid="{00000000-0005-0000-0000-000032C30000}"/>
    <cellStyle name="Normal 97 3 2 2 2 3" xfId="1298" xr:uid="{00000000-0005-0000-0000-000033C30000}"/>
    <cellStyle name="Normal 97 3 2 2 2 3 2" xfId="2581" xr:uid="{00000000-0005-0000-0000-000034C30000}"/>
    <cellStyle name="Normal 97 3 2 2 2 3 2 2" xfId="5621" xr:uid="{00000000-0005-0000-0000-000035C30000}"/>
    <cellStyle name="Normal 97 3 2 2 2 3 2 2 2" xfId="15138" xr:uid="{00000000-0005-0000-0000-000036C30000}"/>
    <cellStyle name="Normal 97 3 2 2 2 3 2 2 3" xfId="23291" xr:uid="{00000000-0005-0000-0000-000037C30000}"/>
    <cellStyle name="Normal 97 3 2 2 2 3 2 2 4" xfId="31444" xr:uid="{00000000-0005-0000-0000-000038C30000}"/>
    <cellStyle name="Normal 97 3 2 2 2 3 2 2 5" xfId="39676" xr:uid="{00000000-0005-0000-0000-000039C30000}"/>
    <cellStyle name="Normal 97 3 2 2 2 3 2 2 6" xfId="49187" xr:uid="{00000000-0005-0000-0000-00003AC30000}"/>
    <cellStyle name="Normal 97 3 2 2 2 3 2 3" xfId="8181" xr:uid="{00000000-0005-0000-0000-00003BC30000}"/>
    <cellStyle name="Normal 97 3 2 2 2 3 2 3 2" xfId="17698" xr:uid="{00000000-0005-0000-0000-00003CC30000}"/>
    <cellStyle name="Normal 97 3 2 2 2 3 2 3 3" xfId="25851" xr:uid="{00000000-0005-0000-0000-00003DC30000}"/>
    <cellStyle name="Normal 97 3 2 2 2 3 2 3 4" xfId="34004" xr:uid="{00000000-0005-0000-0000-00003EC30000}"/>
    <cellStyle name="Normal 97 3 2 2 2 3 2 3 5" xfId="42236" xr:uid="{00000000-0005-0000-0000-00003FC30000}"/>
    <cellStyle name="Normal 97 3 2 2 2 3 2 3 6" xfId="51747" xr:uid="{00000000-0005-0000-0000-000040C30000}"/>
    <cellStyle name="Normal 97 3 2 2 2 3 2 4" xfId="12098" xr:uid="{00000000-0005-0000-0000-000041C30000}"/>
    <cellStyle name="Normal 97 3 2 2 2 3 2 5" xfId="20257" xr:uid="{00000000-0005-0000-0000-000042C30000}"/>
    <cellStyle name="Normal 97 3 2 2 2 3 2 6" xfId="28410" xr:uid="{00000000-0005-0000-0000-000043C30000}"/>
    <cellStyle name="Normal 97 3 2 2 2 3 2 7" xfId="36642" xr:uid="{00000000-0005-0000-0000-000044C30000}"/>
    <cellStyle name="Normal 97 3 2 2 2 3 2 8" xfId="46153" xr:uid="{00000000-0005-0000-0000-000045C30000}"/>
    <cellStyle name="Normal 97 3 2 2 2 3 3" xfId="4341" xr:uid="{00000000-0005-0000-0000-000046C30000}"/>
    <cellStyle name="Normal 97 3 2 2 2 3 3 2" xfId="13858" xr:uid="{00000000-0005-0000-0000-000047C30000}"/>
    <cellStyle name="Normal 97 3 2 2 2 3 3 3" xfId="22011" xr:uid="{00000000-0005-0000-0000-000048C30000}"/>
    <cellStyle name="Normal 97 3 2 2 2 3 3 4" xfId="30164" xr:uid="{00000000-0005-0000-0000-000049C30000}"/>
    <cellStyle name="Normal 97 3 2 2 2 3 3 5" xfId="38396" xr:uid="{00000000-0005-0000-0000-00004AC30000}"/>
    <cellStyle name="Normal 97 3 2 2 2 3 3 6" xfId="47907" xr:uid="{00000000-0005-0000-0000-00004BC30000}"/>
    <cellStyle name="Normal 97 3 2 2 2 3 4" xfId="6901" xr:uid="{00000000-0005-0000-0000-00004CC30000}"/>
    <cellStyle name="Normal 97 3 2 2 2 3 4 2" xfId="16418" xr:uid="{00000000-0005-0000-0000-00004DC30000}"/>
    <cellStyle name="Normal 97 3 2 2 2 3 4 3" xfId="24571" xr:uid="{00000000-0005-0000-0000-00004EC30000}"/>
    <cellStyle name="Normal 97 3 2 2 2 3 4 4" xfId="32724" xr:uid="{00000000-0005-0000-0000-00004FC30000}"/>
    <cellStyle name="Normal 97 3 2 2 2 3 4 5" xfId="40956" xr:uid="{00000000-0005-0000-0000-000050C30000}"/>
    <cellStyle name="Normal 97 3 2 2 2 3 4 6" xfId="50467" xr:uid="{00000000-0005-0000-0000-000051C30000}"/>
    <cellStyle name="Normal 97 3 2 2 2 3 5" xfId="10818" xr:uid="{00000000-0005-0000-0000-000052C30000}"/>
    <cellStyle name="Normal 97 3 2 2 2 3 6" xfId="18977" xr:uid="{00000000-0005-0000-0000-000053C30000}"/>
    <cellStyle name="Normal 97 3 2 2 2 3 7" xfId="27130" xr:uid="{00000000-0005-0000-0000-000054C30000}"/>
    <cellStyle name="Normal 97 3 2 2 2 3 8" xfId="35362" xr:uid="{00000000-0005-0000-0000-000055C30000}"/>
    <cellStyle name="Normal 97 3 2 2 2 3 9" xfId="44873" xr:uid="{00000000-0005-0000-0000-000056C30000}"/>
    <cellStyle name="Normal 97 3 2 2 2 4" xfId="1941" xr:uid="{00000000-0005-0000-0000-000057C30000}"/>
    <cellStyle name="Normal 97 3 2 2 2 4 2" xfId="4981" xr:uid="{00000000-0005-0000-0000-000058C30000}"/>
    <cellStyle name="Normal 97 3 2 2 2 4 2 2" xfId="14498" xr:uid="{00000000-0005-0000-0000-000059C30000}"/>
    <cellStyle name="Normal 97 3 2 2 2 4 2 3" xfId="22651" xr:uid="{00000000-0005-0000-0000-00005AC30000}"/>
    <cellStyle name="Normal 97 3 2 2 2 4 2 4" xfId="30804" xr:uid="{00000000-0005-0000-0000-00005BC30000}"/>
    <cellStyle name="Normal 97 3 2 2 2 4 2 5" xfId="39036" xr:uid="{00000000-0005-0000-0000-00005CC30000}"/>
    <cellStyle name="Normal 97 3 2 2 2 4 2 6" xfId="48547" xr:uid="{00000000-0005-0000-0000-00005DC30000}"/>
    <cellStyle name="Normal 97 3 2 2 2 4 3" xfId="7541" xr:uid="{00000000-0005-0000-0000-00005EC30000}"/>
    <cellStyle name="Normal 97 3 2 2 2 4 3 2" xfId="17058" xr:uid="{00000000-0005-0000-0000-00005FC30000}"/>
    <cellStyle name="Normal 97 3 2 2 2 4 3 3" xfId="25211" xr:uid="{00000000-0005-0000-0000-000060C30000}"/>
    <cellStyle name="Normal 97 3 2 2 2 4 3 4" xfId="33364" xr:uid="{00000000-0005-0000-0000-000061C30000}"/>
    <cellStyle name="Normal 97 3 2 2 2 4 3 5" xfId="41596" xr:uid="{00000000-0005-0000-0000-000062C30000}"/>
    <cellStyle name="Normal 97 3 2 2 2 4 3 6" xfId="51107" xr:uid="{00000000-0005-0000-0000-000063C30000}"/>
    <cellStyle name="Normal 97 3 2 2 2 4 4" xfId="11458" xr:uid="{00000000-0005-0000-0000-000064C30000}"/>
    <cellStyle name="Normal 97 3 2 2 2 4 5" xfId="19617" xr:uid="{00000000-0005-0000-0000-000065C30000}"/>
    <cellStyle name="Normal 97 3 2 2 2 4 6" xfId="27770" xr:uid="{00000000-0005-0000-0000-000066C30000}"/>
    <cellStyle name="Normal 97 3 2 2 2 4 7" xfId="36002" xr:uid="{00000000-0005-0000-0000-000067C30000}"/>
    <cellStyle name="Normal 97 3 2 2 2 4 8" xfId="45513" xr:uid="{00000000-0005-0000-0000-000068C30000}"/>
    <cellStyle name="Normal 97 3 2 2 2 5" xfId="3698" xr:uid="{00000000-0005-0000-0000-000069C30000}"/>
    <cellStyle name="Normal 97 3 2 2 2 5 2" xfId="13215" xr:uid="{00000000-0005-0000-0000-00006AC30000}"/>
    <cellStyle name="Normal 97 3 2 2 2 5 3" xfId="21371" xr:uid="{00000000-0005-0000-0000-00006BC30000}"/>
    <cellStyle name="Normal 97 3 2 2 2 5 4" xfId="29524" xr:uid="{00000000-0005-0000-0000-00006CC30000}"/>
    <cellStyle name="Normal 97 3 2 2 2 5 5" xfId="37756" xr:uid="{00000000-0005-0000-0000-00006DC30000}"/>
    <cellStyle name="Normal 97 3 2 2 2 5 6" xfId="47267" xr:uid="{00000000-0005-0000-0000-00006EC30000}"/>
    <cellStyle name="Normal 97 3 2 2 2 6" xfId="6261" xr:uid="{00000000-0005-0000-0000-00006FC30000}"/>
    <cellStyle name="Normal 97 3 2 2 2 6 2" xfId="15778" xr:uid="{00000000-0005-0000-0000-000070C30000}"/>
    <cellStyle name="Normal 97 3 2 2 2 6 3" xfId="23931" xr:uid="{00000000-0005-0000-0000-000071C30000}"/>
    <cellStyle name="Normal 97 3 2 2 2 6 4" xfId="32084" xr:uid="{00000000-0005-0000-0000-000072C30000}"/>
    <cellStyle name="Normal 97 3 2 2 2 6 5" xfId="40316" xr:uid="{00000000-0005-0000-0000-000073C30000}"/>
    <cellStyle name="Normal 97 3 2 2 2 6 6" xfId="49827" xr:uid="{00000000-0005-0000-0000-000074C30000}"/>
    <cellStyle name="Normal 97 3 2 2 2 7" xfId="10178" xr:uid="{00000000-0005-0000-0000-000075C30000}"/>
    <cellStyle name="Normal 97 3 2 2 2 8" xfId="18337" xr:uid="{00000000-0005-0000-0000-000076C30000}"/>
    <cellStyle name="Normal 97 3 2 2 2 9" xfId="26490" xr:uid="{00000000-0005-0000-0000-000077C30000}"/>
    <cellStyle name="Normal 97 3 2 2 3" xfId="812" xr:uid="{00000000-0005-0000-0000-000078C30000}"/>
    <cellStyle name="Normal 97 3 2 2 3 10" xfId="44393" xr:uid="{00000000-0005-0000-0000-000079C30000}"/>
    <cellStyle name="Normal 97 3 2 2 3 2" xfId="1458" xr:uid="{00000000-0005-0000-0000-00007AC30000}"/>
    <cellStyle name="Normal 97 3 2 2 3 2 2" xfId="2741" xr:uid="{00000000-0005-0000-0000-00007BC30000}"/>
    <cellStyle name="Normal 97 3 2 2 3 2 2 2" xfId="5781" xr:uid="{00000000-0005-0000-0000-00007CC30000}"/>
    <cellStyle name="Normal 97 3 2 2 3 2 2 2 2" xfId="15298" xr:uid="{00000000-0005-0000-0000-00007DC30000}"/>
    <cellStyle name="Normal 97 3 2 2 3 2 2 2 3" xfId="23451" xr:uid="{00000000-0005-0000-0000-00007EC30000}"/>
    <cellStyle name="Normal 97 3 2 2 3 2 2 2 4" xfId="31604" xr:uid="{00000000-0005-0000-0000-00007FC30000}"/>
    <cellStyle name="Normal 97 3 2 2 3 2 2 2 5" xfId="39836" xr:uid="{00000000-0005-0000-0000-000080C30000}"/>
    <cellStyle name="Normal 97 3 2 2 3 2 2 2 6" xfId="49347" xr:uid="{00000000-0005-0000-0000-000081C30000}"/>
    <cellStyle name="Normal 97 3 2 2 3 2 2 3" xfId="8341" xr:uid="{00000000-0005-0000-0000-000082C30000}"/>
    <cellStyle name="Normal 97 3 2 2 3 2 2 3 2" xfId="17858" xr:uid="{00000000-0005-0000-0000-000083C30000}"/>
    <cellStyle name="Normal 97 3 2 2 3 2 2 3 3" xfId="26011" xr:uid="{00000000-0005-0000-0000-000084C30000}"/>
    <cellStyle name="Normal 97 3 2 2 3 2 2 3 4" xfId="34164" xr:uid="{00000000-0005-0000-0000-000085C30000}"/>
    <cellStyle name="Normal 97 3 2 2 3 2 2 3 5" xfId="42396" xr:uid="{00000000-0005-0000-0000-000086C30000}"/>
    <cellStyle name="Normal 97 3 2 2 3 2 2 3 6" xfId="51907" xr:uid="{00000000-0005-0000-0000-000087C30000}"/>
    <cellStyle name="Normal 97 3 2 2 3 2 2 4" xfId="12258" xr:uid="{00000000-0005-0000-0000-000088C30000}"/>
    <cellStyle name="Normal 97 3 2 2 3 2 2 5" xfId="20417" xr:uid="{00000000-0005-0000-0000-000089C30000}"/>
    <cellStyle name="Normal 97 3 2 2 3 2 2 6" xfId="28570" xr:uid="{00000000-0005-0000-0000-00008AC30000}"/>
    <cellStyle name="Normal 97 3 2 2 3 2 2 7" xfId="36802" xr:uid="{00000000-0005-0000-0000-00008BC30000}"/>
    <cellStyle name="Normal 97 3 2 2 3 2 2 8" xfId="46313" xr:uid="{00000000-0005-0000-0000-00008CC30000}"/>
    <cellStyle name="Normal 97 3 2 2 3 2 3" xfId="4501" xr:uid="{00000000-0005-0000-0000-00008DC30000}"/>
    <cellStyle name="Normal 97 3 2 2 3 2 3 2" xfId="14018" xr:uid="{00000000-0005-0000-0000-00008EC30000}"/>
    <cellStyle name="Normal 97 3 2 2 3 2 3 3" xfId="22171" xr:uid="{00000000-0005-0000-0000-00008FC30000}"/>
    <cellStyle name="Normal 97 3 2 2 3 2 3 4" xfId="30324" xr:uid="{00000000-0005-0000-0000-000090C30000}"/>
    <cellStyle name="Normal 97 3 2 2 3 2 3 5" xfId="38556" xr:uid="{00000000-0005-0000-0000-000091C30000}"/>
    <cellStyle name="Normal 97 3 2 2 3 2 3 6" xfId="48067" xr:uid="{00000000-0005-0000-0000-000092C30000}"/>
    <cellStyle name="Normal 97 3 2 2 3 2 4" xfId="7061" xr:uid="{00000000-0005-0000-0000-000093C30000}"/>
    <cellStyle name="Normal 97 3 2 2 3 2 4 2" xfId="16578" xr:uid="{00000000-0005-0000-0000-000094C30000}"/>
    <cellStyle name="Normal 97 3 2 2 3 2 4 3" xfId="24731" xr:uid="{00000000-0005-0000-0000-000095C30000}"/>
    <cellStyle name="Normal 97 3 2 2 3 2 4 4" xfId="32884" xr:uid="{00000000-0005-0000-0000-000096C30000}"/>
    <cellStyle name="Normal 97 3 2 2 3 2 4 5" xfId="41116" xr:uid="{00000000-0005-0000-0000-000097C30000}"/>
    <cellStyle name="Normal 97 3 2 2 3 2 4 6" xfId="50627" xr:uid="{00000000-0005-0000-0000-000098C30000}"/>
    <cellStyle name="Normal 97 3 2 2 3 2 5" xfId="10978" xr:uid="{00000000-0005-0000-0000-000099C30000}"/>
    <cellStyle name="Normal 97 3 2 2 3 2 6" xfId="19137" xr:uid="{00000000-0005-0000-0000-00009AC30000}"/>
    <cellStyle name="Normal 97 3 2 2 3 2 7" xfId="27290" xr:uid="{00000000-0005-0000-0000-00009BC30000}"/>
    <cellStyle name="Normal 97 3 2 2 3 2 8" xfId="35522" xr:uid="{00000000-0005-0000-0000-00009CC30000}"/>
    <cellStyle name="Normal 97 3 2 2 3 2 9" xfId="45033" xr:uid="{00000000-0005-0000-0000-00009DC30000}"/>
    <cellStyle name="Normal 97 3 2 2 3 3" xfId="2101" xr:uid="{00000000-0005-0000-0000-00009EC30000}"/>
    <cellStyle name="Normal 97 3 2 2 3 3 2" xfId="5141" xr:uid="{00000000-0005-0000-0000-00009FC30000}"/>
    <cellStyle name="Normal 97 3 2 2 3 3 2 2" xfId="14658" xr:uid="{00000000-0005-0000-0000-0000A0C30000}"/>
    <cellStyle name="Normal 97 3 2 2 3 3 2 3" xfId="22811" xr:uid="{00000000-0005-0000-0000-0000A1C30000}"/>
    <cellStyle name="Normal 97 3 2 2 3 3 2 4" xfId="30964" xr:uid="{00000000-0005-0000-0000-0000A2C30000}"/>
    <cellStyle name="Normal 97 3 2 2 3 3 2 5" xfId="39196" xr:uid="{00000000-0005-0000-0000-0000A3C30000}"/>
    <cellStyle name="Normal 97 3 2 2 3 3 2 6" xfId="48707" xr:uid="{00000000-0005-0000-0000-0000A4C30000}"/>
    <cellStyle name="Normal 97 3 2 2 3 3 3" xfId="7701" xr:uid="{00000000-0005-0000-0000-0000A5C30000}"/>
    <cellStyle name="Normal 97 3 2 2 3 3 3 2" xfId="17218" xr:uid="{00000000-0005-0000-0000-0000A6C30000}"/>
    <cellStyle name="Normal 97 3 2 2 3 3 3 3" xfId="25371" xr:uid="{00000000-0005-0000-0000-0000A7C30000}"/>
    <cellStyle name="Normal 97 3 2 2 3 3 3 4" xfId="33524" xr:uid="{00000000-0005-0000-0000-0000A8C30000}"/>
    <cellStyle name="Normal 97 3 2 2 3 3 3 5" xfId="41756" xr:uid="{00000000-0005-0000-0000-0000A9C30000}"/>
    <cellStyle name="Normal 97 3 2 2 3 3 3 6" xfId="51267" xr:uid="{00000000-0005-0000-0000-0000AAC30000}"/>
    <cellStyle name="Normal 97 3 2 2 3 3 4" xfId="11618" xr:uid="{00000000-0005-0000-0000-0000ABC30000}"/>
    <cellStyle name="Normal 97 3 2 2 3 3 5" xfId="19777" xr:uid="{00000000-0005-0000-0000-0000ACC30000}"/>
    <cellStyle name="Normal 97 3 2 2 3 3 6" xfId="27930" xr:uid="{00000000-0005-0000-0000-0000ADC30000}"/>
    <cellStyle name="Normal 97 3 2 2 3 3 7" xfId="36162" xr:uid="{00000000-0005-0000-0000-0000AEC30000}"/>
    <cellStyle name="Normal 97 3 2 2 3 3 8" xfId="45673" xr:uid="{00000000-0005-0000-0000-0000AFC30000}"/>
    <cellStyle name="Normal 97 3 2 2 3 4" xfId="3858" xr:uid="{00000000-0005-0000-0000-0000B0C30000}"/>
    <cellStyle name="Normal 97 3 2 2 3 4 2" xfId="13375" xr:uid="{00000000-0005-0000-0000-0000B1C30000}"/>
    <cellStyle name="Normal 97 3 2 2 3 4 3" xfId="21531" xr:uid="{00000000-0005-0000-0000-0000B2C30000}"/>
    <cellStyle name="Normal 97 3 2 2 3 4 4" xfId="29684" xr:uid="{00000000-0005-0000-0000-0000B3C30000}"/>
    <cellStyle name="Normal 97 3 2 2 3 4 5" xfId="37916" xr:uid="{00000000-0005-0000-0000-0000B4C30000}"/>
    <cellStyle name="Normal 97 3 2 2 3 4 6" xfId="47427" xr:uid="{00000000-0005-0000-0000-0000B5C30000}"/>
    <cellStyle name="Normal 97 3 2 2 3 5" xfId="6421" xr:uid="{00000000-0005-0000-0000-0000B6C30000}"/>
    <cellStyle name="Normal 97 3 2 2 3 5 2" xfId="15938" xr:uid="{00000000-0005-0000-0000-0000B7C30000}"/>
    <cellStyle name="Normal 97 3 2 2 3 5 3" xfId="24091" xr:uid="{00000000-0005-0000-0000-0000B8C30000}"/>
    <cellStyle name="Normal 97 3 2 2 3 5 4" xfId="32244" xr:uid="{00000000-0005-0000-0000-0000B9C30000}"/>
    <cellStyle name="Normal 97 3 2 2 3 5 5" xfId="40476" xr:uid="{00000000-0005-0000-0000-0000BAC30000}"/>
    <cellStyle name="Normal 97 3 2 2 3 5 6" xfId="49987" xr:uid="{00000000-0005-0000-0000-0000BBC30000}"/>
    <cellStyle name="Normal 97 3 2 2 3 6" xfId="10338" xr:uid="{00000000-0005-0000-0000-0000BCC30000}"/>
    <cellStyle name="Normal 97 3 2 2 3 7" xfId="18497" xr:uid="{00000000-0005-0000-0000-0000BDC30000}"/>
    <cellStyle name="Normal 97 3 2 2 3 8" xfId="26650" xr:uid="{00000000-0005-0000-0000-0000BEC30000}"/>
    <cellStyle name="Normal 97 3 2 2 3 9" xfId="34882" xr:uid="{00000000-0005-0000-0000-0000BFC30000}"/>
    <cellStyle name="Normal 97 3 2 2 4" xfId="1138" xr:uid="{00000000-0005-0000-0000-0000C0C30000}"/>
    <cellStyle name="Normal 97 3 2 2 4 2" xfId="2421" xr:uid="{00000000-0005-0000-0000-0000C1C30000}"/>
    <cellStyle name="Normal 97 3 2 2 4 2 2" xfId="5461" xr:uid="{00000000-0005-0000-0000-0000C2C30000}"/>
    <cellStyle name="Normal 97 3 2 2 4 2 2 2" xfId="14978" xr:uid="{00000000-0005-0000-0000-0000C3C30000}"/>
    <cellStyle name="Normal 97 3 2 2 4 2 2 3" xfId="23131" xr:uid="{00000000-0005-0000-0000-0000C4C30000}"/>
    <cellStyle name="Normal 97 3 2 2 4 2 2 4" xfId="31284" xr:uid="{00000000-0005-0000-0000-0000C5C30000}"/>
    <cellStyle name="Normal 97 3 2 2 4 2 2 5" xfId="39516" xr:uid="{00000000-0005-0000-0000-0000C6C30000}"/>
    <cellStyle name="Normal 97 3 2 2 4 2 2 6" xfId="49027" xr:uid="{00000000-0005-0000-0000-0000C7C30000}"/>
    <cellStyle name="Normal 97 3 2 2 4 2 3" xfId="8021" xr:uid="{00000000-0005-0000-0000-0000C8C30000}"/>
    <cellStyle name="Normal 97 3 2 2 4 2 3 2" xfId="17538" xr:uid="{00000000-0005-0000-0000-0000C9C30000}"/>
    <cellStyle name="Normal 97 3 2 2 4 2 3 3" xfId="25691" xr:uid="{00000000-0005-0000-0000-0000CAC30000}"/>
    <cellStyle name="Normal 97 3 2 2 4 2 3 4" xfId="33844" xr:uid="{00000000-0005-0000-0000-0000CBC30000}"/>
    <cellStyle name="Normal 97 3 2 2 4 2 3 5" xfId="42076" xr:uid="{00000000-0005-0000-0000-0000CCC30000}"/>
    <cellStyle name="Normal 97 3 2 2 4 2 3 6" xfId="51587" xr:uid="{00000000-0005-0000-0000-0000CDC30000}"/>
    <cellStyle name="Normal 97 3 2 2 4 2 4" xfId="11938" xr:uid="{00000000-0005-0000-0000-0000CEC30000}"/>
    <cellStyle name="Normal 97 3 2 2 4 2 5" xfId="20097" xr:uid="{00000000-0005-0000-0000-0000CFC30000}"/>
    <cellStyle name="Normal 97 3 2 2 4 2 6" xfId="28250" xr:uid="{00000000-0005-0000-0000-0000D0C30000}"/>
    <cellStyle name="Normal 97 3 2 2 4 2 7" xfId="36482" xr:uid="{00000000-0005-0000-0000-0000D1C30000}"/>
    <cellStyle name="Normal 97 3 2 2 4 2 8" xfId="45993" xr:uid="{00000000-0005-0000-0000-0000D2C30000}"/>
    <cellStyle name="Normal 97 3 2 2 4 3" xfId="4181" xr:uid="{00000000-0005-0000-0000-0000D3C30000}"/>
    <cellStyle name="Normal 97 3 2 2 4 3 2" xfId="13698" xr:uid="{00000000-0005-0000-0000-0000D4C30000}"/>
    <cellStyle name="Normal 97 3 2 2 4 3 3" xfId="21851" xr:uid="{00000000-0005-0000-0000-0000D5C30000}"/>
    <cellStyle name="Normal 97 3 2 2 4 3 4" xfId="30004" xr:uid="{00000000-0005-0000-0000-0000D6C30000}"/>
    <cellStyle name="Normal 97 3 2 2 4 3 5" xfId="38236" xr:uid="{00000000-0005-0000-0000-0000D7C30000}"/>
    <cellStyle name="Normal 97 3 2 2 4 3 6" xfId="47747" xr:uid="{00000000-0005-0000-0000-0000D8C30000}"/>
    <cellStyle name="Normal 97 3 2 2 4 4" xfId="6741" xr:uid="{00000000-0005-0000-0000-0000D9C30000}"/>
    <cellStyle name="Normal 97 3 2 2 4 4 2" xfId="16258" xr:uid="{00000000-0005-0000-0000-0000DAC30000}"/>
    <cellStyle name="Normal 97 3 2 2 4 4 3" xfId="24411" xr:uid="{00000000-0005-0000-0000-0000DBC30000}"/>
    <cellStyle name="Normal 97 3 2 2 4 4 4" xfId="32564" xr:uid="{00000000-0005-0000-0000-0000DCC30000}"/>
    <cellStyle name="Normal 97 3 2 2 4 4 5" xfId="40796" xr:uid="{00000000-0005-0000-0000-0000DDC30000}"/>
    <cellStyle name="Normal 97 3 2 2 4 4 6" xfId="50307" xr:uid="{00000000-0005-0000-0000-0000DEC30000}"/>
    <cellStyle name="Normal 97 3 2 2 4 5" xfId="10658" xr:uid="{00000000-0005-0000-0000-0000DFC30000}"/>
    <cellStyle name="Normal 97 3 2 2 4 6" xfId="18817" xr:uid="{00000000-0005-0000-0000-0000E0C30000}"/>
    <cellStyle name="Normal 97 3 2 2 4 7" xfId="26970" xr:uid="{00000000-0005-0000-0000-0000E1C30000}"/>
    <cellStyle name="Normal 97 3 2 2 4 8" xfId="35202" xr:uid="{00000000-0005-0000-0000-0000E2C30000}"/>
    <cellStyle name="Normal 97 3 2 2 4 9" xfId="44713" xr:uid="{00000000-0005-0000-0000-0000E3C30000}"/>
    <cellStyle name="Normal 97 3 2 2 5" xfId="1781" xr:uid="{00000000-0005-0000-0000-0000E4C30000}"/>
    <cellStyle name="Normal 97 3 2 2 5 2" xfId="4821" xr:uid="{00000000-0005-0000-0000-0000E5C30000}"/>
    <cellStyle name="Normal 97 3 2 2 5 2 2" xfId="14338" xr:uid="{00000000-0005-0000-0000-0000E6C30000}"/>
    <cellStyle name="Normal 97 3 2 2 5 2 3" xfId="22491" xr:uid="{00000000-0005-0000-0000-0000E7C30000}"/>
    <cellStyle name="Normal 97 3 2 2 5 2 4" xfId="30644" xr:uid="{00000000-0005-0000-0000-0000E8C30000}"/>
    <cellStyle name="Normal 97 3 2 2 5 2 5" xfId="38876" xr:uid="{00000000-0005-0000-0000-0000E9C30000}"/>
    <cellStyle name="Normal 97 3 2 2 5 2 6" xfId="48387" xr:uid="{00000000-0005-0000-0000-0000EAC30000}"/>
    <cellStyle name="Normal 97 3 2 2 5 3" xfId="7381" xr:uid="{00000000-0005-0000-0000-0000EBC30000}"/>
    <cellStyle name="Normal 97 3 2 2 5 3 2" xfId="16898" xr:uid="{00000000-0005-0000-0000-0000ECC30000}"/>
    <cellStyle name="Normal 97 3 2 2 5 3 3" xfId="25051" xr:uid="{00000000-0005-0000-0000-0000EDC30000}"/>
    <cellStyle name="Normal 97 3 2 2 5 3 4" xfId="33204" xr:uid="{00000000-0005-0000-0000-0000EEC30000}"/>
    <cellStyle name="Normal 97 3 2 2 5 3 5" xfId="41436" xr:uid="{00000000-0005-0000-0000-0000EFC30000}"/>
    <cellStyle name="Normal 97 3 2 2 5 3 6" xfId="50947" xr:uid="{00000000-0005-0000-0000-0000F0C30000}"/>
    <cellStyle name="Normal 97 3 2 2 5 4" xfId="11298" xr:uid="{00000000-0005-0000-0000-0000F1C30000}"/>
    <cellStyle name="Normal 97 3 2 2 5 5" xfId="19457" xr:uid="{00000000-0005-0000-0000-0000F2C30000}"/>
    <cellStyle name="Normal 97 3 2 2 5 6" xfId="27610" xr:uid="{00000000-0005-0000-0000-0000F3C30000}"/>
    <cellStyle name="Normal 97 3 2 2 5 7" xfId="35842" xr:uid="{00000000-0005-0000-0000-0000F4C30000}"/>
    <cellStyle name="Normal 97 3 2 2 5 8" xfId="45353" xr:uid="{00000000-0005-0000-0000-0000F5C30000}"/>
    <cellStyle name="Normal 97 3 2 2 6" xfId="3535" xr:uid="{00000000-0005-0000-0000-0000F6C30000}"/>
    <cellStyle name="Normal 97 3 2 2 6 2" xfId="13052" xr:uid="{00000000-0005-0000-0000-0000F7C30000}"/>
    <cellStyle name="Normal 97 3 2 2 6 3" xfId="21211" xr:uid="{00000000-0005-0000-0000-0000F8C30000}"/>
    <cellStyle name="Normal 97 3 2 2 6 4" xfId="29364" xr:uid="{00000000-0005-0000-0000-0000F9C30000}"/>
    <cellStyle name="Normal 97 3 2 2 6 5" xfId="37596" xr:uid="{00000000-0005-0000-0000-0000FAC30000}"/>
    <cellStyle name="Normal 97 3 2 2 6 6" xfId="47107" xr:uid="{00000000-0005-0000-0000-0000FBC30000}"/>
    <cellStyle name="Normal 97 3 2 2 7" xfId="6101" xr:uid="{00000000-0005-0000-0000-0000FCC30000}"/>
    <cellStyle name="Normal 97 3 2 2 7 2" xfId="15618" xr:uid="{00000000-0005-0000-0000-0000FDC30000}"/>
    <cellStyle name="Normal 97 3 2 2 7 3" xfId="23771" xr:uid="{00000000-0005-0000-0000-0000FEC30000}"/>
    <cellStyle name="Normal 97 3 2 2 7 4" xfId="31924" xr:uid="{00000000-0005-0000-0000-0000FFC30000}"/>
    <cellStyle name="Normal 97 3 2 2 7 5" xfId="40156" xr:uid="{00000000-0005-0000-0000-000000C40000}"/>
    <cellStyle name="Normal 97 3 2 2 7 6" xfId="49667" xr:uid="{00000000-0005-0000-0000-000001C40000}"/>
    <cellStyle name="Normal 97 3 2 2 8" xfId="10018" xr:uid="{00000000-0005-0000-0000-000002C40000}"/>
    <cellStyle name="Normal 97 3 2 2 9" xfId="18177" xr:uid="{00000000-0005-0000-0000-000003C40000}"/>
    <cellStyle name="Normal 97 3 2 20" xfId="8975" xr:uid="{00000000-0005-0000-0000-000004C40000}"/>
    <cellStyle name="Normal 97 3 2 20 2" xfId="43030" xr:uid="{00000000-0005-0000-0000-000005C40000}"/>
    <cellStyle name="Normal 97 3 2 20 3" xfId="52541" xr:uid="{00000000-0005-0000-0000-000006C40000}"/>
    <cellStyle name="Normal 97 3 2 21" xfId="9054" xr:uid="{00000000-0005-0000-0000-000007C40000}"/>
    <cellStyle name="Normal 97 3 2 21 2" xfId="43109" xr:uid="{00000000-0005-0000-0000-000008C40000}"/>
    <cellStyle name="Normal 97 3 2 21 3" xfId="52620" xr:uid="{00000000-0005-0000-0000-000009C40000}"/>
    <cellStyle name="Normal 97 3 2 22" xfId="9133" xr:uid="{00000000-0005-0000-0000-00000AC40000}"/>
    <cellStyle name="Normal 97 3 2 22 2" xfId="43188" xr:uid="{00000000-0005-0000-0000-00000BC40000}"/>
    <cellStyle name="Normal 97 3 2 22 3" xfId="52699" xr:uid="{00000000-0005-0000-0000-00000CC40000}"/>
    <cellStyle name="Normal 97 3 2 23" xfId="9212" xr:uid="{00000000-0005-0000-0000-00000DC40000}"/>
    <cellStyle name="Normal 97 3 2 23 2" xfId="43267" xr:uid="{00000000-0005-0000-0000-00000EC40000}"/>
    <cellStyle name="Normal 97 3 2 23 3" xfId="52778" xr:uid="{00000000-0005-0000-0000-00000FC40000}"/>
    <cellStyle name="Normal 97 3 2 24" xfId="9291" xr:uid="{00000000-0005-0000-0000-000010C40000}"/>
    <cellStyle name="Normal 97 3 2 24 2" xfId="43346" xr:uid="{00000000-0005-0000-0000-000011C40000}"/>
    <cellStyle name="Normal 97 3 2 24 3" xfId="52857" xr:uid="{00000000-0005-0000-0000-000012C40000}"/>
    <cellStyle name="Normal 97 3 2 25" xfId="9370" xr:uid="{00000000-0005-0000-0000-000013C40000}"/>
    <cellStyle name="Normal 97 3 2 25 2" xfId="43425" xr:uid="{00000000-0005-0000-0000-000014C40000}"/>
    <cellStyle name="Normal 97 3 2 25 3" xfId="52936" xr:uid="{00000000-0005-0000-0000-000015C40000}"/>
    <cellStyle name="Normal 97 3 2 26" xfId="9449" xr:uid="{00000000-0005-0000-0000-000016C40000}"/>
    <cellStyle name="Normal 97 3 2 26 2" xfId="43504" xr:uid="{00000000-0005-0000-0000-000017C40000}"/>
    <cellStyle name="Normal 97 3 2 26 3" xfId="53015" xr:uid="{00000000-0005-0000-0000-000018C40000}"/>
    <cellStyle name="Normal 97 3 2 27" xfId="9528" xr:uid="{00000000-0005-0000-0000-000019C40000}"/>
    <cellStyle name="Normal 97 3 2 27 2" xfId="43583" xr:uid="{00000000-0005-0000-0000-00001AC40000}"/>
    <cellStyle name="Normal 97 3 2 27 3" xfId="53094" xr:uid="{00000000-0005-0000-0000-00001BC40000}"/>
    <cellStyle name="Normal 97 3 2 28" xfId="9607" xr:uid="{00000000-0005-0000-0000-00001CC40000}"/>
    <cellStyle name="Normal 97 3 2 28 2" xfId="43662" xr:uid="{00000000-0005-0000-0000-00001DC40000}"/>
    <cellStyle name="Normal 97 3 2 28 3" xfId="53173" xr:uid="{00000000-0005-0000-0000-00001EC40000}"/>
    <cellStyle name="Normal 97 3 2 29" xfId="9686" xr:uid="{00000000-0005-0000-0000-00001FC40000}"/>
    <cellStyle name="Normal 97 3 2 29 2" xfId="43741" xr:uid="{00000000-0005-0000-0000-000020C40000}"/>
    <cellStyle name="Normal 97 3 2 29 3" xfId="53252" xr:uid="{00000000-0005-0000-0000-000021C40000}"/>
    <cellStyle name="Normal 97 3 2 3" xfId="569" xr:uid="{00000000-0005-0000-0000-000022C40000}"/>
    <cellStyle name="Normal 97 3 2 3 10" xfId="34642" xr:uid="{00000000-0005-0000-0000-000023C40000}"/>
    <cellStyle name="Normal 97 3 2 3 11" xfId="44153" xr:uid="{00000000-0005-0000-0000-000024C40000}"/>
    <cellStyle name="Normal 97 3 2 3 2" xfId="895" xr:uid="{00000000-0005-0000-0000-000025C40000}"/>
    <cellStyle name="Normal 97 3 2 3 2 10" xfId="44473" xr:uid="{00000000-0005-0000-0000-000026C40000}"/>
    <cellStyle name="Normal 97 3 2 3 2 2" xfId="1538" xr:uid="{00000000-0005-0000-0000-000027C40000}"/>
    <cellStyle name="Normal 97 3 2 3 2 2 2" xfId="2821" xr:uid="{00000000-0005-0000-0000-000028C40000}"/>
    <cellStyle name="Normal 97 3 2 3 2 2 2 2" xfId="5861" xr:uid="{00000000-0005-0000-0000-000029C40000}"/>
    <cellStyle name="Normal 97 3 2 3 2 2 2 2 2" xfId="15378" xr:uid="{00000000-0005-0000-0000-00002AC40000}"/>
    <cellStyle name="Normal 97 3 2 3 2 2 2 2 3" xfId="23531" xr:uid="{00000000-0005-0000-0000-00002BC40000}"/>
    <cellStyle name="Normal 97 3 2 3 2 2 2 2 4" xfId="31684" xr:uid="{00000000-0005-0000-0000-00002CC40000}"/>
    <cellStyle name="Normal 97 3 2 3 2 2 2 2 5" xfId="39916" xr:uid="{00000000-0005-0000-0000-00002DC40000}"/>
    <cellStyle name="Normal 97 3 2 3 2 2 2 2 6" xfId="49427" xr:uid="{00000000-0005-0000-0000-00002EC40000}"/>
    <cellStyle name="Normal 97 3 2 3 2 2 2 3" xfId="8421" xr:uid="{00000000-0005-0000-0000-00002FC40000}"/>
    <cellStyle name="Normal 97 3 2 3 2 2 2 3 2" xfId="17938" xr:uid="{00000000-0005-0000-0000-000030C40000}"/>
    <cellStyle name="Normal 97 3 2 3 2 2 2 3 3" xfId="26091" xr:uid="{00000000-0005-0000-0000-000031C40000}"/>
    <cellStyle name="Normal 97 3 2 3 2 2 2 3 4" xfId="34244" xr:uid="{00000000-0005-0000-0000-000032C40000}"/>
    <cellStyle name="Normal 97 3 2 3 2 2 2 3 5" xfId="42476" xr:uid="{00000000-0005-0000-0000-000033C40000}"/>
    <cellStyle name="Normal 97 3 2 3 2 2 2 3 6" xfId="51987" xr:uid="{00000000-0005-0000-0000-000034C40000}"/>
    <cellStyle name="Normal 97 3 2 3 2 2 2 4" xfId="12338" xr:uid="{00000000-0005-0000-0000-000035C40000}"/>
    <cellStyle name="Normal 97 3 2 3 2 2 2 5" xfId="20497" xr:uid="{00000000-0005-0000-0000-000036C40000}"/>
    <cellStyle name="Normal 97 3 2 3 2 2 2 6" xfId="28650" xr:uid="{00000000-0005-0000-0000-000037C40000}"/>
    <cellStyle name="Normal 97 3 2 3 2 2 2 7" xfId="36882" xr:uid="{00000000-0005-0000-0000-000038C40000}"/>
    <cellStyle name="Normal 97 3 2 3 2 2 2 8" xfId="46393" xr:uid="{00000000-0005-0000-0000-000039C40000}"/>
    <cellStyle name="Normal 97 3 2 3 2 2 3" xfId="4581" xr:uid="{00000000-0005-0000-0000-00003AC40000}"/>
    <cellStyle name="Normal 97 3 2 3 2 2 3 2" xfId="14098" xr:uid="{00000000-0005-0000-0000-00003BC40000}"/>
    <cellStyle name="Normal 97 3 2 3 2 2 3 3" xfId="22251" xr:uid="{00000000-0005-0000-0000-00003CC40000}"/>
    <cellStyle name="Normal 97 3 2 3 2 2 3 4" xfId="30404" xr:uid="{00000000-0005-0000-0000-00003DC40000}"/>
    <cellStyle name="Normal 97 3 2 3 2 2 3 5" xfId="38636" xr:uid="{00000000-0005-0000-0000-00003EC40000}"/>
    <cellStyle name="Normal 97 3 2 3 2 2 3 6" xfId="48147" xr:uid="{00000000-0005-0000-0000-00003FC40000}"/>
    <cellStyle name="Normal 97 3 2 3 2 2 4" xfId="7141" xr:uid="{00000000-0005-0000-0000-000040C40000}"/>
    <cellStyle name="Normal 97 3 2 3 2 2 4 2" xfId="16658" xr:uid="{00000000-0005-0000-0000-000041C40000}"/>
    <cellStyle name="Normal 97 3 2 3 2 2 4 3" xfId="24811" xr:uid="{00000000-0005-0000-0000-000042C40000}"/>
    <cellStyle name="Normal 97 3 2 3 2 2 4 4" xfId="32964" xr:uid="{00000000-0005-0000-0000-000043C40000}"/>
    <cellStyle name="Normal 97 3 2 3 2 2 4 5" xfId="41196" xr:uid="{00000000-0005-0000-0000-000044C40000}"/>
    <cellStyle name="Normal 97 3 2 3 2 2 4 6" xfId="50707" xr:uid="{00000000-0005-0000-0000-000045C40000}"/>
    <cellStyle name="Normal 97 3 2 3 2 2 5" xfId="11058" xr:uid="{00000000-0005-0000-0000-000046C40000}"/>
    <cellStyle name="Normal 97 3 2 3 2 2 6" xfId="19217" xr:uid="{00000000-0005-0000-0000-000047C40000}"/>
    <cellStyle name="Normal 97 3 2 3 2 2 7" xfId="27370" xr:uid="{00000000-0005-0000-0000-000048C40000}"/>
    <cellStyle name="Normal 97 3 2 3 2 2 8" xfId="35602" xr:uid="{00000000-0005-0000-0000-000049C40000}"/>
    <cellStyle name="Normal 97 3 2 3 2 2 9" xfId="45113" xr:uid="{00000000-0005-0000-0000-00004AC40000}"/>
    <cellStyle name="Normal 97 3 2 3 2 3" xfId="2181" xr:uid="{00000000-0005-0000-0000-00004BC40000}"/>
    <cellStyle name="Normal 97 3 2 3 2 3 2" xfId="5221" xr:uid="{00000000-0005-0000-0000-00004CC40000}"/>
    <cellStyle name="Normal 97 3 2 3 2 3 2 2" xfId="14738" xr:uid="{00000000-0005-0000-0000-00004DC40000}"/>
    <cellStyle name="Normal 97 3 2 3 2 3 2 3" xfId="22891" xr:uid="{00000000-0005-0000-0000-00004EC40000}"/>
    <cellStyle name="Normal 97 3 2 3 2 3 2 4" xfId="31044" xr:uid="{00000000-0005-0000-0000-00004FC40000}"/>
    <cellStyle name="Normal 97 3 2 3 2 3 2 5" xfId="39276" xr:uid="{00000000-0005-0000-0000-000050C40000}"/>
    <cellStyle name="Normal 97 3 2 3 2 3 2 6" xfId="48787" xr:uid="{00000000-0005-0000-0000-000051C40000}"/>
    <cellStyle name="Normal 97 3 2 3 2 3 3" xfId="7781" xr:uid="{00000000-0005-0000-0000-000052C40000}"/>
    <cellStyle name="Normal 97 3 2 3 2 3 3 2" xfId="17298" xr:uid="{00000000-0005-0000-0000-000053C40000}"/>
    <cellStyle name="Normal 97 3 2 3 2 3 3 3" xfId="25451" xr:uid="{00000000-0005-0000-0000-000054C40000}"/>
    <cellStyle name="Normal 97 3 2 3 2 3 3 4" xfId="33604" xr:uid="{00000000-0005-0000-0000-000055C40000}"/>
    <cellStyle name="Normal 97 3 2 3 2 3 3 5" xfId="41836" xr:uid="{00000000-0005-0000-0000-000056C40000}"/>
    <cellStyle name="Normal 97 3 2 3 2 3 3 6" xfId="51347" xr:uid="{00000000-0005-0000-0000-000057C40000}"/>
    <cellStyle name="Normal 97 3 2 3 2 3 4" xfId="11698" xr:uid="{00000000-0005-0000-0000-000058C40000}"/>
    <cellStyle name="Normal 97 3 2 3 2 3 5" xfId="19857" xr:uid="{00000000-0005-0000-0000-000059C40000}"/>
    <cellStyle name="Normal 97 3 2 3 2 3 6" xfId="28010" xr:uid="{00000000-0005-0000-0000-00005AC40000}"/>
    <cellStyle name="Normal 97 3 2 3 2 3 7" xfId="36242" xr:uid="{00000000-0005-0000-0000-00005BC40000}"/>
    <cellStyle name="Normal 97 3 2 3 2 3 8" xfId="45753" xr:uid="{00000000-0005-0000-0000-00005CC40000}"/>
    <cellStyle name="Normal 97 3 2 3 2 4" xfId="3941" xr:uid="{00000000-0005-0000-0000-00005DC40000}"/>
    <cellStyle name="Normal 97 3 2 3 2 4 2" xfId="13458" xr:uid="{00000000-0005-0000-0000-00005EC40000}"/>
    <cellStyle name="Normal 97 3 2 3 2 4 3" xfId="21611" xr:uid="{00000000-0005-0000-0000-00005FC40000}"/>
    <cellStyle name="Normal 97 3 2 3 2 4 4" xfId="29764" xr:uid="{00000000-0005-0000-0000-000060C40000}"/>
    <cellStyle name="Normal 97 3 2 3 2 4 5" xfId="37996" xr:uid="{00000000-0005-0000-0000-000061C40000}"/>
    <cellStyle name="Normal 97 3 2 3 2 4 6" xfId="47507" xr:uid="{00000000-0005-0000-0000-000062C40000}"/>
    <cellStyle name="Normal 97 3 2 3 2 5" xfId="6501" xr:uid="{00000000-0005-0000-0000-000063C40000}"/>
    <cellStyle name="Normal 97 3 2 3 2 5 2" xfId="16018" xr:uid="{00000000-0005-0000-0000-000064C40000}"/>
    <cellStyle name="Normal 97 3 2 3 2 5 3" xfId="24171" xr:uid="{00000000-0005-0000-0000-000065C40000}"/>
    <cellStyle name="Normal 97 3 2 3 2 5 4" xfId="32324" xr:uid="{00000000-0005-0000-0000-000066C40000}"/>
    <cellStyle name="Normal 97 3 2 3 2 5 5" xfId="40556" xr:uid="{00000000-0005-0000-0000-000067C40000}"/>
    <cellStyle name="Normal 97 3 2 3 2 5 6" xfId="50067" xr:uid="{00000000-0005-0000-0000-000068C40000}"/>
    <cellStyle name="Normal 97 3 2 3 2 6" xfId="10418" xr:uid="{00000000-0005-0000-0000-000069C40000}"/>
    <cellStyle name="Normal 97 3 2 3 2 7" xfId="18577" xr:uid="{00000000-0005-0000-0000-00006AC40000}"/>
    <cellStyle name="Normal 97 3 2 3 2 8" xfId="26730" xr:uid="{00000000-0005-0000-0000-00006BC40000}"/>
    <cellStyle name="Normal 97 3 2 3 2 9" xfId="34962" xr:uid="{00000000-0005-0000-0000-00006CC40000}"/>
    <cellStyle name="Normal 97 3 2 3 3" xfId="1218" xr:uid="{00000000-0005-0000-0000-00006DC40000}"/>
    <cellStyle name="Normal 97 3 2 3 3 2" xfId="2501" xr:uid="{00000000-0005-0000-0000-00006EC40000}"/>
    <cellStyle name="Normal 97 3 2 3 3 2 2" xfId="5541" xr:uid="{00000000-0005-0000-0000-00006FC40000}"/>
    <cellStyle name="Normal 97 3 2 3 3 2 2 2" xfId="15058" xr:uid="{00000000-0005-0000-0000-000070C40000}"/>
    <cellStyle name="Normal 97 3 2 3 3 2 2 3" xfId="23211" xr:uid="{00000000-0005-0000-0000-000071C40000}"/>
    <cellStyle name="Normal 97 3 2 3 3 2 2 4" xfId="31364" xr:uid="{00000000-0005-0000-0000-000072C40000}"/>
    <cellStyle name="Normal 97 3 2 3 3 2 2 5" xfId="39596" xr:uid="{00000000-0005-0000-0000-000073C40000}"/>
    <cellStyle name="Normal 97 3 2 3 3 2 2 6" xfId="49107" xr:uid="{00000000-0005-0000-0000-000074C40000}"/>
    <cellStyle name="Normal 97 3 2 3 3 2 3" xfId="8101" xr:uid="{00000000-0005-0000-0000-000075C40000}"/>
    <cellStyle name="Normal 97 3 2 3 3 2 3 2" xfId="17618" xr:uid="{00000000-0005-0000-0000-000076C40000}"/>
    <cellStyle name="Normal 97 3 2 3 3 2 3 3" xfId="25771" xr:uid="{00000000-0005-0000-0000-000077C40000}"/>
    <cellStyle name="Normal 97 3 2 3 3 2 3 4" xfId="33924" xr:uid="{00000000-0005-0000-0000-000078C40000}"/>
    <cellStyle name="Normal 97 3 2 3 3 2 3 5" xfId="42156" xr:uid="{00000000-0005-0000-0000-000079C40000}"/>
    <cellStyle name="Normal 97 3 2 3 3 2 3 6" xfId="51667" xr:uid="{00000000-0005-0000-0000-00007AC40000}"/>
    <cellStyle name="Normal 97 3 2 3 3 2 4" xfId="12018" xr:uid="{00000000-0005-0000-0000-00007BC40000}"/>
    <cellStyle name="Normal 97 3 2 3 3 2 5" xfId="20177" xr:uid="{00000000-0005-0000-0000-00007CC40000}"/>
    <cellStyle name="Normal 97 3 2 3 3 2 6" xfId="28330" xr:uid="{00000000-0005-0000-0000-00007DC40000}"/>
    <cellStyle name="Normal 97 3 2 3 3 2 7" xfId="36562" xr:uid="{00000000-0005-0000-0000-00007EC40000}"/>
    <cellStyle name="Normal 97 3 2 3 3 2 8" xfId="46073" xr:uid="{00000000-0005-0000-0000-00007FC40000}"/>
    <cellStyle name="Normal 97 3 2 3 3 3" xfId="4261" xr:uid="{00000000-0005-0000-0000-000080C40000}"/>
    <cellStyle name="Normal 97 3 2 3 3 3 2" xfId="13778" xr:uid="{00000000-0005-0000-0000-000081C40000}"/>
    <cellStyle name="Normal 97 3 2 3 3 3 3" xfId="21931" xr:uid="{00000000-0005-0000-0000-000082C40000}"/>
    <cellStyle name="Normal 97 3 2 3 3 3 4" xfId="30084" xr:uid="{00000000-0005-0000-0000-000083C40000}"/>
    <cellStyle name="Normal 97 3 2 3 3 3 5" xfId="38316" xr:uid="{00000000-0005-0000-0000-000084C40000}"/>
    <cellStyle name="Normal 97 3 2 3 3 3 6" xfId="47827" xr:uid="{00000000-0005-0000-0000-000085C40000}"/>
    <cellStyle name="Normal 97 3 2 3 3 4" xfId="6821" xr:uid="{00000000-0005-0000-0000-000086C40000}"/>
    <cellStyle name="Normal 97 3 2 3 3 4 2" xfId="16338" xr:uid="{00000000-0005-0000-0000-000087C40000}"/>
    <cellStyle name="Normal 97 3 2 3 3 4 3" xfId="24491" xr:uid="{00000000-0005-0000-0000-000088C40000}"/>
    <cellStyle name="Normal 97 3 2 3 3 4 4" xfId="32644" xr:uid="{00000000-0005-0000-0000-000089C40000}"/>
    <cellStyle name="Normal 97 3 2 3 3 4 5" xfId="40876" xr:uid="{00000000-0005-0000-0000-00008AC40000}"/>
    <cellStyle name="Normal 97 3 2 3 3 4 6" xfId="50387" xr:uid="{00000000-0005-0000-0000-00008BC40000}"/>
    <cellStyle name="Normal 97 3 2 3 3 5" xfId="10738" xr:uid="{00000000-0005-0000-0000-00008CC40000}"/>
    <cellStyle name="Normal 97 3 2 3 3 6" xfId="18897" xr:uid="{00000000-0005-0000-0000-00008DC40000}"/>
    <cellStyle name="Normal 97 3 2 3 3 7" xfId="27050" xr:uid="{00000000-0005-0000-0000-00008EC40000}"/>
    <cellStyle name="Normal 97 3 2 3 3 8" xfId="35282" xr:uid="{00000000-0005-0000-0000-00008FC40000}"/>
    <cellStyle name="Normal 97 3 2 3 3 9" xfId="44793" xr:uid="{00000000-0005-0000-0000-000090C40000}"/>
    <cellStyle name="Normal 97 3 2 3 4" xfId="1861" xr:uid="{00000000-0005-0000-0000-000091C40000}"/>
    <cellStyle name="Normal 97 3 2 3 4 2" xfId="4901" xr:uid="{00000000-0005-0000-0000-000092C40000}"/>
    <cellStyle name="Normal 97 3 2 3 4 2 2" xfId="14418" xr:uid="{00000000-0005-0000-0000-000093C40000}"/>
    <cellStyle name="Normal 97 3 2 3 4 2 3" xfId="22571" xr:uid="{00000000-0005-0000-0000-000094C40000}"/>
    <cellStyle name="Normal 97 3 2 3 4 2 4" xfId="30724" xr:uid="{00000000-0005-0000-0000-000095C40000}"/>
    <cellStyle name="Normal 97 3 2 3 4 2 5" xfId="38956" xr:uid="{00000000-0005-0000-0000-000096C40000}"/>
    <cellStyle name="Normal 97 3 2 3 4 2 6" xfId="48467" xr:uid="{00000000-0005-0000-0000-000097C40000}"/>
    <cellStyle name="Normal 97 3 2 3 4 3" xfId="7461" xr:uid="{00000000-0005-0000-0000-000098C40000}"/>
    <cellStyle name="Normal 97 3 2 3 4 3 2" xfId="16978" xr:uid="{00000000-0005-0000-0000-000099C40000}"/>
    <cellStyle name="Normal 97 3 2 3 4 3 3" xfId="25131" xr:uid="{00000000-0005-0000-0000-00009AC40000}"/>
    <cellStyle name="Normal 97 3 2 3 4 3 4" xfId="33284" xr:uid="{00000000-0005-0000-0000-00009BC40000}"/>
    <cellStyle name="Normal 97 3 2 3 4 3 5" xfId="41516" xr:uid="{00000000-0005-0000-0000-00009CC40000}"/>
    <cellStyle name="Normal 97 3 2 3 4 3 6" xfId="51027" xr:uid="{00000000-0005-0000-0000-00009DC40000}"/>
    <cellStyle name="Normal 97 3 2 3 4 4" xfId="11378" xr:uid="{00000000-0005-0000-0000-00009EC40000}"/>
    <cellStyle name="Normal 97 3 2 3 4 5" xfId="19537" xr:uid="{00000000-0005-0000-0000-00009FC40000}"/>
    <cellStyle name="Normal 97 3 2 3 4 6" xfId="27690" xr:uid="{00000000-0005-0000-0000-0000A0C40000}"/>
    <cellStyle name="Normal 97 3 2 3 4 7" xfId="35922" xr:uid="{00000000-0005-0000-0000-0000A1C40000}"/>
    <cellStyle name="Normal 97 3 2 3 4 8" xfId="45433" xr:uid="{00000000-0005-0000-0000-0000A2C40000}"/>
    <cellStyle name="Normal 97 3 2 3 5" xfId="3618" xr:uid="{00000000-0005-0000-0000-0000A3C40000}"/>
    <cellStyle name="Normal 97 3 2 3 5 2" xfId="13135" xr:uid="{00000000-0005-0000-0000-0000A4C40000}"/>
    <cellStyle name="Normal 97 3 2 3 5 3" xfId="21291" xr:uid="{00000000-0005-0000-0000-0000A5C40000}"/>
    <cellStyle name="Normal 97 3 2 3 5 4" xfId="29444" xr:uid="{00000000-0005-0000-0000-0000A6C40000}"/>
    <cellStyle name="Normal 97 3 2 3 5 5" xfId="37676" xr:uid="{00000000-0005-0000-0000-0000A7C40000}"/>
    <cellStyle name="Normal 97 3 2 3 5 6" xfId="47187" xr:uid="{00000000-0005-0000-0000-0000A8C40000}"/>
    <cellStyle name="Normal 97 3 2 3 6" xfId="6181" xr:uid="{00000000-0005-0000-0000-0000A9C40000}"/>
    <cellStyle name="Normal 97 3 2 3 6 2" xfId="15698" xr:uid="{00000000-0005-0000-0000-0000AAC40000}"/>
    <cellStyle name="Normal 97 3 2 3 6 3" xfId="23851" xr:uid="{00000000-0005-0000-0000-0000ABC40000}"/>
    <cellStyle name="Normal 97 3 2 3 6 4" xfId="32004" xr:uid="{00000000-0005-0000-0000-0000ACC40000}"/>
    <cellStyle name="Normal 97 3 2 3 6 5" xfId="40236" xr:uid="{00000000-0005-0000-0000-0000ADC40000}"/>
    <cellStyle name="Normal 97 3 2 3 6 6" xfId="49747" xr:uid="{00000000-0005-0000-0000-0000AEC40000}"/>
    <cellStyle name="Normal 97 3 2 3 7" xfId="10098" xr:uid="{00000000-0005-0000-0000-0000AFC40000}"/>
    <cellStyle name="Normal 97 3 2 3 8" xfId="18257" xr:uid="{00000000-0005-0000-0000-0000B0C40000}"/>
    <cellStyle name="Normal 97 3 2 3 9" xfId="26410" xr:uid="{00000000-0005-0000-0000-0000B1C40000}"/>
    <cellStyle name="Normal 97 3 2 30" xfId="9765" xr:uid="{00000000-0005-0000-0000-0000B2C40000}"/>
    <cellStyle name="Normal 97 3 2 30 2" xfId="43820" xr:uid="{00000000-0005-0000-0000-0000B3C40000}"/>
    <cellStyle name="Normal 97 3 2 30 3" xfId="53331" xr:uid="{00000000-0005-0000-0000-0000B4C40000}"/>
    <cellStyle name="Normal 97 3 2 31" xfId="9844" xr:uid="{00000000-0005-0000-0000-0000B5C40000}"/>
    <cellStyle name="Normal 97 3 2 31 2" xfId="43899" xr:uid="{00000000-0005-0000-0000-0000B6C40000}"/>
    <cellStyle name="Normal 97 3 2 31 3" xfId="53410" xr:uid="{00000000-0005-0000-0000-0000B7C40000}"/>
    <cellStyle name="Normal 97 3 2 32" xfId="9938" xr:uid="{00000000-0005-0000-0000-0000B8C40000}"/>
    <cellStyle name="Normal 97 3 2 33" xfId="18097" xr:uid="{00000000-0005-0000-0000-0000B9C40000}"/>
    <cellStyle name="Normal 97 3 2 34" xfId="26250" xr:uid="{00000000-0005-0000-0000-0000BAC40000}"/>
    <cellStyle name="Normal 97 3 2 35" xfId="34403" xr:uid="{00000000-0005-0000-0000-0000BBC40000}"/>
    <cellStyle name="Normal 97 3 2 36" xfId="34482" xr:uid="{00000000-0005-0000-0000-0000BCC40000}"/>
    <cellStyle name="Normal 97 3 2 37" xfId="43993" xr:uid="{00000000-0005-0000-0000-0000BDC40000}"/>
    <cellStyle name="Normal 97 3 2 38" xfId="53504" xr:uid="{00000000-0005-0000-0000-0000BEC40000}"/>
    <cellStyle name="Normal 97 3 2 39" xfId="53583" xr:uid="{00000000-0005-0000-0000-0000BFC40000}"/>
    <cellStyle name="Normal 97 3 2 4" xfId="732" xr:uid="{00000000-0005-0000-0000-0000C0C40000}"/>
    <cellStyle name="Normal 97 3 2 4 10" xfId="44313" xr:uid="{00000000-0005-0000-0000-0000C1C40000}"/>
    <cellStyle name="Normal 97 3 2 4 2" xfId="1378" xr:uid="{00000000-0005-0000-0000-0000C2C40000}"/>
    <cellStyle name="Normal 97 3 2 4 2 2" xfId="2661" xr:uid="{00000000-0005-0000-0000-0000C3C40000}"/>
    <cellStyle name="Normal 97 3 2 4 2 2 2" xfId="5701" xr:uid="{00000000-0005-0000-0000-0000C4C40000}"/>
    <cellStyle name="Normal 97 3 2 4 2 2 2 2" xfId="15218" xr:uid="{00000000-0005-0000-0000-0000C5C40000}"/>
    <cellStyle name="Normal 97 3 2 4 2 2 2 3" xfId="23371" xr:uid="{00000000-0005-0000-0000-0000C6C40000}"/>
    <cellStyle name="Normal 97 3 2 4 2 2 2 4" xfId="31524" xr:uid="{00000000-0005-0000-0000-0000C7C40000}"/>
    <cellStyle name="Normal 97 3 2 4 2 2 2 5" xfId="39756" xr:uid="{00000000-0005-0000-0000-0000C8C40000}"/>
    <cellStyle name="Normal 97 3 2 4 2 2 2 6" xfId="49267" xr:uid="{00000000-0005-0000-0000-0000C9C40000}"/>
    <cellStyle name="Normal 97 3 2 4 2 2 3" xfId="8261" xr:uid="{00000000-0005-0000-0000-0000CAC40000}"/>
    <cellStyle name="Normal 97 3 2 4 2 2 3 2" xfId="17778" xr:uid="{00000000-0005-0000-0000-0000CBC40000}"/>
    <cellStyle name="Normal 97 3 2 4 2 2 3 3" xfId="25931" xr:uid="{00000000-0005-0000-0000-0000CCC40000}"/>
    <cellStyle name="Normal 97 3 2 4 2 2 3 4" xfId="34084" xr:uid="{00000000-0005-0000-0000-0000CDC40000}"/>
    <cellStyle name="Normal 97 3 2 4 2 2 3 5" xfId="42316" xr:uid="{00000000-0005-0000-0000-0000CEC40000}"/>
    <cellStyle name="Normal 97 3 2 4 2 2 3 6" xfId="51827" xr:uid="{00000000-0005-0000-0000-0000CFC40000}"/>
    <cellStyle name="Normal 97 3 2 4 2 2 4" xfId="12178" xr:uid="{00000000-0005-0000-0000-0000D0C40000}"/>
    <cellStyle name="Normal 97 3 2 4 2 2 5" xfId="20337" xr:uid="{00000000-0005-0000-0000-0000D1C40000}"/>
    <cellStyle name="Normal 97 3 2 4 2 2 6" xfId="28490" xr:uid="{00000000-0005-0000-0000-0000D2C40000}"/>
    <cellStyle name="Normal 97 3 2 4 2 2 7" xfId="36722" xr:uid="{00000000-0005-0000-0000-0000D3C40000}"/>
    <cellStyle name="Normal 97 3 2 4 2 2 8" xfId="46233" xr:uid="{00000000-0005-0000-0000-0000D4C40000}"/>
    <cellStyle name="Normal 97 3 2 4 2 3" xfId="4421" xr:uid="{00000000-0005-0000-0000-0000D5C40000}"/>
    <cellStyle name="Normal 97 3 2 4 2 3 2" xfId="13938" xr:uid="{00000000-0005-0000-0000-0000D6C40000}"/>
    <cellStyle name="Normal 97 3 2 4 2 3 3" xfId="22091" xr:uid="{00000000-0005-0000-0000-0000D7C40000}"/>
    <cellStyle name="Normal 97 3 2 4 2 3 4" xfId="30244" xr:uid="{00000000-0005-0000-0000-0000D8C40000}"/>
    <cellStyle name="Normal 97 3 2 4 2 3 5" xfId="38476" xr:uid="{00000000-0005-0000-0000-0000D9C40000}"/>
    <cellStyle name="Normal 97 3 2 4 2 3 6" xfId="47987" xr:uid="{00000000-0005-0000-0000-0000DAC40000}"/>
    <cellStyle name="Normal 97 3 2 4 2 4" xfId="6981" xr:uid="{00000000-0005-0000-0000-0000DBC40000}"/>
    <cellStyle name="Normal 97 3 2 4 2 4 2" xfId="16498" xr:uid="{00000000-0005-0000-0000-0000DCC40000}"/>
    <cellStyle name="Normal 97 3 2 4 2 4 3" xfId="24651" xr:uid="{00000000-0005-0000-0000-0000DDC40000}"/>
    <cellStyle name="Normal 97 3 2 4 2 4 4" xfId="32804" xr:uid="{00000000-0005-0000-0000-0000DEC40000}"/>
    <cellStyle name="Normal 97 3 2 4 2 4 5" xfId="41036" xr:uid="{00000000-0005-0000-0000-0000DFC40000}"/>
    <cellStyle name="Normal 97 3 2 4 2 4 6" xfId="50547" xr:uid="{00000000-0005-0000-0000-0000E0C40000}"/>
    <cellStyle name="Normal 97 3 2 4 2 5" xfId="10898" xr:uid="{00000000-0005-0000-0000-0000E1C40000}"/>
    <cellStyle name="Normal 97 3 2 4 2 6" xfId="19057" xr:uid="{00000000-0005-0000-0000-0000E2C40000}"/>
    <cellStyle name="Normal 97 3 2 4 2 7" xfId="27210" xr:uid="{00000000-0005-0000-0000-0000E3C40000}"/>
    <cellStyle name="Normal 97 3 2 4 2 8" xfId="35442" xr:uid="{00000000-0005-0000-0000-0000E4C40000}"/>
    <cellStyle name="Normal 97 3 2 4 2 9" xfId="44953" xr:uid="{00000000-0005-0000-0000-0000E5C40000}"/>
    <cellStyle name="Normal 97 3 2 4 3" xfId="2021" xr:uid="{00000000-0005-0000-0000-0000E6C40000}"/>
    <cellStyle name="Normal 97 3 2 4 3 2" xfId="5061" xr:uid="{00000000-0005-0000-0000-0000E7C40000}"/>
    <cellStyle name="Normal 97 3 2 4 3 2 2" xfId="14578" xr:uid="{00000000-0005-0000-0000-0000E8C40000}"/>
    <cellStyle name="Normal 97 3 2 4 3 2 3" xfId="22731" xr:uid="{00000000-0005-0000-0000-0000E9C40000}"/>
    <cellStyle name="Normal 97 3 2 4 3 2 4" xfId="30884" xr:uid="{00000000-0005-0000-0000-0000EAC40000}"/>
    <cellStyle name="Normal 97 3 2 4 3 2 5" xfId="39116" xr:uid="{00000000-0005-0000-0000-0000EBC40000}"/>
    <cellStyle name="Normal 97 3 2 4 3 2 6" xfId="48627" xr:uid="{00000000-0005-0000-0000-0000ECC40000}"/>
    <cellStyle name="Normal 97 3 2 4 3 3" xfId="7621" xr:uid="{00000000-0005-0000-0000-0000EDC40000}"/>
    <cellStyle name="Normal 97 3 2 4 3 3 2" xfId="17138" xr:uid="{00000000-0005-0000-0000-0000EEC40000}"/>
    <cellStyle name="Normal 97 3 2 4 3 3 3" xfId="25291" xr:uid="{00000000-0005-0000-0000-0000EFC40000}"/>
    <cellStyle name="Normal 97 3 2 4 3 3 4" xfId="33444" xr:uid="{00000000-0005-0000-0000-0000F0C40000}"/>
    <cellStyle name="Normal 97 3 2 4 3 3 5" xfId="41676" xr:uid="{00000000-0005-0000-0000-0000F1C40000}"/>
    <cellStyle name="Normal 97 3 2 4 3 3 6" xfId="51187" xr:uid="{00000000-0005-0000-0000-0000F2C40000}"/>
    <cellStyle name="Normal 97 3 2 4 3 4" xfId="11538" xr:uid="{00000000-0005-0000-0000-0000F3C40000}"/>
    <cellStyle name="Normal 97 3 2 4 3 5" xfId="19697" xr:uid="{00000000-0005-0000-0000-0000F4C40000}"/>
    <cellStyle name="Normal 97 3 2 4 3 6" xfId="27850" xr:uid="{00000000-0005-0000-0000-0000F5C40000}"/>
    <cellStyle name="Normal 97 3 2 4 3 7" xfId="36082" xr:uid="{00000000-0005-0000-0000-0000F6C40000}"/>
    <cellStyle name="Normal 97 3 2 4 3 8" xfId="45593" xr:uid="{00000000-0005-0000-0000-0000F7C40000}"/>
    <cellStyle name="Normal 97 3 2 4 4" xfId="3778" xr:uid="{00000000-0005-0000-0000-0000F8C40000}"/>
    <cellStyle name="Normal 97 3 2 4 4 2" xfId="13295" xr:uid="{00000000-0005-0000-0000-0000F9C40000}"/>
    <cellStyle name="Normal 97 3 2 4 4 3" xfId="21451" xr:uid="{00000000-0005-0000-0000-0000FAC40000}"/>
    <cellStyle name="Normal 97 3 2 4 4 4" xfId="29604" xr:uid="{00000000-0005-0000-0000-0000FBC40000}"/>
    <cellStyle name="Normal 97 3 2 4 4 5" xfId="37836" xr:uid="{00000000-0005-0000-0000-0000FCC40000}"/>
    <cellStyle name="Normal 97 3 2 4 4 6" xfId="47347" xr:uid="{00000000-0005-0000-0000-0000FDC40000}"/>
    <cellStyle name="Normal 97 3 2 4 5" xfId="6341" xr:uid="{00000000-0005-0000-0000-0000FEC40000}"/>
    <cellStyle name="Normal 97 3 2 4 5 2" xfId="15858" xr:uid="{00000000-0005-0000-0000-0000FFC40000}"/>
    <cellStyle name="Normal 97 3 2 4 5 3" xfId="24011" xr:uid="{00000000-0005-0000-0000-000000C50000}"/>
    <cellStyle name="Normal 97 3 2 4 5 4" xfId="32164" xr:uid="{00000000-0005-0000-0000-000001C50000}"/>
    <cellStyle name="Normal 97 3 2 4 5 5" xfId="40396" xr:uid="{00000000-0005-0000-0000-000002C50000}"/>
    <cellStyle name="Normal 97 3 2 4 5 6" xfId="49907" xr:uid="{00000000-0005-0000-0000-000003C50000}"/>
    <cellStyle name="Normal 97 3 2 4 6" xfId="10258" xr:uid="{00000000-0005-0000-0000-000004C50000}"/>
    <cellStyle name="Normal 97 3 2 4 7" xfId="18417" xr:uid="{00000000-0005-0000-0000-000005C50000}"/>
    <cellStyle name="Normal 97 3 2 4 8" xfId="26570" xr:uid="{00000000-0005-0000-0000-000006C50000}"/>
    <cellStyle name="Normal 97 3 2 4 9" xfId="34802" xr:uid="{00000000-0005-0000-0000-000007C50000}"/>
    <cellStyle name="Normal 97 3 2 40" xfId="53662" xr:uid="{00000000-0005-0000-0000-000008C50000}"/>
    <cellStyle name="Normal 97 3 2 41" xfId="53741" xr:uid="{00000000-0005-0000-0000-000009C50000}"/>
    <cellStyle name="Normal 97 3 2 42" xfId="53820" xr:uid="{00000000-0005-0000-0000-00000AC50000}"/>
    <cellStyle name="Normal 97 3 2 5" xfId="1058" xr:uid="{00000000-0005-0000-0000-00000BC50000}"/>
    <cellStyle name="Normal 97 3 2 5 2" xfId="2341" xr:uid="{00000000-0005-0000-0000-00000CC50000}"/>
    <cellStyle name="Normal 97 3 2 5 2 2" xfId="5381" xr:uid="{00000000-0005-0000-0000-00000DC50000}"/>
    <cellStyle name="Normal 97 3 2 5 2 2 2" xfId="14898" xr:uid="{00000000-0005-0000-0000-00000EC50000}"/>
    <cellStyle name="Normal 97 3 2 5 2 2 3" xfId="23051" xr:uid="{00000000-0005-0000-0000-00000FC50000}"/>
    <cellStyle name="Normal 97 3 2 5 2 2 4" xfId="31204" xr:uid="{00000000-0005-0000-0000-000010C50000}"/>
    <cellStyle name="Normal 97 3 2 5 2 2 5" xfId="39436" xr:uid="{00000000-0005-0000-0000-000011C50000}"/>
    <cellStyle name="Normal 97 3 2 5 2 2 6" xfId="48947" xr:uid="{00000000-0005-0000-0000-000012C50000}"/>
    <cellStyle name="Normal 97 3 2 5 2 3" xfId="7941" xr:uid="{00000000-0005-0000-0000-000013C50000}"/>
    <cellStyle name="Normal 97 3 2 5 2 3 2" xfId="17458" xr:uid="{00000000-0005-0000-0000-000014C50000}"/>
    <cellStyle name="Normal 97 3 2 5 2 3 3" xfId="25611" xr:uid="{00000000-0005-0000-0000-000015C50000}"/>
    <cellStyle name="Normal 97 3 2 5 2 3 4" xfId="33764" xr:uid="{00000000-0005-0000-0000-000016C50000}"/>
    <cellStyle name="Normal 97 3 2 5 2 3 5" xfId="41996" xr:uid="{00000000-0005-0000-0000-000017C50000}"/>
    <cellStyle name="Normal 97 3 2 5 2 3 6" xfId="51507" xr:uid="{00000000-0005-0000-0000-000018C50000}"/>
    <cellStyle name="Normal 97 3 2 5 2 4" xfId="11858" xr:uid="{00000000-0005-0000-0000-000019C50000}"/>
    <cellStyle name="Normal 97 3 2 5 2 5" xfId="20017" xr:uid="{00000000-0005-0000-0000-00001AC50000}"/>
    <cellStyle name="Normal 97 3 2 5 2 6" xfId="28170" xr:uid="{00000000-0005-0000-0000-00001BC50000}"/>
    <cellStyle name="Normal 97 3 2 5 2 7" xfId="36402" xr:uid="{00000000-0005-0000-0000-00001CC50000}"/>
    <cellStyle name="Normal 97 3 2 5 2 8" xfId="45913" xr:uid="{00000000-0005-0000-0000-00001DC50000}"/>
    <cellStyle name="Normal 97 3 2 5 3" xfId="4101" xr:uid="{00000000-0005-0000-0000-00001EC50000}"/>
    <cellStyle name="Normal 97 3 2 5 3 2" xfId="13618" xr:uid="{00000000-0005-0000-0000-00001FC50000}"/>
    <cellStyle name="Normal 97 3 2 5 3 3" xfId="21771" xr:uid="{00000000-0005-0000-0000-000020C50000}"/>
    <cellStyle name="Normal 97 3 2 5 3 4" xfId="29924" xr:uid="{00000000-0005-0000-0000-000021C50000}"/>
    <cellStyle name="Normal 97 3 2 5 3 5" xfId="38156" xr:uid="{00000000-0005-0000-0000-000022C50000}"/>
    <cellStyle name="Normal 97 3 2 5 3 6" xfId="47667" xr:uid="{00000000-0005-0000-0000-000023C50000}"/>
    <cellStyle name="Normal 97 3 2 5 4" xfId="6661" xr:uid="{00000000-0005-0000-0000-000024C50000}"/>
    <cellStyle name="Normal 97 3 2 5 4 2" xfId="16178" xr:uid="{00000000-0005-0000-0000-000025C50000}"/>
    <cellStyle name="Normal 97 3 2 5 4 3" xfId="24331" xr:uid="{00000000-0005-0000-0000-000026C50000}"/>
    <cellStyle name="Normal 97 3 2 5 4 4" xfId="32484" xr:uid="{00000000-0005-0000-0000-000027C50000}"/>
    <cellStyle name="Normal 97 3 2 5 4 5" xfId="40716" xr:uid="{00000000-0005-0000-0000-000028C50000}"/>
    <cellStyle name="Normal 97 3 2 5 4 6" xfId="50227" xr:uid="{00000000-0005-0000-0000-000029C50000}"/>
    <cellStyle name="Normal 97 3 2 5 5" xfId="10578" xr:uid="{00000000-0005-0000-0000-00002AC50000}"/>
    <cellStyle name="Normal 97 3 2 5 6" xfId="18737" xr:uid="{00000000-0005-0000-0000-00002BC50000}"/>
    <cellStyle name="Normal 97 3 2 5 7" xfId="26890" xr:uid="{00000000-0005-0000-0000-00002CC50000}"/>
    <cellStyle name="Normal 97 3 2 5 8" xfId="35122" xr:uid="{00000000-0005-0000-0000-00002DC50000}"/>
    <cellStyle name="Normal 97 3 2 5 9" xfId="44633" xr:uid="{00000000-0005-0000-0000-00002EC50000}"/>
    <cellStyle name="Normal 97 3 2 6" xfId="1701" xr:uid="{00000000-0005-0000-0000-00002FC50000}"/>
    <cellStyle name="Normal 97 3 2 6 2" xfId="4741" xr:uid="{00000000-0005-0000-0000-000030C50000}"/>
    <cellStyle name="Normal 97 3 2 6 2 2" xfId="14258" xr:uid="{00000000-0005-0000-0000-000031C50000}"/>
    <cellStyle name="Normal 97 3 2 6 2 3" xfId="22411" xr:uid="{00000000-0005-0000-0000-000032C50000}"/>
    <cellStyle name="Normal 97 3 2 6 2 4" xfId="30564" xr:uid="{00000000-0005-0000-0000-000033C50000}"/>
    <cellStyle name="Normal 97 3 2 6 2 5" xfId="38796" xr:uid="{00000000-0005-0000-0000-000034C50000}"/>
    <cellStyle name="Normal 97 3 2 6 2 6" xfId="48307" xr:uid="{00000000-0005-0000-0000-000035C50000}"/>
    <cellStyle name="Normal 97 3 2 6 3" xfId="7301" xr:uid="{00000000-0005-0000-0000-000036C50000}"/>
    <cellStyle name="Normal 97 3 2 6 3 2" xfId="16818" xr:uid="{00000000-0005-0000-0000-000037C50000}"/>
    <cellStyle name="Normal 97 3 2 6 3 3" xfId="24971" xr:uid="{00000000-0005-0000-0000-000038C50000}"/>
    <cellStyle name="Normal 97 3 2 6 3 4" xfId="33124" xr:uid="{00000000-0005-0000-0000-000039C50000}"/>
    <cellStyle name="Normal 97 3 2 6 3 5" xfId="41356" xr:uid="{00000000-0005-0000-0000-00003AC50000}"/>
    <cellStyle name="Normal 97 3 2 6 3 6" xfId="50867" xr:uid="{00000000-0005-0000-0000-00003BC50000}"/>
    <cellStyle name="Normal 97 3 2 6 4" xfId="11218" xr:uid="{00000000-0005-0000-0000-00003CC50000}"/>
    <cellStyle name="Normal 97 3 2 6 5" xfId="19377" xr:uid="{00000000-0005-0000-0000-00003DC50000}"/>
    <cellStyle name="Normal 97 3 2 6 6" xfId="27530" xr:uid="{00000000-0005-0000-0000-00003EC50000}"/>
    <cellStyle name="Normal 97 3 2 6 7" xfId="35762" xr:uid="{00000000-0005-0000-0000-00003FC50000}"/>
    <cellStyle name="Normal 97 3 2 6 8" xfId="45273" xr:uid="{00000000-0005-0000-0000-000040C50000}"/>
    <cellStyle name="Normal 97 3 2 7" xfId="2980" xr:uid="{00000000-0005-0000-0000-000041C50000}"/>
    <cellStyle name="Normal 97 3 2 7 2" xfId="12497" xr:uid="{00000000-0005-0000-0000-000042C50000}"/>
    <cellStyle name="Normal 97 3 2 7 3" xfId="20656" xr:uid="{00000000-0005-0000-0000-000043C50000}"/>
    <cellStyle name="Normal 97 3 2 7 4" xfId="28809" xr:uid="{00000000-0005-0000-0000-000044C50000}"/>
    <cellStyle name="Normal 97 3 2 7 5" xfId="37041" xr:uid="{00000000-0005-0000-0000-000045C50000}"/>
    <cellStyle name="Normal 97 3 2 7 6" xfId="46552" xr:uid="{00000000-0005-0000-0000-000046C50000}"/>
    <cellStyle name="Normal 97 3 2 8" xfId="3059" xr:uid="{00000000-0005-0000-0000-000047C50000}"/>
    <cellStyle name="Normal 97 3 2 8 2" xfId="12576" xr:uid="{00000000-0005-0000-0000-000048C50000}"/>
    <cellStyle name="Normal 97 3 2 8 3" xfId="20735" xr:uid="{00000000-0005-0000-0000-000049C50000}"/>
    <cellStyle name="Normal 97 3 2 8 4" xfId="28888" xr:uid="{00000000-0005-0000-0000-00004AC50000}"/>
    <cellStyle name="Normal 97 3 2 8 5" xfId="37120" xr:uid="{00000000-0005-0000-0000-00004BC50000}"/>
    <cellStyle name="Normal 97 3 2 8 6" xfId="46631" xr:uid="{00000000-0005-0000-0000-00004CC50000}"/>
    <cellStyle name="Normal 97 3 2 9" xfId="3138" xr:uid="{00000000-0005-0000-0000-00004DC50000}"/>
    <cellStyle name="Normal 97 3 2 9 2" xfId="12655" xr:uid="{00000000-0005-0000-0000-00004EC50000}"/>
    <cellStyle name="Normal 97 3 2 9 3" xfId="20814" xr:uid="{00000000-0005-0000-0000-00004FC50000}"/>
    <cellStyle name="Normal 97 3 2 9 4" xfId="28967" xr:uid="{00000000-0005-0000-0000-000050C50000}"/>
    <cellStyle name="Normal 97 3 2 9 5" xfId="37199" xr:uid="{00000000-0005-0000-0000-000051C50000}"/>
    <cellStyle name="Normal 97 3 2 9 6" xfId="46710" xr:uid="{00000000-0005-0000-0000-000052C50000}"/>
    <cellStyle name="Normal 97 3 20" xfId="8849" xr:uid="{00000000-0005-0000-0000-000053C50000}"/>
    <cellStyle name="Normal 97 3 20 2" xfId="42904" xr:uid="{00000000-0005-0000-0000-000054C50000}"/>
    <cellStyle name="Normal 97 3 20 3" xfId="52415" xr:uid="{00000000-0005-0000-0000-000055C50000}"/>
    <cellStyle name="Normal 97 3 21" xfId="8928" xr:uid="{00000000-0005-0000-0000-000056C50000}"/>
    <cellStyle name="Normal 97 3 21 2" xfId="42983" xr:uid="{00000000-0005-0000-0000-000057C50000}"/>
    <cellStyle name="Normal 97 3 21 3" xfId="52494" xr:uid="{00000000-0005-0000-0000-000058C50000}"/>
    <cellStyle name="Normal 97 3 22" xfId="9007" xr:uid="{00000000-0005-0000-0000-000059C50000}"/>
    <cellStyle name="Normal 97 3 22 2" xfId="43062" xr:uid="{00000000-0005-0000-0000-00005AC50000}"/>
    <cellStyle name="Normal 97 3 22 3" xfId="52573" xr:uid="{00000000-0005-0000-0000-00005BC50000}"/>
    <cellStyle name="Normal 97 3 23" xfId="9086" xr:uid="{00000000-0005-0000-0000-00005CC50000}"/>
    <cellStyle name="Normal 97 3 23 2" xfId="43141" xr:uid="{00000000-0005-0000-0000-00005DC50000}"/>
    <cellStyle name="Normal 97 3 23 3" xfId="52652" xr:uid="{00000000-0005-0000-0000-00005EC50000}"/>
    <cellStyle name="Normal 97 3 24" xfId="9165" xr:uid="{00000000-0005-0000-0000-00005FC50000}"/>
    <cellStyle name="Normal 97 3 24 2" xfId="43220" xr:uid="{00000000-0005-0000-0000-000060C50000}"/>
    <cellStyle name="Normal 97 3 24 3" xfId="52731" xr:uid="{00000000-0005-0000-0000-000061C50000}"/>
    <cellStyle name="Normal 97 3 25" xfId="9244" xr:uid="{00000000-0005-0000-0000-000062C50000}"/>
    <cellStyle name="Normal 97 3 25 2" xfId="43299" xr:uid="{00000000-0005-0000-0000-000063C50000}"/>
    <cellStyle name="Normal 97 3 25 3" xfId="52810" xr:uid="{00000000-0005-0000-0000-000064C50000}"/>
    <cellStyle name="Normal 97 3 26" xfId="9323" xr:uid="{00000000-0005-0000-0000-000065C50000}"/>
    <cellStyle name="Normal 97 3 26 2" xfId="43378" xr:uid="{00000000-0005-0000-0000-000066C50000}"/>
    <cellStyle name="Normal 97 3 26 3" xfId="52889" xr:uid="{00000000-0005-0000-0000-000067C50000}"/>
    <cellStyle name="Normal 97 3 27" xfId="9402" xr:uid="{00000000-0005-0000-0000-000068C50000}"/>
    <cellStyle name="Normal 97 3 27 2" xfId="43457" xr:uid="{00000000-0005-0000-0000-000069C50000}"/>
    <cellStyle name="Normal 97 3 27 3" xfId="52968" xr:uid="{00000000-0005-0000-0000-00006AC50000}"/>
    <cellStyle name="Normal 97 3 28" xfId="9481" xr:uid="{00000000-0005-0000-0000-00006BC50000}"/>
    <cellStyle name="Normal 97 3 28 2" xfId="43536" xr:uid="{00000000-0005-0000-0000-00006CC50000}"/>
    <cellStyle name="Normal 97 3 28 3" xfId="53047" xr:uid="{00000000-0005-0000-0000-00006DC50000}"/>
    <cellStyle name="Normal 97 3 29" xfId="9560" xr:uid="{00000000-0005-0000-0000-00006EC50000}"/>
    <cellStyle name="Normal 97 3 29 2" xfId="43615" xr:uid="{00000000-0005-0000-0000-00006FC50000}"/>
    <cellStyle name="Normal 97 3 29 3" xfId="53126" xr:uid="{00000000-0005-0000-0000-000070C50000}"/>
    <cellStyle name="Normal 97 3 3" xfId="441" xr:uid="{00000000-0005-0000-0000-000071C50000}"/>
    <cellStyle name="Normal 97 3 3 10" xfId="26283" xr:uid="{00000000-0005-0000-0000-000072C50000}"/>
    <cellStyle name="Normal 97 3 3 11" xfId="34515" xr:uid="{00000000-0005-0000-0000-000073C50000}"/>
    <cellStyle name="Normal 97 3 3 12" xfId="44026" xr:uid="{00000000-0005-0000-0000-000074C50000}"/>
    <cellStyle name="Normal 97 3 3 2" xfId="602" xr:uid="{00000000-0005-0000-0000-000075C50000}"/>
    <cellStyle name="Normal 97 3 3 2 10" xfId="34675" xr:uid="{00000000-0005-0000-0000-000076C50000}"/>
    <cellStyle name="Normal 97 3 3 2 11" xfId="44186" xr:uid="{00000000-0005-0000-0000-000077C50000}"/>
    <cellStyle name="Normal 97 3 3 2 2" xfId="928" xr:uid="{00000000-0005-0000-0000-000078C50000}"/>
    <cellStyle name="Normal 97 3 3 2 2 10" xfId="44506" xr:uid="{00000000-0005-0000-0000-000079C50000}"/>
    <cellStyle name="Normal 97 3 3 2 2 2" xfId="1571" xr:uid="{00000000-0005-0000-0000-00007AC50000}"/>
    <cellStyle name="Normal 97 3 3 2 2 2 2" xfId="2854" xr:uid="{00000000-0005-0000-0000-00007BC50000}"/>
    <cellStyle name="Normal 97 3 3 2 2 2 2 2" xfId="5894" xr:uid="{00000000-0005-0000-0000-00007CC50000}"/>
    <cellStyle name="Normal 97 3 3 2 2 2 2 2 2" xfId="15411" xr:uid="{00000000-0005-0000-0000-00007DC50000}"/>
    <cellStyle name="Normal 97 3 3 2 2 2 2 2 3" xfId="23564" xr:uid="{00000000-0005-0000-0000-00007EC50000}"/>
    <cellStyle name="Normal 97 3 3 2 2 2 2 2 4" xfId="31717" xr:uid="{00000000-0005-0000-0000-00007FC50000}"/>
    <cellStyle name="Normal 97 3 3 2 2 2 2 2 5" xfId="39949" xr:uid="{00000000-0005-0000-0000-000080C50000}"/>
    <cellStyle name="Normal 97 3 3 2 2 2 2 2 6" xfId="49460" xr:uid="{00000000-0005-0000-0000-000081C50000}"/>
    <cellStyle name="Normal 97 3 3 2 2 2 2 3" xfId="8454" xr:uid="{00000000-0005-0000-0000-000082C50000}"/>
    <cellStyle name="Normal 97 3 3 2 2 2 2 3 2" xfId="17971" xr:uid="{00000000-0005-0000-0000-000083C50000}"/>
    <cellStyle name="Normal 97 3 3 2 2 2 2 3 3" xfId="26124" xr:uid="{00000000-0005-0000-0000-000084C50000}"/>
    <cellStyle name="Normal 97 3 3 2 2 2 2 3 4" xfId="34277" xr:uid="{00000000-0005-0000-0000-000085C50000}"/>
    <cellStyle name="Normal 97 3 3 2 2 2 2 3 5" xfId="42509" xr:uid="{00000000-0005-0000-0000-000086C50000}"/>
    <cellStyle name="Normal 97 3 3 2 2 2 2 3 6" xfId="52020" xr:uid="{00000000-0005-0000-0000-000087C50000}"/>
    <cellStyle name="Normal 97 3 3 2 2 2 2 4" xfId="12371" xr:uid="{00000000-0005-0000-0000-000088C50000}"/>
    <cellStyle name="Normal 97 3 3 2 2 2 2 5" xfId="20530" xr:uid="{00000000-0005-0000-0000-000089C50000}"/>
    <cellStyle name="Normal 97 3 3 2 2 2 2 6" xfId="28683" xr:uid="{00000000-0005-0000-0000-00008AC50000}"/>
    <cellStyle name="Normal 97 3 3 2 2 2 2 7" xfId="36915" xr:uid="{00000000-0005-0000-0000-00008BC50000}"/>
    <cellStyle name="Normal 97 3 3 2 2 2 2 8" xfId="46426" xr:uid="{00000000-0005-0000-0000-00008CC50000}"/>
    <cellStyle name="Normal 97 3 3 2 2 2 3" xfId="4614" xr:uid="{00000000-0005-0000-0000-00008DC50000}"/>
    <cellStyle name="Normal 97 3 3 2 2 2 3 2" xfId="14131" xr:uid="{00000000-0005-0000-0000-00008EC50000}"/>
    <cellStyle name="Normal 97 3 3 2 2 2 3 3" xfId="22284" xr:uid="{00000000-0005-0000-0000-00008FC50000}"/>
    <cellStyle name="Normal 97 3 3 2 2 2 3 4" xfId="30437" xr:uid="{00000000-0005-0000-0000-000090C50000}"/>
    <cellStyle name="Normal 97 3 3 2 2 2 3 5" xfId="38669" xr:uid="{00000000-0005-0000-0000-000091C50000}"/>
    <cellStyle name="Normal 97 3 3 2 2 2 3 6" xfId="48180" xr:uid="{00000000-0005-0000-0000-000092C50000}"/>
    <cellStyle name="Normal 97 3 3 2 2 2 4" xfId="7174" xr:uid="{00000000-0005-0000-0000-000093C50000}"/>
    <cellStyle name="Normal 97 3 3 2 2 2 4 2" xfId="16691" xr:uid="{00000000-0005-0000-0000-000094C50000}"/>
    <cellStyle name="Normal 97 3 3 2 2 2 4 3" xfId="24844" xr:uid="{00000000-0005-0000-0000-000095C50000}"/>
    <cellStyle name="Normal 97 3 3 2 2 2 4 4" xfId="32997" xr:uid="{00000000-0005-0000-0000-000096C50000}"/>
    <cellStyle name="Normal 97 3 3 2 2 2 4 5" xfId="41229" xr:uid="{00000000-0005-0000-0000-000097C50000}"/>
    <cellStyle name="Normal 97 3 3 2 2 2 4 6" xfId="50740" xr:uid="{00000000-0005-0000-0000-000098C50000}"/>
    <cellStyle name="Normal 97 3 3 2 2 2 5" xfId="11091" xr:uid="{00000000-0005-0000-0000-000099C50000}"/>
    <cellStyle name="Normal 97 3 3 2 2 2 6" xfId="19250" xr:uid="{00000000-0005-0000-0000-00009AC50000}"/>
    <cellStyle name="Normal 97 3 3 2 2 2 7" xfId="27403" xr:uid="{00000000-0005-0000-0000-00009BC50000}"/>
    <cellStyle name="Normal 97 3 3 2 2 2 8" xfId="35635" xr:uid="{00000000-0005-0000-0000-00009CC50000}"/>
    <cellStyle name="Normal 97 3 3 2 2 2 9" xfId="45146" xr:uid="{00000000-0005-0000-0000-00009DC50000}"/>
    <cellStyle name="Normal 97 3 3 2 2 3" xfId="2214" xr:uid="{00000000-0005-0000-0000-00009EC50000}"/>
    <cellStyle name="Normal 97 3 3 2 2 3 2" xfId="5254" xr:uid="{00000000-0005-0000-0000-00009FC50000}"/>
    <cellStyle name="Normal 97 3 3 2 2 3 2 2" xfId="14771" xr:uid="{00000000-0005-0000-0000-0000A0C50000}"/>
    <cellStyle name="Normal 97 3 3 2 2 3 2 3" xfId="22924" xr:uid="{00000000-0005-0000-0000-0000A1C50000}"/>
    <cellStyle name="Normal 97 3 3 2 2 3 2 4" xfId="31077" xr:uid="{00000000-0005-0000-0000-0000A2C50000}"/>
    <cellStyle name="Normal 97 3 3 2 2 3 2 5" xfId="39309" xr:uid="{00000000-0005-0000-0000-0000A3C50000}"/>
    <cellStyle name="Normal 97 3 3 2 2 3 2 6" xfId="48820" xr:uid="{00000000-0005-0000-0000-0000A4C50000}"/>
    <cellStyle name="Normal 97 3 3 2 2 3 3" xfId="7814" xr:uid="{00000000-0005-0000-0000-0000A5C50000}"/>
    <cellStyle name="Normal 97 3 3 2 2 3 3 2" xfId="17331" xr:uid="{00000000-0005-0000-0000-0000A6C50000}"/>
    <cellStyle name="Normal 97 3 3 2 2 3 3 3" xfId="25484" xr:uid="{00000000-0005-0000-0000-0000A7C50000}"/>
    <cellStyle name="Normal 97 3 3 2 2 3 3 4" xfId="33637" xr:uid="{00000000-0005-0000-0000-0000A8C50000}"/>
    <cellStyle name="Normal 97 3 3 2 2 3 3 5" xfId="41869" xr:uid="{00000000-0005-0000-0000-0000A9C50000}"/>
    <cellStyle name="Normal 97 3 3 2 2 3 3 6" xfId="51380" xr:uid="{00000000-0005-0000-0000-0000AAC50000}"/>
    <cellStyle name="Normal 97 3 3 2 2 3 4" xfId="11731" xr:uid="{00000000-0005-0000-0000-0000ABC50000}"/>
    <cellStyle name="Normal 97 3 3 2 2 3 5" xfId="19890" xr:uid="{00000000-0005-0000-0000-0000ACC50000}"/>
    <cellStyle name="Normal 97 3 3 2 2 3 6" xfId="28043" xr:uid="{00000000-0005-0000-0000-0000ADC50000}"/>
    <cellStyle name="Normal 97 3 3 2 2 3 7" xfId="36275" xr:uid="{00000000-0005-0000-0000-0000AEC50000}"/>
    <cellStyle name="Normal 97 3 3 2 2 3 8" xfId="45786" xr:uid="{00000000-0005-0000-0000-0000AFC50000}"/>
    <cellStyle name="Normal 97 3 3 2 2 4" xfId="3974" xr:uid="{00000000-0005-0000-0000-0000B0C50000}"/>
    <cellStyle name="Normal 97 3 3 2 2 4 2" xfId="13491" xr:uid="{00000000-0005-0000-0000-0000B1C50000}"/>
    <cellStyle name="Normal 97 3 3 2 2 4 3" xfId="21644" xr:uid="{00000000-0005-0000-0000-0000B2C50000}"/>
    <cellStyle name="Normal 97 3 3 2 2 4 4" xfId="29797" xr:uid="{00000000-0005-0000-0000-0000B3C50000}"/>
    <cellStyle name="Normal 97 3 3 2 2 4 5" xfId="38029" xr:uid="{00000000-0005-0000-0000-0000B4C50000}"/>
    <cellStyle name="Normal 97 3 3 2 2 4 6" xfId="47540" xr:uid="{00000000-0005-0000-0000-0000B5C50000}"/>
    <cellStyle name="Normal 97 3 3 2 2 5" xfId="6534" xr:uid="{00000000-0005-0000-0000-0000B6C50000}"/>
    <cellStyle name="Normal 97 3 3 2 2 5 2" xfId="16051" xr:uid="{00000000-0005-0000-0000-0000B7C50000}"/>
    <cellStyle name="Normal 97 3 3 2 2 5 3" xfId="24204" xr:uid="{00000000-0005-0000-0000-0000B8C50000}"/>
    <cellStyle name="Normal 97 3 3 2 2 5 4" xfId="32357" xr:uid="{00000000-0005-0000-0000-0000B9C50000}"/>
    <cellStyle name="Normal 97 3 3 2 2 5 5" xfId="40589" xr:uid="{00000000-0005-0000-0000-0000BAC50000}"/>
    <cellStyle name="Normal 97 3 3 2 2 5 6" xfId="50100" xr:uid="{00000000-0005-0000-0000-0000BBC50000}"/>
    <cellStyle name="Normal 97 3 3 2 2 6" xfId="10451" xr:uid="{00000000-0005-0000-0000-0000BCC50000}"/>
    <cellStyle name="Normal 97 3 3 2 2 7" xfId="18610" xr:uid="{00000000-0005-0000-0000-0000BDC50000}"/>
    <cellStyle name="Normal 97 3 3 2 2 8" xfId="26763" xr:uid="{00000000-0005-0000-0000-0000BEC50000}"/>
    <cellStyle name="Normal 97 3 3 2 2 9" xfId="34995" xr:uid="{00000000-0005-0000-0000-0000BFC50000}"/>
    <cellStyle name="Normal 97 3 3 2 3" xfId="1251" xr:uid="{00000000-0005-0000-0000-0000C0C50000}"/>
    <cellStyle name="Normal 97 3 3 2 3 2" xfId="2534" xr:uid="{00000000-0005-0000-0000-0000C1C50000}"/>
    <cellStyle name="Normal 97 3 3 2 3 2 2" xfId="5574" xr:uid="{00000000-0005-0000-0000-0000C2C50000}"/>
    <cellStyle name="Normal 97 3 3 2 3 2 2 2" xfId="15091" xr:uid="{00000000-0005-0000-0000-0000C3C50000}"/>
    <cellStyle name="Normal 97 3 3 2 3 2 2 3" xfId="23244" xr:uid="{00000000-0005-0000-0000-0000C4C50000}"/>
    <cellStyle name="Normal 97 3 3 2 3 2 2 4" xfId="31397" xr:uid="{00000000-0005-0000-0000-0000C5C50000}"/>
    <cellStyle name="Normal 97 3 3 2 3 2 2 5" xfId="39629" xr:uid="{00000000-0005-0000-0000-0000C6C50000}"/>
    <cellStyle name="Normal 97 3 3 2 3 2 2 6" xfId="49140" xr:uid="{00000000-0005-0000-0000-0000C7C50000}"/>
    <cellStyle name="Normal 97 3 3 2 3 2 3" xfId="8134" xr:uid="{00000000-0005-0000-0000-0000C8C50000}"/>
    <cellStyle name="Normal 97 3 3 2 3 2 3 2" xfId="17651" xr:uid="{00000000-0005-0000-0000-0000C9C50000}"/>
    <cellStyle name="Normal 97 3 3 2 3 2 3 3" xfId="25804" xr:uid="{00000000-0005-0000-0000-0000CAC50000}"/>
    <cellStyle name="Normal 97 3 3 2 3 2 3 4" xfId="33957" xr:uid="{00000000-0005-0000-0000-0000CBC50000}"/>
    <cellStyle name="Normal 97 3 3 2 3 2 3 5" xfId="42189" xr:uid="{00000000-0005-0000-0000-0000CCC50000}"/>
    <cellStyle name="Normal 97 3 3 2 3 2 3 6" xfId="51700" xr:uid="{00000000-0005-0000-0000-0000CDC50000}"/>
    <cellStyle name="Normal 97 3 3 2 3 2 4" xfId="12051" xr:uid="{00000000-0005-0000-0000-0000CEC50000}"/>
    <cellStyle name="Normal 97 3 3 2 3 2 5" xfId="20210" xr:uid="{00000000-0005-0000-0000-0000CFC50000}"/>
    <cellStyle name="Normal 97 3 3 2 3 2 6" xfId="28363" xr:uid="{00000000-0005-0000-0000-0000D0C50000}"/>
    <cellStyle name="Normal 97 3 3 2 3 2 7" xfId="36595" xr:uid="{00000000-0005-0000-0000-0000D1C50000}"/>
    <cellStyle name="Normal 97 3 3 2 3 2 8" xfId="46106" xr:uid="{00000000-0005-0000-0000-0000D2C50000}"/>
    <cellStyle name="Normal 97 3 3 2 3 3" xfId="4294" xr:uid="{00000000-0005-0000-0000-0000D3C50000}"/>
    <cellStyle name="Normal 97 3 3 2 3 3 2" xfId="13811" xr:uid="{00000000-0005-0000-0000-0000D4C50000}"/>
    <cellStyle name="Normal 97 3 3 2 3 3 3" xfId="21964" xr:uid="{00000000-0005-0000-0000-0000D5C50000}"/>
    <cellStyle name="Normal 97 3 3 2 3 3 4" xfId="30117" xr:uid="{00000000-0005-0000-0000-0000D6C50000}"/>
    <cellStyle name="Normal 97 3 3 2 3 3 5" xfId="38349" xr:uid="{00000000-0005-0000-0000-0000D7C50000}"/>
    <cellStyle name="Normal 97 3 3 2 3 3 6" xfId="47860" xr:uid="{00000000-0005-0000-0000-0000D8C50000}"/>
    <cellStyle name="Normal 97 3 3 2 3 4" xfId="6854" xr:uid="{00000000-0005-0000-0000-0000D9C50000}"/>
    <cellStyle name="Normal 97 3 3 2 3 4 2" xfId="16371" xr:uid="{00000000-0005-0000-0000-0000DAC50000}"/>
    <cellStyle name="Normal 97 3 3 2 3 4 3" xfId="24524" xr:uid="{00000000-0005-0000-0000-0000DBC50000}"/>
    <cellStyle name="Normal 97 3 3 2 3 4 4" xfId="32677" xr:uid="{00000000-0005-0000-0000-0000DCC50000}"/>
    <cellStyle name="Normal 97 3 3 2 3 4 5" xfId="40909" xr:uid="{00000000-0005-0000-0000-0000DDC50000}"/>
    <cellStyle name="Normal 97 3 3 2 3 4 6" xfId="50420" xr:uid="{00000000-0005-0000-0000-0000DEC50000}"/>
    <cellStyle name="Normal 97 3 3 2 3 5" xfId="10771" xr:uid="{00000000-0005-0000-0000-0000DFC50000}"/>
    <cellStyle name="Normal 97 3 3 2 3 6" xfId="18930" xr:uid="{00000000-0005-0000-0000-0000E0C50000}"/>
    <cellStyle name="Normal 97 3 3 2 3 7" xfId="27083" xr:uid="{00000000-0005-0000-0000-0000E1C50000}"/>
    <cellStyle name="Normal 97 3 3 2 3 8" xfId="35315" xr:uid="{00000000-0005-0000-0000-0000E2C50000}"/>
    <cellStyle name="Normal 97 3 3 2 3 9" xfId="44826" xr:uid="{00000000-0005-0000-0000-0000E3C50000}"/>
    <cellStyle name="Normal 97 3 3 2 4" xfId="1894" xr:uid="{00000000-0005-0000-0000-0000E4C50000}"/>
    <cellStyle name="Normal 97 3 3 2 4 2" xfId="4934" xr:uid="{00000000-0005-0000-0000-0000E5C50000}"/>
    <cellStyle name="Normal 97 3 3 2 4 2 2" xfId="14451" xr:uid="{00000000-0005-0000-0000-0000E6C50000}"/>
    <cellStyle name="Normal 97 3 3 2 4 2 3" xfId="22604" xr:uid="{00000000-0005-0000-0000-0000E7C50000}"/>
    <cellStyle name="Normal 97 3 3 2 4 2 4" xfId="30757" xr:uid="{00000000-0005-0000-0000-0000E8C50000}"/>
    <cellStyle name="Normal 97 3 3 2 4 2 5" xfId="38989" xr:uid="{00000000-0005-0000-0000-0000E9C50000}"/>
    <cellStyle name="Normal 97 3 3 2 4 2 6" xfId="48500" xr:uid="{00000000-0005-0000-0000-0000EAC50000}"/>
    <cellStyle name="Normal 97 3 3 2 4 3" xfId="7494" xr:uid="{00000000-0005-0000-0000-0000EBC50000}"/>
    <cellStyle name="Normal 97 3 3 2 4 3 2" xfId="17011" xr:uid="{00000000-0005-0000-0000-0000ECC50000}"/>
    <cellStyle name="Normal 97 3 3 2 4 3 3" xfId="25164" xr:uid="{00000000-0005-0000-0000-0000EDC50000}"/>
    <cellStyle name="Normal 97 3 3 2 4 3 4" xfId="33317" xr:uid="{00000000-0005-0000-0000-0000EEC50000}"/>
    <cellStyle name="Normal 97 3 3 2 4 3 5" xfId="41549" xr:uid="{00000000-0005-0000-0000-0000EFC50000}"/>
    <cellStyle name="Normal 97 3 3 2 4 3 6" xfId="51060" xr:uid="{00000000-0005-0000-0000-0000F0C50000}"/>
    <cellStyle name="Normal 97 3 3 2 4 4" xfId="11411" xr:uid="{00000000-0005-0000-0000-0000F1C50000}"/>
    <cellStyle name="Normal 97 3 3 2 4 5" xfId="19570" xr:uid="{00000000-0005-0000-0000-0000F2C50000}"/>
    <cellStyle name="Normal 97 3 3 2 4 6" xfId="27723" xr:uid="{00000000-0005-0000-0000-0000F3C50000}"/>
    <cellStyle name="Normal 97 3 3 2 4 7" xfId="35955" xr:uid="{00000000-0005-0000-0000-0000F4C50000}"/>
    <cellStyle name="Normal 97 3 3 2 4 8" xfId="45466" xr:uid="{00000000-0005-0000-0000-0000F5C50000}"/>
    <cellStyle name="Normal 97 3 3 2 5" xfId="3651" xr:uid="{00000000-0005-0000-0000-0000F6C50000}"/>
    <cellStyle name="Normal 97 3 3 2 5 2" xfId="13168" xr:uid="{00000000-0005-0000-0000-0000F7C50000}"/>
    <cellStyle name="Normal 97 3 3 2 5 3" xfId="21324" xr:uid="{00000000-0005-0000-0000-0000F8C50000}"/>
    <cellStyle name="Normal 97 3 3 2 5 4" xfId="29477" xr:uid="{00000000-0005-0000-0000-0000F9C50000}"/>
    <cellStyle name="Normal 97 3 3 2 5 5" xfId="37709" xr:uid="{00000000-0005-0000-0000-0000FAC50000}"/>
    <cellStyle name="Normal 97 3 3 2 5 6" xfId="47220" xr:uid="{00000000-0005-0000-0000-0000FBC50000}"/>
    <cellStyle name="Normal 97 3 3 2 6" xfId="6214" xr:uid="{00000000-0005-0000-0000-0000FCC50000}"/>
    <cellStyle name="Normal 97 3 3 2 6 2" xfId="15731" xr:uid="{00000000-0005-0000-0000-0000FDC50000}"/>
    <cellStyle name="Normal 97 3 3 2 6 3" xfId="23884" xr:uid="{00000000-0005-0000-0000-0000FEC50000}"/>
    <cellStyle name="Normal 97 3 3 2 6 4" xfId="32037" xr:uid="{00000000-0005-0000-0000-0000FFC50000}"/>
    <cellStyle name="Normal 97 3 3 2 6 5" xfId="40269" xr:uid="{00000000-0005-0000-0000-000000C60000}"/>
    <cellStyle name="Normal 97 3 3 2 6 6" xfId="49780" xr:uid="{00000000-0005-0000-0000-000001C60000}"/>
    <cellStyle name="Normal 97 3 3 2 7" xfId="10131" xr:uid="{00000000-0005-0000-0000-000002C60000}"/>
    <cellStyle name="Normal 97 3 3 2 8" xfId="18290" xr:uid="{00000000-0005-0000-0000-000003C60000}"/>
    <cellStyle name="Normal 97 3 3 2 9" xfId="26443" xr:uid="{00000000-0005-0000-0000-000004C60000}"/>
    <cellStyle name="Normal 97 3 3 3" xfId="765" xr:uid="{00000000-0005-0000-0000-000005C60000}"/>
    <cellStyle name="Normal 97 3 3 3 10" xfId="44346" xr:uid="{00000000-0005-0000-0000-000006C60000}"/>
    <cellStyle name="Normal 97 3 3 3 2" xfId="1411" xr:uid="{00000000-0005-0000-0000-000007C60000}"/>
    <cellStyle name="Normal 97 3 3 3 2 2" xfId="2694" xr:uid="{00000000-0005-0000-0000-000008C60000}"/>
    <cellStyle name="Normal 97 3 3 3 2 2 2" xfId="5734" xr:uid="{00000000-0005-0000-0000-000009C60000}"/>
    <cellStyle name="Normal 97 3 3 3 2 2 2 2" xfId="15251" xr:uid="{00000000-0005-0000-0000-00000AC60000}"/>
    <cellStyle name="Normal 97 3 3 3 2 2 2 3" xfId="23404" xr:uid="{00000000-0005-0000-0000-00000BC60000}"/>
    <cellStyle name="Normal 97 3 3 3 2 2 2 4" xfId="31557" xr:uid="{00000000-0005-0000-0000-00000CC60000}"/>
    <cellStyle name="Normal 97 3 3 3 2 2 2 5" xfId="39789" xr:uid="{00000000-0005-0000-0000-00000DC60000}"/>
    <cellStyle name="Normal 97 3 3 3 2 2 2 6" xfId="49300" xr:uid="{00000000-0005-0000-0000-00000EC60000}"/>
    <cellStyle name="Normal 97 3 3 3 2 2 3" xfId="8294" xr:uid="{00000000-0005-0000-0000-00000FC60000}"/>
    <cellStyle name="Normal 97 3 3 3 2 2 3 2" xfId="17811" xr:uid="{00000000-0005-0000-0000-000010C60000}"/>
    <cellStyle name="Normal 97 3 3 3 2 2 3 3" xfId="25964" xr:uid="{00000000-0005-0000-0000-000011C60000}"/>
    <cellStyle name="Normal 97 3 3 3 2 2 3 4" xfId="34117" xr:uid="{00000000-0005-0000-0000-000012C60000}"/>
    <cellStyle name="Normal 97 3 3 3 2 2 3 5" xfId="42349" xr:uid="{00000000-0005-0000-0000-000013C60000}"/>
    <cellStyle name="Normal 97 3 3 3 2 2 3 6" xfId="51860" xr:uid="{00000000-0005-0000-0000-000014C60000}"/>
    <cellStyle name="Normal 97 3 3 3 2 2 4" xfId="12211" xr:uid="{00000000-0005-0000-0000-000015C60000}"/>
    <cellStyle name="Normal 97 3 3 3 2 2 5" xfId="20370" xr:uid="{00000000-0005-0000-0000-000016C60000}"/>
    <cellStyle name="Normal 97 3 3 3 2 2 6" xfId="28523" xr:uid="{00000000-0005-0000-0000-000017C60000}"/>
    <cellStyle name="Normal 97 3 3 3 2 2 7" xfId="36755" xr:uid="{00000000-0005-0000-0000-000018C60000}"/>
    <cellStyle name="Normal 97 3 3 3 2 2 8" xfId="46266" xr:uid="{00000000-0005-0000-0000-000019C60000}"/>
    <cellStyle name="Normal 97 3 3 3 2 3" xfId="4454" xr:uid="{00000000-0005-0000-0000-00001AC60000}"/>
    <cellStyle name="Normal 97 3 3 3 2 3 2" xfId="13971" xr:uid="{00000000-0005-0000-0000-00001BC60000}"/>
    <cellStyle name="Normal 97 3 3 3 2 3 3" xfId="22124" xr:uid="{00000000-0005-0000-0000-00001CC60000}"/>
    <cellStyle name="Normal 97 3 3 3 2 3 4" xfId="30277" xr:uid="{00000000-0005-0000-0000-00001DC60000}"/>
    <cellStyle name="Normal 97 3 3 3 2 3 5" xfId="38509" xr:uid="{00000000-0005-0000-0000-00001EC60000}"/>
    <cellStyle name="Normal 97 3 3 3 2 3 6" xfId="48020" xr:uid="{00000000-0005-0000-0000-00001FC60000}"/>
    <cellStyle name="Normal 97 3 3 3 2 4" xfId="7014" xr:uid="{00000000-0005-0000-0000-000020C60000}"/>
    <cellStyle name="Normal 97 3 3 3 2 4 2" xfId="16531" xr:uid="{00000000-0005-0000-0000-000021C60000}"/>
    <cellStyle name="Normal 97 3 3 3 2 4 3" xfId="24684" xr:uid="{00000000-0005-0000-0000-000022C60000}"/>
    <cellStyle name="Normal 97 3 3 3 2 4 4" xfId="32837" xr:uid="{00000000-0005-0000-0000-000023C60000}"/>
    <cellStyle name="Normal 97 3 3 3 2 4 5" xfId="41069" xr:uid="{00000000-0005-0000-0000-000024C60000}"/>
    <cellStyle name="Normal 97 3 3 3 2 4 6" xfId="50580" xr:uid="{00000000-0005-0000-0000-000025C60000}"/>
    <cellStyle name="Normal 97 3 3 3 2 5" xfId="10931" xr:uid="{00000000-0005-0000-0000-000026C60000}"/>
    <cellStyle name="Normal 97 3 3 3 2 6" xfId="19090" xr:uid="{00000000-0005-0000-0000-000027C60000}"/>
    <cellStyle name="Normal 97 3 3 3 2 7" xfId="27243" xr:uid="{00000000-0005-0000-0000-000028C60000}"/>
    <cellStyle name="Normal 97 3 3 3 2 8" xfId="35475" xr:uid="{00000000-0005-0000-0000-000029C60000}"/>
    <cellStyle name="Normal 97 3 3 3 2 9" xfId="44986" xr:uid="{00000000-0005-0000-0000-00002AC60000}"/>
    <cellStyle name="Normal 97 3 3 3 3" xfId="2054" xr:uid="{00000000-0005-0000-0000-00002BC60000}"/>
    <cellStyle name="Normal 97 3 3 3 3 2" xfId="5094" xr:uid="{00000000-0005-0000-0000-00002CC60000}"/>
    <cellStyle name="Normal 97 3 3 3 3 2 2" xfId="14611" xr:uid="{00000000-0005-0000-0000-00002DC60000}"/>
    <cellStyle name="Normal 97 3 3 3 3 2 3" xfId="22764" xr:uid="{00000000-0005-0000-0000-00002EC60000}"/>
    <cellStyle name="Normal 97 3 3 3 3 2 4" xfId="30917" xr:uid="{00000000-0005-0000-0000-00002FC60000}"/>
    <cellStyle name="Normal 97 3 3 3 3 2 5" xfId="39149" xr:uid="{00000000-0005-0000-0000-000030C60000}"/>
    <cellStyle name="Normal 97 3 3 3 3 2 6" xfId="48660" xr:uid="{00000000-0005-0000-0000-000031C60000}"/>
    <cellStyle name="Normal 97 3 3 3 3 3" xfId="7654" xr:uid="{00000000-0005-0000-0000-000032C60000}"/>
    <cellStyle name="Normal 97 3 3 3 3 3 2" xfId="17171" xr:uid="{00000000-0005-0000-0000-000033C60000}"/>
    <cellStyle name="Normal 97 3 3 3 3 3 3" xfId="25324" xr:uid="{00000000-0005-0000-0000-000034C60000}"/>
    <cellStyle name="Normal 97 3 3 3 3 3 4" xfId="33477" xr:uid="{00000000-0005-0000-0000-000035C60000}"/>
    <cellStyle name="Normal 97 3 3 3 3 3 5" xfId="41709" xr:uid="{00000000-0005-0000-0000-000036C60000}"/>
    <cellStyle name="Normal 97 3 3 3 3 3 6" xfId="51220" xr:uid="{00000000-0005-0000-0000-000037C60000}"/>
    <cellStyle name="Normal 97 3 3 3 3 4" xfId="11571" xr:uid="{00000000-0005-0000-0000-000038C60000}"/>
    <cellStyle name="Normal 97 3 3 3 3 5" xfId="19730" xr:uid="{00000000-0005-0000-0000-000039C60000}"/>
    <cellStyle name="Normal 97 3 3 3 3 6" xfId="27883" xr:uid="{00000000-0005-0000-0000-00003AC60000}"/>
    <cellStyle name="Normal 97 3 3 3 3 7" xfId="36115" xr:uid="{00000000-0005-0000-0000-00003BC60000}"/>
    <cellStyle name="Normal 97 3 3 3 3 8" xfId="45626" xr:uid="{00000000-0005-0000-0000-00003CC60000}"/>
    <cellStyle name="Normal 97 3 3 3 4" xfId="3811" xr:uid="{00000000-0005-0000-0000-00003DC60000}"/>
    <cellStyle name="Normal 97 3 3 3 4 2" xfId="13328" xr:uid="{00000000-0005-0000-0000-00003EC60000}"/>
    <cellStyle name="Normal 97 3 3 3 4 3" xfId="21484" xr:uid="{00000000-0005-0000-0000-00003FC60000}"/>
    <cellStyle name="Normal 97 3 3 3 4 4" xfId="29637" xr:uid="{00000000-0005-0000-0000-000040C60000}"/>
    <cellStyle name="Normal 97 3 3 3 4 5" xfId="37869" xr:uid="{00000000-0005-0000-0000-000041C60000}"/>
    <cellStyle name="Normal 97 3 3 3 4 6" xfId="47380" xr:uid="{00000000-0005-0000-0000-000042C60000}"/>
    <cellStyle name="Normal 97 3 3 3 5" xfId="6374" xr:uid="{00000000-0005-0000-0000-000043C60000}"/>
    <cellStyle name="Normal 97 3 3 3 5 2" xfId="15891" xr:uid="{00000000-0005-0000-0000-000044C60000}"/>
    <cellStyle name="Normal 97 3 3 3 5 3" xfId="24044" xr:uid="{00000000-0005-0000-0000-000045C60000}"/>
    <cellStyle name="Normal 97 3 3 3 5 4" xfId="32197" xr:uid="{00000000-0005-0000-0000-000046C60000}"/>
    <cellStyle name="Normal 97 3 3 3 5 5" xfId="40429" xr:uid="{00000000-0005-0000-0000-000047C60000}"/>
    <cellStyle name="Normal 97 3 3 3 5 6" xfId="49940" xr:uid="{00000000-0005-0000-0000-000048C60000}"/>
    <cellStyle name="Normal 97 3 3 3 6" xfId="10291" xr:uid="{00000000-0005-0000-0000-000049C60000}"/>
    <cellStyle name="Normal 97 3 3 3 7" xfId="18450" xr:uid="{00000000-0005-0000-0000-00004AC60000}"/>
    <cellStyle name="Normal 97 3 3 3 8" xfId="26603" xr:uid="{00000000-0005-0000-0000-00004BC60000}"/>
    <cellStyle name="Normal 97 3 3 3 9" xfId="34835" xr:uid="{00000000-0005-0000-0000-00004CC60000}"/>
    <cellStyle name="Normal 97 3 3 4" xfId="1091" xr:uid="{00000000-0005-0000-0000-00004DC60000}"/>
    <cellStyle name="Normal 97 3 3 4 2" xfId="2374" xr:uid="{00000000-0005-0000-0000-00004EC60000}"/>
    <cellStyle name="Normal 97 3 3 4 2 2" xfId="5414" xr:uid="{00000000-0005-0000-0000-00004FC60000}"/>
    <cellStyle name="Normal 97 3 3 4 2 2 2" xfId="14931" xr:uid="{00000000-0005-0000-0000-000050C60000}"/>
    <cellStyle name="Normal 97 3 3 4 2 2 3" xfId="23084" xr:uid="{00000000-0005-0000-0000-000051C60000}"/>
    <cellStyle name="Normal 97 3 3 4 2 2 4" xfId="31237" xr:uid="{00000000-0005-0000-0000-000052C60000}"/>
    <cellStyle name="Normal 97 3 3 4 2 2 5" xfId="39469" xr:uid="{00000000-0005-0000-0000-000053C60000}"/>
    <cellStyle name="Normal 97 3 3 4 2 2 6" xfId="48980" xr:uid="{00000000-0005-0000-0000-000054C60000}"/>
    <cellStyle name="Normal 97 3 3 4 2 3" xfId="7974" xr:uid="{00000000-0005-0000-0000-000055C60000}"/>
    <cellStyle name="Normal 97 3 3 4 2 3 2" xfId="17491" xr:uid="{00000000-0005-0000-0000-000056C60000}"/>
    <cellStyle name="Normal 97 3 3 4 2 3 3" xfId="25644" xr:uid="{00000000-0005-0000-0000-000057C60000}"/>
    <cellStyle name="Normal 97 3 3 4 2 3 4" xfId="33797" xr:uid="{00000000-0005-0000-0000-000058C60000}"/>
    <cellStyle name="Normal 97 3 3 4 2 3 5" xfId="42029" xr:uid="{00000000-0005-0000-0000-000059C60000}"/>
    <cellStyle name="Normal 97 3 3 4 2 3 6" xfId="51540" xr:uid="{00000000-0005-0000-0000-00005AC60000}"/>
    <cellStyle name="Normal 97 3 3 4 2 4" xfId="11891" xr:uid="{00000000-0005-0000-0000-00005BC60000}"/>
    <cellStyle name="Normal 97 3 3 4 2 5" xfId="20050" xr:uid="{00000000-0005-0000-0000-00005CC60000}"/>
    <cellStyle name="Normal 97 3 3 4 2 6" xfId="28203" xr:uid="{00000000-0005-0000-0000-00005DC60000}"/>
    <cellStyle name="Normal 97 3 3 4 2 7" xfId="36435" xr:uid="{00000000-0005-0000-0000-00005EC60000}"/>
    <cellStyle name="Normal 97 3 3 4 2 8" xfId="45946" xr:uid="{00000000-0005-0000-0000-00005FC60000}"/>
    <cellStyle name="Normal 97 3 3 4 3" xfId="4134" xr:uid="{00000000-0005-0000-0000-000060C60000}"/>
    <cellStyle name="Normal 97 3 3 4 3 2" xfId="13651" xr:uid="{00000000-0005-0000-0000-000061C60000}"/>
    <cellStyle name="Normal 97 3 3 4 3 3" xfId="21804" xr:uid="{00000000-0005-0000-0000-000062C60000}"/>
    <cellStyle name="Normal 97 3 3 4 3 4" xfId="29957" xr:uid="{00000000-0005-0000-0000-000063C60000}"/>
    <cellStyle name="Normal 97 3 3 4 3 5" xfId="38189" xr:uid="{00000000-0005-0000-0000-000064C60000}"/>
    <cellStyle name="Normal 97 3 3 4 3 6" xfId="47700" xr:uid="{00000000-0005-0000-0000-000065C60000}"/>
    <cellStyle name="Normal 97 3 3 4 4" xfId="6694" xr:uid="{00000000-0005-0000-0000-000066C60000}"/>
    <cellStyle name="Normal 97 3 3 4 4 2" xfId="16211" xr:uid="{00000000-0005-0000-0000-000067C60000}"/>
    <cellStyle name="Normal 97 3 3 4 4 3" xfId="24364" xr:uid="{00000000-0005-0000-0000-000068C60000}"/>
    <cellStyle name="Normal 97 3 3 4 4 4" xfId="32517" xr:uid="{00000000-0005-0000-0000-000069C60000}"/>
    <cellStyle name="Normal 97 3 3 4 4 5" xfId="40749" xr:uid="{00000000-0005-0000-0000-00006AC60000}"/>
    <cellStyle name="Normal 97 3 3 4 4 6" xfId="50260" xr:uid="{00000000-0005-0000-0000-00006BC60000}"/>
    <cellStyle name="Normal 97 3 3 4 5" xfId="10611" xr:uid="{00000000-0005-0000-0000-00006CC60000}"/>
    <cellStyle name="Normal 97 3 3 4 6" xfId="18770" xr:uid="{00000000-0005-0000-0000-00006DC60000}"/>
    <cellStyle name="Normal 97 3 3 4 7" xfId="26923" xr:uid="{00000000-0005-0000-0000-00006EC60000}"/>
    <cellStyle name="Normal 97 3 3 4 8" xfId="35155" xr:uid="{00000000-0005-0000-0000-00006FC60000}"/>
    <cellStyle name="Normal 97 3 3 4 9" xfId="44666" xr:uid="{00000000-0005-0000-0000-000070C60000}"/>
    <cellStyle name="Normal 97 3 3 5" xfId="1734" xr:uid="{00000000-0005-0000-0000-000071C60000}"/>
    <cellStyle name="Normal 97 3 3 5 2" xfId="4774" xr:uid="{00000000-0005-0000-0000-000072C60000}"/>
    <cellStyle name="Normal 97 3 3 5 2 2" xfId="14291" xr:uid="{00000000-0005-0000-0000-000073C60000}"/>
    <cellStyle name="Normal 97 3 3 5 2 3" xfId="22444" xr:uid="{00000000-0005-0000-0000-000074C60000}"/>
    <cellStyle name="Normal 97 3 3 5 2 4" xfId="30597" xr:uid="{00000000-0005-0000-0000-000075C60000}"/>
    <cellStyle name="Normal 97 3 3 5 2 5" xfId="38829" xr:uid="{00000000-0005-0000-0000-000076C60000}"/>
    <cellStyle name="Normal 97 3 3 5 2 6" xfId="48340" xr:uid="{00000000-0005-0000-0000-000077C60000}"/>
    <cellStyle name="Normal 97 3 3 5 3" xfId="7334" xr:uid="{00000000-0005-0000-0000-000078C60000}"/>
    <cellStyle name="Normal 97 3 3 5 3 2" xfId="16851" xr:uid="{00000000-0005-0000-0000-000079C60000}"/>
    <cellStyle name="Normal 97 3 3 5 3 3" xfId="25004" xr:uid="{00000000-0005-0000-0000-00007AC60000}"/>
    <cellStyle name="Normal 97 3 3 5 3 4" xfId="33157" xr:uid="{00000000-0005-0000-0000-00007BC60000}"/>
    <cellStyle name="Normal 97 3 3 5 3 5" xfId="41389" xr:uid="{00000000-0005-0000-0000-00007CC60000}"/>
    <cellStyle name="Normal 97 3 3 5 3 6" xfId="50900" xr:uid="{00000000-0005-0000-0000-00007DC60000}"/>
    <cellStyle name="Normal 97 3 3 5 4" xfId="11251" xr:uid="{00000000-0005-0000-0000-00007EC60000}"/>
    <cellStyle name="Normal 97 3 3 5 5" xfId="19410" xr:uid="{00000000-0005-0000-0000-00007FC60000}"/>
    <cellStyle name="Normal 97 3 3 5 6" xfId="27563" xr:uid="{00000000-0005-0000-0000-000080C60000}"/>
    <cellStyle name="Normal 97 3 3 5 7" xfId="35795" xr:uid="{00000000-0005-0000-0000-000081C60000}"/>
    <cellStyle name="Normal 97 3 3 5 8" xfId="45306" xr:uid="{00000000-0005-0000-0000-000082C60000}"/>
    <cellStyle name="Normal 97 3 3 6" xfId="3488" xr:uid="{00000000-0005-0000-0000-000083C60000}"/>
    <cellStyle name="Normal 97 3 3 6 2" xfId="13005" xr:uid="{00000000-0005-0000-0000-000084C60000}"/>
    <cellStyle name="Normal 97 3 3 6 3" xfId="21164" xr:uid="{00000000-0005-0000-0000-000085C60000}"/>
    <cellStyle name="Normal 97 3 3 6 4" xfId="29317" xr:uid="{00000000-0005-0000-0000-000086C60000}"/>
    <cellStyle name="Normal 97 3 3 6 5" xfId="37549" xr:uid="{00000000-0005-0000-0000-000087C60000}"/>
    <cellStyle name="Normal 97 3 3 6 6" xfId="47060" xr:uid="{00000000-0005-0000-0000-000088C60000}"/>
    <cellStyle name="Normal 97 3 3 7" xfId="6054" xr:uid="{00000000-0005-0000-0000-000089C60000}"/>
    <cellStyle name="Normal 97 3 3 7 2" xfId="15571" xr:uid="{00000000-0005-0000-0000-00008AC60000}"/>
    <cellStyle name="Normal 97 3 3 7 3" xfId="23724" xr:uid="{00000000-0005-0000-0000-00008BC60000}"/>
    <cellStyle name="Normal 97 3 3 7 4" xfId="31877" xr:uid="{00000000-0005-0000-0000-00008CC60000}"/>
    <cellStyle name="Normal 97 3 3 7 5" xfId="40109" xr:uid="{00000000-0005-0000-0000-00008DC60000}"/>
    <cellStyle name="Normal 97 3 3 7 6" xfId="49620" xr:uid="{00000000-0005-0000-0000-00008EC60000}"/>
    <cellStyle name="Normal 97 3 3 8" xfId="9971" xr:uid="{00000000-0005-0000-0000-00008FC60000}"/>
    <cellStyle name="Normal 97 3 3 9" xfId="18130" xr:uid="{00000000-0005-0000-0000-000090C60000}"/>
    <cellStyle name="Normal 97 3 30" xfId="9639" xr:uid="{00000000-0005-0000-0000-000091C60000}"/>
    <cellStyle name="Normal 97 3 30 2" xfId="43694" xr:uid="{00000000-0005-0000-0000-000092C60000}"/>
    <cellStyle name="Normal 97 3 30 3" xfId="53205" xr:uid="{00000000-0005-0000-0000-000093C60000}"/>
    <cellStyle name="Normal 97 3 31" xfId="9718" xr:uid="{00000000-0005-0000-0000-000094C60000}"/>
    <cellStyle name="Normal 97 3 31 2" xfId="43773" xr:uid="{00000000-0005-0000-0000-000095C60000}"/>
    <cellStyle name="Normal 97 3 31 3" xfId="53284" xr:uid="{00000000-0005-0000-0000-000096C60000}"/>
    <cellStyle name="Normal 97 3 32" xfId="9797" xr:uid="{00000000-0005-0000-0000-000097C60000}"/>
    <cellStyle name="Normal 97 3 32 2" xfId="43852" xr:uid="{00000000-0005-0000-0000-000098C60000}"/>
    <cellStyle name="Normal 97 3 32 3" xfId="53363" xr:uid="{00000000-0005-0000-0000-000099C60000}"/>
    <cellStyle name="Normal 97 3 33" xfId="9891" xr:uid="{00000000-0005-0000-0000-00009AC60000}"/>
    <cellStyle name="Normal 97 3 34" xfId="18050" xr:uid="{00000000-0005-0000-0000-00009BC60000}"/>
    <cellStyle name="Normal 97 3 35" xfId="26203" xr:uid="{00000000-0005-0000-0000-00009CC60000}"/>
    <cellStyle name="Normal 97 3 36" xfId="34356" xr:uid="{00000000-0005-0000-0000-00009DC60000}"/>
    <cellStyle name="Normal 97 3 37" xfId="34435" xr:uid="{00000000-0005-0000-0000-00009EC60000}"/>
    <cellStyle name="Normal 97 3 38" xfId="43946" xr:uid="{00000000-0005-0000-0000-00009FC60000}"/>
    <cellStyle name="Normal 97 3 39" xfId="53457" xr:uid="{00000000-0005-0000-0000-0000A0C60000}"/>
    <cellStyle name="Normal 97 3 4" xfId="522" xr:uid="{00000000-0005-0000-0000-0000A1C60000}"/>
    <cellStyle name="Normal 97 3 4 10" xfId="34595" xr:uid="{00000000-0005-0000-0000-0000A2C60000}"/>
    <cellStyle name="Normal 97 3 4 11" xfId="44106" xr:uid="{00000000-0005-0000-0000-0000A3C60000}"/>
    <cellStyle name="Normal 97 3 4 2" xfId="848" xr:uid="{00000000-0005-0000-0000-0000A4C60000}"/>
    <cellStyle name="Normal 97 3 4 2 10" xfId="44426" xr:uid="{00000000-0005-0000-0000-0000A5C60000}"/>
    <cellStyle name="Normal 97 3 4 2 2" xfId="1491" xr:uid="{00000000-0005-0000-0000-0000A6C60000}"/>
    <cellStyle name="Normal 97 3 4 2 2 2" xfId="2774" xr:uid="{00000000-0005-0000-0000-0000A7C60000}"/>
    <cellStyle name="Normal 97 3 4 2 2 2 2" xfId="5814" xr:uid="{00000000-0005-0000-0000-0000A8C60000}"/>
    <cellStyle name="Normal 97 3 4 2 2 2 2 2" xfId="15331" xr:uid="{00000000-0005-0000-0000-0000A9C60000}"/>
    <cellStyle name="Normal 97 3 4 2 2 2 2 3" xfId="23484" xr:uid="{00000000-0005-0000-0000-0000AAC60000}"/>
    <cellStyle name="Normal 97 3 4 2 2 2 2 4" xfId="31637" xr:uid="{00000000-0005-0000-0000-0000ABC60000}"/>
    <cellStyle name="Normal 97 3 4 2 2 2 2 5" xfId="39869" xr:uid="{00000000-0005-0000-0000-0000ACC60000}"/>
    <cellStyle name="Normal 97 3 4 2 2 2 2 6" xfId="49380" xr:uid="{00000000-0005-0000-0000-0000ADC60000}"/>
    <cellStyle name="Normal 97 3 4 2 2 2 3" xfId="8374" xr:uid="{00000000-0005-0000-0000-0000AEC60000}"/>
    <cellStyle name="Normal 97 3 4 2 2 2 3 2" xfId="17891" xr:uid="{00000000-0005-0000-0000-0000AFC60000}"/>
    <cellStyle name="Normal 97 3 4 2 2 2 3 3" xfId="26044" xr:uid="{00000000-0005-0000-0000-0000B0C60000}"/>
    <cellStyle name="Normal 97 3 4 2 2 2 3 4" xfId="34197" xr:uid="{00000000-0005-0000-0000-0000B1C60000}"/>
    <cellStyle name="Normal 97 3 4 2 2 2 3 5" xfId="42429" xr:uid="{00000000-0005-0000-0000-0000B2C60000}"/>
    <cellStyle name="Normal 97 3 4 2 2 2 3 6" xfId="51940" xr:uid="{00000000-0005-0000-0000-0000B3C60000}"/>
    <cellStyle name="Normal 97 3 4 2 2 2 4" xfId="12291" xr:uid="{00000000-0005-0000-0000-0000B4C60000}"/>
    <cellStyle name="Normal 97 3 4 2 2 2 5" xfId="20450" xr:uid="{00000000-0005-0000-0000-0000B5C60000}"/>
    <cellStyle name="Normal 97 3 4 2 2 2 6" xfId="28603" xr:uid="{00000000-0005-0000-0000-0000B6C60000}"/>
    <cellStyle name="Normal 97 3 4 2 2 2 7" xfId="36835" xr:uid="{00000000-0005-0000-0000-0000B7C60000}"/>
    <cellStyle name="Normal 97 3 4 2 2 2 8" xfId="46346" xr:uid="{00000000-0005-0000-0000-0000B8C60000}"/>
    <cellStyle name="Normal 97 3 4 2 2 3" xfId="4534" xr:uid="{00000000-0005-0000-0000-0000B9C60000}"/>
    <cellStyle name="Normal 97 3 4 2 2 3 2" xfId="14051" xr:uid="{00000000-0005-0000-0000-0000BAC60000}"/>
    <cellStyle name="Normal 97 3 4 2 2 3 3" xfId="22204" xr:uid="{00000000-0005-0000-0000-0000BBC60000}"/>
    <cellStyle name="Normal 97 3 4 2 2 3 4" xfId="30357" xr:uid="{00000000-0005-0000-0000-0000BCC60000}"/>
    <cellStyle name="Normal 97 3 4 2 2 3 5" xfId="38589" xr:uid="{00000000-0005-0000-0000-0000BDC60000}"/>
    <cellStyle name="Normal 97 3 4 2 2 3 6" xfId="48100" xr:uid="{00000000-0005-0000-0000-0000BEC60000}"/>
    <cellStyle name="Normal 97 3 4 2 2 4" xfId="7094" xr:uid="{00000000-0005-0000-0000-0000BFC60000}"/>
    <cellStyle name="Normal 97 3 4 2 2 4 2" xfId="16611" xr:uid="{00000000-0005-0000-0000-0000C0C60000}"/>
    <cellStyle name="Normal 97 3 4 2 2 4 3" xfId="24764" xr:uid="{00000000-0005-0000-0000-0000C1C60000}"/>
    <cellStyle name="Normal 97 3 4 2 2 4 4" xfId="32917" xr:uid="{00000000-0005-0000-0000-0000C2C60000}"/>
    <cellStyle name="Normal 97 3 4 2 2 4 5" xfId="41149" xr:uid="{00000000-0005-0000-0000-0000C3C60000}"/>
    <cellStyle name="Normal 97 3 4 2 2 4 6" xfId="50660" xr:uid="{00000000-0005-0000-0000-0000C4C60000}"/>
    <cellStyle name="Normal 97 3 4 2 2 5" xfId="11011" xr:uid="{00000000-0005-0000-0000-0000C5C60000}"/>
    <cellStyle name="Normal 97 3 4 2 2 6" xfId="19170" xr:uid="{00000000-0005-0000-0000-0000C6C60000}"/>
    <cellStyle name="Normal 97 3 4 2 2 7" xfId="27323" xr:uid="{00000000-0005-0000-0000-0000C7C60000}"/>
    <cellStyle name="Normal 97 3 4 2 2 8" xfId="35555" xr:uid="{00000000-0005-0000-0000-0000C8C60000}"/>
    <cellStyle name="Normal 97 3 4 2 2 9" xfId="45066" xr:uid="{00000000-0005-0000-0000-0000C9C60000}"/>
    <cellStyle name="Normal 97 3 4 2 3" xfId="2134" xr:uid="{00000000-0005-0000-0000-0000CAC60000}"/>
    <cellStyle name="Normal 97 3 4 2 3 2" xfId="5174" xr:uid="{00000000-0005-0000-0000-0000CBC60000}"/>
    <cellStyle name="Normal 97 3 4 2 3 2 2" xfId="14691" xr:uid="{00000000-0005-0000-0000-0000CCC60000}"/>
    <cellStyle name="Normal 97 3 4 2 3 2 3" xfId="22844" xr:uid="{00000000-0005-0000-0000-0000CDC60000}"/>
    <cellStyle name="Normal 97 3 4 2 3 2 4" xfId="30997" xr:uid="{00000000-0005-0000-0000-0000CEC60000}"/>
    <cellStyle name="Normal 97 3 4 2 3 2 5" xfId="39229" xr:uid="{00000000-0005-0000-0000-0000CFC60000}"/>
    <cellStyle name="Normal 97 3 4 2 3 2 6" xfId="48740" xr:uid="{00000000-0005-0000-0000-0000D0C60000}"/>
    <cellStyle name="Normal 97 3 4 2 3 3" xfId="7734" xr:uid="{00000000-0005-0000-0000-0000D1C60000}"/>
    <cellStyle name="Normal 97 3 4 2 3 3 2" xfId="17251" xr:uid="{00000000-0005-0000-0000-0000D2C60000}"/>
    <cellStyle name="Normal 97 3 4 2 3 3 3" xfId="25404" xr:uid="{00000000-0005-0000-0000-0000D3C60000}"/>
    <cellStyle name="Normal 97 3 4 2 3 3 4" xfId="33557" xr:uid="{00000000-0005-0000-0000-0000D4C60000}"/>
    <cellStyle name="Normal 97 3 4 2 3 3 5" xfId="41789" xr:uid="{00000000-0005-0000-0000-0000D5C60000}"/>
    <cellStyle name="Normal 97 3 4 2 3 3 6" xfId="51300" xr:uid="{00000000-0005-0000-0000-0000D6C60000}"/>
    <cellStyle name="Normal 97 3 4 2 3 4" xfId="11651" xr:uid="{00000000-0005-0000-0000-0000D7C60000}"/>
    <cellStyle name="Normal 97 3 4 2 3 5" xfId="19810" xr:uid="{00000000-0005-0000-0000-0000D8C60000}"/>
    <cellStyle name="Normal 97 3 4 2 3 6" xfId="27963" xr:uid="{00000000-0005-0000-0000-0000D9C60000}"/>
    <cellStyle name="Normal 97 3 4 2 3 7" xfId="36195" xr:uid="{00000000-0005-0000-0000-0000DAC60000}"/>
    <cellStyle name="Normal 97 3 4 2 3 8" xfId="45706" xr:uid="{00000000-0005-0000-0000-0000DBC60000}"/>
    <cellStyle name="Normal 97 3 4 2 4" xfId="3894" xr:uid="{00000000-0005-0000-0000-0000DCC60000}"/>
    <cellStyle name="Normal 97 3 4 2 4 2" xfId="13411" xr:uid="{00000000-0005-0000-0000-0000DDC60000}"/>
    <cellStyle name="Normal 97 3 4 2 4 3" xfId="21564" xr:uid="{00000000-0005-0000-0000-0000DEC60000}"/>
    <cellStyle name="Normal 97 3 4 2 4 4" xfId="29717" xr:uid="{00000000-0005-0000-0000-0000DFC60000}"/>
    <cellStyle name="Normal 97 3 4 2 4 5" xfId="37949" xr:uid="{00000000-0005-0000-0000-0000E0C60000}"/>
    <cellStyle name="Normal 97 3 4 2 4 6" xfId="47460" xr:uid="{00000000-0005-0000-0000-0000E1C60000}"/>
    <cellStyle name="Normal 97 3 4 2 5" xfId="6454" xr:uid="{00000000-0005-0000-0000-0000E2C60000}"/>
    <cellStyle name="Normal 97 3 4 2 5 2" xfId="15971" xr:uid="{00000000-0005-0000-0000-0000E3C60000}"/>
    <cellStyle name="Normal 97 3 4 2 5 3" xfId="24124" xr:uid="{00000000-0005-0000-0000-0000E4C60000}"/>
    <cellStyle name="Normal 97 3 4 2 5 4" xfId="32277" xr:uid="{00000000-0005-0000-0000-0000E5C60000}"/>
    <cellStyle name="Normal 97 3 4 2 5 5" xfId="40509" xr:uid="{00000000-0005-0000-0000-0000E6C60000}"/>
    <cellStyle name="Normal 97 3 4 2 5 6" xfId="50020" xr:uid="{00000000-0005-0000-0000-0000E7C60000}"/>
    <cellStyle name="Normal 97 3 4 2 6" xfId="10371" xr:uid="{00000000-0005-0000-0000-0000E8C60000}"/>
    <cellStyle name="Normal 97 3 4 2 7" xfId="18530" xr:uid="{00000000-0005-0000-0000-0000E9C60000}"/>
    <cellStyle name="Normal 97 3 4 2 8" xfId="26683" xr:uid="{00000000-0005-0000-0000-0000EAC60000}"/>
    <cellStyle name="Normal 97 3 4 2 9" xfId="34915" xr:uid="{00000000-0005-0000-0000-0000EBC60000}"/>
    <cellStyle name="Normal 97 3 4 3" xfId="1171" xr:uid="{00000000-0005-0000-0000-0000ECC60000}"/>
    <cellStyle name="Normal 97 3 4 3 2" xfId="2454" xr:uid="{00000000-0005-0000-0000-0000EDC60000}"/>
    <cellStyle name="Normal 97 3 4 3 2 2" xfId="5494" xr:uid="{00000000-0005-0000-0000-0000EEC60000}"/>
    <cellStyle name="Normal 97 3 4 3 2 2 2" xfId="15011" xr:uid="{00000000-0005-0000-0000-0000EFC60000}"/>
    <cellStyle name="Normal 97 3 4 3 2 2 3" xfId="23164" xr:uid="{00000000-0005-0000-0000-0000F0C60000}"/>
    <cellStyle name="Normal 97 3 4 3 2 2 4" xfId="31317" xr:uid="{00000000-0005-0000-0000-0000F1C60000}"/>
    <cellStyle name="Normal 97 3 4 3 2 2 5" xfId="39549" xr:uid="{00000000-0005-0000-0000-0000F2C60000}"/>
    <cellStyle name="Normal 97 3 4 3 2 2 6" xfId="49060" xr:uid="{00000000-0005-0000-0000-0000F3C60000}"/>
    <cellStyle name="Normal 97 3 4 3 2 3" xfId="8054" xr:uid="{00000000-0005-0000-0000-0000F4C60000}"/>
    <cellStyle name="Normal 97 3 4 3 2 3 2" xfId="17571" xr:uid="{00000000-0005-0000-0000-0000F5C60000}"/>
    <cellStyle name="Normal 97 3 4 3 2 3 3" xfId="25724" xr:uid="{00000000-0005-0000-0000-0000F6C60000}"/>
    <cellStyle name="Normal 97 3 4 3 2 3 4" xfId="33877" xr:uid="{00000000-0005-0000-0000-0000F7C60000}"/>
    <cellStyle name="Normal 97 3 4 3 2 3 5" xfId="42109" xr:uid="{00000000-0005-0000-0000-0000F8C60000}"/>
    <cellStyle name="Normal 97 3 4 3 2 3 6" xfId="51620" xr:uid="{00000000-0005-0000-0000-0000F9C60000}"/>
    <cellStyle name="Normal 97 3 4 3 2 4" xfId="11971" xr:uid="{00000000-0005-0000-0000-0000FAC60000}"/>
    <cellStyle name="Normal 97 3 4 3 2 5" xfId="20130" xr:uid="{00000000-0005-0000-0000-0000FBC60000}"/>
    <cellStyle name="Normal 97 3 4 3 2 6" xfId="28283" xr:uid="{00000000-0005-0000-0000-0000FCC60000}"/>
    <cellStyle name="Normal 97 3 4 3 2 7" xfId="36515" xr:uid="{00000000-0005-0000-0000-0000FDC60000}"/>
    <cellStyle name="Normal 97 3 4 3 2 8" xfId="46026" xr:uid="{00000000-0005-0000-0000-0000FEC60000}"/>
    <cellStyle name="Normal 97 3 4 3 3" xfId="4214" xr:uid="{00000000-0005-0000-0000-0000FFC60000}"/>
    <cellStyle name="Normal 97 3 4 3 3 2" xfId="13731" xr:uid="{00000000-0005-0000-0000-000000C70000}"/>
    <cellStyle name="Normal 97 3 4 3 3 3" xfId="21884" xr:uid="{00000000-0005-0000-0000-000001C70000}"/>
    <cellStyle name="Normal 97 3 4 3 3 4" xfId="30037" xr:uid="{00000000-0005-0000-0000-000002C70000}"/>
    <cellStyle name="Normal 97 3 4 3 3 5" xfId="38269" xr:uid="{00000000-0005-0000-0000-000003C70000}"/>
    <cellStyle name="Normal 97 3 4 3 3 6" xfId="47780" xr:uid="{00000000-0005-0000-0000-000004C70000}"/>
    <cellStyle name="Normal 97 3 4 3 4" xfId="6774" xr:uid="{00000000-0005-0000-0000-000005C70000}"/>
    <cellStyle name="Normal 97 3 4 3 4 2" xfId="16291" xr:uid="{00000000-0005-0000-0000-000006C70000}"/>
    <cellStyle name="Normal 97 3 4 3 4 3" xfId="24444" xr:uid="{00000000-0005-0000-0000-000007C70000}"/>
    <cellStyle name="Normal 97 3 4 3 4 4" xfId="32597" xr:uid="{00000000-0005-0000-0000-000008C70000}"/>
    <cellStyle name="Normal 97 3 4 3 4 5" xfId="40829" xr:uid="{00000000-0005-0000-0000-000009C70000}"/>
    <cellStyle name="Normal 97 3 4 3 4 6" xfId="50340" xr:uid="{00000000-0005-0000-0000-00000AC70000}"/>
    <cellStyle name="Normal 97 3 4 3 5" xfId="10691" xr:uid="{00000000-0005-0000-0000-00000BC70000}"/>
    <cellStyle name="Normal 97 3 4 3 6" xfId="18850" xr:uid="{00000000-0005-0000-0000-00000CC70000}"/>
    <cellStyle name="Normal 97 3 4 3 7" xfId="27003" xr:uid="{00000000-0005-0000-0000-00000DC70000}"/>
    <cellStyle name="Normal 97 3 4 3 8" xfId="35235" xr:uid="{00000000-0005-0000-0000-00000EC70000}"/>
    <cellStyle name="Normal 97 3 4 3 9" xfId="44746" xr:uid="{00000000-0005-0000-0000-00000FC70000}"/>
    <cellStyle name="Normal 97 3 4 4" xfId="1814" xr:uid="{00000000-0005-0000-0000-000010C70000}"/>
    <cellStyle name="Normal 97 3 4 4 2" xfId="4854" xr:uid="{00000000-0005-0000-0000-000011C70000}"/>
    <cellStyle name="Normal 97 3 4 4 2 2" xfId="14371" xr:uid="{00000000-0005-0000-0000-000012C70000}"/>
    <cellStyle name="Normal 97 3 4 4 2 3" xfId="22524" xr:uid="{00000000-0005-0000-0000-000013C70000}"/>
    <cellStyle name="Normal 97 3 4 4 2 4" xfId="30677" xr:uid="{00000000-0005-0000-0000-000014C70000}"/>
    <cellStyle name="Normal 97 3 4 4 2 5" xfId="38909" xr:uid="{00000000-0005-0000-0000-000015C70000}"/>
    <cellStyle name="Normal 97 3 4 4 2 6" xfId="48420" xr:uid="{00000000-0005-0000-0000-000016C70000}"/>
    <cellStyle name="Normal 97 3 4 4 3" xfId="7414" xr:uid="{00000000-0005-0000-0000-000017C70000}"/>
    <cellStyle name="Normal 97 3 4 4 3 2" xfId="16931" xr:uid="{00000000-0005-0000-0000-000018C70000}"/>
    <cellStyle name="Normal 97 3 4 4 3 3" xfId="25084" xr:uid="{00000000-0005-0000-0000-000019C70000}"/>
    <cellStyle name="Normal 97 3 4 4 3 4" xfId="33237" xr:uid="{00000000-0005-0000-0000-00001AC70000}"/>
    <cellStyle name="Normal 97 3 4 4 3 5" xfId="41469" xr:uid="{00000000-0005-0000-0000-00001BC70000}"/>
    <cellStyle name="Normal 97 3 4 4 3 6" xfId="50980" xr:uid="{00000000-0005-0000-0000-00001CC70000}"/>
    <cellStyle name="Normal 97 3 4 4 4" xfId="11331" xr:uid="{00000000-0005-0000-0000-00001DC70000}"/>
    <cellStyle name="Normal 97 3 4 4 5" xfId="19490" xr:uid="{00000000-0005-0000-0000-00001EC70000}"/>
    <cellStyle name="Normal 97 3 4 4 6" xfId="27643" xr:uid="{00000000-0005-0000-0000-00001FC70000}"/>
    <cellStyle name="Normal 97 3 4 4 7" xfId="35875" xr:uid="{00000000-0005-0000-0000-000020C70000}"/>
    <cellStyle name="Normal 97 3 4 4 8" xfId="45386" xr:uid="{00000000-0005-0000-0000-000021C70000}"/>
    <cellStyle name="Normal 97 3 4 5" xfId="3571" xr:uid="{00000000-0005-0000-0000-000022C70000}"/>
    <cellStyle name="Normal 97 3 4 5 2" xfId="13088" xr:uid="{00000000-0005-0000-0000-000023C70000}"/>
    <cellStyle name="Normal 97 3 4 5 3" xfId="21244" xr:uid="{00000000-0005-0000-0000-000024C70000}"/>
    <cellStyle name="Normal 97 3 4 5 4" xfId="29397" xr:uid="{00000000-0005-0000-0000-000025C70000}"/>
    <cellStyle name="Normal 97 3 4 5 5" xfId="37629" xr:uid="{00000000-0005-0000-0000-000026C70000}"/>
    <cellStyle name="Normal 97 3 4 5 6" xfId="47140" xr:uid="{00000000-0005-0000-0000-000027C70000}"/>
    <cellStyle name="Normal 97 3 4 6" xfId="6134" xr:uid="{00000000-0005-0000-0000-000028C70000}"/>
    <cellStyle name="Normal 97 3 4 6 2" xfId="15651" xr:uid="{00000000-0005-0000-0000-000029C70000}"/>
    <cellStyle name="Normal 97 3 4 6 3" xfId="23804" xr:uid="{00000000-0005-0000-0000-00002AC70000}"/>
    <cellStyle name="Normal 97 3 4 6 4" xfId="31957" xr:uid="{00000000-0005-0000-0000-00002BC70000}"/>
    <cellStyle name="Normal 97 3 4 6 5" xfId="40189" xr:uid="{00000000-0005-0000-0000-00002CC70000}"/>
    <cellStyle name="Normal 97 3 4 6 6" xfId="49700" xr:uid="{00000000-0005-0000-0000-00002DC70000}"/>
    <cellStyle name="Normal 97 3 4 7" xfId="10051" xr:uid="{00000000-0005-0000-0000-00002EC70000}"/>
    <cellStyle name="Normal 97 3 4 8" xfId="18210" xr:uid="{00000000-0005-0000-0000-00002FC70000}"/>
    <cellStyle name="Normal 97 3 4 9" xfId="26363" xr:uid="{00000000-0005-0000-0000-000030C70000}"/>
    <cellStyle name="Normal 97 3 40" xfId="53536" xr:uid="{00000000-0005-0000-0000-000031C70000}"/>
    <cellStyle name="Normal 97 3 41" xfId="53615" xr:uid="{00000000-0005-0000-0000-000032C70000}"/>
    <cellStyle name="Normal 97 3 42" xfId="53694" xr:uid="{00000000-0005-0000-0000-000033C70000}"/>
    <cellStyle name="Normal 97 3 43" xfId="53773" xr:uid="{00000000-0005-0000-0000-000034C70000}"/>
    <cellStyle name="Normal 97 3 5" xfId="685" xr:uid="{00000000-0005-0000-0000-000035C70000}"/>
    <cellStyle name="Normal 97 3 5 10" xfId="44266" xr:uid="{00000000-0005-0000-0000-000036C70000}"/>
    <cellStyle name="Normal 97 3 5 2" xfId="1331" xr:uid="{00000000-0005-0000-0000-000037C70000}"/>
    <cellStyle name="Normal 97 3 5 2 2" xfId="2614" xr:uid="{00000000-0005-0000-0000-000038C70000}"/>
    <cellStyle name="Normal 97 3 5 2 2 2" xfId="5654" xr:uid="{00000000-0005-0000-0000-000039C70000}"/>
    <cellStyle name="Normal 97 3 5 2 2 2 2" xfId="15171" xr:uid="{00000000-0005-0000-0000-00003AC70000}"/>
    <cellStyle name="Normal 97 3 5 2 2 2 3" xfId="23324" xr:uid="{00000000-0005-0000-0000-00003BC70000}"/>
    <cellStyle name="Normal 97 3 5 2 2 2 4" xfId="31477" xr:uid="{00000000-0005-0000-0000-00003CC70000}"/>
    <cellStyle name="Normal 97 3 5 2 2 2 5" xfId="39709" xr:uid="{00000000-0005-0000-0000-00003DC70000}"/>
    <cellStyle name="Normal 97 3 5 2 2 2 6" xfId="49220" xr:uid="{00000000-0005-0000-0000-00003EC70000}"/>
    <cellStyle name="Normal 97 3 5 2 2 3" xfId="8214" xr:uid="{00000000-0005-0000-0000-00003FC70000}"/>
    <cellStyle name="Normal 97 3 5 2 2 3 2" xfId="17731" xr:uid="{00000000-0005-0000-0000-000040C70000}"/>
    <cellStyle name="Normal 97 3 5 2 2 3 3" xfId="25884" xr:uid="{00000000-0005-0000-0000-000041C70000}"/>
    <cellStyle name="Normal 97 3 5 2 2 3 4" xfId="34037" xr:uid="{00000000-0005-0000-0000-000042C70000}"/>
    <cellStyle name="Normal 97 3 5 2 2 3 5" xfId="42269" xr:uid="{00000000-0005-0000-0000-000043C70000}"/>
    <cellStyle name="Normal 97 3 5 2 2 3 6" xfId="51780" xr:uid="{00000000-0005-0000-0000-000044C70000}"/>
    <cellStyle name="Normal 97 3 5 2 2 4" xfId="12131" xr:uid="{00000000-0005-0000-0000-000045C70000}"/>
    <cellStyle name="Normal 97 3 5 2 2 5" xfId="20290" xr:uid="{00000000-0005-0000-0000-000046C70000}"/>
    <cellStyle name="Normal 97 3 5 2 2 6" xfId="28443" xr:uid="{00000000-0005-0000-0000-000047C70000}"/>
    <cellStyle name="Normal 97 3 5 2 2 7" xfId="36675" xr:uid="{00000000-0005-0000-0000-000048C70000}"/>
    <cellStyle name="Normal 97 3 5 2 2 8" xfId="46186" xr:uid="{00000000-0005-0000-0000-000049C70000}"/>
    <cellStyle name="Normal 97 3 5 2 3" xfId="4374" xr:uid="{00000000-0005-0000-0000-00004AC70000}"/>
    <cellStyle name="Normal 97 3 5 2 3 2" xfId="13891" xr:uid="{00000000-0005-0000-0000-00004BC70000}"/>
    <cellStyle name="Normal 97 3 5 2 3 3" xfId="22044" xr:uid="{00000000-0005-0000-0000-00004CC70000}"/>
    <cellStyle name="Normal 97 3 5 2 3 4" xfId="30197" xr:uid="{00000000-0005-0000-0000-00004DC70000}"/>
    <cellStyle name="Normal 97 3 5 2 3 5" xfId="38429" xr:uid="{00000000-0005-0000-0000-00004EC70000}"/>
    <cellStyle name="Normal 97 3 5 2 3 6" xfId="47940" xr:uid="{00000000-0005-0000-0000-00004FC70000}"/>
    <cellStyle name="Normal 97 3 5 2 4" xfId="6934" xr:uid="{00000000-0005-0000-0000-000050C70000}"/>
    <cellStyle name="Normal 97 3 5 2 4 2" xfId="16451" xr:uid="{00000000-0005-0000-0000-000051C70000}"/>
    <cellStyle name="Normal 97 3 5 2 4 3" xfId="24604" xr:uid="{00000000-0005-0000-0000-000052C70000}"/>
    <cellStyle name="Normal 97 3 5 2 4 4" xfId="32757" xr:uid="{00000000-0005-0000-0000-000053C70000}"/>
    <cellStyle name="Normal 97 3 5 2 4 5" xfId="40989" xr:uid="{00000000-0005-0000-0000-000054C70000}"/>
    <cellStyle name="Normal 97 3 5 2 4 6" xfId="50500" xr:uid="{00000000-0005-0000-0000-000055C70000}"/>
    <cellStyle name="Normal 97 3 5 2 5" xfId="10851" xr:uid="{00000000-0005-0000-0000-000056C70000}"/>
    <cellStyle name="Normal 97 3 5 2 6" xfId="19010" xr:uid="{00000000-0005-0000-0000-000057C70000}"/>
    <cellStyle name="Normal 97 3 5 2 7" xfId="27163" xr:uid="{00000000-0005-0000-0000-000058C70000}"/>
    <cellStyle name="Normal 97 3 5 2 8" xfId="35395" xr:uid="{00000000-0005-0000-0000-000059C70000}"/>
    <cellStyle name="Normal 97 3 5 2 9" xfId="44906" xr:uid="{00000000-0005-0000-0000-00005AC70000}"/>
    <cellStyle name="Normal 97 3 5 3" xfId="1974" xr:uid="{00000000-0005-0000-0000-00005BC70000}"/>
    <cellStyle name="Normal 97 3 5 3 2" xfId="5014" xr:uid="{00000000-0005-0000-0000-00005CC70000}"/>
    <cellStyle name="Normal 97 3 5 3 2 2" xfId="14531" xr:uid="{00000000-0005-0000-0000-00005DC70000}"/>
    <cellStyle name="Normal 97 3 5 3 2 3" xfId="22684" xr:uid="{00000000-0005-0000-0000-00005EC70000}"/>
    <cellStyle name="Normal 97 3 5 3 2 4" xfId="30837" xr:uid="{00000000-0005-0000-0000-00005FC70000}"/>
    <cellStyle name="Normal 97 3 5 3 2 5" xfId="39069" xr:uid="{00000000-0005-0000-0000-000060C70000}"/>
    <cellStyle name="Normal 97 3 5 3 2 6" xfId="48580" xr:uid="{00000000-0005-0000-0000-000061C70000}"/>
    <cellStyle name="Normal 97 3 5 3 3" xfId="7574" xr:uid="{00000000-0005-0000-0000-000062C70000}"/>
    <cellStyle name="Normal 97 3 5 3 3 2" xfId="17091" xr:uid="{00000000-0005-0000-0000-000063C70000}"/>
    <cellStyle name="Normal 97 3 5 3 3 3" xfId="25244" xr:uid="{00000000-0005-0000-0000-000064C70000}"/>
    <cellStyle name="Normal 97 3 5 3 3 4" xfId="33397" xr:uid="{00000000-0005-0000-0000-000065C70000}"/>
    <cellStyle name="Normal 97 3 5 3 3 5" xfId="41629" xr:uid="{00000000-0005-0000-0000-000066C70000}"/>
    <cellStyle name="Normal 97 3 5 3 3 6" xfId="51140" xr:uid="{00000000-0005-0000-0000-000067C70000}"/>
    <cellStyle name="Normal 97 3 5 3 4" xfId="11491" xr:uid="{00000000-0005-0000-0000-000068C70000}"/>
    <cellStyle name="Normal 97 3 5 3 5" xfId="19650" xr:uid="{00000000-0005-0000-0000-000069C70000}"/>
    <cellStyle name="Normal 97 3 5 3 6" xfId="27803" xr:uid="{00000000-0005-0000-0000-00006AC70000}"/>
    <cellStyle name="Normal 97 3 5 3 7" xfId="36035" xr:uid="{00000000-0005-0000-0000-00006BC70000}"/>
    <cellStyle name="Normal 97 3 5 3 8" xfId="45546" xr:uid="{00000000-0005-0000-0000-00006CC70000}"/>
    <cellStyle name="Normal 97 3 5 4" xfId="3731" xr:uid="{00000000-0005-0000-0000-00006DC70000}"/>
    <cellStyle name="Normal 97 3 5 4 2" xfId="13248" xr:uid="{00000000-0005-0000-0000-00006EC70000}"/>
    <cellStyle name="Normal 97 3 5 4 3" xfId="21404" xr:uid="{00000000-0005-0000-0000-00006FC70000}"/>
    <cellStyle name="Normal 97 3 5 4 4" xfId="29557" xr:uid="{00000000-0005-0000-0000-000070C70000}"/>
    <cellStyle name="Normal 97 3 5 4 5" xfId="37789" xr:uid="{00000000-0005-0000-0000-000071C70000}"/>
    <cellStyle name="Normal 97 3 5 4 6" xfId="47300" xr:uid="{00000000-0005-0000-0000-000072C70000}"/>
    <cellStyle name="Normal 97 3 5 5" xfId="6294" xr:uid="{00000000-0005-0000-0000-000073C70000}"/>
    <cellStyle name="Normal 97 3 5 5 2" xfId="15811" xr:uid="{00000000-0005-0000-0000-000074C70000}"/>
    <cellStyle name="Normal 97 3 5 5 3" xfId="23964" xr:uid="{00000000-0005-0000-0000-000075C70000}"/>
    <cellStyle name="Normal 97 3 5 5 4" xfId="32117" xr:uid="{00000000-0005-0000-0000-000076C70000}"/>
    <cellStyle name="Normal 97 3 5 5 5" xfId="40349" xr:uid="{00000000-0005-0000-0000-000077C70000}"/>
    <cellStyle name="Normal 97 3 5 5 6" xfId="49860" xr:uid="{00000000-0005-0000-0000-000078C70000}"/>
    <cellStyle name="Normal 97 3 5 6" xfId="10211" xr:uid="{00000000-0005-0000-0000-000079C70000}"/>
    <cellStyle name="Normal 97 3 5 7" xfId="18370" xr:uid="{00000000-0005-0000-0000-00007AC70000}"/>
    <cellStyle name="Normal 97 3 5 8" xfId="26523" xr:uid="{00000000-0005-0000-0000-00007BC70000}"/>
    <cellStyle name="Normal 97 3 5 9" xfId="34755" xr:uid="{00000000-0005-0000-0000-00007CC70000}"/>
    <cellStyle name="Normal 97 3 6" xfId="1011" xr:uid="{00000000-0005-0000-0000-00007DC70000}"/>
    <cellStyle name="Normal 97 3 6 2" xfId="2294" xr:uid="{00000000-0005-0000-0000-00007EC70000}"/>
    <cellStyle name="Normal 97 3 6 2 2" xfId="5334" xr:uid="{00000000-0005-0000-0000-00007FC70000}"/>
    <cellStyle name="Normal 97 3 6 2 2 2" xfId="14851" xr:uid="{00000000-0005-0000-0000-000080C70000}"/>
    <cellStyle name="Normal 97 3 6 2 2 3" xfId="23004" xr:uid="{00000000-0005-0000-0000-000081C70000}"/>
    <cellStyle name="Normal 97 3 6 2 2 4" xfId="31157" xr:uid="{00000000-0005-0000-0000-000082C70000}"/>
    <cellStyle name="Normal 97 3 6 2 2 5" xfId="39389" xr:uid="{00000000-0005-0000-0000-000083C70000}"/>
    <cellStyle name="Normal 97 3 6 2 2 6" xfId="48900" xr:uid="{00000000-0005-0000-0000-000084C70000}"/>
    <cellStyle name="Normal 97 3 6 2 3" xfId="7894" xr:uid="{00000000-0005-0000-0000-000085C70000}"/>
    <cellStyle name="Normal 97 3 6 2 3 2" xfId="17411" xr:uid="{00000000-0005-0000-0000-000086C70000}"/>
    <cellStyle name="Normal 97 3 6 2 3 3" xfId="25564" xr:uid="{00000000-0005-0000-0000-000087C70000}"/>
    <cellStyle name="Normal 97 3 6 2 3 4" xfId="33717" xr:uid="{00000000-0005-0000-0000-000088C70000}"/>
    <cellStyle name="Normal 97 3 6 2 3 5" xfId="41949" xr:uid="{00000000-0005-0000-0000-000089C70000}"/>
    <cellStyle name="Normal 97 3 6 2 3 6" xfId="51460" xr:uid="{00000000-0005-0000-0000-00008AC70000}"/>
    <cellStyle name="Normal 97 3 6 2 4" xfId="11811" xr:uid="{00000000-0005-0000-0000-00008BC70000}"/>
    <cellStyle name="Normal 97 3 6 2 5" xfId="19970" xr:uid="{00000000-0005-0000-0000-00008CC70000}"/>
    <cellStyle name="Normal 97 3 6 2 6" xfId="28123" xr:uid="{00000000-0005-0000-0000-00008DC70000}"/>
    <cellStyle name="Normal 97 3 6 2 7" xfId="36355" xr:uid="{00000000-0005-0000-0000-00008EC70000}"/>
    <cellStyle name="Normal 97 3 6 2 8" xfId="45866" xr:uid="{00000000-0005-0000-0000-00008FC70000}"/>
    <cellStyle name="Normal 97 3 6 3" xfId="4054" xr:uid="{00000000-0005-0000-0000-000090C70000}"/>
    <cellStyle name="Normal 97 3 6 3 2" xfId="13571" xr:uid="{00000000-0005-0000-0000-000091C70000}"/>
    <cellStyle name="Normal 97 3 6 3 3" xfId="21724" xr:uid="{00000000-0005-0000-0000-000092C70000}"/>
    <cellStyle name="Normal 97 3 6 3 4" xfId="29877" xr:uid="{00000000-0005-0000-0000-000093C70000}"/>
    <cellStyle name="Normal 97 3 6 3 5" xfId="38109" xr:uid="{00000000-0005-0000-0000-000094C70000}"/>
    <cellStyle name="Normal 97 3 6 3 6" xfId="47620" xr:uid="{00000000-0005-0000-0000-000095C70000}"/>
    <cellStyle name="Normal 97 3 6 4" xfId="6614" xr:uid="{00000000-0005-0000-0000-000096C70000}"/>
    <cellStyle name="Normal 97 3 6 4 2" xfId="16131" xr:uid="{00000000-0005-0000-0000-000097C70000}"/>
    <cellStyle name="Normal 97 3 6 4 3" xfId="24284" xr:uid="{00000000-0005-0000-0000-000098C70000}"/>
    <cellStyle name="Normal 97 3 6 4 4" xfId="32437" xr:uid="{00000000-0005-0000-0000-000099C70000}"/>
    <cellStyle name="Normal 97 3 6 4 5" xfId="40669" xr:uid="{00000000-0005-0000-0000-00009AC70000}"/>
    <cellStyle name="Normal 97 3 6 4 6" xfId="50180" xr:uid="{00000000-0005-0000-0000-00009BC70000}"/>
    <cellStyle name="Normal 97 3 6 5" xfId="10531" xr:uid="{00000000-0005-0000-0000-00009CC70000}"/>
    <cellStyle name="Normal 97 3 6 6" xfId="18690" xr:uid="{00000000-0005-0000-0000-00009DC70000}"/>
    <cellStyle name="Normal 97 3 6 7" xfId="26843" xr:uid="{00000000-0005-0000-0000-00009EC70000}"/>
    <cellStyle name="Normal 97 3 6 8" xfId="35075" xr:uid="{00000000-0005-0000-0000-00009FC70000}"/>
    <cellStyle name="Normal 97 3 6 9" xfId="44586" xr:uid="{00000000-0005-0000-0000-0000A0C70000}"/>
    <cellStyle name="Normal 97 3 7" xfId="1654" xr:uid="{00000000-0005-0000-0000-0000A1C70000}"/>
    <cellStyle name="Normal 97 3 7 2" xfId="4694" xr:uid="{00000000-0005-0000-0000-0000A2C70000}"/>
    <cellStyle name="Normal 97 3 7 2 2" xfId="14211" xr:uid="{00000000-0005-0000-0000-0000A3C70000}"/>
    <cellStyle name="Normal 97 3 7 2 3" xfId="22364" xr:uid="{00000000-0005-0000-0000-0000A4C70000}"/>
    <cellStyle name="Normal 97 3 7 2 4" xfId="30517" xr:uid="{00000000-0005-0000-0000-0000A5C70000}"/>
    <cellStyle name="Normal 97 3 7 2 5" xfId="38749" xr:uid="{00000000-0005-0000-0000-0000A6C70000}"/>
    <cellStyle name="Normal 97 3 7 2 6" xfId="48260" xr:uid="{00000000-0005-0000-0000-0000A7C70000}"/>
    <cellStyle name="Normal 97 3 7 3" xfId="7254" xr:uid="{00000000-0005-0000-0000-0000A8C70000}"/>
    <cellStyle name="Normal 97 3 7 3 2" xfId="16771" xr:uid="{00000000-0005-0000-0000-0000A9C70000}"/>
    <cellStyle name="Normal 97 3 7 3 3" xfId="24924" xr:uid="{00000000-0005-0000-0000-0000AAC70000}"/>
    <cellStyle name="Normal 97 3 7 3 4" xfId="33077" xr:uid="{00000000-0005-0000-0000-0000ABC70000}"/>
    <cellStyle name="Normal 97 3 7 3 5" xfId="41309" xr:uid="{00000000-0005-0000-0000-0000ACC70000}"/>
    <cellStyle name="Normal 97 3 7 3 6" xfId="50820" xr:uid="{00000000-0005-0000-0000-0000ADC70000}"/>
    <cellStyle name="Normal 97 3 7 4" xfId="11171" xr:uid="{00000000-0005-0000-0000-0000AEC70000}"/>
    <cellStyle name="Normal 97 3 7 5" xfId="19330" xr:uid="{00000000-0005-0000-0000-0000AFC70000}"/>
    <cellStyle name="Normal 97 3 7 6" xfId="27483" xr:uid="{00000000-0005-0000-0000-0000B0C70000}"/>
    <cellStyle name="Normal 97 3 7 7" xfId="35715" xr:uid="{00000000-0005-0000-0000-0000B1C70000}"/>
    <cellStyle name="Normal 97 3 7 8" xfId="45226" xr:uid="{00000000-0005-0000-0000-0000B2C70000}"/>
    <cellStyle name="Normal 97 3 8" xfId="2933" xr:uid="{00000000-0005-0000-0000-0000B3C70000}"/>
    <cellStyle name="Normal 97 3 8 2" xfId="12450" xr:uid="{00000000-0005-0000-0000-0000B4C70000}"/>
    <cellStyle name="Normal 97 3 8 3" xfId="20609" xr:uid="{00000000-0005-0000-0000-0000B5C70000}"/>
    <cellStyle name="Normal 97 3 8 4" xfId="28762" xr:uid="{00000000-0005-0000-0000-0000B6C70000}"/>
    <cellStyle name="Normal 97 3 8 5" xfId="36994" xr:uid="{00000000-0005-0000-0000-0000B7C70000}"/>
    <cellStyle name="Normal 97 3 8 6" xfId="46505" xr:uid="{00000000-0005-0000-0000-0000B8C70000}"/>
    <cellStyle name="Normal 97 3 9" xfId="3012" xr:uid="{00000000-0005-0000-0000-0000B9C70000}"/>
    <cellStyle name="Normal 97 3 9 2" xfId="12529" xr:uid="{00000000-0005-0000-0000-0000BAC70000}"/>
    <cellStyle name="Normal 97 3 9 3" xfId="20688" xr:uid="{00000000-0005-0000-0000-0000BBC70000}"/>
    <cellStyle name="Normal 97 3 9 4" xfId="28841" xr:uid="{00000000-0005-0000-0000-0000BCC70000}"/>
    <cellStyle name="Normal 97 3 9 5" xfId="37073" xr:uid="{00000000-0005-0000-0000-0000BDC70000}"/>
    <cellStyle name="Normal 97 3 9 6" xfId="46584" xr:uid="{00000000-0005-0000-0000-0000BEC70000}"/>
    <cellStyle name="Normal 98" xfId="318" xr:uid="{00000000-0005-0000-0000-0000BFC70000}"/>
    <cellStyle name="Normal 98 2" xfId="319" xr:uid="{00000000-0005-0000-0000-0000C0C70000}"/>
    <cellStyle name="Normal 98 3" xfId="320" xr:uid="{00000000-0005-0000-0000-0000C1C70000}"/>
    <cellStyle name="Normal 98 3 10" xfId="3092" xr:uid="{00000000-0005-0000-0000-0000C2C70000}"/>
    <cellStyle name="Normal 98 3 10 2" xfId="12609" xr:uid="{00000000-0005-0000-0000-0000C3C70000}"/>
    <cellStyle name="Normal 98 3 10 3" xfId="20768" xr:uid="{00000000-0005-0000-0000-0000C4C70000}"/>
    <cellStyle name="Normal 98 3 10 4" xfId="28921" xr:uid="{00000000-0005-0000-0000-0000C5C70000}"/>
    <cellStyle name="Normal 98 3 10 5" xfId="37153" xr:uid="{00000000-0005-0000-0000-0000C6C70000}"/>
    <cellStyle name="Normal 98 3 10 6" xfId="46664" xr:uid="{00000000-0005-0000-0000-0000C7C70000}"/>
    <cellStyle name="Normal 98 3 11" xfId="3171" xr:uid="{00000000-0005-0000-0000-0000C8C70000}"/>
    <cellStyle name="Normal 98 3 11 2" xfId="12688" xr:uid="{00000000-0005-0000-0000-0000C9C70000}"/>
    <cellStyle name="Normal 98 3 11 3" xfId="20847" xr:uid="{00000000-0005-0000-0000-0000CAC70000}"/>
    <cellStyle name="Normal 98 3 11 4" xfId="29000" xr:uid="{00000000-0005-0000-0000-0000CBC70000}"/>
    <cellStyle name="Normal 98 3 11 5" xfId="37232" xr:uid="{00000000-0005-0000-0000-0000CCC70000}"/>
    <cellStyle name="Normal 98 3 11 6" xfId="46743" xr:uid="{00000000-0005-0000-0000-0000CDC70000}"/>
    <cellStyle name="Normal 98 3 12" xfId="3250" xr:uid="{00000000-0005-0000-0000-0000CEC70000}"/>
    <cellStyle name="Normal 98 3 12 2" xfId="12767" xr:uid="{00000000-0005-0000-0000-0000CFC70000}"/>
    <cellStyle name="Normal 98 3 12 3" xfId="20926" xr:uid="{00000000-0005-0000-0000-0000D0C70000}"/>
    <cellStyle name="Normal 98 3 12 4" xfId="29079" xr:uid="{00000000-0005-0000-0000-0000D1C70000}"/>
    <cellStyle name="Normal 98 3 12 5" xfId="37311" xr:uid="{00000000-0005-0000-0000-0000D2C70000}"/>
    <cellStyle name="Normal 98 3 12 6" xfId="46822" xr:uid="{00000000-0005-0000-0000-0000D3C70000}"/>
    <cellStyle name="Normal 98 3 13" xfId="3329" xr:uid="{00000000-0005-0000-0000-0000D4C70000}"/>
    <cellStyle name="Normal 98 3 13 2" xfId="12846" xr:uid="{00000000-0005-0000-0000-0000D5C70000}"/>
    <cellStyle name="Normal 98 3 13 3" xfId="21005" xr:uid="{00000000-0005-0000-0000-0000D6C70000}"/>
    <cellStyle name="Normal 98 3 13 4" xfId="29158" xr:uid="{00000000-0005-0000-0000-0000D7C70000}"/>
    <cellStyle name="Normal 98 3 13 5" xfId="37390" xr:uid="{00000000-0005-0000-0000-0000D8C70000}"/>
    <cellStyle name="Normal 98 3 13 6" xfId="46901" xr:uid="{00000000-0005-0000-0000-0000D9C70000}"/>
    <cellStyle name="Normal 98 3 14" xfId="3409" xr:uid="{00000000-0005-0000-0000-0000DAC70000}"/>
    <cellStyle name="Normal 98 3 14 2" xfId="12926" xr:uid="{00000000-0005-0000-0000-0000DBC70000}"/>
    <cellStyle name="Normal 98 3 14 3" xfId="21085" xr:uid="{00000000-0005-0000-0000-0000DCC70000}"/>
    <cellStyle name="Normal 98 3 14 4" xfId="29238" xr:uid="{00000000-0005-0000-0000-0000DDC70000}"/>
    <cellStyle name="Normal 98 3 14 5" xfId="37470" xr:uid="{00000000-0005-0000-0000-0000DEC70000}"/>
    <cellStyle name="Normal 98 3 14 6" xfId="46981" xr:uid="{00000000-0005-0000-0000-0000DFC70000}"/>
    <cellStyle name="Normal 98 3 15" xfId="5975" xr:uid="{00000000-0005-0000-0000-0000E0C70000}"/>
    <cellStyle name="Normal 98 3 15 2" xfId="15492" xr:uid="{00000000-0005-0000-0000-0000E1C70000}"/>
    <cellStyle name="Normal 98 3 15 3" xfId="23645" xr:uid="{00000000-0005-0000-0000-0000E2C70000}"/>
    <cellStyle name="Normal 98 3 15 4" xfId="31798" xr:uid="{00000000-0005-0000-0000-0000E3C70000}"/>
    <cellStyle name="Normal 98 3 15 5" xfId="40030" xr:uid="{00000000-0005-0000-0000-0000E4C70000}"/>
    <cellStyle name="Normal 98 3 15 6" xfId="49541" xr:uid="{00000000-0005-0000-0000-0000E5C70000}"/>
    <cellStyle name="Normal 98 3 16" xfId="8534" xr:uid="{00000000-0005-0000-0000-0000E6C70000}"/>
    <cellStyle name="Normal 98 3 16 2" xfId="42589" xr:uid="{00000000-0005-0000-0000-0000E7C70000}"/>
    <cellStyle name="Normal 98 3 16 3" xfId="52100" xr:uid="{00000000-0005-0000-0000-0000E8C70000}"/>
    <cellStyle name="Normal 98 3 17" xfId="8613" xr:uid="{00000000-0005-0000-0000-0000E9C70000}"/>
    <cellStyle name="Normal 98 3 17 2" xfId="42668" xr:uid="{00000000-0005-0000-0000-0000EAC70000}"/>
    <cellStyle name="Normal 98 3 17 3" xfId="52179" xr:uid="{00000000-0005-0000-0000-0000EBC70000}"/>
    <cellStyle name="Normal 98 3 18" xfId="8692" xr:uid="{00000000-0005-0000-0000-0000ECC70000}"/>
    <cellStyle name="Normal 98 3 18 2" xfId="42747" xr:uid="{00000000-0005-0000-0000-0000EDC70000}"/>
    <cellStyle name="Normal 98 3 18 3" xfId="52258" xr:uid="{00000000-0005-0000-0000-0000EEC70000}"/>
    <cellStyle name="Normal 98 3 19" xfId="8771" xr:uid="{00000000-0005-0000-0000-0000EFC70000}"/>
    <cellStyle name="Normal 98 3 19 2" xfId="42826" xr:uid="{00000000-0005-0000-0000-0000F0C70000}"/>
    <cellStyle name="Normal 98 3 19 3" xfId="52337" xr:uid="{00000000-0005-0000-0000-0000F1C70000}"/>
    <cellStyle name="Normal 98 3 2" xfId="408" xr:uid="{00000000-0005-0000-0000-0000F2C70000}"/>
    <cellStyle name="Normal 98 3 2 10" xfId="3218" xr:uid="{00000000-0005-0000-0000-0000F3C70000}"/>
    <cellStyle name="Normal 98 3 2 10 2" xfId="12735" xr:uid="{00000000-0005-0000-0000-0000F4C70000}"/>
    <cellStyle name="Normal 98 3 2 10 3" xfId="20894" xr:uid="{00000000-0005-0000-0000-0000F5C70000}"/>
    <cellStyle name="Normal 98 3 2 10 4" xfId="29047" xr:uid="{00000000-0005-0000-0000-0000F6C70000}"/>
    <cellStyle name="Normal 98 3 2 10 5" xfId="37279" xr:uid="{00000000-0005-0000-0000-0000F7C70000}"/>
    <cellStyle name="Normal 98 3 2 10 6" xfId="46790" xr:uid="{00000000-0005-0000-0000-0000F8C70000}"/>
    <cellStyle name="Normal 98 3 2 11" xfId="3297" xr:uid="{00000000-0005-0000-0000-0000F9C70000}"/>
    <cellStyle name="Normal 98 3 2 11 2" xfId="12814" xr:uid="{00000000-0005-0000-0000-0000FAC70000}"/>
    <cellStyle name="Normal 98 3 2 11 3" xfId="20973" xr:uid="{00000000-0005-0000-0000-0000FBC70000}"/>
    <cellStyle name="Normal 98 3 2 11 4" xfId="29126" xr:uid="{00000000-0005-0000-0000-0000FCC70000}"/>
    <cellStyle name="Normal 98 3 2 11 5" xfId="37358" xr:uid="{00000000-0005-0000-0000-0000FDC70000}"/>
    <cellStyle name="Normal 98 3 2 11 6" xfId="46869" xr:uid="{00000000-0005-0000-0000-0000FEC70000}"/>
    <cellStyle name="Normal 98 3 2 12" xfId="3376" xr:uid="{00000000-0005-0000-0000-0000FFC70000}"/>
    <cellStyle name="Normal 98 3 2 12 2" xfId="12893" xr:uid="{00000000-0005-0000-0000-000000C80000}"/>
    <cellStyle name="Normal 98 3 2 12 3" xfId="21052" xr:uid="{00000000-0005-0000-0000-000001C80000}"/>
    <cellStyle name="Normal 98 3 2 12 4" xfId="29205" xr:uid="{00000000-0005-0000-0000-000002C80000}"/>
    <cellStyle name="Normal 98 3 2 12 5" xfId="37437" xr:uid="{00000000-0005-0000-0000-000003C80000}"/>
    <cellStyle name="Normal 98 3 2 12 6" xfId="46948" xr:uid="{00000000-0005-0000-0000-000004C80000}"/>
    <cellStyle name="Normal 98 3 2 13" xfId="3456" xr:uid="{00000000-0005-0000-0000-000005C80000}"/>
    <cellStyle name="Normal 98 3 2 13 2" xfId="12973" xr:uid="{00000000-0005-0000-0000-000006C80000}"/>
    <cellStyle name="Normal 98 3 2 13 3" xfId="21132" xr:uid="{00000000-0005-0000-0000-000007C80000}"/>
    <cellStyle name="Normal 98 3 2 13 4" xfId="29285" xr:uid="{00000000-0005-0000-0000-000008C80000}"/>
    <cellStyle name="Normal 98 3 2 13 5" xfId="37517" xr:uid="{00000000-0005-0000-0000-000009C80000}"/>
    <cellStyle name="Normal 98 3 2 13 6" xfId="47028" xr:uid="{00000000-0005-0000-0000-00000AC80000}"/>
    <cellStyle name="Normal 98 3 2 14" xfId="6022" xr:uid="{00000000-0005-0000-0000-00000BC80000}"/>
    <cellStyle name="Normal 98 3 2 14 2" xfId="15539" xr:uid="{00000000-0005-0000-0000-00000CC80000}"/>
    <cellStyle name="Normal 98 3 2 14 3" xfId="23692" xr:uid="{00000000-0005-0000-0000-00000DC80000}"/>
    <cellStyle name="Normal 98 3 2 14 4" xfId="31845" xr:uid="{00000000-0005-0000-0000-00000EC80000}"/>
    <cellStyle name="Normal 98 3 2 14 5" xfId="40077" xr:uid="{00000000-0005-0000-0000-00000FC80000}"/>
    <cellStyle name="Normal 98 3 2 14 6" xfId="49588" xr:uid="{00000000-0005-0000-0000-000010C80000}"/>
    <cellStyle name="Normal 98 3 2 15" xfId="8581" xr:uid="{00000000-0005-0000-0000-000011C80000}"/>
    <cellStyle name="Normal 98 3 2 15 2" xfId="42636" xr:uid="{00000000-0005-0000-0000-000012C80000}"/>
    <cellStyle name="Normal 98 3 2 15 3" xfId="52147" xr:uid="{00000000-0005-0000-0000-000013C80000}"/>
    <cellStyle name="Normal 98 3 2 16" xfId="8660" xr:uid="{00000000-0005-0000-0000-000014C80000}"/>
    <cellStyle name="Normal 98 3 2 16 2" xfId="42715" xr:uid="{00000000-0005-0000-0000-000015C80000}"/>
    <cellStyle name="Normal 98 3 2 16 3" xfId="52226" xr:uid="{00000000-0005-0000-0000-000016C80000}"/>
    <cellStyle name="Normal 98 3 2 17" xfId="8739" xr:uid="{00000000-0005-0000-0000-000017C80000}"/>
    <cellStyle name="Normal 98 3 2 17 2" xfId="42794" xr:uid="{00000000-0005-0000-0000-000018C80000}"/>
    <cellStyle name="Normal 98 3 2 17 3" xfId="52305" xr:uid="{00000000-0005-0000-0000-000019C80000}"/>
    <cellStyle name="Normal 98 3 2 18" xfId="8818" xr:uid="{00000000-0005-0000-0000-00001AC80000}"/>
    <cellStyle name="Normal 98 3 2 18 2" xfId="42873" xr:uid="{00000000-0005-0000-0000-00001BC80000}"/>
    <cellStyle name="Normal 98 3 2 18 3" xfId="52384" xr:uid="{00000000-0005-0000-0000-00001CC80000}"/>
    <cellStyle name="Normal 98 3 2 19" xfId="8897" xr:uid="{00000000-0005-0000-0000-00001DC80000}"/>
    <cellStyle name="Normal 98 3 2 19 2" xfId="42952" xr:uid="{00000000-0005-0000-0000-00001EC80000}"/>
    <cellStyle name="Normal 98 3 2 19 3" xfId="52463" xr:uid="{00000000-0005-0000-0000-00001FC80000}"/>
    <cellStyle name="Normal 98 3 2 2" xfId="489" xr:uid="{00000000-0005-0000-0000-000020C80000}"/>
    <cellStyle name="Normal 98 3 2 2 10" xfId="26331" xr:uid="{00000000-0005-0000-0000-000021C80000}"/>
    <cellStyle name="Normal 98 3 2 2 11" xfId="34563" xr:uid="{00000000-0005-0000-0000-000022C80000}"/>
    <cellStyle name="Normal 98 3 2 2 12" xfId="44074" xr:uid="{00000000-0005-0000-0000-000023C80000}"/>
    <cellStyle name="Normal 98 3 2 2 2" xfId="650" xr:uid="{00000000-0005-0000-0000-000024C80000}"/>
    <cellStyle name="Normal 98 3 2 2 2 10" xfId="34723" xr:uid="{00000000-0005-0000-0000-000025C80000}"/>
    <cellStyle name="Normal 98 3 2 2 2 11" xfId="44234" xr:uid="{00000000-0005-0000-0000-000026C80000}"/>
    <cellStyle name="Normal 98 3 2 2 2 2" xfId="976" xr:uid="{00000000-0005-0000-0000-000027C80000}"/>
    <cellStyle name="Normal 98 3 2 2 2 2 10" xfId="44554" xr:uid="{00000000-0005-0000-0000-000028C80000}"/>
    <cellStyle name="Normal 98 3 2 2 2 2 2" xfId="1619" xr:uid="{00000000-0005-0000-0000-000029C80000}"/>
    <cellStyle name="Normal 98 3 2 2 2 2 2 2" xfId="2902" xr:uid="{00000000-0005-0000-0000-00002AC80000}"/>
    <cellStyle name="Normal 98 3 2 2 2 2 2 2 2" xfId="5942" xr:uid="{00000000-0005-0000-0000-00002BC80000}"/>
    <cellStyle name="Normal 98 3 2 2 2 2 2 2 2 2" xfId="15459" xr:uid="{00000000-0005-0000-0000-00002CC80000}"/>
    <cellStyle name="Normal 98 3 2 2 2 2 2 2 2 3" xfId="23612" xr:uid="{00000000-0005-0000-0000-00002DC80000}"/>
    <cellStyle name="Normal 98 3 2 2 2 2 2 2 2 4" xfId="31765" xr:uid="{00000000-0005-0000-0000-00002EC80000}"/>
    <cellStyle name="Normal 98 3 2 2 2 2 2 2 2 5" xfId="39997" xr:uid="{00000000-0005-0000-0000-00002FC80000}"/>
    <cellStyle name="Normal 98 3 2 2 2 2 2 2 2 6" xfId="49508" xr:uid="{00000000-0005-0000-0000-000030C80000}"/>
    <cellStyle name="Normal 98 3 2 2 2 2 2 2 3" xfId="8502" xr:uid="{00000000-0005-0000-0000-000031C80000}"/>
    <cellStyle name="Normal 98 3 2 2 2 2 2 2 3 2" xfId="18019" xr:uid="{00000000-0005-0000-0000-000032C80000}"/>
    <cellStyle name="Normal 98 3 2 2 2 2 2 2 3 3" xfId="26172" xr:uid="{00000000-0005-0000-0000-000033C80000}"/>
    <cellStyle name="Normal 98 3 2 2 2 2 2 2 3 4" xfId="34325" xr:uid="{00000000-0005-0000-0000-000034C80000}"/>
    <cellStyle name="Normal 98 3 2 2 2 2 2 2 3 5" xfId="42557" xr:uid="{00000000-0005-0000-0000-000035C80000}"/>
    <cellStyle name="Normal 98 3 2 2 2 2 2 2 3 6" xfId="52068" xr:uid="{00000000-0005-0000-0000-000036C80000}"/>
    <cellStyle name="Normal 98 3 2 2 2 2 2 2 4" xfId="12419" xr:uid="{00000000-0005-0000-0000-000037C80000}"/>
    <cellStyle name="Normal 98 3 2 2 2 2 2 2 5" xfId="20578" xr:uid="{00000000-0005-0000-0000-000038C80000}"/>
    <cellStyle name="Normal 98 3 2 2 2 2 2 2 6" xfId="28731" xr:uid="{00000000-0005-0000-0000-000039C80000}"/>
    <cellStyle name="Normal 98 3 2 2 2 2 2 2 7" xfId="36963" xr:uid="{00000000-0005-0000-0000-00003AC80000}"/>
    <cellStyle name="Normal 98 3 2 2 2 2 2 2 8" xfId="46474" xr:uid="{00000000-0005-0000-0000-00003BC80000}"/>
    <cellStyle name="Normal 98 3 2 2 2 2 2 3" xfId="4662" xr:uid="{00000000-0005-0000-0000-00003CC80000}"/>
    <cellStyle name="Normal 98 3 2 2 2 2 2 3 2" xfId="14179" xr:uid="{00000000-0005-0000-0000-00003DC80000}"/>
    <cellStyle name="Normal 98 3 2 2 2 2 2 3 3" xfId="22332" xr:uid="{00000000-0005-0000-0000-00003EC80000}"/>
    <cellStyle name="Normal 98 3 2 2 2 2 2 3 4" xfId="30485" xr:uid="{00000000-0005-0000-0000-00003FC80000}"/>
    <cellStyle name="Normal 98 3 2 2 2 2 2 3 5" xfId="38717" xr:uid="{00000000-0005-0000-0000-000040C80000}"/>
    <cellStyle name="Normal 98 3 2 2 2 2 2 3 6" xfId="48228" xr:uid="{00000000-0005-0000-0000-000041C80000}"/>
    <cellStyle name="Normal 98 3 2 2 2 2 2 4" xfId="7222" xr:uid="{00000000-0005-0000-0000-000042C80000}"/>
    <cellStyle name="Normal 98 3 2 2 2 2 2 4 2" xfId="16739" xr:uid="{00000000-0005-0000-0000-000043C80000}"/>
    <cellStyle name="Normal 98 3 2 2 2 2 2 4 3" xfId="24892" xr:uid="{00000000-0005-0000-0000-000044C80000}"/>
    <cellStyle name="Normal 98 3 2 2 2 2 2 4 4" xfId="33045" xr:uid="{00000000-0005-0000-0000-000045C80000}"/>
    <cellStyle name="Normal 98 3 2 2 2 2 2 4 5" xfId="41277" xr:uid="{00000000-0005-0000-0000-000046C80000}"/>
    <cellStyle name="Normal 98 3 2 2 2 2 2 4 6" xfId="50788" xr:uid="{00000000-0005-0000-0000-000047C80000}"/>
    <cellStyle name="Normal 98 3 2 2 2 2 2 5" xfId="11139" xr:uid="{00000000-0005-0000-0000-000048C80000}"/>
    <cellStyle name="Normal 98 3 2 2 2 2 2 6" xfId="19298" xr:uid="{00000000-0005-0000-0000-000049C80000}"/>
    <cellStyle name="Normal 98 3 2 2 2 2 2 7" xfId="27451" xr:uid="{00000000-0005-0000-0000-00004AC80000}"/>
    <cellStyle name="Normal 98 3 2 2 2 2 2 8" xfId="35683" xr:uid="{00000000-0005-0000-0000-00004BC80000}"/>
    <cellStyle name="Normal 98 3 2 2 2 2 2 9" xfId="45194" xr:uid="{00000000-0005-0000-0000-00004CC80000}"/>
    <cellStyle name="Normal 98 3 2 2 2 2 3" xfId="2262" xr:uid="{00000000-0005-0000-0000-00004DC80000}"/>
    <cellStyle name="Normal 98 3 2 2 2 2 3 2" xfId="5302" xr:uid="{00000000-0005-0000-0000-00004EC80000}"/>
    <cellStyle name="Normal 98 3 2 2 2 2 3 2 2" xfId="14819" xr:uid="{00000000-0005-0000-0000-00004FC80000}"/>
    <cellStyle name="Normal 98 3 2 2 2 2 3 2 3" xfId="22972" xr:uid="{00000000-0005-0000-0000-000050C80000}"/>
    <cellStyle name="Normal 98 3 2 2 2 2 3 2 4" xfId="31125" xr:uid="{00000000-0005-0000-0000-000051C80000}"/>
    <cellStyle name="Normal 98 3 2 2 2 2 3 2 5" xfId="39357" xr:uid="{00000000-0005-0000-0000-000052C80000}"/>
    <cellStyle name="Normal 98 3 2 2 2 2 3 2 6" xfId="48868" xr:uid="{00000000-0005-0000-0000-000053C80000}"/>
    <cellStyle name="Normal 98 3 2 2 2 2 3 3" xfId="7862" xr:uid="{00000000-0005-0000-0000-000054C80000}"/>
    <cellStyle name="Normal 98 3 2 2 2 2 3 3 2" xfId="17379" xr:uid="{00000000-0005-0000-0000-000055C80000}"/>
    <cellStyle name="Normal 98 3 2 2 2 2 3 3 3" xfId="25532" xr:uid="{00000000-0005-0000-0000-000056C80000}"/>
    <cellStyle name="Normal 98 3 2 2 2 2 3 3 4" xfId="33685" xr:uid="{00000000-0005-0000-0000-000057C80000}"/>
    <cellStyle name="Normal 98 3 2 2 2 2 3 3 5" xfId="41917" xr:uid="{00000000-0005-0000-0000-000058C80000}"/>
    <cellStyle name="Normal 98 3 2 2 2 2 3 3 6" xfId="51428" xr:uid="{00000000-0005-0000-0000-000059C80000}"/>
    <cellStyle name="Normal 98 3 2 2 2 2 3 4" xfId="11779" xr:uid="{00000000-0005-0000-0000-00005AC80000}"/>
    <cellStyle name="Normal 98 3 2 2 2 2 3 5" xfId="19938" xr:uid="{00000000-0005-0000-0000-00005BC80000}"/>
    <cellStyle name="Normal 98 3 2 2 2 2 3 6" xfId="28091" xr:uid="{00000000-0005-0000-0000-00005CC80000}"/>
    <cellStyle name="Normal 98 3 2 2 2 2 3 7" xfId="36323" xr:uid="{00000000-0005-0000-0000-00005DC80000}"/>
    <cellStyle name="Normal 98 3 2 2 2 2 3 8" xfId="45834" xr:uid="{00000000-0005-0000-0000-00005EC80000}"/>
    <cellStyle name="Normal 98 3 2 2 2 2 4" xfId="4022" xr:uid="{00000000-0005-0000-0000-00005FC80000}"/>
    <cellStyle name="Normal 98 3 2 2 2 2 4 2" xfId="13539" xr:uid="{00000000-0005-0000-0000-000060C80000}"/>
    <cellStyle name="Normal 98 3 2 2 2 2 4 3" xfId="21692" xr:uid="{00000000-0005-0000-0000-000061C80000}"/>
    <cellStyle name="Normal 98 3 2 2 2 2 4 4" xfId="29845" xr:uid="{00000000-0005-0000-0000-000062C80000}"/>
    <cellStyle name="Normal 98 3 2 2 2 2 4 5" xfId="38077" xr:uid="{00000000-0005-0000-0000-000063C80000}"/>
    <cellStyle name="Normal 98 3 2 2 2 2 4 6" xfId="47588" xr:uid="{00000000-0005-0000-0000-000064C80000}"/>
    <cellStyle name="Normal 98 3 2 2 2 2 5" xfId="6582" xr:uid="{00000000-0005-0000-0000-000065C80000}"/>
    <cellStyle name="Normal 98 3 2 2 2 2 5 2" xfId="16099" xr:uid="{00000000-0005-0000-0000-000066C80000}"/>
    <cellStyle name="Normal 98 3 2 2 2 2 5 3" xfId="24252" xr:uid="{00000000-0005-0000-0000-000067C80000}"/>
    <cellStyle name="Normal 98 3 2 2 2 2 5 4" xfId="32405" xr:uid="{00000000-0005-0000-0000-000068C80000}"/>
    <cellStyle name="Normal 98 3 2 2 2 2 5 5" xfId="40637" xr:uid="{00000000-0005-0000-0000-000069C80000}"/>
    <cellStyle name="Normal 98 3 2 2 2 2 5 6" xfId="50148" xr:uid="{00000000-0005-0000-0000-00006AC80000}"/>
    <cellStyle name="Normal 98 3 2 2 2 2 6" xfId="10499" xr:uid="{00000000-0005-0000-0000-00006BC80000}"/>
    <cellStyle name="Normal 98 3 2 2 2 2 7" xfId="18658" xr:uid="{00000000-0005-0000-0000-00006CC80000}"/>
    <cellStyle name="Normal 98 3 2 2 2 2 8" xfId="26811" xr:uid="{00000000-0005-0000-0000-00006DC80000}"/>
    <cellStyle name="Normal 98 3 2 2 2 2 9" xfId="35043" xr:uid="{00000000-0005-0000-0000-00006EC80000}"/>
    <cellStyle name="Normal 98 3 2 2 2 3" xfId="1299" xr:uid="{00000000-0005-0000-0000-00006FC80000}"/>
    <cellStyle name="Normal 98 3 2 2 2 3 2" xfId="2582" xr:uid="{00000000-0005-0000-0000-000070C80000}"/>
    <cellStyle name="Normal 98 3 2 2 2 3 2 2" xfId="5622" xr:uid="{00000000-0005-0000-0000-000071C80000}"/>
    <cellStyle name="Normal 98 3 2 2 2 3 2 2 2" xfId="15139" xr:uid="{00000000-0005-0000-0000-000072C80000}"/>
    <cellStyle name="Normal 98 3 2 2 2 3 2 2 3" xfId="23292" xr:uid="{00000000-0005-0000-0000-000073C80000}"/>
    <cellStyle name="Normal 98 3 2 2 2 3 2 2 4" xfId="31445" xr:uid="{00000000-0005-0000-0000-000074C80000}"/>
    <cellStyle name="Normal 98 3 2 2 2 3 2 2 5" xfId="39677" xr:uid="{00000000-0005-0000-0000-000075C80000}"/>
    <cellStyle name="Normal 98 3 2 2 2 3 2 2 6" xfId="49188" xr:uid="{00000000-0005-0000-0000-000076C80000}"/>
    <cellStyle name="Normal 98 3 2 2 2 3 2 3" xfId="8182" xr:uid="{00000000-0005-0000-0000-000077C80000}"/>
    <cellStyle name="Normal 98 3 2 2 2 3 2 3 2" xfId="17699" xr:uid="{00000000-0005-0000-0000-000078C80000}"/>
    <cellStyle name="Normal 98 3 2 2 2 3 2 3 3" xfId="25852" xr:uid="{00000000-0005-0000-0000-000079C80000}"/>
    <cellStyle name="Normal 98 3 2 2 2 3 2 3 4" xfId="34005" xr:uid="{00000000-0005-0000-0000-00007AC80000}"/>
    <cellStyle name="Normal 98 3 2 2 2 3 2 3 5" xfId="42237" xr:uid="{00000000-0005-0000-0000-00007BC80000}"/>
    <cellStyle name="Normal 98 3 2 2 2 3 2 3 6" xfId="51748" xr:uid="{00000000-0005-0000-0000-00007CC80000}"/>
    <cellStyle name="Normal 98 3 2 2 2 3 2 4" xfId="12099" xr:uid="{00000000-0005-0000-0000-00007DC80000}"/>
    <cellStyle name="Normal 98 3 2 2 2 3 2 5" xfId="20258" xr:uid="{00000000-0005-0000-0000-00007EC80000}"/>
    <cellStyle name="Normal 98 3 2 2 2 3 2 6" xfId="28411" xr:uid="{00000000-0005-0000-0000-00007FC80000}"/>
    <cellStyle name="Normal 98 3 2 2 2 3 2 7" xfId="36643" xr:uid="{00000000-0005-0000-0000-000080C80000}"/>
    <cellStyle name="Normal 98 3 2 2 2 3 2 8" xfId="46154" xr:uid="{00000000-0005-0000-0000-000081C80000}"/>
    <cellStyle name="Normal 98 3 2 2 2 3 3" xfId="4342" xr:uid="{00000000-0005-0000-0000-000082C80000}"/>
    <cellStyle name="Normal 98 3 2 2 2 3 3 2" xfId="13859" xr:uid="{00000000-0005-0000-0000-000083C80000}"/>
    <cellStyle name="Normal 98 3 2 2 2 3 3 3" xfId="22012" xr:uid="{00000000-0005-0000-0000-000084C80000}"/>
    <cellStyle name="Normal 98 3 2 2 2 3 3 4" xfId="30165" xr:uid="{00000000-0005-0000-0000-000085C80000}"/>
    <cellStyle name="Normal 98 3 2 2 2 3 3 5" xfId="38397" xr:uid="{00000000-0005-0000-0000-000086C80000}"/>
    <cellStyle name="Normal 98 3 2 2 2 3 3 6" xfId="47908" xr:uid="{00000000-0005-0000-0000-000087C80000}"/>
    <cellStyle name="Normal 98 3 2 2 2 3 4" xfId="6902" xr:uid="{00000000-0005-0000-0000-000088C80000}"/>
    <cellStyle name="Normal 98 3 2 2 2 3 4 2" xfId="16419" xr:uid="{00000000-0005-0000-0000-000089C80000}"/>
    <cellStyle name="Normal 98 3 2 2 2 3 4 3" xfId="24572" xr:uid="{00000000-0005-0000-0000-00008AC80000}"/>
    <cellStyle name="Normal 98 3 2 2 2 3 4 4" xfId="32725" xr:uid="{00000000-0005-0000-0000-00008BC80000}"/>
    <cellStyle name="Normal 98 3 2 2 2 3 4 5" xfId="40957" xr:uid="{00000000-0005-0000-0000-00008CC80000}"/>
    <cellStyle name="Normal 98 3 2 2 2 3 4 6" xfId="50468" xr:uid="{00000000-0005-0000-0000-00008DC80000}"/>
    <cellStyle name="Normal 98 3 2 2 2 3 5" xfId="10819" xr:uid="{00000000-0005-0000-0000-00008EC80000}"/>
    <cellStyle name="Normal 98 3 2 2 2 3 6" xfId="18978" xr:uid="{00000000-0005-0000-0000-00008FC80000}"/>
    <cellStyle name="Normal 98 3 2 2 2 3 7" xfId="27131" xr:uid="{00000000-0005-0000-0000-000090C80000}"/>
    <cellStyle name="Normal 98 3 2 2 2 3 8" xfId="35363" xr:uid="{00000000-0005-0000-0000-000091C80000}"/>
    <cellStyle name="Normal 98 3 2 2 2 3 9" xfId="44874" xr:uid="{00000000-0005-0000-0000-000092C80000}"/>
    <cellStyle name="Normal 98 3 2 2 2 4" xfId="1942" xr:uid="{00000000-0005-0000-0000-000093C80000}"/>
    <cellStyle name="Normal 98 3 2 2 2 4 2" xfId="4982" xr:uid="{00000000-0005-0000-0000-000094C80000}"/>
    <cellStyle name="Normal 98 3 2 2 2 4 2 2" xfId="14499" xr:uid="{00000000-0005-0000-0000-000095C80000}"/>
    <cellStyle name="Normal 98 3 2 2 2 4 2 3" xfId="22652" xr:uid="{00000000-0005-0000-0000-000096C80000}"/>
    <cellStyle name="Normal 98 3 2 2 2 4 2 4" xfId="30805" xr:uid="{00000000-0005-0000-0000-000097C80000}"/>
    <cellStyle name="Normal 98 3 2 2 2 4 2 5" xfId="39037" xr:uid="{00000000-0005-0000-0000-000098C80000}"/>
    <cellStyle name="Normal 98 3 2 2 2 4 2 6" xfId="48548" xr:uid="{00000000-0005-0000-0000-000099C80000}"/>
    <cellStyle name="Normal 98 3 2 2 2 4 3" xfId="7542" xr:uid="{00000000-0005-0000-0000-00009AC80000}"/>
    <cellStyle name="Normal 98 3 2 2 2 4 3 2" xfId="17059" xr:uid="{00000000-0005-0000-0000-00009BC80000}"/>
    <cellStyle name="Normal 98 3 2 2 2 4 3 3" xfId="25212" xr:uid="{00000000-0005-0000-0000-00009CC80000}"/>
    <cellStyle name="Normal 98 3 2 2 2 4 3 4" xfId="33365" xr:uid="{00000000-0005-0000-0000-00009DC80000}"/>
    <cellStyle name="Normal 98 3 2 2 2 4 3 5" xfId="41597" xr:uid="{00000000-0005-0000-0000-00009EC80000}"/>
    <cellStyle name="Normal 98 3 2 2 2 4 3 6" xfId="51108" xr:uid="{00000000-0005-0000-0000-00009FC80000}"/>
    <cellStyle name="Normal 98 3 2 2 2 4 4" xfId="11459" xr:uid="{00000000-0005-0000-0000-0000A0C80000}"/>
    <cellStyle name="Normal 98 3 2 2 2 4 5" xfId="19618" xr:uid="{00000000-0005-0000-0000-0000A1C80000}"/>
    <cellStyle name="Normal 98 3 2 2 2 4 6" xfId="27771" xr:uid="{00000000-0005-0000-0000-0000A2C80000}"/>
    <cellStyle name="Normal 98 3 2 2 2 4 7" xfId="36003" xr:uid="{00000000-0005-0000-0000-0000A3C80000}"/>
    <cellStyle name="Normal 98 3 2 2 2 4 8" xfId="45514" xr:uid="{00000000-0005-0000-0000-0000A4C80000}"/>
    <cellStyle name="Normal 98 3 2 2 2 5" xfId="3699" xr:uid="{00000000-0005-0000-0000-0000A5C80000}"/>
    <cellStyle name="Normal 98 3 2 2 2 5 2" xfId="13216" xr:uid="{00000000-0005-0000-0000-0000A6C80000}"/>
    <cellStyle name="Normal 98 3 2 2 2 5 3" xfId="21372" xr:uid="{00000000-0005-0000-0000-0000A7C80000}"/>
    <cellStyle name="Normal 98 3 2 2 2 5 4" xfId="29525" xr:uid="{00000000-0005-0000-0000-0000A8C80000}"/>
    <cellStyle name="Normal 98 3 2 2 2 5 5" xfId="37757" xr:uid="{00000000-0005-0000-0000-0000A9C80000}"/>
    <cellStyle name="Normal 98 3 2 2 2 5 6" xfId="47268" xr:uid="{00000000-0005-0000-0000-0000AAC80000}"/>
    <cellStyle name="Normal 98 3 2 2 2 6" xfId="6262" xr:uid="{00000000-0005-0000-0000-0000ABC80000}"/>
    <cellStyle name="Normal 98 3 2 2 2 6 2" xfId="15779" xr:uid="{00000000-0005-0000-0000-0000ACC80000}"/>
    <cellStyle name="Normal 98 3 2 2 2 6 3" xfId="23932" xr:uid="{00000000-0005-0000-0000-0000ADC80000}"/>
    <cellStyle name="Normal 98 3 2 2 2 6 4" xfId="32085" xr:uid="{00000000-0005-0000-0000-0000AEC80000}"/>
    <cellStyle name="Normal 98 3 2 2 2 6 5" xfId="40317" xr:uid="{00000000-0005-0000-0000-0000AFC80000}"/>
    <cellStyle name="Normal 98 3 2 2 2 6 6" xfId="49828" xr:uid="{00000000-0005-0000-0000-0000B0C80000}"/>
    <cellStyle name="Normal 98 3 2 2 2 7" xfId="10179" xr:uid="{00000000-0005-0000-0000-0000B1C80000}"/>
    <cellStyle name="Normal 98 3 2 2 2 8" xfId="18338" xr:uid="{00000000-0005-0000-0000-0000B2C80000}"/>
    <cellStyle name="Normal 98 3 2 2 2 9" xfId="26491" xr:uid="{00000000-0005-0000-0000-0000B3C80000}"/>
    <cellStyle name="Normal 98 3 2 2 3" xfId="813" xr:uid="{00000000-0005-0000-0000-0000B4C80000}"/>
    <cellStyle name="Normal 98 3 2 2 3 10" xfId="44394" xr:uid="{00000000-0005-0000-0000-0000B5C80000}"/>
    <cellStyle name="Normal 98 3 2 2 3 2" xfId="1459" xr:uid="{00000000-0005-0000-0000-0000B6C80000}"/>
    <cellStyle name="Normal 98 3 2 2 3 2 2" xfId="2742" xr:uid="{00000000-0005-0000-0000-0000B7C80000}"/>
    <cellStyle name="Normal 98 3 2 2 3 2 2 2" xfId="5782" xr:uid="{00000000-0005-0000-0000-0000B8C80000}"/>
    <cellStyle name="Normal 98 3 2 2 3 2 2 2 2" xfId="15299" xr:uid="{00000000-0005-0000-0000-0000B9C80000}"/>
    <cellStyle name="Normal 98 3 2 2 3 2 2 2 3" xfId="23452" xr:uid="{00000000-0005-0000-0000-0000BAC80000}"/>
    <cellStyle name="Normal 98 3 2 2 3 2 2 2 4" xfId="31605" xr:uid="{00000000-0005-0000-0000-0000BBC80000}"/>
    <cellStyle name="Normal 98 3 2 2 3 2 2 2 5" xfId="39837" xr:uid="{00000000-0005-0000-0000-0000BCC80000}"/>
    <cellStyle name="Normal 98 3 2 2 3 2 2 2 6" xfId="49348" xr:uid="{00000000-0005-0000-0000-0000BDC80000}"/>
    <cellStyle name="Normal 98 3 2 2 3 2 2 3" xfId="8342" xr:uid="{00000000-0005-0000-0000-0000BEC80000}"/>
    <cellStyle name="Normal 98 3 2 2 3 2 2 3 2" xfId="17859" xr:uid="{00000000-0005-0000-0000-0000BFC80000}"/>
    <cellStyle name="Normal 98 3 2 2 3 2 2 3 3" xfId="26012" xr:uid="{00000000-0005-0000-0000-0000C0C80000}"/>
    <cellStyle name="Normal 98 3 2 2 3 2 2 3 4" xfId="34165" xr:uid="{00000000-0005-0000-0000-0000C1C80000}"/>
    <cellStyle name="Normal 98 3 2 2 3 2 2 3 5" xfId="42397" xr:uid="{00000000-0005-0000-0000-0000C2C80000}"/>
    <cellStyle name="Normal 98 3 2 2 3 2 2 3 6" xfId="51908" xr:uid="{00000000-0005-0000-0000-0000C3C80000}"/>
    <cellStyle name="Normal 98 3 2 2 3 2 2 4" xfId="12259" xr:uid="{00000000-0005-0000-0000-0000C4C80000}"/>
    <cellStyle name="Normal 98 3 2 2 3 2 2 5" xfId="20418" xr:uid="{00000000-0005-0000-0000-0000C5C80000}"/>
    <cellStyle name="Normal 98 3 2 2 3 2 2 6" xfId="28571" xr:uid="{00000000-0005-0000-0000-0000C6C80000}"/>
    <cellStyle name="Normal 98 3 2 2 3 2 2 7" xfId="36803" xr:uid="{00000000-0005-0000-0000-0000C7C80000}"/>
    <cellStyle name="Normal 98 3 2 2 3 2 2 8" xfId="46314" xr:uid="{00000000-0005-0000-0000-0000C8C80000}"/>
    <cellStyle name="Normal 98 3 2 2 3 2 3" xfId="4502" xr:uid="{00000000-0005-0000-0000-0000C9C80000}"/>
    <cellStyle name="Normal 98 3 2 2 3 2 3 2" xfId="14019" xr:uid="{00000000-0005-0000-0000-0000CAC80000}"/>
    <cellStyle name="Normal 98 3 2 2 3 2 3 3" xfId="22172" xr:uid="{00000000-0005-0000-0000-0000CBC80000}"/>
    <cellStyle name="Normal 98 3 2 2 3 2 3 4" xfId="30325" xr:uid="{00000000-0005-0000-0000-0000CCC80000}"/>
    <cellStyle name="Normal 98 3 2 2 3 2 3 5" xfId="38557" xr:uid="{00000000-0005-0000-0000-0000CDC80000}"/>
    <cellStyle name="Normal 98 3 2 2 3 2 3 6" xfId="48068" xr:uid="{00000000-0005-0000-0000-0000CEC80000}"/>
    <cellStyle name="Normal 98 3 2 2 3 2 4" xfId="7062" xr:uid="{00000000-0005-0000-0000-0000CFC80000}"/>
    <cellStyle name="Normal 98 3 2 2 3 2 4 2" xfId="16579" xr:uid="{00000000-0005-0000-0000-0000D0C80000}"/>
    <cellStyle name="Normal 98 3 2 2 3 2 4 3" xfId="24732" xr:uid="{00000000-0005-0000-0000-0000D1C80000}"/>
    <cellStyle name="Normal 98 3 2 2 3 2 4 4" xfId="32885" xr:uid="{00000000-0005-0000-0000-0000D2C80000}"/>
    <cellStyle name="Normal 98 3 2 2 3 2 4 5" xfId="41117" xr:uid="{00000000-0005-0000-0000-0000D3C80000}"/>
    <cellStyle name="Normal 98 3 2 2 3 2 4 6" xfId="50628" xr:uid="{00000000-0005-0000-0000-0000D4C80000}"/>
    <cellStyle name="Normal 98 3 2 2 3 2 5" xfId="10979" xr:uid="{00000000-0005-0000-0000-0000D5C80000}"/>
    <cellStyle name="Normal 98 3 2 2 3 2 6" xfId="19138" xr:uid="{00000000-0005-0000-0000-0000D6C80000}"/>
    <cellStyle name="Normal 98 3 2 2 3 2 7" xfId="27291" xr:uid="{00000000-0005-0000-0000-0000D7C80000}"/>
    <cellStyle name="Normal 98 3 2 2 3 2 8" xfId="35523" xr:uid="{00000000-0005-0000-0000-0000D8C80000}"/>
    <cellStyle name="Normal 98 3 2 2 3 2 9" xfId="45034" xr:uid="{00000000-0005-0000-0000-0000D9C80000}"/>
    <cellStyle name="Normal 98 3 2 2 3 3" xfId="2102" xr:uid="{00000000-0005-0000-0000-0000DAC80000}"/>
    <cellStyle name="Normal 98 3 2 2 3 3 2" xfId="5142" xr:uid="{00000000-0005-0000-0000-0000DBC80000}"/>
    <cellStyle name="Normal 98 3 2 2 3 3 2 2" xfId="14659" xr:uid="{00000000-0005-0000-0000-0000DCC80000}"/>
    <cellStyle name="Normal 98 3 2 2 3 3 2 3" xfId="22812" xr:uid="{00000000-0005-0000-0000-0000DDC80000}"/>
    <cellStyle name="Normal 98 3 2 2 3 3 2 4" xfId="30965" xr:uid="{00000000-0005-0000-0000-0000DEC80000}"/>
    <cellStyle name="Normal 98 3 2 2 3 3 2 5" xfId="39197" xr:uid="{00000000-0005-0000-0000-0000DFC80000}"/>
    <cellStyle name="Normal 98 3 2 2 3 3 2 6" xfId="48708" xr:uid="{00000000-0005-0000-0000-0000E0C80000}"/>
    <cellStyle name="Normal 98 3 2 2 3 3 3" xfId="7702" xr:uid="{00000000-0005-0000-0000-0000E1C80000}"/>
    <cellStyle name="Normal 98 3 2 2 3 3 3 2" xfId="17219" xr:uid="{00000000-0005-0000-0000-0000E2C80000}"/>
    <cellStyle name="Normal 98 3 2 2 3 3 3 3" xfId="25372" xr:uid="{00000000-0005-0000-0000-0000E3C80000}"/>
    <cellStyle name="Normal 98 3 2 2 3 3 3 4" xfId="33525" xr:uid="{00000000-0005-0000-0000-0000E4C80000}"/>
    <cellStyle name="Normal 98 3 2 2 3 3 3 5" xfId="41757" xr:uid="{00000000-0005-0000-0000-0000E5C80000}"/>
    <cellStyle name="Normal 98 3 2 2 3 3 3 6" xfId="51268" xr:uid="{00000000-0005-0000-0000-0000E6C80000}"/>
    <cellStyle name="Normal 98 3 2 2 3 3 4" xfId="11619" xr:uid="{00000000-0005-0000-0000-0000E7C80000}"/>
    <cellStyle name="Normal 98 3 2 2 3 3 5" xfId="19778" xr:uid="{00000000-0005-0000-0000-0000E8C80000}"/>
    <cellStyle name="Normal 98 3 2 2 3 3 6" xfId="27931" xr:uid="{00000000-0005-0000-0000-0000E9C80000}"/>
    <cellStyle name="Normal 98 3 2 2 3 3 7" xfId="36163" xr:uid="{00000000-0005-0000-0000-0000EAC80000}"/>
    <cellStyle name="Normal 98 3 2 2 3 3 8" xfId="45674" xr:uid="{00000000-0005-0000-0000-0000EBC80000}"/>
    <cellStyle name="Normal 98 3 2 2 3 4" xfId="3859" xr:uid="{00000000-0005-0000-0000-0000ECC80000}"/>
    <cellStyle name="Normal 98 3 2 2 3 4 2" xfId="13376" xr:uid="{00000000-0005-0000-0000-0000EDC80000}"/>
    <cellStyle name="Normal 98 3 2 2 3 4 3" xfId="21532" xr:uid="{00000000-0005-0000-0000-0000EEC80000}"/>
    <cellStyle name="Normal 98 3 2 2 3 4 4" xfId="29685" xr:uid="{00000000-0005-0000-0000-0000EFC80000}"/>
    <cellStyle name="Normal 98 3 2 2 3 4 5" xfId="37917" xr:uid="{00000000-0005-0000-0000-0000F0C80000}"/>
    <cellStyle name="Normal 98 3 2 2 3 4 6" xfId="47428" xr:uid="{00000000-0005-0000-0000-0000F1C80000}"/>
    <cellStyle name="Normal 98 3 2 2 3 5" xfId="6422" xr:uid="{00000000-0005-0000-0000-0000F2C80000}"/>
    <cellStyle name="Normal 98 3 2 2 3 5 2" xfId="15939" xr:uid="{00000000-0005-0000-0000-0000F3C80000}"/>
    <cellStyle name="Normal 98 3 2 2 3 5 3" xfId="24092" xr:uid="{00000000-0005-0000-0000-0000F4C80000}"/>
    <cellStyle name="Normal 98 3 2 2 3 5 4" xfId="32245" xr:uid="{00000000-0005-0000-0000-0000F5C80000}"/>
    <cellStyle name="Normal 98 3 2 2 3 5 5" xfId="40477" xr:uid="{00000000-0005-0000-0000-0000F6C80000}"/>
    <cellStyle name="Normal 98 3 2 2 3 5 6" xfId="49988" xr:uid="{00000000-0005-0000-0000-0000F7C80000}"/>
    <cellStyle name="Normal 98 3 2 2 3 6" xfId="10339" xr:uid="{00000000-0005-0000-0000-0000F8C80000}"/>
    <cellStyle name="Normal 98 3 2 2 3 7" xfId="18498" xr:uid="{00000000-0005-0000-0000-0000F9C80000}"/>
    <cellStyle name="Normal 98 3 2 2 3 8" xfId="26651" xr:uid="{00000000-0005-0000-0000-0000FAC80000}"/>
    <cellStyle name="Normal 98 3 2 2 3 9" xfId="34883" xr:uid="{00000000-0005-0000-0000-0000FBC80000}"/>
    <cellStyle name="Normal 98 3 2 2 4" xfId="1139" xr:uid="{00000000-0005-0000-0000-0000FCC80000}"/>
    <cellStyle name="Normal 98 3 2 2 4 2" xfId="2422" xr:uid="{00000000-0005-0000-0000-0000FDC80000}"/>
    <cellStyle name="Normal 98 3 2 2 4 2 2" xfId="5462" xr:uid="{00000000-0005-0000-0000-0000FEC80000}"/>
    <cellStyle name="Normal 98 3 2 2 4 2 2 2" xfId="14979" xr:uid="{00000000-0005-0000-0000-0000FFC80000}"/>
    <cellStyle name="Normal 98 3 2 2 4 2 2 3" xfId="23132" xr:uid="{00000000-0005-0000-0000-000000C90000}"/>
    <cellStyle name="Normal 98 3 2 2 4 2 2 4" xfId="31285" xr:uid="{00000000-0005-0000-0000-000001C90000}"/>
    <cellStyle name="Normal 98 3 2 2 4 2 2 5" xfId="39517" xr:uid="{00000000-0005-0000-0000-000002C90000}"/>
    <cellStyle name="Normal 98 3 2 2 4 2 2 6" xfId="49028" xr:uid="{00000000-0005-0000-0000-000003C90000}"/>
    <cellStyle name="Normal 98 3 2 2 4 2 3" xfId="8022" xr:uid="{00000000-0005-0000-0000-000004C90000}"/>
    <cellStyle name="Normal 98 3 2 2 4 2 3 2" xfId="17539" xr:uid="{00000000-0005-0000-0000-000005C90000}"/>
    <cellStyle name="Normal 98 3 2 2 4 2 3 3" xfId="25692" xr:uid="{00000000-0005-0000-0000-000006C90000}"/>
    <cellStyle name="Normal 98 3 2 2 4 2 3 4" xfId="33845" xr:uid="{00000000-0005-0000-0000-000007C90000}"/>
    <cellStyle name="Normal 98 3 2 2 4 2 3 5" xfId="42077" xr:uid="{00000000-0005-0000-0000-000008C90000}"/>
    <cellStyle name="Normal 98 3 2 2 4 2 3 6" xfId="51588" xr:uid="{00000000-0005-0000-0000-000009C90000}"/>
    <cellStyle name="Normal 98 3 2 2 4 2 4" xfId="11939" xr:uid="{00000000-0005-0000-0000-00000AC90000}"/>
    <cellStyle name="Normal 98 3 2 2 4 2 5" xfId="20098" xr:uid="{00000000-0005-0000-0000-00000BC90000}"/>
    <cellStyle name="Normal 98 3 2 2 4 2 6" xfId="28251" xr:uid="{00000000-0005-0000-0000-00000CC90000}"/>
    <cellStyle name="Normal 98 3 2 2 4 2 7" xfId="36483" xr:uid="{00000000-0005-0000-0000-00000DC90000}"/>
    <cellStyle name="Normal 98 3 2 2 4 2 8" xfId="45994" xr:uid="{00000000-0005-0000-0000-00000EC90000}"/>
    <cellStyle name="Normal 98 3 2 2 4 3" xfId="4182" xr:uid="{00000000-0005-0000-0000-00000FC90000}"/>
    <cellStyle name="Normal 98 3 2 2 4 3 2" xfId="13699" xr:uid="{00000000-0005-0000-0000-000010C90000}"/>
    <cellStyle name="Normal 98 3 2 2 4 3 3" xfId="21852" xr:uid="{00000000-0005-0000-0000-000011C90000}"/>
    <cellStyle name="Normal 98 3 2 2 4 3 4" xfId="30005" xr:uid="{00000000-0005-0000-0000-000012C90000}"/>
    <cellStyle name="Normal 98 3 2 2 4 3 5" xfId="38237" xr:uid="{00000000-0005-0000-0000-000013C90000}"/>
    <cellStyle name="Normal 98 3 2 2 4 3 6" xfId="47748" xr:uid="{00000000-0005-0000-0000-000014C90000}"/>
    <cellStyle name="Normal 98 3 2 2 4 4" xfId="6742" xr:uid="{00000000-0005-0000-0000-000015C90000}"/>
    <cellStyle name="Normal 98 3 2 2 4 4 2" xfId="16259" xr:uid="{00000000-0005-0000-0000-000016C90000}"/>
    <cellStyle name="Normal 98 3 2 2 4 4 3" xfId="24412" xr:uid="{00000000-0005-0000-0000-000017C90000}"/>
    <cellStyle name="Normal 98 3 2 2 4 4 4" xfId="32565" xr:uid="{00000000-0005-0000-0000-000018C90000}"/>
    <cellStyle name="Normal 98 3 2 2 4 4 5" xfId="40797" xr:uid="{00000000-0005-0000-0000-000019C90000}"/>
    <cellStyle name="Normal 98 3 2 2 4 4 6" xfId="50308" xr:uid="{00000000-0005-0000-0000-00001AC90000}"/>
    <cellStyle name="Normal 98 3 2 2 4 5" xfId="10659" xr:uid="{00000000-0005-0000-0000-00001BC90000}"/>
    <cellStyle name="Normal 98 3 2 2 4 6" xfId="18818" xr:uid="{00000000-0005-0000-0000-00001CC90000}"/>
    <cellStyle name="Normal 98 3 2 2 4 7" xfId="26971" xr:uid="{00000000-0005-0000-0000-00001DC90000}"/>
    <cellStyle name="Normal 98 3 2 2 4 8" xfId="35203" xr:uid="{00000000-0005-0000-0000-00001EC90000}"/>
    <cellStyle name="Normal 98 3 2 2 4 9" xfId="44714" xr:uid="{00000000-0005-0000-0000-00001FC90000}"/>
    <cellStyle name="Normal 98 3 2 2 5" xfId="1782" xr:uid="{00000000-0005-0000-0000-000020C90000}"/>
    <cellStyle name="Normal 98 3 2 2 5 2" xfId="4822" xr:uid="{00000000-0005-0000-0000-000021C90000}"/>
    <cellStyle name="Normal 98 3 2 2 5 2 2" xfId="14339" xr:uid="{00000000-0005-0000-0000-000022C90000}"/>
    <cellStyle name="Normal 98 3 2 2 5 2 3" xfId="22492" xr:uid="{00000000-0005-0000-0000-000023C90000}"/>
    <cellStyle name="Normal 98 3 2 2 5 2 4" xfId="30645" xr:uid="{00000000-0005-0000-0000-000024C90000}"/>
    <cellStyle name="Normal 98 3 2 2 5 2 5" xfId="38877" xr:uid="{00000000-0005-0000-0000-000025C90000}"/>
    <cellStyle name="Normal 98 3 2 2 5 2 6" xfId="48388" xr:uid="{00000000-0005-0000-0000-000026C90000}"/>
    <cellStyle name="Normal 98 3 2 2 5 3" xfId="7382" xr:uid="{00000000-0005-0000-0000-000027C90000}"/>
    <cellStyle name="Normal 98 3 2 2 5 3 2" xfId="16899" xr:uid="{00000000-0005-0000-0000-000028C90000}"/>
    <cellStyle name="Normal 98 3 2 2 5 3 3" xfId="25052" xr:uid="{00000000-0005-0000-0000-000029C90000}"/>
    <cellStyle name="Normal 98 3 2 2 5 3 4" xfId="33205" xr:uid="{00000000-0005-0000-0000-00002AC90000}"/>
    <cellStyle name="Normal 98 3 2 2 5 3 5" xfId="41437" xr:uid="{00000000-0005-0000-0000-00002BC90000}"/>
    <cellStyle name="Normal 98 3 2 2 5 3 6" xfId="50948" xr:uid="{00000000-0005-0000-0000-00002CC90000}"/>
    <cellStyle name="Normal 98 3 2 2 5 4" xfId="11299" xr:uid="{00000000-0005-0000-0000-00002DC90000}"/>
    <cellStyle name="Normal 98 3 2 2 5 5" xfId="19458" xr:uid="{00000000-0005-0000-0000-00002EC90000}"/>
    <cellStyle name="Normal 98 3 2 2 5 6" xfId="27611" xr:uid="{00000000-0005-0000-0000-00002FC90000}"/>
    <cellStyle name="Normal 98 3 2 2 5 7" xfId="35843" xr:uid="{00000000-0005-0000-0000-000030C90000}"/>
    <cellStyle name="Normal 98 3 2 2 5 8" xfId="45354" xr:uid="{00000000-0005-0000-0000-000031C90000}"/>
    <cellStyle name="Normal 98 3 2 2 6" xfId="3536" xr:uid="{00000000-0005-0000-0000-000032C90000}"/>
    <cellStyle name="Normal 98 3 2 2 6 2" xfId="13053" xr:uid="{00000000-0005-0000-0000-000033C90000}"/>
    <cellStyle name="Normal 98 3 2 2 6 3" xfId="21212" xr:uid="{00000000-0005-0000-0000-000034C90000}"/>
    <cellStyle name="Normal 98 3 2 2 6 4" xfId="29365" xr:uid="{00000000-0005-0000-0000-000035C90000}"/>
    <cellStyle name="Normal 98 3 2 2 6 5" xfId="37597" xr:uid="{00000000-0005-0000-0000-000036C90000}"/>
    <cellStyle name="Normal 98 3 2 2 6 6" xfId="47108" xr:uid="{00000000-0005-0000-0000-000037C90000}"/>
    <cellStyle name="Normal 98 3 2 2 7" xfId="6102" xr:uid="{00000000-0005-0000-0000-000038C90000}"/>
    <cellStyle name="Normal 98 3 2 2 7 2" xfId="15619" xr:uid="{00000000-0005-0000-0000-000039C90000}"/>
    <cellStyle name="Normal 98 3 2 2 7 3" xfId="23772" xr:uid="{00000000-0005-0000-0000-00003AC90000}"/>
    <cellStyle name="Normal 98 3 2 2 7 4" xfId="31925" xr:uid="{00000000-0005-0000-0000-00003BC90000}"/>
    <cellStyle name="Normal 98 3 2 2 7 5" xfId="40157" xr:uid="{00000000-0005-0000-0000-00003CC90000}"/>
    <cellStyle name="Normal 98 3 2 2 7 6" xfId="49668" xr:uid="{00000000-0005-0000-0000-00003DC90000}"/>
    <cellStyle name="Normal 98 3 2 2 8" xfId="10019" xr:uid="{00000000-0005-0000-0000-00003EC90000}"/>
    <cellStyle name="Normal 98 3 2 2 9" xfId="18178" xr:uid="{00000000-0005-0000-0000-00003FC90000}"/>
    <cellStyle name="Normal 98 3 2 20" xfId="8976" xr:uid="{00000000-0005-0000-0000-000040C90000}"/>
    <cellStyle name="Normal 98 3 2 20 2" xfId="43031" xr:uid="{00000000-0005-0000-0000-000041C90000}"/>
    <cellStyle name="Normal 98 3 2 20 3" xfId="52542" xr:uid="{00000000-0005-0000-0000-000042C90000}"/>
    <cellStyle name="Normal 98 3 2 21" xfId="9055" xr:uid="{00000000-0005-0000-0000-000043C90000}"/>
    <cellStyle name="Normal 98 3 2 21 2" xfId="43110" xr:uid="{00000000-0005-0000-0000-000044C90000}"/>
    <cellStyle name="Normal 98 3 2 21 3" xfId="52621" xr:uid="{00000000-0005-0000-0000-000045C90000}"/>
    <cellStyle name="Normal 98 3 2 22" xfId="9134" xr:uid="{00000000-0005-0000-0000-000046C90000}"/>
    <cellStyle name="Normal 98 3 2 22 2" xfId="43189" xr:uid="{00000000-0005-0000-0000-000047C90000}"/>
    <cellStyle name="Normal 98 3 2 22 3" xfId="52700" xr:uid="{00000000-0005-0000-0000-000048C90000}"/>
    <cellStyle name="Normal 98 3 2 23" xfId="9213" xr:uid="{00000000-0005-0000-0000-000049C90000}"/>
    <cellStyle name="Normal 98 3 2 23 2" xfId="43268" xr:uid="{00000000-0005-0000-0000-00004AC90000}"/>
    <cellStyle name="Normal 98 3 2 23 3" xfId="52779" xr:uid="{00000000-0005-0000-0000-00004BC90000}"/>
    <cellStyle name="Normal 98 3 2 24" xfId="9292" xr:uid="{00000000-0005-0000-0000-00004CC90000}"/>
    <cellStyle name="Normal 98 3 2 24 2" xfId="43347" xr:uid="{00000000-0005-0000-0000-00004DC90000}"/>
    <cellStyle name="Normal 98 3 2 24 3" xfId="52858" xr:uid="{00000000-0005-0000-0000-00004EC90000}"/>
    <cellStyle name="Normal 98 3 2 25" xfId="9371" xr:uid="{00000000-0005-0000-0000-00004FC90000}"/>
    <cellStyle name="Normal 98 3 2 25 2" xfId="43426" xr:uid="{00000000-0005-0000-0000-000050C90000}"/>
    <cellStyle name="Normal 98 3 2 25 3" xfId="52937" xr:uid="{00000000-0005-0000-0000-000051C90000}"/>
    <cellStyle name="Normal 98 3 2 26" xfId="9450" xr:uid="{00000000-0005-0000-0000-000052C90000}"/>
    <cellStyle name="Normal 98 3 2 26 2" xfId="43505" xr:uid="{00000000-0005-0000-0000-000053C90000}"/>
    <cellStyle name="Normal 98 3 2 26 3" xfId="53016" xr:uid="{00000000-0005-0000-0000-000054C90000}"/>
    <cellStyle name="Normal 98 3 2 27" xfId="9529" xr:uid="{00000000-0005-0000-0000-000055C90000}"/>
    <cellStyle name="Normal 98 3 2 27 2" xfId="43584" xr:uid="{00000000-0005-0000-0000-000056C90000}"/>
    <cellStyle name="Normal 98 3 2 27 3" xfId="53095" xr:uid="{00000000-0005-0000-0000-000057C90000}"/>
    <cellStyle name="Normal 98 3 2 28" xfId="9608" xr:uid="{00000000-0005-0000-0000-000058C90000}"/>
    <cellStyle name="Normal 98 3 2 28 2" xfId="43663" xr:uid="{00000000-0005-0000-0000-000059C90000}"/>
    <cellStyle name="Normal 98 3 2 28 3" xfId="53174" xr:uid="{00000000-0005-0000-0000-00005AC90000}"/>
    <cellStyle name="Normal 98 3 2 29" xfId="9687" xr:uid="{00000000-0005-0000-0000-00005BC90000}"/>
    <cellStyle name="Normal 98 3 2 29 2" xfId="43742" xr:uid="{00000000-0005-0000-0000-00005CC90000}"/>
    <cellStyle name="Normal 98 3 2 29 3" xfId="53253" xr:uid="{00000000-0005-0000-0000-00005DC90000}"/>
    <cellStyle name="Normal 98 3 2 3" xfId="570" xr:uid="{00000000-0005-0000-0000-00005EC90000}"/>
    <cellStyle name="Normal 98 3 2 3 10" xfId="34643" xr:uid="{00000000-0005-0000-0000-00005FC90000}"/>
    <cellStyle name="Normal 98 3 2 3 11" xfId="44154" xr:uid="{00000000-0005-0000-0000-000060C90000}"/>
    <cellStyle name="Normal 98 3 2 3 2" xfId="896" xr:uid="{00000000-0005-0000-0000-000061C90000}"/>
    <cellStyle name="Normal 98 3 2 3 2 10" xfId="44474" xr:uid="{00000000-0005-0000-0000-000062C90000}"/>
    <cellStyle name="Normal 98 3 2 3 2 2" xfId="1539" xr:uid="{00000000-0005-0000-0000-000063C90000}"/>
    <cellStyle name="Normal 98 3 2 3 2 2 2" xfId="2822" xr:uid="{00000000-0005-0000-0000-000064C90000}"/>
    <cellStyle name="Normal 98 3 2 3 2 2 2 2" xfId="5862" xr:uid="{00000000-0005-0000-0000-000065C90000}"/>
    <cellStyle name="Normal 98 3 2 3 2 2 2 2 2" xfId="15379" xr:uid="{00000000-0005-0000-0000-000066C90000}"/>
    <cellStyle name="Normal 98 3 2 3 2 2 2 2 3" xfId="23532" xr:uid="{00000000-0005-0000-0000-000067C90000}"/>
    <cellStyle name="Normal 98 3 2 3 2 2 2 2 4" xfId="31685" xr:uid="{00000000-0005-0000-0000-000068C90000}"/>
    <cellStyle name="Normal 98 3 2 3 2 2 2 2 5" xfId="39917" xr:uid="{00000000-0005-0000-0000-000069C90000}"/>
    <cellStyle name="Normal 98 3 2 3 2 2 2 2 6" xfId="49428" xr:uid="{00000000-0005-0000-0000-00006AC90000}"/>
    <cellStyle name="Normal 98 3 2 3 2 2 2 3" xfId="8422" xr:uid="{00000000-0005-0000-0000-00006BC90000}"/>
    <cellStyle name="Normal 98 3 2 3 2 2 2 3 2" xfId="17939" xr:uid="{00000000-0005-0000-0000-00006CC90000}"/>
    <cellStyle name="Normal 98 3 2 3 2 2 2 3 3" xfId="26092" xr:uid="{00000000-0005-0000-0000-00006DC90000}"/>
    <cellStyle name="Normal 98 3 2 3 2 2 2 3 4" xfId="34245" xr:uid="{00000000-0005-0000-0000-00006EC90000}"/>
    <cellStyle name="Normal 98 3 2 3 2 2 2 3 5" xfId="42477" xr:uid="{00000000-0005-0000-0000-00006FC90000}"/>
    <cellStyle name="Normal 98 3 2 3 2 2 2 3 6" xfId="51988" xr:uid="{00000000-0005-0000-0000-000070C90000}"/>
    <cellStyle name="Normal 98 3 2 3 2 2 2 4" xfId="12339" xr:uid="{00000000-0005-0000-0000-000071C90000}"/>
    <cellStyle name="Normal 98 3 2 3 2 2 2 5" xfId="20498" xr:uid="{00000000-0005-0000-0000-000072C90000}"/>
    <cellStyle name="Normal 98 3 2 3 2 2 2 6" xfId="28651" xr:uid="{00000000-0005-0000-0000-000073C90000}"/>
    <cellStyle name="Normal 98 3 2 3 2 2 2 7" xfId="36883" xr:uid="{00000000-0005-0000-0000-000074C90000}"/>
    <cellStyle name="Normal 98 3 2 3 2 2 2 8" xfId="46394" xr:uid="{00000000-0005-0000-0000-000075C90000}"/>
    <cellStyle name="Normal 98 3 2 3 2 2 3" xfId="4582" xr:uid="{00000000-0005-0000-0000-000076C90000}"/>
    <cellStyle name="Normal 98 3 2 3 2 2 3 2" xfId="14099" xr:uid="{00000000-0005-0000-0000-000077C90000}"/>
    <cellStyle name="Normal 98 3 2 3 2 2 3 3" xfId="22252" xr:uid="{00000000-0005-0000-0000-000078C90000}"/>
    <cellStyle name="Normal 98 3 2 3 2 2 3 4" xfId="30405" xr:uid="{00000000-0005-0000-0000-000079C90000}"/>
    <cellStyle name="Normal 98 3 2 3 2 2 3 5" xfId="38637" xr:uid="{00000000-0005-0000-0000-00007AC90000}"/>
    <cellStyle name="Normal 98 3 2 3 2 2 3 6" xfId="48148" xr:uid="{00000000-0005-0000-0000-00007BC90000}"/>
    <cellStyle name="Normal 98 3 2 3 2 2 4" xfId="7142" xr:uid="{00000000-0005-0000-0000-00007CC90000}"/>
    <cellStyle name="Normal 98 3 2 3 2 2 4 2" xfId="16659" xr:uid="{00000000-0005-0000-0000-00007DC90000}"/>
    <cellStyle name="Normal 98 3 2 3 2 2 4 3" xfId="24812" xr:uid="{00000000-0005-0000-0000-00007EC90000}"/>
    <cellStyle name="Normal 98 3 2 3 2 2 4 4" xfId="32965" xr:uid="{00000000-0005-0000-0000-00007FC90000}"/>
    <cellStyle name="Normal 98 3 2 3 2 2 4 5" xfId="41197" xr:uid="{00000000-0005-0000-0000-000080C90000}"/>
    <cellStyle name="Normal 98 3 2 3 2 2 4 6" xfId="50708" xr:uid="{00000000-0005-0000-0000-000081C90000}"/>
    <cellStyle name="Normal 98 3 2 3 2 2 5" xfId="11059" xr:uid="{00000000-0005-0000-0000-000082C90000}"/>
    <cellStyle name="Normal 98 3 2 3 2 2 6" xfId="19218" xr:uid="{00000000-0005-0000-0000-000083C90000}"/>
    <cellStyle name="Normal 98 3 2 3 2 2 7" xfId="27371" xr:uid="{00000000-0005-0000-0000-000084C90000}"/>
    <cellStyle name="Normal 98 3 2 3 2 2 8" xfId="35603" xr:uid="{00000000-0005-0000-0000-000085C90000}"/>
    <cellStyle name="Normal 98 3 2 3 2 2 9" xfId="45114" xr:uid="{00000000-0005-0000-0000-000086C90000}"/>
    <cellStyle name="Normal 98 3 2 3 2 3" xfId="2182" xr:uid="{00000000-0005-0000-0000-000087C90000}"/>
    <cellStyle name="Normal 98 3 2 3 2 3 2" xfId="5222" xr:uid="{00000000-0005-0000-0000-000088C90000}"/>
    <cellStyle name="Normal 98 3 2 3 2 3 2 2" xfId="14739" xr:uid="{00000000-0005-0000-0000-000089C90000}"/>
    <cellStyle name="Normal 98 3 2 3 2 3 2 3" xfId="22892" xr:uid="{00000000-0005-0000-0000-00008AC90000}"/>
    <cellStyle name="Normal 98 3 2 3 2 3 2 4" xfId="31045" xr:uid="{00000000-0005-0000-0000-00008BC90000}"/>
    <cellStyle name="Normal 98 3 2 3 2 3 2 5" xfId="39277" xr:uid="{00000000-0005-0000-0000-00008CC90000}"/>
    <cellStyle name="Normal 98 3 2 3 2 3 2 6" xfId="48788" xr:uid="{00000000-0005-0000-0000-00008DC90000}"/>
    <cellStyle name="Normal 98 3 2 3 2 3 3" xfId="7782" xr:uid="{00000000-0005-0000-0000-00008EC90000}"/>
    <cellStyle name="Normal 98 3 2 3 2 3 3 2" xfId="17299" xr:uid="{00000000-0005-0000-0000-00008FC90000}"/>
    <cellStyle name="Normal 98 3 2 3 2 3 3 3" xfId="25452" xr:uid="{00000000-0005-0000-0000-000090C90000}"/>
    <cellStyle name="Normal 98 3 2 3 2 3 3 4" xfId="33605" xr:uid="{00000000-0005-0000-0000-000091C90000}"/>
    <cellStyle name="Normal 98 3 2 3 2 3 3 5" xfId="41837" xr:uid="{00000000-0005-0000-0000-000092C90000}"/>
    <cellStyle name="Normal 98 3 2 3 2 3 3 6" xfId="51348" xr:uid="{00000000-0005-0000-0000-000093C90000}"/>
    <cellStyle name="Normal 98 3 2 3 2 3 4" xfId="11699" xr:uid="{00000000-0005-0000-0000-000094C90000}"/>
    <cellStyle name="Normal 98 3 2 3 2 3 5" xfId="19858" xr:uid="{00000000-0005-0000-0000-000095C90000}"/>
    <cellStyle name="Normal 98 3 2 3 2 3 6" xfId="28011" xr:uid="{00000000-0005-0000-0000-000096C90000}"/>
    <cellStyle name="Normal 98 3 2 3 2 3 7" xfId="36243" xr:uid="{00000000-0005-0000-0000-000097C90000}"/>
    <cellStyle name="Normal 98 3 2 3 2 3 8" xfId="45754" xr:uid="{00000000-0005-0000-0000-000098C90000}"/>
    <cellStyle name="Normal 98 3 2 3 2 4" xfId="3942" xr:uid="{00000000-0005-0000-0000-000099C90000}"/>
    <cellStyle name="Normal 98 3 2 3 2 4 2" xfId="13459" xr:uid="{00000000-0005-0000-0000-00009AC90000}"/>
    <cellStyle name="Normal 98 3 2 3 2 4 3" xfId="21612" xr:uid="{00000000-0005-0000-0000-00009BC90000}"/>
    <cellStyle name="Normal 98 3 2 3 2 4 4" xfId="29765" xr:uid="{00000000-0005-0000-0000-00009CC90000}"/>
    <cellStyle name="Normal 98 3 2 3 2 4 5" xfId="37997" xr:uid="{00000000-0005-0000-0000-00009DC90000}"/>
    <cellStyle name="Normal 98 3 2 3 2 4 6" xfId="47508" xr:uid="{00000000-0005-0000-0000-00009EC90000}"/>
    <cellStyle name="Normal 98 3 2 3 2 5" xfId="6502" xr:uid="{00000000-0005-0000-0000-00009FC90000}"/>
    <cellStyle name="Normal 98 3 2 3 2 5 2" xfId="16019" xr:uid="{00000000-0005-0000-0000-0000A0C90000}"/>
    <cellStyle name="Normal 98 3 2 3 2 5 3" xfId="24172" xr:uid="{00000000-0005-0000-0000-0000A1C90000}"/>
    <cellStyle name="Normal 98 3 2 3 2 5 4" xfId="32325" xr:uid="{00000000-0005-0000-0000-0000A2C90000}"/>
    <cellStyle name="Normal 98 3 2 3 2 5 5" xfId="40557" xr:uid="{00000000-0005-0000-0000-0000A3C90000}"/>
    <cellStyle name="Normal 98 3 2 3 2 5 6" xfId="50068" xr:uid="{00000000-0005-0000-0000-0000A4C90000}"/>
    <cellStyle name="Normal 98 3 2 3 2 6" xfId="10419" xr:uid="{00000000-0005-0000-0000-0000A5C90000}"/>
    <cellStyle name="Normal 98 3 2 3 2 7" xfId="18578" xr:uid="{00000000-0005-0000-0000-0000A6C90000}"/>
    <cellStyle name="Normal 98 3 2 3 2 8" xfId="26731" xr:uid="{00000000-0005-0000-0000-0000A7C90000}"/>
    <cellStyle name="Normal 98 3 2 3 2 9" xfId="34963" xr:uid="{00000000-0005-0000-0000-0000A8C90000}"/>
    <cellStyle name="Normal 98 3 2 3 3" xfId="1219" xr:uid="{00000000-0005-0000-0000-0000A9C90000}"/>
    <cellStyle name="Normal 98 3 2 3 3 2" xfId="2502" xr:uid="{00000000-0005-0000-0000-0000AAC90000}"/>
    <cellStyle name="Normal 98 3 2 3 3 2 2" xfId="5542" xr:uid="{00000000-0005-0000-0000-0000ABC90000}"/>
    <cellStyle name="Normal 98 3 2 3 3 2 2 2" xfId="15059" xr:uid="{00000000-0005-0000-0000-0000ACC90000}"/>
    <cellStyle name="Normal 98 3 2 3 3 2 2 3" xfId="23212" xr:uid="{00000000-0005-0000-0000-0000ADC90000}"/>
    <cellStyle name="Normal 98 3 2 3 3 2 2 4" xfId="31365" xr:uid="{00000000-0005-0000-0000-0000AEC90000}"/>
    <cellStyle name="Normal 98 3 2 3 3 2 2 5" xfId="39597" xr:uid="{00000000-0005-0000-0000-0000AFC90000}"/>
    <cellStyle name="Normal 98 3 2 3 3 2 2 6" xfId="49108" xr:uid="{00000000-0005-0000-0000-0000B0C90000}"/>
    <cellStyle name="Normal 98 3 2 3 3 2 3" xfId="8102" xr:uid="{00000000-0005-0000-0000-0000B1C90000}"/>
    <cellStyle name="Normal 98 3 2 3 3 2 3 2" xfId="17619" xr:uid="{00000000-0005-0000-0000-0000B2C90000}"/>
    <cellStyle name="Normal 98 3 2 3 3 2 3 3" xfId="25772" xr:uid="{00000000-0005-0000-0000-0000B3C90000}"/>
    <cellStyle name="Normal 98 3 2 3 3 2 3 4" xfId="33925" xr:uid="{00000000-0005-0000-0000-0000B4C90000}"/>
    <cellStyle name="Normal 98 3 2 3 3 2 3 5" xfId="42157" xr:uid="{00000000-0005-0000-0000-0000B5C90000}"/>
    <cellStyle name="Normal 98 3 2 3 3 2 3 6" xfId="51668" xr:uid="{00000000-0005-0000-0000-0000B6C90000}"/>
    <cellStyle name="Normal 98 3 2 3 3 2 4" xfId="12019" xr:uid="{00000000-0005-0000-0000-0000B7C90000}"/>
    <cellStyle name="Normal 98 3 2 3 3 2 5" xfId="20178" xr:uid="{00000000-0005-0000-0000-0000B8C90000}"/>
    <cellStyle name="Normal 98 3 2 3 3 2 6" xfId="28331" xr:uid="{00000000-0005-0000-0000-0000B9C90000}"/>
    <cellStyle name="Normal 98 3 2 3 3 2 7" xfId="36563" xr:uid="{00000000-0005-0000-0000-0000BAC90000}"/>
    <cellStyle name="Normal 98 3 2 3 3 2 8" xfId="46074" xr:uid="{00000000-0005-0000-0000-0000BBC90000}"/>
    <cellStyle name="Normal 98 3 2 3 3 3" xfId="4262" xr:uid="{00000000-0005-0000-0000-0000BCC90000}"/>
    <cellStyle name="Normal 98 3 2 3 3 3 2" xfId="13779" xr:uid="{00000000-0005-0000-0000-0000BDC90000}"/>
    <cellStyle name="Normal 98 3 2 3 3 3 3" xfId="21932" xr:uid="{00000000-0005-0000-0000-0000BEC90000}"/>
    <cellStyle name="Normal 98 3 2 3 3 3 4" xfId="30085" xr:uid="{00000000-0005-0000-0000-0000BFC90000}"/>
    <cellStyle name="Normal 98 3 2 3 3 3 5" xfId="38317" xr:uid="{00000000-0005-0000-0000-0000C0C90000}"/>
    <cellStyle name="Normal 98 3 2 3 3 3 6" xfId="47828" xr:uid="{00000000-0005-0000-0000-0000C1C90000}"/>
    <cellStyle name="Normal 98 3 2 3 3 4" xfId="6822" xr:uid="{00000000-0005-0000-0000-0000C2C90000}"/>
    <cellStyle name="Normal 98 3 2 3 3 4 2" xfId="16339" xr:uid="{00000000-0005-0000-0000-0000C3C90000}"/>
    <cellStyle name="Normal 98 3 2 3 3 4 3" xfId="24492" xr:uid="{00000000-0005-0000-0000-0000C4C90000}"/>
    <cellStyle name="Normal 98 3 2 3 3 4 4" xfId="32645" xr:uid="{00000000-0005-0000-0000-0000C5C90000}"/>
    <cellStyle name="Normal 98 3 2 3 3 4 5" xfId="40877" xr:uid="{00000000-0005-0000-0000-0000C6C90000}"/>
    <cellStyle name="Normal 98 3 2 3 3 4 6" xfId="50388" xr:uid="{00000000-0005-0000-0000-0000C7C90000}"/>
    <cellStyle name="Normal 98 3 2 3 3 5" xfId="10739" xr:uid="{00000000-0005-0000-0000-0000C8C90000}"/>
    <cellStyle name="Normal 98 3 2 3 3 6" xfId="18898" xr:uid="{00000000-0005-0000-0000-0000C9C90000}"/>
    <cellStyle name="Normal 98 3 2 3 3 7" xfId="27051" xr:uid="{00000000-0005-0000-0000-0000CAC90000}"/>
    <cellStyle name="Normal 98 3 2 3 3 8" xfId="35283" xr:uid="{00000000-0005-0000-0000-0000CBC90000}"/>
    <cellStyle name="Normal 98 3 2 3 3 9" xfId="44794" xr:uid="{00000000-0005-0000-0000-0000CCC90000}"/>
    <cellStyle name="Normal 98 3 2 3 4" xfId="1862" xr:uid="{00000000-0005-0000-0000-0000CDC90000}"/>
    <cellStyle name="Normal 98 3 2 3 4 2" xfId="4902" xr:uid="{00000000-0005-0000-0000-0000CEC90000}"/>
    <cellStyle name="Normal 98 3 2 3 4 2 2" xfId="14419" xr:uid="{00000000-0005-0000-0000-0000CFC90000}"/>
    <cellStyle name="Normal 98 3 2 3 4 2 3" xfId="22572" xr:uid="{00000000-0005-0000-0000-0000D0C90000}"/>
    <cellStyle name="Normal 98 3 2 3 4 2 4" xfId="30725" xr:uid="{00000000-0005-0000-0000-0000D1C90000}"/>
    <cellStyle name="Normal 98 3 2 3 4 2 5" xfId="38957" xr:uid="{00000000-0005-0000-0000-0000D2C90000}"/>
    <cellStyle name="Normal 98 3 2 3 4 2 6" xfId="48468" xr:uid="{00000000-0005-0000-0000-0000D3C90000}"/>
    <cellStyle name="Normal 98 3 2 3 4 3" xfId="7462" xr:uid="{00000000-0005-0000-0000-0000D4C90000}"/>
    <cellStyle name="Normal 98 3 2 3 4 3 2" xfId="16979" xr:uid="{00000000-0005-0000-0000-0000D5C90000}"/>
    <cellStyle name="Normal 98 3 2 3 4 3 3" xfId="25132" xr:uid="{00000000-0005-0000-0000-0000D6C90000}"/>
    <cellStyle name="Normal 98 3 2 3 4 3 4" xfId="33285" xr:uid="{00000000-0005-0000-0000-0000D7C90000}"/>
    <cellStyle name="Normal 98 3 2 3 4 3 5" xfId="41517" xr:uid="{00000000-0005-0000-0000-0000D8C90000}"/>
    <cellStyle name="Normal 98 3 2 3 4 3 6" xfId="51028" xr:uid="{00000000-0005-0000-0000-0000D9C90000}"/>
    <cellStyle name="Normal 98 3 2 3 4 4" xfId="11379" xr:uid="{00000000-0005-0000-0000-0000DAC90000}"/>
    <cellStyle name="Normal 98 3 2 3 4 5" xfId="19538" xr:uid="{00000000-0005-0000-0000-0000DBC90000}"/>
    <cellStyle name="Normal 98 3 2 3 4 6" xfId="27691" xr:uid="{00000000-0005-0000-0000-0000DCC90000}"/>
    <cellStyle name="Normal 98 3 2 3 4 7" xfId="35923" xr:uid="{00000000-0005-0000-0000-0000DDC90000}"/>
    <cellStyle name="Normal 98 3 2 3 4 8" xfId="45434" xr:uid="{00000000-0005-0000-0000-0000DEC90000}"/>
    <cellStyle name="Normal 98 3 2 3 5" xfId="3619" xr:uid="{00000000-0005-0000-0000-0000DFC90000}"/>
    <cellStyle name="Normal 98 3 2 3 5 2" xfId="13136" xr:uid="{00000000-0005-0000-0000-0000E0C90000}"/>
    <cellStyle name="Normal 98 3 2 3 5 3" xfId="21292" xr:uid="{00000000-0005-0000-0000-0000E1C90000}"/>
    <cellStyle name="Normal 98 3 2 3 5 4" xfId="29445" xr:uid="{00000000-0005-0000-0000-0000E2C90000}"/>
    <cellStyle name="Normal 98 3 2 3 5 5" xfId="37677" xr:uid="{00000000-0005-0000-0000-0000E3C90000}"/>
    <cellStyle name="Normal 98 3 2 3 5 6" xfId="47188" xr:uid="{00000000-0005-0000-0000-0000E4C90000}"/>
    <cellStyle name="Normal 98 3 2 3 6" xfId="6182" xr:uid="{00000000-0005-0000-0000-0000E5C90000}"/>
    <cellStyle name="Normal 98 3 2 3 6 2" xfId="15699" xr:uid="{00000000-0005-0000-0000-0000E6C90000}"/>
    <cellStyle name="Normal 98 3 2 3 6 3" xfId="23852" xr:uid="{00000000-0005-0000-0000-0000E7C90000}"/>
    <cellStyle name="Normal 98 3 2 3 6 4" xfId="32005" xr:uid="{00000000-0005-0000-0000-0000E8C90000}"/>
    <cellStyle name="Normal 98 3 2 3 6 5" xfId="40237" xr:uid="{00000000-0005-0000-0000-0000E9C90000}"/>
    <cellStyle name="Normal 98 3 2 3 6 6" xfId="49748" xr:uid="{00000000-0005-0000-0000-0000EAC90000}"/>
    <cellStyle name="Normal 98 3 2 3 7" xfId="10099" xr:uid="{00000000-0005-0000-0000-0000EBC90000}"/>
    <cellStyle name="Normal 98 3 2 3 8" xfId="18258" xr:uid="{00000000-0005-0000-0000-0000ECC90000}"/>
    <cellStyle name="Normal 98 3 2 3 9" xfId="26411" xr:uid="{00000000-0005-0000-0000-0000EDC90000}"/>
    <cellStyle name="Normal 98 3 2 30" xfId="9766" xr:uid="{00000000-0005-0000-0000-0000EEC90000}"/>
    <cellStyle name="Normal 98 3 2 30 2" xfId="43821" xr:uid="{00000000-0005-0000-0000-0000EFC90000}"/>
    <cellStyle name="Normal 98 3 2 30 3" xfId="53332" xr:uid="{00000000-0005-0000-0000-0000F0C90000}"/>
    <cellStyle name="Normal 98 3 2 31" xfId="9845" xr:uid="{00000000-0005-0000-0000-0000F1C90000}"/>
    <cellStyle name="Normal 98 3 2 31 2" xfId="43900" xr:uid="{00000000-0005-0000-0000-0000F2C90000}"/>
    <cellStyle name="Normal 98 3 2 31 3" xfId="53411" xr:uid="{00000000-0005-0000-0000-0000F3C90000}"/>
    <cellStyle name="Normal 98 3 2 32" xfId="9939" xr:uid="{00000000-0005-0000-0000-0000F4C90000}"/>
    <cellStyle name="Normal 98 3 2 33" xfId="18098" xr:uid="{00000000-0005-0000-0000-0000F5C90000}"/>
    <cellStyle name="Normal 98 3 2 34" xfId="26251" xr:uid="{00000000-0005-0000-0000-0000F6C90000}"/>
    <cellStyle name="Normal 98 3 2 35" xfId="34404" xr:uid="{00000000-0005-0000-0000-0000F7C90000}"/>
    <cellStyle name="Normal 98 3 2 36" xfId="34483" xr:uid="{00000000-0005-0000-0000-0000F8C90000}"/>
    <cellStyle name="Normal 98 3 2 37" xfId="43994" xr:uid="{00000000-0005-0000-0000-0000F9C90000}"/>
    <cellStyle name="Normal 98 3 2 38" xfId="53505" xr:uid="{00000000-0005-0000-0000-0000FAC90000}"/>
    <cellStyle name="Normal 98 3 2 39" xfId="53584" xr:uid="{00000000-0005-0000-0000-0000FBC90000}"/>
    <cellStyle name="Normal 98 3 2 4" xfId="733" xr:uid="{00000000-0005-0000-0000-0000FCC90000}"/>
    <cellStyle name="Normal 98 3 2 4 10" xfId="44314" xr:uid="{00000000-0005-0000-0000-0000FDC90000}"/>
    <cellStyle name="Normal 98 3 2 4 2" xfId="1379" xr:uid="{00000000-0005-0000-0000-0000FEC90000}"/>
    <cellStyle name="Normal 98 3 2 4 2 2" xfId="2662" xr:uid="{00000000-0005-0000-0000-0000FFC90000}"/>
    <cellStyle name="Normal 98 3 2 4 2 2 2" xfId="5702" xr:uid="{00000000-0005-0000-0000-000000CA0000}"/>
    <cellStyle name="Normal 98 3 2 4 2 2 2 2" xfId="15219" xr:uid="{00000000-0005-0000-0000-000001CA0000}"/>
    <cellStyle name="Normal 98 3 2 4 2 2 2 3" xfId="23372" xr:uid="{00000000-0005-0000-0000-000002CA0000}"/>
    <cellStyle name="Normal 98 3 2 4 2 2 2 4" xfId="31525" xr:uid="{00000000-0005-0000-0000-000003CA0000}"/>
    <cellStyle name="Normal 98 3 2 4 2 2 2 5" xfId="39757" xr:uid="{00000000-0005-0000-0000-000004CA0000}"/>
    <cellStyle name="Normal 98 3 2 4 2 2 2 6" xfId="49268" xr:uid="{00000000-0005-0000-0000-000005CA0000}"/>
    <cellStyle name="Normal 98 3 2 4 2 2 3" xfId="8262" xr:uid="{00000000-0005-0000-0000-000006CA0000}"/>
    <cellStyle name="Normal 98 3 2 4 2 2 3 2" xfId="17779" xr:uid="{00000000-0005-0000-0000-000007CA0000}"/>
    <cellStyle name="Normal 98 3 2 4 2 2 3 3" xfId="25932" xr:uid="{00000000-0005-0000-0000-000008CA0000}"/>
    <cellStyle name="Normal 98 3 2 4 2 2 3 4" xfId="34085" xr:uid="{00000000-0005-0000-0000-000009CA0000}"/>
    <cellStyle name="Normal 98 3 2 4 2 2 3 5" xfId="42317" xr:uid="{00000000-0005-0000-0000-00000ACA0000}"/>
    <cellStyle name="Normal 98 3 2 4 2 2 3 6" xfId="51828" xr:uid="{00000000-0005-0000-0000-00000BCA0000}"/>
    <cellStyle name="Normal 98 3 2 4 2 2 4" xfId="12179" xr:uid="{00000000-0005-0000-0000-00000CCA0000}"/>
    <cellStyle name="Normal 98 3 2 4 2 2 5" xfId="20338" xr:uid="{00000000-0005-0000-0000-00000DCA0000}"/>
    <cellStyle name="Normal 98 3 2 4 2 2 6" xfId="28491" xr:uid="{00000000-0005-0000-0000-00000ECA0000}"/>
    <cellStyle name="Normal 98 3 2 4 2 2 7" xfId="36723" xr:uid="{00000000-0005-0000-0000-00000FCA0000}"/>
    <cellStyle name="Normal 98 3 2 4 2 2 8" xfId="46234" xr:uid="{00000000-0005-0000-0000-000010CA0000}"/>
    <cellStyle name="Normal 98 3 2 4 2 3" xfId="4422" xr:uid="{00000000-0005-0000-0000-000011CA0000}"/>
    <cellStyle name="Normal 98 3 2 4 2 3 2" xfId="13939" xr:uid="{00000000-0005-0000-0000-000012CA0000}"/>
    <cellStyle name="Normal 98 3 2 4 2 3 3" xfId="22092" xr:uid="{00000000-0005-0000-0000-000013CA0000}"/>
    <cellStyle name="Normal 98 3 2 4 2 3 4" xfId="30245" xr:uid="{00000000-0005-0000-0000-000014CA0000}"/>
    <cellStyle name="Normal 98 3 2 4 2 3 5" xfId="38477" xr:uid="{00000000-0005-0000-0000-000015CA0000}"/>
    <cellStyle name="Normal 98 3 2 4 2 3 6" xfId="47988" xr:uid="{00000000-0005-0000-0000-000016CA0000}"/>
    <cellStyle name="Normal 98 3 2 4 2 4" xfId="6982" xr:uid="{00000000-0005-0000-0000-000017CA0000}"/>
    <cellStyle name="Normal 98 3 2 4 2 4 2" xfId="16499" xr:uid="{00000000-0005-0000-0000-000018CA0000}"/>
    <cellStyle name="Normal 98 3 2 4 2 4 3" xfId="24652" xr:uid="{00000000-0005-0000-0000-000019CA0000}"/>
    <cellStyle name="Normal 98 3 2 4 2 4 4" xfId="32805" xr:uid="{00000000-0005-0000-0000-00001ACA0000}"/>
    <cellStyle name="Normal 98 3 2 4 2 4 5" xfId="41037" xr:uid="{00000000-0005-0000-0000-00001BCA0000}"/>
    <cellStyle name="Normal 98 3 2 4 2 4 6" xfId="50548" xr:uid="{00000000-0005-0000-0000-00001CCA0000}"/>
    <cellStyle name="Normal 98 3 2 4 2 5" xfId="10899" xr:uid="{00000000-0005-0000-0000-00001DCA0000}"/>
    <cellStyle name="Normal 98 3 2 4 2 6" xfId="19058" xr:uid="{00000000-0005-0000-0000-00001ECA0000}"/>
    <cellStyle name="Normal 98 3 2 4 2 7" xfId="27211" xr:uid="{00000000-0005-0000-0000-00001FCA0000}"/>
    <cellStyle name="Normal 98 3 2 4 2 8" xfId="35443" xr:uid="{00000000-0005-0000-0000-000020CA0000}"/>
    <cellStyle name="Normal 98 3 2 4 2 9" xfId="44954" xr:uid="{00000000-0005-0000-0000-000021CA0000}"/>
    <cellStyle name="Normal 98 3 2 4 3" xfId="2022" xr:uid="{00000000-0005-0000-0000-000022CA0000}"/>
    <cellStyle name="Normal 98 3 2 4 3 2" xfId="5062" xr:uid="{00000000-0005-0000-0000-000023CA0000}"/>
    <cellStyle name="Normal 98 3 2 4 3 2 2" xfId="14579" xr:uid="{00000000-0005-0000-0000-000024CA0000}"/>
    <cellStyle name="Normal 98 3 2 4 3 2 3" xfId="22732" xr:uid="{00000000-0005-0000-0000-000025CA0000}"/>
    <cellStyle name="Normal 98 3 2 4 3 2 4" xfId="30885" xr:uid="{00000000-0005-0000-0000-000026CA0000}"/>
    <cellStyle name="Normal 98 3 2 4 3 2 5" xfId="39117" xr:uid="{00000000-0005-0000-0000-000027CA0000}"/>
    <cellStyle name="Normal 98 3 2 4 3 2 6" xfId="48628" xr:uid="{00000000-0005-0000-0000-000028CA0000}"/>
    <cellStyle name="Normal 98 3 2 4 3 3" xfId="7622" xr:uid="{00000000-0005-0000-0000-000029CA0000}"/>
    <cellStyle name="Normal 98 3 2 4 3 3 2" xfId="17139" xr:uid="{00000000-0005-0000-0000-00002ACA0000}"/>
    <cellStyle name="Normal 98 3 2 4 3 3 3" xfId="25292" xr:uid="{00000000-0005-0000-0000-00002BCA0000}"/>
    <cellStyle name="Normal 98 3 2 4 3 3 4" xfId="33445" xr:uid="{00000000-0005-0000-0000-00002CCA0000}"/>
    <cellStyle name="Normal 98 3 2 4 3 3 5" xfId="41677" xr:uid="{00000000-0005-0000-0000-00002DCA0000}"/>
    <cellStyle name="Normal 98 3 2 4 3 3 6" xfId="51188" xr:uid="{00000000-0005-0000-0000-00002ECA0000}"/>
    <cellStyle name="Normal 98 3 2 4 3 4" xfId="11539" xr:uid="{00000000-0005-0000-0000-00002FCA0000}"/>
    <cellStyle name="Normal 98 3 2 4 3 5" xfId="19698" xr:uid="{00000000-0005-0000-0000-000030CA0000}"/>
    <cellStyle name="Normal 98 3 2 4 3 6" xfId="27851" xr:uid="{00000000-0005-0000-0000-000031CA0000}"/>
    <cellStyle name="Normal 98 3 2 4 3 7" xfId="36083" xr:uid="{00000000-0005-0000-0000-000032CA0000}"/>
    <cellStyle name="Normal 98 3 2 4 3 8" xfId="45594" xr:uid="{00000000-0005-0000-0000-000033CA0000}"/>
    <cellStyle name="Normal 98 3 2 4 4" xfId="3779" xr:uid="{00000000-0005-0000-0000-000034CA0000}"/>
    <cellStyle name="Normal 98 3 2 4 4 2" xfId="13296" xr:uid="{00000000-0005-0000-0000-000035CA0000}"/>
    <cellStyle name="Normal 98 3 2 4 4 3" xfId="21452" xr:uid="{00000000-0005-0000-0000-000036CA0000}"/>
    <cellStyle name="Normal 98 3 2 4 4 4" xfId="29605" xr:uid="{00000000-0005-0000-0000-000037CA0000}"/>
    <cellStyle name="Normal 98 3 2 4 4 5" xfId="37837" xr:uid="{00000000-0005-0000-0000-000038CA0000}"/>
    <cellStyle name="Normal 98 3 2 4 4 6" xfId="47348" xr:uid="{00000000-0005-0000-0000-000039CA0000}"/>
    <cellStyle name="Normal 98 3 2 4 5" xfId="6342" xr:uid="{00000000-0005-0000-0000-00003ACA0000}"/>
    <cellStyle name="Normal 98 3 2 4 5 2" xfId="15859" xr:uid="{00000000-0005-0000-0000-00003BCA0000}"/>
    <cellStyle name="Normal 98 3 2 4 5 3" xfId="24012" xr:uid="{00000000-0005-0000-0000-00003CCA0000}"/>
    <cellStyle name="Normal 98 3 2 4 5 4" xfId="32165" xr:uid="{00000000-0005-0000-0000-00003DCA0000}"/>
    <cellStyle name="Normal 98 3 2 4 5 5" xfId="40397" xr:uid="{00000000-0005-0000-0000-00003ECA0000}"/>
    <cellStyle name="Normal 98 3 2 4 5 6" xfId="49908" xr:uid="{00000000-0005-0000-0000-00003FCA0000}"/>
    <cellStyle name="Normal 98 3 2 4 6" xfId="10259" xr:uid="{00000000-0005-0000-0000-000040CA0000}"/>
    <cellStyle name="Normal 98 3 2 4 7" xfId="18418" xr:uid="{00000000-0005-0000-0000-000041CA0000}"/>
    <cellStyle name="Normal 98 3 2 4 8" xfId="26571" xr:uid="{00000000-0005-0000-0000-000042CA0000}"/>
    <cellStyle name="Normal 98 3 2 4 9" xfId="34803" xr:uid="{00000000-0005-0000-0000-000043CA0000}"/>
    <cellStyle name="Normal 98 3 2 40" xfId="53663" xr:uid="{00000000-0005-0000-0000-000044CA0000}"/>
    <cellStyle name="Normal 98 3 2 41" xfId="53742" xr:uid="{00000000-0005-0000-0000-000045CA0000}"/>
    <cellStyle name="Normal 98 3 2 42" xfId="53821" xr:uid="{00000000-0005-0000-0000-000046CA0000}"/>
    <cellStyle name="Normal 98 3 2 5" xfId="1059" xr:uid="{00000000-0005-0000-0000-000047CA0000}"/>
    <cellStyle name="Normal 98 3 2 5 2" xfId="2342" xr:uid="{00000000-0005-0000-0000-000048CA0000}"/>
    <cellStyle name="Normal 98 3 2 5 2 2" xfId="5382" xr:uid="{00000000-0005-0000-0000-000049CA0000}"/>
    <cellStyle name="Normal 98 3 2 5 2 2 2" xfId="14899" xr:uid="{00000000-0005-0000-0000-00004ACA0000}"/>
    <cellStyle name="Normal 98 3 2 5 2 2 3" xfId="23052" xr:uid="{00000000-0005-0000-0000-00004BCA0000}"/>
    <cellStyle name="Normal 98 3 2 5 2 2 4" xfId="31205" xr:uid="{00000000-0005-0000-0000-00004CCA0000}"/>
    <cellStyle name="Normal 98 3 2 5 2 2 5" xfId="39437" xr:uid="{00000000-0005-0000-0000-00004DCA0000}"/>
    <cellStyle name="Normal 98 3 2 5 2 2 6" xfId="48948" xr:uid="{00000000-0005-0000-0000-00004ECA0000}"/>
    <cellStyle name="Normal 98 3 2 5 2 3" xfId="7942" xr:uid="{00000000-0005-0000-0000-00004FCA0000}"/>
    <cellStyle name="Normal 98 3 2 5 2 3 2" xfId="17459" xr:uid="{00000000-0005-0000-0000-000050CA0000}"/>
    <cellStyle name="Normal 98 3 2 5 2 3 3" xfId="25612" xr:uid="{00000000-0005-0000-0000-000051CA0000}"/>
    <cellStyle name="Normal 98 3 2 5 2 3 4" xfId="33765" xr:uid="{00000000-0005-0000-0000-000052CA0000}"/>
    <cellStyle name="Normal 98 3 2 5 2 3 5" xfId="41997" xr:uid="{00000000-0005-0000-0000-000053CA0000}"/>
    <cellStyle name="Normal 98 3 2 5 2 3 6" xfId="51508" xr:uid="{00000000-0005-0000-0000-000054CA0000}"/>
    <cellStyle name="Normal 98 3 2 5 2 4" xfId="11859" xr:uid="{00000000-0005-0000-0000-000055CA0000}"/>
    <cellStyle name="Normal 98 3 2 5 2 5" xfId="20018" xr:uid="{00000000-0005-0000-0000-000056CA0000}"/>
    <cellStyle name="Normal 98 3 2 5 2 6" xfId="28171" xr:uid="{00000000-0005-0000-0000-000057CA0000}"/>
    <cellStyle name="Normal 98 3 2 5 2 7" xfId="36403" xr:uid="{00000000-0005-0000-0000-000058CA0000}"/>
    <cellStyle name="Normal 98 3 2 5 2 8" xfId="45914" xr:uid="{00000000-0005-0000-0000-000059CA0000}"/>
    <cellStyle name="Normal 98 3 2 5 3" xfId="4102" xr:uid="{00000000-0005-0000-0000-00005ACA0000}"/>
    <cellStyle name="Normal 98 3 2 5 3 2" xfId="13619" xr:uid="{00000000-0005-0000-0000-00005BCA0000}"/>
    <cellStyle name="Normal 98 3 2 5 3 3" xfId="21772" xr:uid="{00000000-0005-0000-0000-00005CCA0000}"/>
    <cellStyle name="Normal 98 3 2 5 3 4" xfId="29925" xr:uid="{00000000-0005-0000-0000-00005DCA0000}"/>
    <cellStyle name="Normal 98 3 2 5 3 5" xfId="38157" xr:uid="{00000000-0005-0000-0000-00005ECA0000}"/>
    <cellStyle name="Normal 98 3 2 5 3 6" xfId="47668" xr:uid="{00000000-0005-0000-0000-00005FCA0000}"/>
    <cellStyle name="Normal 98 3 2 5 4" xfId="6662" xr:uid="{00000000-0005-0000-0000-000060CA0000}"/>
    <cellStyle name="Normal 98 3 2 5 4 2" xfId="16179" xr:uid="{00000000-0005-0000-0000-000061CA0000}"/>
    <cellStyle name="Normal 98 3 2 5 4 3" xfId="24332" xr:uid="{00000000-0005-0000-0000-000062CA0000}"/>
    <cellStyle name="Normal 98 3 2 5 4 4" xfId="32485" xr:uid="{00000000-0005-0000-0000-000063CA0000}"/>
    <cellStyle name="Normal 98 3 2 5 4 5" xfId="40717" xr:uid="{00000000-0005-0000-0000-000064CA0000}"/>
    <cellStyle name="Normal 98 3 2 5 4 6" xfId="50228" xr:uid="{00000000-0005-0000-0000-000065CA0000}"/>
    <cellStyle name="Normal 98 3 2 5 5" xfId="10579" xr:uid="{00000000-0005-0000-0000-000066CA0000}"/>
    <cellStyle name="Normal 98 3 2 5 6" xfId="18738" xr:uid="{00000000-0005-0000-0000-000067CA0000}"/>
    <cellStyle name="Normal 98 3 2 5 7" xfId="26891" xr:uid="{00000000-0005-0000-0000-000068CA0000}"/>
    <cellStyle name="Normal 98 3 2 5 8" xfId="35123" xr:uid="{00000000-0005-0000-0000-000069CA0000}"/>
    <cellStyle name="Normal 98 3 2 5 9" xfId="44634" xr:uid="{00000000-0005-0000-0000-00006ACA0000}"/>
    <cellStyle name="Normal 98 3 2 6" xfId="1702" xr:uid="{00000000-0005-0000-0000-00006BCA0000}"/>
    <cellStyle name="Normal 98 3 2 6 2" xfId="4742" xr:uid="{00000000-0005-0000-0000-00006CCA0000}"/>
    <cellStyle name="Normal 98 3 2 6 2 2" xfId="14259" xr:uid="{00000000-0005-0000-0000-00006DCA0000}"/>
    <cellStyle name="Normal 98 3 2 6 2 3" xfId="22412" xr:uid="{00000000-0005-0000-0000-00006ECA0000}"/>
    <cellStyle name="Normal 98 3 2 6 2 4" xfId="30565" xr:uid="{00000000-0005-0000-0000-00006FCA0000}"/>
    <cellStyle name="Normal 98 3 2 6 2 5" xfId="38797" xr:uid="{00000000-0005-0000-0000-000070CA0000}"/>
    <cellStyle name="Normal 98 3 2 6 2 6" xfId="48308" xr:uid="{00000000-0005-0000-0000-000071CA0000}"/>
    <cellStyle name="Normal 98 3 2 6 3" xfId="7302" xr:uid="{00000000-0005-0000-0000-000072CA0000}"/>
    <cellStyle name="Normal 98 3 2 6 3 2" xfId="16819" xr:uid="{00000000-0005-0000-0000-000073CA0000}"/>
    <cellStyle name="Normal 98 3 2 6 3 3" xfId="24972" xr:uid="{00000000-0005-0000-0000-000074CA0000}"/>
    <cellStyle name="Normal 98 3 2 6 3 4" xfId="33125" xr:uid="{00000000-0005-0000-0000-000075CA0000}"/>
    <cellStyle name="Normal 98 3 2 6 3 5" xfId="41357" xr:uid="{00000000-0005-0000-0000-000076CA0000}"/>
    <cellStyle name="Normal 98 3 2 6 3 6" xfId="50868" xr:uid="{00000000-0005-0000-0000-000077CA0000}"/>
    <cellStyle name="Normal 98 3 2 6 4" xfId="11219" xr:uid="{00000000-0005-0000-0000-000078CA0000}"/>
    <cellStyle name="Normal 98 3 2 6 5" xfId="19378" xr:uid="{00000000-0005-0000-0000-000079CA0000}"/>
    <cellStyle name="Normal 98 3 2 6 6" xfId="27531" xr:uid="{00000000-0005-0000-0000-00007ACA0000}"/>
    <cellStyle name="Normal 98 3 2 6 7" xfId="35763" xr:uid="{00000000-0005-0000-0000-00007BCA0000}"/>
    <cellStyle name="Normal 98 3 2 6 8" xfId="45274" xr:uid="{00000000-0005-0000-0000-00007CCA0000}"/>
    <cellStyle name="Normal 98 3 2 7" xfId="2981" xr:uid="{00000000-0005-0000-0000-00007DCA0000}"/>
    <cellStyle name="Normal 98 3 2 7 2" xfId="12498" xr:uid="{00000000-0005-0000-0000-00007ECA0000}"/>
    <cellStyle name="Normal 98 3 2 7 3" xfId="20657" xr:uid="{00000000-0005-0000-0000-00007FCA0000}"/>
    <cellStyle name="Normal 98 3 2 7 4" xfId="28810" xr:uid="{00000000-0005-0000-0000-000080CA0000}"/>
    <cellStyle name="Normal 98 3 2 7 5" xfId="37042" xr:uid="{00000000-0005-0000-0000-000081CA0000}"/>
    <cellStyle name="Normal 98 3 2 7 6" xfId="46553" xr:uid="{00000000-0005-0000-0000-000082CA0000}"/>
    <cellStyle name="Normal 98 3 2 8" xfId="3060" xr:uid="{00000000-0005-0000-0000-000083CA0000}"/>
    <cellStyle name="Normal 98 3 2 8 2" xfId="12577" xr:uid="{00000000-0005-0000-0000-000084CA0000}"/>
    <cellStyle name="Normal 98 3 2 8 3" xfId="20736" xr:uid="{00000000-0005-0000-0000-000085CA0000}"/>
    <cellStyle name="Normal 98 3 2 8 4" xfId="28889" xr:uid="{00000000-0005-0000-0000-000086CA0000}"/>
    <cellStyle name="Normal 98 3 2 8 5" xfId="37121" xr:uid="{00000000-0005-0000-0000-000087CA0000}"/>
    <cellStyle name="Normal 98 3 2 8 6" xfId="46632" xr:uid="{00000000-0005-0000-0000-000088CA0000}"/>
    <cellStyle name="Normal 98 3 2 9" xfId="3139" xr:uid="{00000000-0005-0000-0000-000089CA0000}"/>
    <cellStyle name="Normal 98 3 2 9 2" xfId="12656" xr:uid="{00000000-0005-0000-0000-00008ACA0000}"/>
    <cellStyle name="Normal 98 3 2 9 3" xfId="20815" xr:uid="{00000000-0005-0000-0000-00008BCA0000}"/>
    <cellStyle name="Normal 98 3 2 9 4" xfId="28968" xr:uid="{00000000-0005-0000-0000-00008CCA0000}"/>
    <cellStyle name="Normal 98 3 2 9 5" xfId="37200" xr:uid="{00000000-0005-0000-0000-00008DCA0000}"/>
    <cellStyle name="Normal 98 3 2 9 6" xfId="46711" xr:uid="{00000000-0005-0000-0000-00008ECA0000}"/>
    <cellStyle name="Normal 98 3 20" xfId="8850" xr:uid="{00000000-0005-0000-0000-00008FCA0000}"/>
    <cellStyle name="Normal 98 3 20 2" xfId="42905" xr:uid="{00000000-0005-0000-0000-000090CA0000}"/>
    <cellStyle name="Normal 98 3 20 3" xfId="52416" xr:uid="{00000000-0005-0000-0000-000091CA0000}"/>
    <cellStyle name="Normal 98 3 21" xfId="8929" xr:uid="{00000000-0005-0000-0000-000092CA0000}"/>
    <cellStyle name="Normal 98 3 21 2" xfId="42984" xr:uid="{00000000-0005-0000-0000-000093CA0000}"/>
    <cellStyle name="Normal 98 3 21 3" xfId="52495" xr:uid="{00000000-0005-0000-0000-000094CA0000}"/>
    <cellStyle name="Normal 98 3 22" xfId="9008" xr:uid="{00000000-0005-0000-0000-000095CA0000}"/>
    <cellStyle name="Normal 98 3 22 2" xfId="43063" xr:uid="{00000000-0005-0000-0000-000096CA0000}"/>
    <cellStyle name="Normal 98 3 22 3" xfId="52574" xr:uid="{00000000-0005-0000-0000-000097CA0000}"/>
    <cellStyle name="Normal 98 3 23" xfId="9087" xr:uid="{00000000-0005-0000-0000-000098CA0000}"/>
    <cellStyle name="Normal 98 3 23 2" xfId="43142" xr:uid="{00000000-0005-0000-0000-000099CA0000}"/>
    <cellStyle name="Normal 98 3 23 3" xfId="52653" xr:uid="{00000000-0005-0000-0000-00009ACA0000}"/>
    <cellStyle name="Normal 98 3 24" xfId="9166" xr:uid="{00000000-0005-0000-0000-00009BCA0000}"/>
    <cellStyle name="Normal 98 3 24 2" xfId="43221" xr:uid="{00000000-0005-0000-0000-00009CCA0000}"/>
    <cellStyle name="Normal 98 3 24 3" xfId="52732" xr:uid="{00000000-0005-0000-0000-00009DCA0000}"/>
    <cellStyle name="Normal 98 3 25" xfId="9245" xr:uid="{00000000-0005-0000-0000-00009ECA0000}"/>
    <cellStyle name="Normal 98 3 25 2" xfId="43300" xr:uid="{00000000-0005-0000-0000-00009FCA0000}"/>
    <cellStyle name="Normal 98 3 25 3" xfId="52811" xr:uid="{00000000-0005-0000-0000-0000A0CA0000}"/>
    <cellStyle name="Normal 98 3 26" xfId="9324" xr:uid="{00000000-0005-0000-0000-0000A1CA0000}"/>
    <cellStyle name="Normal 98 3 26 2" xfId="43379" xr:uid="{00000000-0005-0000-0000-0000A2CA0000}"/>
    <cellStyle name="Normal 98 3 26 3" xfId="52890" xr:uid="{00000000-0005-0000-0000-0000A3CA0000}"/>
    <cellStyle name="Normal 98 3 27" xfId="9403" xr:uid="{00000000-0005-0000-0000-0000A4CA0000}"/>
    <cellStyle name="Normal 98 3 27 2" xfId="43458" xr:uid="{00000000-0005-0000-0000-0000A5CA0000}"/>
    <cellStyle name="Normal 98 3 27 3" xfId="52969" xr:uid="{00000000-0005-0000-0000-0000A6CA0000}"/>
    <cellStyle name="Normal 98 3 28" xfId="9482" xr:uid="{00000000-0005-0000-0000-0000A7CA0000}"/>
    <cellStyle name="Normal 98 3 28 2" xfId="43537" xr:uid="{00000000-0005-0000-0000-0000A8CA0000}"/>
    <cellStyle name="Normal 98 3 28 3" xfId="53048" xr:uid="{00000000-0005-0000-0000-0000A9CA0000}"/>
    <cellStyle name="Normal 98 3 29" xfId="9561" xr:uid="{00000000-0005-0000-0000-0000AACA0000}"/>
    <cellStyle name="Normal 98 3 29 2" xfId="43616" xr:uid="{00000000-0005-0000-0000-0000ABCA0000}"/>
    <cellStyle name="Normal 98 3 29 3" xfId="53127" xr:uid="{00000000-0005-0000-0000-0000ACCA0000}"/>
    <cellStyle name="Normal 98 3 3" xfId="442" xr:uid="{00000000-0005-0000-0000-0000ADCA0000}"/>
    <cellStyle name="Normal 98 3 3 10" xfId="26284" xr:uid="{00000000-0005-0000-0000-0000AECA0000}"/>
    <cellStyle name="Normal 98 3 3 11" xfId="34516" xr:uid="{00000000-0005-0000-0000-0000AFCA0000}"/>
    <cellStyle name="Normal 98 3 3 12" xfId="44027" xr:uid="{00000000-0005-0000-0000-0000B0CA0000}"/>
    <cellStyle name="Normal 98 3 3 2" xfId="603" xr:uid="{00000000-0005-0000-0000-0000B1CA0000}"/>
    <cellStyle name="Normal 98 3 3 2 10" xfId="34676" xr:uid="{00000000-0005-0000-0000-0000B2CA0000}"/>
    <cellStyle name="Normal 98 3 3 2 11" xfId="44187" xr:uid="{00000000-0005-0000-0000-0000B3CA0000}"/>
    <cellStyle name="Normal 98 3 3 2 2" xfId="929" xr:uid="{00000000-0005-0000-0000-0000B4CA0000}"/>
    <cellStyle name="Normal 98 3 3 2 2 10" xfId="44507" xr:uid="{00000000-0005-0000-0000-0000B5CA0000}"/>
    <cellStyle name="Normal 98 3 3 2 2 2" xfId="1572" xr:uid="{00000000-0005-0000-0000-0000B6CA0000}"/>
    <cellStyle name="Normal 98 3 3 2 2 2 2" xfId="2855" xr:uid="{00000000-0005-0000-0000-0000B7CA0000}"/>
    <cellStyle name="Normal 98 3 3 2 2 2 2 2" xfId="5895" xr:uid="{00000000-0005-0000-0000-0000B8CA0000}"/>
    <cellStyle name="Normal 98 3 3 2 2 2 2 2 2" xfId="15412" xr:uid="{00000000-0005-0000-0000-0000B9CA0000}"/>
    <cellStyle name="Normal 98 3 3 2 2 2 2 2 3" xfId="23565" xr:uid="{00000000-0005-0000-0000-0000BACA0000}"/>
    <cellStyle name="Normal 98 3 3 2 2 2 2 2 4" xfId="31718" xr:uid="{00000000-0005-0000-0000-0000BBCA0000}"/>
    <cellStyle name="Normal 98 3 3 2 2 2 2 2 5" xfId="39950" xr:uid="{00000000-0005-0000-0000-0000BCCA0000}"/>
    <cellStyle name="Normal 98 3 3 2 2 2 2 2 6" xfId="49461" xr:uid="{00000000-0005-0000-0000-0000BDCA0000}"/>
    <cellStyle name="Normal 98 3 3 2 2 2 2 3" xfId="8455" xr:uid="{00000000-0005-0000-0000-0000BECA0000}"/>
    <cellStyle name="Normal 98 3 3 2 2 2 2 3 2" xfId="17972" xr:uid="{00000000-0005-0000-0000-0000BFCA0000}"/>
    <cellStyle name="Normal 98 3 3 2 2 2 2 3 3" xfId="26125" xr:uid="{00000000-0005-0000-0000-0000C0CA0000}"/>
    <cellStyle name="Normal 98 3 3 2 2 2 2 3 4" xfId="34278" xr:uid="{00000000-0005-0000-0000-0000C1CA0000}"/>
    <cellStyle name="Normal 98 3 3 2 2 2 2 3 5" xfId="42510" xr:uid="{00000000-0005-0000-0000-0000C2CA0000}"/>
    <cellStyle name="Normal 98 3 3 2 2 2 2 3 6" xfId="52021" xr:uid="{00000000-0005-0000-0000-0000C3CA0000}"/>
    <cellStyle name="Normal 98 3 3 2 2 2 2 4" xfId="12372" xr:uid="{00000000-0005-0000-0000-0000C4CA0000}"/>
    <cellStyle name="Normal 98 3 3 2 2 2 2 5" xfId="20531" xr:uid="{00000000-0005-0000-0000-0000C5CA0000}"/>
    <cellStyle name="Normal 98 3 3 2 2 2 2 6" xfId="28684" xr:uid="{00000000-0005-0000-0000-0000C6CA0000}"/>
    <cellStyle name="Normal 98 3 3 2 2 2 2 7" xfId="36916" xr:uid="{00000000-0005-0000-0000-0000C7CA0000}"/>
    <cellStyle name="Normal 98 3 3 2 2 2 2 8" xfId="46427" xr:uid="{00000000-0005-0000-0000-0000C8CA0000}"/>
    <cellStyle name="Normal 98 3 3 2 2 2 3" xfId="4615" xr:uid="{00000000-0005-0000-0000-0000C9CA0000}"/>
    <cellStyle name="Normal 98 3 3 2 2 2 3 2" xfId="14132" xr:uid="{00000000-0005-0000-0000-0000CACA0000}"/>
    <cellStyle name="Normal 98 3 3 2 2 2 3 3" xfId="22285" xr:uid="{00000000-0005-0000-0000-0000CBCA0000}"/>
    <cellStyle name="Normal 98 3 3 2 2 2 3 4" xfId="30438" xr:uid="{00000000-0005-0000-0000-0000CCCA0000}"/>
    <cellStyle name="Normal 98 3 3 2 2 2 3 5" xfId="38670" xr:uid="{00000000-0005-0000-0000-0000CDCA0000}"/>
    <cellStyle name="Normal 98 3 3 2 2 2 3 6" xfId="48181" xr:uid="{00000000-0005-0000-0000-0000CECA0000}"/>
    <cellStyle name="Normal 98 3 3 2 2 2 4" xfId="7175" xr:uid="{00000000-0005-0000-0000-0000CFCA0000}"/>
    <cellStyle name="Normal 98 3 3 2 2 2 4 2" xfId="16692" xr:uid="{00000000-0005-0000-0000-0000D0CA0000}"/>
    <cellStyle name="Normal 98 3 3 2 2 2 4 3" xfId="24845" xr:uid="{00000000-0005-0000-0000-0000D1CA0000}"/>
    <cellStyle name="Normal 98 3 3 2 2 2 4 4" xfId="32998" xr:uid="{00000000-0005-0000-0000-0000D2CA0000}"/>
    <cellStyle name="Normal 98 3 3 2 2 2 4 5" xfId="41230" xr:uid="{00000000-0005-0000-0000-0000D3CA0000}"/>
    <cellStyle name="Normal 98 3 3 2 2 2 4 6" xfId="50741" xr:uid="{00000000-0005-0000-0000-0000D4CA0000}"/>
    <cellStyle name="Normal 98 3 3 2 2 2 5" xfId="11092" xr:uid="{00000000-0005-0000-0000-0000D5CA0000}"/>
    <cellStyle name="Normal 98 3 3 2 2 2 6" xfId="19251" xr:uid="{00000000-0005-0000-0000-0000D6CA0000}"/>
    <cellStyle name="Normal 98 3 3 2 2 2 7" xfId="27404" xr:uid="{00000000-0005-0000-0000-0000D7CA0000}"/>
    <cellStyle name="Normal 98 3 3 2 2 2 8" xfId="35636" xr:uid="{00000000-0005-0000-0000-0000D8CA0000}"/>
    <cellStyle name="Normal 98 3 3 2 2 2 9" xfId="45147" xr:uid="{00000000-0005-0000-0000-0000D9CA0000}"/>
    <cellStyle name="Normal 98 3 3 2 2 3" xfId="2215" xr:uid="{00000000-0005-0000-0000-0000DACA0000}"/>
    <cellStyle name="Normal 98 3 3 2 2 3 2" xfId="5255" xr:uid="{00000000-0005-0000-0000-0000DBCA0000}"/>
    <cellStyle name="Normal 98 3 3 2 2 3 2 2" xfId="14772" xr:uid="{00000000-0005-0000-0000-0000DCCA0000}"/>
    <cellStyle name="Normal 98 3 3 2 2 3 2 3" xfId="22925" xr:uid="{00000000-0005-0000-0000-0000DDCA0000}"/>
    <cellStyle name="Normal 98 3 3 2 2 3 2 4" xfId="31078" xr:uid="{00000000-0005-0000-0000-0000DECA0000}"/>
    <cellStyle name="Normal 98 3 3 2 2 3 2 5" xfId="39310" xr:uid="{00000000-0005-0000-0000-0000DFCA0000}"/>
    <cellStyle name="Normal 98 3 3 2 2 3 2 6" xfId="48821" xr:uid="{00000000-0005-0000-0000-0000E0CA0000}"/>
    <cellStyle name="Normal 98 3 3 2 2 3 3" xfId="7815" xr:uid="{00000000-0005-0000-0000-0000E1CA0000}"/>
    <cellStyle name="Normal 98 3 3 2 2 3 3 2" xfId="17332" xr:uid="{00000000-0005-0000-0000-0000E2CA0000}"/>
    <cellStyle name="Normal 98 3 3 2 2 3 3 3" xfId="25485" xr:uid="{00000000-0005-0000-0000-0000E3CA0000}"/>
    <cellStyle name="Normal 98 3 3 2 2 3 3 4" xfId="33638" xr:uid="{00000000-0005-0000-0000-0000E4CA0000}"/>
    <cellStyle name="Normal 98 3 3 2 2 3 3 5" xfId="41870" xr:uid="{00000000-0005-0000-0000-0000E5CA0000}"/>
    <cellStyle name="Normal 98 3 3 2 2 3 3 6" xfId="51381" xr:uid="{00000000-0005-0000-0000-0000E6CA0000}"/>
    <cellStyle name="Normal 98 3 3 2 2 3 4" xfId="11732" xr:uid="{00000000-0005-0000-0000-0000E7CA0000}"/>
    <cellStyle name="Normal 98 3 3 2 2 3 5" xfId="19891" xr:uid="{00000000-0005-0000-0000-0000E8CA0000}"/>
    <cellStyle name="Normal 98 3 3 2 2 3 6" xfId="28044" xr:uid="{00000000-0005-0000-0000-0000E9CA0000}"/>
    <cellStyle name="Normal 98 3 3 2 2 3 7" xfId="36276" xr:uid="{00000000-0005-0000-0000-0000EACA0000}"/>
    <cellStyle name="Normal 98 3 3 2 2 3 8" xfId="45787" xr:uid="{00000000-0005-0000-0000-0000EBCA0000}"/>
    <cellStyle name="Normal 98 3 3 2 2 4" xfId="3975" xr:uid="{00000000-0005-0000-0000-0000ECCA0000}"/>
    <cellStyle name="Normal 98 3 3 2 2 4 2" xfId="13492" xr:uid="{00000000-0005-0000-0000-0000EDCA0000}"/>
    <cellStyle name="Normal 98 3 3 2 2 4 3" xfId="21645" xr:uid="{00000000-0005-0000-0000-0000EECA0000}"/>
    <cellStyle name="Normal 98 3 3 2 2 4 4" xfId="29798" xr:uid="{00000000-0005-0000-0000-0000EFCA0000}"/>
    <cellStyle name="Normal 98 3 3 2 2 4 5" xfId="38030" xr:uid="{00000000-0005-0000-0000-0000F0CA0000}"/>
    <cellStyle name="Normal 98 3 3 2 2 4 6" xfId="47541" xr:uid="{00000000-0005-0000-0000-0000F1CA0000}"/>
    <cellStyle name="Normal 98 3 3 2 2 5" xfId="6535" xr:uid="{00000000-0005-0000-0000-0000F2CA0000}"/>
    <cellStyle name="Normal 98 3 3 2 2 5 2" xfId="16052" xr:uid="{00000000-0005-0000-0000-0000F3CA0000}"/>
    <cellStyle name="Normal 98 3 3 2 2 5 3" xfId="24205" xr:uid="{00000000-0005-0000-0000-0000F4CA0000}"/>
    <cellStyle name="Normal 98 3 3 2 2 5 4" xfId="32358" xr:uid="{00000000-0005-0000-0000-0000F5CA0000}"/>
    <cellStyle name="Normal 98 3 3 2 2 5 5" xfId="40590" xr:uid="{00000000-0005-0000-0000-0000F6CA0000}"/>
    <cellStyle name="Normal 98 3 3 2 2 5 6" xfId="50101" xr:uid="{00000000-0005-0000-0000-0000F7CA0000}"/>
    <cellStyle name="Normal 98 3 3 2 2 6" xfId="10452" xr:uid="{00000000-0005-0000-0000-0000F8CA0000}"/>
    <cellStyle name="Normal 98 3 3 2 2 7" xfId="18611" xr:uid="{00000000-0005-0000-0000-0000F9CA0000}"/>
    <cellStyle name="Normal 98 3 3 2 2 8" xfId="26764" xr:uid="{00000000-0005-0000-0000-0000FACA0000}"/>
    <cellStyle name="Normal 98 3 3 2 2 9" xfId="34996" xr:uid="{00000000-0005-0000-0000-0000FBCA0000}"/>
    <cellStyle name="Normal 98 3 3 2 3" xfId="1252" xr:uid="{00000000-0005-0000-0000-0000FCCA0000}"/>
    <cellStyle name="Normal 98 3 3 2 3 2" xfId="2535" xr:uid="{00000000-0005-0000-0000-0000FDCA0000}"/>
    <cellStyle name="Normal 98 3 3 2 3 2 2" xfId="5575" xr:uid="{00000000-0005-0000-0000-0000FECA0000}"/>
    <cellStyle name="Normal 98 3 3 2 3 2 2 2" xfId="15092" xr:uid="{00000000-0005-0000-0000-0000FFCA0000}"/>
    <cellStyle name="Normal 98 3 3 2 3 2 2 3" xfId="23245" xr:uid="{00000000-0005-0000-0000-000000CB0000}"/>
    <cellStyle name="Normal 98 3 3 2 3 2 2 4" xfId="31398" xr:uid="{00000000-0005-0000-0000-000001CB0000}"/>
    <cellStyle name="Normal 98 3 3 2 3 2 2 5" xfId="39630" xr:uid="{00000000-0005-0000-0000-000002CB0000}"/>
    <cellStyle name="Normal 98 3 3 2 3 2 2 6" xfId="49141" xr:uid="{00000000-0005-0000-0000-000003CB0000}"/>
    <cellStyle name="Normal 98 3 3 2 3 2 3" xfId="8135" xr:uid="{00000000-0005-0000-0000-000004CB0000}"/>
    <cellStyle name="Normal 98 3 3 2 3 2 3 2" xfId="17652" xr:uid="{00000000-0005-0000-0000-000005CB0000}"/>
    <cellStyle name="Normal 98 3 3 2 3 2 3 3" xfId="25805" xr:uid="{00000000-0005-0000-0000-000006CB0000}"/>
    <cellStyle name="Normal 98 3 3 2 3 2 3 4" xfId="33958" xr:uid="{00000000-0005-0000-0000-000007CB0000}"/>
    <cellStyle name="Normal 98 3 3 2 3 2 3 5" xfId="42190" xr:uid="{00000000-0005-0000-0000-000008CB0000}"/>
    <cellStyle name="Normal 98 3 3 2 3 2 3 6" xfId="51701" xr:uid="{00000000-0005-0000-0000-000009CB0000}"/>
    <cellStyle name="Normal 98 3 3 2 3 2 4" xfId="12052" xr:uid="{00000000-0005-0000-0000-00000ACB0000}"/>
    <cellStyle name="Normal 98 3 3 2 3 2 5" xfId="20211" xr:uid="{00000000-0005-0000-0000-00000BCB0000}"/>
    <cellStyle name="Normal 98 3 3 2 3 2 6" xfId="28364" xr:uid="{00000000-0005-0000-0000-00000CCB0000}"/>
    <cellStyle name="Normal 98 3 3 2 3 2 7" xfId="36596" xr:uid="{00000000-0005-0000-0000-00000DCB0000}"/>
    <cellStyle name="Normal 98 3 3 2 3 2 8" xfId="46107" xr:uid="{00000000-0005-0000-0000-00000ECB0000}"/>
    <cellStyle name="Normal 98 3 3 2 3 3" xfId="4295" xr:uid="{00000000-0005-0000-0000-00000FCB0000}"/>
    <cellStyle name="Normal 98 3 3 2 3 3 2" xfId="13812" xr:uid="{00000000-0005-0000-0000-000010CB0000}"/>
    <cellStyle name="Normal 98 3 3 2 3 3 3" xfId="21965" xr:uid="{00000000-0005-0000-0000-000011CB0000}"/>
    <cellStyle name="Normal 98 3 3 2 3 3 4" xfId="30118" xr:uid="{00000000-0005-0000-0000-000012CB0000}"/>
    <cellStyle name="Normal 98 3 3 2 3 3 5" xfId="38350" xr:uid="{00000000-0005-0000-0000-000013CB0000}"/>
    <cellStyle name="Normal 98 3 3 2 3 3 6" xfId="47861" xr:uid="{00000000-0005-0000-0000-000014CB0000}"/>
    <cellStyle name="Normal 98 3 3 2 3 4" xfId="6855" xr:uid="{00000000-0005-0000-0000-000015CB0000}"/>
    <cellStyle name="Normal 98 3 3 2 3 4 2" xfId="16372" xr:uid="{00000000-0005-0000-0000-000016CB0000}"/>
    <cellStyle name="Normal 98 3 3 2 3 4 3" xfId="24525" xr:uid="{00000000-0005-0000-0000-000017CB0000}"/>
    <cellStyle name="Normal 98 3 3 2 3 4 4" xfId="32678" xr:uid="{00000000-0005-0000-0000-000018CB0000}"/>
    <cellStyle name="Normal 98 3 3 2 3 4 5" xfId="40910" xr:uid="{00000000-0005-0000-0000-000019CB0000}"/>
    <cellStyle name="Normal 98 3 3 2 3 4 6" xfId="50421" xr:uid="{00000000-0005-0000-0000-00001ACB0000}"/>
    <cellStyle name="Normal 98 3 3 2 3 5" xfId="10772" xr:uid="{00000000-0005-0000-0000-00001BCB0000}"/>
    <cellStyle name="Normal 98 3 3 2 3 6" xfId="18931" xr:uid="{00000000-0005-0000-0000-00001CCB0000}"/>
    <cellStyle name="Normal 98 3 3 2 3 7" xfId="27084" xr:uid="{00000000-0005-0000-0000-00001DCB0000}"/>
    <cellStyle name="Normal 98 3 3 2 3 8" xfId="35316" xr:uid="{00000000-0005-0000-0000-00001ECB0000}"/>
    <cellStyle name="Normal 98 3 3 2 3 9" xfId="44827" xr:uid="{00000000-0005-0000-0000-00001FCB0000}"/>
    <cellStyle name="Normal 98 3 3 2 4" xfId="1895" xr:uid="{00000000-0005-0000-0000-000020CB0000}"/>
    <cellStyle name="Normal 98 3 3 2 4 2" xfId="4935" xr:uid="{00000000-0005-0000-0000-000021CB0000}"/>
    <cellStyle name="Normal 98 3 3 2 4 2 2" xfId="14452" xr:uid="{00000000-0005-0000-0000-000022CB0000}"/>
    <cellStyle name="Normal 98 3 3 2 4 2 3" xfId="22605" xr:uid="{00000000-0005-0000-0000-000023CB0000}"/>
    <cellStyle name="Normal 98 3 3 2 4 2 4" xfId="30758" xr:uid="{00000000-0005-0000-0000-000024CB0000}"/>
    <cellStyle name="Normal 98 3 3 2 4 2 5" xfId="38990" xr:uid="{00000000-0005-0000-0000-000025CB0000}"/>
    <cellStyle name="Normal 98 3 3 2 4 2 6" xfId="48501" xr:uid="{00000000-0005-0000-0000-000026CB0000}"/>
    <cellStyle name="Normal 98 3 3 2 4 3" xfId="7495" xr:uid="{00000000-0005-0000-0000-000027CB0000}"/>
    <cellStyle name="Normal 98 3 3 2 4 3 2" xfId="17012" xr:uid="{00000000-0005-0000-0000-000028CB0000}"/>
    <cellStyle name="Normal 98 3 3 2 4 3 3" xfId="25165" xr:uid="{00000000-0005-0000-0000-000029CB0000}"/>
    <cellStyle name="Normal 98 3 3 2 4 3 4" xfId="33318" xr:uid="{00000000-0005-0000-0000-00002ACB0000}"/>
    <cellStyle name="Normal 98 3 3 2 4 3 5" xfId="41550" xr:uid="{00000000-0005-0000-0000-00002BCB0000}"/>
    <cellStyle name="Normal 98 3 3 2 4 3 6" xfId="51061" xr:uid="{00000000-0005-0000-0000-00002CCB0000}"/>
    <cellStyle name="Normal 98 3 3 2 4 4" xfId="11412" xr:uid="{00000000-0005-0000-0000-00002DCB0000}"/>
    <cellStyle name="Normal 98 3 3 2 4 5" xfId="19571" xr:uid="{00000000-0005-0000-0000-00002ECB0000}"/>
    <cellStyle name="Normal 98 3 3 2 4 6" xfId="27724" xr:uid="{00000000-0005-0000-0000-00002FCB0000}"/>
    <cellStyle name="Normal 98 3 3 2 4 7" xfId="35956" xr:uid="{00000000-0005-0000-0000-000030CB0000}"/>
    <cellStyle name="Normal 98 3 3 2 4 8" xfId="45467" xr:uid="{00000000-0005-0000-0000-000031CB0000}"/>
    <cellStyle name="Normal 98 3 3 2 5" xfId="3652" xr:uid="{00000000-0005-0000-0000-000032CB0000}"/>
    <cellStyle name="Normal 98 3 3 2 5 2" xfId="13169" xr:uid="{00000000-0005-0000-0000-000033CB0000}"/>
    <cellStyle name="Normal 98 3 3 2 5 3" xfId="21325" xr:uid="{00000000-0005-0000-0000-000034CB0000}"/>
    <cellStyle name="Normal 98 3 3 2 5 4" xfId="29478" xr:uid="{00000000-0005-0000-0000-000035CB0000}"/>
    <cellStyle name="Normal 98 3 3 2 5 5" xfId="37710" xr:uid="{00000000-0005-0000-0000-000036CB0000}"/>
    <cellStyle name="Normal 98 3 3 2 5 6" xfId="47221" xr:uid="{00000000-0005-0000-0000-000037CB0000}"/>
    <cellStyle name="Normal 98 3 3 2 6" xfId="6215" xr:uid="{00000000-0005-0000-0000-000038CB0000}"/>
    <cellStyle name="Normal 98 3 3 2 6 2" xfId="15732" xr:uid="{00000000-0005-0000-0000-000039CB0000}"/>
    <cellStyle name="Normal 98 3 3 2 6 3" xfId="23885" xr:uid="{00000000-0005-0000-0000-00003ACB0000}"/>
    <cellStyle name="Normal 98 3 3 2 6 4" xfId="32038" xr:uid="{00000000-0005-0000-0000-00003BCB0000}"/>
    <cellStyle name="Normal 98 3 3 2 6 5" xfId="40270" xr:uid="{00000000-0005-0000-0000-00003CCB0000}"/>
    <cellStyle name="Normal 98 3 3 2 6 6" xfId="49781" xr:uid="{00000000-0005-0000-0000-00003DCB0000}"/>
    <cellStyle name="Normal 98 3 3 2 7" xfId="10132" xr:uid="{00000000-0005-0000-0000-00003ECB0000}"/>
    <cellStyle name="Normal 98 3 3 2 8" xfId="18291" xr:uid="{00000000-0005-0000-0000-00003FCB0000}"/>
    <cellStyle name="Normal 98 3 3 2 9" xfId="26444" xr:uid="{00000000-0005-0000-0000-000040CB0000}"/>
    <cellStyle name="Normal 98 3 3 3" xfId="766" xr:uid="{00000000-0005-0000-0000-000041CB0000}"/>
    <cellStyle name="Normal 98 3 3 3 10" xfId="44347" xr:uid="{00000000-0005-0000-0000-000042CB0000}"/>
    <cellStyle name="Normal 98 3 3 3 2" xfId="1412" xr:uid="{00000000-0005-0000-0000-000043CB0000}"/>
    <cellStyle name="Normal 98 3 3 3 2 2" xfId="2695" xr:uid="{00000000-0005-0000-0000-000044CB0000}"/>
    <cellStyle name="Normal 98 3 3 3 2 2 2" xfId="5735" xr:uid="{00000000-0005-0000-0000-000045CB0000}"/>
    <cellStyle name="Normal 98 3 3 3 2 2 2 2" xfId="15252" xr:uid="{00000000-0005-0000-0000-000046CB0000}"/>
    <cellStyle name="Normal 98 3 3 3 2 2 2 3" xfId="23405" xr:uid="{00000000-0005-0000-0000-000047CB0000}"/>
    <cellStyle name="Normal 98 3 3 3 2 2 2 4" xfId="31558" xr:uid="{00000000-0005-0000-0000-000048CB0000}"/>
    <cellStyle name="Normal 98 3 3 3 2 2 2 5" xfId="39790" xr:uid="{00000000-0005-0000-0000-000049CB0000}"/>
    <cellStyle name="Normal 98 3 3 3 2 2 2 6" xfId="49301" xr:uid="{00000000-0005-0000-0000-00004ACB0000}"/>
    <cellStyle name="Normal 98 3 3 3 2 2 3" xfId="8295" xr:uid="{00000000-0005-0000-0000-00004BCB0000}"/>
    <cellStyle name="Normal 98 3 3 3 2 2 3 2" xfId="17812" xr:uid="{00000000-0005-0000-0000-00004CCB0000}"/>
    <cellStyle name="Normal 98 3 3 3 2 2 3 3" xfId="25965" xr:uid="{00000000-0005-0000-0000-00004DCB0000}"/>
    <cellStyle name="Normal 98 3 3 3 2 2 3 4" xfId="34118" xr:uid="{00000000-0005-0000-0000-00004ECB0000}"/>
    <cellStyle name="Normal 98 3 3 3 2 2 3 5" xfId="42350" xr:uid="{00000000-0005-0000-0000-00004FCB0000}"/>
    <cellStyle name="Normal 98 3 3 3 2 2 3 6" xfId="51861" xr:uid="{00000000-0005-0000-0000-000050CB0000}"/>
    <cellStyle name="Normal 98 3 3 3 2 2 4" xfId="12212" xr:uid="{00000000-0005-0000-0000-000051CB0000}"/>
    <cellStyle name="Normal 98 3 3 3 2 2 5" xfId="20371" xr:uid="{00000000-0005-0000-0000-000052CB0000}"/>
    <cellStyle name="Normal 98 3 3 3 2 2 6" xfId="28524" xr:uid="{00000000-0005-0000-0000-000053CB0000}"/>
    <cellStyle name="Normal 98 3 3 3 2 2 7" xfId="36756" xr:uid="{00000000-0005-0000-0000-000054CB0000}"/>
    <cellStyle name="Normal 98 3 3 3 2 2 8" xfId="46267" xr:uid="{00000000-0005-0000-0000-000055CB0000}"/>
    <cellStyle name="Normal 98 3 3 3 2 3" xfId="4455" xr:uid="{00000000-0005-0000-0000-000056CB0000}"/>
    <cellStyle name="Normal 98 3 3 3 2 3 2" xfId="13972" xr:uid="{00000000-0005-0000-0000-000057CB0000}"/>
    <cellStyle name="Normal 98 3 3 3 2 3 3" xfId="22125" xr:uid="{00000000-0005-0000-0000-000058CB0000}"/>
    <cellStyle name="Normal 98 3 3 3 2 3 4" xfId="30278" xr:uid="{00000000-0005-0000-0000-000059CB0000}"/>
    <cellStyle name="Normal 98 3 3 3 2 3 5" xfId="38510" xr:uid="{00000000-0005-0000-0000-00005ACB0000}"/>
    <cellStyle name="Normal 98 3 3 3 2 3 6" xfId="48021" xr:uid="{00000000-0005-0000-0000-00005BCB0000}"/>
    <cellStyle name="Normal 98 3 3 3 2 4" xfId="7015" xr:uid="{00000000-0005-0000-0000-00005CCB0000}"/>
    <cellStyle name="Normal 98 3 3 3 2 4 2" xfId="16532" xr:uid="{00000000-0005-0000-0000-00005DCB0000}"/>
    <cellStyle name="Normal 98 3 3 3 2 4 3" xfId="24685" xr:uid="{00000000-0005-0000-0000-00005ECB0000}"/>
    <cellStyle name="Normal 98 3 3 3 2 4 4" xfId="32838" xr:uid="{00000000-0005-0000-0000-00005FCB0000}"/>
    <cellStyle name="Normal 98 3 3 3 2 4 5" xfId="41070" xr:uid="{00000000-0005-0000-0000-000060CB0000}"/>
    <cellStyle name="Normal 98 3 3 3 2 4 6" xfId="50581" xr:uid="{00000000-0005-0000-0000-000061CB0000}"/>
    <cellStyle name="Normal 98 3 3 3 2 5" xfId="10932" xr:uid="{00000000-0005-0000-0000-000062CB0000}"/>
    <cellStyle name="Normal 98 3 3 3 2 6" xfId="19091" xr:uid="{00000000-0005-0000-0000-000063CB0000}"/>
    <cellStyle name="Normal 98 3 3 3 2 7" xfId="27244" xr:uid="{00000000-0005-0000-0000-000064CB0000}"/>
    <cellStyle name="Normal 98 3 3 3 2 8" xfId="35476" xr:uid="{00000000-0005-0000-0000-000065CB0000}"/>
    <cellStyle name="Normal 98 3 3 3 2 9" xfId="44987" xr:uid="{00000000-0005-0000-0000-000066CB0000}"/>
    <cellStyle name="Normal 98 3 3 3 3" xfId="2055" xr:uid="{00000000-0005-0000-0000-000067CB0000}"/>
    <cellStyle name="Normal 98 3 3 3 3 2" xfId="5095" xr:uid="{00000000-0005-0000-0000-000068CB0000}"/>
    <cellStyle name="Normal 98 3 3 3 3 2 2" xfId="14612" xr:uid="{00000000-0005-0000-0000-000069CB0000}"/>
    <cellStyle name="Normal 98 3 3 3 3 2 3" xfId="22765" xr:uid="{00000000-0005-0000-0000-00006ACB0000}"/>
    <cellStyle name="Normal 98 3 3 3 3 2 4" xfId="30918" xr:uid="{00000000-0005-0000-0000-00006BCB0000}"/>
    <cellStyle name="Normal 98 3 3 3 3 2 5" xfId="39150" xr:uid="{00000000-0005-0000-0000-00006CCB0000}"/>
    <cellStyle name="Normal 98 3 3 3 3 2 6" xfId="48661" xr:uid="{00000000-0005-0000-0000-00006DCB0000}"/>
    <cellStyle name="Normal 98 3 3 3 3 3" xfId="7655" xr:uid="{00000000-0005-0000-0000-00006ECB0000}"/>
    <cellStyle name="Normal 98 3 3 3 3 3 2" xfId="17172" xr:uid="{00000000-0005-0000-0000-00006FCB0000}"/>
    <cellStyle name="Normal 98 3 3 3 3 3 3" xfId="25325" xr:uid="{00000000-0005-0000-0000-000070CB0000}"/>
    <cellStyle name="Normal 98 3 3 3 3 3 4" xfId="33478" xr:uid="{00000000-0005-0000-0000-000071CB0000}"/>
    <cellStyle name="Normal 98 3 3 3 3 3 5" xfId="41710" xr:uid="{00000000-0005-0000-0000-000072CB0000}"/>
    <cellStyle name="Normal 98 3 3 3 3 3 6" xfId="51221" xr:uid="{00000000-0005-0000-0000-000073CB0000}"/>
    <cellStyle name="Normal 98 3 3 3 3 4" xfId="11572" xr:uid="{00000000-0005-0000-0000-000074CB0000}"/>
    <cellStyle name="Normal 98 3 3 3 3 5" xfId="19731" xr:uid="{00000000-0005-0000-0000-000075CB0000}"/>
    <cellStyle name="Normal 98 3 3 3 3 6" xfId="27884" xr:uid="{00000000-0005-0000-0000-000076CB0000}"/>
    <cellStyle name="Normal 98 3 3 3 3 7" xfId="36116" xr:uid="{00000000-0005-0000-0000-000077CB0000}"/>
    <cellStyle name="Normal 98 3 3 3 3 8" xfId="45627" xr:uid="{00000000-0005-0000-0000-000078CB0000}"/>
    <cellStyle name="Normal 98 3 3 3 4" xfId="3812" xr:uid="{00000000-0005-0000-0000-000079CB0000}"/>
    <cellStyle name="Normal 98 3 3 3 4 2" xfId="13329" xr:uid="{00000000-0005-0000-0000-00007ACB0000}"/>
    <cellStyle name="Normal 98 3 3 3 4 3" xfId="21485" xr:uid="{00000000-0005-0000-0000-00007BCB0000}"/>
    <cellStyle name="Normal 98 3 3 3 4 4" xfId="29638" xr:uid="{00000000-0005-0000-0000-00007CCB0000}"/>
    <cellStyle name="Normal 98 3 3 3 4 5" xfId="37870" xr:uid="{00000000-0005-0000-0000-00007DCB0000}"/>
    <cellStyle name="Normal 98 3 3 3 4 6" xfId="47381" xr:uid="{00000000-0005-0000-0000-00007ECB0000}"/>
    <cellStyle name="Normal 98 3 3 3 5" xfId="6375" xr:uid="{00000000-0005-0000-0000-00007FCB0000}"/>
    <cellStyle name="Normal 98 3 3 3 5 2" xfId="15892" xr:uid="{00000000-0005-0000-0000-000080CB0000}"/>
    <cellStyle name="Normal 98 3 3 3 5 3" xfId="24045" xr:uid="{00000000-0005-0000-0000-000081CB0000}"/>
    <cellStyle name="Normal 98 3 3 3 5 4" xfId="32198" xr:uid="{00000000-0005-0000-0000-000082CB0000}"/>
    <cellStyle name="Normal 98 3 3 3 5 5" xfId="40430" xr:uid="{00000000-0005-0000-0000-000083CB0000}"/>
    <cellStyle name="Normal 98 3 3 3 5 6" xfId="49941" xr:uid="{00000000-0005-0000-0000-000084CB0000}"/>
    <cellStyle name="Normal 98 3 3 3 6" xfId="10292" xr:uid="{00000000-0005-0000-0000-000085CB0000}"/>
    <cellStyle name="Normal 98 3 3 3 7" xfId="18451" xr:uid="{00000000-0005-0000-0000-000086CB0000}"/>
    <cellStyle name="Normal 98 3 3 3 8" xfId="26604" xr:uid="{00000000-0005-0000-0000-000087CB0000}"/>
    <cellStyle name="Normal 98 3 3 3 9" xfId="34836" xr:uid="{00000000-0005-0000-0000-000088CB0000}"/>
    <cellStyle name="Normal 98 3 3 4" xfId="1092" xr:uid="{00000000-0005-0000-0000-000089CB0000}"/>
    <cellStyle name="Normal 98 3 3 4 2" xfId="2375" xr:uid="{00000000-0005-0000-0000-00008ACB0000}"/>
    <cellStyle name="Normal 98 3 3 4 2 2" xfId="5415" xr:uid="{00000000-0005-0000-0000-00008BCB0000}"/>
    <cellStyle name="Normal 98 3 3 4 2 2 2" xfId="14932" xr:uid="{00000000-0005-0000-0000-00008CCB0000}"/>
    <cellStyle name="Normal 98 3 3 4 2 2 3" xfId="23085" xr:uid="{00000000-0005-0000-0000-00008DCB0000}"/>
    <cellStyle name="Normal 98 3 3 4 2 2 4" xfId="31238" xr:uid="{00000000-0005-0000-0000-00008ECB0000}"/>
    <cellStyle name="Normal 98 3 3 4 2 2 5" xfId="39470" xr:uid="{00000000-0005-0000-0000-00008FCB0000}"/>
    <cellStyle name="Normal 98 3 3 4 2 2 6" xfId="48981" xr:uid="{00000000-0005-0000-0000-000090CB0000}"/>
    <cellStyle name="Normal 98 3 3 4 2 3" xfId="7975" xr:uid="{00000000-0005-0000-0000-000091CB0000}"/>
    <cellStyle name="Normal 98 3 3 4 2 3 2" xfId="17492" xr:uid="{00000000-0005-0000-0000-000092CB0000}"/>
    <cellStyle name="Normal 98 3 3 4 2 3 3" xfId="25645" xr:uid="{00000000-0005-0000-0000-000093CB0000}"/>
    <cellStyle name="Normal 98 3 3 4 2 3 4" xfId="33798" xr:uid="{00000000-0005-0000-0000-000094CB0000}"/>
    <cellStyle name="Normal 98 3 3 4 2 3 5" xfId="42030" xr:uid="{00000000-0005-0000-0000-000095CB0000}"/>
    <cellStyle name="Normal 98 3 3 4 2 3 6" xfId="51541" xr:uid="{00000000-0005-0000-0000-000096CB0000}"/>
    <cellStyle name="Normal 98 3 3 4 2 4" xfId="11892" xr:uid="{00000000-0005-0000-0000-000097CB0000}"/>
    <cellStyle name="Normal 98 3 3 4 2 5" xfId="20051" xr:uid="{00000000-0005-0000-0000-000098CB0000}"/>
    <cellStyle name="Normal 98 3 3 4 2 6" xfId="28204" xr:uid="{00000000-0005-0000-0000-000099CB0000}"/>
    <cellStyle name="Normal 98 3 3 4 2 7" xfId="36436" xr:uid="{00000000-0005-0000-0000-00009ACB0000}"/>
    <cellStyle name="Normal 98 3 3 4 2 8" xfId="45947" xr:uid="{00000000-0005-0000-0000-00009BCB0000}"/>
    <cellStyle name="Normal 98 3 3 4 3" xfId="4135" xr:uid="{00000000-0005-0000-0000-00009CCB0000}"/>
    <cellStyle name="Normal 98 3 3 4 3 2" xfId="13652" xr:uid="{00000000-0005-0000-0000-00009DCB0000}"/>
    <cellStyle name="Normal 98 3 3 4 3 3" xfId="21805" xr:uid="{00000000-0005-0000-0000-00009ECB0000}"/>
    <cellStyle name="Normal 98 3 3 4 3 4" xfId="29958" xr:uid="{00000000-0005-0000-0000-00009FCB0000}"/>
    <cellStyle name="Normal 98 3 3 4 3 5" xfId="38190" xr:uid="{00000000-0005-0000-0000-0000A0CB0000}"/>
    <cellStyle name="Normal 98 3 3 4 3 6" xfId="47701" xr:uid="{00000000-0005-0000-0000-0000A1CB0000}"/>
    <cellStyle name="Normal 98 3 3 4 4" xfId="6695" xr:uid="{00000000-0005-0000-0000-0000A2CB0000}"/>
    <cellStyle name="Normal 98 3 3 4 4 2" xfId="16212" xr:uid="{00000000-0005-0000-0000-0000A3CB0000}"/>
    <cellStyle name="Normal 98 3 3 4 4 3" xfId="24365" xr:uid="{00000000-0005-0000-0000-0000A4CB0000}"/>
    <cellStyle name="Normal 98 3 3 4 4 4" xfId="32518" xr:uid="{00000000-0005-0000-0000-0000A5CB0000}"/>
    <cellStyle name="Normal 98 3 3 4 4 5" xfId="40750" xr:uid="{00000000-0005-0000-0000-0000A6CB0000}"/>
    <cellStyle name="Normal 98 3 3 4 4 6" xfId="50261" xr:uid="{00000000-0005-0000-0000-0000A7CB0000}"/>
    <cellStyle name="Normal 98 3 3 4 5" xfId="10612" xr:uid="{00000000-0005-0000-0000-0000A8CB0000}"/>
    <cellStyle name="Normal 98 3 3 4 6" xfId="18771" xr:uid="{00000000-0005-0000-0000-0000A9CB0000}"/>
    <cellStyle name="Normal 98 3 3 4 7" xfId="26924" xr:uid="{00000000-0005-0000-0000-0000AACB0000}"/>
    <cellStyle name="Normal 98 3 3 4 8" xfId="35156" xr:uid="{00000000-0005-0000-0000-0000ABCB0000}"/>
    <cellStyle name="Normal 98 3 3 4 9" xfId="44667" xr:uid="{00000000-0005-0000-0000-0000ACCB0000}"/>
    <cellStyle name="Normal 98 3 3 5" xfId="1735" xr:uid="{00000000-0005-0000-0000-0000ADCB0000}"/>
    <cellStyle name="Normal 98 3 3 5 2" xfId="4775" xr:uid="{00000000-0005-0000-0000-0000AECB0000}"/>
    <cellStyle name="Normal 98 3 3 5 2 2" xfId="14292" xr:uid="{00000000-0005-0000-0000-0000AFCB0000}"/>
    <cellStyle name="Normal 98 3 3 5 2 3" xfId="22445" xr:uid="{00000000-0005-0000-0000-0000B0CB0000}"/>
    <cellStyle name="Normal 98 3 3 5 2 4" xfId="30598" xr:uid="{00000000-0005-0000-0000-0000B1CB0000}"/>
    <cellStyle name="Normal 98 3 3 5 2 5" xfId="38830" xr:uid="{00000000-0005-0000-0000-0000B2CB0000}"/>
    <cellStyle name="Normal 98 3 3 5 2 6" xfId="48341" xr:uid="{00000000-0005-0000-0000-0000B3CB0000}"/>
    <cellStyle name="Normal 98 3 3 5 3" xfId="7335" xr:uid="{00000000-0005-0000-0000-0000B4CB0000}"/>
    <cellStyle name="Normal 98 3 3 5 3 2" xfId="16852" xr:uid="{00000000-0005-0000-0000-0000B5CB0000}"/>
    <cellStyle name="Normal 98 3 3 5 3 3" xfId="25005" xr:uid="{00000000-0005-0000-0000-0000B6CB0000}"/>
    <cellStyle name="Normal 98 3 3 5 3 4" xfId="33158" xr:uid="{00000000-0005-0000-0000-0000B7CB0000}"/>
    <cellStyle name="Normal 98 3 3 5 3 5" xfId="41390" xr:uid="{00000000-0005-0000-0000-0000B8CB0000}"/>
    <cellStyle name="Normal 98 3 3 5 3 6" xfId="50901" xr:uid="{00000000-0005-0000-0000-0000B9CB0000}"/>
    <cellStyle name="Normal 98 3 3 5 4" xfId="11252" xr:uid="{00000000-0005-0000-0000-0000BACB0000}"/>
    <cellStyle name="Normal 98 3 3 5 5" xfId="19411" xr:uid="{00000000-0005-0000-0000-0000BBCB0000}"/>
    <cellStyle name="Normal 98 3 3 5 6" xfId="27564" xr:uid="{00000000-0005-0000-0000-0000BCCB0000}"/>
    <cellStyle name="Normal 98 3 3 5 7" xfId="35796" xr:uid="{00000000-0005-0000-0000-0000BDCB0000}"/>
    <cellStyle name="Normal 98 3 3 5 8" xfId="45307" xr:uid="{00000000-0005-0000-0000-0000BECB0000}"/>
    <cellStyle name="Normal 98 3 3 6" xfId="3489" xr:uid="{00000000-0005-0000-0000-0000BFCB0000}"/>
    <cellStyle name="Normal 98 3 3 6 2" xfId="13006" xr:uid="{00000000-0005-0000-0000-0000C0CB0000}"/>
    <cellStyle name="Normal 98 3 3 6 3" xfId="21165" xr:uid="{00000000-0005-0000-0000-0000C1CB0000}"/>
    <cellStyle name="Normal 98 3 3 6 4" xfId="29318" xr:uid="{00000000-0005-0000-0000-0000C2CB0000}"/>
    <cellStyle name="Normal 98 3 3 6 5" xfId="37550" xr:uid="{00000000-0005-0000-0000-0000C3CB0000}"/>
    <cellStyle name="Normal 98 3 3 6 6" xfId="47061" xr:uid="{00000000-0005-0000-0000-0000C4CB0000}"/>
    <cellStyle name="Normal 98 3 3 7" xfId="6055" xr:uid="{00000000-0005-0000-0000-0000C5CB0000}"/>
    <cellStyle name="Normal 98 3 3 7 2" xfId="15572" xr:uid="{00000000-0005-0000-0000-0000C6CB0000}"/>
    <cellStyle name="Normal 98 3 3 7 3" xfId="23725" xr:uid="{00000000-0005-0000-0000-0000C7CB0000}"/>
    <cellStyle name="Normal 98 3 3 7 4" xfId="31878" xr:uid="{00000000-0005-0000-0000-0000C8CB0000}"/>
    <cellStyle name="Normal 98 3 3 7 5" xfId="40110" xr:uid="{00000000-0005-0000-0000-0000C9CB0000}"/>
    <cellStyle name="Normal 98 3 3 7 6" xfId="49621" xr:uid="{00000000-0005-0000-0000-0000CACB0000}"/>
    <cellStyle name="Normal 98 3 3 8" xfId="9972" xr:uid="{00000000-0005-0000-0000-0000CBCB0000}"/>
    <cellStyle name="Normal 98 3 3 9" xfId="18131" xr:uid="{00000000-0005-0000-0000-0000CCCB0000}"/>
    <cellStyle name="Normal 98 3 30" xfId="9640" xr:uid="{00000000-0005-0000-0000-0000CDCB0000}"/>
    <cellStyle name="Normal 98 3 30 2" xfId="43695" xr:uid="{00000000-0005-0000-0000-0000CECB0000}"/>
    <cellStyle name="Normal 98 3 30 3" xfId="53206" xr:uid="{00000000-0005-0000-0000-0000CFCB0000}"/>
    <cellStyle name="Normal 98 3 31" xfId="9719" xr:uid="{00000000-0005-0000-0000-0000D0CB0000}"/>
    <cellStyle name="Normal 98 3 31 2" xfId="43774" xr:uid="{00000000-0005-0000-0000-0000D1CB0000}"/>
    <cellStyle name="Normal 98 3 31 3" xfId="53285" xr:uid="{00000000-0005-0000-0000-0000D2CB0000}"/>
    <cellStyle name="Normal 98 3 32" xfId="9798" xr:uid="{00000000-0005-0000-0000-0000D3CB0000}"/>
    <cellStyle name="Normal 98 3 32 2" xfId="43853" xr:uid="{00000000-0005-0000-0000-0000D4CB0000}"/>
    <cellStyle name="Normal 98 3 32 3" xfId="53364" xr:uid="{00000000-0005-0000-0000-0000D5CB0000}"/>
    <cellStyle name="Normal 98 3 33" xfId="9892" xr:uid="{00000000-0005-0000-0000-0000D6CB0000}"/>
    <cellStyle name="Normal 98 3 34" xfId="18051" xr:uid="{00000000-0005-0000-0000-0000D7CB0000}"/>
    <cellStyle name="Normal 98 3 35" xfId="26204" xr:uid="{00000000-0005-0000-0000-0000D8CB0000}"/>
    <cellStyle name="Normal 98 3 36" xfId="34357" xr:uid="{00000000-0005-0000-0000-0000D9CB0000}"/>
    <cellStyle name="Normal 98 3 37" xfId="34436" xr:uid="{00000000-0005-0000-0000-0000DACB0000}"/>
    <cellStyle name="Normal 98 3 38" xfId="43947" xr:uid="{00000000-0005-0000-0000-0000DBCB0000}"/>
    <cellStyle name="Normal 98 3 39" xfId="53458" xr:uid="{00000000-0005-0000-0000-0000DCCB0000}"/>
    <cellStyle name="Normal 98 3 4" xfId="523" xr:uid="{00000000-0005-0000-0000-0000DDCB0000}"/>
    <cellStyle name="Normal 98 3 4 10" xfId="34596" xr:uid="{00000000-0005-0000-0000-0000DECB0000}"/>
    <cellStyle name="Normal 98 3 4 11" xfId="44107" xr:uid="{00000000-0005-0000-0000-0000DFCB0000}"/>
    <cellStyle name="Normal 98 3 4 2" xfId="849" xr:uid="{00000000-0005-0000-0000-0000E0CB0000}"/>
    <cellStyle name="Normal 98 3 4 2 10" xfId="44427" xr:uid="{00000000-0005-0000-0000-0000E1CB0000}"/>
    <cellStyle name="Normal 98 3 4 2 2" xfId="1492" xr:uid="{00000000-0005-0000-0000-0000E2CB0000}"/>
    <cellStyle name="Normal 98 3 4 2 2 2" xfId="2775" xr:uid="{00000000-0005-0000-0000-0000E3CB0000}"/>
    <cellStyle name="Normal 98 3 4 2 2 2 2" xfId="5815" xr:uid="{00000000-0005-0000-0000-0000E4CB0000}"/>
    <cellStyle name="Normal 98 3 4 2 2 2 2 2" xfId="15332" xr:uid="{00000000-0005-0000-0000-0000E5CB0000}"/>
    <cellStyle name="Normal 98 3 4 2 2 2 2 3" xfId="23485" xr:uid="{00000000-0005-0000-0000-0000E6CB0000}"/>
    <cellStyle name="Normal 98 3 4 2 2 2 2 4" xfId="31638" xr:uid="{00000000-0005-0000-0000-0000E7CB0000}"/>
    <cellStyle name="Normal 98 3 4 2 2 2 2 5" xfId="39870" xr:uid="{00000000-0005-0000-0000-0000E8CB0000}"/>
    <cellStyle name="Normal 98 3 4 2 2 2 2 6" xfId="49381" xr:uid="{00000000-0005-0000-0000-0000E9CB0000}"/>
    <cellStyle name="Normal 98 3 4 2 2 2 3" xfId="8375" xr:uid="{00000000-0005-0000-0000-0000EACB0000}"/>
    <cellStyle name="Normal 98 3 4 2 2 2 3 2" xfId="17892" xr:uid="{00000000-0005-0000-0000-0000EBCB0000}"/>
    <cellStyle name="Normal 98 3 4 2 2 2 3 3" xfId="26045" xr:uid="{00000000-0005-0000-0000-0000ECCB0000}"/>
    <cellStyle name="Normal 98 3 4 2 2 2 3 4" xfId="34198" xr:uid="{00000000-0005-0000-0000-0000EDCB0000}"/>
    <cellStyle name="Normal 98 3 4 2 2 2 3 5" xfId="42430" xr:uid="{00000000-0005-0000-0000-0000EECB0000}"/>
    <cellStyle name="Normal 98 3 4 2 2 2 3 6" xfId="51941" xr:uid="{00000000-0005-0000-0000-0000EFCB0000}"/>
    <cellStyle name="Normal 98 3 4 2 2 2 4" xfId="12292" xr:uid="{00000000-0005-0000-0000-0000F0CB0000}"/>
    <cellStyle name="Normal 98 3 4 2 2 2 5" xfId="20451" xr:uid="{00000000-0005-0000-0000-0000F1CB0000}"/>
    <cellStyle name="Normal 98 3 4 2 2 2 6" xfId="28604" xr:uid="{00000000-0005-0000-0000-0000F2CB0000}"/>
    <cellStyle name="Normal 98 3 4 2 2 2 7" xfId="36836" xr:uid="{00000000-0005-0000-0000-0000F3CB0000}"/>
    <cellStyle name="Normal 98 3 4 2 2 2 8" xfId="46347" xr:uid="{00000000-0005-0000-0000-0000F4CB0000}"/>
    <cellStyle name="Normal 98 3 4 2 2 3" xfId="4535" xr:uid="{00000000-0005-0000-0000-0000F5CB0000}"/>
    <cellStyle name="Normal 98 3 4 2 2 3 2" xfId="14052" xr:uid="{00000000-0005-0000-0000-0000F6CB0000}"/>
    <cellStyle name="Normal 98 3 4 2 2 3 3" xfId="22205" xr:uid="{00000000-0005-0000-0000-0000F7CB0000}"/>
    <cellStyle name="Normal 98 3 4 2 2 3 4" xfId="30358" xr:uid="{00000000-0005-0000-0000-0000F8CB0000}"/>
    <cellStyle name="Normal 98 3 4 2 2 3 5" xfId="38590" xr:uid="{00000000-0005-0000-0000-0000F9CB0000}"/>
    <cellStyle name="Normal 98 3 4 2 2 3 6" xfId="48101" xr:uid="{00000000-0005-0000-0000-0000FACB0000}"/>
    <cellStyle name="Normal 98 3 4 2 2 4" xfId="7095" xr:uid="{00000000-0005-0000-0000-0000FBCB0000}"/>
    <cellStyle name="Normal 98 3 4 2 2 4 2" xfId="16612" xr:uid="{00000000-0005-0000-0000-0000FCCB0000}"/>
    <cellStyle name="Normal 98 3 4 2 2 4 3" xfId="24765" xr:uid="{00000000-0005-0000-0000-0000FDCB0000}"/>
    <cellStyle name="Normal 98 3 4 2 2 4 4" xfId="32918" xr:uid="{00000000-0005-0000-0000-0000FECB0000}"/>
    <cellStyle name="Normal 98 3 4 2 2 4 5" xfId="41150" xr:uid="{00000000-0005-0000-0000-0000FFCB0000}"/>
    <cellStyle name="Normal 98 3 4 2 2 4 6" xfId="50661" xr:uid="{00000000-0005-0000-0000-000000CC0000}"/>
    <cellStyle name="Normal 98 3 4 2 2 5" xfId="11012" xr:uid="{00000000-0005-0000-0000-000001CC0000}"/>
    <cellStyle name="Normal 98 3 4 2 2 6" xfId="19171" xr:uid="{00000000-0005-0000-0000-000002CC0000}"/>
    <cellStyle name="Normal 98 3 4 2 2 7" xfId="27324" xr:uid="{00000000-0005-0000-0000-000003CC0000}"/>
    <cellStyle name="Normal 98 3 4 2 2 8" xfId="35556" xr:uid="{00000000-0005-0000-0000-000004CC0000}"/>
    <cellStyle name="Normal 98 3 4 2 2 9" xfId="45067" xr:uid="{00000000-0005-0000-0000-000005CC0000}"/>
    <cellStyle name="Normal 98 3 4 2 3" xfId="2135" xr:uid="{00000000-0005-0000-0000-000006CC0000}"/>
    <cellStyle name="Normal 98 3 4 2 3 2" xfId="5175" xr:uid="{00000000-0005-0000-0000-000007CC0000}"/>
    <cellStyle name="Normal 98 3 4 2 3 2 2" xfId="14692" xr:uid="{00000000-0005-0000-0000-000008CC0000}"/>
    <cellStyle name="Normal 98 3 4 2 3 2 3" xfId="22845" xr:uid="{00000000-0005-0000-0000-000009CC0000}"/>
    <cellStyle name="Normal 98 3 4 2 3 2 4" xfId="30998" xr:uid="{00000000-0005-0000-0000-00000ACC0000}"/>
    <cellStyle name="Normal 98 3 4 2 3 2 5" xfId="39230" xr:uid="{00000000-0005-0000-0000-00000BCC0000}"/>
    <cellStyle name="Normal 98 3 4 2 3 2 6" xfId="48741" xr:uid="{00000000-0005-0000-0000-00000CCC0000}"/>
    <cellStyle name="Normal 98 3 4 2 3 3" xfId="7735" xr:uid="{00000000-0005-0000-0000-00000DCC0000}"/>
    <cellStyle name="Normal 98 3 4 2 3 3 2" xfId="17252" xr:uid="{00000000-0005-0000-0000-00000ECC0000}"/>
    <cellStyle name="Normal 98 3 4 2 3 3 3" xfId="25405" xr:uid="{00000000-0005-0000-0000-00000FCC0000}"/>
    <cellStyle name="Normal 98 3 4 2 3 3 4" xfId="33558" xr:uid="{00000000-0005-0000-0000-000010CC0000}"/>
    <cellStyle name="Normal 98 3 4 2 3 3 5" xfId="41790" xr:uid="{00000000-0005-0000-0000-000011CC0000}"/>
    <cellStyle name="Normal 98 3 4 2 3 3 6" xfId="51301" xr:uid="{00000000-0005-0000-0000-000012CC0000}"/>
    <cellStyle name="Normal 98 3 4 2 3 4" xfId="11652" xr:uid="{00000000-0005-0000-0000-000013CC0000}"/>
    <cellStyle name="Normal 98 3 4 2 3 5" xfId="19811" xr:uid="{00000000-0005-0000-0000-000014CC0000}"/>
    <cellStyle name="Normal 98 3 4 2 3 6" xfId="27964" xr:uid="{00000000-0005-0000-0000-000015CC0000}"/>
    <cellStyle name="Normal 98 3 4 2 3 7" xfId="36196" xr:uid="{00000000-0005-0000-0000-000016CC0000}"/>
    <cellStyle name="Normal 98 3 4 2 3 8" xfId="45707" xr:uid="{00000000-0005-0000-0000-000017CC0000}"/>
    <cellStyle name="Normal 98 3 4 2 4" xfId="3895" xr:uid="{00000000-0005-0000-0000-000018CC0000}"/>
    <cellStyle name="Normal 98 3 4 2 4 2" xfId="13412" xr:uid="{00000000-0005-0000-0000-000019CC0000}"/>
    <cellStyle name="Normal 98 3 4 2 4 3" xfId="21565" xr:uid="{00000000-0005-0000-0000-00001ACC0000}"/>
    <cellStyle name="Normal 98 3 4 2 4 4" xfId="29718" xr:uid="{00000000-0005-0000-0000-00001BCC0000}"/>
    <cellStyle name="Normal 98 3 4 2 4 5" xfId="37950" xr:uid="{00000000-0005-0000-0000-00001CCC0000}"/>
    <cellStyle name="Normal 98 3 4 2 4 6" xfId="47461" xr:uid="{00000000-0005-0000-0000-00001DCC0000}"/>
    <cellStyle name="Normal 98 3 4 2 5" xfId="6455" xr:uid="{00000000-0005-0000-0000-00001ECC0000}"/>
    <cellStyle name="Normal 98 3 4 2 5 2" xfId="15972" xr:uid="{00000000-0005-0000-0000-00001FCC0000}"/>
    <cellStyle name="Normal 98 3 4 2 5 3" xfId="24125" xr:uid="{00000000-0005-0000-0000-000020CC0000}"/>
    <cellStyle name="Normal 98 3 4 2 5 4" xfId="32278" xr:uid="{00000000-0005-0000-0000-000021CC0000}"/>
    <cellStyle name="Normal 98 3 4 2 5 5" xfId="40510" xr:uid="{00000000-0005-0000-0000-000022CC0000}"/>
    <cellStyle name="Normal 98 3 4 2 5 6" xfId="50021" xr:uid="{00000000-0005-0000-0000-000023CC0000}"/>
    <cellStyle name="Normal 98 3 4 2 6" xfId="10372" xr:uid="{00000000-0005-0000-0000-000024CC0000}"/>
    <cellStyle name="Normal 98 3 4 2 7" xfId="18531" xr:uid="{00000000-0005-0000-0000-000025CC0000}"/>
    <cellStyle name="Normal 98 3 4 2 8" xfId="26684" xr:uid="{00000000-0005-0000-0000-000026CC0000}"/>
    <cellStyle name="Normal 98 3 4 2 9" xfId="34916" xr:uid="{00000000-0005-0000-0000-000027CC0000}"/>
    <cellStyle name="Normal 98 3 4 3" xfId="1172" xr:uid="{00000000-0005-0000-0000-000028CC0000}"/>
    <cellStyle name="Normal 98 3 4 3 2" xfId="2455" xr:uid="{00000000-0005-0000-0000-000029CC0000}"/>
    <cellStyle name="Normal 98 3 4 3 2 2" xfId="5495" xr:uid="{00000000-0005-0000-0000-00002ACC0000}"/>
    <cellStyle name="Normal 98 3 4 3 2 2 2" xfId="15012" xr:uid="{00000000-0005-0000-0000-00002BCC0000}"/>
    <cellStyle name="Normal 98 3 4 3 2 2 3" xfId="23165" xr:uid="{00000000-0005-0000-0000-00002CCC0000}"/>
    <cellStyle name="Normal 98 3 4 3 2 2 4" xfId="31318" xr:uid="{00000000-0005-0000-0000-00002DCC0000}"/>
    <cellStyle name="Normal 98 3 4 3 2 2 5" xfId="39550" xr:uid="{00000000-0005-0000-0000-00002ECC0000}"/>
    <cellStyle name="Normal 98 3 4 3 2 2 6" xfId="49061" xr:uid="{00000000-0005-0000-0000-00002FCC0000}"/>
    <cellStyle name="Normal 98 3 4 3 2 3" xfId="8055" xr:uid="{00000000-0005-0000-0000-000030CC0000}"/>
    <cellStyle name="Normal 98 3 4 3 2 3 2" xfId="17572" xr:uid="{00000000-0005-0000-0000-000031CC0000}"/>
    <cellStyle name="Normal 98 3 4 3 2 3 3" xfId="25725" xr:uid="{00000000-0005-0000-0000-000032CC0000}"/>
    <cellStyle name="Normal 98 3 4 3 2 3 4" xfId="33878" xr:uid="{00000000-0005-0000-0000-000033CC0000}"/>
    <cellStyle name="Normal 98 3 4 3 2 3 5" xfId="42110" xr:uid="{00000000-0005-0000-0000-000034CC0000}"/>
    <cellStyle name="Normal 98 3 4 3 2 3 6" xfId="51621" xr:uid="{00000000-0005-0000-0000-000035CC0000}"/>
    <cellStyle name="Normal 98 3 4 3 2 4" xfId="11972" xr:uid="{00000000-0005-0000-0000-000036CC0000}"/>
    <cellStyle name="Normal 98 3 4 3 2 5" xfId="20131" xr:uid="{00000000-0005-0000-0000-000037CC0000}"/>
    <cellStyle name="Normal 98 3 4 3 2 6" xfId="28284" xr:uid="{00000000-0005-0000-0000-000038CC0000}"/>
    <cellStyle name="Normal 98 3 4 3 2 7" xfId="36516" xr:uid="{00000000-0005-0000-0000-000039CC0000}"/>
    <cellStyle name="Normal 98 3 4 3 2 8" xfId="46027" xr:uid="{00000000-0005-0000-0000-00003ACC0000}"/>
    <cellStyle name="Normal 98 3 4 3 3" xfId="4215" xr:uid="{00000000-0005-0000-0000-00003BCC0000}"/>
    <cellStyle name="Normal 98 3 4 3 3 2" xfId="13732" xr:uid="{00000000-0005-0000-0000-00003CCC0000}"/>
    <cellStyle name="Normal 98 3 4 3 3 3" xfId="21885" xr:uid="{00000000-0005-0000-0000-00003DCC0000}"/>
    <cellStyle name="Normal 98 3 4 3 3 4" xfId="30038" xr:uid="{00000000-0005-0000-0000-00003ECC0000}"/>
    <cellStyle name="Normal 98 3 4 3 3 5" xfId="38270" xr:uid="{00000000-0005-0000-0000-00003FCC0000}"/>
    <cellStyle name="Normal 98 3 4 3 3 6" xfId="47781" xr:uid="{00000000-0005-0000-0000-000040CC0000}"/>
    <cellStyle name="Normal 98 3 4 3 4" xfId="6775" xr:uid="{00000000-0005-0000-0000-000041CC0000}"/>
    <cellStyle name="Normal 98 3 4 3 4 2" xfId="16292" xr:uid="{00000000-0005-0000-0000-000042CC0000}"/>
    <cellStyle name="Normal 98 3 4 3 4 3" xfId="24445" xr:uid="{00000000-0005-0000-0000-000043CC0000}"/>
    <cellStyle name="Normal 98 3 4 3 4 4" xfId="32598" xr:uid="{00000000-0005-0000-0000-000044CC0000}"/>
    <cellStyle name="Normal 98 3 4 3 4 5" xfId="40830" xr:uid="{00000000-0005-0000-0000-000045CC0000}"/>
    <cellStyle name="Normal 98 3 4 3 4 6" xfId="50341" xr:uid="{00000000-0005-0000-0000-000046CC0000}"/>
    <cellStyle name="Normal 98 3 4 3 5" xfId="10692" xr:uid="{00000000-0005-0000-0000-000047CC0000}"/>
    <cellStyle name="Normal 98 3 4 3 6" xfId="18851" xr:uid="{00000000-0005-0000-0000-000048CC0000}"/>
    <cellStyle name="Normal 98 3 4 3 7" xfId="27004" xr:uid="{00000000-0005-0000-0000-000049CC0000}"/>
    <cellStyle name="Normal 98 3 4 3 8" xfId="35236" xr:uid="{00000000-0005-0000-0000-00004ACC0000}"/>
    <cellStyle name="Normal 98 3 4 3 9" xfId="44747" xr:uid="{00000000-0005-0000-0000-00004BCC0000}"/>
    <cellStyle name="Normal 98 3 4 4" xfId="1815" xr:uid="{00000000-0005-0000-0000-00004CCC0000}"/>
    <cellStyle name="Normal 98 3 4 4 2" xfId="4855" xr:uid="{00000000-0005-0000-0000-00004DCC0000}"/>
    <cellStyle name="Normal 98 3 4 4 2 2" xfId="14372" xr:uid="{00000000-0005-0000-0000-00004ECC0000}"/>
    <cellStyle name="Normal 98 3 4 4 2 3" xfId="22525" xr:uid="{00000000-0005-0000-0000-00004FCC0000}"/>
    <cellStyle name="Normal 98 3 4 4 2 4" xfId="30678" xr:uid="{00000000-0005-0000-0000-000050CC0000}"/>
    <cellStyle name="Normal 98 3 4 4 2 5" xfId="38910" xr:uid="{00000000-0005-0000-0000-000051CC0000}"/>
    <cellStyle name="Normal 98 3 4 4 2 6" xfId="48421" xr:uid="{00000000-0005-0000-0000-000052CC0000}"/>
    <cellStyle name="Normal 98 3 4 4 3" xfId="7415" xr:uid="{00000000-0005-0000-0000-000053CC0000}"/>
    <cellStyle name="Normal 98 3 4 4 3 2" xfId="16932" xr:uid="{00000000-0005-0000-0000-000054CC0000}"/>
    <cellStyle name="Normal 98 3 4 4 3 3" xfId="25085" xr:uid="{00000000-0005-0000-0000-000055CC0000}"/>
    <cellStyle name="Normal 98 3 4 4 3 4" xfId="33238" xr:uid="{00000000-0005-0000-0000-000056CC0000}"/>
    <cellStyle name="Normal 98 3 4 4 3 5" xfId="41470" xr:uid="{00000000-0005-0000-0000-000057CC0000}"/>
    <cellStyle name="Normal 98 3 4 4 3 6" xfId="50981" xr:uid="{00000000-0005-0000-0000-000058CC0000}"/>
    <cellStyle name="Normal 98 3 4 4 4" xfId="11332" xr:uid="{00000000-0005-0000-0000-000059CC0000}"/>
    <cellStyle name="Normal 98 3 4 4 5" xfId="19491" xr:uid="{00000000-0005-0000-0000-00005ACC0000}"/>
    <cellStyle name="Normal 98 3 4 4 6" xfId="27644" xr:uid="{00000000-0005-0000-0000-00005BCC0000}"/>
    <cellStyle name="Normal 98 3 4 4 7" xfId="35876" xr:uid="{00000000-0005-0000-0000-00005CCC0000}"/>
    <cellStyle name="Normal 98 3 4 4 8" xfId="45387" xr:uid="{00000000-0005-0000-0000-00005DCC0000}"/>
    <cellStyle name="Normal 98 3 4 5" xfId="3572" xr:uid="{00000000-0005-0000-0000-00005ECC0000}"/>
    <cellStyle name="Normal 98 3 4 5 2" xfId="13089" xr:uid="{00000000-0005-0000-0000-00005FCC0000}"/>
    <cellStyle name="Normal 98 3 4 5 3" xfId="21245" xr:uid="{00000000-0005-0000-0000-000060CC0000}"/>
    <cellStyle name="Normal 98 3 4 5 4" xfId="29398" xr:uid="{00000000-0005-0000-0000-000061CC0000}"/>
    <cellStyle name="Normal 98 3 4 5 5" xfId="37630" xr:uid="{00000000-0005-0000-0000-000062CC0000}"/>
    <cellStyle name="Normal 98 3 4 5 6" xfId="47141" xr:uid="{00000000-0005-0000-0000-000063CC0000}"/>
    <cellStyle name="Normal 98 3 4 6" xfId="6135" xr:uid="{00000000-0005-0000-0000-000064CC0000}"/>
    <cellStyle name="Normal 98 3 4 6 2" xfId="15652" xr:uid="{00000000-0005-0000-0000-000065CC0000}"/>
    <cellStyle name="Normal 98 3 4 6 3" xfId="23805" xr:uid="{00000000-0005-0000-0000-000066CC0000}"/>
    <cellStyle name="Normal 98 3 4 6 4" xfId="31958" xr:uid="{00000000-0005-0000-0000-000067CC0000}"/>
    <cellStyle name="Normal 98 3 4 6 5" xfId="40190" xr:uid="{00000000-0005-0000-0000-000068CC0000}"/>
    <cellStyle name="Normal 98 3 4 6 6" xfId="49701" xr:uid="{00000000-0005-0000-0000-000069CC0000}"/>
    <cellStyle name="Normal 98 3 4 7" xfId="10052" xr:uid="{00000000-0005-0000-0000-00006ACC0000}"/>
    <cellStyle name="Normal 98 3 4 8" xfId="18211" xr:uid="{00000000-0005-0000-0000-00006BCC0000}"/>
    <cellStyle name="Normal 98 3 4 9" xfId="26364" xr:uid="{00000000-0005-0000-0000-00006CCC0000}"/>
    <cellStyle name="Normal 98 3 40" xfId="53537" xr:uid="{00000000-0005-0000-0000-00006DCC0000}"/>
    <cellStyle name="Normal 98 3 41" xfId="53616" xr:uid="{00000000-0005-0000-0000-00006ECC0000}"/>
    <cellStyle name="Normal 98 3 42" xfId="53695" xr:uid="{00000000-0005-0000-0000-00006FCC0000}"/>
    <cellStyle name="Normal 98 3 43" xfId="53774" xr:uid="{00000000-0005-0000-0000-000070CC0000}"/>
    <cellStyle name="Normal 98 3 5" xfId="686" xr:uid="{00000000-0005-0000-0000-000071CC0000}"/>
    <cellStyle name="Normal 98 3 5 10" xfId="44267" xr:uid="{00000000-0005-0000-0000-000072CC0000}"/>
    <cellStyle name="Normal 98 3 5 2" xfId="1332" xr:uid="{00000000-0005-0000-0000-000073CC0000}"/>
    <cellStyle name="Normal 98 3 5 2 2" xfId="2615" xr:uid="{00000000-0005-0000-0000-000074CC0000}"/>
    <cellStyle name="Normal 98 3 5 2 2 2" xfId="5655" xr:uid="{00000000-0005-0000-0000-000075CC0000}"/>
    <cellStyle name="Normal 98 3 5 2 2 2 2" xfId="15172" xr:uid="{00000000-0005-0000-0000-000076CC0000}"/>
    <cellStyle name="Normal 98 3 5 2 2 2 3" xfId="23325" xr:uid="{00000000-0005-0000-0000-000077CC0000}"/>
    <cellStyle name="Normal 98 3 5 2 2 2 4" xfId="31478" xr:uid="{00000000-0005-0000-0000-000078CC0000}"/>
    <cellStyle name="Normal 98 3 5 2 2 2 5" xfId="39710" xr:uid="{00000000-0005-0000-0000-000079CC0000}"/>
    <cellStyle name="Normal 98 3 5 2 2 2 6" xfId="49221" xr:uid="{00000000-0005-0000-0000-00007ACC0000}"/>
    <cellStyle name="Normal 98 3 5 2 2 3" xfId="8215" xr:uid="{00000000-0005-0000-0000-00007BCC0000}"/>
    <cellStyle name="Normal 98 3 5 2 2 3 2" xfId="17732" xr:uid="{00000000-0005-0000-0000-00007CCC0000}"/>
    <cellStyle name="Normal 98 3 5 2 2 3 3" xfId="25885" xr:uid="{00000000-0005-0000-0000-00007DCC0000}"/>
    <cellStyle name="Normal 98 3 5 2 2 3 4" xfId="34038" xr:uid="{00000000-0005-0000-0000-00007ECC0000}"/>
    <cellStyle name="Normal 98 3 5 2 2 3 5" xfId="42270" xr:uid="{00000000-0005-0000-0000-00007FCC0000}"/>
    <cellStyle name="Normal 98 3 5 2 2 3 6" xfId="51781" xr:uid="{00000000-0005-0000-0000-000080CC0000}"/>
    <cellStyle name="Normal 98 3 5 2 2 4" xfId="12132" xr:uid="{00000000-0005-0000-0000-000081CC0000}"/>
    <cellStyle name="Normal 98 3 5 2 2 5" xfId="20291" xr:uid="{00000000-0005-0000-0000-000082CC0000}"/>
    <cellStyle name="Normal 98 3 5 2 2 6" xfId="28444" xr:uid="{00000000-0005-0000-0000-000083CC0000}"/>
    <cellStyle name="Normal 98 3 5 2 2 7" xfId="36676" xr:uid="{00000000-0005-0000-0000-000084CC0000}"/>
    <cellStyle name="Normal 98 3 5 2 2 8" xfId="46187" xr:uid="{00000000-0005-0000-0000-000085CC0000}"/>
    <cellStyle name="Normal 98 3 5 2 3" xfId="4375" xr:uid="{00000000-0005-0000-0000-000086CC0000}"/>
    <cellStyle name="Normal 98 3 5 2 3 2" xfId="13892" xr:uid="{00000000-0005-0000-0000-000087CC0000}"/>
    <cellStyle name="Normal 98 3 5 2 3 3" xfId="22045" xr:uid="{00000000-0005-0000-0000-000088CC0000}"/>
    <cellStyle name="Normal 98 3 5 2 3 4" xfId="30198" xr:uid="{00000000-0005-0000-0000-000089CC0000}"/>
    <cellStyle name="Normal 98 3 5 2 3 5" xfId="38430" xr:uid="{00000000-0005-0000-0000-00008ACC0000}"/>
    <cellStyle name="Normal 98 3 5 2 3 6" xfId="47941" xr:uid="{00000000-0005-0000-0000-00008BCC0000}"/>
    <cellStyle name="Normal 98 3 5 2 4" xfId="6935" xr:uid="{00000000-0005-0000-0000-00008CCC0000}"/>
    <cellStyle name="Normal 98 3 5 2 4 2" xfId="16452" xr:uid="{00000000-0005-0000-0000-00008DCC0000}"/>
    <cellStyle name="Normal 98 3 5 2 4 3" xfId="24605" xr:uid="{00000000-0005-0000-0000-00008ECC0000}"/>
    <cellStyle name="Normal 98 3 5 2 4 4" xfId="32758" xr:uid="{00000000-0005-0000-0000-00008FCC0000}"/>
    <cellStyle name="Normal 98 3 5 2 4 5" xfId="40990" xr:uid="{00000000-0005-0000-0000-000090CC0000}"/>
    <cellStyle name="Normal 98 3 5 2 4 6" xfId="50501" xr:uid="{00000000-0005-0000-0000-000091CC0000}"/>
    <cellStyle name="Normal 98 3 5 2 5" xfId="10852" xr:uid="{00000000-0005-0000-0000-000092CC0000}"/>
    <cellStyle name="Normal 98 3 5 2 6" xfId="19011" xr:uid="{00000000-0005-0000-0000-000093CC0000}"/>
    <cellStyle name="Normal 98 3 5 2 7" xfId="27164" xr:uid="{00000000-0005-0000-0000-000094CC0000}"/>
    <cellStyle name="Normal 98 3 5 2 8" xfId="35396" xr:uid="{00000000-0005-0000-0000-000095CC0000}"/>
    <cellStyle name="Normal 98 3 5 2 9" xfId="44907" xr:uid="{00000000-0005-0000-0000-000096CC0000}"/>
    <cellStyle name="Normal 98 3 5 3" xfId="1975" xr:uid="{00000000-0005-0000-0000-000097CC0000}"/>
    <cellStyle name="Normal 98 3 5 3 2" xfId="5015" xr:uid="{00000000-0005-0000-0000-000098CC0000}"/>
    <cellStyle name="Normal 98 3 5 3 2 2" xfId="14532" xr:uid="{00000000-0005-0000-0000-000099CC0000}"/>
    <cellStyle name="Normal 98 3 5 3 2 3" xfId="22685" xr:uid="{00000000-0005-0000-0000-00009ACC0000}"/>
    <cellStyle name="Normal 98 3 5 3 2 4" xfId="30838" xr:uid="{00000000-0005-0000-0000-00009BCC0000}"/>
    <cellStyle name="Normal 98 3 5 3 2 5" xfId="39070" xr:uid="{00000000-0005-0000-0000-00009CCC0000}"/>
    <cellStyle name="Normal 98 3 5 3 2 6" xfId="48581" xr:uid="{00000000-0005-0000-0000-00009DCC0000}"/>
    <cellStyle name="Normal 98 3 5 3 3" xfId="7575" xr:uid="{00000000-0005-0000-0000-00009ECC0000}"/>
    <cellStyle name="Normal 98 3 5 3 3 2" xfId="17092" xr:uid="{00000000-0005-0000-0000-00009FCC0000}"/>
    <cellStyle name="Normal 98 3 5 3 3 3" xfId="25245" xr:uid="{00000000-0005-0000-0000-0000A0CC0000}"/>
    <cellStyle name="Normal 98 3 5 3 3 4" xfId="33398" xr:uid="{00000000-0005-0000-0000-0000A1CC0000}"/>
    <cellStyle name="Normal 98 3 5 3 3 5" xfId="41630" xr:uid="{00000000-0005-0000-0000-0000A2CC0000}"/>
    <cellStyle name="Normal 98 3 5 3 3 6" xfId="51141" xr:uid="{00000000-0005-0000-0000-0000A3CC0000}"/>
    <cellStyle name="Normal 98 3 5 3 4" xfId="11492" xr:uid="{00000000-0005-0000-0000-0000A4CC0000}"/>
    <cellStyle name="Normal 98 3 5 3 5" xfId="19651" xr:uid="{00000000-0005-0000-0000-0000A5CC0000}"/>
    <cellStyle name="Normal 98 3 5 3 6" xfId="27804" xr:uid="{00000000-0005-0000-0000-0000A6CC0000}"/>
    <cellStyle name="Normal 98 3 5 3 7" xfId="36036" xr:uid="{00000000-0005-0000-0000-0000A7CC0000}"/>
    <cellStyle name="Normal 98 3 5 3 8" xfId="45547" xr:uid="{00000000-0005-0000-0000-0000A8CC0000}"/>
    <cellStyle name="Normal 98 3 5 4" xfId="3732" xr:uid="{00000000-0005-0000-0000-0000A9CC0000}"/>
    <cellStyle name="Normal 98 3 5 4 2" xfId="13249" xr:uid="{00000000-0005-0000-0000-0000AACC0000}"/>
    <cellStyle name="Normal 98 3 5 4 3" xfId="21405" xr:uid="{00000000-0005-0000-0000-0000ABCC0000}"/>
    <cellStyle name="Normal 98 3 5 4 4" xfId="29558" xr:uid="{00000000-0005-0000-0000-0000ACCC0000}"/>
    <cellStyle name="Normal 98 3 5 4 5" xfId="37790" xr:uid="{00000000-0005-0000-0000-0000ADCC0000}"/>
    <cellStyle name="Normal 98 3 5 4 6" xfId="47301" xr:uid="{00000000-0005-0000-0000-0000AECC0000}"/>
    <cellStyle name="Normal 98 3 5 5" xfId="6295" xr:uid="{00000000-0005-0000-0000-0000AFCC0000}"/>
    <cellStyle name="Normal 98 3 5 5 2" xfId="15812" xr:uid="{00000000-0005-0000-0000-0000B0CC0000}"/>
    <cellStyle name="Normal 98 3 5 5 3" xfId="23965" xr:uid="{00000000-0005-0000-0000-0000B1CC0000}"/>
    <cellStyle name="Normal 98 3 5 5 4" xfId="32118" xr:uid="{00000000-0005-0000-0000-0000B2CC0000}"/>
    <cellStyle name="Normal 98 3 5 5 5" xfId="40350" xr:uid="{00000000-0005-0000-0000-0000B3CC0000}"/>
    <cellStyle name="Normal 98 3 5 5 6" xfId="49861" xr:uid="{00000000-0005-0000-0000-0000B4CC0000}"/>
    <cellStyle name="Normal 98 3 5 6" xfId="10212" xr:uid="{00000000-0005-0000-0000-0000B5CC0000}"/>
    <cellStyle name="Normal 98 3 5 7" xfId="18371" xr:uid="{00000000-0005-0000-0000-0000B6CC0000}"/>
    <cellStyle name="Normal 98 3 5 8" xfId="26524" xr:uid="{00000000-0005-0000-0000-0000B7CC0000}"/>
    <cellStyle name="Normal 98 3 5 9" xfId="34756" xr:uid="{00000000-0005-0000-0000-0000B8CC0000}"/>
    <cellStyle name="Normal 98 3 6" xfId="1012" xr:uid="{00000000-0005-0000-0000-0000B9CC0000}"/>
    <cellStyle name="Normal 98 3 6 2" xfId="2295" xr:uid="{00000000-0005-0000-0000-0000BACC0000}"/>
    <cellStyle name="Normal 98 3 6 2 2" xfId="5335" xr:uid="{00000000-0005-0000-0000-0000BBCC0000}"/>
    <cellStyle name="Normal 98 3 6 2 2 2" xfId="14852" xr:uid="{00000000-0005-0000-0000-0000BCCC0000}"/>
    <cellStyle name="Normal 98 3 6 2 2 3" xfId="23005" xr:uid="{00000000-0005-0000-0000-0000BDCC0000}"/>
    <cellStyle name="Normal 98 3 6 2 2 4" xfId="31158" xr:uid="{00000000-0005-0000-0000-0000BECC0000}"/>
    <cellStyle name="Normal 98 3 6 2 2 5" xfId="39390" xr:uid="{00000000-0005-0000-0000-0000BFCC0000}"/>
    <cellStyle name="Normal 98 3 6 2 2 6" xfId="48901" xr:uid="{00000000-0005-0000-0000-0000C0CC0000}"/>
    <cellStyle name="Normal 98 3 6 2 3" xfId="7895" xr:uid="{00000000-0005-0000-0000-0000C1CC0000}"/>
    <cellStyle name="Normal 98 3 6 2 3 2" xfId="17412" xr:uid="{00000000-0005-0000-0000-0000C2CC0000}"/>
    <cellStyle name="Normal 98 3 6 2 3 3" xfId="25565" xr:uid="{00000000-0005-0000-0000-0000C3CC0000}"/>
    <cellStyle name="Normal 98 3 6 2 3 4" xfId="33718" xr:uid="{00000000-0005-0000-0000-0000C4CC0000}"/>
    <cellStyle name="Normal 98 3 6 2 3 5" xfId="41950" xr:uid="{00000000-0005-0000-0000-0000C5CC0000}"/>
    <cellStyle name="Normal 98 3 6 2 3 6" xfId="51461" xr:uid="{00000000-0005-0000-0000-0000C6CC0000}"/>
    <cellStyle name="Normal 98 3 6 2 4" xfId="11812" xr:uid="{00000000-0005-0000-0000-0000C7CC0000}"/>
    <cellStyle name="Normal 98 3 6 2 5" xfId="19971" xr:uid="{00000000-0005-0000-0000-0000C8CC0000}"/>
    <cellStyle name="Normal 98 3 6 2 6" xfId="28124" xr:uid="{00000000-0005-0000-0000-0000C9CC0000}"/>
    <cellStyle name="Normal 98 3 6 2 7" xfId="36356" xr:uid="{00000000-0005-0000-0000-0000CACC0000}"/>
    <cellStyle name="Normal 98 3 6 2 8" xfId="45867" xr:uid="{00000000-0005-0000-0000-0000CBCC0000}"/>
    <cellStyle name="Normal 98 3 6 3" xfId="4055" xr:uid="{00000000-0005-0000-0000-0000CCCC0000}"/>
    <cellStyle name="Normal 98 3 6 3 2" xfId="13572" xr:uid="{00000000-0005-0000-0000-0000CDCC0000}"/>
    <cellStyle name="Normal 98 3 6 3 3" xfId="21725" xr:uid="{00000000-0005-0000-0000-0000CECC0000}"/>
    <cellStyle name="Normal 98 3 6 3 4" xfId="29878" xr:uid="{00000000-0005-0000-0000-0000CFCC0000}"/>
    <cellStyle name="Normal 98 3 6 3 5" xfId="38110" xr:uid="{00000000-0005-0000-0000-0000D0CC0000}"/>
    <cellStyle name="Normal 98 3 6 3 6" xfId="47621" xr:uid="{00000000-0005-0000-0000-0000D1CC0000}"/>
    <cellStyle name="Normal 98 3 6 4" xfId="6615" xr:uid="{00000000-0005-0000-0000-0000D2CC0000}"/>
    <cellStyle name="Normal 98 3 6 4 2" xfId="16132" xr:uid="{00000000-0005-0000-0000-0000D3CC0000}"/>
    <cellStyle name="Normal 98 3 6 4 3" xfId="24285" xr:uid="{00000000-0005-0000-0000-0000D4CC0000}"/>
    <cellStyle name="Normal 98 3 6 4 4" xfId="32438" xr:uid="{00000000-0005-0000-0000-0000D5CC0000}"/>
    <cellStyle name="Normal 98 3 6 4 5" xfId="40670" xr:uid="{00000000-0005-0000-0000-0000D6CC0000}"/>
    <cellStyle name="Normal 98 3 6 4 6" xfId="50181" xr:uid="{00000000-0005-0000-0000-0000D7CC0000}"/>
    <cellStyle name="Normal 98 3 6 5" xfId="10532" xr:uid="{00000000-0005-0000-0000-0000D8CC0000}"/>
    <cellStyle name="Normal 98 3 6 6" xfId="18691" xr:uid="{00000000-0005-0000-0000-0000D9CC0000}"/>
    <cellStyle name="Normal 98 3 6 7" xfId="26844" xr:uid="{00000000-0005-0000-0000-0000DACC0000}"/>
    <cellStyle name="Normal 98 3 6 8" xfId="35076" xr:uid="{00000000-0005-0000-0000-0000DBCC0000}"/>
    <cellStyle name="Normal 98 3 6 9" xfId="44587" xr:uid="{00000000-0005-0000-0000-0000DCCC0000}"/>
    <cellStyle name="Normal 98 3 7" xfId="1655" xr:uid="{00000000-0005-0000-0000-0000DDCC0000}"/>
    <cellStyle name="Normal 98 3 7 2" xfId="4695" xr:uid="{00000000-0005-0000-0000-0000DECC0000}"/>
    <cellStyle name="Normal 98 3 7 2 2" xfId="14212" xr:uid="{00000000-0005-0000-0000-0000DFCC0000}"/>
    <cellStyle name="Normal 98 3 7 2 3" xfId="22365" xr:uid="{00000000-0005-0000-0000-0000E0CC0000}"/>
    <cellStyle name="Normal 98 3 7 2 4" xfId="30518" xr:uid="{00000000-0005-0000-0000-0000E1CC0000}"/>
    <cellStyle name="Normal 98 3 7 2 5" xfId="38750" xr:uid="{00000000-0005-0000-0000-0000E2CC0000}"/>
    <cellStyle name="Normal 98 3 7 2 6" xfId="48261" xr:uid="{00000000-0005-0000-0000-0000E3CC0000}"/>
    <cellStyle name="Normal 98 3 7 3" xfId="7255" xr:uid="{00000000-0005-0000-0000-0000E4CC0000}"/>
    <cellStyle name="Normal 98 3 7 3 2" xfId="16772" xr:uid="{00000000-0005-0000-0000-0000E5CC0000}"/>
    <cellStyle name="Normal 98 3 7 3 3" xfId="24925" xr:uid="{00000000-0005-0000-0000-0000E6CC0000}"/>
    <cellStyle name="Normal 98 3 7 3 4" xfId="33078" xr:uid="{00000000-0005-0000-0000-0000E7CC0000}"/>
    <cellStyle name="Normal 98 3 7 3 5" xfId="41310" xr:uid="{00000000-0005-0000-0000-0000E8CC0000}"/>
    <cellStyle name="Normal 98 3 7 3 6" xfId="50821" xr:uid="{00000000-0005-0000-0000-0000E9CC0000}"/>
    <cellStyle name="Normal 98 3 7 4" xfId="11172" xr:uid="{00000000-0005-0000-0000-0000EACC0000}"/>
    <cellStyle name="Normal 98 3 7 5" xfId="19331" xr:uid="{00000000-0005-0000-0000-0000EBCC0000}"/>
    <cellStyle name="Normal 98 3 7 6" xfId="27484" xr:uid="{00000000-0005-0000-0000-0000ECCC0000}"/>
    <cellStyle name="Normal 98 3 7 7" xfId="35716" xr:uid="{00000000-0005-0000-0000-0000EDCC0000}"/>
    <cellStyle name="Normal 98 3 7 8" xfId="45227" xr:uid="{00000000-0005-0000-0000-0000EECC0000}"/>
    <cellStyle name="Normal 98 3 8" xfId="2934" xr:uid="{00000000-0005-0000-0000-0000EFCC0000}"/>
    <cellStyle name="Normal 98 3 8 2" xfId="12451" xr:uid="{00000000-0005-0000-0000-0000F0CC0000}"/>
    <cellStyle name="Normal 98 3 8 3" xfId="20610" xr:uid="{00000000-0005-0000-0000-0000F1CC0000}"/>
    <cellStyle name="Normal 98 3 8 4" xfId="28763" xr:uid="{00000000-0005-0000-0000-0000F2CC0000}"/>
    <cellStyle name="Normal 98 3 8 5" xfId="36995" xr:uid="{00000000-0005-0000-0000-0000F3CC0000}"/>
    <cellStyle name="Normal 98 3 8 6" xfId="46506" xr:uid="{00000000-0005-0000-0000-0000F4CC0000}"/>
    <cellStyle name="Normal 98 3 9" xfId="3013" xr:uid="{00000000-0005-0000-0000-0000F5CC0000}"/>
    <cellStyle name="Normal 98 3 9 2" xfId="12530" xr:uid="{00000000-0005-0000-0000-0000F6CC0000}"/>
    <cellStyle name="Normal 98 3 9 3" xfId="20689" xr:uid="{00000000-0005-0000-0000-0000F7CC0000}"/>
    <cellStyle name="Normal 98 3 9 4" xfId="28842" xr:uid="{00000000-0005-0000-0000-0000F8CC0000}"/>
    <cellStyle name="Normal 98 3 9 5" xfId="37074" xr:uid="{00000000-0005-0000-0000-0000F9CC0000}"/>
    <cellStyle name="Normal 98 3 9 6" xfId="46585" xr:uid="{00000000-0005-0000-0000-0000FACC0000}"/>
    <cellStyle name="Normal 99" xfId="321" xr:uid="{00000000-0005-0000-0000-0000FBCC0000}"/>
    <cellStyle name="Normal 99 2" xfId="322" xr:uid="{00000000-0005-0000-0000-0000FCCC0000}"/>
    <cellStyle name="Normal 99 3" xfId="323" xr:uid="{00000000-0005-0000-0000-0000FDCC0000}"/>
    <cellStyle name="Normal 99 3 10" xfId="3093" xr:uid="{00000000-0005-0000-0000-0000FECC0000}"/>
    <cellStyle name="Normal 99 3 10 2" xfId="12610" xr:uid="{00000000-0005-0000-0000-0000FFCC0000}"/>
    <cellStyle name="Normal 99 3 10 3" xfId="20769" xr:uid="{00000000-0005-0000-0000-000000CD0000}"/>
    <cellStyle name="Normal 99 3 10 4" xfId="28922" xr:uid="{00000000-0005-0000-0000-000001CD0000}"/>
    <cellStyle name="Normal 99 3 10 5" xfId="37154" xr:uid="{00000000-0005-0000-0000-000002CD0000}"/>
    <cellStyle name="Normal 99 3 10 6" xfId="46665" xr:uid="{00000000-0005-0000-0000-000003CD0000}"/>
    <cellStyle name="Normal 99 3 11" xfId="3172" xr:uid="{00000000-0005-0000-0000-000004CD0000}"/>
    <cellStyle name="Normal 99 3 11 2" xfId="12689" xr:uid="{00000000-0005-0000-0000-000005CD0000}"/>
    <cellStyle name="Normal 99 3 11 3" xfId="20848" xr:uid="{00000000-0005-0000-0000-000006CD0000}"/>
    <cellStyle name="Normal 99 3 11 4" xfId="29001" xr:uid="{00000000-0005-0000-0000-000007CD0000}"/>
    <cellStyle name="Normal 99 3 11 5" xfId="37233" xr:uid="{00000000-0005-0000-0000-000008CD0000}"/>
    <cellStyle name="Normal 99 3 11 6" xfId="46744" xr:uid="{00000000-0005-0000-0000-000009CD0000}"/>
    <cellStyle name="Normal 99 3 12" xfId="3251" xr:uid="{00000000-0005-0000-0000-00000ACD0000}"/>
    <cellStyle name="Normal 99 3 12 2" xfId="12768" xr:uid="{00000000-0005-0000-0000-00000BCD0000}"/>
    <cellStyle name="Normal 99 3 12 3" xfId="20927" xr:uid="{00000000-0005-0000-0000-00000CCD0000}"/>
    <cellStyle name="Normal 99 3 12 4" xfId="29080" xr:uid="{00000000-0005-0000-0000-00000DCD0000}"/>
    <cellStyle name="Normal 99 3 12 5" xfId="37312" xr:uid="{00000000-0005-0000-0000-00000ECD0000}"/>
    <cellStyle name="Normal 99 3 12 6" xfId="46823" xr:uid="{00000000-0005-0000-0000-00000FCD0000}"/>
    <cellStyle name="Normal 99 3 13" xfId="3330" xr:uid="{00000000-0005-0000-0000-000010CD0000}"/>
    <cellStyle name="Normal 99 3 13 2" xfId="12847" xr:uid="{00000000-0005-0000-0000-000011CD0000}"/>
    <cellStyle name="Normal 99 3 13 3" xfId="21006" xr:uid="{00000000-0005-0000-0000-000012CD0000}"/>
    <cellStyle name="Normal 99 3 13 4" xfId="29159" xr:uid="{00000000-0005-0000-0000-000013CD0000}"/>
    <cellStyle name="Normal 99 3 13 5" xfId="37391" xr:uid="{00000000-0005-0000-0000-000014CD0000}"/>
    <cellStyle name="Normal 99 3 13 6" xfId="46902" xr:uid="{00000000-0005-0000-0000-000015CD0000}"/>
    <cellStyle name="Normal 99 3 14" xfId="3410" xr:uid="{00000000-0005-0000-0000-000016CD0000}"/>
    <cellStyle name="Normal 99 3 14 2" xfId="12927" xr:uid="{00000000-0005-0000-0000-000017CD0000}"/>
    <cellStyle name="Normal 99 3 14 3" xfId="21086" xr:uid="{00000000-0005-0000-0000-000018CD0000}"/>
    <cellStyle name="Normal 99 3 14 4" xfId="29239" xr:uid="{00000000-0005-0000-0000-000019CD0000}"/>
    <cellStyle name="Normal 99 3 14 5" xfId="37471" xr:uid="{00000000-0005-0000-0000-00001ACD0000}"/>
    <cellStyle name="Normal 99 3 14 6" xfId="46982" xr:uid="{00000000-0005-0000-0000-00001BCD0000}"/>
    <cellStyle name="Normal 99 3 15" xfId="5976" xr:uid="{00000000-0005-0000-0000-00001CCD0000}"/>
    <cellStyle name="Normal 99 3 15 2" xfId="15493" xr:uid="{00000000-0005-0000-0000-00001DCD0000}"/>
    <cellStyle name="Normal 99 3 15 3" xfId="23646" xr:uid="{00000000-0005-0000-0000-00001ECD0000}"/>
    <cellStyle name="Normal 99 3 15 4" xfId="31799" xr:uid="{00000000-0005-0000-0000-00001FCD0000}"/>
    <cellStyle name="Normal 99 3 15 5" xfId="40031" xr:uid="{00000000-0005-0000-0000-000020CD0000}"/>
    <cellStyle name="Normal 99 3 15 6" xfId="49542" xr:uid="{00000000-0005-0000-0000-000021CD0000}"/>
    <cellStyle name="Normal 99 3 16" xfId="8535" xr:uid="{00000000-0005-0000-0000-000022CD0000}"/>
    <cellStyle name="Normal 99 3 16 2" xfId="42590" xr:uid="{00000000-0005-0000-0000-000023CD0000}"/>
    <cellStyle name="Normal 99 3 16 3" xfId="52101" xr:uid="{00000000-0005-0000-0000-000024CD0000}"/>
    <cellStyle name="Normal 99 3 17" xfId="8614" xr:uid="{00000000-0005-0000-0000-000025CD0000}"/>
    <cellStyle name="Normal 99 3 17 2" xfId="42669" xr:uid="{00000000-0005-0000-0000-000026CD0000}"/>
    <cellStyle name="Normal 99 3 17 3" xfId="52180" xr:uid="{00000000-0005-0000-0000-000027CD0000}"/>
    <cellStyle name="Normal 99 3 18" xfId="8693" xr:uid="{00000000-0005-0000-0000-000028CD0000}"/>
    <cellStyle name="Normal 99 3 18 2" xfId="42748" xr:uid="{00000000-0005-0000-0000-000029CD0000}"/>
    <cellStyle name="Normal 99 3 18 3" xfId="52259" xr:uid="{00000000-0005-0000-0000-00002ACD0000}"/>
    <cellStyle name="Normal 99 3 19" xfId="8772" xr:uid="{00000000-0005-0000-0000-00002BCD0000}"/>
    <cellStyle name="Normal 99 3 19 2" xfId="42827" xr:uid="{00000000-0005-0000-0000-00002CCD0000}"/>
    <cellStyle name="Normal 99 3 19 3" xfId="52338" xr:uid="{00000000-0005-0000-0000-00002DCD0000}"/>
    <cellStyle name="Normal 99 3 2" xfId="409" xr:uid="{00000000-0005-0000-0000-00002ECD0000}"/>
    <cellStyle name="Normal 99 3 2 10" xfId="3219" xr:uid="{00000000-0005-0000-0000-00002FCD0000}"/>
    <cellStyle name="Normal 99 3 2 10 2" xfId="12736" xr:uid="{00000000-0005-0000-0000-000030CD0000}"/>
    <cellStyle name="Normal 99 3 2 10 3" xfId="20895" xr:uid="{00000000-0005-0000-0000-000031CD0000}"/>
    <cellStyle name="Normal 99 3 2 10 4" xfId="29048" xr:uid="{00000000-0005-0000-0000-000032CD0000}"/>
    <cellStyle name="Normal 99 3 2 10 5" xfId="37280" xr:uid="{00000000-0005-0000-0000-000033CD0000}"/>
    <cellStyle name="Normal 99 3 2 10 6" xfId="46791" xr:uid="{00000000-0005-0000-0000-000034CD0000}"/>
    <cellStyle name="Normal 99 3 2 11" xfId="3298" xr:uid="{00000000-0005-0000-0000-000035CD0000}"/>
    <cellStyle name="Normal 99 3 2 11 2" xfId="12815" xr:uid="{00000000-0005-0000-0000-000036CD0000}"/>
    <cellStyle name="Normal 99 3 2 11 3" xfId="20974" xr:uid="{00000000-0005-0000-0000-000037CD0000}"/>
    <cellStyle name="Normal 99 3 2 11 4" xfId="29127" xr:uid="{00000000-0005-0000-0000-000038CD0000}"/>
    <cellStyle name="Normal 99 3 2 11 5" xfId="37359" xr:uid="{00000000-0005-0000-0000-000039CD0000}"/>
    <cellStyle name="Normal 99 3 2 11 6" xfId="46870" xr:uid="{00000000-0005-0000-0000-00003ACD0000}"/>
    <cellStyle name="Normal 99 3 2 12" xfId="3377" xr:uid="{00000000-0005-0000-0000-00003BCD0000}"/>
    <cellStyle name="Normal 99 3 2 12 2" xfId="12894" xr:uid="{00000000-0005-0000-0000-00003CCD0000}"/>
    <cellStyle name="Normal 99 3 2 12 3" xfId="21053" xr:uid="{00000000-0005-0000-0000-00003DCD0000}"/>
    <cellStyle name="Normal 99 3 2 12 4" xfId="29206" xr:uid="{00000000-0005-0000-0000-00003ECD0000}"/>
    <cellStyle name="Normal 99 3 2 12 5" xfId="37438" xr:uid="{00000000-0005-0000-0000-00003FCD0000}"/>
    <cellStyle name="Normal 99 3 2 12 6" xfId="46949" xr:uid="{00000000-0005-0000-0000-000040CD0000}"/>
    <cellStyle name="Normal 99 3 2 13" xfId="3457" xr:uid="{00000000-0005-0000-0000-000041CD0000}"/>
    <cellStyle name="Normal 99 3 2 13 2" xfId="12974" xr:uid="{00000000-0005-0000-0000-000042CD0000}"/>
    <cellStyle name="Normal 99 3 2 13 3" xfId="21133" xr:uid="{00000000-0005-0000-0000-000043CD0000}"/>
    <cellStyle name="Normal 99 3 2 13 4" xfId="29286" xr:uid="{00000000-0005-0000-0000-000044CD0000}"/>
    <cellStyle name="Normal 99 3 2 13 5" xfId="37518" xr:uid="{00000000-0005-0000-0000-000045CD0000}"/>
    <cellStyle name="Normal 99 3 2 13 6" xfId="47029" xr:uid="{00000000-0005-0000-0000-000046CD0000}"/>
    <cellStyle name="Normal 99 3 2 14" xfId="6023" xr:uid="{00000000-0005-0000-0000-000047CD0000}"/>
    <cellStyle name="Normal 99 3 2 14 2" xfId="15540" xr:uid="{00000000-0005-0000-0000-000048CD0000}"/>
    <cellStyle name="Normal 99 3 2 14 3" xfId="23693" xr:uid="{00000000-0005-0000-0000-000049CD0000}"/>
    <cellStyle name="Normal 99 3 2 14 4" xfId="31846" xr:uid="{00000000-0005-0000-0000-00004ACD0000}"/>
    <cellStyle name="Normal 99 3 2 14 5" xfId="40078" xr:uid="{00000000-0005-0000-0000-00004BCD0000}"/>
    <cellStyle name="Normal 99 3 2 14 6" xfId="49589" xr:uid="{00000000-0005-0000-0000-00004CCD0000}"/>
    <cellStyle name="Normal 99 3 2 15" xfId="8582" xr:uid="{00000000-0005-0000-0000-00004DCD0000}"/>
    <cellStyle name="Normal 99 3 2 15 2" xfId="42637" xr:uid="{00000000-0005-0000-0000-00004ECD0000}"/>
    <cellStyle name="Normal 99 3 2 15 3" xfId="52148" xr:uid="{00000000-0005-0000-0000-00004FCD0000}"/>
    <cellStyle name="Normal 99 3 2 16" xfId="8661" xr:uid="{00000000-0005-0000-0000-000050CD0000}"/>
    <cellStyle name="Normal 99 3 2 16 2" xfId="42716" xr:uid="{00000000-0005-0000-0000-000051CD0000}"/>
    <cellStyle name="Normal 99 3 2 16 3" xfId="52227" xr:uid="{00000000-0005-0000-0000-000052CD0000}"/>
    <cellStyle name="Normal 99 3 2 17" xfId="8740" xr:uid="{00000000-0005-0000-0000-000053CD0000}"/>
    <cellStyle name="Normal 99 3 2 17 2" xfId="42795" xr:uid="{00000000-0005-0000-0000-000054CD0000}"/>
    <cellStyle name="Normal 99 3 2 17 3" xfId="52306" xr:uid="{00000000-0005-0000-0000-000055CD0000}"/>
    <cellStyle name="Normal 99 3 2 18" xfId="8819" xr:uid="{00000000-0005-0000-0000-000056CD0000}"/>
    <cellStyle name="Normal 99 3 2 18 2" xfId="42874" xr:uid="{00000000-0005-0000-0000-000057CD0000}"/>
    <cellStyle name="Normal 99 3 2 18 3" xfId="52385" xr:uid="{00000000-0005-0000-0000-000058CD0000}"/>
    <cellStyle name="Normal 99 3 2 19" xfId="8898" xr:uid="{00000000-0005-0000-0000-000059CD0000}"/>
    <cellStyle name="Normal 99 3 2 19 2" xfId="42953" xr:uid="{00000000-0005-0000-0000-00005ACD0000}"/>
    <cellStyle name="Normal 99 3 2 19 3" xfId="52464" xr:uid="{00000000-0005-0000-0000-00005BCD0000}"/>
    <cellStyle name="Normal 99 3 2 2" xfId="490" xr:uid="{00000000-0005-0000-0000-00005CCD0000}"/>
    <cellStyle name="Normal 99 3 2 2 10" xfId="26332" xr:uid="{00000000-0005-0000-0000-00005DCD0000}"/>
    <cellStyle name="Normal 99 3 2 2 11" xfId="34564" xr:uid="{00000000-0005-0000-0000-00005ECD0000}"/>
    <cellStyle name="Normal 99 3 2 2 12" xfId="44075" xr:uid="{00000000-0005-0000-0000-00005FCD0000}"/>
    <cellStyle name="Normal 99 3 2 2 2" xfId="651" xr:uid="{00000000-0005-0000-0000-000060CD0000}"/>
    <cellStyle name="Normal 99 3 2 2 2 10" xfId="34724" xr:uid="{00000000-0005-0000-0000-000061CD0000}"/>
    <cellStyle name="Normal 99 3 2 2 2 11" xfId="44235" xr:uid="{00000000-0005-0000-0000-000062CD0000}"/>
    <cellStyle name="Normal 99 3 2 2 2 2" xfId="977" xr:uid="{00000000-0005-0000-0000-000063CD0000}"/>
    <cellStyle name="Normal 99 3 2 2 2 2 10" xfId="44555" xr:uid="{00000000-0005-0000-0000-000064CD0000}"/>
    <cellStyle name="Normal 99 3 2 2 2 2 2" xfId="1620" xr:uid="{00000000-0005-0000-0000-000065CD0000}"/>
    <cellStyle name="Normal 99 3 2 2 2 2 2 2" xfId="2903" xr:uid="{00000000-0005-0000-0000-000066CD0000}"/>
    <cellStyle name="Normal 99 3 2 2 2 2 2 2 2" xfId="5943" xr:uid="{00000000-0005-0000-0000-000067CD0000}"/>
    <cellStyle name="Normal 99 3 2 2 2 2 2 2 2 2" xfId="15460" xr:uid="{00000000-0005-0000-0000-000068CD0000}"/>
    <cellStyle name="Normal 99 3 2 2 2 2 2 2 2 3" xfId="23613" xr:uid="{00000000-0005-0000-0000-000069CD0000}"/>
    <cellStyle name="Normal 99 3 2 2 2 2 2 2 2 4" xfId="31766" xr:uid="{00000000-0005-0000-0000-00006ACD0000}"/>
    <cellStyle name="Normal 99 3 2 2 2 2 2 2 2 5" xfId="39998" xr:uid="{00000000-0005-0000-0000-00006BCD0000}"/>
    <cellStyle name="Normal 99 3 2 2 2 2 2 2 2 6" xfId="49509" xr:uid="{00000000-0005-0000-0000-00006CCD0000}"/>
    <cellStyle name="Normal 99 3 2 2 2 2 2 2 3" xfId="8503" xr:uid="{00000000-0005-0000-0000-00006DCD0000}"/>
    <cellStyle name="Normal 99 3 2 2 2 2 2 2 3 2" xfId="18020" xr:uid="{00000000-0005-0000-0000-00006ECD0000}"/>
    <cellStyle name="Normal 99 3 2 2 2 2 2 2 3 3" xfId="26173" xr:uid="{00000000-0005-0000-0000-00006FCD0000}"/>
    <cellStyle name="Normal 99 3 2 2 2 2 2 2 3 4" xfId="34326" xr:uid="{00000000-0005-0000-0000-000070CD0000}"/>
    <cellStyle name="Normal 99 3 2 2 2 2 2 2 3 5" xfId="42558" xr:uid="{00000000-0005-0000-0000-000071CD0000}"/>
    <cellStyle name="Normal 99 3 2 2 2 2 2 2 3 6" xfId="52069" xr:uid="{00000000-0005-0000-0000-000072CD0000}"/>
    <cellStyle name="Normal 99 3 2 2 2 2 2 2 4" xfId="12420" xr:uid="{00000000-0005-0000-0000-000073CD0000}"/>
    <cellStyle name="Normal 99 3 2 2 2 2 2 2 5" xfId="20579" xr:uid="{00000000-0005-0000-0000-000074CD0000}"/>
    <cellStyle name="Normal 99 3 2 2 2 2 2 2 6" xfId="28732" xr:uid="{00000000-0005-0000-0000-000075CD0000}"/>
    <cellStyle name="Normal 99 3 2 2 2 2 2 2 7" xfId="36964" xr:uid="{00000000-0005-0000-0000-000076CD0000}"/>
    <cellStyle name="Normal 99 3 2 2 2 2 2 2 8" xfId="46475" xr:uid="{00000000-0005-0000-0000-000077CD0000}"/>
    <cellStyle name="Normal 99 3 2 2 2 2 2 3" xfId="4663" xr:uid="{00000000-0005-0000-0000-000078CD0000}"/>
    <cellStyle name="Normal 99 3 2 2 2 2 2 3 2" xfId="14180" xr:uid="{00000000-0005-0000-0000-000079CD0000}"/>
    <cellStyle name="Normal 99 3 2 2 2 2 2 3 3" xfId="22333" xr:uid="{00000000-0005-0000-0000-00007ACD0000}"/>
    <cellStyle name="Normal 99 3 2 2 2 2 2 3 4" xfId="30486" xr:uid="{00000000-0005-0000-0000-00007BCD0000}"/>
    <cellStyle name="Normal 99 3 2 2 2 2 2 3 5" xfId="38718" xr:uid="{00000000-0005-0000-0000-00007CCD0000}"/>
    <cellStyle name="Normal 99 3 2 2 2 2 2 3 6" xfId="48229" xr:uid="{00000000-0005-0000-0000-00007DCD0000}"/>
    <cellStyle name="Normal 99 3 2 2 2 2 2 4" xfId="7223" xr:uid="{00000000-0005-0000-0000-00007ECD0000}"/>
    <cellStyle name="Normal 99 3 2 2 2 2 2 4 2" xfId="16740" xr:uid="{00000000-0005-0000-0000-00007FCD0000}"/>
    <cellStyle name="Normal 99 3 2 2 2 2 2 4 3" xfId="24893" xr:uid="{00000000-0005-0000-0000-000080CD0000}"/>
    <cellStyle name="Normal 99 3 2 2 2 2 2 4 4" xfId="33046" xr:uid="{00000000-0005-0000-0000-000081CD0000}"/>
    <cellStyle name="Normal 99 3 2 2 2 2 2 4 5" xfId="41278" xr:uid="{00000000-0005-0000-0000-000082CD0000}"/>
    <cellStyle name="Normal 99 3 2 2 2 2 2 4 6" xfId="50789" xr:uid="{00000000-0005-0000-0000-000083CD0000}"/>
    <cellStyle name="Normal 99 3 2 2 2 2 2 5" xfId="11140" xr:uid="{00000000-0005-0000-0000-000084CD0000}"/>
    <cellStyle name="Normal 99 3 2 2 2 2 2 6" xfId="19299" xr:uid="{00000000-0005-0000-0000-000085CD0000}"/>
    <cellStyle name="Normal 99 3 2 2 2 2 2 7" xfId="27452" xr:uid="{00000000-0005-0000-0000-000086CD0000}"/>
    <cellStyle name="Normal 99 3 2 2 2 2 2 8" xfId="35684" xr:uid="{00000000-0005-0000-0000-000087CD0000}"/>
    <cellStyle name="Normal 99 3 2 2 2 2 2 9" xfId="45195" xr:uid="{00000000-0005-0000-0000-000088CD0000}"/>
    <cellStyle name="Normal 99 3 2 2 2 2 3" xfId="2263" xr:uid="{00000000-0005-0000-0000-000089CD0000}"/>
    <cellStyle name="Normal 99 3 2 2 2 2 3 2" xfId="5303" xr:uid="{00000000-0005-0000-0000-00008ACD0000}"/>
    <cellStyle name="Normal 99 3 2 2 2 2 3 2 2" xfId="14820" xr:uid="{00000000-0005-0000-0000-00008BCD0000}"/>
    <cellStyle name="Normal 99 3 2 2 2 2 3 2 3" xfId="22973" xr:uid="{00000000-0005-0000-0000-00008CCD0000}"/>
    <cellStyle name="Normal 99 3 2 2 2 2 3 2 4" xfId="31126" xr:uid="{00000000-0005-0000-0000-00008DCD0000}"/>
    <cellStyle name="Normal 99 3 2 2 2 2 3 2 5" xfId="39358" xr:uid="{00000000-0005-0000-0000-00008ECD0000}"/>
    <cellStyle name="Normal 99 3 2 2 2 2 3 2 6" xfId="48869" xr:uid="{00000000-0005-0000-0000-00008FCD0000}"/>
    <cellStyle name="Normal 99 3 2 2 2 2 3 3" xfId="7863" xr:uid="{00000000-0005-0000-0000-000090CD0000}"/>
    <cellStyle name="Normal 99 3 2 2 2 2 3 3 2" xfId="17380" xr:uid="{00000000-0005-0000-0000-000091CD0000}"/>
    <cellStyle name="Normal 99 3 2 2 2 2 3 3 3" xfId="25533" xr:uid="{00000000-0005-0000-0000-000092CD0000}"/>
    <cellStyle name="Normal 99 3 2 2 2 2 3 3 4" xfId="33686" xr:uid="{00000000-0005-0000-0000-000093CD0000}"/>
    <cellStyle name="Normal 99 3 2 2 2 2 3 3 5" xfId="41918" xr:uid="{00000000-0005-0000-0000-000094CD0000}"/>
    <cellStyle name="Normal 99 3 2 2 2 2 3 3 6" xfId="51429" xr:uid="{00000000-0005-0000-0000-000095CD0000}"/>
    <cellStyle name="Normal 99 3 2 2 2 2 3 4" xfId="11780" xr:uid="{00000000-0005-0000-0000-000096CD0000}"/>
    <cellStyle name="Normal 99 3 2 2 2 2 3 5" xfId="19939" xr:uid="{00000000-0005-0000-0000-000097CD0000}"/>
    <cellStyle name="Normal 99 3 2 2 2 2 3 6" xfId="28092" xr:uid="{00000000-0005-0000-0000-000098CD0000}"/>
    <cellStyle name="Normal 99 3 2 2 2 2 3 7" xfId="36324" xr:uid="{00000000-0005-0000-0000-000099CD0000}"/>
    <cellStyle name="Normal 99 3 2 2 2 2 3 8" xfId="45835" xr:uid="{00000000-0005-0000-0000-00009ACD0000}"/>
    <cellStyle name="Normal 99 3 2 2 2 2 4" xfId="4023" xr:uid="{00000000-0005-0000-0000-00009BCD0000}"/>
    <cellStyle name="Normal 99 3 2 2 2 2 4 2" xfId="13540" xr:uid="{00000000-0005-0000-0000-00009CCD0000}"/>
    <cellStyle name="Normal 99 3 2 2 2 2 4 3" xfId="21693" xr:uid="{00000000-0005-0000-0000-00009DCD0000}"/>
    <cellStyle name="Normal 99 3 2 2 2 2 4 4" xfId="29846" xr:uid="{00000000-0005-0000-0000-00009ECD0000}"/>
    <cellStyle name="Normal 99 3 2 2 2 2 4 5" xfId="38078" xr:uid="{00000000-0005-0000-0000-00009FCD0000}"/>
    <cellStyle name="Normal 99 3 2 2 2 2 4 6" xfId="47589" xr:uid="{00000000-0005-0000-0000-0000A0CD0000}"/>
    <cellStyle name="Normal 99 3 2 2 2 2 5" xfId="6583" xr:uid="{00000000-0005-0000-0000-0000A1CD0000}"/>
    <cellStyle name="Normal 99 3 2 2 2 2 5 2" xfId="16100" xr:uid="{00000000-0005-0000-0000-0000A2CD0000}"/>
    <cellStyle name="Normal 99 3 2 2 2 2 5 3" xfId="24253" xr:uid="{00000000-0005-0000-0000-0000A3CD0000}"/>
    <cellStyle name="Normal 99 3 2 2 2 2 5 4" xfId="32406" xr:uid="{00000000-0005-0000-0000-0000A4CD0000}"/>
    <cellStyle name="Normal 99 3 2 2 2 2 5 5" xfId="40638" xr:uid="{00000000-0005-0000-0000-0000A5CD0000}"/>
    <cellStyle name="Normal 99 3 2 2 2 2 5 6" xfId="50149" xr:uid="{00000000-0005-0000-0000-0000A6CD0000}"/>
    <cellStyle name="Normal 99 3 2 2 2 2 6" xfId="10500" xr:uid="{00000000-0005-0000-0000-0000A7CD0000}"/>
    <cellStyle name="Normal 99 3 2 2 2 2 7" xfId="18659" xr:uid="{00000000-0005-0000-0000-0000A8CD0000}"/>
    <cellStyle name="Normal 99 3 2 2 2 2 8" xfId="26812" xr:uid="{00000000-0005-0000-0000-0000A9CD0000}"/>
    <cellStyle name="Normal 99 3 2 2 2 2 9" xfId="35044" xr:uid="{00000000-0005-0000-0000-0000AACD0000}"/>
    <cellStyle name="Normal 99 3 2 2 2 3" xfId="1300" xr:uid="{00000000-0005-0000-0000-0000ABCD0000}"/>
    <cellStyle name="Normal 99 3 2 2 2 3 2" xfId="2583" xr:uid="{00000000-0005-0000-0000-0000ACCD0000}"/>
    <cellStyle name="Normal 99 3 2 2 2 3 2 2" xfId="5623" xr:uid="{00000000-0005-0000-0000-0000ADCD0000}"/>
    <cellStyle name="Normal 99 3 2 2 2 3 2 2 2" xfId="15140" xr:uid="{00000000-0005-0000-0000-0000AECD0000}"/>
    <cellStyle name="Normal 99 3 2 2 2 3 2 2 3" xfId="23293" xr:uid="{00000000-0005-0000-0000-0000AFCD0000}"/>
    <cellStyle name="Normal 99 3 2 2 2 3 2 2 4" xfId="31446" xr:uid="{00000000-0005-0000-0000-0000B0CD0000}"/>
    <cellStyle name="Normal 99 3 2 2 2 3 2 2 5" xfId="39678" xr:uid="{00000000-0005-0000-0000-0000B1CD0000}"/>
    <cellStyle name="Normal 99 3 2 2 2 3 2 2 6" xfId="49189" xr:uid="{00000000-0005-0000-0000-0000B2CD0000}"/>
    <cellStyle name="Normal 99 3 2 2 2 3 2 3" xfId="8183" xr:uid="{00000000-0005-0000-0000-0000B3CD0000}"/>
    <cellStyle name="Normal 99 3 2 2 2 3 2 3 2" xfId="17700" xr:uid="{00000000-0005-0000-0000-0000B4CD0000}"/>
    <cellStyle name="Normal 99 3 2 2 2 3 2 3 3" xfId="25853" xr:uid="{00000000-0005-0000-0000-0000B5CD0000}"/>
    <cellStyle name="Normal 99 3 2 2 2 3 2 3 4" xfId="34006" xr:uid="{00000000-0005-0000-0000-0000B6CD0000}"/>
    <cellStyle name="Normal 99 3 2 2 2 3 2 3 5" xfId="42238" xr:uid="{00000000-0005-0000-0000-0000B7CD0000}"/>
    <cellStyle name="Normal 99 3 2 2 2 3 2 3 6" xfId="51749" xr:uid="{00000000-0005-0000-0000-0000B8CD0000}"/>
    <cellStyle name="Normal 99 3 2 2 2 3 2 4" xfId="12100" xr:uid="{00000000-0005-0000-0000-0000B9CD0000}"/>
    <cellStyle name="Normal 99 3 2 2 2 3 2 5" xfId="20259" xr:uid="{00000000-0005-0000-0000-0000BACD0000}"/>
    <cellStyle name="Normal 99 3 2 2 2 3 2 6" xfId="28412" xr:uid="{00000000-0005-0000-0000-0000BBCD0000}"/>
    <cellStyle name="Normal 99 3 2 2 2 3 2 7" xfId="36644" xr:uid="{00000000-0005-0000-0000-0000BCCD0000}"/>
    <cellStyle name="Normal 99 3 2 2 2 3 2 8" xfId="46155" xr:uid="{00000000-0005-0000-0000-0000BDCD0000}"/>
    <cellStyle name="Normal 99 3 2 2 2 3 3" xfId="4343" xr:uid="{00000000-0005-0000-0000-0000BECD0000}"/>
    <cellStyle name="Normal 99 3 2 2 2 3 3 2" xfId="13860" xr:uid="{00000000-0005-0000-0000-0000BFCD0000}"/>
    <cellStyle name="Normal 99 3 2 2 2 3 3 3" xfId="22013" xr:uid="{00000000-0005-0000-0000-0000C0CD0000}"/>
    <cellStyle name="Normal 99 3 2 2 2 3 3 4" xfId="30166" xr:uid="{00000000-0005-0000-0000-0000C1CD0000}"/>
    <cellStyle name="Normal 99 3 2 2 2 3 3 5" xfId="38398" xr:uid="{00000000-0005-0000-0000-0000C2CD0000}"/>
    <cellStyle name="Normal 99 3 2 2 2 3 3 6" xfId="47909" xr:uid="{00000000-0005-0000-0000-0000C3CD0000}"/>
    <cellStyle name="Normal 99 3 2 2 2 3 4" xfId="6903" xr:uid="{00000000-0005-0000-0000-0000C4CD0000}"/>
    <cellStyle name="Normal 99 3 2 2 2 3 4 2" xfId="16420" xr:uid="{00000000-0005-0000-0000-0000C5CD0000}"/>
    <cellStyle name="Normal 99 3 2 2 2 3 4 3" xfId="24573" xr:uid="{00000000-0005-0000-0000-0000C6CD0000}"/>
    <cellStyle name="Normal 99 3 2 2 2 3 4 4" xfId="32726" xr:uid="{00000000-0005-0000-0000-0000C7CD0000}"/>
    <cellStyle name="Normal 99 3 2 2 2 3 4 5" xfId="40958" xr:uid="{00000000-0005-0000-0000-0000C8CD0000}"/>
    <cellStyle name="Normal 99 3 2 2 2 3 4 6" xfId="50469" xr:uid="{00000000-0005-0000-0000-0000C9CD0000}"/>
    <cellStyle name="Normal 99 3 2 2 2 3 5" xfId="10820" xr:uid="{00000000-0005-0000-0000-0000CACD0000}"/>
    <cellStyle name="Normal 99 3 2 2 2 3 6" xfId="18979" xr:uid="{00000000-0005-0000-0000-0000CBCD0000}"/>
    <cellStyle name="Normal 99 3 2 2 2 3 7" xfId="27132" xr:uid="{00000000-0005-0000-0000-0000CCCD0000}"/>
    <cellStyle name="Normal 99 3 2 2 2 3 8" xfId="35364" xr:uid="{00000000-0005-0000-0000-0000CDCD0000}"/>
    <cellStyle name="Normal 99 3 2 2 2 3 9" xfId="44875" xr:uid="{00000000-0005-0000-0000-0000CECD0000}"/>
    <cellStyle name="Normal 99 3 2 2 2 4" xfId="1943" xr:uid="{00000000-0005-0000-0000-0000CFCD0000}"/>
    <cellStyle name="Normal 99 3 2 2 2 4 2" xfId="4983" xr:uid="{00000000-0005-0000-0000-0000D0CD0000}"/>
    <cellStyle name="Normal 99 3 2 2 2 4 2 2" xfId="14500" xr:uid="{00000000-0005-0000-0000-0000D1CD0000}"/>
    <cellStyle name="Normal 99 3 2 2 2 4 2 3" xfId="22653" xr:uid="{00000000-0005-0000-0000-0000D2CD0000}"/>
    <cellStyle name="Normal 99 3 2 2 2 4 2 4" xfId="30806" xr:uid="{00000000-0005-0000-0000-0000D3CD0000}"/>
    <cellStyle name="Normal 99 3 2 2 2 4 2 5" xfId="39038" xr:uid="{00000000-0005-0000-0000-0000D4CD0000}"/>
    <cellStyle name="Normal 99 3 2 2 2 4 2 6" xfId="48549" xr:uid="{00000000-0005-0000-0000-0000D5CD0000}"/>
    <cellStyle name="Normal 99 3 2 2 2 4 3" xfId="7543" xr:uid="{00000000-0005-0000-0000-0000D6CD0000}"/>
    <cellStyle name="Normal 99 3 2 2 2 4 3 2" xfId="17060" xr:uid="{00000000-0005-0000-0000-0000D7CD0000}"/>
    <cellStyle name="Normal 99 3 2 2 2 4 3 3" xfId="25213" xr:uid="{00000000-0005-0000-0000-0000D8CD0000}"/>
    <cellStyle name="Normal 99 3 2 2 2 4 3 4" xfId="33366" xr:uid="{00000000-0005-0000-0000-0000D9CD0000}"/>
    <cellStyle name="Normal 99 3 2 2 2 4 3 5" xfId="41598" xr:uid="{00000000-0005-0000-0000-0000DACD0000}"/>
    <cellStyle name="Normal 99 3 2 2 2 4 3 6" xfId="51109" xr:uid="{00000000-0005-0000-0000-0000DBCD0000}"/>
    <cellStyle name="Normal 99 3 2 2 2 4 4" xfId="11460" xr:uid="{00000000-0005-0000-0000-0000DCCD0000}"/>
    <cellStyle name="Normal 99 3 2 2 2 4 5" xfId="19619" xr:uid="{00000000-0005-0000-0000-0000DDCD0000}"/>
    <cellStyle name="Normal 99 3 2 2 2 4 6" xfId="27772" xr:uid="{00000000-0005-0000-0000-0000DECD0000}"/>
    <cellStyle name="Normal 99 3 2 2 2 4 7" xfId="36004" xr:uid="{00000000-0005-0000-0000-0000DFCD0000}"/>
    <cellStyle name="Normal 99 3 2 2 2 4 8" xfId="45515" xr:uid="{00000000-0005-0000-0000-0000E0CD0000}"/>
    <cellStyle name="Normal 99 3 2 2 2 5" xfId="3700" xr:uid="{00000000-0005-0000-0000-0000E1CD0000}"/>
    <cellStyle name="Normal 99 3 2 2 2 5 2" xfId="13217" xr:uid="{00000000-0005-0000-0000-0000E2CD0000}"/>
    <cellStyle name="Normal 99 3 2 2 2 5 3" xfId="21373" xr:uid="{00000000-0005-0000-0000-0000E3CD0000}"/>
    <cellStyle name="Normal 99 3 2 2 2 5 4" xfId="29526" xr:uid="{00000000-0005-0000-0000-0000E4CD0000}"/>
    <cellStyle name="Normal 99 3 2 2 2 5 5" xfId="37758" xr:uid="{00000000-0005-0000-0000-0000E5CD0000}"/>
    <cellStyle name="Normal 99 3 2 2 2 5 6" xfId="47269" xr:uid="{00000000-0005-0000-0000-0000E6CD0000}"/>
    <cellStyle name="Normal 99 3 2 2 2 6" xfId="6263" xr:uid="{00000000-0005-0000-0000-0000E7CD0000}"/>
    <cellStyle name="Normal 99 3 2 2 2 6 2" xfId="15780" xr:uid="{00000000-0005-0000-0000-0000E8CD0000}"/>
    <cellStyle name="Normal 99 3 2 2 2 6 3" xfId="23933" xr:uid="{00000000-0005-0000-0000-0000E9CD0000}"/>
    <cellStyle name="Normal 99 3 2 2 2 6 4" xfId="32086" xr:uid="{00000000-0005-0000-0000-0000EACD0000}"/>
    <cellStyle name="Normal 99 3 2 2 2 6 5" xfId="40318" xr:uid="{00000000-0005-0000-0000-0000EBCD0000}"/>
    <cellStyle name="Normal 99 3 2 2 2 6 6" xfId="49829" xr:uid="{00000000-0005-0000-0000-0000ECCD0000}"/>
    <cellStyle name="Normal 99 3 2 2 2 7" xfId="10180" xr:uid="{00000000-0005-0000-0000-0000EDCD0000}"/>
    <cellStyle name="Normal 99 3 2 2 2 8" xfId="18339" xr:uid="{00000000-0005-0000-0000-0000EECD0000}"/>
    <cellStyle name="Normal 99 3 2 2 2 9" xfId="26492" xr:uid="{00000000-0005-0000-0000-0000EFCD0000}"/>
    <cellStyle name="Normal 99 3 2 2 3" xfId="814" xr:uid="{00000000-0005-0000-0000-0000F0CD0000}"/>
    <cellStyle name="Normal 99 3 2 2 3 10" xfId="44395" xr:uid="{00000000-0005-0000-0000-0000F1CD0000}"/>
    <cellStyle name="Normal 99 3 2 2 3 2" xfId="1460" xr:uid="{00000000-0005-0000-0000-0000F2CD0000}"/>
    <cellStyle name="Normal 99 3 2 2 3 2 2" xfId="2743" xr:uid="{00000000-0005-0000-0000-0000F3CD0000}"/>
    <cellStyle name="Normal 99 3 2 2 3 2 2 2" xfId="5783" xr:uid="{00000000-0005-0000-0000-0000F4CD0000}"/>
    <cellStyle name="Normal 99 3 2 2 3 2 2 2 2" xfId="15300" xr:uid="{00000000-0005-0000-0000-0000F5CD0000}"/>
    <cellStyle name="Normal 99 3 2 2 3 2 2 2 3" xfId="23453" xr:uid="{00000000-0005-0000-0000-0000F6CD0000}"/>
    <cellStyle name="Normal 99 3 2 2 3 2 2 2 4" xfId="31606" xr:uid="{00000000-0005-0000-0000-0000F7CD0000}"/>
    <cellStyle name="Normal 99 3 2 2 3 2 2 2 5" xfId="39838" xr:uid="{00000000-0005-0000-0000-0000F8CD0000}"/>
    <cellStyle name="Normal 99 3 2 2 3 2 2 2 6" xfId="49349" xr:uid="{00000000-0005-0000-0000-0000F9CD0000}"/>
    <cellStyle name="Normal 99 3 2 2 3 2 2 3" xfId="8343" xr:uid="{00000000-0005-0000-0000-0000FACD0000}"/>
    <cellStyle name="Normal 99 3 2 2 3 2 2 3 2" xfId="17860" xr:uid="{00000000-0005-0000-0000-0000FBCD0000}"/>
    <cellStyle name="Normal 99 3 2 2 3 2 2 3 3" xfId="26013" xr:uid="{00000000-0005-0000-0000-0000FCCD0000}"/>
    <cellStyle name="Normal 99 3 2 2 3 2 2 3 4" xfId="34166" xr:uid="{00000000-0005-0000-0000-0000FDCD0000}"/>
    <cellStyle name="Normal 99 3 2 2 3 2 2 3 5" xfId="42398" xr:uid="{00000000-0005-0000-0000-0000FECD0000}"/>
    <cellStyle name="Normal 99 3 2 2 3 2 2 3 6" xfId="51909" xr:uid="{00000000-0005-0000-0000-0000FFCD0000}"/>
    <cellStyle name="Normal 99 3 2 2 3 2 2 4" xfId="12260" xr:uid="{00000000-0005-0000-0000-000000CE0000}"/>
    <cellStyle name="Normal 99 3 2 2 3 2 2 5" xfId="20419" xr:uid="{00000000-0005-0000-0000-000001CE0000}"/>
    <cellStyle name="Normal 99 3 2 2 3 2 2 6" xfId="28572" xr:uid="{00000000-0005-0000-0000-000002CE0000}"/>
    <cellStyle name="Normal 99 3 2 2 3 2 2 7" xfId="36804" xr:uid="{00000000-0005-0000-0000-000003CE0000}"/>
    <cellStyle name="Normal 99 3 2 2 3 2 2 8" xfId="46315" xr:uid="{00000000-0005-0000-0000-000004CE0000}"/>
    <cellStyle name="Normal 99 3 2 2 3 2 3" xfId="4503" xr:uid="{00000000-0005-0000-0000-000005CE0000}"/>
    <cellStyle name="Normal 99 3 2 2 3 2 3 2" xfId="14020" xr:uid="{00000000-0005-0000-0000-000006CE0000}"/>
    <cellStyle name="Normal 99 3 2 2 3 2 3 3" xfId="22173" xr:uid="{00000000-0005-0000-0000-000007CE0000}"/>
    <cellStyle name="Normal 99 3 2 2 3 2 3 4" xfId="30326" xr:uid="{00000000-0005-0000-0000-000008CE0000}"/>
    <cellStyle name="Normal 99 3 2 2 3 2 3 5" xfId="38558" xr:uid="{00000000-0005-0000-0000-000009CE0000}"/>
    <cellStyle name="Normal 99 3 2 2 3 2 3 6" xfId="48069" xr:uid="{00000000-0005-0000-0000-00000ACE0000}"/>
    <cellStyle name="Normal 99 3 2 2 3 2 4" xfId="7063" xr:uid="{00000000-0005-0000-0000-00000BCE0000}"/>
    <cellStyle name="Normal 99 3 2 2 3 2 4 2" xfId="16580" xr:uid="{00000000-0005-0000-0000-00000CCE0000}"/>
    <cellStyle name="Normal 99 3 2 2 3 2 4 3" xfId="24733" xr:uid="{00000000-0005-0000-0000-00000DCE0000}"/>
    <cellStyle name="Normal 99 3 2 2 3 2 4 4" xfId="32886" xr:uid="{00000000-0005-0000-0000-00000ECE0000}"/>
    <cellStyle name="Normal 99 3 2 2 3 2 4 5" xfId="41118" xr:uid="{00000000-0005-0000-0000-00000FCE0000}"/>
    <cellStyle name="Normal 99 3 2 2 3 2 4 6" xfId="50629" xr:uid="{00000000-0005-0000-0000-000010CE0000}"/>
    <cellStyle name="Normal 99 3 2 2 3 2 5" xfId="10980" xr:uid="{00000000-0005-0000-0000-000011CE0000}"/>
    <cellStyle name="Normal 99 3 2 2 3 2 6" xfId="19139" xr:uid="{00000000-0005-0000-0000-000012CE0000}"/>
    <cellStyle name="Normal 99 3 2 2 3 2 7" xfId="27292" xr:uid="{00000000-0005-0000-0000-000013CE0000}"/>
    <cellStyle name="Normal 99 3 2 2 3 2 8" xfId="35524" xr:uid="{00000000-0005-0000-0000-000014CE0000}"/>
    <cellStyle name="Normal 99 3 2 2 3 2 9" xfId="45035" xr:uid="{00000000-0005-0000-0000-000015CE0000}"/>
    <cellStyle name="Normal 99 3 2 2 3 3" xfId="2103" xr:uid="{00000000-0005-0000-0000-000016CE0000}"/>
    <cellStyle name="Normal 99 3 2 2 3 3 2" xfId="5143" xr:uid="{00000000-0005-0000-0000-000017CE0000}"/>
    <cellStyle name="Normal 99 3 2 2 3 3 2 2" xfId="14660" xr:uid="{00000000-0005-0000-0000-000018CE0000}"/>
    <cellStyle name="Normal 99 3 2 2 3 3 2 3" xfId="22813" xr:uid="{00000000-0005-0000-0000-000019CE0000}"/>
    <cellStyle name="Normal 99 3 2 2 3 3 2 4" xfId="30966" xr:uid="{00000000-0005-0000-0000-00001ACE0000}"/>
    <cellStyle name="Normal 99 3 2 2 3 3 2 5" xfId="39198" xr:uid="{00000000-0005-0000-0000-00001BCE0000}"/>
    <cellStyle name="Normal 99 3 2 2 3 3 2 6" xfId="48709" xr:uid="{00000000-0005-0000-0000-00001CCE0000}"/>
    <cellStyle name="Normal 99 3 2 2 3 3 3" xfId="7703" xr:uid="{00000000-0005-0000-0000-00001DCE0000}"/>
    <cellStyle name="Normal 99 3 2 2 3 3 3 2" xfId="17220" xr:uid="{00000000-0005-0000-0000-00001ECE0000}"/>
    <cellStyle name="Normal 99 3 2 2 3 3 3 3" xfId="25373" xr:uid="{00000000-0005-0000-0000-00001FCE0000}"/>
    <cellStyle name="Normal 99 3 2 2 3 3 3 4" xfId="33526" xr:uid="{00000000-0005-0000-0000-000020CE0000}"/>
    <cellStyle name="Normal 99 3 2 2 3 3 3 5" xfId="41758" xr:uid="{00000000-0005-0000-0000-000021CE0000}"/>
    <cellStyle name="Normal 99 3 2 2 3 3 3 6" xfId="51269" xr:uid="{00000000-0005-0000-0000-000022CE0000}"/>
    <cellStyle name="Normal 99 3 2 2 3 3 4" xfId="11620" xr:uid="{00000000-0005-0000-0000-000023CE0000}"/>
    <cellStyle name="Normal 99 3 2 2 3 3 5" xfId="19779" xr:uid="{00000000-0005-0000-0000-000024CE0000}"/>
    <cellStyle name="Normal 99 3 2 2 3 3 6" xfId="27932" xr:uid="{00000000-0005-0000-0000-000025CE0000}"/>
    <cellStyle name="Normal 99 3 2 2 3 3 7" xfId="36164" xr:uid="{00000000-0005-0000-0000-000026CE0000}"/>
    <cellStyle name="Normal 99 3 2 2 3 3 8" xfId="45675" xr:uid="{00000000-0005-0000-0000-000027CE0000}"/>
    <cellStyle name="Normal 99 3 2 2 3 4" xfId="3860" xr:uid="{00000000-0005-0000-0000-000028CE0000}"/>
    <cellStyle name="Normal 99 3 2 2 3 4 2" xfId="13377" xr:uid="{00000000-0005-0000-0000-000029CE0000}"/>
    <cellStyle name="Normal 99 3 2 2 3 4 3" xfId="21533" xr:uid="{00000000-0005-0000-0000-00002ACE0000}"/>
    <cellStyle name="Normal 99 3 2 2 3 4 4" xfId="29686" xr:uid="{00000000-0005-0000-0000-00002BCE0000}"/>
    <cellStyle name="Normal 99 3 2 2 3 4 5" xfId="37918" xr:uid="{00000000-0005-0000-0000-00002CCE0000}"/>
    <cellStyle name="Normal 99 3 2 2 3 4 6" xfId="47429" xr:uid="{00000000-0005-0000-0000-00002DCE0000}"/>
    <cellStyle name="Normal 99 3 2 2 3 5" xfId="6423" xr:uid="{00000000-0005-0000-0000-00002ECE0000}"/>
    <cellStyle name="Normal 99 3 2 2 3 5 2" xfId="15940" xr:uid="{00000000-0005-0000-0000-00002FCE0000}"/>
    <cellStyle name="Normal 99 3 2 2 3 5 3" xfId="24093" xr:uid="{00000000-0005-0000-0000-000030CE0000}"/>
    <cellStyle name="Normal 99 3 2 2 3 5 4" xfId="32246" xr:uid="{00000000-0005-0000-0000-000031CE0000}"/>
    <cellStyle name="Normal 99 3 2 2 3 5 5" xfId="40478" xr:uid="{00000000-0005-0000-0000-000032CE0000}"/>
    <cellStyle name="Normal 99 3 2 2 3 5 6" xfId="49989" xr:uid="{00000000-0005-0000-0000-000033CE0000}"/>
    <cellStyle name="Normal 99 3 2 2 3 6" xfId="10340" xr:uid="{00000000-0005-0000-0000-000034CE0000}"/>
    <cellStyle name="Normal 99 3 2 2 3 7" xfId="18499" xr:uid="{00000000-0005-0000-0000-000035CE0000}"/>
    <cellStyle name="Normal 99 3 2 2 3 8" xfId="26652" xr:uid="{00000000-0005-0000-0000-000036CE0000}"/>
    <cellStyle name="Normal 99 3 2 2 3 9" xfId="34884" xr:uid="{00000000-0005-0000-0000-000037CE0000}"/>
    <cellStyle name="Normal 99 3 2 2 4" xfId="1140" xr:uid="{00000000-0005-0000-0000-000038CE0000}"/>
    <cellStyle name="Normal 99 3 2 2 4 2" xfId="2423" xr:uid="{00000000-0005-0000-0000-000039CE0000}"/>
    <cellStyle name="Normal 99 3 2 2 4 2 2" xfId="5463" xr:uid="{00000000-0005-0000-0000-00003ACE0000}"/>
    <cellStyle name="Normal 99 3 2 2 4 2 2 2" xfId="14980" xr:uid="{00000000-0005-0000-0000-00003BCE0000}"/>
    <cellStyle name="Normal 99 3 2 2 4 2 2 3" xfId="23133" xr:uid="{00000000-0005-0000-0000-00003CCE0000}"/>
    <cellStyle name="Normal 99 3 2 2 4 2 2 4" xfId="31286" xr:uid="{00000000-0005-0000-0000-00003DCE0000}"/>
    <cellStyle name="Normal 99 3 2 2 4 2 2 5" xfId="39518" xr:uid="{00000000-0005-0000-0000-00003ECE0000}"/>
    <cellStyle name="Normal 99 3 2 2 4 2 2 6" xfId="49029" xr:uid="{00000000-0005-0000-0000-00003FCE0000}"/>
    <cellStyle name="Normal 99 3 2 2 4 2 3" xfId="8023" xr:uid="{00000000-0005-0000-0000-000040CE0000}"/>
    <cellStyle name="Normal 99 3 2 2 4 2 3 2" xfId="17540" xr:uid="{00000000-0005-0000-0000-000041CE0000}"/>
    <cellStyle name="Normal 99 3 2 2 4 2 3 3" xfId="25693" xr:uid="{00000000-0005-0000-0000-000042CE0000}"/>
    <cellStyle name="Normal 99 3 2 2 4 2 3 4" xfId="33846" xr:uid="{00000000-0005-0000-0000-000043CE0000}"/>
    <cellStyle name="Normal 99 3 2 2 4 2 3 5" xfId="42078" xr:uid="{00000000-0005-0000-0000-000044CE0000}"/>
    <cellStyle name="Normal 99 3 2 2 4 2 3 6" xfId="51589" xr:uid="{00000000-0005-0000-0000-000045CE0000}"/>
    <cellStyle name="Normal 99 3 2 2 4 2 4" xfId="11940" xr:uid="{00000000-0005-0000-0000-000046CE0000}"/>
    <cellStyle name="Normal 99 3 2 2 4 2 5" xfId="20099" xr:uid="{00000000-0005-0000-0000-000047CE0000}"/>
    <cellStyle name="Normal 99 3 2 2 4 2 6" xfId="28252" xr:uid="{00000000-0005-0000-0000-000048CE0000}"/>
    <cellStyle name="Normal 99 3 2 2 4 2 7" xfId="36484" xr:uid="{00000000-0005-0000-0000-000049CE0000}"/>
    <cellStyle name="Normal 99 3 2 2 4 2 8" xfId="45995" xr:uid="{00000000-0005-0000-0000-00004ACE0000}"/>
    <cellStyle name="Normal 99 3 2 2 4 3" xfId="4183" xr:uid="{00000000-0005-0000-0000-00004BCE0000}"/>
    <cellStyle name="Normal 99 3 2 2 4 3 2" xfId="13700" xr:uid="{00000000-0005-0000-0000-00004CCE0000}"/>
    <cellStyle name="Normal 99 3 2 2 4 3 3" xfId="21853" xr:uid="{00000000-0005-0000-0000-00004DCE0000}"/>
    <cellStyle name="Normal 99 3 2 2 4 3 4" xfId="30006" xr:uid="{00000000-0005-0000-0000-00004ECE0000}"/>
    <cellStyle name="Normal 99 3 2 2 4 3 5" xfId="38238" xr:uid="{00000000-0005-0000-0000-00004FCE0000}"/>
    <cellStyle name="Normal 99 3 2 2 4 3 6" xfId="47749" xr:uid="{00000000-0005-0000-0000-000050CE0000}"/>
    <cellStyle name="Normal 99 3 2 2 4 4" xfId="6743" xr:uid="{00000000-0005-0000-0000-000051CE0000}"/>
    <cellStyle name="Normal 99 3 2 2 4 4 2" xfId="16260" xr:uid="{00000000-0005-0000-0000-000052CE0000}"/>
    <cellStyle name="Normal 99 3 2 2 4 4 3" xfId="24413" xr:uid="{00000000-0005-0000-0000-000053CE0000}"/>
    <cellStyle name="Normal 99 3 2 2 4 4 4" xfId="32566" xr:uid="{00000000-0005-0000-0000-000054CE0000}"/>
    <cellStyle name="Normal 99 3 2 2 4 4 5" xfId="40798" xr:uid="{00000000-0005-0000-0000-000055CE0000}"/>
    <cellStyle name="Normal 99 3 2 2 4 4 6" xfId="50309" xr:uid="{00000000-0005-0000-0000-000056CE0000}"/>
    <cellStyle name="Normal 99 3 2 2 4 5" xfId="10660" xr:uid="{00000000-0005-0000-0000-000057CE0000}"/>
    <cellStyle name="Normal 99 3 2 2 4 6" xfId="18819" xr:uid="{00000000-0005-0000-0000-000058CE0000}"/>
    <cellStyle name="Normal 99 3 2 2 4 7" xfId="26972" xr:uid="{00000000-0005-0000-0000-000059CE0000}"/>
    <cellStyle name="Normal 99 3 2 2 4 8" xfId="35204" xr:uid="{00000000-0005-0000-0000-00005ACE0000}"/>
    <cellStyle name="Normal 99 3 2 2 4 9" xfId="44715" xr:uid="{00000000-0005-0000-0000-00005BCE0000}"/>
    <cellStyle name="Normal 99 3 2 2 5" xfId="1783" xr:uid="{00000000-0005-0000-0000-00005CCE0000}"/>
    <cellStyle name="Normal 99 3 2 2 5 2" xfId="4823" xr:uid="{00000000-0005-0000-0000-00005DCE0000}"/>
    <cellStyle name="Normal 99 3 2 2 5 2 2" xfId="14340" xr:uid="{00000000-0005-0000-0000-00005ECE0000}"/>
    <cellStyle name="Normal 99 3 2 2 5 2 3" xfId="22493" xr:uid="{00000000-0005-0000-0000-00005FCE0000}"/>
    <cellStyle name="Normal 99 3 2 2 5 2 4" xfId="30646" xr:uid="{00000000-0005-0000-0000-000060CE0000}"/>
    <cellStyle name="Normal 99 3 2 2 5 2 5" xfId="38878" xr:uid="{00000000-0005-0000-0000-000061CE0000}"/>
    <cellStyle name="Normal 99 3 2 2 5 2 6" xfId="48389" xr:uid="{00000000-0005-0000-0000-000062CE0000}"/>
    <cellStyle name="Normal 99 3 2 2 5 3" xfId="7383" xr:uid="{00000000-0005-0000-0000-000063CE0000}"/>
    <cellStyle name="Normal 99 3 2 2 5 3 2" xfId="16900" xr:uid="{00000000-0005-0000-0000-000064CE0000}"/>
    <cellStyle name="Normal 99 3 2 2 5 3 3" xfId="25053" xr:uid="{00000000-0005-0000-0000-000065CE0000}"/>
    <cellStyle name="Normal 99 3 2 2 5 3 4" xfId="33206" xr:uid="{00000000-0005-0000-0000-000066CE0000}"/>
    <cellStyle name="Normal 99 3 2 2 5 3 5" xfId="41438" xr:uid="{00000000-0005-0000-0000-000067CE0000}"/>
    <cellStyle name="Normal 99 3 2 2 5 3 6" xfId="50949" xr:uid="{00000000-0005-0000-0000-000068CE0000}"/>
    <cellStyle name="Normal 99 3 2 2 5 4" xfId="11300" xr:uid="{00000000-0005-0000-0000-000069CE0000}"/>
    <cellStyle name="Normal 99 3 2 2 5 5" xfId="19459" xr:uid="{00000000-0005-0000-0000-00006ACE0000}"/>
    <cellStyle name="Normal 99 3 2 2 5 6" xfId="27612" xr:uid="{00000000-0005-0000-0000-00006BCE0000}"/>
    <cellStyle name="Normal 99 3 2 2 5 7" xfId="35844" xr:uid="{00000000-0005-0000-0000-00006CCE0000}"/>
    <cellStyle name="Normal 99 3 2 2 5 8" xfId="45355" xr:uid="{00000000-0005-0000-0000-00006DCE0000}"/>
    <cellStyle name="Normal 99 3 2 2 6" xfId="3537" xr:uid="{00000000-0005-0000-0000-00006ECE0000}"/>
    <cellStyle name="Normal 99 3 2 2 6 2" xfId="13054" xr:uid="{00000000-0005-0000-0000-00006FCE0000}"/>
    <cellStyle name="Normal 99 3 2 2 6 3" xfId="21213" xr:uid="{00000000-0005-0000-0000-000070CE0000}"/>
    <cellStyle name="Normal 99 3 2 2 6 4" xfId="29366" xr:uid="{00000000-0005-0000-0000-000071CE0000}"/>
    <cellStyle name="Normal 99 3 2 2 6 5" xfId="37598" xr:uid="{00000000-0005-0000-0000-000072CE0000}"/>
    <cellStyle name="Normal 99 3 2 2 6 6" xfId="47109" xr:uid="{00000000-0005-0000-0000-000073CE0000}"/>
    <cellStyle name="Normal 99 3 2 2 7" xfId="6103" xr:uid="{00000000-0005-0000-0000-000074CE0000}"/>
    <cellStyle name="Normal 99 3 2 2 7 2" xfId="15620" xr:uid="{00000000-0005-0000-0000-000075CE0000}"/>
    <cellStyle name="Normal 99 3 2 2 7 3" xfId="23773" xr:uid="{00000000-0005-0000-0000-000076CE0000}"/>
    <cellStyle name="Normal 99 3 2 2 7 4" xfId="31926" xr:uid="{00000000-0005-0000-0000-000077CE0000}"/>
    <cellStyle name="Normal 99 3 2 2 7 5" xfId="40158" xr:uid="{00000000-0005-0000-0000-000078CE0000}"/>
    <cellStyle name="Normal 99 3 2 2 7 6" xfId="49669" xr:uid="{00000000-0005-0000-0000-000079CE0000}"/>
    <cellStyle name="Normal 99 3 2 2 8" xfId="10020" xr:uid="{00000000-0005-0000-0000-00007ACE0000}"/>
    <cellStyle name="Normal 99 3 2 2 9" xfId="18179" xr:uid="{00000000-0005-0000-0000-00007BCE0000}"/>
    <cellStyle name="Normal 99 3 2 20" xfId="8977" xr:uid="{00000000-0005-0000-0000-00007CCE0000}"/>
    <cellStyle name="Normal 99 3 2 20 2" xfId="43032" xr:uid="{00000000-0005-0000-0000-00007DCE0000}"/>
    <cellStyle name="Normal 99 3 2 20 3" xfId="52543" xr:uid="{00000000-0005-0000-0000-00007ECE0000}"/>
    <cellStyle name="Normal 99 3 2 21" xfId="9056" xr:uid="{00000000-0005-0000-0000-00007FCE0000}"/>
    <cellStyle name="Normal 99 3 2 21 2" xfId="43111" xr:uid="{00000000-0005-0000-0000-000080CE0000}"/>
    <cellStyle name="Normal 99 3 2 21 3" xfId="52622" xr:uid="{00000000-0005-0000-0000-000081CE0000}"/>
    <cellStyle name="Normal 99 3 2 22" xfId="9135" xr:uid="{00000000-0005-0000-0000-000082CE0000}"/>
    <cellStyle name="Normal 99 3 2 22 2" xfId="43190" xr:uid="{00000000-0005-0000-0000-000083CE0000}"/>
    <cellStyle name="Normal 99 3 2 22 3" xfId="52701" xr:uid="{00000000-0005-0000-0000-000084CE0000}"/>
    <cellStyle name="Normal 99 3 2 23" xfId="9214" xr:uid="{00000000-0005-0000-0000-000085CE0000}"/>
    <cellStyle name="Normal 99 3 2 23 2" xfId="43269" xr:uid="{00000000-0005-0000-0000-000086CE0000}"/>
    <cellStyle name="Normal 99 3 2 23 3" xfId="52780" xr:uid="{00000000-0005-0000-0000-000087CE0000}"/>
    <cellStyle name="Normal 99 3 2 24" xfId="9293" xr:uid="{00000000-0005-0000-0000-000088CE0000}"/>
    <cellStyle name="Normal 99 3 2 24 2" xfId="43348" xr:uid="{00000000-0005-0000-0000-000089CE0000}"/>
    <cellStyle name="Normal 99 3 2 24 3" xfId="52859" xr:uid="{00000000-0005-0000-0000-00008ACE0000}"/>
    <cellStyle name="Normal 99 3 2 25" xfId="9372" xr:uid="{00000000-0005-0000-0000-00008BCE0000}"/>
    <cellStyle name="Normal 99 3 2 25 2" xfId="43427" xr:uid="{00000000-0005-0000-0000-00008CCE0000}"/>
    <cellStyle name="Normal 99 3 2 25 3" xfId="52938" xr:uid="{00000000-0005-0000-0000-00008DCE0000}"/>
    <cellStyle name="Normal 99 3 2 26" xfId="9451" xr:uid="{00000000-0005-0000-0000-00008ECE0000}"/>
    <cellStyle name="Normal 99 3 2 26 2" xfId="43506" xr:uid="{00000000-0005-0000-0000-00008FCE0000}"/>
    <cellStyle name="Normal 99 3 2 26 3" xfId="53017" xr:uid="{00000000-0005-0000-0000-000090CE0000}"/>
    <cellStyle name="Normal 99 3 2 27" xfId="9530" xr:uid="{00000000-0005-0000-0000-000091CE0000}"/>
    <cellStyle name="Normal 99 3 2 27 2" xfId="43585" xr:uid="{00000000-0005-0000-0000-000092CE0000}"/>
    <cellStyle name="Normal 99 3 2 27 3" xfId="53096" xr:uid="{00000000-0005-0000-0000-000093CE0000}"/>
    <cellStyle name="Normal 99 3 2 28" xfId="9609" xr:uid="{00000000-0005-0000-0000-000094CE0000}"/>
    <cellStyle name="Normal 99 3 2 28 2" xfId="43664" xr:uid="{00000000-0005-0000-0000-000095CE0000}"/>
    <cellStyle name="Normal 99 3 2 28 3" xfId="53175" xr:uid="{00000000-0005-0000-0000-000096CE0000}"/>
    <cellStyle name="Normal 99 3 2 29" xfId="9688" xr:uid="{00000000-0005-0000-0000-000097CE0000}"/>
    <cellStyle name="Normal 99 3 2 29 2" xfId="43743" xr:uid="{00000000-0005-0000-0000-000098CE0000}"/>
    <cellStyle name="Normal 99 3 2 29 3" xfId="53254" xr:uid="{00000000-0005-0000-0000-000099CE0000}"/>
    <cellStyle name="Normal 99 3 2 3" xfId="571" xr:uid="{00000000-0005-0000-0000-00009ACE0000}"/>
    <cellStyle name="Normal 99 3 2 3 10" xfId="34644" xr:uid="{00000000-0005-0000-0000-00009BCE0000}"/>
    <cellStyle name="Normal 99 3 2 3 11" xfId="44155" xr:uid="{00000000-0005-0000-0000-00009CCE0000}"/>
    <cellStyle name="Normal 99 3 2 3 2" xfId="897" xr:uid="{00000000-0005-0000-0000-00009DCE0000}"/>
    <cellStyle name="Normal 99 3 2 3 2 10" xfId="44475" xr:uid="{00000000-0005-0000-0000-00009ECE0000}"/>
    <cellStyle name="Normal 99 3 2 3 2 2" xfId="1540" xr:uid="{00000000-0005-0000-0000-00009FCE0000}"/>
    <cellStyle name="Normal 99 3 2 3 2 2 2" xfId="2823" xr:uid="{00000000-0005-0000-0000-0000A0CE0000}"/>
    <cellStyle name="Normal 99 3 2 3 2 2 2 2" xfId="5863" xr:uid="{00000000-0005-0000-0000-0000A1CE0000}"/>
    <cellStyle name="Normal 99 3 2 3 2 2 2 2 2" xfId="15380" xr:uid="{00000000-0005-0000-0000-0000A2CE0000}"/>
    <cellStyle name="Normal 99 3 2 3 2 2 2 2 3" xfId="23533" xr:uid="{00000000-0005-0000-0000-0000A3CE0000}"/>
    <cellStyle name="Normal 99 3 2 3 2 2 2 2 4" xfId="31686" xr:uid="{00000000-0005-0000-0000-0000A4CE0000}"/>
    <cellStyle name="Normal 99 3 2 3 2 2 2 2 5" xfId="39918" xr:uid="{00000000-0005-0000-0000-0000A5CE0000}"/>
    <cellStyle name="Normal 99 3 2 3 2 2 2 2 6" xfId="49429" xr:uid="{00000000-0005-0000-0000-0000A6CE0000}"/>
    <cellStyle name="Normal 99 3 2 3 2 2 2 3" xfId="8423" xr:uid="{00000000-0005-0000-0000-0000A7CE0000}"/>
    <cellStyle name="Normal 99 3 2 3 2 2 2 3 2" xfId="17940" xr:uid="{00000000-0005-0000-0000-0000A8CE0000}"/>
    <cellStyle name="Normal 99 3 2 3 2 2 2 3 3" xfId="26093" xr:uid="{00000000-0005-0000-0000-0000A9CE0000}"/>
    <cellStyle name="Normal 99 3 2 3 2 2 2 3 4" xfId="34246" xr:uid="{00000000-0005-0000-0000-0000AACE0000}"/>
    <cellStyle name="Normal 99 3 2 3 2 2 2 3 5" xfId="42478" xr:uid="{00000000-0005-0000-0000-0000ABCE0000}"/>
    <cellStyle name="Normal 99 3 2 3 2 2 2 3 6" xfId="51989" xr:uid="{00000000-0005-0000-0000-0000ACCE0000}"/>
    <cellStyle name="Normal 99 3 2 3 2 2 2 4" xfId="12340" xr:uid="{00000000-0005-0000-0000-0000ADCE0000}"/>
    <cellStyle name="Normal 99 3 2 3 2 2 2 5" xfId="20499" xr:uid="{00000000-0005-0000-0000-0000AECE0000}"/>
    <cellStyle name="Normal 99 3 2 3 2 2 2 6" xfId="28652" xr:uid="{00000000-0005-0000-0000-0000AFCE0000}"/>
    <cellStyle name="Normal 99 3 2 3 2 2 2 7" xfId="36884" xr:uid="{00000000-0005-0000-0000-0000B0CE0000}"/>
    <cellStyle name="Normal 99 3 2 3 2 2 2 8" xfId="46395" xr:uid="{00000000-0005-0000-0000-0000B1CE0000}"/>
    <cellStyle name="Normal 99 3 2 3 2 2 3" xfId="4583" xr:uid="{00000000-0005-0000-0000-0000B2CE0000}"/>
    <cellStyle name="Normal 99 3 2 3 2 2 3 2" xfId="14100" xr:uid="{00000000-0005-0000-0000-0000B3CE0000}"/>
    <cellStyle name="Normal 99 3 2 3 2 2 3 3" xfId="22253" xr:uid="{00000000-0005-0000-0000-0000B4CE0000}"/>
    <cellStyle name="Normal 99 3 2 3 2 2 3 4" xfId="30406" xr:uid="{00000000-0005-0000-0000-0000B5CE0000}"/>
    <cellStyle name="Normal 99 3 2 3 2 2 3 5" xfId="38638" xr:uid="{00000000-0005-0000-0000-0000B6CE0000}"/>
    <cellStyle name="Normal 99 3 2 3 2 2 3 6" xfId="48149" xr:uid="{00000000-0005-0000-0000-0000B7CE0000}"/>
    <cellStyle name="Normal 99 3 2 3 2 2 4" xfId="7143" xr:uid="{00000000-0005-0000-0000-0000B8CE0000}"/>
    <cellStyle name="Normal 99 3 2 3 2 2 4 2" xfId="16660" xr:uid="{00000000-0005-0000-0000-0000B9CE0000}"/>
    <cellStyle name="Normal 99 3 2 3 2 2 4 3" xfId="24813" xr:uid="{00000000-0005-0000-0000-0000BACE0000}"/>
    <cellStyle name="Normal 99 3 2 3 2 2 4 4" xfId="32966" xr:uid="{00000000-0005-0000-0000-0000BBCE0000}"/>
    <cellStyle name="Normal 99 3 2 3 2 2 4 5" xfId="41198" xr:uid="{00000000-0005-0000-0000-0000BCCE0000}"/>
    <cellStyle name="Normal 99 3 2 3 2 2 4 6" xfId="50709" xr:uid="{00000000-0005-0000-0000-0000BDCE0000}"/>
    <cellStyle name="Normal 99 3 2 3 2 2 5" xfId="11060" xr:uid="{00000000-0005-0000-0000-0000BECE0000}"/>
    <cellStyle name="Normal 99 3 2 3 2 2 6" xfId="19219" xr:uid="{00000000-0005-0000-0000-0000BFCE0000}"/>
    <cellStyle name="Normal 99 3 2 3 2 2 7" xfId="27372" xr:uid="{00000000-0005-0000-0000-0000C0CE0000}"/>
    <cellStyle name="Normal 99 3 2 3 2 2 8" xfId="35604" xr:uid="{00000000-0005-0000-0000-0000C1CE0000}"/>
    <cellStyle name="Normal 99 3 2 3 2 2 9" xfId="45115" xr:uid="{00000000-0005-0000-0000-0000C2CE0000}"/>
    <cellStyle name="Normal 99 3 2 3 2 3" xfId="2183" xr:uid="{00000000-0005-0000-0000-0000C3CE0000}"/>
    <cellStyle name="Normal 99 3 2 3 2 3 2" xfId="5223" xr:uid="{00000000-0005-0000-0000-0000C4CE0000}"/>
    <cellStyle name="Normal 99 3 2 3 2 3 2 2" xfId="14740" xr:uid="{00000000-0005-0000-0000-0000C5CE0000}"/>
    <cellStyle name="Normal 99 3 2 3 2 3 2 3" xfId="22893" xr:uid="{00000000-0005-0000-0000-0000C6CE0000}"/>
    <cellStyle name="Normal 99 3 2 3 2 3 2 4" xfId="31046" xr:uid="{00000000-0005-0000-0000-0000C7CE0000}"/>
    <cellStyle name="Normal 99 3 2 3 2 3 2 5" xfId="39278" xr:uid="{00000000-0005-0000-0000-0000C8CE0000}"/>
    <cellStyle name="Normal 99 3 2 3 2 3 2 6" xfId="48789" xr:uid="{00000000-0005-0000-0000-0000C9CE0000}"/>
    <cellStyle name="Normal 99 3 2 3 2 3 3" xfId="7783" xr:uid="{00000000-0005-0000-0000-0000CACE0000}"/>
    <cellStyle name="Normal 99 3 2 3 2 3 3 2" xfId="17300" xr:uid="{00000000-0005-0000-0000-0000CBCE0000}"/>
    <cellStyle name="Normal 99 3 2 3 2 3 3 3" xfId="25453" xr:uid="{00000000-0005-0000-0000-0000CCCE0000}"/>
    <cellStyle name="Normal 99 3 2 3 2 3 3 4" xfId="33606" xr:uid="{00000000-0005-0000-0000-0000CDCE0000}"/>
    <cellStyle name="Normal 99 3 2 3 2 3 3 5" xfId="41838" xr:uid="{00000000-0005-0000-0000-0000CECE0000}"/>
    <cellStyle name="Normal 99 3 2 3 2 3 3 6" xfId="51349" xr:uid="{00000000-0005-0000-0000-0000CFCE0000}"/>
    <cellStyle name="Normal 99 3 2 3 2 3 4" xfId="11700" xr:uid="{00000000-0005-0000-0000-0000D0CE0000}"/>
    <cellStyle name="Normal 99 3 2 3 2 3 5" xfId="19859" xr:uid="{00000000-0005-0000-0000-0000D1CE0000}"/>
    <cellStyle name="Normal 99 3 2 3 2 3 6" xfId="28012" xr:uid="{00000000-0005-0000-0000-0000D2CE0000}"/>
    <cellStyle name="Normal 99 3 2 3 2 3 7" xfId="36244" xr:uid="{00000000-0005-0000-0000-0000D3CE0000}"/>
    <cellStyle name="Normal 99 3 2 3 2 3 8" xfId="45755" xr:uid="{00000000-0005-0000-0000-0000D4CE0000}"/>
    <cellStyle name="Normal 99 3 2 3 2 4" xfId="3943" xr:uid="{00000000-0005-0000-0000-0000D5CE0000}"/>
    <cellStyle name="Normal 99 3 2 3 2 4 2" xfId="13460" xr:uid="{00000000-0005-0000-0000-0000D6CE0000}"/>
    <cellStyle name="Normal 99 3 2 3 2 4 3" xfId="21613" xr:uid="{00000000-0005-0000-0000-0000D7CE0000}"/>
    <cellStyle name="Normal 99 3 2 3 2 4 4" xfId="29766" xr:uid="{00000000-0005-0000-0000-0000D8CE0000}"/>
    <cellStyle name="Normal 99 3 2 3 2 4 5" xfId="37998" xr:uid="{00000000-0005-0000-0000-0000D9CE0000}"/>
    <cellStyle name="Normal 99 3 2 3 2 4 6" xfId="47509" xr:uid="{00000000-0005-0000-0000-0000DACE0000}"/>
    <cellStyle name="Normal 99 3 2 3 2 5" xfId="6503" xr:uid="{00000000-0005-0000-0000-0000DBCE0000}"/>
    <cellStyle name="Normal 99 3 2 3 2 5 2" xfId="16020" xr:uid="{00000000-0005-0000-0000-0000DCCE0000}"/>
    <cellStyle name="Normal 99 3 2 3 2 5 3" xfId="24173" xr:uid="{00000000-0005-0000-0000-0000DDCE0000}"/>
    <cellStyle name="Normal 99 3 2 3 2 5 4" xfId="32326" xr:uid="{00000000-0005-0000-0000-0000DECE0000}"/>
    <cellStyle name="Normal 99 3 2 3 2 5 5" xfId="40558" xr:uid="{00000000-0005-0000-0000-0000DFCE0000}"/>
    <cellStyle name="Normal 99 3 2 3 2 5 6" xfId="50069" xr:uid="{00000000-0005-0000-0000-0000E0CE0000}"/>
    <cellStyle name="Normal 99 3 2 3 2 6" xfId="10420" xr:uid="{00000000-0005-0000-0000-0000E1CE0000}"/>
    <cellStyle name="Normal 99 3 2 3 2 7" xfId="18579" xr:uid="{00000000-0005-0000-0000-0000E2CE0000}"/>
    <cellStyle name="Normal 99 3 2 3 2 8" xfId="26732" xr:uid="{00000000-0005-0000-0000-0000E3CE0000}"/>
    <cellStyle name="Normal 99 3 2 3 2 9" xfId="34964" xr:uid="{00000000-0005-0000-0000-0000E4CE0000}"/>
    <cellStyle name="Normal 99 3 2 3 3" xfId="1220" xr:uid="{00000000-0005-0000-0000-0000E5CE0000}"/>
    <cellStyle name="Normal 99 3 2 3 3 2" xfId="2503" xr:uid="{00000000-0005-0000-0000-0000E6CE0000}"/>
    <cellStyle name="Normal 99 3 2 3 3 2 2" xfId="5543" xr:uid="{00000000-0005-0000-0000-0000E7CE0000}"/>
    <cellStyle name="Normal 99 3 2 3 3 2 2 2" xfId="15060" xr:uid="{00000000-0005-0000-0000-0000E8CE0000}"/>
    <cellStyle name="Normal 99 3 2 3 3 2 2 3" xfId="23213" xr:uid="{00000000-0005-0000-0000-0000E9CE0000}"/>
    <cellStyle name="Normal 99 3 2 3 3 2 2 4" xfId="31366" xr:uid="{00000000-0005-0000-0000-0000EACE0000}"/>
    <cellStyle name="Normal 99 3 2 3 3 2 2 5" xfId="39598" xr:uid="{00000000-0005-0000-0000-0000EBCE0000}"/>
    <cellStyle name="Normal 99 3 2 3 3 2 2 6" xfId="49109" xr:uid="{00000000-0005-0000-0000-0000ECCE0000}"/>
    <cellStyle name="Normal 99 3 2 3 3 2 3" xfId="8103" xr:uid="{00000000-0005-0000-0000-0000EDCE0000}"/>
    <cellStyle name="Normal 99 3 2 3 3 2 3 2" xfId="17620" xr:uid="{00000000-0005-0000-0000-0000EECE0000}"/>
    <cellStyle name="Normal 99 3 2 3 3 2 3 3" xfId="25773" xr:uid="{00000000-0005-0000-0000-0000EFCE0000}"/>
    <cellStyle name="Normal 99 3 2 3 3 2 3 4" xfId="33926" xr:uid="{00000000-0005-0000-0000-0000F0CE0000}"/>
    <cellStyle name="Normal 99 3 2 3 3 2 3 5" xfId="42158" xr:uid="{00000000-0005-0000-0000-0000F1CE0000}"/>
    <cellStyle name="Normal 99 3 2 3 3 2 3 6" xfId="51669" xr:uid="{00000000-0005-0000-0000-0000F2CE0000}"/>
    <cellStyle name="Normal 99 3 2 3 3 2 4" xfId="12020" xr:uid="{00000000-0005-0000-0000-0000F3CE0000}"/>
    <cellStyle name="Normal 99 3 2 3 3 2 5" xfId="20179" xr:uid="{00000000-0005-0000-0000-0000F4CE0000}"/>
    <cellStyle name="Normal 99 3 2 3 3 2 6" xfId="28332" xr:uid="{00000000-0005-0000-0000-0000F5CE0000}"/>
    <cellStyle name="Normal 99 3 2 3 3 2 7" xfId="36564" xr:uid="{00000000-0005-0000-0000-0000F6CE0000}"/>
    <cellStyle name="Normal 99 3 2 3 3 2 8" xfId="46075" xr:uid="{00000000-0005-0000-0000-0000F7CE0000}"/>
    <cellStyle name="Normal 99 3 2 3 3 3" xfId="4263" xr:uid="{00000000-0005-0000-0000-0000F8CE0000}"/>
    <cellStyle name="Normal 99 3 2 3 3 3 2" xfId="13780" xr:uid="{00000000-0005-0000-0000-0000F9CE0000}"/>
    <cellStyle name="Normal 99 3 2 3 3 3 3" xfId="21933" xr:uid="{00000000-0005-0000-0000-0000FACE0000}"/>
    <cellStyle name="Normal 99 3 2 3 3 3 4" xfId="30086" xr:uid="{00000000-0005-0000-0000-0000FBCE0000}"/>
    <cellStyle name="Normal 99 3 2 3 3 3 5" xfId="38318" xr:uid="{00000000-0005-0000-0000-0000FCCE0000}"/>
    <cellStyle name="Normal 99 3 2 3 3 3 6" xfId="47829" xr:uid="{00000000-0005-0000-0000-0000FDCE0000}"/>
    <cellStyle name="Normal 99 3 2 3 3 4" xfId="6823" xr:uid="{00000000-0005-0000-0000-0000FECE0000}"/>
    <cellStyle name="Normal 99 3 2 3 3 4 2" xfId="16340" xr:uid="{00000000-0005-0000-0000-0000FFCE0000}"/>
    <cellStyle name="Normal 99 3 2 3 3 4 3" xfId="24493" xr:uid="{00000000-0005-0000-0000-000000CF0000}"/>
    <cellStyle name="Normal 99 3 2 3 3 4 4" xfId="32646" xr:uid="{00000000-0005-0000-0000-000001CF0000}"/>
    <cellStyle name="Normal 99 3 2 3 3 4 5" xfId="40878" xr:uid="{00000000-0005-0000-0000-000002CF0000}"/>
    <cellStyle name="Normal 99 3 2 3 3 4 6" xfId="50389" xr:uid="{00000000-0005-0000-0000-000003CF0000}"/>
    <cellStyle name="Normal 99 3 2 3 3 5" xfId="10740" xr:uid="{00000000-0005-0000-0000-000004CF0000}"/>
    <cellStyle name="Normal 99 3 2 3 3 6" xfId="18899" xr:uid="{00000000-0005-0000-0000-000005CF0000}"/>
    <cellStyle name="Normal 99 3 2 3 3 7" xfId="27052" xr:uid="{00000000-0005-0000-0000-000006CF0000}"/>
    <cellStyle name="Normal 99 3 2 3 3 8" xfId="35284" xr:uid="{00000000-0005-0000-0000-000007CF0000}"/>
    <cellStyle name="Normal 99 3 2 3 3 9" xfId="44795" xr:uid="{00000000-0005-0000-0000-000008CF0000}"/>
    <cellStyle name="Normal 99 3 2 3 4" xfId="1863" xr:uid="{00000000-0005-0000-0000-000009CF0000}"/>
    <cellStyle name="Normal 99 3 2 3 4 2" xfId="4903" xr:uid="{00000000-0005-0000-0000-00000ACF0000}"/>
    <cellStyle name="Normal 99 3 2 3 4 2 2" xfId="14420" xr:uid="{00000000-0005-0000-0000-00000BCF0000}"/>
    <cellStyle name="Normal 99 3 2 3 4 2 3" xfId="22573" xr:uid="{00000000-0005-0000-0000-00000CCF0000}"/>
    <cellStyle name="Normal 99 3 2 3 4 2 4" xfId="30726" xr:uid="{00000000-0005-0000-0000-00000DCF0000}"/>
    <cellStyle name="Normal 99 3 2 3 4 2 5" xfId="38958" xr:uid="{00000000-0005-0000-0000-00000ECF0000}"/>
    <cellStyle name="Normal 99 3 2 3 4 2 6" xfId="48469" xr:uid="{00000000-0005-0000-0000-00000FCF0000}"/>
    <cellStyle name="Normal 99 3 2 3 4 3" xfId="7463" xr:uid="{00000000-0005-0000-0000-000010CF0000}"/>
    <cellStyle name="Normal 99 3 2 3 4 3 2" xfId="16980" xr:uid="{00000000-0005-0000-0000-000011CF0000}"/>
    <cellStyle name="Normal 99 3 2 3 4 3 3" xfId="25133" xr:uid="{00000000-0005-0000-0000-000012CF0000}"/>
    <cellStyle name="Normal 99 3 2 3 4 3 4" xfId="33286" xr:uid="{00000000-0005-0000-0000-000013CF0000}"/>
    <cellStyle name="Normal 99 3 2 3 4 3 5" xfId="41518" xr:uid="{00000000-0005-0000-0000-000014CF0000}"/>
    <cellStyle name="Normal 99 3 2 3 4 3 6" xfId="51029" xr:uid="{00000000-0005-0000-0000-000015CF0000}"/>
    <cellStyle name="Normal 99 3 2 3 4 4" xfId="11380" xr:uid="{00000000-0005-0000-0000-000016CF0000}"/>
    <cellStyle name="Normal 99 3 2 3 4 5" xfId="19539" xr:uid="{00000000-0005-0000-0000-000017CF0000}"/>
    <cellStyle name="Normal 99 3 2 3 4 6" xfId="27692" xr:uid="{00000000-0005-0000-0000-000018CF0000}"/>
    <cellStyle name="Normal 99 3 2 3 4 7" xfId="35924" xr:uid="{00000000-0005-0000-0000-000019CF0000}"/>
    <cellStyle name="Normal 99 3 2 3 4 8" xfId="45435" xr:uid="{00000000-0005-0000-0000-00001ACF0000}"/>
    <cellStyle name="Normal 99 3 2 3 5" xfId="3620" xr:uid="{00000000-0005-0000-0000-00001BCF0000}"/>
    <cellStyle name="Normal 99 3 2 3 5 2" xfId="13137" xr:uid="{00000000-0005-0000-0000-00001CCF0000}"/>
    <cellStyle name="Normal 99 3 2 3 5 3" xfId="21293" xr:uid="{00000000-0005-0000-0000-00001DCF0000}"/>
    <cellStyle name="Normal 99 3 2 3 5 4" xfId="29446" xr:uid="{00000000-0005-0000-0000-00001ECF0000}"/>
    <cellStyle name="Normal 99 3 2 3 5 5" xfId="37678" xr:uid="{00000000-0005-0000-0000-00001FCF0000}"/>
    <cellStyle name="Normal 99 3 2 3 5 6" xfId="47189" xr:uid="{00000000-0005-0000-0000-000020CF0000}"/>
    <cellStyle name="Normal 99 3 2 3 6" xfId="6183" xr:uid="{00000000-0005-0000-0000-000021CF0000}"/>
    <cellStyle name="Normal 99 3 2 3 6 2" xfId="15700" xr:uid="{00000000-0005-0000-0000-000022CF0000}"/>
    <cellStyle name="Normal 99 3 2 3 6 3" xfId="23853" xr:uid="{00000000-0005-0000-0000-000023CF0000}"/>
    <cellStyle name="Normal 99 3 2 3 6 4" xfId="32006" xr:uid="{00000000-0005-0000-0000-000024CF0000}"/>
    <cellStyle name="Normal 99 3 2 3 6 5" xfId="40238" xr:uid="{00000000-0005-0000-0000-000025CF0000}"/>
    <cellStyle name="Normal 99 3 2 3 6 6" xfId="49749" xr:uid="{00000000-0005-0000-0000-000026CF0000}"/>
    <cellStyle name="Normal 99 3 2 3 7" xfId="10100" xr:uid="{00000000-0005-0000-0000-000027CF0000}"/>
    <cellStyle name="Normal 99 3 2 3 8" xfId="18259" xr:uid="{00000000-0005-0000-0000-000028CF0000}"/>
    <cellStyle name="Normal 99 3 2 3 9" xfId="26412" xr:uid="{00000000-0005-0000-0000-000029CF0000}"/>
    <cellStyle name="Normal 99 3 2 30" xfId="9767" xr:uid="{00000000-0005-0000-0000-00002ACF0000}"/>
    <cellStyle name="Normal 99 3 2 30 2" xfId="43822" xr:uid="{00000000-0005-0000-0000-00002BCF0000}"/>
    <cellStyle name="Normal 99 3 2 30 3" xfId="53333" xr:uid="{00000000-0005-0000-0000-00002CCF0000}"/>
    <cellStyle name="Normal 99 3 2 31" xfId="9846" xr:uid="{00000000-0005-0000-0000-00002DCF0000}"/>
    <cellStyle name="Normal 99 3 2 31 2" xfId="43901" xr:uid="{00000000-0005-0000-0000-00002ECF0000}"/>
    <cellStyle name="Normal 99 3 2 31 3" xfId="53412" xr:uid="{00000000-0005-0000-0000-00002FCF0000}"/>
    <cellStyle name="Normal 99 3 2 32" xfId="9940" xr:uid="{00000000-0005-0000-0000-000030CF0000}"/>
    <cellStyle name="Normal 99 3 2 33" xfId="18099" xr:uid="{00000000-0005-0000-0000-000031CF0000}"/>
    <cellStyle name="Normal 99 3 2 34" xfId="26252" xr:uid="{00000000-0005-0000-0000-000032CF0000}"/>
    <cellStyle name="Normal 99 3 2 35" xfId="34405" xr:uid="{00000000-0005-0000-0000-000033CF0000}"/>
    <cellStyle name="Normal 99 3 2 36" xfId="34484" xr:uid="{00000000-0005-0000-0000-000034CF0000}"/>
    <cellStyle name="Normal 99 3 2 37" xfId="43995" xr:uid="{00000000-0005-0000-0000-000035CF0000}"/>
    <cellStyle name="Normal 99 3 2 38" xfId="53506" xr:uid="{00000000-0005-0000-0000-000036CF0000}"/>
    <cellStyle name="Normal 99 3 2 39" xfId="53585" xr:uid="{00000000-0005-0000-0000-000037CF0000}"/>
    <cellStyle name="Normal 99 3 2 4" xfId="734" xr:uid="{00000000-0005-0000-0000-000038CF0000}"/>
    <cellStyle name="Normal 99 3 2 4 10" xfId="44315" xr:uid="{00000000-0005-0000-0000-000039CF0000}"/>
    <cellStyle name="Normal 99 3 2 4 2" xfId="1380" xr:uid="{00000000-0005-0000-0000-00003ACF0000}"/>
    <cellStyle name="Normal 99 3 2 4 2 2" xfId="2663" xr:uid="{00000000-0005-0000-0000-00003BCF0000}"/>
    <cellStyle name="Normal 99 3 2 4 2 2 2" xfId="5703" xr:uid="{00000000-0005-0000-0000-00003CCF0000}"/>
    <cellStyle name="Normal 99 3 2 4 2 2 2 2" xfId="15220" xr:uid="{00000000-0005-0000-0000-00003DCF0000}"/>
    <cellStyle name="Normal 99 3 2 4 2 2 2 3" xfId="23373" xr:uid="{00000000-0005-0000-0000-00003ECF0000}"/>
    <cellStyle name="Normal 99 3 2 4 2 2 2 4" xfId="31526" xr:uid="{00000000-0005-0000-0000-00003FCF0000}"/>
    <cellStyle name="Normal 99 3 2 4 2 2 2 5" xfId="39758" xr:uid="{00000000-0005-0000-0000-000040CF0000}"/>
    <cellStyle name="Normal 99 3 2 4 2 2 2 6" xfId="49269" xr:uid="{00000000-0005-0000-0000-000041CF0000}"/>
    <cellStyle name="Normal 99 3 2 4 2 2 3" xfId="8263" xr:uid="{00000000-0005-0000-0000-000042CF0000}"/>
    <cellStyle name="Normal 99 3 2 4 2 2 3 2" xfId="17780" xr:uid="{00000000-0005-0000-0000-000043CF0000}"/>
    <cellStyle name="Normal 99 3 2 4 2 2 3 3" xfId="25933" xr:uid="{00000000-0005-0000-0000-000044CF0000}"/>
    <cellStyle name="Normal 99 3 2 4 2 2 3 4" xfId="34086" xr:uid="{00000000-0005-0000-0000-000045CF0000}"/>
    <cellStyle name="Normal 99 3 2 4 2 2 3 5" xfId="42318" xr:uid="{00000000-0005-0000-0000-000046CF0000}"/>
    <cellStyle name="Normal 99 3 2 4 2 2 3 6" xfId="51829" xr:uid="{00000000-0005-0000-0000-000047CF0000}"/>
    <cellStyle name="Normal 99 3 2 4 2 2 4" xfId="12180" xr:uid="{00000000-0005-0000-0000-000048CF0000}"/>
    <cellStyle name="Normal 99 3 2 4 2 2 5" xfId="20339" xr:uid="{00000000-0005-0000-0000-000049CF0000}"/>
    <cellStyle name="Normal 99 3 2 4 2 2 6" xfId="28492" xr:uid="{00000000-0005-0000-0000-00004ACF0000}"/>
    <cellStyle name="Normal 99 3 2 4 2 2 7" xfId="36724" xr:uid="{00000000-0005-0000-0000-00004BCF0000}"/>
    <cellStyle name="Normal 99 3 2 4 2 2 8" xfId="46235" xr:uid="{00000000-0005-0000-0000-00004CCF0000}"/>
    <cellStyle name="Normal 99 3 2 4 2 3" xfId="4423" xr:uid="{00000000-0005-0000-0000-00004DCF0000}"/>
    <cellStyle name="Normal 99 3 2 4 2 3 2" xfId="13940" xr:uid="{00000000-0005-0000-0000-00004ECF0000}"/>
    <cellStyle name="Normal 99 3 2 4 2 3 3" xfId="22093" xr:uid="{00000000-0005-0000-0000-00004FCF0000}"/>
    <cellStyle name="Normal 99 3 2 4 2 3 4" xfId="30246" xr:uid="{00000000-0005-0000-0000-000050CF0000}"/>
    <cellStyle name="Normal 99 3 2 4 2 3 5" xfId="38478" xr:uid="{00000000-0005-0000-0000-000051CF0000}"/>
    <cellStyle name="Normal 99 3 2 4 2 3 6" xfId="47989" xr:uid="{00000000-0005-0000-0000-000052CF0000}"/>
    <cellStyle name="Normal 99 3 2 4 2 4" xfId="6983" xr:uid="{00000000-0005-0000-0000-000053CF0000}"/>
    <cellStyle name="Normal 99 3 2 4 2 4 2" xfId="16500" xr:uid="{00000000-0005-0000-0000-000054CF0000}"/>
    <cellStyle name="Normal 99 3 2 4 2 4 3" xfId="24653" xr:uid="{00000000-0005-0000-0000-000055CF0000}"/>
    <cellStyle name="Normal 99 3 2 4 2 4 4" xfId="32806" xr:uid="{00000000-0005-0000-0000-000056CF0000}"/>
    <cellStyle name="Normal 99 3 2 4 2 4 5" xfId="41038" xr:uid="{00000000-0005-0000-0000-000057CF0000}"/>
    <cellStyle name="Normal 99 3 2 4 2 4 6" xfId="50549" xr:uid="{00000000-0005-0000-0000-000058CF0000}"/>
    <cellStyle name="Normal 99 3 2 4 2 5" xfId="10900" xr:uid="{00000000-0005-0000-0000-000059CF0000}"/>
    <cellStyle name="Normal 99 3 2 4 2 6" xfId="19059" xr:uid="{00000000-0005-0000-0000-00005ACF0000}"/>
    <cellStyle name="Normal 99 3 2 4 2 7" xfId="27212" xr:uid="{00000000-0005-0000-0000-00005BCF0000}"/>
    <cellStyle name="Normal 99 3 2 4 2 8" xfId="35444" xr:uid="{00000000-0005-0000-0000-00005CCF0000}"/>
    <cellStyle name="Normal 99 3 2 4 2 9" xfId="44955" xr:uid="{00000000-0005-0000-0000-00005DCF0000}"/>
    <cellStyle name="Normal 99 3 2 4 3" xfId="2023" xr:uid="{00000000-0005-0000-0000-00005ECF0000}"/>
    <cellStyle name="Normal 99 3 2 4 3 2" xfId="5063" xr:uid="{00000000-0005-0000-0000-00005FCF0000}"/>
    <cellStyle name="Normal 99 3 2 4 3 2 2" xfId="14580" xr:uid="{00000000-0005-0000-0000-000060CF0000}"/>
    <cellStyle name="Normal 99 3 2 4 3 2 3" xfId="22733" xr:uid="{00000000-0005-0000-0000-000061CF0000}"/>
    <cellStyle name="Normal 99 3 2 4 3 2 4" xfId="30886" xr:uid="{00000000-0005-0000-0000-000062CF0000}"/>
    <cellStyle name="Normal 99 3 2 4 3 2 5" xfId="39118" xr:uid="{00000000-0005-0000-0000-000063CF0000}"/>
    <cellStyle name="Normal 99 3 2 4 3 2 6" xfId="48629" xr:uid="{00000000-0005-0000-0000-000064CF0000}"/>
    <cellStyle name="Normal 99 3 2 4 3 3" xfId="7623" xr:uid="{00000000-0005-0000-0000-000065CF0000}"/>
    <cellStyle name="Normal 99 3 2 4 3 3 2" xfId="17140" xr:uid="{00000000-0005-0000-0000-000066CF0000}"/>
    <cellStyle name="Normal 99 3 2 4 3 3 3" xfId="25293" xr:uid="{00000000-0005-0000-0000-000067CF0000}"/>
    <cellStyle name="Normal 99 3 2 4 3 3 4" xfId="33446" xr:uid="{00000000-0005-0000-0000-000068CF0000}"/>
    <cellStyle name="Normal 99 3 2 4 3 3 5" xfId="41678" xr:uid="{00000000-0005-0000-0000-000069CF0000}"/>
    <cellStyle name="Normal 99 3 2 4 3 3 6" xfId="51189" xr:uid="{00000000-0005-0000-0000-00006ACF0000}"/>
    <cellStyle name="Normal 99 3 2 4 3 4" xfId="11540" xr:uid="{00000000-0005-0000-0000-00006BCF0000}"/>
    <cellStyle name="Normal 99 3 2 4 3 5" xfId="19699" xr:uid="{00000000-0005-0000-0000-00006CCF0000}"/>
    <cellStyle name="Normal 99 3 2 4 3 6" xfId="27852" xr:uid="{00000000-0005-0000-0000-00006DCF0000}"/>
    <cellStyle name="Normal 99 3 2 4 3 7" xfId="36084" xr:uid="{00000000-0005-0000-0000-00006ECF0000}"/>
    <cellStyle name="Normal 99 3 2 4 3 8" xfId="45595" xr:uid="{00000000-0005-0000-0000-00006FCF0000}"/>
    <cellStyle name="Normal 99 3 2 4 4" xfId="3780" xr:uid="{00000000-0005-0000-0000-000070CF0000}"/>
    <cellStyle name="Normal 99 3 2 4 4 2" xfId="13297" xr:uid="{00000000-0005-0000-0000-000071CF0000}"/>
    <cellStyle name="Normal 99 3 2 4 4 3" xfId="21453" xr:uid="{00000000-0005-0000-0000-000072CF0000}"/>
    <cellStyle name="Normal 99 3 2 4 4 4" xfId="29606" xr:uid="{00000000-0005-0000-0000-000073CF0000}"/>
    <cellStyle name="Normal 99 3 2 4 4 5" xfId="37838" xr:uid="{00000000-0005-0000-0000-000074CF0000}"/>
    <cellStyle name="Normal 99 3 2 4 4 6" xfId="47349" xr:uid="{00000000-0005-0000-0000-000075CF0000}"/>
    <cellStyle name="Normal 99 3 2 4 5" xfId="6343" xr:uid="{00000000-0005-0000-0000-000076CF0000}"/>
    <cellStyle name="Normal 99 3 2 4 5 2" xfId="15860" xr:uid="{00000000-0005-0000-0000-000077CF0000}"/>
    <cellStyle name="Normal 99 3 2 4 5 3" xfId="24013" xr:uid="{00000000-0005-0000-0000-000078CF0000}"/>
    <cellStyle name="Normal 99 3 2 4 5 4" xfId="32166" xr:uid="{00000000-0005-0000-0000-000079CF0000}"/>
    <cellStyle name="Normal 99 3 2 4 5 5" xfId="40398" xr:uid="{00000000-0005-0000-0000-00007ACF0000}"/>
    <cellStyle name="Normal 99 3 2 4 5 6" xfId="49909" xr:uid="{00000000-0005-0000-0000-00007BCF0000}"/>
    <cellStyle name="Normal 99 3 2 4 6" xfId="10260" xr:uid="{00000000-0005-0000-0000-00007CCF0000}"/>
    <cellStyle name="Normal 99 3 2 4 7" xfId="18419" xr:uid="{00000000-0005-0000-0000-00007DCF0000}"/>
    <cellStyle name="Normal 99 3 2 4 8" xfId="26572" xr:uid="{00000000-0005-0000-0000-00007ECF0000}"/>
    <cellStyle name="Normal 99 3 2 4 9" xfId="34804" xr:uid="{00000000-0005-0000-0000-00007FCF0000}"/>
    <cellStyle name="Normal 99 3 2 40" xfId="53664" xr:uid="{00000000-0005-0000-0000-000080CF0000}"/>
    <cellStyle name="Normal 99 3 2 41" xfId="53743" xr:uid="{00000000-0005-0000-0000-000081CF0000}"/>
    <cellStyle name="Normal 99 3 2 42" xfId="53822" xr:uid="{00000000-0005-0000-0000-000082CF0000}"/>
    <cellStyle name="Normal 99 3 2 5" xfId="1060" xr:uid="{00000000-0005-0000-0000-000083CF0000}"/>
    <cellStyle name="Normal 99 3 2 5 2" xfId="2343" xr:uid="{00000000-0005-0000-0000-000084CF0000}"/>
    <cellStyle name="Normal 99 3 2 5 2 2" xfId="5383" xr:uid="{00000000-0005-0000-0000-000085CF0000}"/>
    <cellStyle name="Normal 99 3 2 5 2 2 2" xfId="14900" xr:uid="{00000000-0005-0000-0000-000086CF0000}"/>
    <cellStyle name="Normal 99 3 2 5 2 2 3" xfId="23053" xr:uid="{00000000-0005-0000-0000-000087CF0000}"/>
    <cellStyle name="Normal 99 3 2 5 2 2 4" xfId="31206" xr:uid="{00000000-0005-0000-0000-000088CF0000}"/>
    <cellStyle name="Normal 99 3 2 5 2 2 5" xfId="39438" xr:uid="{00000000-0005-0000-0000-000089CF0000}"/>
    <cellStyle name="Normal 99 3 2 5 2 2 6" xfId="48949" xr:uid="{00000000-0005-0000-0000-00008ACF0000}"/>
    <cellStyle name="Normal 99 3 2 5 2 3" xfId="7943" xr:uid="{00000000-0005-0000-0000-00008BCF0000}"/>
    <cellStyle name="Normal 99 3 2 5 2 3 2" xfId="17460" xr:uid="{00000000-0005-0000-0000-00008CCF0000}"/>
    <cellStyle name="Normal 99 3 2 5 2 3 3" xfId="25613" xr:uid="{00000000-0005-0000-0000-00008DCF0000}"/>
    <cellStyle name="Normal 99 3 2 5 2 3 4" xfId="33766" xr:uid="{00000000-0005-0000-0000-00008ECF0000}"/>
    <cellStyle name="Normal 99 3 2 5 2 3 5" xfId="41998" xr:uid="{00000000-0005-0000-0000-00008FCF0000}"/>
    <cellStyle name="Normal 99 3 2 5 2 3 6" xfId="51509" xr:uid="{00000000-0005-0000-0000-000090CF0000}"/>
    <cellStyle name="Normal 99 3 2 5 2 4" xfId="11860" xr:uid="{00000000-0005-0000-0000-000091CF0000}"/>
    <cellStyle name="Normal 99 3 2 5 2 5" xfId="20019" xr:uid="{00000000-0005-0000-0000-000092CF0000}"/>
    <cellStyle name="Normal 99 3 2 5 2 6" xfId="28172" xr:uid="{00000000-0005-0000-0000-000093CF0000}"/>
    <cellStyle name="Normal 99 3 2 5 2 7" xfId="36404" xr:uid="{00000000-0005-0000-0000-000094CF0000}"/>
    <cellStyle name="Normal 99 3 2 5 2 8" xfId="45915" xr:uid="{00000000-0005-0000-0000-000095CF0000}"/>
    <cellStyle name="Normal 99 3 2 5 3" xfId="4103" xr:uid="{00000000-0005-0000-0000-000096CF0000}"/>
    <cellStyle name="Normal 99 3 2 5 3 2" xfId="13620" xr:uid="{00000000-0005-0000-0000-000097CF0000}"/>
    <cellStyle name="Normal 99 3 2 5 3 3" xfId="21773" xr:uid="{00000000-0005-0000-0000-000098CF0000}"/>
    <cellStyle name="Normal 99 3 2 5 3 4" xfId="29926" xr:uid="{00000000-0005-0000-0000-000099CF0000}"/>
    <cellStyle name="Normal 99 3 2 5 3 5" xfId="38158" xr:uid="{00000000-0005-0000-0000-00009ACF0000}"/>
    <cellStyle name="Normal 99 3 2 5 3 6" xfId="47669" xr:uid="{00000000-0005-0000-0000-00009BCF0000}"/>
    <cellStyle name="Normal 99 3 2 5 4" xfId="6663" xr:uid="{00000000-0005-0000-0000-00009CCF0000}"/>
    <cellStyle name="Normal 99 3 2 5 4 2" xfId="16180" xr:uid="{00000000-0005-0000-0000-00009DCF0000}"/>
    <cellStyle name="Normal 99 3 2 5 4 3" xfId="24333" xr:uid="{00000000-0005-0000-0000-00009ECF0000}"/>
    <cellStyle name="Normal 99 3 2 5 4 4" xfId="32486" xr:uid="{00000000-0005-0000-0000-00009FCF0000}"/>
    <cellStyle name="Normal 99 3 2 5 4 5" xfId="40718" xr:uid="{00000000-0005-0000-0000-0000A0CF0000}"/>
    <cellStyle name="Normal 99 3 2 5 4 6" xfId="50229" xr:uid="{00000000-0005-0000-0000-0000A1CF0000}"/>
    <cellStyle name="Normal 99 3 2 5 5" xfId="10580" xr:uid="{00000000-0005-0000-0000-0000A2CF0000}"/>
    <cellStyle name="Normal 99 3 2 5 6" xfId="18739" xr:uid="{00000000-0005-0000-0000-0000A3CF0000}"/>
    <cellStyle name="Normal 99 3 2 5 7" xfId="26892" xr:uid="{00000000-0005-0000-0000-0000A4CF0000}"/>
    <cellStyle name="Normal 99 3 2 5 8" xfId="35124" xr:uid="{00000000-0005-0000-0000-0000A5CF0000}"/>
    <cellStyle name="Normal 99 3 2 5 9" xfId="44635" xr:uid="{00000000-0005-0000-0000-0000A6CF0000}"/>
    <cellStyle name="Normal 99 3 2 6" xfId="1703" xr:uid="{00000000-0005-0000-0000-0000A7CF0000}"/>
    <cellStyle name="Normal 99 3 2 6 2" xfId="4743" xr:uid="{00000000-0005-0000-0000-0000A8CF0000}"/>
    <cellStyle name="Normal 99 3 2 6 2 2" xfId="14260" xr:uid="{00000000-0005-0000-0000-0000A9CF0000}"/>
    <cellStyle name="Normal 99 3 2 6 2 3" xfId="22413" xr:uid="{00000000-0005-0000-0000-0000AACF0000}"/>
    <cellStyle name="Normal 99 3 2 6 2 4" xfId="30566" xr:uid="{00000000-0005-0000-0000-0000ABCF0000}"/>
    <cellStyle name="Normal 99 3 2 6 2 5" xfId="38798" xr:uid="{00000000-0005-0000-0000-0000ACCF0000}"/>
    <cellStyle name="Normal 99 3 2 6 2 6" xfId="48309" xr:uid="{00000000-0005-0000-0000-0000ADCF0000}"/>
    <cellStyle name="Normal 99 3 2 6 3" xfId="7303" xr:uid="{00000000-0005-0000-0000-0000AECF0000}"/>
    <cellStyle name="Normal 99 3 2 6 3 2" xfId="16820" xr:uid="{00000000-0005-0000-0000-0000AFCF0000}"/>
    <cellStyle name="Normal 99 3 2 6 3 3" xfId="24973" xr:uid="{00000000-0005-0000-0000-0000B0CF0000}"/>
    <cellStyle name="Normal 99 3 2 6 3 4" xfId="33126" xr:uid="{00000000-0005-0000-0000-0000B1CF0000}"/>
    <cellStyle name="Normal 99 3 2 6 3 5" xfId="41358" xr:uid="{00000000-0005-0000-0000-0000B2CF0000}"/>
    <cellStyle name="Normal 99 3 2 6 3 6" xfId="50869" xr:uid="{00000000-0005-0000-0000-0000B3CF0000}"/>
    <cellStyle name="Normal 99 3 2 6 4" xfId="11220" xr:uid="{00000000-0005-0000-0000-0000B4CF0000}"/>
    <cellStyle name="Normal 99 3 2 6 5" xfId="19379" xr:uid="{00000000-0005-0000-0000-0000B5CF0000}"/>
    <cellStyle name="Normal 99 3 2 6 6" xfId="27532" xr:uid="{00000000-0005-0000-0000-0000B6CF0000}"/>
    <cellStyle name="Normal 99 3 2 6 7" xfId="35764" xr:uid="{00000000-0005-0000-0000-0000B7CF0000}"/>
    <cellStyle name="Normal 99 3 2 6 8" xfId="45275" xr:uid="{00000000-0005-0000-0000-0000B8CF0000}"/>
    <cellStyle name="Normal 99 3 2 7" xfId="2982" xr:uid="{00000000-0005-0000-0000-0000B9CF0000}"/>
    <cellStyle name="Normal 99 3 2 7 2" xfId="12499" xr:uid="{00000000-0005-0000-0000-0000BACF0000}"/>
    <cellStyle name="Normal 99 3 2 7 3" xfId="20658" xr:uid="{00000000-0005-0000-0000-0000BBCF0000}"/>
    <cellStyle name="Normal 99 3 2 7 4" xfId="28811" xr:uid="{00000000-0005-0000-0000-0000BCCF0000}"/>
    <cellStyle name="Normal 99 3 2 7 5" xfId="37043" xr:uid="{00000000-0005-0000-0000-0000BDCF0000}"/>
    <cellStyle name="Normal 99 3 2 7 6" xfId="46554" xr:uid="{00000000-0005-0000-0000-0000BECF0000}"/>
    <cellStyle name="Normal 99 3 2 8" xfId="3061" xr:uid="{00000000-0005-0000-0000-0000BFCF0000}"/>
    <cellStyle name="Normal 99 3 2 8 2" xfId="12578" xr:uid="{00000000-0005-0000-0000-0000C0CF0000}"/>
    <cellStyle name="Normal 99 3 2 8 3" xfId="20737" xr:uid="{00000000-0005-0000-0000-0000C1CF0000}"/>
    <cellStyle name="Normal 99 3 2 8 4" xfId="28890" xr:uid="{00000000-0005-0000-0000-0000C2CF0000}"/>
    <cellStyle name="Normal 99 3 2 8 5" xfId="37122" xr:uid="{00000000-0005-0000-0000-0000C3CF0000}"/>
    <cellStyle name="Normal 99 3 2 8 6" xfId="46633" xr:uid="{00000000-0005-0000-0000-0000C4CF0000}"/>
    <cellStyle name="Normal 99 3 2 9" xfId="3140" xr:uid="{00000000-0005-0000-0000-0000C5CF0000}"/>
    <cellStyle name="Normal 99 3 2 9 2" xfId="12657" xr:uid="{00000000-0005-0000-0000-0000C6CF0000}"/>
    <cellStyle name="Normal 99 3 2 9 3" xfId="20816" xr:uid="{00000000-0005-0000-0000-0000C7CF0000}"/>
    <cellStyle name="Normal 99 3 2 9 4" xfId="28969" xr:uid="{00000000-0005-0000-0000-0000C8CF0000}"/>
    <cellStyle name="Normal 99 3 2 9 5" xfId="37201" xr:uid="{00000000-0005-0000-0000-0000C9CF0000}"/>
    <cellStyle name="Normal 99 3 2 9 6" xfId="46712" xr:uid="{00000000-0005-0000-0000-0000CACF0000}"/>
    <cellStyle name="Normal 99 3 20" xfId="8851" xr:uid="{00000000-0005-0000-0000-0000CBCF0000}"/>
    <cellStyle name="Normal 99 3 20 2" xfId="42906" xr:uid="{00000000-0005-0000-0000-0000CCCF0000}"/>
    <cellStyle name="Normal 99 3 20 3" xfId="52417" xr:uid="{00000000-0005-0000-0000-0000CDCF0000}"/>
    <cellStyle name="Normal 99 3 21" xfId="8930" xr:uid="{00000000-0005-0000-0000-0000CECF0000}"/>
    <cellStyle name="Normal 99 3 21 2" xfId="42985" xr:uid="{00000000-0005-0000-0000-0000CFCF0000}"/>
    <cellStyle name="Normal 99 3 21 3" xfId="52496" xr:uid="{00000000-0005-0000-0000-0000D0CF0000}"/>
    <cellStyle name="Normal 99 3 22" xfId="9009" xr:uid="{00000000-0005-0000-0000-0000D1CF0000}"/>
    <cellStyle name="Normal 99 3 22 2" xfId="43064" xr:uid="{00000000-0005-0000-0000-0000D2CF0000}"/>
    <cellStyle name="Normal 99 3 22 3" xfId="52575" xr:uid="{00000000-0005-0000-0000-0000D3CF0000}"/>
    <cellStyle name="Normal 99 3 23" xfId="9088" xr:uid="{00000000-0005-0000-0000-0000D4CF0000}"/>
    <cellStyle name="Normal 99 3 23 2" xfId="43143" xr:uid="{00000000-0005-0000-0000-0000D5CF0000}"/>
    <cellStyle name="Normal 99 3 23 3" xfId="52654" xr:uid="{00000000-0005-0000-0000-0000D6CF0000}"/>
    <cellStyle name="Normal 99 3 24" xfId="9167" xr:uid="{00000000-0005-0000-0000-0000D7CF0000}"/>
    <cellStyle name="Normal 99 3 24 2" xfId="43222" xr:uid="{00000000-0005-0000-0000-0000D8CF0000}"/>
    <cellStyle name="Normal 99 3 24 3" xfId="52733" xr:uid="{00000000-0005-0000-0000-0000D9CF0000}"/>
    <cellStyle name="Normal 99 3 25" xfId="9246" xr:uid="{00000000-0005-0000-0000-0000DACF0000}"/>
    <cellStyle name="Normal 99 3 25 2" xfId="43301" xr:uid="{00000000-0005-0000-0000-0000DBCF0000}"/>
    <cellStyle name="Normal 99 3 25 3" xfId="52812" xr:uid="{00000000-0005-0000-0000-0000DCCF0000}"/>
    <cellStyle name="Normal 99 3 26" xfId="9325" xr:uid="{00000000-0005-0000-0000-0000DDCF0000}"/>
    <cellStyle name="Normal 99 3 26 2" xfId="43380" xr:uid="{00000000-0005-0000-0000-0000DECF0000}"/>
    <cellStyle name="Normal 99 3 26 3" xfId="52891" xr:uid="{00000000-0005-0000-0000-0000DFCF0000}"/>
    <cellStyle name="Normal 99 3 27" xfId="9404" xr:uid="{00000000-0005-0000-0000-0000E0CF0000}"/>
    <cellStyle name="Normal 99 3 27 2" xfId="43459" xr:uid="{00000000-0005-0000-0000-0000E1CF0000}"/>
    <cellStyle name="Normal 99 3 27 3" xfId="52970" xr:uid="{00000000-0005-0000-0000-0000E2CF0000}"/>
    <cellStyle name="Normal 99 3 28" xfId="9483" xr:uid="{00000000-0005-0000-0000-0000E3CF0000}"/>
    <cellStyle name="Normal 99 3 28 2" xfId="43538" xr:uid="{00000000-0005-0000-0000-0000E4CF0000}"/>
    <cellStyle name="Normal 99 3 28 3" xfId="53049" xr:uid="{00000000-0005-0000-0000-0000E5CF0000}"/>
    <cellStyle name="Normal 99 3 29" xfId="9562" xr:uid="{00000000-0005-0000-0000-0000E6CF0000}"/>
    <cellStyle name="Normal 99 3 29 2" xfId="43617" xr:uid="{00000000-0005-0000-0000-0000E7CF0000}"/>
    <cellStyle name="Normal 99 3 29 3" xfId="53128" xr:uid="{00000000-0005-0000-0000-0000E8CF0000}"/>
    <cellStyle name="Normal 99 3 3" xfId="443" xr:uid="{00000000-0005-0000-0000-0000E9CF0000}"/>
    <cellStyle name="Normal 99 3 3 10" xfId="26285" xr:uid="{00000000-0005-0000-0000-0000EACF0000}"/>
    <cellStyle name="Normal 99 3 3 11" xfId="34517" xr:uid="{00000000-0005-0000-0000-0000EBCF0000}"/>
    <cellStyle name="Normal 99 3 3 12" xfId="44028" xr:uid="{00000000-0005-0000-0000-0000ECCF0000}"/>
    <cellStyle name="Normal 99 3 3 2" xfId="604" xr:uid="{00000000-0005-0000-0000-0000EDCF0000}"/>
    <cellStyle name="Normal 99 3 3 2 10" xfId="34677" xr:uid="{00000000-0005-0000-0000-0000EECF0000}"/>
    <cellStyle name="Normal 99 3 3 2 11" xfId="44188" xr:uid="{00000000-0005-0000-0000-0000EFCF0000}"/>
    <cellStyle name="Normal 99 3 3 2 2" xfId="930" xr:uid="{00000000-0005-0000-0000-0000F0CF0000}"/>
    <cellStyle name="Normal 99 3 3 2 2 10" xfId="44508" xr:uid="{00000000-0005-0000-0000-0000F1CF0000}"/>
    <cellStyle name="Normal 99 3 3 2 2 2" xfId="1573" xr:uid="{00000000-0005-0000-0000-0000F2CF0000}"/>
    <cellStyle name="Normal 99 3 3 2 2 2 2" xfId="2856" xr:uid="{00000000-0005-0000-0000-0000F3CF0000}"/>
    <cellStyle name="Normal 99 3 3 2 2 2 2 2" xfId="5896" xr:uid="{00000000-0005-0000-0000-0000F4CF0000}"/>
    <cellStyle name="Normal 99 3 3 2 2 2 2 2 2" xfId="15413" xr:uid="{00000000-0005-0000-0000-0000F5CF0000}"/>
    <cellStyle name="Normal 99 3 3 2 2 2 2 2 3" xfId="23566" xr:uid="{00000000-0005-0000-0000-0000F6CF0000}"/>
    <cellStyle name="Normal 99 3 3 2 2 2 2 2 4" xfId="31719" xr:uid="{00000000-0005-0000-0000-0000F7CF0000}"/>
    <cellStyle name="Normal 99 3 3 2 2 2 2 2 5" xfId="39951" xr:uid="{00000000-0005-0000-0000-0000F8CF0000}"/>
    <cellStyle name="Normal 99 3 3 2 2 2 2 2 6" xfId="49462" xr:uid="{00000000-0005-0000-0000-0000F9CF0000}"/>
    <cellStyle name="Normal 99 3 3 2 2 2 2 3" xfId="8456" xr:uid="{00000000-0005-0000-0000-0000FACF0000}"/>
    <cellStyle name="Normal 99 3 3 2 2 2 2 3 2" xfId="17973" xr:uid="{00000000-0005-0000-0000-0000FBCF0000}"/>
    <cellStyle name="Normal 99 3 3 2 2 2 2 3 3" xfId="26126" xr:uid="{00000000-0005-0000-0000-0000FCCF0000}"/>
    <cellStyle name="Normal 99 3 3 2 2 2 2 3 4" xfId="34279" xr:uid="{00000000-0005-0000-0000-0000FDCF0000}"/>
    <cellStyle name="Normal 99 3 3 2 2 2 2 3 5" xfId="42511" xr:uid="{00000000-0005-0000-0000-0000FECF0000}"/>
    <cellStyle name="Normal 99 3 3 2 2 2 2 3 6" xfId="52022" xr:uid="{00000000-0005-0000-0000-0000FFCF0000}"/>
    <cellStyle name="Normal 99 3 3 2 2 2 2 4" xfId="12373" xr:uid="{00000000-0005-0000-0000-000000D00000}"/>
    <cellStyle name="Normal 99 3 3 2 2 2 2 5" xfId="20532" xr:uid="{00000000-0005-0000-0000-000001D00000}"/>
    <cellStyle name="Normal 99 3 3 2 2 2 2 6" xfId="28685" xr:uid="{00000000-0005-0000-0000-000002D00000}"/>
    <cellStyle name="Normal 99 3 3 2 2 2 2 7" xfId="36917" xr:uid="{00000000-0005-0000-0000-000003D00000}"/>
    <cellStyle name="Normal 99 3 3 2 2 2 2 8" xfId="46428" xr:uid="{00000000-0005-0000-0000-000004D00000}"/>
    <cellStyle name="Normal 99 3 3 2 2 2 3" xfId="4616" xr:uid="{00000000-0005-0000-0000-000005D00000}"/>
    <cellStyle name="Normal 99 3 3 2 2 2 3 2" xfId="14133" xr:uid="{00000000-0005-0000-0000-000006D00000}"/>
    <cellStyle name="Normal 99 3 3 2 2 2 3 3" xfId="22286" xr:uid="{00000000-0005-0000-0000-000007D00000}"/>
    <cellStyle name="Normal 99 3 3 2 2 2 3 4" xfId="30439" xr:uid="{00000000-0005-0000-0000-000008D00000}"/>
    <cellStyle name="Normal 99 3 3 2 2 2 3 5" xfId="38671" xr:uid="{00000000-0005-0000-0000-000009D00000}"/>
    <cellStyle name="Normal 99 3 3 2 2 2 3 6" xfId="48182" xr:uid="{00000000-0005-0000-0000-00000AD00000}"/>
    <cellStyle name="Normal 99 3 3 2 2 2 4" xfId="7176" xr:uid="{00000000-0005-0000-0000-00000BD00000}"/>
    <cellStyle name="Normal 99 3 3 2 2 2 4 2" xfId="16693" xr:uid="{00000000-0005-0000-0000-00000CD00000}"/>
    <cellStyle name="Normal 99 3 3 2 2 2 4 3" xfId="24846" xr:uid="{00000000-0005-0000-0000-00000DD00000}"/>
    <cellStyle name="Normal 99 3 3 2 2 2 4 4" xfId="32999" xr:uid="{00000000-0005-0000-0000-00000ED00000}"/>
    <cellStyle name="Normal 99 3 3 2 2 2 4 5" xfId="41231" xr:uid="{00000000-0005-0000-0000-00000FD00000}"/>
    <cellStyle name="Normal 99 3 3 2 2 2 4 6" xfId="50742" xr:uid="{00000000-0005-0000-0000-000010D00000}"/>
    <cellStyle name="Normal 99 3 3 2 2 2 5" xfId="11093" xr:uid="{00000000-0005-0000-0000-000011D00000}"/>
    <cellStyle name="Normal 99 3 3 2 2 2 6" xfId="19252" xr:uid="{00000000-0005-0000-0000-000012D00000}"/>
    <cellStyle name="Normal 99 3 3 2 2 2 7" xfId="27405" xr:uid="{00000000-0005-0000-0000-000013D00000}"/>
    <cellStyle name="Normal 99 3 3 2 2 2 8" xfId="35637" xr:uid="{00000000-0005-0000-0000-000014D00000}"/>
    <cellStyle name="Normal 99 3 3 2 2 2 9" xfId="45148" xr:uid="{00000000-0005-0000-0000-000015D00000}"/>
    <cellStyle name="Normal 99 3 3 2 2 3" xfId="2216" xr:uid="{00000000-0005-0000-0000-000016D00000}"/>
    <cellStyle name="Normal 99 3 3 2 2 3 2" xfId="5256" xr:uid="{00000000-0005-0000-0000-000017D00000}"/>
    <cellStyle name="Normal 99 3 3 2 2 3 2 2" xfId="14773" xr:uid="{00000000-0005-0000-0000-000018D00000}"/>
    <cellStyle name="Normal 99 3 3 2 2 3 2 3" xfId="22926" xr:uid="{00000000-0005-0000-0000-000019D00000}"/>
    <cellStyle name="Normal 99 3 3 2 2 3 2 4" xfId="31079" xr:uid="{00000000-0005-0000-0000-00001AD00000}"/>
    <cellStyle name="Normal 99 3 3 2 2 3 2 5" xfId="39311" xr:uid="{00000000-0005-0000-0000-00001BD00000}"/>
    <cellStyle name="Normal 99 3 3 2 2 3 2 6" xfId="48822" xr:uid="{00000000-0005-0000-0000-00001CD00000}"/>
    <cellStyle name="Normal 99 3 3 2 2 3 3" xfId="7816" xr:uid="{00000000-0005-0000-0000-00001DD00000}"/>
    <cellStyle name="Normal 99 3 3 2 2 3 3 2" xfId="17333" xr:uid="{00000000-0005-0000-0000-00001ED00000}"/>
    <cellStyle name="Normal 99 3 3 2 2 3 3 3" xfId="25486" xr:uid="{00000000-0005-0000-0000-00001FD00000}"/>
    <cellStyle name="Normal 99 3 3 2 2 3 3 4" xfId="33639" xr:uid="{00000000-0005-0000-0000-000020D00000}"/>
    <cellStyle name="Normal 99 3 3 2 2 3 3 5" xfId="41871" xr:uid="{00000000-0005-0000-0000-000021D00000}"/>
    <cellStyle name="Normal 99 3 3 2 2 3 3 6" xfId="51382" xr:uid="{00000000-0005-0000-0000-000022D00000}"/>
    <cellStyle name="Normal 99 3 3 2 2 3 4" xfId="11733" xr:uid="{00000000-0005-0000-0000-000023D00000}"/>
    <cellStyle name="Normal 99 3 3 2 2 3 5" xfId="19892" xr:uid="{00000000-0005-0000-0000-000024D00000}"/>
    <cellStyle name="Normal 99 3 3 2 2 3 6" xfId="28045" xr:uid="{00000000-0005-0000-0000-000025D00000}"/>
    <cellStyle name="Normal 99 3 3 2 2 3 7" xfId="36277" xr:uid="{00000000-0005-0000-0000-000026D00000}"/>
    <cellStyle name="Normal 99 3 3 2 2 3 8" xfId="45788" xr:uid="{00000000-0005-0000-0000-000027D00000}"/>
    <cellStyle name="Normal 99 3 3 2 2 4" xfId="3976" xr:uid="{00000000-0005-0000-0000-000028D00000}"/>
    <cellStyle name="Normal 99 3 3 2 2 4 2" xfId="13493" xr:uid="{00000000-0005-0000-0000-000029D00000}"/>
    <cellStyle name="Normal 99 3 3 2 2 4 3" xfId="21646" xr:uid="{00000000-0005-0000-0000-00002AD00000}"/>
    <cellStyle name="Normal 99 3 3 2 2 4 4" xfId="29799" xr:uid="{00000000-0005-0000-0000-00002BD00000}"/>
    <cellStyle name="Normal 99 3 3 2 2 4 5" xfId="38031" xr:uid="{00000000-0005-0000-0000-00002CD00000}"/>
    <cellStyle name="Normal 99 3 3 2 2 4 6" xfId="47542" xr:uid="{00000000-0005-0000-0000-00002DD00000}"/>
    <cellStyle name="Normal 99 3 3 2 2 5" xfId="6536" xr:uid="{00000000-0005-0000-0000-00002ED00000}"/>
    <cellStyle name="Normal 99 3 3 2 2 5 2" xfId="16053" xr:uid="{00000000-0005-0000-0000-00002FD00000}"/>
    <cellStyle name="Normal 99 3 3 2 2 5 3" xfId="24206" xr:uid="{00000000-0005-0000-0000-000030D00000}"/>
    <cellStyle name="Normal 99 3 3 2 2 5 4" xfId="32359" xr:uid="{00000000-0005-0000-0000-000031D00000}"/>
    <cellStyle name="Normal 99 3 3 2 2 5 5" xfId="40591" xr:uid="{00000000-0005-0000-0000-000032D00000}"/>
    <cellStyle name="Normal 99 3 3 2 2 5 6" xfId="50102" xr:uid="{00000000-0005-0000-0000-000033D00000}"/>
    <cellStyle name="Normal 99 3 3 2 2 6" xfId="10453" xr:uid="{00000000-0005-0000-0000-000034D00000}"/>
    <cellStyle name="Normal 99 3 3 2 2 7" xfId="18612" xr:uid="{00000000-0005-0000-0000-000035D00000}"/>
    <cellStyle name="Normal 99 3 3 2 2 8" xfId="26765" xr:uid="{00000000-0005-0000-0000-000036D00000}"/>
    <cellStyle name="Normal 99 3 3 2 2 9" xfId="34997" xr:uid="{00000000-0005-0000-0000-000037D00000}"/>
    <cellStyle name="Normal 99 3 3 2 3" xfId="1253" xr:uid="{00000000-0005-0000-0000-000038D00000}"/>
    <cellStyle name="Normal 99 3 3 2 3 2" xfId="2536" xr:uid="{00000000-0005-0000-0000-000039D00000}"/>
    <cellStyle name="Normal 99 3 3 2 3 2 2" xfId="5576" xr:uid="{00000000-0005-0000-0000-00003AD00000}"/>
    <cellStyle name="Normal 99 3 3 2 3 2 2 2" xfId="15093" xr:uid="{00000000-0005-0000-0000-00003BD00000}"/>
    <cellStyle name="Normal 99 3 3 2 3 2 2 3" xfId="23246" xr:uid="{00000000-0005-0000-0000-00003CD00000}"/>
    <cellStyle name="Normal 99 3 3 2 3 2 2 4" xfId="31399" xr:uid="{00000000-0005-0000-0000-00003DD00000}"/>
    <cellStyle name="Normal 99 3 3 2 3 2 2 5" xfId="39631" xr:uid="{00000000-0005-0000-0000-00003ED00000}"/>
    <cellStyle name="Normal 99 3 3 2 3 2 2 6" xfId="49142" xr:uid="{00000000-0005-0000-0000-00003FD00000}"/>
    <cellStyle name="Normal 99 3 3 2 3 2 3" xfId="8136" xr:uid="{00000000-0005-0000-0000-000040D00000}"/>
    <cellStyle name="Normal 99 3 3 2 3 2 3 2" xfId="17653" xr:uid="{00000000-0005-0000-0000-000041D00000}"/>
    <cellStyle name="Normal 99 3 3 2 3 2 3 3" xfId="25806" xr:uid="{00000000-0005-0000-0000-000042D00000}"/>
    <cellStyle name="Normal 99 3 3 2 3 2 3 4" xfId="33959" xr:uid="{00000000-0005-0000-0000-000043D00000}"/>
    <cellStyle name="Normal 99 3 3 2 3 2 3 5" xfId="42191" xr:uid="{00000000-0005-0000-0000-000044D00000}"/>
    <cellStyle name="Normal 99 3 3 2 3 2 3 6" xfId="51702" xr:uid="{00000000-0005-0000-0000-000045D00000}"/>
    <cellStyle name="Normal 99 3 3 2 3 2 4" xfId="12053" xr:uid="{00000000-0005-0000-0000-000046D00000}"/>
    <cellStyle name="Normal 99 3 3 2 3 2 5" xfId="20212" xr:uid="{00000000-0005-0000-0000-000047D00000}"/>
    <cellStyle name="Normal 99 3 3 2 3 2 6" xfId="28365" xr:uid="{00000000-0005-0000-0000-000048D00000}"/>
    <cellStyle name="Normal 99 3 3 2 3 2 7" xfId="36597" xr:uid="{00000000-0005-0000-0000-000049D00000}"/>
    <cellStyle name="Normal 99 3 3 2 3 2 8" xfId="46108" xr:uid="{00000000-0005-0000-0000-00004AD00000}"/>
    <cellStyle name="Normal 99 3 3 2 3 3" xfId="4296" xr:uid="{00000000-0005-0000-0000-00004BD00000}"/>
    <cellStyle name="Normal 99 3 3 2 3 3 2" xfId="13813" xr:uid="{00000000-0005-0000-0000-00004CD00000}"/>
    <cellStyle name="Normal 99 3 3 2 3 3 3" xfId="21966" xr:uid="{00000000-0005-0000-0000-00004DD00000}"/>
    <cellStyle name="Normal 99 3 3 2 3 3 4" xfId="30119" xr:uid="{00000000-0005-0000-0000-00004ED00000}"/>
    <cellStyle name="Normal 99 3 3 2 3 3 5" xfId="38351" xr:uid="{00000000-0005-0000-0000-00004FD00000}"/>
    <cellStyle name="Normal 99 3 3 2 3 3 6" xfId="47862" xr:uid="{00000000-0005-0000-0000-000050D00000}"/>
    <cellStyle name="Normal 99 3 3 2 3 4" xfId="6856" xr:uid="{00000000-0005-0000-0000-000051D00000}"/>
    <cellStyle name="Normal 99 3 3 2 3 4 2" xfId="16373" xr:uid="{00000000-0005-0000-0000-000052D00000}"/>
    <cellStyle name="Normal 99 3 3 2 3 4 3" xfId="24526" xr:uid="{00000000-0005-0000-0000-000053D00000}"/>
    <cellStyle name="Normal 99 3 3 2 3 4 4" xfId="32679" xr:uid="{00000000-0005-0000-0000-000054D00000}"/>
    <cellStyle name="Normal 99 3 3 2 3 4 5" xfId="40911" xr:uid="{00000000-0005-0000-0000-000055D00000}"/>
    <cellStyle name="Normal 99 3 3 2 3 4 6" xfId="50422" xr:uid="{00000000-0005-0000-0000-000056D00000}"/>
    <cellStyle name="Normal 99 3 3 2 3 5" xfId="10773" xr:uid="{00000000-0005-0000-0000-000057D00000}"/>
    <cellStyle name="Normal 99 3 3 2 3 6" xfId="18932" xr:uid="{00000000-0005-0000-0000-000058D00000}"/>
    <cellStyle name="Normal 99 3 3 2 3 7" xfId="27085" xr:uid="{00000000-0005-0000-0000-000059D00000}"/>
    <cellStyle name="Normal 99 3 3 2 3 8" xfId="35317" xr:uid="{00000000-0005-0000-0000-00005AD00000}"/>
    <cellStyle name="Normal 99 3 3 2 3 9" xfId="44828" xr:uid="{00000000-0005-0000-0000-00005BD00000}"/>
    <cellStyle name="Normal 99 3 3 2 4" xfId="1896" xr:uid="{00000000-0005-0000-0000-00005CD00000}"/>
    <cellStyle name="Normal 99 3 3 2 4 2" xfId="4936" xr:uid="{00000000-0005-0000-0000-00005DD00000}"/>
    <cellStyle name="Normal 99 3 3 2 4 2 2" xfId="14453" xr:uid="{00000000-0005-0000-0000-00005ED00000}"/>
    <cellStyle name="Normal 99 3 3 2 4 2 3" xfId="22606" xr:uid="{00000000-0005-0000-0000-00005FD00000}"/>
    <cellStyle name="Normal 99 3 3 2 4 2 4" xfId="30759" xr:uid="{00000000-0005-0000-0000-000060D00000}"/>
    <cellStyle name="Normal 99 3 3 2 4 2 5" xfId="38991" xr:uid="{00000000-0005-0000-0000-000061D00000}"/>
    <cellStyle name="Normal 99 3 3 2 4 2 6" xfId="48502" xr:uid="{00000000-0005-0000-0000-000062D00000}"/>
    <cellStyle name="Normal 99 3 3 2 4 3" xfId="7496" xr:uid="{00000000-0005-0000-0000-000063D00000}"/>
    <cellStyle name="Normal 99 3 3 2 4 3 2" xfId="17013" xr:uid="{00000000-0005-0000-0000-000064D00000}"/>
    <cellStyle name="Normal 99 3 3 2 4 3 3" xfId="25166" xr:uid="{00000000-0005-0000-0000-000065D00000}"/>
    <cellStyle name="Normal 99 3 3 2 4 3 4" xfId="33319" xr:uid="{00000000-0005-0000-0000-000066D00000}"/>
    <cellStyle name="Normal 99 3 3 2 4 3 5" xfId="41551" xr:uid="{00000000-0005-0000-0000-000067D00000}"/>
    <cellStyle name="Normal 99 3 3 2 4 3 6" xfId="51062" xr:uid="{00000000-0005-0000-0000-000068D00000}"/>
    <cellStyle name="Normal 99 3 3 2 4 4" xfId="11413" xr:uid="{00000000-0005-0000-0000-000069D00000}"/>
    <cellStyle name="Normal 99 3 3 2 4 5" xfId="19572" xr:uid="{00000000-0005-0000-0000-00006AD00000}"/>
    <cellStyle name="Normal 99 3 3 2 4 6" xfId="27725" xr:uid="{00000000-0005-0000-0000-00006BD00000}"/>
    <cellStyle name="Normal 99 3 3 2 4 7" xfId="35957" xr:uid="{00000000-0005-0000-0000-00006CD00000}"/>
    <cellStyle name="Normal 99 3 3 2 4 8" xfId="45468" xr:uid="{00000000-0005-0000-0000-00006DD00000}"/>
    <cellStyle name="Normal 99 3 3 2 5" xfId="3653" xr:uid="{00000000-0005-0000-0000-00006ED00000}"/>
    <cellStyle name="Normal 99 3 3 2 5 2" xfId="13170" xr:uid="{00000000-0005-0000-0000-00006FD00000}"/>
    <cellStyle name="Normal 99 3 3 2 5 3" xfId="21326" xr:uid="{00000000-0005-0000-0000-000070D00000}"/>
    <cellStyle name="Normal 99 3 3 2 5 4" xfId="29479" xr:uid="{00000000-0005-0000-0000-000071D00000}"/>
    <cellStyle name="Normal 99 3 3 2 5 5" xfId="37711" xr:uid="{00000000-0005-0000-0000-000072D00000}"/>
    <cellStyle name="Normal 99 3 3 2 5 6" xfId="47222" xr:uid="{00000000-0005-0000-0000-000073D00000}"/>
    <cellStyle name="Normal 99 3 3 2 6" xfId="6216" xr:uid="{00000000-0005-0000-0000-000074D00000}"/>
    <cellStyle name="Normal 99 3 3 2 6 2" xfId="15733" xr:uid="{00000000-0005-0000-0000-000075D00000}"/>
    <cellStyle name="Normal 99 3 3 2 6 3" xfId="23886" xr:uid="{00000000-0005-0000-0000-000076D00000}"/>
    <cellStyle name="Normal 99 3 3 2 6 4" xfId="32039" xr:uid="{00000000-0005-0000-0000-000077D00000}"/>
    <cellStyle name="Normal 99 3 3 2 6 5" xfId="40271" xr:uid="{00000000-0005-0000-0000-000078D00000}"/>
    <cellStyle name="Normal 99 3 3 2 6 6" xfId="49782" xr:uid="{00000000-0005-0000-0000-000079D00000}"/>
    <cellStyle name="Normal 99 3 3 2 7" xfId="10133" xr:uid="{00000000-0005-0000-0000-00007AD00000}"/>
    <cellStyle name="Normal 99 3 3 2 8" xfId="18292" xr:uid="{00000000-0005-0000-0000-00007BD00000}"/>
    <cellStyle name="Normal 99 3 3 2 9" xfId="26445" xr:uid="{00000000-0005-0000-0000-00007CD00000}"/>
    <cellStyle name="Normal 99 3 3 3" xfId="767" xr:uid="{00000000-0005-0000-0000-00007DD00000}"/>
    <cellStyle name="Normal 99 3 3 3 10" xfId="44348" xr:uid="{00000000-0005-0000-0000-00007ED00000}"/>
    <cellStyle name="Normal 99 3 3 3 2" xfId="1413" xr:uid="{00000000-0005-0000-0000-00007FD00000}"/>
    <cellStyle name="Normal 99 3 3 3 2 2" xfId="2696" xr:uid="{00000000-0005-0000-0000-000080D00000}"/>
    <cellStyle name="Normal 99 3 3 3 2 2 2" xfId="5736" xr:uid="{00000000-0005-0000-0000-000081D00000}"/>
    <cellStyle name="Normal 99 3 3 3 2 2 2 2" xfId="15253" xr:uid="{00000000-0005-0000-0000-000082D00000}"/>
    <cellStyle name="Normal 99 3 3 3 2 2 2 3" xfId="23406" xr:uid="{00000000-0005-0000-0000-000083D00000}"/>
    <cellStyle name="Normal 99 3 3 3 2 2 2 4" xfId="31559" xr:uid="{00000000-0005-0000-0000-000084D00000}"/>
    <cellStyle name="Normal 99 3 3 3 2 2 2 5" xfId="39791" xr:uid="{00000000-0005-0000-0000-000085D00000}"/>
    <cellStyle name="Normal 99 3 3 3 2 2 2 6" xfId="49302" xr:uid="{00000000-0005-0000-0000-000086D00000}"/>
    <cellStyle name="Normal 99 3 3 3 2 2 3" xfId="8296" xr:uid="{00000000-0005-0000-0000-000087D00000}"/>
    <cellStyle name="Normal 99 3 3 3 2 2 3 2" xfId="17813" xr:uid="{00000000-0005-0000-0000-000088D00000}"/>
    <cellStyle name="Normal 99 3 3 3 2 2 3 3" xfId="25966" xr:uid="{00000000-0005-0000-0000-000089D00000}"/>
    <cellStyle name="Normal 99 3 3 3 2 2 3 4" xfId="34119" xr:uid="{00000000-0005-0000-0000-00008AD00000}"/>
    <cellStyle name="Normal 99 3 3 3 2 2 3 5" xfId="42351" xr:uid="{00000000-0005-0000-0000-00008BD00000}"/>
    <cellStyle name="Normal 99 3 3 3 2 2 3 6" xfId="51862" xr:uid="{00000000-0005-0000-0000-00008CD00000}"/>
    <cellStyle name="Normal 99 3 3 3 2 2 4" xfId="12213" xr:uid="{00000000-0005-0000-0000-00008DD00000}"/>
    <cellStyle name="Normal 99 3 3 3 2 2 5" xfId="20372" xr:uid="{00000000-0005-0000-0000-00008ED00000}"/>
    <cellStyle name="Normal 99 3 3 3 2 2 6" xfId="28525" xr:uid="{00000000-0005-0000-0000-00008FD00000}"/>
    <cellStyle name="Normal 99 3 3 3 2 2 7" xfId="36757" xr:uid="{00000000-0005-0000-0000-000090D00000}"/>
    <cellStyle name="Normal 99 3 3 3 2 2 8" xfId="46268" xr:uid="{00000000-0005-0000-0000-000091D00000}"/>
    <cellStyle name="Normal 99 3 3 3 2 3" xfId="4456" xr:uid="{00000000-0005-0000-0000-000092D00000}"/>
    <cellStyle name="Normal 99 3 3 3 2 3 2" xfId="13973" xr:uid="{00000000-0005-0000-0000-000093D00000}"/>
    <cellStyle name="Normal 99 3 3 3 2 3 3" xfId="22126" xr:uid="{00000000-0005-0000-0000-000094D00000}"/>
    <cellStyle name="Normal 99 3 3 3 2 3 4" xfId="30279" xr:uid="{00000000-0005-0000-0000-000095D00000}"/>
    <cellStyle name="Normal 99 3 3 3 2 3 5" xfId="38511" xr:uid="{00000000-0005-0000-0000-000096D00000}"/>
    <cellStyle name="Normal 99 3 3 3 2 3 6" xfId="48022" xr:uid="{00000000-0005-0000-0000-000097D00000}"/>
    <cellStyle name="Normal 99 3 3 3 2 4" xfId="7016" xr:uid="{00000000-0005-0000-0000-000098D00000}"/>
    <cellStyle name="Normal 99 3 3 3 2 4 2" xfId="16533" xr:uid="{00000000-0005-0000-0000-000099D00000}"/>
    <cellStyle name="Normal 99 3 3 3 2 4 3" xfId="24686" xr:uid="{00000000-0005-0000-0000-00009AD00000}"/>
    <cellStyle name="Normal 99 3 3 3 2 4 4" xfId="32839" xr:uid="{00000000-0005-0000-0000-00009BD00000}"/>
    <cellStyle name="Normal 99 3 3 3 2 4 5" xfId="41071" xr:uid="{00000000-0005-0000-0000-00009CD00000}"/>
    <cellStyle name="Normal 99 3 3 3 2 4 6" xfId="50582" xr:uid="{00000000-0005-0000-0000-00009DD00000}"/>
    <cellStyle name="Normal 99 3 3 3 2 5" xfId="10933" xr:uid="{00000000-0005-0000-0000-00009ED00000}"/>
    <cellStyle name="Normal 99 3 3 3 2 6" xfId="19092" xr:uid="{00000000-0005-0000-0000-00009FD00000}"/>
    <cellStyle name="Normal 99 3 3 3 2 7" xfId="27245" xr:uid="{00000000-0005-0000-0000-0000A0D00000}"/>
    <cellStyle name="Normal 99 3 3 3 2 8" xfId="35477" xr:uid="{00000000-0005-0000-0000-0000A1D00000}"/>
    <cellStyle name="Normal 99 3 3 3 2 9" xfId="44988" xr:uid="{00000000-0005-0000-0000-0000A2D00000}"/>
    <cellStyle name="Normal 99 3 3 3 3" xfId="2056" xr:uid="{00000000-0005-0000-0000-0000A3D00000}"/>
    <cellStyle name="Normal 99 3 3 3 3 2" xfId="5096" xr:uid="{00000000-0005-0000-0000-0000A4D00000}"/>
    <cellStyle name="Normal 99 3 3 3 3 2 2" xfId="14613" xr:uid="{00000000-0005-0000-0000-0000A5D00000}"/>
    <cellStyle name="Normal 99 3 3 3 3 2 3" xfId="22766" xr:uid="{00000000-0005-0000-0000-0000A6D00000}"/>
    <cellStyle name="Normal 99 3 3 3 3 2 4" xfId="30919" xr:uid="{00000000-0005-0000-0000-0000A7D00000}"/>
    <cellStyle name="Normal 99 3 3 3 3 2 5" xfId="39151" xr:uid="{00000000-0005-0000-0000-0000A8D00000}"/>
    <cellStyle name="Normal 99 3 3 3 3 2 6" xfId="48662" xr:uid="{00000000-0005-0000-0000-0000A9D00000}"/>
    <cellStyle name="Normal 99 3 3 3 3 3" xfId="7656" xr:uid="{00000000-0005-0000-0000-0000AAD00000}"/>
    <cellStyle name="Normal 99 3 3 3 3 3 2" xfId="17173" xr:uid="{00000000-0005-0000-0000-0000ABD00000}"/>
    <cellStyle name="Normal 99 3 3 3 3 3 3" xfId="25326" xr:uid="{00000000-0005-0000-0000-0000ACD00000}"/>
    <cellStyle name="Normal 99 3 3 3 3 3 4" xfId="33479" xr:uid="{00000000-0005-0000-0000-0000ADD00000}"/>
    <cellStyle name="Normal 99 3 3 3 3 3 5" xfId="41711" xr:uid="{00000000-0005-0000-0000-0000AED00000}"/>
    <cellStyle name="Normal 99 3 3 3 3 3 6" xfId="51222" xr:uid="{00000000-0005-0000-0000-0000AFD00000}"/>
    <cellStyle name="Normal 99 3 3 3 3 4" xfId="11573" xr:uid="{00000000-0005-0000-0000-0000B0D00000}"/>
    <cellStyle name="Normal 99 3 3 3 3 5" xfId="19732" xr:uid="{00000000-0005-0000-0000-0000B1D00000}"/>
    <cellStyle name="Normal 99 3 3 3 3 6" xfId="27885" xr:uid="{00000000-0005-0000-0000-0000B2D00000}"/>
    <cellStyle name="Normal 99 3 3 3 3 7" xfId="36117" xr:uid="{00000000-0005-0000-0000-0000B3D00000}"/>
    <cellStyle name="Normal 99 3 3 3 3 8" xfId="45628" xr:uid="{00000000-0005-0000-0000-0000B4D00000}"/>
    <cellStyle name="Normal 99 3 3 3 4" xfId="3813" xr:uid="{00000000-0005-0000-0000-0000B5D00000}"/>
    <cellStyle name="Normal 99 3 3 3 4 2" xfId="13330" xr:uid="{00000000-0005-0000-0000-0000B6D00000}"/>
    <cellStyle name="Normal 99 3 3 3 4 3" xfId="21486" xr:uid="{00000000-0005-0000-0000-0000B7D00000}"/>
    <cellStyle name="Normal 99 3 3 3 4 4" xfId="29639" xr:uid="{00000000-0005-0000-0000-0000B8D00000}"/>
    <cellStyle name="Normal 99 3 3 3 4 5" xfId="37871" xr:uid="{00000000-0005-0000-0000-0000B9D00000}"/>
    <cellStyle name="Normal 99 3 3 3 4 6" xfId="47382" xr:uid="{00000000-0005-0000-0000-0000BAD00000}"/>
    <cellStyle name="Normal 99 3 3 3 5" xfId="6376" xr:uid="{00000000-0005-0000-0000-0000BBD00000}"/>
    <cellStyle name="Normal 99 3 3 3 5 2" xfId="15893" xr:uid="{00000000-0005-0000-0000-0000BCD00000}"/>
    <cellStyle name="Normal 99 3 3 3 5 3" xfId="24046" xr:uid="{00000000-0005-0000-0000-0000BDD00000}"/>
    <cellStyle name="Normal 99 3 3 3 5 4" xfId="32199" xr:uid="{00000000-0005-0000-0000-0000BED00000}"/>
    <cellStyle name="Normal 99 3 3 3 5 5" xfId="40431" xr:uid="{00000000-0005-0000-0000-0000BFD00000}"/>
    <cellStyle name="Normal 99 3 3 3 5 6" xfId="49942" xr:uid="{00000000-0005-0000-0000-0000C0D00000}"/>
    <cellStyle name="Normal 99 3 3 3 6" xfId="10293" xr:uid="{00000000-0005-0000-0000-0000C1D00000}"/>
    <cellStyle name="Normal 99 3 3 3 7" xfId="18452" xr:uid="{00000000-0005-0000-0000-0000C2D00000}"/>
    <cellStyle name="Normal 99 3 3 3 8" xfId="26605" xr:uid="{00000000-0005-0000-0000-0000C3D00000}"/>
    <cellStyle name="Normal 99 3 3 3 9" xfId="34837" xr:uid="{00000000-0005-0000-0000-0000C4D00000}"/>
    <cellStyle name="Normal 99 3 3 4" xfId="1093" xr:uid="{00000000-0005-0000-0000-0000C5D00000}"/>
    <cellStyle name="Normal 99 3 3 4 2" xfId="2376" xr:uid="{00000000-0005-0000-0000-0000C6D00000}"/>
    <cellStyle name="Normal 99 3 3 4 2 2" xfId="5416" xr:uid="{00000000-0005-0000-0000-0000C7D00000}"/>
    <cellStyle name="Normal 99 3 3 4 2 2 2" xfId="14933" xr:uid="{00000000-0005-0000-0000-0000C8D00000}"/>
    <cellStyle name="Normal 99 3 3 4 2 2 3" xfId="23086" xr:uid="{00000000-0005-0000-0000-0000C9D00000}"/>
    <cellStyle name="Normal 99 3 3 4 2 2 4" xfId="31239" xr:uid="{00000000-0005-0000-0000-0000CAD00000}"/>
    <cellStyle name="Normal 99 3 3 4 2 2 5" xfId="39471" xr:uid="{00000000-0005-0000-0000-0000CBD00000}"/>
    <cellStyle name="Normal 99 3 3 4 2 2 6" xfId="48982" xr:uid="{00000000-0005-0000-0000-0000CCD00000}"/>
    <cellStyle name="Normal 99 3 3 4 2 3" xfId="7976" xr:uid="{00000000-0005-0000-0000-0000CDD00000}"/>
    <cellStyle name="Normal 99 3 3 4 2 3 2" xfId="17493" xr:uid="{00000000-0005-0000-0000-0000CED00000}"/>
    <cellStyle name="Normal 99 3 3 4 2 3 3" xfId="25646" xr:uid="{00000000-0005-0000-0000-0000CFD00000}"/>
    <cellStyle name="Normal 99 3 3 4 2 3 4" xfId="33799" xr:uid="{00000000-0005-0000-0000-0000D0D00000}"/>
    <cellStyle name="Normal 99 3 3 4 2 3 5" xfId="42031" xr:uid="{00000000-0005-0000-0000-0000D1D00000}"/>
    <cellStyle name="Normal 99 3 3 4 2 3 6" xfId="51542" xr:uid="{00000000-0005-0000-0000-0000D2D00000}"/>
    <cellStyle name="Normal 99 3 3 4 2 4" xfId="11893" xr:uid="{00000000-0005-0000-0000-0000D3D00000}"/>
    <cellStyle name="Normal 99 3 3 4 2 5" xfId="20052" xr:uid="{00000000-0005-0000-0000-0000D4D00000}"/>
    <cellStyle name="Normal 99 3 3 4 2 6" xfId="28205" xr:uid="{00000000-0005-0000-0000-0000D5D00000}"/>
    <cellStyle name="Normal 99 3 3 4 2 7" xfId="36437" xr:uid="{00000000-0005-0000-0000-0000D6D00000}"/>
    <cellStyle name="Normal 99 3 3 4 2 8" xfId="45948" xr:uid="{00000000-0005-0000-0000-0000D7D00000}"/>
    <cellStyle name="Normal 99 3 3 4 3" xfId="4136" xr:uid="{00000000-0005-0000-0000-0000D8D00000}"/>
    <cellStyle name="Normal 99 3 3 4 3 2" xfId="13653" xr:uid="{00000000-0005-0000-0000-0000D9D00000}"/>
    <cellStyle name="Normal 99 3 3 4 3 3" xfId="21806" xr:uid="{00000000-0005-0000-0000-0000DAD00000}"/>
    <cellStyle name="Normal 99 3 3 4 3 4" xfId="29959" xr:uid="{00000000-0005-0000-0000-0000DBD00000}"/>
    <cellStyle name="Normal 99 3 3 4 3 5" xfId="38191" xr:uid="{00000000-0005-0000-0000-0000DCD00000}"/>
    <cellStyle name="Normal 99 3 3 4 3 6" xfId="47702" xr:uid="{00000000-0005-0000-0000-0000DDD00000}"/>
    <cellStyle name="Normal 99 3 3 4 4" xfId="6696" xr:uid="{00000000-0005-0000-0000-0000DED00000}"/>
    <cellStyle name="Normal 99 3 3 4 4 2" xfId="16213" xr:uid="{00000000-0005-0000-0000-0000DFD00000}"/>
    <cellStyle name="Normal 99 3 3 4 4 3" xfId="24366" xr:uid="{00000000-0005-0000-0000-0000E0D00000}"/>
    <cellStyle name="Normal 99 3 3 4 4 4" xfId="32519" xr:uid="{00000000-0005-0000-0000-0000E1D00000}"/>
    <cellStyle name="Normal 99 3 3 4 4 5" xfId="40751" xr:uid="{00000000-0005-0000-0000-0000E2D00000}"/>
    <cellStyle name="Normal 99 3 3 4 4 6" xfId="50262" xr:uid="{00000000-0005-0000-0000-0000E3D00000}"/>
    <cellStyle name="Normal 99 3 3 4 5" xfId="10613" xr:uid="{00000000-0005-0000-0000-0000E4D00000}"/>
    <cellStyle name="Normal 99 3 3 4 6" xfId="18772" xr:uid="{00000000-0005-0000-0000-0000E5D00000}"/>
    <cellStyle name="Normal 99 3 3 4 7" xfId="26925" xr:uid="{00000000-0005-0000-0000-0000E6D00000}"/>
    <cellStyle name="Normal 99 3 3 4 8" xfId="35157" xr:uid="{00000000-0005-0000-0000-0000E7D00000}"/>
    <cellStyle name="Normal 99 3 3 4 9" xfId="44668" xr:uid="{00000000-0005-0000-0000-0000E8D00000}"/>
    <cellStyle name="Normal 99 3 3 5" xfId="1736" xr:uid="{00000000-0005-0000-0000-0000E9D00000}"/>
    <cellStyle name="Normal 99 3 3 5 2" xfId="4776" xr:uid="{00000000-0005-0000-0000-0000EAD00000}"/>
    <cellStyle name="Normal 99 3 3 5 2 2" xfId="14293" xr:uid="{00000000-0005-0000-0000-0000EBD00000}"/>
    <cellStyle name="Normal 99 3 3 5 2 3" xfId="22446" xr:uid="{00000000-0005-0000-0000-0000ECD00000}"/>
    <cellStyle name="Normal 99 3 3 5 2 4" xfId="30599" xr:uid="{00000000-0005-0000-0000-0000EDD00000}"/>
    <cellStyle name="Normal 99 3 3 5 2 5" xfId="38831" xr:uid="{00000000-0005-0000-0000-0000EED00000}"/>
    <cellStyle name="Normal 99 3 3 5 2 6" xfId="48342" xr:uid="{00000000-0005-0000-0000-0000EFD00000}"/>
    <cellStyle name="Normal 99 3 3 5 3" xfId="7336" xr:uid="{00000000-0005-0000-0000-0000F0D00000}"/>
    <cellStyle name="Normal 99 3 3 5 3 2" xfId="16853" xr:uid="{00000000-0005-0000-0000-0000F1D00000}"/>
    <cellStyle name="Normal 99 3 3 5 3 3" xfId="25006" xr:uid="{00000000-0005-0000-0000-0000F2D00000}"/>
    <cellStyle name="Normal 99 3 3 5 3 4" xfId="33159" xr:uid="{00000000-0005-0000-0000-0000F3D00000}"/>
    <cellStyle name="Normal 99 3 3 5 3 5" xfId="41391" xr:uid="{00000000-0005-0000-0000-0000F4D00000}"/>
    <cellStyle name="Normal 99 3 3 5 3 6" xfId="50902" xr:uid="{00000000-0005-0000-0000-0000F5D00000}"/>
    <cellStyle name="Normal 99 3 3 5 4" xfId="11253" xr:uid="{00000000-0005-0000-0000-0000F6D00000}"/>
    <cellStyle name="Normal 99 3 3 5 5" xfId="19412" xr:uid="{00000000-0005-0000-0000-0000F7D00000}"/>
    <cellStyle name="Normal 99 3 3 5 6" xfId="27565" xr:uid="{00000000-0005-0000-0000-0000F8D00000}"/>
    <cellStyle name="Normal 99 3 3 5 7" xfId="35797" xr:uid="{00000000-0005-0000-0000-0000F9D00000}"/>
    <cellStyle name="Normal 99 3 3 5 8" xfId="45308" xr:uid="{00000000-0005-0000-0000-0000FAD00000}"/>
    <cellStyle name="Normal 99 3 3 6" xfId="3490" xr:uid="{00000000-0005-0000-0000-0000FBD00000}"/>
    <cellStyle name="Normal 99 3 3 6 2" xfId="13007" xr:uid="{00000000-0005-0000-0000-0000FCD00000}"/>
    <cellStyle name="Normal 99 3 3 6 3" xfId="21166" xr:uid="{00000000-0005-0000-0000-0000FDD00000}"/>
    <cellStyle name="Normal 99 3 3 6 4" xfId="29319" xr:uid="{00000000-0005-0000-0000-0000FED00000}"/>
    <cellStyle name="Normal 99 3 3 6 5" xfId="37551" xr:uid="{00000000-0005-0000-0000-0000FFD00000}"/>
    <cellStyle name="Normal 99 3 3 6 6" xfId="47062" xr:uid="{00000000-0005-0000-0000-000000D10000}"/>
    <cellStyle name="Normal 99 3 3 7" xfId="6056" xr:uid="{00000000-0005-0000-0000-000001D10000}"/>
    <cellStyle name="Normal 99 3 3 7 2" xfId="15573" xr:uid="{00000000-0005-0000-0000-000002D10000}"/>
    <cellStyle name="Normal 99 3 3 7 3" xfId="23726" xr:uid="{00000000-0005-0000-0000-000003D10000}"/>
    <cellStyle name="Normal 99 3 3 7 4" xfId="31879" xr:uid="{00000000-0005-0000-0000-000004D10000}"/>
    <cellStyle name="Normal 99 3 3 7 5" xfId="40111" xr:uid="{00000000-0005-0000-0000-000005D10000}"/>
    <cellStyle name="Normal 99 3 3 7 6" xfId="49622" xr:uid="{00000000-0005-0000-0000-000006D10000}"/>
    <cellStyle name="Normal 99 3 3 8" xfId="9973" xr:uid="{00000000-0005-0000-0000-000007D10000}"/>
    <cellStyle name="Normal 99 3 3 9" xfId="18132" xr:uid="{00000000-0005-0000-0000-000008D10000}"/>
    <cellStyle name="Normal 99 3 30" xfId="9641" xr:uid="{00000000-0005-0000-0000-000009D10000}"/>
    <cellStyle name="Normal 99 3 30 2" xfId="43696" xr:uid="{00000000-0005-0000-0000-00000AD10000}"/>
    <cellStyle name="Normal 99 3 30 3" xfId="53207" xr:uid="{00000000-0005-0000-0000-00000BD10000}"/>
    <cellStyle name="Normal 99 3 31" xfId="9720" xr:uid="{00000000-0005-0000-0000-00000CD10000}"/>
    <cellStyle name="Normal 99 3 31 2" xfId="43775" xr:uid="{00000000-0005-0000-0000-00000DD10000}"/>
    <cellStyle name="Normal 99 3 31 3" xfId="53286" xr:uid="{00000000-0005-0000-0000-00000ED10000}"/>
    <cellStyle name="Normal 99 3 32" xfId="9799" xr:uid="{00000000-0005-0000-0000-00000FD10000}"/>
    <cellStyle name="Normal 99 3 32 2" xfId="43854" xr:uid="{00000000-0005-0000-0000-000010D10000}"/>
    <cellStyle name="Normal 99 3 32 3" xfId="53365" xr:uid="{00000000-0005-0000-0000-000011D10000}"/>
    <cellStyle name="Normal 99 3 33" xfId="9893" xr:uid="{00000000-0005-0000-0000-000012D10000}"/>
    <cellStyle name="Normal 99 3 34" xfId="18052" xr:uid="{00000000-0005-0000-0000-000013D10000}"/>
    <cellStyle name="Normal 99 3 35" xfId="26205" xr:uid="{00000000-0005-0000-0000-000014D10000}"/>
    <cellStyle name="Normal 99 3 36" xfId="34358" xr:uid="{00000000-0005-0000-0000-000015D10000}"/>
    <cellStyle name="Normal 99 3 37" xfId="34437" xr:uid="{00000000-0005-0000-0000-000016D10000}"/>
    <cellStyle name="Normal 99 3 38" xfId="43948" xr:uid="{00000000-0005-0000-0000-000017D10000}"/>
    <cellStyle name="Normal 99 3 39" xfId="53459" xr:uid="{00000000-0005-0000-0000-000018D10000}"/>
    <cellStyle name="Normal 99 3 4" xfId="524" xr:uid="{00000000-0005-0000-0000-000019D10000}"/>
    <cellStyle name="Normal 99 3 4 10" xfId="34597" xr:uid="{00000000-0005-0000-0000-00001AD10000}"/>
    <cellStyle name="Normal 99 3 4 11" xfId="44108" xr:uid="{00000000-0005-0000-0000-00001BD10000}"/>
    <cellStyle name="Normal 99 3 4 2" xfId="850" xr:uid="{00000000-0005-0000-0000-00001CD10000}"/>
    <cellStyle name="Normal 99 3 4 2 10" xfId="44428" xr:uid="{00000000-0005-0000-0000-00001DD10000}"/>
    <cellStyle name="Normal 99 3 4 2 2" xfId="1493" xr:uid="{00000000-0005-0000-0000-00001ED10000}"/>
    <cellStyle name="Normal 99 3 4 2 2 2" xfId="2776" xr:uid="{00000000-0005-0000-0000-00001FD10000}"/>
    <cellStyle name="Normal 99 3 4 2 2 2 2" xfId="5816" xr:uid="{00000000-0005-0000-0000-000020D10000}"/>
    <cellStyle name="Normal 99 3 4 2 2 2 2 2" xfId="15333" xr:uid="{00000000-0005-0000-0000-000021D10000}"/>
    <cellStyle name="Normal 99 3 4 2 2 2 2 3" xfId="23486" xr:uid="{00000000-0005-0000-0000-000022D10000}"/>
    <cellStyle name="Normal 99 3 4 2 2 2 2 4" xfId="31639" xr:uid="{00000000-0005-0000-0000-000023D10000}"/>
    <cellStyle name="Normal 99 3 4 2 2 2 2 5" xfId="39871" xr:uid="{00000000-0005-0000-0000-000024D10000}"/>
    <cellStyle name="Normal 99 3 4 2 2 2 2 6" xfId="49382" xr:uid="{00000000-0005-0000-0000-000025D10000}"/>
    <cellStyle name="Normal 99 3 4 2 2 2 3" xfId="8376" xr:uid="{00000000-0005-0000-0000-000026D10000}"/>
    <cellStyle name="Normal 99 3 4 2 2 2 3 2" xfId="17893" xr:uid="{00000000-0005-0000-0000-000027D10000}"/>
    <cellStyle name="Normal 99 3 4 2 2 2 3 3" xfId="26046" xr:uid="{00000000-0005-0000-0000-000028D10000}"/>
    <cellStyle name="Normal 99 3 4 2 2 2 3 4" xfId="34199" xr:uid="{00000000-0005-0000-0000-000029D10000}"/>
    <cellStyle name="Normal 99 3 4 2 2 2 3 5" xfId="42431" xr:uid="{00000000-0005-0000-0000-00002AD10000}"/>
    <cellStyle name="Normal 99 3 4 2 2 2 3 6" xfId="51942" xr:uid="{00000000-0005-0000-0000-00002BD10000}"/>
    <cellStyle name="Normal 99 3 4 2 2 2 4" xfId="12293" xr:uid="{00000000-0005-0000-0000-00002CD10000}"/>
    <cellStyle name="Normal 99 3 4 2 2 2 5" xfId="20452" xr:uid="{00000000-0005-0000-0000-00002DD10000}"/>
    <cellStyle name="Normal 99 3 4 2 2 2 6" xfId="28605" xr:uid="{00000000-0005-0000-0000-00002ED10000}"/>
    <cellStyle name="Normal 99 3 4 2 2 2 7" xfId="36837" xr:uid="{00000000-0005-0000-0000-00002FD10000}"/>
    <cellStyle name="Normal 99 3 4 2 2 2 8" xfId="46348" xr:uid="{00000000-0005-0000-0000-000030D10000}"/>
    <cellStyle name="Normal 99 3 4 2 2 3" xfId="4536" xr:uid="{00000000-0005-0000-0000-000031D10000}"/>
    <cellStyle name="Normal 99 3 4 2 2 3 2" xfId="14053" xr:uid="{00000000-0005-0000-0000-000032D10000}"/>
    <cellStyle name="Normal 99 3 4 2 2 3 3" xfId="22206" xr:uid="{00000000-0005-0000-0000-000033D10000}"/>
    <cellStyle name="Normal 99 3 4 2 2 3 4" xfId="30359" xr:uid="{00000000-0005-0000-0000-000034D10000}"/>
    <cellStyle name="Normal 99 3 4 2 2 3 5" xfId="38591" xr:uid="{00000000-0005-0000-0000-000035D10000}"/>
    <cellStyle name="Normal 99 3 4 2 2 3 6" xfId="48102" xr:uid="{00000000-0005-0000-0000-000036D10000}"/>
    <cellStyle name="Normal 99 3 4 2 2 4" xfId="7096" xr:uid="{00000000-0005-0000-0000-000037D10000}"/>
    <cellStyle name="Normal 99 3 4 2 2 4 2" xfId="16613" xr:uid="{00000000-0005-0000-0000-000038D10000}"/>
    <cellStyle name="Normal 99 3 4 2 2 4 3" xfId="24766" xr:uid="{00000000-0005-0000-0000-000039D10000}"/>
    <cellStyle name="Normal 99 3 4 2 2 4 4" xfId="32919" xr:uid="{00000000-0005-0000-0000-00003AD10000}"/>
    <cellStyle name="Normal 99 3 4 2 2 4 5" xfId="41151" xr:uid="{00000000-0005-0000-0000-00003BD10000}"/>
    <cellStyle name="Normal 99 3 4 2 2 4 6" xfId="50662" xr:uid="{00000000-0005-0000-0000-00003CD10000}"/>
    <cellStyle name="Normal 99 3 4 2 2 5" xfId="11013" xr:uid="{00000000-0005-0000-0000-00003DD10000}"/>
    <cellStyle name="Normal 99 3 4 2 2 6" xfId="19172" xr:uid="{00000000-0005-0000-0000-00003ED10000}"/>
    <cellStyle name="Normal 99 3 4 2 2 7" xfId="27325" xr:uid="{00000000-0005-0000-0000-00003FD10000}"/>
    <cellStyle name="Normal 99 3 4 2 2 8" xfId="35557" xr:uid="{00000000-0005-0000-0000-000040D10000}"/>
    <cellStyle name="Normal 99 3 4 2 2 9" xfId="45068" xr:uid="{00000000-0005-0000-0000-000041D10000}"/>
    <cellStyle name="Normal 99 3 4 2 3" xfId="2136" xr:uid="{00000000-0005-0000-0000-000042D10000}"/>
    <cellStyle name="Normal 99 3 4 2 3 2" xfId="5176" xr:uid="{00000000-0005-0000-0000-000043D10000}"/>
    <cellStyle name="Normal 99 3 4 2 3 2 2" xfId="14693" xr:uid="{00000000-0005-0000-0000-000044D10000}"/>
    <cellStyle name="Normal 99 3 4 2 3 2 3" xfId="22846" xr:uid="{00000000-0005-0000-0000-000045D10000}"/>
    <cellStyle name="Normal 99 3 4 2 3 2 4" xfId="30999" xr:uid="{00000000-0005-0000-0000-000046D10000}"/>
    <cellStyle name="Normal 99 3 4 2 3 2 5" xfId="39231" xr:uid="{00000000-0005-0000-0000-000047D10000}"/>
    <cellStyle name="Normal 99 3 4 2 3 2 6" xfId="48742" xr:uid="{00000000-0005-0000-0000-000048D10000}"/>
    <cellStyle name="Normal 99 3 4 2 3 3" xfId="7736" xr:uid="{00000000-0005-0000-0000-000049D10000}"/>
    <cellStyle name="Normal 99 3 4 2 3 3 2" xfId="17253" xr:uid="{00000000-0005-0000-0000-00004AD10000}"/>
    <cellStyle name="Normal 99 3 4 2 3 3 3" xfId="25406" xr:uid="{00000000-0005-0000-0000-00004BD10000}"/>
    <cellStyle name="Normal 99 3 4 2 3 3 4" xfId="33559" xr:uid="{00000000-0005-0000-0000-00004CD10000}"/>
    <cellStyle name="Normal 99 3 4 2 3 3 5" xfId="41791" xr:uid="{00000000-0005-0000-0000-00004DD10000}"/>
    <cellStyle name="Normal 99 3 4 2 3 3 6" xfId="51302" xr:uid="{00000000-0005-0000-0000-00004ED10000}"/>
    <cellStyle name="Normal 99 3 4 2 3 4" xfId="11653" xr:uid="{00000000-0005-0000-0000-00004FD10000}"/>
    <cellStyle name="Normal 99 3 4 2 3 5" xfId="19812" xr:uid="{00000000-0005-0000-0000-000050D10000}"/>
    <cellStyle name="Normal 99 3 4 2 3 6" xfId="27965" xr:uid="{00000000-0005-0000-0000-000051D10000}"/>
    <cellStyle name="Normal 99 3 4 2 3 7" xfId="36197" xr:uid="{00000000-0005-0000-0000-000052D10000}"/>
    <cellStyle name="Normal 99 3 4 2 3 8" xfId="45708" xr:uid="{00000000-0005-0000-0000-000053D10000}"/>
    <cellStyle name="Normal 99 3 4 2 4" xfId="3896" xr:uid="{00000000-0005-0000-0000-000054D10000}"/>
    <cellStyle name="Normal 99 3 4 2 4 2" xfId="13413" xr:uid="{00000000-0005-0000-0000-000055D10000}"/>
    <cellStyle name="Normal 99 3 4 2 4 3" xfId="21566" xr:uid="{00000000-0005-0000-0000-000056D10000}"/>
    <cellStyle name="Normal 99 3 4 2 4 4" xfId="29719" xr:uid="{00000000-0005-0000-0000-000057D10000}"/>
    <cellStyle name="Normal 99 3 4 2 4 5" xfId="37951" xr:uid="{00000000-0005-0000-0000-000058D10000}"/>
    <cellStyle name="Normal 99 3 4 2 4 6" xfId="47462" xr:uid="{00000000-0005-0000-0000-000059D10000}"/>
    <cellStyle name="Normal 99 3 4 2 5" xfId="6456" xr:uid="{00000000-0005-0000-0000-00005AD10000}"/>
    <cellStyle name="Normal 99 3 4 2 5 2" xfId="15973" xr:uid="{00000000-0005-0000-0000-00005BD10000}"/>
    <cellStyle name="Normal 99 3 4 2 5 3" xfId="24126" xr:uid="{00000000-0005-0000-0000-00005CD10000}"/>
    <cellStyle name="Normal 99 3 4 2 5 4" xfId="32279" xr:uid="{00000000-0005-0000-0000-00005DD10000}"/>
    <cellStyle name="Normal 99 3 4 2 5 5" xfId="40511" xr:uid="{00000000-0005-0000-0000-00005ED10000}"/>
    <cellStyle name="Normal 99 3 4 2 5 6" xfId="50022" xr:uid="{00000000-0005-0000-0000-00005FD10000}"/>
    <cellStyle name="Normal 99 3 4 2 6" xfId="10373" xr:uid="{00000000-0005-0000-0000-000060D10000}"/>
    <cellStyle name="Normal 99 3 4 2 7" xfId="18532" xr:uid="{00000000-0005-0000-0000-000061D10000}"/>
    <cellStyle name="Normal 99 3 4 2 8" xfId="26685" xr:uid="{00000000-0005-0000-0000-000062D10000}"/>
    <cellStyle name="Normal 99 3 4 2 9" xfId="34917" xr:uid="{00000000-0005-0000-0000-000063D10000}"/>
    <cellStyle name="Normal 99 3 4 3" xfId="1173" xr:uid="{00000000-0005-0000-0000-000064D10000}"/>
    <cellStyle name="Normal 99 3 4 3 2" xfId="2456" xr:uid="{00000000-0005-0000-0000-000065D10000}"/>
    <cellStyle name="Normal 99 3 4 3 2 2" xfId="5496" xr:uid="{00000000-0005-0000-0000-000066D10000}"/>
    <cellStyle name="Normal 99 3 4 3 2 2 2" xfId="15013" xr:uid="{00000000-0005-0000-0000-000067D10000}"/>
    <cellStyle name="Normal 99 3 4 3 2 2 3" xfId="23166" xr:uid="{00000000-0005-0000-0000-000068D10000}"/>
    <cellStyle name="Normal 99 3 4 3 2 2 4" xfId="31319" xr:uid="{00000000-0005-0000-0000-000069D10000}"/>
    <cellStyle name="Normal 99 3 4 3 2 2 5" xfId="39551" xr:uid="{00000000-0005-0000-0000-00006AD10000}"/>
    <cellStyle name="Normal 99 3 4 3 2 2 6" xfId="49062" xr:uid="{00000000-0005-0000-0000-00006BD10000}"/>
    <cellStyle name="Normal 99 3 4 3 2 3" xfId="8056" xr:uid="{00000000-0005-0000-0000-00006CD10000}"/>
    <cellStyle name="Normal 99 3 4 3 2 3 2" xfId="17573" xr:uid="{00000000-0005-0000-0000-00006DD10000}"/>
    <cellStyle name="Normal 99 3 4 3 2 3 3" xfId="25726" xr:uid="{00000000-0005-0000-0000-00006ED10000}"/>
    <cellStyle name="Normal 99 3 4 3 2 3 4" xfId="33879" xr:uid="{00000000-0005-0000-0000-00006FD10000}"/>
    <cellStyle name="Normal 99 3 4 3 2 3 5" xfId="42111" xr:uid="{00000000-0005-0000-0000-000070D10000}"/>
    <cellStyle name="Normal 99 3 4 3 2 3 6" xfId="51622" xr:uid="{00000000-0005-0000-0000-000071D10000}"/>
    <cellStyle name="Normal 99 3 4 3 2 4" xfId="11973" xr:uid="{00000000-0005-0000-0000-000072D10000}"/>
    <cellStyle name="Normal 99 3 4 3 2 5" xfId="20132" xr:uid="{00000000-0005-0000-0000-000073D10000}"/>
    <cellStyle name="Normal 99 3 4 3 2 6" xfId="28285" xr:uid="{00000000-0005-0000-0000-000074D10000}"/>
    <cellStyle name="Normal 99 3 4 3 2 7" xfId="36517" xr:uid="{00000000-0005-0000-0000-000075D10000}"/>
    <cellStyle name="Normal 99 3 4 3 2 8" xfId="46028" xr:uid="{00000000-0005-0000-0000-000076D10000}"/>
    <cellStyle name="Normal 99 3 4 3 3" xfId="4216" xr:uid="{00000000-0005-0000-0000-000077D10000}"/>
    <cellStyle name="Normal 99 3 4 3 3 2" xfId="13733" xr:uid="{00000000-0005-0000-0000-000078D10000}"/>
    <cellStyle name="Normal 99 3 4 3 3 3" xfId="21886" xr:uid="{00000000-0005-0000-0000-000079D10000}"/>
    <cellStyle name="Normal 99 3 4 3 3 4" xfId="30039" xr:uid="{00000000-0005-0000-0000-00007AD10000}"/>
    <cellStyle name="Normal 99 3 4 3 3 5" xfId="38271" xr:uid="{00000000-0005-0000-0000-00007BD10000}"/>
    <cellStyle name="Normal 99 3 4 3 3 6" xfId="47782" xr:uid="{00000000-0005-0000-0000-00007CD10000}"/>
    <cellStyle name="Normal 99 3 4 3 4" xfId="6776" xr:uid="{00000000-0005-0000-0000-00007DD10000}"/>
    <cellStyle name="Normal 99 3 4 3 4 2" xfId="16293" xr:uid="{00000000-0005-0000-0000-00007ED10000}"/>
    <cellStyle name="Normal 99 3 4 3 4 3" xfId="24446" xr:uid="{00000000-0005-0000-0000-00007FD10000}"/>
    <cellStyle name="Normal 99 3 4 3 4 4" xfId="32599" xr:uid="{00000000-0005-0000-0000-000080D10000}"/>
    <cellStyle name="Normal 99 3 4 3 4 5" xfId="40831" xr:uid="{00000000-0005-0000-0000-000081D10000}"/>
    <cellStyle name="Normal 99 3 4 3 4 6" xfId="50342" xr:uid="{00000000-0005-0000-0000-000082D10000}"/>
    <cellStyle name="Normal 99 3 4 3 5" xfId="10693" xr:uid="{00000000-0005-0000-0000-000083D10000}"/>
    <cellStyle name="Normal 99 3 4 3 6" xfId="18852" xr:uid="{00000000-0005-0000-0000-000084D10000}"/>
    <cellStyle name="Normal 99 3 4 3 7" xfId="27005" xr:uid="{00000000-0005-0000-0000-000085D10000}"/>
    <cellStyle name="Normal 99 3 4 3 8" xfId="35237" xr:uid="{00000000-0005-0000-0000-000086D10000}"/>
    <cellStyle name="Normal 99 3 4 3 9" xfId="44748" xr:uid="{00000000-0005-0000-0000-000087D10000}"/>
    <cellStyle name="Normal 99 3 4 4" xfId="1816" xr:uid="{00000000-0005-0000-0000-000088D10000}"/>
    <cellStyle name="Normal 99 3 4 4 2" xfId="4856" xr:uid="{00000000-0005-0000-0000-000089D10000}"/>
    <cellStyle name="Normal 99 3 4 4 2 2" xfId="14373" xr:uid="{00000000-0005-0000-0000-00008AD10000}"/>
    <cellStyle name="Normal 99 3 4 4 2 3" xfId="22526" xr:uid="{00000000-0005-0000-0000-00008BD10000}"/>
    <cellStyle name="Normal 99 3 4 4 2 4" xfId="30679" xr:uid="{00000000-0005-0000-0000-00008CD10000}"/>
    <cellStyle name="Normal 99 3 4 4 2 5" xfId="38911" xr:uid="{00000000-0005-0000-0000-00008DD10000}"/>
    <cellStyle name="Normal 99 3 4 4 2 6" xfId="48422" xr:uid="{00000000-0005-0000-0000-00008ED10000}"/>
    <cellStyle name="Normal 99 3 4 4 3" xfId="7416" xr:uid="{00000000-0005-0000-0000-00008FD10000}"/>
    <cellStyle name="Normal 99 3 4 4 3 2" xfId="16933" xr:uid="{00000000-0005-0000-0000-000090D10000}"/>
    <cellStyle name="Normal 99 3 4 4 3 3" xfId="25086" xr:uid="{00000000-0005-0000-0000-000091D10000}"/>
    <cellStyle name="Normal 99 3 4 4 3 4" xfId="33239" xr:uid="{00000000-0005-0000-0000-000092D10000}"/>
    <cellStyle name="Normal 99 3 4 4 3 5" xfId="41471" xr:uid="{00000000-0005-0000-0000-000093D10000}"/>
    <cellStyle name="Normal 99 3 4 4 3 6" xfId="50982" xr:uid="{00000000-0005-0000-0000-000094D10000}"/>
    <cellStyle name="Normal 99 3 4 4 4" xfId="11333" xr:uid="{00000000-0005-0000-0000-000095D10000}"/>
    <cellStyle name="Normal 99 3 4 4 5" xfId="19492" xr:uid="{00000000-0005-0000-0000-000096D10000}"/>
    <cellStyle name="Normal 99 3 4 4 6" xfId="27645" xr:uid="{00000000-0005-0000-0000-000097D10000}"/>
    <cellStyle name="Normal 99 3 4 4 7" xfId="35877" xr:uid="{00000000-0005-0000-0000-000098D10000}"/>
    <cellStyle name="Normal 99 3 4 4 8" xfId="45388" xr:uid="{00000000-0005-0000-0000-000099D10000}"/>
    <cellStyle name="Normal 99 3 4 5" xfId="3573" xr:uid="{00000000-0005-0000-0000-00009AD10000}"/>
    <cellStyle name="Normal 99 3 4 5 2" xfId="13090" xr:uid="{00000000-0005-0000-0000-00009BD10000}"/>
    <cellStyle name="Normal 99 3 4 5 3" xfId="21246" xr:uid="{00000000-0005-0000-0000-00009CD10000}"/>
    <cellStyle name="Normal 99 3 4 5 4" xfId="29399" xr:uid="{00000000-0005-0000-0000-00009DD10000}"/>
    <cellStyle name="Normal 99 3 4 5 5" xfId="37631" xr:uid="{00000000-0005-0000-0000-00009ED10000}"/>
    <cellStyle name="Normal 99 3 4 5 6" xfId="47142" xr:uid="{00000000-0005-0000-0000-00009FD10000}"/>
    <cellStyle name="Normal 99 3 4 6" xfId="6136" xr:uid="{00000000-0005-0000-0000-0000A0D10000}"/>
    <cellStyle name="Normal 99 3 4 6 2" xfId="15653" xr:uid="{00000000-0005-0000-0000-0000A1D10000}"/>
    <cellStyle name="Normal 99 3 4 6 3" xfId="23806" xr:uid="{00000000-0005-0000-0000-0000A2D10000}"/>
    <cellStyle name="Normal 99 3 4 6 4" xfId="31959" xr:uid="{00000000-0005-0000-0000-0000A3D10000}"/>
    <cellStyle name="Normal 99 3 4 6 5" xfId="40191" xr:uid="{00000000-0005-0000-0000-0000A4D10000}"/>
    <cellStyle name="Normal 99 3 4 6 6" xfId="49702" xr:uid="{00000000-0005-0000-0000-0000A5D10000}"/>
    <cellStyle name="Normal 99 3 4 7" xfId="10053" xr:uid="{00000000-0005-0000-0000-0000A6D10000}"/>
    <cellStyle name="Normal 99 3 4 8" xfId="18212" xr:uid="{00000000-0005-0000-0000-0000A7D10000}"/>
    <cellStyle name="Normal 99 3 4 9" xfId="26365" xr:uid="{00000000-0005-0000-0000-0000A8D10000}"/>
    <cellStyle name="Normal 99 3 40" xfId="53538" xr:uid="{00000000-0005-0000-0000-0000A9D10000}"/>
    <cellStyle name="Normal 99 3 41" xfId="53617" xr:uid="{00000000-0005-0000-0000-0000AAD10000}"/>
    <cellStyle name="Normal 99 3 42" xfId="53696" xr:uid="{00000000-0005-0000-0000-0000ABD10000}"/>
    <cellStyle name="Normal 99 3 43" xfId="53775" xr:uid="{00000000-0005-0000-0000-0000ACD10000}"/>
    <cellStyle name="Normal 99 3 5" xfId="687" xr:uid="{00000000-0005-0000-0000-0000ADD10000}"/>
    <cellStyle name="Normal 99 3 5 10" xfId="44268" xr:uid="{00000000-0005-0000-0000-0000AED10000}"/>
    <cellStyle name="Normal 99 3 5 2" xfId="1333" xr:uid="{00000000-0005-0000-0000-0000AFD10000}"/>
    <cellStyle name="Normal 99 3 5 2 2" xfId="2616" xr:uid="{00000000-0005-0000-0000-0000B0D10000}"/>
    <cellStyle name="Normal 99 3 5 2 2 2" xfId="5656" xr:uid="{00000000-0005-0000-0000-0000B1D10000}"/>
    <cellStyle name="Normal 99 3 5 2 2 2 2" xfId="15173" xr:uid="{00000000-0005-0000-0000-0000B2D10000}"/>
    <cellStyle name="Normal 99 3 5 2 2 2 3" xfId="23326" xr:uid="{00000000-0005-0000-0000-0000B3D10000}"/>
    <cellStyle name="Normal 99 3 5 2 2 2 4" xfId="31479" xr:uid="{00000000-0005-0000-0000-0000B4D10000}"/>
    <cellStyle name="Normal 99 3 5 2 2 2 5" xfId="39711" xr:uid="{00000000-0005-0000-0000-0000B5D10000}"/>
    <cellStyle name="Normal 99 3 5 2 2 2 6" xfId="49222" xr:uid="{00000000-0005-0000-0000-0000B6D10000}"/>
    <cellStyle name="Normal 99 3 5 2 2 3" xfId="8216" xr:uid="{00000000-0005-0000-0000-0000B7D10000}"/>
    <cellStyle name="Normal 99 3 5 2 2 3 2" xfId="17733" xr:uid="{00000000-0005-0000-0000-0000B8D10000}"/>
    <cellStyle name="Normal 99 3 5 2 2 3 3" xfId="25886" xr:uid="{00000000-0005-0000-0000-0000B9D10000}"/>
    <cellStyle name="Normal 99 3 5 2 2 3 4" xfId="34039" xr:uid="{00000000-0005-0000-0000-0000BAD10000}"/>
    <cellStyle name="Normal 99 3 5 2 2 3 5" xfId="42271" xr:uid="{00000000-0005-0000-0000-0000BBD10000}"/>
    <cellStyle name="Normal 99 3 5 2 2 3 6" xfId="51782" xr:uid="{00000000-0005-0000-0000-0000BCD10000}"/>
    <cellStyle name="Normal 99 3 5 2 2 4" xfId="12133" xr:uid="{00000000-0005-0000-0000-0000BDD10000}"/>
    <cellStyle name="Normal 99 3 5 2 2 5" xfId="20292" xr:uid="{00000000-0005-0000-0000-0000BED10000}"/>
    <cellStyle name="Normal 99 3 5 2 2 6" xfId="28445" xr:uid="{00000000-0005-0000-0000-0000BFD10000}"/>
    <cellStyle name="Normal 99 3 5 2 2 7" xfId="36677" xr:uid="{00000000-0005-0000-0000-0000C0D10000}"/>
    <cellStyle name="Normal 99 3 5 2 2 8" xfId="46188" xr:uid="{00000000-0005-0000-0000-0000C1D10000}"/>
    <cellStyle name="Normal 99 3 5 2 3" xfId="4376" xr:uid="{00000000-0005-0000-0000-0000C2D10000}"/>
    <cellStyle name="Normal 99 3 5 2 3 2" xfId="13893" xr:uid="{00000000-0005-0000-0000-0000C3D10000}"/>
    <cellStyle name="Normal 99 3 5 2 3 3" xfId="22046" xr:uid="{00000000-0005-0000-0000-0000C4D10000}"/>
    <cellStyle name="Normal 99 3 5 2 3 4" xfId="30199" xr:uid="{00000000-0005-0000-0000-0000C5D10000}"/>
    <cellStyle name="Normal 99 3 5 2 3 5" xfId="38431" xr:uid="{00000000-0005-0000-0000-0000C6D10000}"/>
    <cellStyle name="Normal 99 3 5 2 3 6" xfId="47942" xr:uid="{00000000-0005-0000-0000-0000C7D10000}"/>
    <cellStyle name="Normal 99 3 5 2 4" xfId="6936" xr:uid="{00000000-0005-0000-0000-0000C8D10000}"/>
    <cellStyle name="Normal 99 3 5 2 4 2" xfId="16453" xr:uid="{00000000-0005-0000-0000-0000C9D10000}"/>
    <cellStyle name="Normal 99 3 5 2 4 3" xfId="24606" xr:uid="{00000000-0005-0000-0000-0000CAD10000}"/>
    <cellStyle name="Normal 99 3 5 2 4 4" xfId="32759" xr:uid="{00000000-0005-0000-0000-0000CBD10000}"/>
    <cellStyle name="Normal 99 3 5 2 4 5" xfId="40991" xr:uid="{00000000-0005-0000-0000-0000CCD10000}"/>
    <cellStyle name="Normal 99 3 5 2 4 6" xfId="50502" xr:uid="{00000000-0005-0000-0000-0000CDD10000}"/>
    <cellStyle name="Normal 99 3 5 2 5" xfId="10853" xr:uid="{00000000-0005-0000-0000-0000CED10000}"/>
    <cellStyle name="Normal 99 3 5 2 6" xfId="19012" xr:uid="{00000000-0005-0000-0000-0000CFD10000}"/>
    <cellStyle name="Normal 99 3 5 2 7" xfId="27165" xr:uid="{00000000-0005-0000-0000-0000D0D10000}"/>
    <cellStyle name="Normal 99 3 5 2 8" xfId="35397" xr:uid="{00000000-0005-0000-0000-0000D1D10000}"/>
    <cellStyle name="Normal 99 3 5 2 9" xfId="44908" xr:uid="{00000000-0005-0000-0000-0000D2D10000}"/>
    <cellStyle name="Normal 99 3 5 3" xfId="1976" xr:uid="{00000000-0005-0000-0000-0000D3D10000}"/>
    <cellStyle name="Normal 99 3 5 3 2" xfId="5016" xr:uid="{00000000-0005-0000-0000-0000D4D10000}"/>
    <cellStyle name="Normal 99 3 5 3 2 2" xfId="14533" xr:uid="{00000000-0005-0000-0000-0000D5D10000}"/>
    <cellStyle name="Normal 99 3 5 3 2 3" xfId="22686" xr:uid="{00000000-0005-0000-0000-0000D6D10000}"/>
    <cellStyle name="Normal 99 3 5 3 2 4" xfId="30839" xr:uid="{00000000-0005-0000-0000-0000D7D10000}"/>
    <cellStyle name="Normal 99 3 5 3 2 5" xfId="39071" xr:uid="{00000000-0005-0000-0000-0000D8D10000}"/>
    <cellStyle name="Normal 99 3 5 3 2 6" xfId="48582" xr:uid="{00000000-0005-0000-0000-0000D9D10000}"/>
    <cellStyle name="Normal 99 3 5 3 3" xfId="7576" xr:uid="{00000000-0005-0000-0000-0000DAD10000}"/>
    <cellStyle name="Normal 99 3 5 3 3 2" xfId="17093" xr:uid="{00000000-0005-0000-0000-0000DBD10000}"/>
    <cellStyle name="Normal 99 3 5 3 3 3" xfId="25246" xr:uid="{00000000-0005-0000-0000-0000DCD10000}"/>
    <cellStyle name="Normal 99 3 5 3 3 4" xfId="33399" xr:uid="{00000000-0005-0000-0000-0000DDD10000}"/>
    <cellStyle name="Normal 99 3 5 3 3 5" xfId="41631" xr:uid="{00000000-0005-0000-0000-0000DED10000}"/>
    <cellStyle name="Normal 99 3 5 3 3 6" xfId="51142" xr:uid="{00000000-0005-0000-0000-0000DFD10000}"/>
    <cellStyle name="Normal 99 3 5 3 4" xfId="11493" xr:uid="{00000000-0005-0000-0000-0000E0D10000}"/>
    <cellStyle name="Normal 99 3 5 3 5" xfId="19652" xr:uid="{00000000-0005-0000-0000-0000E1D10000}"/>
    <cellStyle name="Normal 99 3 5 3 6" xfId="27805" xr:uid="{00000000-0005-0000-0000-0000E2D10000}"/>
    <cellStyle name="Normal 99 3 5 3 7" xfId="36037" xr:uid="{00000000-0005-0000-0000-0000E3D10000}"/>
    <cellStyle name="Normal 99 3 5 3 8" xfId="45548" xr:uid="{00000000-0005-0000-0000-0000E4D10000}"/>
    <cellStyle name="Normal 99 3 5 4" xfId="3733" xr:uid="{00000000-0005-0000-0000-0000E5D10000}"/>
    <cellStyle name="Normal 99 3 5 4 2" xfId="13250" xr:uid="{00000000-0005-0000-0000-0000E6D10000}"/>
    <cellStyle name="Normal 99 3 5 4 3" xfId="21406" xr:uid="{00000000-0005-0000-0000-0000E7D10000}"/>
    <cellStyle name="Normal 99 3 5 4 4" xfId="29559" xr:uid="{00000000-0005-0000-0000-0000E8D10000}"/>
    <cellStyle name="Normal 99 3 5 4 5" xfId="37791" xr:uid="{00000000-0005-0000-0000-0000E9D10000}"/>
    <cellStyle name="Normal 99 3 5 4 6" xfId="47302" xr:uid="{00000000-0005-0000-0000-0000EAD10000}"/>
    <cellStyle name="Normal 99 3 5 5" xfId="6296" xr:uid="{00000000-0005-0000-0000-0000EBD10000}"/>
    <cellStyle name="Normal 99 3 5 5 2" xfId="15813" xr:uid="{00000000-0005-0000-0000-0000ECD10000}"/>
    <cellStyle name="Normal 99 3 5 5 3" xfId="23966" xr:uid="{00000000-0005-0000-0000-0000EDD10000}"/>
    <cellStyle name="Normal 99 3 5 5 4" xfId="32119" xr:uid="{00000000-0005-0000-0000-0000EED10000}"/>
    <cellStyle name="Normal 99 3 5 5 5" xfId="40351" xr:uid="{00000000-0005-0000-0000-0000EFD10000}"/>
    <cellStyle name="Normal 99 3 5 5 6" xfId="49862" xr:uid="{00000000-0005-0000-0000-0000F0D10000}"/>
    <cellStyle name="Normal 99 3 5 6" xfId="10213" xr:uid="{00000000-0005-0000-0000-0000F1D10000}"/>
    <cellStyle name="Normal 99 3 5 7" xfId="18372" xr:uid="{00000000-0005-0000-0000-0000F2D10000}"/>
    <cellStyle name="Normal 99 3 5 8" xfId="26525" xr:uid="{00000000-0005-0000-0000-0000F3D10000}"/>
    <cellStyle name="Normal 99 3 5 9" xfId="34757" xr:uid="{00000000-0005-0000-0000-0000F4D10000}"/>
    <cellStyle name="Normal 99 3 6" xfId="1013" xr:uid="{00000000-0005-0000-0000-0000F5D10000}"/>
    <cellStyle name="Normal 99 3 6 2" xfId="2296" xr:uid="{00000000-0005-0000-0000-0000F6D10000}"/>
    <cellStyle name="Normal 99 3 6 2 2" xfId="5336" xr:uid="{00000000-0005-0000-0000-0000F7D10000}"/>
    <cellStyle name="Normal 99 3 6 2 2 2" xfId="14853" xr:uid="{00000000-0005-0000-0000-0000F8D10000}"/>
    <cellStyle name="Normal 99 3 6 2 2 3" xfId="23006" xr:uid="{00000000-0005-0000-0000-0000F9D10000}"/>
    <cellStyle name="Normal 99 3 6 2 2 4" xfId="31159" xr:uid="{00000000-0005-0000-0000-0000FAD10000}"/>
    <cellStyle name="Normal 99 3 6 2 2 5" xfId="39391" xr:uid="{00000000-0005-0000-0000-0000FBD10000}"/>
    <cellStyle name="Normal 99 3 6 2 2 6" xfId="48902" xr:uid="{00000000-0005-0000-0000-0000FCD10000}"/>
    <cellStyle name="Normal 99 3 6 2 3" xfId="7896" xr:uid="{00000000-0005-0000-0000-0000FDD10000}"/>
    <cellStyle name="Normal 99 3 6 2 3 2" xfId="17413" xr:uid="{00000000-0005-0000-0000-0000FED10000}"/>
    <cellStyle name="Normal 99 3 6 2 3 3" xfId="25566" xr:uid="{00000000-0005-0000-0000-0000FFD10000}"/>
    <cellStyle name="Normal 99 3 6 2 3 4" xfId="33719" xr:uid="{00000000-0005-0000-0000-000000D20000}"/>
    <cellStyle name="Normal 99 3 6 2 3 5" xfId="41951" xr:uid="{00000000-0005-0000-0000-000001D20000}"/>
    <cellStyle name="Normal 99 3 6 2 3 6" xfId="51462" xr:uid="{00000000-0005-0000-0000-000002D20000}"/>
    <cellStyle name="Normal 99 3 6 2 4" xfId="11813" xr:uid="{00000000-0005-0000-0000-000003D20000}"/>
    <cellStyle name="Normal 99 3 6 2 5" xfId="19972" xr:uid="{00000000-0005-0000-0000-000004D20000}"/>
    <cellStyle name="Normal 99 3 6 2 6" xfId="28125" xr:uid="{00000000-0005-0000-0000-000005D20000}"/>
    <cellStyle name="Normal 99 3 6 2 7" xfId="36357" xr:uid="{00000000-0005-0000-0000-000006D20000}"/>
    <cellStyle name="Normal 99 3 6 2 8" xfId="45868" xr:uid="{00000000-0005-0000-0000-000007D20000}"/>
    <cellStyle name="Normal 99 3 6 3" xfId="4056" xr:uid="{00000000-0005-0000-0000-000008D20000}"/>
    <cellStyle name="Normal 99 3 6 3 2" xfId="13573" xr:uid="{00000000-0005-0000-0000-000009D20000}"/>
    <cellStyle name="Normal 99 3 6 3 3" xfId="21726" xr:uid="{00000000-0005-0000-0000-00000AD20000}"/>
    <cellStyle name="Normal 99 3 6 3 4" xfId="29879" xr:uid="{00000000-0005-0000-0000-00000BD20000}"/>
    <cellStyle name="Normal 99 3 6 3 5" xfId="38111" xr:uid="{00000000-0005-0000-0000-00000CD20000}"/>
    <cellStyle name="Normal 99 3 6 3 6" xfId="47622" xr:uid="{00000000-0005-0000-0000-00000DD20000}"/>
    <cellStyle name="Normal 99 3 6 4" xfId="6616" xr:uid="{00000000-0005-0000-0000-00000ED20000}"/>
    <cellStyle name="Normal 99 3 6 4 2" xfId="16133" xr:uid="{00000000-0005-0000-0000-00000FD20000}"/>
    <cellStyle name="Normal 99 3 6 4 3" xfId="24286" xr:uid="{00000000-0005-0000-0000-000010D20000}"/>
    <cellStyle name="Normal 99 3 6 4 4" xfId="32439" xr:uid="{00000000-0005-0000-0000-000011D20000}"/>
    <cellStyle name="Normal 99 3 6 4 5" xfId="40671" xr:uid="{00000000-0005-0000-0000-000012D20000}"/>
    <cellStyle name="Normal 99 3 6 4 6" xfId="50182" xr:uid="{00000000-0005-0000-0000-000013D20000}"/>
    <cellStyle name="Normal 99 3 6 5" xfId="10533" xr:uid="{00000000-0005-0000-0000-000014D20000}"/>
    <cellStyle name="Normal 99 3 6 6" xfId="18692" xr:uid="{00000000-0005-0000-0000-000015D20000}"/>
    <cellStyle name="Normal 99 3 6 7" xfId="26845" xr:uid="{00000000-0005-0000-0000-000016D20000}"/>
    <cellStyle name="Normal 99 3 6 8" xfId="35077" xr:uid="{00000000-0005-0000-0000-000017D20000}"/>
    <cellStyle name="Normal 99 3 6 9" xfId="44588" xr:uid="{00000000-0005-0000-0000-000018D20000}"/>
    <cellStyle name="Normal 99 3 7" xfId="1656" xr:uid="{00000000-0005-0000-0000-000019D20000}"/>
    <cellStyle name="Normal 99 3 7 2" xfId="4696" xr:uid="{00000000-0005-0000-0000-00001AD20000}"/>
    <cellStyle name="Normal 99 3 7 2 2" xfId="14213" xr:uid="{00000000-0005-0000-0000-00001BD20000}"/>
    <cellStyle name="Normal 99 3 7 2 3" xfId="22366" xr:uid="{00000000-0005-0000-0000-00001CD20000}"/>
    <cellStyle name="Normal 99 3 7 2 4" xfId="30519" xr:uid="{00000000-0005-0000-0000-00001DD20000}"/>
    <cellStyle name="Normal 99 3 7 2 5" xfId="38751" xr:uid="{00000000-0005-0000-0000-00001ED20000}"/>
    <cellStyle name="Normal 99 3 7 2 6" xfId="48262" xr:uid="{00000000-0005-0000-0000-00001FD20000}"/>
    <cellStyle name="Normal 99 3 7 3" xfId="7256" xr:uid="{00000000-0005-0000-0000-000020D20000}"/>
    <cellStyle name="Normal 99 3 7 3 2" xfId="16773" xr:uid="{00000000-0005-0000-0000-000021D20000}"/>
    <cellStyle name="Normal 99 3 7 3 3" xfId="24926" xr:uid="{00000000-0005-0000-0000-000022D20000}"/>
    <cellStyle name="Normal 99 3 7 3 4" xfId="33079" xr:uid="{00000000-0005-0000-0000-000023D20000}"/>
    <cellStyle name="Normal 99 3 7 3 5" xfId="41311" xr:uid="{00000000-0005-0000-0000-000024D20000}"/>
    <cellStyle name="Normal 99 3 7 3 6" xfId="50822" xr:uid="{00000000-0005-0000-0000-000025D20000}"/>
    <cellStyle name="Normal 99 3 7 4" xfId="11173" xr:uid="{00000000-0005-0000-0000-000026D20000}"/>
    <cellStyle name="Normal 99 3 7 5" xfId="19332" xr:uid="{00000000-0005-0000-0000-000027D20000}"/>
    <cellStyle name="Normal 99 3 7 6" xfId="27485" xr:uid="{00000000-0005-0000-0000-000028D20000}"/>
    <cellStyle name="Normal 99 3 7 7" xfId="35717" xr:uid="{00000000-0005-0000-0000-000029D20000}"/>
    <cellStyle name="Normal 99 3 7 8" xfId="45228" xr:uid="{00000000-0005-0000-0000-00002AD20000}"/>
    <cellStyle name="Normal 99 3 8" xfId="2935" xr:uid="{00000000-0005-0000-0000-00002BD20000}"/>
    <cellStyle name="Normal 99 3 8 2" xfId="12452" xr:uid="{00000000-0005-0000-0000-00002CD20000}"/>
    <cellStyle name="Normal 99 3 8 3" xfId="20611" xr:uid="{00000000-0005-0000-0000-00002DD20000}"/>
    <cellStyle name="Normal 99 3 8 4" xfId="28764" xr:uid="{00000000-0005-0000-0000-00002ED20000}"/>
    <cellStyle name="Normal 99 3 8 5" xfId="36996" xr:uid="{00000000-0005-0000-0000-00002FD20000}"/>
    <cellStyle name="Normal 99 3 8 6" xfId="46507" xr:uid="{00000000-0005-0000-0000-000030D20000}"/>
    <cellStyle name="Normal 99 3 9" xfId="3014" xr:uid="{00000000-0005-0000-0000-000031D20000}"/>
    <cellStyle name="Normal 99 3 9 2" xfId="12531" xr:uid="{00000000-0005-0000-0000-000032D20000}"/>
    <cellStyle name="Normal 99 3 9 3" xfId="20690" xr:uid="{00000000-0005-0000-0000-000033D20000}"/>
    <cellStyle name="Normal 99 3 9 4" xfId="28843" xr:uid="{00000000-0005-0000-0000-000034D20000}"/>
    <cellStyle name="Normal 99 3 9 5" xfId="37075" xr:uid="{00000000-0005-0000-0000-000035D20000}"/>
    <cellStyle name="Normal 99 3 9 6" xfId="46586" xr:uid="{00000000-0005-0000-0000-000036D20000}"/>
    <cellStyle name="Normal_Breakfast (2)" xfId="53836" xr:uid="{00000000-0005-0000-0000-000037D20000}"/>
    <cellStyle name="Normal_Cheese LM Pt Skim Unfrozen " xfId="324" xr:uid="{00000000-0005-0000-0000-000038D20000}"/>
    <cellStyle name="Normal_Frozen Fruit and Juice" xfId="53837" xr:uid="{00000000-0005-0000-0000-000039D20000}"/>
    <cellStyle name="Normal_Hot Dog Corn Dog" xfId="53835" xr:uid="{00000000-0005-0000-0000-00003AD20000}"/>
    <cellStyle name="Note 2" xfId="326" xr:uid="{00000000-0005-0000-0000-00003BD20000}"/>
    <cellStyle name="Note 3" xfId="327" xr:uid="{00000000-0005-0000-0000-00003CD20000}"/>
    <cellStyle name="Note 4" xfId="325" xr:uid="{00000000-0005-0000-0000-00003DD20000}"/>
    <cellStyle name="Output" xfId="10" builtinId="21"/>
    <cellStyle name="Output 2" xfId="329" xr:uid="{00000000-0005-0000-0000-00003FD20000}"/>
    <cellStyle name="Output 3" xfId="330" xr:uid="{00000000-0005-0000-0000-000040D20000}"/>
    <cellStyle name="Output 4" xfId="53830" xr:uid="{00000000-0005-0000-0000-000041D20000}"/>
    <cellStyle name="Output 5" xfId="328" xr:uid="{00000000-0005-0000-0000-000042D20000}"/>
    <cellStyle name="Percent 2" xfId="331" xr:uid="{00000000-0005-0000-0000-000043D20000}"/>
    <cellStyle name="Title 2" xfId="333" xr:uid="{00000000-0005-0000-0000-000044D20000}"/>
    <cellStyle name="Title 3" xfId="334" xr:uid="{00000000-0005-0000-0000-000045D20000}"/>
    <cellStyle name="Title 4" xfId="332" xr:uid="{00000000-0005-0000-0000-000046D20000}"/>
    <cellStyle name="Total 2" xfId="336" xr:uid="{00000000-0005-0000-0000-000047D20000}"/>
    <cellStyle name="Total 3" xfId="337" xr:uid="{00000000-0005-0000-0000-000048D20000}"/>
    <cellStyle name="Total 4" xfId="335" xr:uid="{00000000-0005-0000-0000-000049D20000}"/>
    <cellStyle name="Warning Text 2" xfId="339" xr:uid="{00000000-0005-0000-0000-00004AD20000}"/>
    <cellStyle name="Warning Text 3" xfId="340" xr:uid="{00000000-0005-0000-0000-00004BD20000}"/>
    <cellStyle name="Warning Text 4" xfId="341" xr:uid="{00000000-0005-0000-0000-00004CD20000}"/>
    <cellStyle name="Warning Text 5" xfId="338" xr:uid="{00000000-0005-0000-0000-00004DD20000}"/>
  </cellStyles>
  <dxfs count="376">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bgColor theme="0"/>
        </patternFill>
      </fill>
    </dxf>
    <dxf>
      <fill>
        <patternFill patternType="solid">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bgColor theme="0"/>
        </patternFill>
      </fill>
    </dxf>
  </dxfs>
  <tableStyles count="0" defaultTableStyle="TableStyleMedium2" defaultPivotStyle="PivotStyleLight16"/>
  <colors>
    <mruColors>
      <color rgb="FFCCFFCC"/>
      <color rgb="FFFFFF99"/>
      <color rgb="FFCCFF99"/>
      <color rgb="FFCC99FF"/>
      <color rgb="FFB88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33</xdr:row>
          <xdr:rowOff>28575</xdr:rowOff>
        </xdr:from>
        <xdr:to>
          <xdr:col>1</xdr:col>
          <xdr:colOff>3114675</xdr:colOff>
          <xdr:row>40</xdr:row>
          <xdr:rowOff>180975</xdr:rowOff>
        </xdr:to>
        <xdr:sp macro="" textlink="">
          <xdr:nvSpPr>
            <xdr:cNvPr id="23555" name="Object 3" hidden="1">
              <a:extLst>
                <a:ext uri="{63B3BB69-23CF-44E3-9099-C40C66FF867C}">
                  <a14:compatExt spid="_x0000_s23555"/>
                </a:ext>
                <a:ext uri="{FF2B5EF4-FFF2-40B4-BE49-F238E27FC236}">
                  <a16:creationId xmlns:a16="http://schemas.microsoft.com/office/drawing/2014/main" id="{00000000-0008-0000-0100-0000035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685800</xdr:colOff>
          <xdr:row>1</xdr:row>
          <xdr:rowOff>0</xdr:rowOff>
        </xdr:from>
        <xdr:to>
          <xdr:col>14</xdr:col>
          <xdr:colOff>0</xdr:colOff>
          <xdr:row>2</xdr:row>
          <xdr:rowOff>66675</xdr:rowOff>
        </xdr:to>
        <xdr:sp macro="" textlink="">
          <xdr:nvSpPr>
            <xdr:cNvPr id="41986" name="Button 2" hidden="1">
              <a:extLst>
                <a:ext uri="{63B3BB69-23CF-44E3-9099-C40C66FF867C}">
                  <a14:compatExt spid="_x0000_s41986"/>
                </a:ext>
                <a:ext uri="{FF2B5EF4-FFF2-40B4-BE49-F238E27FC236}">
                  <a16:creationId xmlns:a16="http://schemas.microsoft.com/office/drawing/2014/main" id="{00000000-0008-0000-0200-000002A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676275</xdr:colOff>
          <xdr:row>0</xdr:row>
          <xdr:rowOff>180975</xdr:rowOff>
        </xdr:from>
        <xdr:to>
          <xdr:col>13</xdr:col>
          <xdr:colOff>504825</xdr:colOff>
          <xdr:row>2</xdr:row>
          <xdr:rowOff>38100</xdr:rowOff>
        </xdr:to>
        <xdr:sp macro="" textlink="">
          <xdr:nvSpPr>
            <xdr:cNvPr id="54273" name="Button 1" hidden="1">
              <a:extLst>
                <a:ext uri="{63B3BB69-23CF-44E3-9099-C40C66FF867C}">
                  <a14:compatExt spid="_x0000_s54273"/>
                </a:ext>
                <a:ext uri="{FF2B5EF4-FFF2-40B4-BE49-F238E27FC236}">
                  <a16:creationId xmlns:a16="http://schemas.microsoft.com/office/drawing/2014/main" id="{00000000-0008-0000-0300-000001D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638175</xdr:colOff>
          <xdr:row>1</xdr:row>
          <xdr:rowOff>9525</xdr:rowOff>
        </xdr:from>
        <xdr:to>
          <xdr:col>14</xdr:col>
          <xdr:colOff>19050</xdr:colOff>
          <xdr:row>2</xdr:row>
          <xdr:rowOff>57150</xdr:rowOff>
        </xdr:to>
        <xdr:sp macro="" textlink="">
          <xdr:nvSpPr>
            <xdr:cNvPr id="55297" name="Button 1" hidden="1">
              <a:extLst>
                <a:ext uri="{63B3BB69-23CF-44E3-9099-C40C66FF867C}">
                  <a14:compatExt spid="_x0000_s55297"/>
                </a:ext>
                <a:ext uri="{FF2B5EF4-FFF2-40B4-BE49-F238E27FC236}">
                  <a16:creationId xmlns:a16="http://schemas.microsoft.com/office/drawing/2014/main" id="{00000000-0008-0000-0400-000001D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9525</xdr:colOff>
          <xdr:row>1</xdr:row>
          <xdr:rowOff>0</xdr:rowOff>
        </xdr:from>
        <xdr:to>
          <xdr:col>14</xdr:col>
          <xdr:colOff>0</xdr:colOff>
          <xdr:row>2</xdr:row>
          <xdr:rowOff>38100</xdr:rowOff>
        </xdr:to>
        <xdr:sp macro="" textlink="">
          <xdr:nvSpPr>
            <xdr:cNvPr id="59394" name="Button 2" hidden="1">
              <a:extLst>
                <a:ext uri="{63B3BB69-23CF-44E3-9099-C40C66FF867C}">
                  <a14:compatExt spid="_x0000_s59394"/>
                </a:ext>
                <a:ext uri="{FF2B5EF4-FFF2-40B4-BE49-F238E27FC236}">
                  <a16:creationId xmlns:a16="http://schemas.microsoft.com/office/drawing/2014/main" id="{00000000-0008-0000-0500-000002E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9525</xdr:colOff>
          <xdr:row>0</xdr:row>
          <xdr:rowOff>180975</xdr:rowOff>
        </xdr:from>
        <xdr:to>
          <xdr:col>13</xdr:col>
          <xdr:colOff>552450</xdr:colOff>
          <xdr:row>2</xdr:row>
          <xdr:rowOff>38100</xdr:rowOff>
        </xdr:to>
        <xdr:sp macro="" textlink="">
          <xdr:nvSpPr>
            <xdr:cNvPr id="50178" name="Button 2" hidden="1">
              <a:extLst>
                <a:ext uri="{63B3BB69-23CF-44E3-9099-C40C66FF867C}">
                  <a14:compatExt spid="_x0000_s50178"/>
                </a:ext>
                <a:ext uri="{FF2B5EF4-FFF2-40B4-BE49-F238E27FC236}">
                  <a16:creationId xmlns:a16="http://schemas.microsoft.com/office/drawing/2014/main" id="{00000000-0008-0000-0600-000002C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638175</xdr:colOff>
          <xdr:row>0</xdr:row>
          <xdr:rowOff>180975</xdr:rowOff>
        </xdr:from>
        <xdr:to>
          <xdr:col>14</xdr:col>
          <xdr:colOff>57150</xdr:colOff>
          <xdr:row>2</xdr:row>
          <xdr:rowOff>38100</xdr:rowOff>
        </xdr:to>
        <xdr:sp macro="" textlink="">
          <xdr:nvSpPr>
            <xdr:cNvPr id="64513" name="Button 1" hidden="1">
              <a:extLst>
                <a:ext uri="{63B3BB69-23CF-44E3-9099-C40C66FF867C}">
                  <a14:compatExt spid="_x0000_s64513"/>
                </a:ext>
                <a:ext uri="{FF2B5EF4-FFF2-40B4-BE49-F238E27FC236}">
                  <a16:creationId xmlns:a16="http://schemas.microsoft.com/office/drawing/2014/main" id="{00000000-0008-0000-0700-000001F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0</xdr:row>
          <xdr:rowOff>180975</xdr:rowOff>
        </xdr:from>
        <xdr:to>
          <xdr:col>14</xdr:col>
          <xdr:colOff>95250</xdr:colOff>
          <xdr:row>2</xdr:row>
          <xdr:rowOff>28575</xdr:rowOff>
        </xdr:to>
        <xdr:sp macro="" textlink="">
          <xdr:nvSpPr>
            <xdr:cNvPr id="39940" name="Button 4" hidden="1">
              <a:extLst>
                <a:ext uri="{63B3BB69-23CF-44E3-9099-C40C66FF867C}">
                  <a14:compatExt spid="_x0000_s39940"/>
                </a:ext>
                <a:ext uri="{FF2B5EF4-FFF2-40B4-BE49-F238E27FC236}">
                  <a16:creationId xmlns:a16="http://schemas.microsoft.com/office/drawing/2014/main" id="{00000000-0008-0000-0800-00000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571500</xdr:colOff>
          <xdr:row>0</xdr:row>
          <xdr:rowOff>161925</xdr:rowOff>
        </xdr:from>
        <xdr:to>
          <xdr:col>13</xdr:col>
          <xdr:colOff>466725</xdr:colOff>
          <xdr:row>2</xdr:row>
          <xdr:rowOff>19050</xdr:rowOff>
        </xdr:to>
        <xdr:sp macro="" textlink="">
          <xdr:nvSpPr>
            <xdr:cNvPr id="67585" name="Button 1" hidden="1">
              <a:extLst>
                <a:ext uri="{63B3BB69-23CF-44E3-9099-C40C66FF867C}">
                  <a14:compatExt spid="_x0000_s67585"/>
                </a:ext>
                <a:ext uri="{FF2B5EF4-FFF2-40B4-BE49-F238E27FC236}">
                  <a16:creationId xmlns:a16="http://schemas.microsoft.com/office/drawing/2014/main" id="{00000000-0008-0000-0900-0000010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628650</xdr:colOff>
          <xdr:row>0</xdr:row>
          <xdr:rowOff>161925</xdr:rowOff>
        </xdr:from>
        <xdr:to>
          <xdr:col>14</xdr:col>
          <xdr:colOff>19050</xdr:colOff>
          <xdr:row>2</xdr:row>
          <xdr:rowOff>19050</xdr:rowOff>
        </xdr:to>
        <xdr:sp macro="" textlink="">
          <xdr:nvSpPr>
            <xdr:cNvPr id="69633" name="Button 1" hidden="1">
              <a:extLst>
                <a:ext uri="{63B3BB69-23CF-44E3-9099-C40C66FF867C}">
                  <a14:compatExt spid="_x0000_s69633"/>
                </a:ext>
                <a:ext uri="{FF2B5EF4-FFF2-40B4-BE49-F238E27FC236}">
                  <a16:creationId xmlns:a16="http://schemas.microsoft.com/office/drawing/2014/main" id="{00000000-0008-0000-0A00-0000011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628650</xdr:colOff>
          <xdr:row>0</xdr:row>
          <xdr:rowOff>123825</xdr:rowOff>
        </xdr:from>
        <xdr:to>
          <xdr:col>14</xdr:col>
          <xdr:colOff>57150</xdr:colOff>
          <xdr:row>1</xdr:row>
          <xdr:rowOff>171450</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0B00-0000011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619125</xdr:colOff>
          <xdr:row>0</xdr:row>
          <xdr:rowOff>171450</xdr:rowOff>
        </xdr:from>
        <xdr:to>
          <xdr:col>14</xdr:col>
          <xdr:colOff>28575</xdr:colOff>
          <xdr:row>2</xdr:row>
          <xdr:rowOff>28575</xdr:rowOff>
        </xdr:to>
        <xdr:sp macro="" textlink="">
          <xdr:nvSpPr>
            <xdr:cNvPr id="72705" name="Button 1" hidden="1">
              <a:extLst>
                <a:ext uri="{63B3BB69-23CF-44E3-9099-C40C66FF867C}">
                  <a14:compatExt spid="_x0000_s72705"/>
                </a:ext>
                <a:ext uri="{FF2B5EF4-FFF2-40B4-BE49-F238E27FC236}">
                  <a16:creationId xmlns:a16="http://schemas.microsoft.com/office/drawing/2014/main" id="{00000000-0008-0000-0C00-0000011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0</xdr:row>
          <xdr:rowOff>171450</xdr:rowOff>
        </xdr:from>
        <xdr:to>
          <xdr:col>14</xdr:col>
          <xdr:colOff>76200</xdr:colOff>
          <xdr:row>2</xdr:row>
          <xdr:rowOff>28575</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0D00-0000012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628650</xdr:colOff>
          <xdr:row>0</xdr:row>
          <xdr:rowOff>171450</xdr:rowOff>
        </xdr:from>
        <xdr:to>
          <xdr:col>14</xdr:col>
          <xdr:colOff>142875</xdr:colOff>
          <xdr:row>2</xdr:row>
          <xdr:rowOff>28575</xdr:rowOff>
        </xdr:to>
        <xdr:sp macro="" textlink="">
          <xdr:nvSpPr>
            <xdr:cNvPr id="22538" name="Button 10" hidden="1">
              <a:extLst>
                <a:ext uri="{63B3BB69-23CF-44E3-9099-C40C66FF867C}">
                  <a14:compatExt spid="_x0000_s22538"/>
                </a:ext>
                <a:ext uri="{FF2B5EF4-FFF2-40B4-BE49-F238E27FC236}">
                  <a16:creationId xmlns:a16="http://schemas.microsoft.com/office/drawing/2014/main" id="{00000000-0008-0000-0E00-00000A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428625</xdr:colOff>
          <xdr:row>0</xdr:row>
          <xdr:rowOff>142875</xdr:rowOff>
        </xdr:from>
        <xdr:to>
          <xdr:col>14</xdr:col>
          <xdr:colOff>28575</xdr:colOff>
          <xdr:row>1</xdr:row>
          <xdr:rowOff>180975</xdr:rowOff>
        </xdr:to>
        <xdr:sp macro="" textlink="">
          <xdr:nvSpPr>
            <xdr:cNvPr id="79873" name="Button 1" hidden="1">
              <a:extLst>
                <a:ext uri="{63B3BB69-23CF-44E3-9099-C40C66FF867C}">
                  <a14:compatExt spid="_x0000_s79873"/>
                </a:ext>
                <a:ext uri="{FF2B5EF4-FFF2-40B4-BE49-F238E27FC236}">
                  <a16:creationId xmlns:a16="http://schemas.microsoft.com/office/drawing/2014/main" id="{00000000-0008-0000-0F00-0000013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628650</xdr:colOff>
          <xdr:row>1</xdr:row>
          <xdr:rowOff>0</xdr:rowOff>
        </xdr:from>
        <xdr:to>
          <xdr:col>14</xdr:col>
          <xdr:colOff>9525</xdr:colOff>
          <xdr:row>2</xdr:row>
          <xdr:rowOff>47625</xdr:rowOff>
        </xdr:to>
        <xdr:sp macro="" textlink="">
          <xdr:nvSpPr>
            <xdr:cNvPr id="74753" name="Button 1" hidden="1">
              <a:extLst>
                <a:ext uri="{63B3BB69-23CF-44E3-9099-C40C66FF867C}">
                  <a14:compatExt spid="_x0000_s74753"/>
                </a:ext>
                <a:ext uri="{FF2B5EF4-FFF2-40B4-BE49-F238E27FC236}">
                  <a16:creationId xmlns:a16="http://schemas.microsoft.com/office/drawing/2014/main" id="{00000000-0008-0000-1000-0000012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704850</xdr:colOff>
          <xdr:row>0</xdr:row>
          <xdr:rowOff>142875</xdr:rowOff>
        </xdr:from>
        <xdr:to>
          <xdr:col>13</xdr:col>
          <xdr:colOff>476250</xdr:colOff>
          <xdr:row>2</xdr:row>
          <xdr:rowOff>0</xdr:rowOff>
        </xdr:to>
        <xdr:sp macro="" textlink="">
          <xdr:nvSpPr>
            <xdr:cNvPr id="75777" name="Button 1" hidden="1">
              <a:extLst>
                <a:ext uri="{63B3BB69-23CF-44E3-9099-C40C66FF867C}">
                  <a14:compatExt spid="_x0000_s75777"/>
                </a:ext>
                <a:ext uri="{FF2B5EF4-FFF2-40B4-BE49-F238E27FC236}">
                  <a16:creationId xmlns:a16="http://schemas.microsoft.com/office/drawing/2014/main" id="{00000000-0008-0000-1100-0000012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552450</xdr:colOff>
          <xdr:row>0</xdr:row>
          <xdr:rowOff>171450</xdr:rowOff>
        </xdr:from>
        <xdr:to>
          <xdr:col>13</xdr:col>
          <xdr:colOff>447675</xdr:colOff>
          <xdr:row>2</xdr:row>
          <xdr:rowOff>28575</xdr:rowOff>
        </xdr:to>
        <xdr:sp macro="" textlink="">
          <xdr:nvSpPr>
            <xdr:cNvPr id="76801" name="Button 1" hidden="1">
              <a:extLst>
                <a:ext uri="{63B3BB69-23CF-44E3-9099-C40C66FF867C}">
                  <a14:compatExt spid="_x0000_s76801"/>
                </a:ext>
                <a:ext uri="{FF2B5EF4-FFF2-40B4-BE49-F238E27FC236}">
                  <a16:creationId xmlns:a16="http://schemas.microsoft.com/office/drawing/2014/main" id="{00000000-0008-0000-1200-0000012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638175</xdr:colOff>
          <xdr:row>0</xdr:row>
          <xdr:rowOff>180975</xdr:rowOff>
        </xdr:from>
        <xdr:to>
          <xdr:col>14</xdr:col>
          <xdr:colOff>47625</xdr:colOff>
          <xdr:row>2</xdr:row>
          <xdr:rowOff>38100</xdr:rowOff>
        </xdr:to>
        <xdr:sp macro="" textlink="">
          <xdr:nvSpPr>
            <xdr:cNvPr id="77825" name="Button 1" hidden="1">
              <a:extLst>
                <a:ext uri="{63B3BB69-23CF-44E3-9099-C40C66FF867C}">
                  <a14:compatExt spid="_x0000_s77825"/>
                </a:ext>
                <a:ext uri="{FF2B5EF4-FFF2-40B4-BE49-F238E27FC236}">
                  <a16:creationId xmlns:a16="http://schemas.microsoft.com/office/drawing/2014/main" id="{00000000-0008-0000-1300-0000013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552450</xdr:colOff>
          <xdr:row>0</xdr:row>
          <xdr:rowOff>133350</xdr:rowOff>
        </xdr:from>
        <xdr:to>
          <xdr:col>13</xdr:col>
          <xdr:colOff>447675</xdr:colOff>
          <xdr:row>1</xdr:row>
          <xdr:rowOff>180975</xdr:rowOff>
        </xdr:to>
        <xdr:sp macro="" textlink="">
          <xdr:nvSpPr>
            <xdr:cNvPr id="80897" name="Button 1" hidden="1">
              <a:extLst>
                <a:ext uri="{63B3BB69-23CF-44E3-9099-C40C66FF867C}">
                  <a14:compatExt spid="_x0000_s80897"/>
                </a:ext>
                <a:ext uri="{FF2B5EF4-FFF2-40B4-BE49-F238E27FC236}">
                  <a16:creationId xmlns:a16="http://schemas.microsoft.com/office/drawing/2014/main" id="{00000000-0008-0000-1400-0000013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495300</xdr:colOff>
          <xdr:row>0</xdr:row>
          <xdr:rowOff>142875</xdr:rowOff>
        </xdr:from>
        <xdr:to>
          <xdr:col>13</xdr:col>
          <xdr:colOff>390525</xdr:colOff>
          <xdr:row>2</xdr:row>
          <xdr:rowOff>0</xdr:rowOff>
        </xdr:to>
        <xdr:sp macro="" textlink="">
          <xdr:nvSpPr>
            <xdr:cNvPr id="82945" name="Button 1" hidden="1">
              <a:extLst>
                <a:ext uri="{63B3BB69-23CF-44E3-9099-C40C66FF867C}">
                  <a14:compatExt spid="_x0000_s82945"/>
                </a:ext>
                <a:ext uri="{FF2B5EF4-FFF2-40B4-BE49-F238E27FC236}">
                  <a16:creationId xmlns:a16="http://schemas.microsoft.com/office/drawing/2014/main" id="{00000000-0008-0000-1500-0000014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742950</xdr:colOff>
          <xdr:row>0</xdr:row>
          <xdr:rowOff>180975</xdr:rowOff>
        </xdr:from>
        <xdr:to>
          <xdr:col>13</xdr:col>
          <xdr:colOff>447675</xdr:colOff>
          <xdr:row>2</xdr:row>
          <xdr:rowOff>0</xdr:rowOff>
        </xdr:to>
        <xdr:sp macro="" textlink="">
          <xdr:nvSpPr>
            <xdr:cNvPr id="78849" name="Button 1" hidden="1">
              <a:extLst>
                <a:ext uri="{63B3BB69-23CF-44E3-9099-C40C66FF867C}">
                  <a14:compatExt spid="_x0000_s78849"/>
                </a:ext>
                <a:ext uri="{FF2B5EF4-FFF2-40B4-BE49-F238E27FC236}">
                  <a16:creationId xmlns:a16="http://schemas.microsoft.com/office/drawing/2014/main" id="{00000000-0008-0000-1600-0000013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495300</xdr:colOff>
          <xdr:row>0</xdr:row>
          <xdr:rowOff>133350</xdr:rowOff>
        </xdr:from>
        <xdr:to>
          <xdr:col>14</xdr:col>
          <xdr:colOff>133350</xdr:colOff>
          <xdr:row>1</xdr:row>
          <xdr:rowOff>180975</xdr:rowOff>
        </xdr:to>
        <xdr:sp macro="" textlink="">
          <xdr:nvSpPr>
            <xdr:cNvPr id="92161" name="Button 1" hidden="1">
              <a:extLst>
                <a:ext uri="{63B3BB69-23CF-44E3-9099-C40C66FF867C}">
                  <a14:compatExt spid="_x0000_s92161"/>
                </a:ext>
                <a:ext uri="{FF2B5EF4-FFF2-40B4-BE49-F238E27FC236}">
                  <a16:creationId xmlns:a16="http://schemas.microsoft.com/office/drawing/2014/main" id="{00000000-0008-0000-1700-0000016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495300</xdr:colOff>
          <xdr:row>0</xdr:row>
          <xdr:rowOff>133350</xdr:rowOff>
        </xdr:from>
        <xdr:to>
          <xdr:col>13</xdr:col>
          <xdr:colOff>390525</xdr:colOff>
          <xdr:row>1</xdr:row>
          <xdr:rowOff>180975</xdr:rowOff>
        </xdr:to>
        <xdr:sp macro="" textlink="">
          <xdr:nvSpPr>
            <xdr:cNvPr id="81921" name="Button 1" hidden="1">
              <a:extLst>
                <a:ext uri="{63B3BB69-23CF-44E3-9099-C40C66FF867C}">
                  <a14:compatExt spid="_x0000_s81921"/>
                </a:ext>
                <a:ext uri="{FF2B5EF4-FFF2-40B4-BE49-F238E27FC236}">
                  <a16:creationId xmlns:a16="http://schemas.microsoft.com/office/drawing/2014/main" id="{00000000-0008-0000-1800-0000014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523875</xdr:colOff>
          <xdr:row>0</xdr:row>
          <xdr:rowOff>171450</xdr:rowOff>
        </xdr:from>
        <xdr:to>
          <xdr:col>13</xdr:col>
          <xdr:colOff>438150</xdr:colOff>
          <xdr:row>1</xdr:row>
          <xdr:rowOff>200025</xdr:rowOff>
        </xdr:to>
        <xdr:sp macro="" textlink="">
          <xdr:nvSpPr>
            <xdr:cNvPr id="83969" name="Button 1" hidden="1">
              <a:extLst>
                <a:ext uri="{63B3BB69-23CF-44E3-9099-C40C66FF867C}">
                  <a14:compatExt spid="_x0000_s83969"/>
                </a:ext>
                <a:ext uri="{FF2B5EF4-FFF2-40B4-BE49-F238E27FC236}">
                  <a16:creationId xmlns:a16="http://schemas.microsoft.com/office/drawing/2014/main" id="{00000000-0008-0000-1900-0000014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552450</xdr:colOff>
          <xdr:row>0</xdr:row>
          <xdr:rowOff>161925</xdr:rowOff>
        </xdr:from>
        <xdr:to>
          <xdr:col>13</xdr:col>
          <xdr:colOff>438150</xdr:colOff>
          <xdr:row>1</xdr:row>
          <xdr:rowOff>190500</xdr:rowOff>
        </xdr:to>
        <xdr:sp macro="" textlink="">
          <xdr:nvSpPr>
            <xdr:cNvPr id="84993" name="Button 1" hidden="1">
              <a:extLst>
                <a:ext uri="{63B3BB69-23CF-44E3-9099-C40C66FF867C}">
                  <a14:compatExt spid="_x0000_s84993"/>
                </a:ext>
                <a:ext uri="{FF2B5EF4-FFF2-40B4-BE49-F238E27FC236}">
                  <a16:creationId xmlns:a16="http://schemas.microsoft.com/office/drawing/2014/main" id="{00000000-0008-0000-1A00-0000014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495300</xdr:colOff>
          <xdr:row>0</xdr:row>
          <xdr:rowOff>133350</xdr:rowOff>
        </xdr:from>
        <xdr:to>
          <xdr:col>13</xdr:col>
          <xdr:colOff>390525</xdr:colOff>
          <xdr:row>1</xdr:row>
          <xdr:rowOff>180975</xdr:rowOff>
        </xdr:to>
        <xdr:sp macro="" textlink="">
          <xdr:nvSpPr>
            <xdr:cNvPr id="86017" name="Button 1" hidden="1">
              <a:extLst>
                <a:ext uri="{63B3BB69-23CF-44E3-9099-C40C66FF867C}">
                  <a14:compatExt spid="_x0000_s86017"/>
                </a:ext>
                <a:ext uri="{FF2B5EF4-FFF2-40B4-BE49-F238E27FC236}">
                  <a16:creationId xmlns:a16="http://schemas.microsoft.com/office/drawing/2014/main" id="{00000000-0008-0000-1B00-0000015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Sheets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printerSettings" Target="../printerSettings/printerSettings5.bin"/><Relationship Id="rId7" Type="http://schemas.openxmlformats.org/officeDocument/2006/relationships/package" Target="../embeddings/Microsoft_Word_Document.docx"/><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6.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9.bin"/><Relationship Id="rId7" Type="http://schemas.openxmlformats.org/officeDocument/2006/relationships/ctrlProp" Target="../ctrlProps/ctrlProp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vmlDrawing" Target="../drawings/vmlDrawing2.vml"/><Relationship Id="rId5" Type="http://schemas.openxmlformats.org/officeDocument/2006/relationships/drawing" Target="../drawings/drawing2.xml"/><Relationship Id="rId4" Type="http://schemas.openxmlformats.org/officeDocument/2006/relationships/printerSettings" Target="../printerSettings/printerSettings10.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3.bin"/><Relationship Id="rId7" Type="http://schemas.openxmlformats.org/officeDocument/2006/relationships/ctrlProp" Target="../ctrlProps/ctrlProp2.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vmlDrawing" Target="../drawings/vmlDrawing3.vml"/><Relationship Id="rId5" Type="http://schemas.openxmlformats.org/officeDocument/2006/relationships/drawing" Target="../drawings/drawing3.xml"/><Relationship Id="rId4" Type="http://schemas.openxmlformats.org/officeDocument/2006/relationships/printerSettings" Target="../printerSettings/printerSettings1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9.bin"/><Relationship Id="rId7" Type="http://schemas.openxmlformats.org/officeDocument/2006/relationships/ctrlProp" Target="../ctrlProps/ctrlProp4.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vmlDrawing" Target="../drawings/vmlDrawing5.vml"/><Relationship Id="rId5" Type="http://schemas.openxmlformats.org/officeDocument/2006/relationships/drawing" Target="../drawings/drawing5.xml"/><Relationship Id="rId4" Type="http://schemas.openxmlformats.org/officeDocument/2006/relationships/printerSettings" Target="../printerSettings/printerSettings20.bin"/></Relationships>
</file>

<file path=xl/worksheets/_rels/sheet7.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printerSettings" Target="../printerSettings/printerSettings23.bin"/><Relationship Id="rId7" Type="http://schemas.openxmlformats.org/officeDocument/2006/relationships/ctrlProp" Target="../ctrlProps/ctrlProp5.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vmlDrawing" Target="../drawings/vmlDrawing6.vml"/><Relationship Id="rId5" Type="http://schemas.openxmlformats.org/officeDocument/2006/relationships/drawing" Target="../drawings/drawing6.xml"/><Relationship Id="rId4" Type="http://schemas.openxmlformats.org/officeDocument/2006/relationships/printerSettings" Target="../printerSettings/printerSettings24.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5" Type="http://schemas.openxmlformats.org/officeDocument/2006/relationships/ctrlProp" Target="../ctrlProps/ctrlProp6.xml"/><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comments" Target="../comments3.xml"/><Relationship Id="rId5" Type="http://schemas.openxmlformats.org/officeDocument/2006/relationships/ctrlProp" Target="../ctrlProps/ctrlProp7.xml"/><Relationship Id="rId4"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1.bin"/><Relationship Id="rId7" Type="http://schemas.openxmlformats.org/officeDocument/2006/relationships/ctrlProp" Target="../ctrlProps/ctrlProp8.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vmlDrawing" Target="../drawings/vmlDrawing9.vml"/><Relationship Id="rId5" Type="http://schemas.openxmlformats.org/officeDocument/2006/relationships/drawing" Target="../drawings/drawing9.xml"/><Relationship Id="rId4" Type="http://schemas.openxmlformats.org/officeDocument/2006/relationships/printerSettings" Target="../printerSettings/printerSettings32.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5.bin"/><Relationship Id="rId7" Type="http://schemas.openxmlformats.org/officeDocument/2006/relationships/ctrlProp" Target="../ctrlProps/ctrlProp9.xml"/><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 Id="rId6" Type="http://schemas.openxmlformats.org/officeDocument/2006/relationships/vmlDrawing" Target="../drawings/vmlDrawing10.vml"/><Relationship Id="rId5" Type="http://schemas.openxmlformats.org/officeDocument/2006/relationships/drawing" Target="../drawings/drawing10.xml"/><Relationship Id="rId4" Type="http://schemas.openxmlformats.org/officeDocument/2006/relationships/printerSettings" Target="../printerSettings/printerSettings36.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5" Type="http://schemas.openxmlformats.org/officeDocument/2006/relationships/ctrlProp" Target="../ctrlProps/ctrlProp10.xml"/><Relationship Id="rId4"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41.bin"/><Relationship Id="rId7" Type="http://schemas.openxmlformats.org/officeDocument/2006/relationships/ctrlProp" Target="../ctrlProps/ctrlProp11.xml"/><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6" Type="http://schemas.openxmlformats.org/officeDocument/2006/relationships/vmlDrawing" Target="../drawings/vmlDrawing12.vml"/><Relationship Id="rId5" Type="http://schemas.openxmlformats.org/officeDocument/2006/relationships/drawing" Target="../drawings/drawing12.xml"/><Relationship Id="rId4" Type="http://schemas.openxmlformats.org/officeDocument/2006/relationships/printerSettings" Target="../printerSettings/printerSettings4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45.bin"/><Relationship Id="rId7" Type="http://schemas.openxmlformats.org/officeDocument/2006/relationships/ctrlProp" Target="../ctrlProps/ctrlProp12.xml"/><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vmlDrawing" Target="../drawings/vmlDrawing13.vml"/><Relationship Id="rId5" Type="http://schemas.openxmlformats.org/officeDocument/2006/relationships/drawing" Target="../drawings/drawing13.xml"/><Relationship Id="rId4" Type="http://schemas.openxmlformats.org/officeDocument/2006/relationships/printerSettings" Target="../printerSettings/printerSettings46.bin"/></Relationships>
</file>

<file path=xl/worksheets/_rels/sheet15.xml.rels><?xml version="1.0" encoding="UTF-8" standalone="yes"?>
<Relationships xmlns="http://schemas.openxmlformats.org/package/2006/relationships"><Relationship Id="rId8" Type="http://schemas.openxmlformats.org/officeDocument/2006/relationships/comments" Target="../comments4.xml"/><Relationship Id="rId3" Type="http://schemas.openxmlformats.org/officeDocument/2006/relationships/printerSettings" Target="../printerSettings/printerSettings49.bin"/><Relationship Id="rId7" Type="http://schemas.openxmlformats.org/officeDocument/2006/relationships/ctrlProp" Target="../ctrlProps/ctrlProp13.x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vmlDrawing" Target="../drawings/vmlDrawing14.vml"/><Relationship Id="rId5" Type="http://schemas.openxmlformats.org/officeDocument/2006/relationships/drawing" Target="../drawings/drawing14.xml"/><Relationship Id="rId4" Type="http://schemas.openxmlformats.org/officeDocument/2006/relationships/printerSettings" Target="../printerSettings/printerSettings50.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5" Type="http://schemas.openxmlformats.org/officeDocument/2006/relationships/ctrlProp" Target="../ctrlProps/ctrlProp14.xml"/><Relationship Id="rId4"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55.bin"/><Relationship Id="rId7" Type="http://schemas.openxmlformats.org/officeDocument/2006/relationships/ctrlProp" Target="../ctrlProps/ctrlProp15.xml"/><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 Id="rId6" Type="http://schemas.openxmlformats.org/officeDocument/2006/relationships/vmlDrawing" Target="../drawings/vmlDrawing16.vml"/><Relationship Id="rId5" Type="http://schemas.openxmlformats.org/officeDocument/2006/relationships/drawing" Target="../drawings/drawing16.xml"/><Relationship Id="rId4" Type="http://schemas.openxmlformats.org/officeDocument/2006/relationships/printerSettings" Target="../printerSettings/printerSettings56.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 Id="rId6" Type="http://schemas.openxmlformats.org/officeDocument/2006/relationships/ctrlProp" Target="../ctrlProps/ctrlProp16.xml"/><Relationship Id="rId5" Type="http://schemas.openxmlformats.org/officeDocument/2006/relationships/vmlDrawing" Target="../drawings/vmlDrawing17.vml"/><Relationship Id="rId4"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62.bin"/><Relationship Id="rId7" Type="http://schemas.openxmlformats.org/officeDocument/2006/relationships/ctrlProp" Target="../ctrlProps/ctrlProp17.xml"/><Relationship Id="rId2" Type="http://schemas.openxmlformats.org/officeDocument/2006/relationships/printerSettings" Target="../printerSettings/printerSettings61.bin"/><Relationship Id="rId1" Type="http://schemas.openxmlformats.org/officeDocument/2006/relationships/printerSettings" Target="../printerSettings/printerSettings60.bin"/><Relationship Id="rId6" Type="http://schemas.openxmlformats.org/officeDocument/2006/relationships/vmlDrawing" Target="../drawings/vmlDrawing18.vml"/><Relationship Id="rId5" Type="http://schemas.openxmlformats.org/officeDocument/2006/relationships/drawing" Target="../drawings/drawing18.xml"/><Relationship Id="rId4" Type="http://schemas.openxmlformats.org/officeDocument/2006/relationships/printerSettings" Target="../printerSettings/printerSettings63.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66.bin"/><Relationship Id="rId7" Type="http://schemas.openxmlformats.org/officeDocument/2006/relationships/ctrlProp" Target="../ctrlProps/ctrlProp18.xml"/><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vmlDrawing" Target="../drawings/vmlDrawing19.vml"/><Relationship Id="rId5" Type="http://schemas.openxmlformats.org/officeDocument/2006/relationships/drawing" Target="../drawings/drawing19.xml"/><Relationship Id="rId4" Type="http://schemas.openxmlformats.org/officeDocument/2006/relationships/printerSettings" Target="../printerSettings/printerSettings67.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70.bin"/><Relationship Id="rId7" Type="http://schemas.openxmlformats.org/officeDocument/2006/relationships/ctrlProp" Target="../ctrlProps/ctrlProp19.xml"/><Relationship Id="rId2" Type="http://schemas.openxmlformats.org/officeDocument/2006/relationships/printerSettings" Target="../printerSettings/printerSettings69.bin"/><Relationship Id="rId1" Type="http://schemas.openxmlformats.org/officeDocument/2006/relationships/printerSettings" Target="../printerSettings/printerSettings68.bin"/><Relationship Id="rId6" Type="http://schemas.openxmlformats.org/officeDocument/2006/relationships/vmlDrawing" Target="../drawings/vmlDrawing20.vml"/><Relationship Id="rId5" Type="http://schemas.openxmlformats.org/officeDocument/2006/relationships/drawing" Target="../drawings/drawing20.xml"/><Relationship Id="rId4" Type="http://schemas.openxmlformats.org/officeDocument/2006/relationships/printerSettings" Target="../printerSettings/printerSettings71.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74.bin"/><Relationship Id="rId7" Type="http://schemas.openxmlformats.org/officeDocument/2006/relationships/ctrlProp" Target="../ctrlProps/ctrlProp20.xml"/><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6" Type="http://schemas.openxmlformats.org/officeDocument/2006/relationships/vmlDrawing" Target="../drawings/vmlDrawing21.vml"/><Relationship Id="rId5" Type="http://schemas.openxmlformats.org/officeDocument/2006/relationships/drawing" Target="../drawings/drawing21.xml"/><Relationship Id="rId4" Type="http://schemas.openxmlformats.org/officeDocument/2006/relationships/printerSettings" Target="../printerSettings/printerSettings75.bin"/></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77.bin"/><Relationship Id="rId1" Type="http://schemas.openxmlformats.org/officeDocument/2006/relationships/printerSettings" Target="../printerSettings/printerSettings76.bin"/><Relationship Id="rId6" Type="http://schemas.openxmlformats.org/officeDocument/2006/relationships/comments" Target="../comments5.xml"/><Relationship Id="rId5" Type="http://schemas.openxmlformats.org/officeDocument/2006/relationships/ctrlProp" Target="../ctrlProps/ctrlProp21.xml"/><Relationship Id="rId4"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3" Type="http://schemas.openxmlformats.org/officeDocument/2006/relationships/ctrlProp" Target="../ctrlProps/ctrlProp22.xml"/><Relationship Id="rId2" Type="http://schemas.openxmlformats.org/officeDocument/2006/relationships/vmlDrawing" Target="../drawings/vmlDrawing23.vml"/><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80.bin"/><Relationship Id="rId7" Type="http://schemas.openxmlformats.org/officeDocument/2006/relationships/ctrlProp" Target="../ctrlProps/ctrlProp23.xml"/><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6" Type="http://schemas.openxmlformats.org/officeDocument/2006/relationships/vmlDrawing" Target="../drawings/vmlDrawing24.vml"/><Relationship Id="rId5" Type="http://schemas.openxmlformats.org/officeDocument/2006/relationships/drawing" Target="../drawings/drawing24.xml"/><Relationship Id="rId4" Type="http://schemas.openxmlformats.org/officeDocument/2006/relationships/printerSettings" Target="../printerSettings/printerSettings81.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83.bin"/><Relationship Id="rId1" Type="http://schemas.openxmlformats.org/officeDocument/2006/relationships/printerSettings" Target="../printerSettings/printerSettings82.bin"/><Relationship Id="rId5" Type="http://schemas.openxmlformats.org/officeDocument/2006/relationships/ctrlProp" Target="../ctrlProps/ctrlProp24.xml"/><Relationship Id="rId4" Type="http://schemas.openxmlformats.org/officeDocument/2006/relationships/vmlDrawing" Target="../drawings/vmlDrawing25.v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85.bin"/><Relationship Id="rId1" Type="http://schemas.openxmlformats.org/officeDocument/2006/relationships/printerSettings" Target="../printerSettings/printerSettings84.bin"/><Relationship Id="rId5" Type="http://schemas.openxmlformats.org/officeDocument/2006/relationships/ctrlProp" Target="../ctrlProps/ctrlProp25.xml"/><Relationship Id="rId4" Type="http://schemas.openxmlformats.org/officeDocument/2006/relationships/vmlDrawing" Target="../drawings/vmlDrawing26.vml"/></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88.bin"/><Relationship Id="rId7" Type="http://schemas.openxmlformats.org/officeDocument/2006/relationships/ctrlProp" Target="../ctrlProps/ctrlProp26.xml"/><Relationship Id="rId2" Type="http://schemas.openxmlformats.org/officeDocument/2006/relationships/printerSettings" Target="../printerSettings/printerSettings87.bin"/><Relationship Id="rId1" Type="http://schemas.openxmlformats.org/officeDocument/2006/relationships/printerSettings" Target="../printerSettings/printerSettings86.bin"/><Relationship Id="rId6" Type="http://schemas.openxmlformats.org/officeDocument/2006/relationships/vmlDrawing" Target="../drawings/vmlDrawing27.vml"/><Relationship Id="rId5" Type="http://schemas.openxmlformats.org/officeDocument/2006/relationships/drawing" Target="../drawings/drawing27.xml"/><Relationship Id="rId4" Type="http://schemas.openxmlformats.org/officeDocument/2006/relationships/printerSettings" Target="../printerSettings/printerSettings8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P38"/>
  <sheetViews>
    <sheetView topLeftCell="A11" workbookViewId="0">
      <selection activeCell="B11" sqref="B11:N17"/>
    </sheetView>
  </sheetViews>
  <sheetFormatPr defaultRowHeight="15"/>
  <cols>
    <col min="1" max="1" width="105.7109375" customWidth="1"/>
    <col min="2" max="2" width="8" customWidth="1"/>
    <col min="3" max="3" width="12" customWidth="1"/>
    <col min="4" max="4" width="19" customWidth="1"/>
    <col min="7" max="7" width="12.28515625" customWidth="1"/>
    <col min="8" max="8" width="10.7109375" customWidth="1"/>
    <col min="10" max="10" width="10.28515625" customWidth="1"/>
    <col min="11" max="11" width="13.28515625" customWidth="1"/>
    <col min="12" max="12" width="11.5703125" customWidth="1"/>
    <col min="13" max="13" width="12.5703125" customWidth="1"/>
    <col min="14" max="14" width="11.85546875" customWidth="1"/>
  </cols>
  <sheetData>
    <row r="1" spans="1:16">
      <c r="A1" s="4028" t="s">
        <v>3123</v>
      </c>
    </row>
    <row r="2" spans="1:16">
      <c r="A2" s="4028" t="s">
        <v>3124</v>
      </c>
    </row>
    <row r="3" spans="1:16">
      <c r="A3" s="4029" t="s">
        <v>4375</v>
      </c>
    </row>
    <row r="4" spans="1:16" ht="15.75" thickBot="1">
      <c r="A4" s="4029" t="s">
        <v>3125</v>
      </c>
    </row>
    <row r="5" spans="1:16" ht="16.5" thickBot="1">
      <c r="A5" s="4030"/>
    </row>
    <row r="6" spans="1:16" ht="45.75" thickBot="1">
      <c r="A6" s="4052" t="s">
        <v>4368</v>
      </c>
    </row>
    <row r="7" spans="1:16" ht="60.75" thickBot="1">
      <c r="A7" s="4602" t="s">
        <v>4369</v>
      </c>
    </row>
    <row r="8" spans="1:16">
      <c r="A8" s="4031"/>
      <c r="B8" s="4032"/>
      <c r="C8" s="4033"/>
      <c r="D8" s="4033"/>
      <c r="E8" s="4034" t="s">
        <v>3126</v>
      </c>
      <c r="F8" s="4033"/>
      <c r="G8" s="4033"/>
      <c r="H8" s="4033"/>
      <c r="I8" s="4033"/>
      <c r="J8" s="4033"/>
      <c r="K8" s="4033"/>
      <c r="L8" s="4033"/>
      <c r="M8" s="4033"/>
      <c r="N8" s="4033"/>
      <c r="O8" s="4033"/>
      <c r="P8" s="4035"/>
    </row>
    <row r="9" spans="1:16">
      <c r="A9" s="4036" t="s">
        <v>3127</v>
      </c>
      <c r="B9" s="4037"/>
      <c r="C9" s="4038"/>
      <c r="D9" s="4038"/>
      <c r="E9" s="4039" t="s">
        <v>3128</v>
      </c>
      <c r="F9" s="4038"/>
      <c r="G9" s="4038"/>
      <c r="H9" s="4038"/>
      <c r="I9" s="4038"/>
      <c r="J9" s="4038"/>
      <c r="K9" s="4038"/>
      <c r="L9" s="4038"/>
      <c r="M9" s="4038"/>
      <c r="N9" s="4038"/>
      <c r="O9" s="4038"/>
      <c r="P9" s="4040"/>
    </row>
    <row r="10" spans="1:16" ht="38.25">
      <c r="A10" s="5042" t="s">
        <v>4370</v>
      </c>
      <c r="B10" s="4037"/>
      <c r="C10" s="4038"/>
      <c r="D10" s="4038"/>
      <c r="E10" s="4039" t="s">
        <v>3129</v>
      </c>
      <c r="F10" s="4038"/>
      <c r="G10" s="4038"/>
      <c r="H10" s="4038"/>
      <c r="I10" s="4038"/>
      <c r="J10" s="4038"/>
      <c r="K10" s="4038"/>
      <c r="L10" s="4038"/>
      <c r="M10" s="4038"/>
      <c r="N10" s="4038"/>
      <c r="O10" s="4038"/>
      <c r="P10" s="4040"/>
    </row>
    <row r="11" spans="1:16" ht="48" customHeight="1">
      <c r="A11" s="5042" t="s">
        <v>3165</v>
      </c>
      <c r="B11" s="4037"/>
      <c r="C11" s="4041" t="s">
        <v>3130</v>
      </c>
      <c r="D11" s="4039" t="s">
        <v>3123</v>
      </c>
      <c r="E11" s="4038"/>
      <c r="F11" s="4038"/>
      <c r="G11" s="4038"/>
      <c r="H11" s="4038"/>
      <c r="I11" s="4038"/>
      <c r="J11" s="4041" t="s">
        <v>3131</v>
      </c>
      <c r="K11" s="4038"/>
      <c r="L11" s="4038"/>
      <c r="M11" s="4038"/>
      <c r="N11" s="4038"/>
      <c r="O11" s="4038"/>
      <c r="P11" s="4040"/>
    </row>
    <row r="12" spans="1:16" ht="30.75" customHeight="1">
      <c r="A12" s="5042" t="s">
        <v>4367</v>
      </c>
      <c r="B12" s="4037"/>
      <c r="C12" s="4041" t="s">
        <v>3132</v>
      </c>
      <c r="D12" s="4039" t="s">
        <v>4519</v>
      </c>
      <c r="E12" s="4038"/>
      <c r="F12" s="4041" t="s">
        <v>3133</v>
      </c>
      <c r="G12" s="4038"/>
      <c r="H12" s="4039" t="s">
        <v>3134</v>
      </c>
      <c r="I12" s="4038"/>
      <c r="J12" s="4038"/>
      <c r="K12" s="4038"/>
      <c r="L12" s="4038"/>
      <c r="M12" s="4038"/>
      <c r="N12" s="4038"/>
      <c r="O12" s="4038"/>
      <c r="P12" s="4040"/>
    </row>
    <row r="13" spans="1:16" ht="18" customHeight="1">
      <c r="A13" s="5042" t="s">
        <v>3135</v>
      </c>
      <c r="B13" s="4042" t="s">
        <v>65</v>
      </c>
      <c r="C13" s="4038"/>
      <c r="D13" s="4038"/>
      <c r="E13" s="4038"/>
      <c r="F13" s="4038"/>
      <c r="G13" s="4038"/>
      <c r="H13" s="4039" t="s">
        <v>3698</v>
      </c>
      <c r="I13" s="4038"/>
      <c r="J13" s="4038"/>
      <c r="K13" s="4038"/>
      <c r="L13" s="4038"/>
      <c r="M13" s="4038"/>
      <c r="N13" s="4038"/>
      <c r="O13" s="4038"/>
      <c r="P13" s="4040"/>
    </row>
    <row r="14" spans="1:16" ht="18" customHeight="1">
      <c r="A14" s="5042" t="s">
        <v>3136</v>
      </c>
      <c r="C14" s="4041" t="s">
        <v>65</v>
      </c>
      <c r="D14" s="4041" t="s">
        <v>65</v>
      </c>
      <c r="E14" s="4041" t="s">
        <v>65</v>
      </c>
      <c r="F14" s="4041" t="s">
        <v>65</v>
      </c>
      <c r="G14" s="4041"/>
      <c r="H14" s="4041" t="s">
        <v>65</v>
      </c>
      <c r="I14" s="4041" t="s">
        <v>65</v>
      </c>
      <c r="J14" s="4041" t="s">
        <v>65</v>
      </c>
      <c r="K14" s="4041" t="s">
        <v>65</v>
      </c>
      <c r="L14" s="4041" t="s">
        <v>65</v>
      </c>
      <c r="M14" s="4038"/>
      <c r="N14" s="4038"/>
      <c r="O14" s="4038"/>
      <c r="P14" s="4040"/>
    </row>
    <row r="15" spans="1:16" ht="18" customHeight="1">
      <c r="A15" s="5183" t="s">
        <v>4371</v>
      </c>
      <c r="B15" s="4043" t="s">
        <v>2244</v>
      </c>
      <c r="C15" s="4041" t="s">
        <v>3138</v>
      </c>
      <c r="D15" s="4041" t="s">
        <v>3139</v>
      </c>
      <c r="E15" s="4041"/>
      <c r="F15" s="4041" t="s">
        <v>3140</v>
      </c>
      <c r="G15" s="4041" t="s">
        <v>3360</v>
      </c>
      <c r="H15" s="4041" t="s">
        <v>22</v>
      </c>
      <c r="I15" s="4041" t="s">
        <v>3141</v>
      </c>
      <c r="J15" s="4041" t="s">
        <v>3142</v>
      </c>
      <c r="K15" s="4041" t="s">
        <v>3360</v>
      </c>
      <c r="L15" s="4604" t="s">
        <v>121</v>
      </c>
      <c r="M15" s="4041" t="s">
        <v>1148</v>
      </c>
      <c r="N15" s="4041" t="s">
        <v>123</v>
      </c>
      <c r="P15" s="4040"/>
    </row>
    <row r="16" spans="1:16" ht="18" customHeight="1">
      <c r="A16" s="5042" t="s">
        <v>3143</v>
      </c>
      <c r="B16" s="4043" t="s">
        <v>3137</v>
      </c>
      <c r="C16" s="4041"/>
      <c r="D16" s="4041"/>
      <c r="E16" s="4041"/>
      <c r="F16" s="4041" t="s">
        <v>3144</v>
      </c>
      <c r="G16" s="4041" t="s">
        <v>3362</v>
      </c>
      <c r="H16" s="4041" t="s">
        <v>32</v>
      </c>
      <c r="I16" s="4041" t="s">
        <v>35</v>
      </c>
      <c r="J16" s="4041" t="s">
        <v>1152</v>
      </c>
      <c r="K16" s="4041" t="s">
        <v>121</v>
      </c>
      <c r="L16" s="4604" t="s">
        <v>3363</v>
      </c>
      <c r="M16" s="4041" t="s">
        <v>1157</v>
      </c>
      <c r="N16" s="4041" t="s">
        <v>3145</v>
      </c>
      <c r="P16" s="4040"/>
    </row>
    <row r="17" spans="1:16" ht="33.75" customHeight="1">
      <c r="A17" s="5042" t="s">
        <v>3697</v>
      </c>
      <c r="C17" s="4041"/>
      <c r="D17" s="4041"/>
      <c r="E17" s="4041"/>
      <c r="F17" s="4041"/>
      <c r="G17" s="4603" t="s">
        <v>3361</v>
      </c>
      <c r="H17" s="4041"/>
      <c r="I17" s="4041"/>
      <c r="J17" s="4041" t="s">
        <v>36</v>
      </c>
      <c r="K17" s="4603" t="s">
        <v>3361</v>
      </c>
      <c r="M17" s="4041" t="s">
        <v>1150</v>
      </c>
      <c r="N17" s="4041"/>
      <c r="P17" s="4040"/>
    </row>
    <row r="18" spans="1:16" ht="18" customHeight="1">
      <c r="A18" s="5042" t="s">
        <v>4372</v>
      </c>
      <c r="B18" s="5507">
        <v>100</v>
      </c>
      <c r="C18" s="5508" t="s">
        <v>4</v>
      </c>
      <c r="D18" s="5508" t="s">
        <v>3146</v>
      </c>
      <c r="E18" s="5509"/>
      <c r="F18" s="5508" t="s">
        <v>3147</v>
      </c>
      <c r="G18" s="5510">
        <v>100001</v>
      </c>
      <c r="H18" s="5510" t="s">
        <v>3148</v>
      </c>
      <c r="I18" s="5510">
        <v>500</v>
      </c>
      <c r="J18" s="5511">
        <v>25</v>
      </c>
      <c r="K18" s="5512">
        <v>100001</v>
      </c>
      <c r="L18" s="5510" t="s">
        <v>3148</v>
      </c>
      <c r="M18" s="5511">
        <v>52.5</v>
      </c>
      <c r="N18" s="5513" t="s">
        <v>3149</v>
      </c>
      <c r="P18" s="4040"/>
    </row>
    <row r="19" spans="1:16" ht="63.75">
      <c r="A19" s="5042" t="s">
        <v>3595</v>
      </c>
      <c r="B19" s="5514">
        <v>102</v>
      </c>
      <c r="C19" s="5515" t="s">
        <v>4</v>
      </c>
      <c r="D19" s="5515" t="s">
        <v>1064</v>
      </c>
      <c r="E19" s="5516"/>
      <c r="F19" s="5515" t="s">
        <v>3147</v>
      </c>
      <c r="G19" s="5517">
        <v>764330</v>
      </c>
      <c r="H19" s="5515" t="s">
        <v>3150</v>
      </c>
      <c r="I19" s="5517">
        <v>600</v>
      </c>
      <c r="J19" s="5518">
        <v>35</v>
      </c>
      <c r="K19" s="5517">
        <v>764330</v>
      </c>
      <c r="L19" s="5515" t="s">
        <v>3150</v>
      </c>
      <c r="M19" s="5519"/>
      <c r="N19" s="5520" t="s">
        <v>3151</v>
      </c>
      <c r="P19" s="4040"/>
    </row>
    <row r="20" spans="1:16" ht="27.75" customHeight="1">
      <c r="A20" s="5042" t="s">
        <v>3152</v>
      </c>
      <c r="B20" s="5514">
        <v>2001</v>
      </c>
      <c r="C20" s="5515" t="s">
        <v>1164</v>
      </c>
      <c r="D20" s="5515" t="s">
        <v>51</v>
      </c>
      <c r="E20" s="5515"/>
      <c r="F20" s="5515" t="s">
        <v>3153</v>
      </c>
      <c r="G20" s="5515">
        <v>1869</v>
      </c>
      <c r="H20" s="5515" t="s">
        <v>3154</v>
      </c>
      <c r="I20" s="5515">
        <v>2000</v>
      </c>
      <c r="J20" s="5521">
        <v>45</v>
      </c>
      <c r="K20" s="5522">
        <v>20011</v>
      </c>
      <c r="L20" s="5522" t="s">
        <v>3364</v>
      </c>
      <c r="M20" s="5518">
        <v>42.5</v>
      </c>
      <c r="N20" s="5520" t="s">
        <v>3149</v>
      </c>
      <c r="P20" s="4040"/>
    </row>
    <row r="21" spans="1:16" ht="18.75" customHeight="1">
      <c r="A21" s="5042" t="s">
        <v>3155</v>
      </c>
      <c r="B21" s="4037"/>
      <c r="C21" s="4038"/>
      <c r="D21" s="4038"/>
      <c r="E21" s="4038"/>
      <c r="F21" s="4038"/>
      <c r="G21" s="4038"/>
      <c r="H21" s="4038"/>
      <c r="I21" s="4038"/>
      <c r="J21" s="4038"/>
      <c r="K21" s="4038"/>
      <c r="L21" s="4038"/>
      <c r="M21" s="4038"/>
      <c r="N21" s="4038"/>
      <c r="O21" s="4038"/>
      <c r="P21" s="4040"/>
    </row>
    <row r="22" spans="1:16" ht="18.75" customHeight="1">
      <c r="A22" s="5042" t="s">
        <v>3156</v>
      </c>
      <c r="B22" s="4037"/>
      <c r="C22" s="4038"/>
      <c r="D22" s="4038" t="s">
        <v>3157</v>
      </c>
      <c r="E22" s="4038"/>
      <c r="F22" s="4038"/>
      <c r="G22" s="4038"/>
      <c r="H22" s="4038"/>
      <c r="I22" s="4038"/>
      <c r="J22" s="4038"/>
      <c r="K22" s="4038"/>
      <c r="L22" s="4038"/>
      <c r="M22" s="4038"/>
      <c r="N22" s="4038"/>
      <c r="O22" s="4038"/>
      <c r="P22" s="4040"/>
    </row>
    <row r="23" spans="1:16" ht="30" customHeight="1">
      <c r="A23" s="5184" t="s">
        <v>3166</v>
      </c>
      <c r="B23" s="4037"/>
      <c r="C23" s="4038"/>
      <c r="D23" s="4038"/>
      <c r="E23" s="4038"/>
      <c r="F23" s="4038"/>
      <c r="G23" s="4038"/>
      <c r="H23" s="4038"/>
      <c r="I23" s="4038"/>
      <c r="J23" s="4038"/>
      <c r="K23" s="4038"/>
      <c r="L23" s="4038"/>
      <c r="M23" s="4038"/>
      <c r="N23" s="4038"/>
      <c r="O23" s="4038"/>
      <c r="P23" s="4040"/>
    </row>
    <row r="24" spans="1:16" ht="30" customHeight="1">
      <c r="A24" s="5042" t="s">
        <v>3158</v>
      </c>
      <c r="B24" s="4037"/>
      <c r="C24" s="4038"/>
      <c r="D24" s="4038"/>
      <c r="E24" s="4038"/>
      <c r="F24" s="4038"/>
      <c r="G24" s="4038"/>
      <c r="H24" s="4038"/>
      <c r="I24" s="4038"/>
      <c r="J24" s="4038"/>
      <c r="K24" s="4038"/>
      <c r="L24" s="4038"/>
      <c r="M24" s="4038"/>
      <c r="N24" s="4038"/>
      <c r="O24" s="4038"/>
      <c r="P24" s="4040"/>
    </row>
    <row r="25" spans="1:16" ht="30" customHeight="1">
      <c r="A25" s="5185" t="s">
        <v>3159</v>
      </c>
      <c r="B25" s="4037"/>
      <c r="C25" s="4038"/>
      <c r="D25" s="4044" t="s">
        <v>3160</v>
      </c>
      <c r="E25" s="4038"/>
      <c r="F25" s="4038"/>
      <c r="G25" s="4038"/>
      <c r="H25" s="4038"/>
      <c r="I25" s="4038"/>
      <c r="J25" s="4038"/>
      <c r="K25" s="4038"/>
      <c r="L25" s="4038"/>
      <c r="M25" s="4038"/>
      <c r="N25" s="4038"/>
      <c r="O25" s="4038"/>
      <c r="P25" s="4040"/>
    </row>
    <row r="26" spans="1:16">
      <c r="A26" s="5186" t="s">
        <v>4373</v>
      </c>
      <c r="B26" s="4037"/>
      <c r="C26" s="4038"/>
      <c r="D26" s="4039" t="s">
        <v>3160</v>
      </c>
      <c r="E26" s="4038"/>
      <c r="F26" s="4038"/>
      <c r="G26" s="4038"/>
      <c r="H26" s="4038"/>
      <c r="I26" s="4038"/>
      <c r="J26" s="4038"/>
      <c r="K26" s="4038"/>
      <c r="L26" s="4038"/>
      <c r="M26" s="4038"/>
      <c r="N26" s="4038"/>
      <c r="O26" s="4038"/>
      <c r="P26" s="4040"/>
    </row>
    <row r="27" spans="1:16" ht="15.75" customHeight="1">
      <c r="A27" s="5185" t="s">
        <v>3167</v>
      </c>
      <c r="B27" s="4037"/>
      <c r="C27" s="4038"/>
      <c r="D27" s="4038"/>
      <c r="E27" s="4038"/>
      <c r="F27" s="4038"/>
      <c r="G27" s="4038"/>
      <c r="H27" s="4038"/>
      <c r="I27" s="4038"/>
      <c r="J27" s="4038"/>
      <c r="K27" s="4038"/>
      <c r="L27" s="4038"/>
      <c r="M27" s="4038"/>
      <c r="N27" s="4038"/>
      <c r="O27" s="4038"/>
      <c r="P27" s="4040"/>
    </row>
    <row r="28" spans="1:16">
      <c r="A28" s="5185" t="s">
        <v>3161</v>
      </c>
      <c r="B28" s="4037"/>
      <c r="C28" s="4038"/>
      <c r="D28" s="4038"/>
      <c r="E28" s="4038"/>
      <c r="F28" s="4038"/>
      <c r="G28" s="4038"/>
      <c r="H28" s="4038"/>
      <c r="I28" s="4038"/>
      <c r="J28" s="4038"/>
      <c r="K28" s="4038"/>
      <c r="L28" s="4038"/>
      <c r="M28" s="4038"/>
      <c r="N28" s="4038"/>
      <c r="O28" s="4038"/>
      <c r="P28" s="4040"/>
    </row>
    <row r="29" spans="1:16" ht="30" customHeight="1">
      <c r="A29" s="5186" t="s">
        <v>4374</v>
      </c>
      <c r="B29" s="4037"/>
      <c r="C29" s="4038"/>
      <c r="D29" s="4038"/>
      <c r="E29" s="4038"/>
      <c r="F29" s="4038"/>
      <c r="G29" s="4038"/>
      <c r="H29" s="4038"/>
      <c r="I29" s="4038"/>
      <c r="J29" s="4038"/>
      <c r="K29" s="4038"/>
      <c r="L29" s="4038"/>
      <c r="M29" s="4038"/>
      <c r="N29" s="4038"/>
      <c r="O29" s="4038"/>
      <c r="P29" s="4040"/>
    </row>
    <row r="30" spans="1:16" ht="30" customHeight="1">
      <c r="A30" s="5186" t="s">
        <v>3368</v>
      </c>
      <c r="B30" s="4037"/>
      <c r="C30" s="4038"/>
      <c r="D30" s="4038"/>
      <c r="E30" s="4038"/>
      <c r="F30" s="4038"/>
      <c r="G30" s="4038"/>
      <c r="H30" s="4038"/>
      <c r="I30" s="4038"/>
      <c r="J30" s="4038"/>
      <c r="K30" s="4038"/>
      <c r="L30" s="4038"/>
      <c r="M30" s="4038"/>
      <c r="N30" s="4038"/>
      <c r="O30" s="4038"/>
      <c r="P30" s="4040"/>
    </row>
    <row r="31" spans="1:16">
      <c r="A31" s="4045"/>
      <c r="B31" s="4037"/>
      <c r="C31" s="4038"/>
      <c r="D31" s="4038"/>
      <c r="E31" s="4038"/>
      <c r="F31" s="4038"/>
      <c r="G31" s="4038"/>
      <c r="H31" s="4038"/>
      <c r="I31" s="4038"/>
      <c r="J31" s="4038"/>
      <c r="K31" s="4038"/>
      <c r="L31" s="4038"/>
      <c r="M31" s="4038"/>
      <c r="N31" s="4038"/>
      <c r="O31" s="4038"/>
      <c r="P31" s="4040"/>
    </row>
    <row r="32" spans="1:16">
      <c r="A32" s="4045" t="s">
        <v>3162</v>
      </c>
      <c r="B32" s="4037"/>
      <c r="C32" s="4038"/>
      <c r="D32" s="4038"/>
      <c r="E32" s="4038"/>
      <c r="F32" s="4038"/>
      <c r="G32" s="4038"/>
      <c r="H32" s="4038"/>
      <c r="I32" s="4038"/>
      <c r="J32" s="4038"/>
      <c r="K32" s="4038"/>
      <c r="L32" s="4038"/>
      <c r="M32" s="4038"/>
      <c r="N32" s="4038"/>
      <c r="O32" s="4038"/>
      <c r="P32" s="4040"/>
    </row>
    <row r="33" spans="1:16">
      <c r="A33" s="4045" t="s">
        <v>3163</v>
      </c>
      <c r="B33" s="4037"/>
      <c r="C33" s="4038"/>
      <c r="D33" s="4038"/>
      <c r="E33" s="4038"/>
      <c r="F33" s="4038"/>
      <c r="G33" s="4038"/>
      <c r="H33" s="4038"/>
      <c r="I33" s="4038"/>
      <c r="J33" s="4038"/>
      <c r="K33" s="4038"/>
      <c r="L33" s="4038"/>
      <c r="M33" s="4038"/>
      <c r="N33" s="4038"/>
      <c r="O33" s="4038"/>
      <c r="P33" s="4040"/>
    </row>
    <row r="34" spans="1:16">
      <c r="A34" s="4046" t="s">
        <v>3274</v>
      </c>
      <c r="B34" s="4037"/>
      <c r="C34" s="4038"/>
      <c r="D34" s="4038"/>
      <c r="E34" s="4038"/>
      <c r="F34" s="4038"/>
      <c r="G34" s="4038"/>
      <c r="H34" s="4038"/>
      <c r="I34" s="4038"/>
      <c r="J34" s="4038"/>
      <c r="K34" s="4038"/>
      <c r="L34" s="4038"/>
      <c r="M34" s="4038"/>
      <c r="N34" s="4038"/>
      <c r="O34" s="4038"/>
      <c r="P34" s="4040"/>
    </row>
    <row r="35" spans="1:16">
      <c r="A35" s="4046" t="s">
        <v>3596</v>
      </c>
      <c r="B35" s="4037"/>
      <c r="C35" s="4038"/>
      <c r="D35" s="4038"/>
      <c r="E35" s="4038"/>
      <c r="F35" s="4038"/>
      <c r="G35" s="4038"/>
      <c r="H35" s="4038"/>
      <c r="I35" s="4038"/>
      <c r="J35" s="4038"/>
      <c r="K35" s="4038"/>
      <c r="L35" s="4038"/>
      <c r="M35" s="4038"/>
      <c r="N35" s="4038"/>
      <c r="O35" s="4038"/>
      <c r="P35" s="4040"/>
    </row>
    <row r="36" spans="1:16">
      <c r="A36" s="4047"/>
      <c r="B36" s="4037"/>
      <c r="C36" s="4038"/>
      <c r="D36" s="4038"/>
      <c r="E36" s="4038"/>
      <c r="F36" s="4038"/>
      <c r="G36" s="4038"/>
      <c r="H36" s="4038"/>
      <c r="I36" s="4038"/>
      <c r="J36" s="4038"/>
      <c r="K36" s="4038"/>
      <c r="L36" s="4038"/>
      <c r="M36" s="4038"/>
      <c r="N36" s="4038"/>
      <c r="O36" s="4038"/>
      <c r="P36" s="4040"/>
    </row>
    <row r="37" spans="1:16">
      <c r="A37" s="4045" t="s">
        <v>3164</v>
      </c>
      <c r="B37" s="4037"/>
      <c r="C37" s="4038"/>
      <c r="D37" s="4038"/>
      <c r="E37" s="4038"/>
      <c r="F37" s="4038"/>
      <c r="G37" s="4038"/>
      <c r="H37" s="4038"/>
      <c r="I37" s="4038"/>
      <c r="J37" s="4038"/>
      <c r="K37" s="4038"/>
      <c r="L37" s="4038"/>
      <c r="M37" s="4038"/>
      <c r="N37" s="4038"/>
      <c r="O37" s="4038"/>
      <c r="P37" s="4040"/>
    </row>
    <row r="38" spans="1:16" ht="15.75" thickBot="1">
      <c r="A38" s="4048" t="s">
        <v>3275</v>
      </c>
      <c r="B38" s="4049"/>
      <c r="C38" s="4050"/>
      <c r="D38" s="4050"/>
      <c r="E38" s="4050"/>
      <c r="F38" s="4050"/>
      <c r="G38" s="4050"/>
      <c r="H38" s="4050"/>
      <c r="I38" s="4050"/>
      <c r="J38" s="4050"/>
      <c r="K38" s="4050"/>
      <c r="L38" s="4050"/>
      <c r="M38" s="4050"/>
      <c r="N38" s="4050"/>
      <c r="O38" s="4050"/>
      <c r="P38" s="4051"/>
    </row>
  </sheetData>
  <customSheetViews>
    <customSheetView guid="{F8F3C058-0B72-45B1-9471-FD232B18A87C}">
      <selection activeCell="A6" sqref="A6"/>
      <pageMargins left="0.25" right="0.25" top="0.75" bottom="0.75" header="0.3" footer="0.3"/>
      <pageSetup paperSize="5" scale="64" fitToHeight="0" orientation="landscape" useFirstPageNumber="1" horizontalDpi="0" verticalDpi="0" r:id="rId1"/>
      <headerFooter scaleWithDoc="0"/>
    </customSheetView>
  </customSheetViews>
  <pageMargins left="0.25" right="0.25" top="0.75" bottom="0.75" header="0.3" footer="0.3"/>
  <pageSetup paperSize="5" scale="64" fitToHeight="0" orientation="landscape" useFirstPageNumber="1" horizontalDpi="0" verticalDpi="0" r:id="rId2"/>
  <headerFooter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K37"/>
  <sheetViews>
    <sheetView tabSelected="1" topLeftCell="A19" zoomScaleNormal="100" workbookViewId="0">
      <selection activeCell="G32" sqref="G32"/>
    </sheetView>
  </sheetViews>
  <sheetFormatPr defaultColWidth="9.140625" defaultRowHeight="15"/>
  <cols>
    <col min="1" max="1" width="44.28515625" style="2" customWidth="1"/>
    <col min="2" max="2" width="48.85546875" style="2" customWidth="1"/>
    <col min="3" max="3" width="17.7109375" style="2" customWidth="1"/>
    <col min="4" max="4" width="14.85546875" style="2" customWidth="1"/>
    <col min="5" max="5" width="18.85546875" style="2" customWidth="1"/>
    <col min="6" max="16384" width="9.140625" style="2"/>
  </cols>
  <sheetData>
    <row r="1" spans="1:7" ht="21" customHeight="1">
      <c r="A1" s="2135" t="s">
        <v>2223</v>
      </c>
      <c r="B1" s="44"/>
      <c r="C1" s="44"/>
    </row>
    <row r="2" spans="1:7" ht="21" customHeight="1">
      <c r="A2" s="5162" t="s">
        <v>4183</v>
      </c>
      <c r="B2" s="5163" t="s">
        <v>4184</v>
      </c>
      <c r="C2" s="44"/>
    </row>
    <row r="3" spans="1:7" ht="21" customHeight="1">
      <c r="A3" s="5155" t="s">
        <v>3668</v>
      </c>
      <c r="B3" s="5157" t="s">
        <v>4523</v>
      </c>
      <c r="C3" s="2131"/>
      <c r="D3" s="68"/>
    </row>
    <row r="4" spans="1:7" ht="21" customHeight="1">
      <c r="A4" s="5155" t="s">
        <v>3666</v>
      </c>
      <c r="B4" s="5158"/>
      <c r="D4" s="69"/>
    </row>
    <row r="5" spans="1:7" ht="21" customHeight="1">
      <c r="A5" s="5155" t="s">
        <v>3667</v>
      </c>
      <c r="B5" s="5156"/>
      <c r="C5" s="2131"/>
      <c r="D5" s="121"/>
    </row>
    <row r="6" spans="1:7" s="44" customFormat="1">
      <c r="A6" s="5843" t="s">
        <v>1</v>
      </c>
      <c r="B6" s="5844"/>
    </row>
    <row r="7" spans="1:7" s="44" customFormat="1" ht="18" customHeight="1">
      <c r="A7" s="2136" t="s">
        <v>2</v>
      </c>
      <c r="B7" s="2137" t="s">
        <v>3</v>
      </c>
      <c r="D7" s="213"/>
      <c r="E7" s="213"/>
    </row>
    <row r="8" spans="1:7" ht="18" customHeight="1">
      <c r="A8" s="4225" t="s">
        <v>3284</v>
      </c>
      <c r="B8" s="125">
        <f>'Beef 100-2000'!M105</f>
        <v>19575</v>
      </c>
      <c r="D8" s="42"/>
      <c r="E8" s="42"/>
    </row>
    <row r="9" spans="1:7" ht="18" customHeight="1">
      <c r="A9" s="210" t="s">
        <v>3285</v>
      </c>
      <c r="B9" s="211">
        <f>'Chicken 2001-4000'!M304</f>
        <v>769428.4</v>
      </c>
      <c r="D9" s="42"/>
      <c r="E9" s="42"/>
    </row>
    <row r="10" spans="1:7" ht="18" customHeight="1">
      <c r="A10" s="212" t="s">
        <v>3286</v>
      </c>
      <c r="B10" s="1">
        <f>'Turkey 4001-6000'!M80</f>
        <v>28582.300000000003</v>
      </c>
      <c r="D10" s="42"/>
      <c r="E10" s="43"/>
    </row>
    <row r="11" spans="1:7" ht="18" customHeight="1">
      <c r="A11" s="151" t="s">
        <v>3287</v>
      </c>
      <c r="B11" s="1">
        <f>'Pork 8001-10000'!M49</f>
        <v>15942.99</v>
      </c>
      <c r="D11" s="42"/>
      <c r="E11" s="43"/>
    </row>
    <row r="12" spans="1:7" ht="18" customHeight="1">
      <c r="A12" s="151" t="s">
        <v>3288</v>
      </c>
      <c r="B12" s="1">
        <f>'Fish 6001-8000'!M47</f>
        <v>5384.9</v>
      </c>
      <c r="D12" s="42"/>
      <c r="E12" s="43"/>
    </row>
    <row r="13" spans="1:7" ht="18" customHeight="1">
      <c r="A13" s="151" t="s">
        <v>3289</v>
      </c>
      <c r="B13" s="1">
        <f>'Pizza 10001-12000'!M166</f>
        <v>164804.82</v>
      </c>
      <c r="D13" s="3"/>
      <c r="E13" s="43"/>
      <c r="F13" s="44"/>
      <c r="G13" s="44"/>
    </row>
    <row r="14" spans="1:7" ht="18" customHeight="1">
      <c r="A14" s="151" t="s">
        <v>3290</v>
      </c>
      <c r="B14" s="1">
        <f>'Frozen Entrees 12001-14000'!M129</f>
        <v>77692.7</v>
      </c>
      <c r="D14" s="3"/>
      <c r="E14" s="43"/>
      <c r="F14" s="44"/>
      <c r="G14" s="44"/>
    </row>
    <row r="15" spans="1:7" ht="18" customHeight="1">
      <c r="A15" s="152" t="s">
        <v>3291</v>
      </c>
      <c r="B15" s="1">
        <f>'Franks &amp; Corn Dogs 16001-18000'!M76</f>
        <v>37342.5</v>
      </c>
      <c r="D15" s="44"/>
      <c r="E15" s="44"/>
      <c r="F15" s="44"/>
      <c r="G15" s="44"/>
    </row>
    <row r="16" spans="1:7" ht="18" customHeight="1">
      <c r="A16" s="151" t="s">
        <v>3292</v>
      </c>
      <c r="B16" s="1">
        <f>'Dairy &amp; Yogurt 14001-16000'!M111</f>
        <v>115449.5</v>
      </c>
      <c r="D16" s="44"/>
      <c r="E16" s="44"/>
      <c r="F16" s="44"/>
      <c r="G16" s="44"/>
    </row>
    <row r="17" spans="1:7" ht="18" customHeight="1">
      <c r="A17" s="151" t="s">
        <v>3294</v>
      </c>
      <c r="B17" s="1">
        <f>'Eggs 18001-20000'!M48</f>
        <v>26801.389999999996</v>
      </c>
      <c r="D17" s="45"/>
      <c r="E17" s="44"/>
      <c r="F17" s="44"/>
      <c r="G17" s="44"/>
    </row>
    <row r="18" spans="1:7" ht="18" customHeight="1">
      <c r="A18" s="152" t="s">
        <v>3293</v>
      </c>
      <c r="B18" s="1">
        <f>'Frozen Potato 20001-22000'!M112</f>
        <v>87725.6</v>
      </c>
      <c r="D18" s="3"/>
      <c r="E18" s="46"/>
      <c r="F18" s="44"/>
      <c r="G18" s="44"/>
    </row>
    <row r="19" spans="1:7" ht="18" customHeight="1">
      <c r="A19" s="152" t="s">
        <v>3408</v>
      </c>
      <c r="B19" s="1">
        <f>'Juice Frz 26001-28000'!T68</f>
        <v>52704.2</v>
      </c>
      <c r="D19" s="3"/>
      <c r="E19" s="44"/>
      <c r="F19" s="44"/>
      <c r="G19" s="44"/>
    </row>
    <row r="20" spans="1:7" ht="18" customHeight="1">
      <c r="A20" s="5154" t="s">
        <v>3122</v>
      </c>
      <c r="B20" s="1">
        <f>'Fruit 22001-24000'!M167</f>
        <v>111178.9</v>
      </c>
      <c r="D20" s="44"/>
      <c r="E20" s="44"/>
      <c r="F20" s="44"/>
      <c r="G20" s="44"/>
    </row>
    <row r="21" spans="1:7" ht="18" customHeight="1">
      <c r="A21" s="152" t="s">
        <v>8</v>
      </c>
      <c r="B21" s="1">
        <f>'Vegetables Frz 38001-40000'!M70</f>
        <v>0</v>
      </c>
      <c r="D21" s="44"/>
      <c r="E21" s="44"/>
      <c r="F21" s="44"/>
      <c r="G21" s="44"/>
    </row>
    <row r="22" spans="1:7" ht="18" customHeight="1">
      <c r="A22" s="152" t="s">
        <v>9</v>
      </c>
      <c r="B22" s="1">
        <f>'Pantry Vegetables 24001-26000'!M110</f>
        <v>17448.84</v>
      </c>
      <c r="D22" s="44"/>
      <c r="E22" s="44"/>
      <c r="F22" s="44"/>
      <c r="G22" s="44"/>
    </row>
    <row r="23" spans="1:7" ht="18" customHeight="1">
      <c r="A23" s="152" t="s">
        <v>10</v>
      </c>
      <c r="B23" s="1">
        <f>'Breakfast Products 28001-30000'!M513</f>
        <v>426471.81000000006</v>
      </c>
      <c r="D23" s="45"/>
      <c r="E23" s="150"/>
      <c r="F23" s="150"/>
      <c r="G23" s="150"/>
    </row>
    <row r="24" spans="1:7" ht="18" customHeight="1">
      <c r="A24" s="151" t="s">
        <v>11</v>
      </c>
      <c r="B24" s="1">
        <f>'Groceries 36001-38000'!M206</f>
        <v>16919.260000000002</v>
      </c>
      <c r="D24" s="40"/>
      <c r="E24" s="41"/>
      <c r="F24" s="44"/>
      <c r="G24" s="44"/>
    </row>
    <row r="25" spans="1:7" ht="18" customHeight="1">
      <c r="A25" s="151" t="s">
        <v>12</v>
      </c>
      <c r="B25" s="1">
        <f>'Beverages 32001-34000'!M126</f>
        <v>19347</v>
      </c>
      <c r="D25" s="44"/>
      <c r="E25" s="44"/>
      <c r="F25" s="44"/>
      <c r="G25" s="44"/>
    </row>
    <row r="26" spans="1:7" ht="18" customHeight="1">
      <c r="A26" s="152" t="s">
        <v>13</v>
      </c>
      <c r="B26" s="1">
        <f>'Spices Flavorings 40001-42000'!M160</f>
        <v>0</v>
      </c>
      <c r="D26" s="3"/>
      <c r="E26" s="4"/>
    </row>
    <row r="27" spans="1:7" ht="18" customHeight="1">
      <c r="A27" s="152" t="s">
        <v>14</v>
      </c>
      <c r="B27" s="1">
        <f>'Condiments PC 34001-36000'!M181</f>
        <v>93545.67</v>
      </c>
    </row>
    <row r="28" spans="1:7" ht="18" customHeight="1">
      <c r="A28" s="152" t="s">
        <v>15</v>
      </c>
      <c r="B28" s="1">
        <f>'Smart Snacks 30001-32000'!M189</f>
        <v>199383.1</v>
      </c>
    </row>
    <row r="29" spans="1:7" ht="18" customHeight="1">
      <c r="A29" s="210" t="s">
        <v>1169</v>
      </c>
      <c r="B29" s="209">
        <f>'Special Diet Foods 44001-46000'!M64</f>
        <v>0</v>
      </c>
    </row>
    <row r="30" spans="1:7" ht="18" customHeight="1">
      <c r="A30" s="160" t="s">
        <v>1165</v>
      </c>
      <c r="B30" s="1">
        <f>'Bread-Grains 42001-44000'!M153</f>
        <v>146136.94</v>
      </c>
    </row>
    <row r="31" spans="1:7" ht="18" customHeight="1">
      <c r="A31" s="160" t="s">
        <v>16</v>
      </c>
      <c r="B31" s="1">
        <f>'Chemicals 48001-50000'!M19</f>
        <v>0</v>
      </c>
    </row>
    <row r="32" spans="1:7" ht="18" customHeight="1">
      <c r="A32" s="160" t="s">
        <v>17</v>
      </c>
      <c r="B32" s="1">
        <f>'Disposables 46001-48000'!M235</f>
        <v>0</v>
      </c>
    </row>
    <row r="33" spans="1:11" ht="21" customHeight="1" thickBot="1">
      <c r="A33" s="159" t="s">
        <v>18</v>
      </c>
      <c r="B33" s="161">
        <f>SUM(B8:B32)</f>
        <v>2431865.8199999998</v>
      </c>
      <c r="J33" s="2132"/>
      <c r="K33" s="81"/>
    </row>
    <row r="34" spans="1:11">
      <c r="J34" s="2133"/>
      <c r="K34" s="44"/>
    </row>
    <row r="35" spans="1:11">
      <c r="D35" s="44"/>
      <c r="J35" s="2133"/>
    </row>
    <row r="36" spans="1:11">
      <c r="J36" s="2134"/>
    </row>
    <row r="37" spans="1:11">
      <c r="J37" s="2133"/>
    </row>
  </sheetData>
  <sheetProtection selectLockedCells="1"/>
  <customSheetViews>
    <customSheetView guid="{F8F3C058-0B72-45B1-9471-FD232B18A87C}" state="hidden" topLeftCell="A7">
      <selection activeCell="B28" sqref="B28"/>
      <pageMargins left="0.25" right="0.25" top="0.75" bottom="0.75" header="0.3" footer="0.3"/>
      <pageSetup scale="64" orientation="portrait" r:id="rId1"/>
      <headerFooter scaleWithDoc="0"/>
    </customSheetView>
    <customSheetView guid="{92C9CC13-8131-4554-86CD-BEA0EE82905A}" scale="120">
      <selection activeCell="B9" sqref="B9"/>
      <colBreaks count="1" manualBreakCount="1">
        <brk id="3" max="1048575" man="1"/>
      </colBreaks>
      <pageMargins left="0" right="0" top="0" bottom="0" header="0" footer="0"/>
      <pageSetup scale="98" orientation="portrait" r:id="rId2"/>
      <headerFooter>
        <oddHeader>&amp;C&amp;16South Carolina Purchasing Alliance Lot A
&amp;R&amp;12&amp;A
2014</oddHeader>
      </headerFooter>
    </customSheetView>
    <customSheetView guid="{2146B8A8-0C50-46D7-9E04-99F80A0FDBAC}" scale="120" topLeftCell="A15">
      <selection activeCell="D22" sqref="D22"/>
      <colBreaks count="1" manualBreakCount="1">
        <brk id="3" max="1048575" man="1"/>
      </colBreaks>
      <pageMargins left="0" right="0" top="0" bottom="0" header="0" footer="0"/>
      <pageSetup scale="98" orientation="portrait" r:id="rId3"/>
      <headerFooter>
        <oddHeader>&amp;C&amp;16South Carolina Purchasing Alliance Lot A
&amp;R&amp;12&amp;A
2014</oddHeader>
      </headerFooter>
    </customSheetView>
  </customSheetViews>
  <mergeCells count="1">
    <mergeCell ref="A6:B6"/>
  </mergeCells>
  <hyperlinks>
    <hyperlink ref="A8" location="Beef!D7" display="Beef 100-2000" xr:uid="{00000000-0004-0000-0100-000000000000}"/>
    <hyperlink ref="A11" location="Pork!D7" display="Pork 8001-10000" xr:uid="{00000000-0004-0000-0100-000001000000}"/>
    <hyperlink ref="A12" location="Fish!D7" display="Fish 6001-8000" xr:uid="{00000000-0004-0000-0100-000002000000}"/>
    <hyperlink ref="A13" location="'Pizza '!D7" display="Pizza 10001-12000" xr:uid="{00000000-0004-0000-0100-000003000000}"/>
    <hyperlink ref="A15" location="'Franks &amp; Corn Dogs'!D7" display="Franks &amp; Corn Dogs 16001-18000" xr:uid="{00000000-0004-0000-0100-000004000000}"/>
    <hyperlink ref="A17" location="Eggs!A1" display="Eggs 18001-20000" xr:uid="{00000000-0004-0000-0100-000005000000}"/>
    <hyperlink ref="A18" location="'Frozen Potato '!D8" display="Frozen Potato 20001-24000" xr:uid="{00000000-0004-0000-0100-000006000000}"/>
    <hyperlink ref="A19" location="'Frz Juice'!A1" display="Frozen Fruit &amp; Juice" xr:uid="{00000000-0004-0000-0100-000007000000}"/>
    <hyperlink ref="A21" location="'Frozen Vegetables'!D7" display="'Frozen Vegetables" xr:uid="{00000000-0004-0000-0100-000008000000}"/>
    <hyperlink ref="A22" location="'Shelf-stable Vegetables'!D7" display="'Shelf-stable Vegetables" xr:uid="{00000000-0004-0000-0100-000009000000}"/>
    <hyperlink ref="A23" location="'Breakfast Products'!D7" display="'Breakfast Products" xr:uid="{00000000-0004-0000-0100-00000A000000}"/>
    <hyperlink ref="A24" location="Groceries!D7" display="Groceries" xr:uid="{00000000-0004-0000-0100-00000B000000}"/>
    <hyperlink ref="A25" location="Beverages!D7" display="Beverages" xr:uid="{00000000-0004-0000-0100-00000C000000}"/>
    <hyperlink ref="A26" location="'Spices- Flavorings'!D7" display="'Spices- Flavorings" xr:uid="{00000000-0004-0000-0100-00000D000000}"/>
    <hyperlink ref="A27" location="'Condiments Portion Control'!D7" display="'Condiments Portion Control" xr:uid="{00000000-0004-0000-0100-00000E000000}"/>
    <hyperlink ref="A28" location="'Smart Snacks'!D7" display="'Smart Snacks" xr:uid="{00000000-0004-0000-0100-00000F000000}"/>
    <hyperlink ref="A30" location="'Bread Products, Frozen'!Print_Titles" display="Bread Products, Frozen" xr:uid="{00000000-0004-0000-0100-000010000000}"/>
    <hyperlink ref="A31" location="Chemicals!Print_Titles" display="Chemicals" xr:uid="{00000000-0004-0000-0100-000011000000}"/>
    <hyperlink ref="A32" location="Disposables!A1" display="Disposables" xr:uid="{00000000-0004-0000-0100-000012000000}"/>
    <hyperlink ref="A10" location="Pork!D7" display="Turkey 4001-6000" xr:uid="{00000000-0004-0000-0100-000013000000}"/>
    <hyperlink ref="A29" location="'Special Diet Foods'!Print_Titles" display="Special Diet Foods" xr:uid="{00000000-0004-0000-0100-000014000000}"/>
    <hyperlink ref="A9" location="Chicken!A7" display="Chicken 2001-4000" xr:uid="{00000000-0004-0000-0100-000015000000}"/>
    <hyperlink ref="A14" location="'Frozen Entrees'!D7" display="Frozen Entrees 12001-14000" xr:uid="{00000000-0004-0000-0100-000016000000}"/>
    <hyperlink ref="A16" location="'Recap Sheet'!A1" display="Dairy &amp; Yogurt 14001-16000" xr:uid="{00000000-0004-0000-0100-000017000000}"/>
    <hyperlink ref="A20" location="Fruit!A7" display="Fruit" xr:uid="{00000000-0004-0000-0100-000018000000}"/>
  </hyperlinks>
  <pageMargins left="0.25" right="0.25" top="0.75" bottom="0.75" header="0.3" footer="0.3"/>
  <pageSetup scale="64" orientation="portrait" r:id="rId4"/>
  <headerFooter scaleWithDoc="0"/>
  <drawing r:id="rId5"/>
  <legacyDrawing r:id="rId6"/>
  <oleObjects>
    <mc:AlternateContent xmlns:mc="http://schemas.openxmlformats.org/markup-compatibility/2006">
      <mc:Choice Requires="x14">
        <oleObject progId="Document" shapeId="23555" r:id="rId7">
          <objectPr defaultSize="0" autoPict="0" r:id="rId8">
            <anchor moveWithCells="1">
              <from>
                <xdr:col>0</xdr:col>
                <xdr:colOff>28575</xdr:colOff>
                <xdr:row>33</xdr:row>
                <xdr:rowOff>28575</xdr:rowOff>
              </from>
              <to>
                <xdr:col>1</xdr:col>
                <xdr:colOff>3114675</xdr:colOff>
                <xdr:row>40</xdr:row>
                <xdr:rowOff>180975</xdr:rowOff>
              </to>
            </anchor>
          </objectPr>
        </oleObject>
      </mc:Choice>
      <mc:Fallback>
        <oleObject progId="Document" shapeId="23555" r:id="rId7"/>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5" tint="-0.249977111117893"/>
  </sheetPr>
  <dimension ref="A1:Z125"/>
  <sheetViews>
    <sheetView zoomScaleNormal="100" workbookViewId="0">
      <pane ySplit="9" topLeftCell="A85" activePane="bottomLeft" state="frozen"/>
      <selection activeCell="H80" sqref="H80"/>
      <selection pane="bottomLeft" activeCell="H20" sqref="H20:H21"/>
    </sheetView>
  </sheetViews>
  <sheetFormatPr defaultColWidth="11.42578125" defaultRowHeight="13.5"/>
  <cols>
    <col min="1" max="1" width="6.140625" style="55" customWidth="1"/>
    <col min="2" max="2" width="49.7109375" style="55" customWidth="1"/>
    <col min="3" max="3" width="21" style="55" customWidth="1"/>
    <col min="4" max="4" width="10.7109375" style="55" customWidth="1"/>
    <col min="5" max="5" width="7.5703125" style="55" customWidth="1"/>
    <col min="6" max="6" width="8.42578125" style="63" customWidth="1"/>
    <col min="7" max="7" width="5.7109375" style="64" customWidth="1"/>
    <col min="8" max="8" width="6.42578125" style="88" customWidth="1"/>
    <col min="9" max="9" width="6.42578125" style="37" customWidth="1"/>
    <col min="10" max="10" width="4.42578125" style="55" customWidth="1"/>
    <col min="11" max="11" width="8.42578125" style="76" customWidth="1"/>
    <col min="12" max="12" width="7.7109375" style="30" customWidth="1"/>
    <col min="13" max="13" width="10.7109375" style="30" customWidth="1"/>
    <col min="14" max="14" width="7.7109375" style="39" customWidth="1"/>
    <col min="15" max="15" width="11.28515625" style="39" customWidth="1"/>
    <col min="16" max="16" width="9.42578125" style="39" customWidth="1"/>
    <col min="17" max="17" width="7.28515625" style="39" customWidth="1"/>
    <col min="18" max="18" width="8.42578125" style="39" customWidth="1"/>
    <col min="19" max="19" width="9" style="55" customWidth="1"/>
    <col min="20" max="20" width="8.42578125" style="55" customWidth="1"/>
    <col min="21" max="21" width="8.7109375" style="55" customWidth="1"/>
    <col min="22" max="22" width="4.7109375" style="55" customWidth="1"/>
    <col min="23" max="23" width="7.7109375" style="55" customWidth="1"/>
    <col min="24" max="24" width="6.85546875" style="55" customWidth="1"/>
    <col min="25" max="25" width="11.42578125" style="55"/>
    <col min="26" max="26" width="10.28515625" style="55" customWidth="1"/>
    <col min="27" max="261" width="11.42578125" style="55"/>
    <col min="262" max="262" width="3.85546875" style="55" customWidth="1"/>
    <col min="263" max="263" width="49.7109375" style="55" customWidth="1"/>
    <col min="264" max="264" width="29.42578125" style="55" customWidth="1"/>
    <col min="265" max="265" width="6.28515625" style="55" customWidth="1"/>
    <col min="266" max="266" width="4.28515625" style="55" customWidth="1"/>
    <col min="267" max="267" width="6.42578125" style="55" customWidth="1"/>
    <col min="268" max="268" width="3.28515625" style="55" customWidth="1"/>
    <col min="269" max="269" width="6" style="55" customWidth="1"/>
    <col min="270" max="270" width="5.7109375" style="55" bestFit="1" customWidth="1"/>
    <col min="271" max="271" width="7" style="55" customWidth="1"/>
    <col min="272" max="272" width="5.42578125" style="55" customWidth="1"/>
    <col min="273" max="273" width="5" style="55" customWidth="1"/>
    <col min="274" max="274" width="6" style="55" bestFit="1" customWidth="1"/>
    <col min="275" max="275" width="6.140625" style="55" customWidth="1"/>
    <col min="276" max="276" width="16.5703125" style="55" customWidth="1"/>
    <col min="277" max="517" width="11.42578125" style="55"/>
    <col min="518" max="518" width="3.85546875" style="55" customWidth="1"/>
    <col min="519" max="519" width="49.7109375" style="55" customWidth="1"/>
    <col min="520" max="520" width="29.42578125" style="55" customWidth="1"/>
    <col min="521" max="521" width="6.28515625" style="55" customWidth="1"/>
    <col min="522" max="522" width="4.28515625" style="55" customWidth="1"/>
    <col min="523" max="523" width="6.42578125" style="55" customWidth="1"/>
    <col min="524" max="524" width="3.28515625" style="55" customWidth="1"/>
    <col min="525" max="525" width="6" style="55" customWidth="1"/>
    <col min="526" max="526" width="5.7109375" style="55" bestFit="1" customWidth="1"/>
    <col min="527" max="527" width="7" style="55" customWidth="1"/>
    <col min="528" max="528" width="5.42578125" style="55" customWidth="1"/>
    <col min="529" max="529" width="5" style="55" customWidth="1"/>
    <col min="530" max="530" width="6" style="55" bestFit="1" customWidth="1"/>
    <col min="531" max="531" width="6.140625" style="55" customWidth="1"/>
    <col min="532" max="532" width="16.5703125" style="55" customWidth="1"/>
    <col min="533" max="773" width="11.42578125" style="55"/>
    <col min="774" max="774" width="3.85546875" style="55" customWidth="1"/>
    <col min="775" max="775" width="49.7109375" style="55" customWidth="1"/>
    <col min="776" max="776" width="29.42578125" style="55" customWidth="1"/>
    <col min="777" max="777" width="6.28515625" style="55" customWidth="1"/>
    <col min="778" max="778" width="4.28515625" style="55" customWidth="1"/>
    <col min="779" max="779" width="6.42578125" style="55" customWidth="1"/>
    <col min="780" max="780" width="3.28515625" style="55" customWidth="1"/>
    <col min="781" max="781" width="6" style="55" customWidth="1"/>
    <col min="782" max="782" width="5.7109375" style="55" bestFit="1" customWidth="1"/>
    <col min="783" max="783" width="7" style="55" customWidth="1"/>
    <col min="784" max="784" width="5.42578125" style="55" customWidth="1"/>
    <col min="785" max="785" width="5" style="55" customWidth="1"/>
    <col min="786" max="786" width="6" style="55" bestFit="1" customWidth="1"/>
    <col min="787" max="787" width="6.140625" style="55" customWidth="1"/>
    <col min="788" max="788" width="16.5703125" style="55" customWidth="1"/>
    <col min="789" max="1029" width="11.42578125" style="55"/>
    <col min="1030" max="1030" width="3.85546875" style="55" customWidth="1"/>
    <col min="1031" max="1031" width="49.7109375" style="55" customWidth="1"/>
    <col min="1032" max="1032" width="29.42578125" style="55" customWidth="1"/>
    <col min="1033" max="1033" width="6.28515625" style="55" customWidth="1"/>
    <col min="1034" max="1034" width="4.28515625" style="55" customWidth="1"/>
    <col min="1035" max="1035" width="6.42578125" style="55" customWidth="1"/>
    <col min="1036" max="1036" width="3.28515625" style="55" customWidth="1"/>
    <col min="1037" max="1037" width="6" style="55" customWidth="1"/>
    <col min="1038" max="1038" width="5.7109375" style="55" bestFit="1" customWidth="1"/>
    <col min="1039" max="1039" width="7" style="55" customWidth="1"/>
    <col min="1040" max="1040" width="5.42578125" style="55" customWidth="1"/>
    <col min="1041" max="1041" width="5" style="55" customWidth="1"/>
    <col min="1042" max="1042" width="6" style="55" bestFit="1" customWidth="1"/>
    <col min="1043" max="1043" width="6.140625" style="55" customWidth="1"/>
    <col min="1044" max="1044" width="16.5703125" style="55" customWidth="1"/>
    <col min="1045" max="1285" width="11.42578125" style="55"/>
    <col min="1286" max="1286" width="3.85546875" style="55" customWidth="1"/>
    <col min="1287" max="1287" width="49.7109375" style="55" customWidth="1"/>
    <col min="1288" max="1288" width="29.42578125" style="55" customWidth="1"/>
    <col min="1289" max="1289" width="6.28515625" style="55" customWidth="1"/>
    <col min="1290" max="1290" width="4.28515625" style="55" customWidth="1"/>
    <col min="1291" max="1291" width="6.42578125" style="55" customWidth="1"/>
    <col min="1292" max="1292" width="3.28515625" style="55" customWidth="1"/>
    <col min="1293" max="1293" width="6" style="55" customWidth="1"/>
    <col min="1294" max="1294" width="5.7109375" style="55" bestFit="1" customWidth="1"/>
    <col min="1295" max="1295" width="7" style="55" customWidth="1"/>
    <col min="1296" max="1296" width="5.42578125" style="55" customWidth="1"/>
    <col min="1297" max="1297" width="5" style="55" customWidth="1"/>
    <col min="1298" max="1298" width="6" style="55" bestFit="1" customWidth="1"/>
    <col min="1299" max="1299" width="6.140625" style="55" customWidth="1"/>
    <col min="1300" max="1300" width="16.5703125" style="55" customWidth="1"/>
    <col min="1301" max="1541" width="11.42578125" style="55"/>
    <col min="1542" max="1542" width="3.85546875" style="55" customWidth="1"/>
    <col min="1543" max="1543" width="49.7109375" style="55" customWidth="1"/>
    <col min="1544" max="1544" width="29.42578125" style="55" customWidth="1"/>
    <col min="1545" max="1545" width="6.28515625" style="55" customWidth="1"/>
    <col min="1546" max="1546" width="4.28515625" style="55" customWidth="1"/>
    <col min="1547" max="1547" width="6.42578125" style="55" customWidth="1"/>
    <col min="1548" max="1548" width="3.28515625" style="55" customWidth="1"/>
    <col min="1549" max="1549" width="6" style="55" customWidth="1"/>
    <col min="1550" max="1550" width="5.7109375" style="55" bestFit="1" customWidth="1"/>
    <col min="1551" max="1551" width="7" style="55" customWidth="1"/>
    <col min="1552" max="1552" width="5.42578125" style="55" customWidth="1"/>
    <col min="1553" max="1553" width="5" style="55" customWidth="1"/>
    <col min="1554" max="1554" width="6" style="55" bestFit="1" customWidth="1"/>
    <col min="1555" max="1555" width="6.140625" style="55" customWidth="1"/>
    <col min="1556" max="1556" width="16.5703125" style="55" customWidth="1"/>
    <col min="1557" max="1797" width="11.42578125" style="55"/>
    <col min="1798" max="1798" width="3.85546875" style="55" customWidth="1"/>
    <col min="1799" max="1799" width="49.7109375" style="55" customWidth="1"/>
    <col min="1800" max="1800" width="29.42578125" style="55" customWidth="1"/>
    <col min="1801" max="1801" width="6.28515625" style="55" customWidth="1"/>
    <col min="1802" max="1802" width="4.28515625" style="55" customWidth="1"/>
    <col min="1803" max="1803" width="6.42578125" style="55" customWidth="1"/>
    <col min="1804" max="1804" width="3.28515625" style="55" customWidth="1"/>
    <col min="1805" max="1805" width="6" style="55" customWidth="1"/>
    <col min="1806" max="1806" width="5.7109375" style="55" bestFit="1" customWidth="1"/>
    <col min="1807" max="1807" width="7" style="55" customWidth="1"/>
    <col min="1808" max="1808" width="5.42578125" style="55" customWidth="1"/>
    <col min="1809" max="1809" width="5" style="55" customWidth="1"/>
    <col min="1810" max="1810" width="6" style="55" bestFit="1" customWidth="1"/>
    <col min="1811" max="1811" width="6.140625" style="55" customWidth="1"/>
    <col min="1812" max="1812" width="16.5703125" style="55" customWidth="1"/>
    <col min="1813" max="2053" width="11.42578125" style="55"/>
    <col min="2054" max="2054" width="3.85546875" style="55" customWidth="1"/>
    <col min="2055" max="2055" width="49.7109375" style="55" customWidth="1"/>
    <col min="2056" max="2056" width="29.42578125" style="55" customWidth="1"/>
    <col min="2057" max="2057" width="6.28515625" style="55" customWidth="1"/>
    <col min="2058" max="2058" width="4.28515625" style="55" customWidth="1"/>
    <col min="2059" max="2059" width="6.42578125" style="55" customWidth="1"/>
    <col min="2060" max="2060" width="3.28515625" style="55" customWidth="1"/>
    <col min="2061" max="2061" width="6" style="55" customWidth="1"/>
    <col min="2062" max="2062" width="5.7109375" style="55" bestFit="1" customWidth="1"/>
    <col min="2063" max="2063" width="7" style="55" customWidth="1"/>
    <col min="2064" max="2064" width="5.42578125" style="55" customWidth="1"/>
    <col min="2065" max="2065" width="5" style="55" customWidth="1"/>
    <col min="2066" max="2066" width="6" style="55" bestFit="1" customWidth="1"/>
    <col min="2067" max="2067" width="6.140625" style="55" customWidth="1"/>
    <col min="2068" max="2068" width="16.5703125" style="55" customWidth="1"/>
    <col min="2069" max="2309" width="11.42578125" style="55"/>
    <col min="2310" max="2310" width="3.85546875" style="55" customWidth="1"/>
    <col min="2311" max="2311" width="49.7109375" style="55" customWidth="1"/>
    <col min="2312" max="2312" width="29.42578125" style="55" customWidth="1"/>
    <col min="2313" max="2313" width="6.28515625" style="55" customWidth="1"/>
    <col min="2314" max="2314" width="4.28515625" style="55" customWidth="1"/>
    <col min="2315" max="2315" width="6.42578125" style="55" customWidth="1"/>
    <col min="2316" max="2316" width="3.28515625" style="55" customWidth="1"/>
    <col min="2317" max="2317" width="6" style="55" customWidth="1"/>
    <col min="2318" max="2318" width="5.7109375" style="55" bestFit="1" customWidth="1"/>
    <col min="2319" max="2319" width="7" style="55" customWidth="1"/>
    <col min="2320" max="2320" width="5.42578125" style="55" customWidth="1"/>
    <col min="2321" max="2321" width="5" style="55" customWidth="1"/>
    <col min="2322" max="2322" width="6" style="55" bestFit="1" customWidth="1"/>
    <col min="2323" max="2323" width="6.140625" style="55" customWidth="1"/>
    <col min="2324" max="2324" width="16.5703125" style="55" customWidth="1"/>
    <col min="2325" max="2565" width="11.42578125" style="55"/>
    <col min="2566" max="2566" width="3.85546875" style="55" customWidth="1"/>
    <col min="2567" max="2567" width="49.7109375" style="55" customWidth="1"/>
    <col min="2568" max="2568" width="29.42578125" style="55" customWidth="1"/>
    <col min="2569" max="2569" width="6.28515625" style="55" customWidth="1"/>
    <col min="2570" max="2570" width="4.28515625" style="55" customWidth="1"/>
    <col min="2571" max="2571" width="6.42578125" style="55" customWidth="1"/>
    <col min="2572" max="2572" width="3.28515625" style="55" customWidth="1"/>
    <col min="2573" max="2573" width="6" style="55" customWidth="1"/>
    <col min="2574" max="2574" width="5.7109375" style="55" bestFit="1" customWidth="1"/>
    <col min="2575" max="2575" width="7" style="55" customWidth="1"/>
    <col min="2576" max="2576" width="5.42578125" style="55" customWidth="1"/>
    <col min="2577" max="2577" width="5" style="55" customWidth="1"/>
    <col min="2578" max="2578" width="6" style="55" bestFit="1" customWidth="1"/>
    <col min="2579" max="2579" width="6.140625" style="55" customWidth="1"/>
    <col min="2580" max="2580" width="16.5703125" style="55" customWidth="1"/>
    <col min="2581" max="2821" width="11.42578125" style="55"/>
    <col min="2822" max="2822" width="3.85546875" style="55" customWidth="1"/>
    <col min="2823" max="2823" width="49.7109375" style="55" customWidth="1"/>
    <col min="2824" max="2824" width="29.42578125" style="55" customWidth="1"/>
    <col min="2825" max="2825" width="6.28515625" style="55" customWidth="1"/>
    <col min="2826" max="2826" width="4.28515625" style="55" customWidth="1"/>
    <col min="2827" max="2827" width="6.42578125" style="55" customWidth="1"/>
    <col min="2828" max="2828" width="3.28515625" style="55" customWidth="1"/>
    <col min="2829" max="2829" width="6" style="55" customWidth="1"/>
    <col min="2830" max="2830" width="5.7109375" style="55" bestFit="1" customWidth="1"/>
    <col min="2831" max="2831" width="7" style="55" customWidth="1"/>
    <col min="2832" max="2832" width="5.42578125" style="55" customWidth="1"/>
    <col min="2833" max="2833" width="5" style="55" customWidth="1"/>
    <col min="2834" max="2834" width="6" style="55" bestFit="1" customWidth="1"/>
    <col min="2835" max="2835" width="6.140625" style="55" customWidth="1"/>
    <col min="2836" max="2836" width="16.5703125" style="55" customWidth="1"/>
    <col min="2837" max="3077" width="11.42578125" style="55"/>
    <col min="3078" max="3078" width="3.85546875" style="55" customWidth="1"/>
    <col min="3079" max="3079" width="49.7109375" style="55" customWidth="1"/>
    <col min="3080" max="3080" width="29.42578125" style="55" customWidth="1"/>
    <col min="3081" max="3081" width="6.28515625" style="55" customWidth="1"/>
    <col min="3082" max="3082" width="4.28515625" style="55" customWidth="1"/>
    <col min="3083" max="3083" width="6.42578125" style="55" customWidth="1"/>
    <col min="3084" max="3084" width="3.28515625" style="55" customWidth="1"/>
    <col min="3085" max="3085" width="6" style="55" customWidth="1"/>
    <col min="3086" max="3086" width="5.7109375" style="55" bestFit="1" customWidth="1"/>
    <col min="3087" max="3087" width="7" style="55" customWidth="1"/>
    <col min="3088" max="3088" width="5.42578125" style="55" customWidth="1"/>
    <col min="3089" max="3089" width="5" style="55" customWidth="1"/>
    <col min="3090" max="3090" width="6" style="55" bestFit="1" customWidth="1"/>
    <col min="3091" max="3091" width="6.140625" style="55" customWidth="1"/>
    <col min="3092" max="3092" width="16.5703125" style="55" customWidth="1"/>
    <col min="3093" max="3333" width="11.42578125" style="55"/>
    <col min="3334" max="3334" width="3.85546875" style="55" customWidth="1"/>
    <col min="3335" max="3335" width="49.7109375" style="55" customWidth="1"/>
    <col min="3336" max="3336" width="29.42578125" style="55" customWidth="1"/>
    <col min="3337" max="3337" width="6.28515625" style="55" customWidth="1"/>
    <col min="3338" max="3338" width="4.28515625" style="55" customWidth="1"/>
    <col min="3339" max="3339" width="6.42578125" style="55" customWidth="1"/>
    <col min="3340" max="3340" width="3.28515625" style="55" customWidth="1"/>
    <col min="3341" max="3341" width="6" style="55" customWidth="1"/>
    <col min="3342" max="3342" width="5.7109375" style="55" bestFit="1" customWidth="1"/>
    <col min="3343" max="3343" width="7" style="55" customWidth="1"/>
    <col min="3344" max="3344" width="5.42578125" style="55" customWidth="1"/>
    <col min="3345" max="3345" width="5" style="55" customWidth="1"/>
    <col min="3346" max="3346" width="6" style="55" bestFit="1" customWidth="1"/>
    <col min="3347" max="3347" width="6.140625" style="55" customWidth="1"/>
    <col min="3348" max="3348" width="16.5703125" style="55" customWidth="1"/>
    <col min="3349" max="3589" width="11.42578125" style="55"/>
    <col min="3590" max="3590" width="3.85546875" style="55" customWidth="1"/>
    <col min="3591" max="3591" width="49.7109375" style="55" customWidth="1"/>
    <col min="3592" max="3592" width="29.42578125" style="55" customWidth="1"/>
    <col min="3593" max="3593" width="6.28515625" style="55" customWidth="1"/>
    <col min="3594" max="3594" width="4.28515625" style="55" customWidth="1"/>
    <col min="3595" max="3595" width="6.42578125" style="55" customWidth="1"/>
    <col min="3596" max="3596" width="3.28515625" style="55" customWidth="1"/>
    <col min="3597" max="3597" width="6" style="55" customWidth="1"/>
    <col min="3598" max="3598" width="5.7109375" style="55" bestFit="1" customWidth="1"/>
    <col min="3599" max="3599" width="7" style="55" customWidth="1"/>
    <col min="3600" max="3600" width="5.42578125" style="55" customWidth="1"/>
    <col min="3601" max="3601" width="5" style="55" customWidth="1"/>
    <col min="3602" max="3602" width="6" style="55" bestFit="1" customWidth="1"/>
    <col min="3603" max="3603" width="6.140625" style="55" customWidth="1"/>
    <col min="3604" max="3604" width="16.5703125" style="55" customWidth="1"/>
    <col min="3605" max="3845" width="11.42578125" style="55"/>
    <col min="3846" max="3846" width="3.85546875" style="55" customWidth="1"/>
    <col min="3847" max="3847" width="49.7109375" style="55" customWidth="1"/>
    <col min="3848" max="3848" width="29.42578125" style="55" customWidth="1"/>
    <col min="3849" max="3849" width="6.28515625" style="55" customWidth="1"/>
    <col min="3850" max="3850" width="4.28515625" style="55" customWidth="1"/>
    <col min="3851" max="3851" width="6.42578125" style="55" customWidth="1"/>
    <col min="3852" max="3852" width="3.28515625" style="55" customWidth="1"/>
    <col min="3853" max="3853" width="6" style="55" customWidth="1"/>
    <col min="3854" max="3854" width="5.7109375" style="55" bestFit="1" customWidth="1"/>
    <col min="3855" max="3855" width="7" style="55" customWidth="1"/>
    <col min="3856" max="3856" width="5.42578125" style="55" customWidth="1"/>
    <col min="3857" max="3857" width="5" style="55" customWidth="1"/>
    <col min="3858" max="3858" width="6" style="55" bestFit="1" customWidth="1"/>
    <col min="3859" max="3859" width="6.140625" style="55" customWidth="1"/>
    <col min="3860" max="3860" width="16.5703125" style="55" customWidth="1"/>
    <col min="3861" max="4101" width="11.42578125" style="55"/>
    <col min="4102" max="4102" width="3.85546875" style="55" customWidth="1"/>
    <col min="4103" max="4103" width="49.7109375" style="55" customWidth="1"/>
    <col min="4104" max="4104" width="29.42578125" style="55" customWidth="1"/>
    <col min="4105" max="4105" width="6.28515625" style="55" customWidth="1"/>
    <col min="4106" max="4106" width="4.28515625" style="55" customWidth="1"/>
    <col min="4107" max="4107" width="6.42578125" style="55" customWidth="1"/>
    <col min="4108" max="4108" width="3.28515625" style="55" customWidth="1"/>
    <col min="4109" max="4109" width="6" style="55" customWidth="1"/>
    <col min="4110" max="4110" width="5.7109375" style="55" bestFit="1" customWidth="1"/>
    <col min="4111" max="4111" width="7" style="55" customWidth="1"/>
    <col min="4112" max="4112" width="5.42578125" style="55" customWidth="1"/>
    <col min="4113" max="4113" width="5" style="55" customWidth="1"/>
    <col min="4114" max="4114" width="6" style="55" bestFit="1" customWidth="1"/>
    <col min="4115" max="4115" width="6.140625" style="55" customWidth="1"/>
    <col min="4116" max="4116" width="16.5703125" style="55" customWidth="1"/>
    <col min="4117" max="4357" width="11.42578125" style="55"/>
    <col min="4358" max="4358" width="3.85546875" style="55" customWidth="1"/>
    <col min="4359" max="4359" width="49.7109375" style="55" customWidth="1"/>
    <col min="4360" max="4360" width="29.42578125" style="55" customWidth="1"/>
    <col min="4361" max="4361" width="6.28515625" style="55" customWidth="1"/>
    <col min="4362" max="4362" width="4.28515625" style="55" customWidth="1"/>
    <col min="4363" max="4363" width="6.42578125" style="55" customWidth="1"/>
    <col min="4364" max="4364" width="3.28515625" style="55" customWidth="1"/>
    <col min="4365" max="4365" width="6" style="55" customWidth="1"/>
    <col min="4366" max="4366" width="5.7109375" style="55" bestFit="1" customWidth="1"/>
    <col min="4367" max="4367" width="7" style="55" customWidth="1"/>
    <col min="4368" max="4368" width="5.42578125" style="55" customWidth="1"/>
    <col min="4369" max="4369" width="5" style="55" customWidth="1"/>
    <col min="4370" max="4370" width="6" style="55" bestFit="1" customWidth="1"/>
    <col min="4371" max="4371" width="6.140625" style="55" customWidth="1"/>
    <col min="4372" max="4372" width="16.5703125" style="55" customWidth="1"/>
    <col min="4373" max="4613" width="11.42578125" style="55"/>
    <col min="4614" max="4614" width="3.85546875" style="55" customWidth="1"/>
    <col min="4615" max="4615" width="49.7109375" style="55" customWidth="1"/>
    <col min="4616" max="4616" width="29.42578125" style="55" customWidth="1"/>
    <col min="4617" max="4617" width="6.28515625" style="55" customWidth="1"/>
    <col min="4618" max="4618" width="4.28515625" style="55" customWidth="1"/>
    <col min="4619" max="4619" width="6.42578125" style="55" customWidth="1"/>
    <col min="4620" max="4620" width="3.28515625" style="55" customWidth="1"/>
    <col min="4621" max="4621" width="6" style="55" customWidth="1"/>
    <col min="4622" max="4622" width="5.7109375" style="55" bestFit="1" customWidth="1"/>
    <col min="4623" max="4623" width="7" style="55" customWidth="1"/>
    <col min="4624" max="4624" width="5.42578125" style="55" customWidth="1"/>
    <col min="4625" max="4625" width="5" style="55" customWidth="1"/>
    <col min="4626" max="4626" width="6" style="55" bestFit="1" customWidth="1"/>
    <col min="4627" max="4627" width="6.140625" style="55" customWidth="1"/>
    <col min="4628" max="4628" width="16.5703125" style="55" customWidth="1"/>
    <col min="4629" max="4869" width="11.42578125" style="55"/>
    <col min="4870" max="4870" width="3.85546875" style="55" customWidth="1"/>
    <col min="4871" max="4871" width="49.7109375" style="55" customWidth="1"/>
    <col min="4872" max="4872" width="29.42578125" style="55" customWidth="1"/>
    <col min="4873" max="4873" width="6.28515625" style="55" customWidth="1"/>
    <col min="4874" max="4874" width="4.28515625" style="55" customWidth="1"/>
    <col min="4875" max="4875" width="6.42578125" style="55" customWidth="1"/>
    <col min="4876" max="4876" width="3.28515625" style="55" customWidth="1"/>
    <col min="4877" max="4877" width="6" style="55" customWidth="1"/>
    <col min="4878" max="4878" width="5.7109375" style="55" bestFit="1" customWidth="1"/>
    <col min="4879" max="4879" width="7" style="55" customWidth="1"/>
    <col min="4880" max="4880" width="5.42578125" style="55" customWidth="1"/>
    <col min="4881" max="4881" width="5" style="55" customWidth="1"/>
    <col min="4882" max="4882" width="6" style="55" bestFit="1" customWidth="1"/>
    <col min="4883" max="4883" width="6.140625" style="55" customWidth="1"/>
    <col min="4884" max="4884" width="16.5703125" style="55" customWidth="1"/>
    <col min="4885" max="5125" width="11.42578125" style="55"/>
    <col min="5126" max="5126" width="3.85546875" style="55" customWidth="1"/>
    <col min="5127" max="5127" width="49.7109375" style="55" customWidth="1"/>
    <col min="5128" max="5128" width="29.42578125" style="55" customWidth="1"/>
    <col min="5129" max="5129" width="6.28515625" style="55" customWidth="1"/>
    <col min="5130" max="5130" width="4.28515625" style="55" customWidth="1"/>
    <col min="5131" max="5131" width="6.42578125" style="55" customWidth="1"/>
    <col min="5132" max="5132" width="3.28515625" style="55" customWidth="1"/>
    <col min="5133" max="5133" width="6" style="55" customWidth="1"/>
    <col min="5134" max="5134" width="5.7109375" style="55" bestFit="1" customWidth="1"/>
    <col min="5135" max="5135" width="7" style="55" customWidth="1"/>
    <col min="5136" max="5136" width="5.42578125" style="55" customWidth="1"/>
    <col min="5137" max="5137" width="5" style="55" customWidth="1"/>
    <col min="5138" max="5138" width="6" style="55" bestFit="1" customWidth="1"/>
    <col min="5139" max="5139" width="6.140625" style="55" customWidth="1"/>
    <col min="5140" max="5140" width="16.5703125" style="55" customWidth="1"/>
    <col min="5141" max="5381" width="11.42578125" style="55"/>
    <col min="5382" max="5382" width="3.85546875" style="55" customWidth="1"/>
    <col min="5383" max="5383" width="49.7109375" style="55" customWidth="1"/>
    <col min="5384" max="5384" width="29.42578125" style="55" customWidth="1"/>
    <col min="5385" max="5385" width="6.28515625" style="55" customWidth="1"/>
    <col min="5386" max="5386" width="4.28515625" style="55" customWidth="1"/>
    <col min="5387" max="5387" width="6.42578125" style="55" customWidth="1"/>
    <col min="5388" max="5388" width="3.28515625" style="55" customWidth="1"/>
    <col min="5389" max="5389" width="6" style="55" customWidth="1"/>
    <col min="5390" max="5390" width="5.7109375" style="55" bestFit="1" customWidth="1"/>
    <col min="5391" max="5391" width="7" style="55" customWidth="1"/>
    <col min="5392" max="5392" width="5.42578125" style="55" customWidth="1"/>
    <col min="5393" max="5393" width="5" style="55" customWidth="1"/>
    <col min="5394" max="5394" width="6" style="55" bestFit="1" customWidth="1"/>
    <col min="5395" max="5395" width="6.140625" style="55" customWidth="1"/>
    <col min="5396" max="5396" width="16.5703125" style="55" customWidth="1"/>
    <col min="5397" max="5637" width="11.42578125" style="55"/>
    <col min="5638" max="5638" width="3.85546875" style="55" customWidth="1"/>
    <col min="5639" max="5639" width="49.7109375" style="55" customWidth="1"/>
    <col min="5640" max="5640" width="29.42578125" style="55" customWidth="1"/>
    <col min="5641" max="5641" width="6.28515625" style="55" customWidth="1"/>
    <col min="5642" max="5642" width="4.28515625" style="55" customWidth="1"/>
    <col min="5643" max="5643" width="6.42578125" style="55" customWidth="1"/>
    <col min="5644" max="5644" width="3.28515625" style="55" customWidth="1"/>
    <col min="5645" max="5645" width="6" style="55" customWidth="1"/>
    <col min="5646" max="5646" width="5.7109375" style="55" bestFit="1" customWidth="1"/>
    <col min="5647" max="5647" width="7" style="55" customWidth="1"/>
    <col min="5648" max="5648" width="5.42578125" style="55" customWidth="1"/>
    <col min="5649" max="5649" width="5" style="55" customWidth="1"/>
    <col min="5650" max="5650" width="6" style="55" bestFit="1" customWidth="1"/>
    <col min="5651" max="5651" width="6.140625" style="55" customWidth="1"/>
    <col min="5652" max="5652" width="16.5703125" style="55" customWidth="1"/>
    <col min="5653" max="5893" width="11.42578125" style="55"/>
    <col min="5894" max="5894" width="3.85546875" style="55" customWidth="1"/>
    <col min="5895" max="5895" width="49.7109375" style="55" customWidth="1"/>
    <col min="5896" max="5896" width="29.42578125" style="55" customWidth="1"/>
    <col min="5897" max="5897" width="6.28515625" style="55" customWidth="1"/>
    <col min="5898" max="5898" width="4.28515625" style="55" customWidth="1"/>
    <col min="5899" max="5899" width="6.42578125" style="55" customWidth="1"/>
    <col min="5900" max="5900" width="3.28515625" style="55" customWidth="1"/>
    <col min="5901" max="5901" width="6" style="55" customWidth="1"/>
    <col min="5902" max="5902" width="5.7109375" style="55" bestFit="1" customWidth="1"/>
    <col min="5903" max="5903" width="7" style="55" customWidth="1"/>
    <col min="5904" max="5904" width="5.42578125" style="55" customWidth="1"/>
    <col min="5905" max="5905" width="5" style="55" customWidth="1"/>
    <col min="5906" max="5906" width="6" style="55" bestFit="1" customWidth="1"/>
    <col min="5907" max="5907" width="6.140625" style="55" customWidth="1"/>
    <col min="5908" max="5908" width="16.5703125" style="55" customWidth="1"/>
    <col min="5909" max="6149" width="11.42578125" style="55"/>
    <col min="6150" max="6150" width="3.85546875" style="55" customWidth="1"/>
    <col min="6151" max="6151" width="49.7109375" style="55" customWidth="1"/>
    <col min="6152" max="6152" width="29.42578125" style="55" customWidth="1"/>
    <col min="6153" max="6153" width="6.28515625" style="55" customWidth="1"/>
    <col min="6154" max="6154" width="4.28515625" style="55" customWidth="1"/>
    <col min="6155" max="6155" width="6.42578125" style="55" customWidth="1"/>
    <col min="6156" max="6156" width="3.28515625" style="55" customWidth="1"/>
    <col min="6157" max="6157" width="6" style="55" customWidth="1"/>
    <col min="6158" max="6158" width="5.7109375" style="55" bestFit="1" customWidth="1"/>
    <col min="6159" max="6159" width="7" style="55" customWidth="1"/>
    <col min="6160" max="6160" width="5.42578125" style="55" customWidth="1"/>
    <col min="6161" max="6161" width="5" style="55" customWidth="1"/>
    <col min="6162" max="6162" width="6" style="55" bestFit="1" customWidth="1"/>
    <col min="6163" max="6163" width="6.140625" style="55" customWidth="1"/>
    <col min="6164" max="6164" width="16.5703125" style="55" customWidth="1"/>
    <col min="6165" max="6405" width="11.42578125" style="55"/>
    <col min="6406" max="6406" width="3.85546875" style="55" customWidth="1"/>
    <col min="6407" max="6407" width="49.7109375" style="55" customWidth="1"/>
    <col min="6408" max="6408" width="29.42578125" style="55" customWidth="1"/>
    <col min="6409" max="6409" width="6.28515625" style="55" customWidth="1"/>
    <col min="6410" max="6410" width="4.28515625" style="55" customWidth="1"/>
    <col min="6411" max="6411" width="6.42578125" style="55" customWidth="1"/>
    <col min="6412" max="6412" width="3.28515625" style="55" customWidth="1"/>
    <col min="6413" max="6413" width="6" style="55" customWidth="1"/>
    <col min="6414" max="6414" width="5.7109375" style="55" bestFit="1" customWidth="1"/>
    <col min="6415" max="6415" width="7" style="55" customWidth="1"/>
    <col min="6416" max="6416" width="5.42578125" style="55" customWidth="1"/>
    <col min="6417" max="6417" width="5" style="55" customWidth="1"/>
    <col min="6418" max="6418" width="6" style="55" bestFit="1" customWidth="1"/>
    <col min="6419" max="6419" width="6.140625" style="55" customWidth="1"/>
    <col min="6420" max="6420" width="16.5703125" style="55" customWidth="1"/>
    <col min="6421" max="6661" width="11.42578125" style="55"/>
    <col min="6662" max="6662" width="3.85546875" style="55" customWidth="1"/>
    <col min="6663" max="6663" width="49.7109375" style="55" customWidth="1"/>
    <col min="6664" max="6664" width="29.42578125" style="55" customWidth="1"/>
    <col min="6665" max="6665" width="6.28515625" style="55" customWidth="1"/>
    <col min="6666" max="6666" width="4.28515625" style="55" customWidth="1"/>
    <col min="6667" max="6667" width="6.42578125" style="55" customWidth="1"/>
    <col min="6668" max="6668" width="3.28515625" style="55" customWidth="1"/>
    <col min="6669" max="6669" width="6" style="55" customWidth="1"/>
    <col min="6670" max="6670" width="5.7109375" style="55" bestFit="1" customWidth="1"/>
    <col min="6671" max="6671" width="7" style="55" customWidth="1"/>
    <col min="6672" max="6672" width="5.42578125" style="55" customWidth="1"/>
    <col min="6673" max="6673" width="5" style="55" customWidth="1"/>
    <col min="6674" max="6674" width="6" style="55" bestFit="1" customWidth="1"/>
    <col min="6675" max="6675" width="6.140625" style="55" customWidth="1"/>
    <col min="6676" max="6676" width="16.5703125" style="55" customWidth="1"/>
    <col min="6677" max="6917" width="11.42578125" style="55"/>
    <col min="6918" max="6918" width="3.85546875" style="55" customWidth="1"/>
    <col min="6919" max="6919" width="49.7109375" style="55" customWidth="1"/>
    <col min="6920" max="6920" width="29.42578125" style="55" customWidth="1"/>
    <col min="6921" max="6921" width="6.28515625" style="55" customWidth="1"/>
    <col min="6922" max="6922" width="4.28515625" style="55" customWidth="1"/>
    <col min="6923" max="6923" width="6.42578125" style="55" customWidth="1"/>
    <col min="6924" max="6924" width="3.28515625" style="55" customWidth="1"/>
    <col min="6925" max="6925" width="6" style="55" customWidth="1"/>
    <col min="6926" max="6926" width="5.7109375" style="55" bestFit="1" customWidth="1"/>
    <col min="6927" max="6927" width="7" style="55" customWidth="1"/>
    <col min="6928" max="6928" width="5.42578125" style="55" customWidth="1"/>
    <col min="6929" max="6929" width="5" style="55" customWidth="1"/>
    <col min="6930" max="6930" width="6" style="55" bestFit="1" customWidth="1"/>
    <col min="6931" max="6931" width="6.140625" style="55" customWidth="1"/>
    <col min="6932" max="6932" width="16.5703125" style="55" customWidth="1"/>
    <col min="6933" max="7173" width="11.42578125" style="55"/>
    <col min="7174" max="7174" width="3.85546875" style="55" customWidth="1"/>
    <col min="7175" max="7175" width="49.7109375" style="55" customWidth="1"/>
    <col min="7176" max="7176" width="29.42578125" style="55" customWidth="1"/>
    <col min="7177" max="7177" width="6.28515625" style="55" customWidth="1"/>
    <col min="7178" max="7178" width="4.28515625" style="55" customWidth="1"/>
    <col min="7179" max="7179" width="6.42578125" style="55" customWidth="1"/>
    <col min="7180" max="7180" width="3.28515625" style="55" customWidth="1"/>
    <col min="7181" max="7181" width="6" style="55" customWidth="1"/>
    <col min="7182" max="7182" width="5.7109375" style="55" bestFit="1" customWidth="1"/>
    <col min="7183" max="7183" width="7" style="55" customWidth="1"/>
    <col min="7184" max="7184" width="5.42578125" style="55" customWidth="1"/>
    <col min="7185" max="7185" width="5" style="55" customWidth="1"/>
    <col min="7186" max="7186" width="6" style="55" bestFit="1" customWidth="1"/>
    <col min="7187" max="7187" width="6.140625" style="55" customWidth="1"/>
    <col min="7188" max="7188" width="16.5703125" style="55" customWidth="1"/>
    <col min="7189" max="7429" width="11.42578125" style="55"/>
    <col min="7430" max="7430" width="3.85546875" style="55" customWidth="1"/>
    <col min="7431" max="7431" width="49.7109375" style="55" customWidth="1"/>
    <col min="7432" max="7432" width="29.42578125" style="55" customWidth="1"/>
    <col min="7433" max="7433" width="6.28515625" style="55" customWidth="1"/>
    <col min="7434" max="7434" width="4.28515625" style="55" customWidth="1"/>
    <col min="7435" max="7435" width="6.42578125" style="55" customWidth="1"/>
    <col min="7436" max="7436" width="3.28515625" style="55" customWidth="1"/>
    <col min="7437" max="7437" width="6" style="55" customWidth="1"/>
    <col min="7438" max="7438" width="5.7109375" style="55" bestFit="1" customWidth="1"/>
    <col min="7439" max="7439" width="7" style="55" customWidth="1"/>
    <col min="7440" max="7440" width="5.42578125" style="55" customWidth="1"/>
    <col min="7441" max="7441" width="5" style="55" customWidth="1"/>
    <col min="7442" max="7442" width="6" style="55" bestFit="1" customWidth="1"/>
    <col min="7443" max="7443" width="6.140625" style="55" customWidth="1"/>
    <col min="7444" max="7444" width="16.5703125" style="55" customWidth="1"/>
    <col min="7445" max="7685" width="11.42578125" style="55"/>
    <col min="7686" max="7686" width="3.85546875" style="55" customWidth="1"/>
    <col min="7687" max="7687" width="49.7109375" style="55" customWidth="1"/>
    <col min="7688" max="7688" width="29.42578125" style="55" customWidth="1"/>
    <col min="7689" max="7689" width="6.28515625" style="55" customWidth="1"/>
    <col min="7690" max="7690" width="4.28515625" style="55" customWidth="1"/>
    <col min="7691" max="7691" width="6.42578125" style="55" customWidth="1"/>
    <col min="7692" max="7692" width="3.28515625" style="55" customWidth="1"/>
    <col min="7693" max="7693" width="6" style="55" customWidth="1"/>
    <col min="7694" max="7694" width="5.7109375" style="55" bestFit="1" customWidth="1"/>
    <col min="7695" max="7695" width="7" style="55" customWidth="1"/>
    <col min="7696" max="7696" width="5.42578125" style="55" customWidth="1"/>
    <col min="7697" max="7697" width="5" style="55" customWidth="1"/>
    <col min="7698" max="7698" width="6" style="55" bestFit="1" customWidth="1"/>
    <col min="7699" max="7699" width="6.140625" style="55" customWidth="1"/>
    <col min="7700" max="7700" width="16.5703125" style="55" customWidth="1"/>
    <col min="7701" max="7941" width="11.42578125" style="55"/>
    <col min="7942" max="7942" width="3.85546875" style="55" customWidth="1"/>
    <col min="7943" max="7943" width="49.7109375" style="55" customWidth="1"/>
    <col min="7944" max="7944" width="29.42578125" style="55" customWidth="1"/>
    <col min="7945" max="7945" width="6.28515625" style="55" customWidth="1"/>
    <col min="7946" max="7946" width="4.28515625" style="55" customWidth="1"/>
    <col min="7947" max="7947" width="6.42578125" style="55" customWidth="1"/>
    <col min="7948" max="7948" width="3.28515625" style="55" customWidth="1"/>
    <col min="7949" max="7949" width="6" style="55" customWidth="1"/>
    <col min="7950" max="7950" width="5.7109375" style="55" bestFit="1" customWidth="1"/>
    <col min="7951" max="7951" width="7" style="55" customWidth="1"/>
    <col min="7952" max="7952" width="5.42578125" style="55" customWidth="1"/>
    <col min="7953" max="7953" width="5" style="55" customWidth="1"/>
    <col min="7954" max="7954" width="6" style="55" bestFit="1" customWidth="1"/>
    <col min="7955" max="7955" width="6.140625" style="55" customWidth="1"/>
    <col min="7956" max="7956" width="16.5703125" style="55" customWidth="1"/>
    <col min="7957" max="8197" width="11.42578125" style="55"/>
    <col min="8198" max="8198" width="3.85546875" style="55" customWidth="1"/>
    <col min="8199" max="8199" width="49.7109375" style="55" customWidth="1"/>
    <col min="8200" max="8200" width="29.42578125" style="55" customWidth="1"/>
    <col min="8201" max="8201" width="6.28515625" style="55" customWidth="1"/>
    <col min="8202" max="8202" width="4.28515625" style="55" customWidth="1"/>
    <col min="8203" max="8203" width="6.42578125" style="55" customWidth="1"/>
    <col min="8204" max="8204" width="3.28515625" style="55" customWidth="1"/>
    <col min="8205" max="8205" width="6" style="55" customWidth="1"/>
    <col min="8206" max="8206" width="5.7109375" style="55" bestFit="1" customWidth="1"/>
    <col min="8207" max="8207" width="7" style="55" customWidth="1"/>
    <col min="8208" max="8208" width="5.42578125" style="55" customWidth="1"/>
    <col min="8209" max="8209" width="5" style="55" customWidth="1"/>
    <col min="8210" max="8210" width="6" style="55" bestFit="1" customWidth="1"/>
    <col min="8211" max="8211" width="6.140625" style="55" customWidth="1"/>
    <col min="8212" max="8212" width="16.5703125" style="55" customWidth="1"/>
    <col min="8213" max="8453" width="11.42578125" style="55"/>
    <col min="8454" max="8454" width="3.85546875" style="55" customWidth="1"/>
    <col min="8455" max="8455" width="49.7109375" style="55" customWidth="1"/>
    <col min="8456" max="8456" width="29.42578125" style="55" customWidth="1"/>
    <col min="8457" max="8457" width="6.28515625" style="55" customWidth="1"/>
    <col min="8458" max="8458" width="4.28515625" style="55" customWidth="1"/>
    <col min="8459" max="8459" width="6.42578125" style="55" customWidth="1"/>
    <col min="8460" max="8460" width="3.28515625" style="55" customWidth="1"/>
    <col min="8461" max="8461" width="6" style="55" customWidth="1"/>
    <col min="8462" max="8462" width="5.7109375" style="55" bestFit="1" customWidth="1"/>
    <col min="8463" max="8463" width="7" style="55" customWidth="1"/>
    <col min="8464" max="8464" width="5.42578125" style="55" customWidth="1"/>
    <col min="8465" max="8465" width="5" style="55" customWidth="1"/>
    <col min="8466" max="8466" width="6" style="55" bestFit="1" customWidth="1"/>
    <col min="8467" max="8467" width="6.140625" style="55" customWidth="1"/>
    <col min="8468" max="8468" width="16.5703125" style="55" customWidth="1"/>
    <col min="8469" max="8709" width="11.42578125" style="55"/>
    <col min="8710" max="8710" width="3.85546875" style="55" customWidth="1"/>
    <col min="8711" max="8711" width="49.7109375" style="55" customWidth="1"/>
    <col min="8712" max="8712" width="29.42578125" style="55" customWidth="1"/>
    <col min="8713" max="8713" width="6.28515625" style="55" customWidth="1"/>
    <col min="8714" max="8714" width="4.28515625" style="55" customWidth="1"/>
    <col min="8715" max="8715" width="6.42578125" style="55" customWidth="1"/>
    <col min="8716" max="8716" width="3.28515625" style="55" customWidth="1"/>
    <col min="8717" max="8717" width="6" style="55" customWidth="1"/>
    <col min="8718" max="8718" width="5.7109375" style="55" bestFit="1" customWidth="1"/>
    <col min="8719" max="8719" width="7" style="55" customWidth="1"/>
    <col min="8720" max="8720" width="5.42578125" style="55" customWidth="1"/>
    <col min="8721" max="8721" width="5" style="55" customWidth="1"/>
    <col min="8722" max="8722" width="6" style="55" bestFit="1" customWidth="1"/>
    <col min="8723" max="8723" width="6.140625" style="55" customWidth="1"/>
    <col min="8724" max="8724" width="16.5703125" style="55" customWidth="1"/>
    <col min="8725" max="8965" width="11.42578125" style="55"/>
    <col min="8966" max="8966" width="3.85546875" style="55" customWidth="1"/>
    <col min="8967" max="8967" width="49.7109375" style="55" customWidth="1"/>
    <col min="8968" max="8968" width="29.42578125" style="55" customWidth="1"/>
    <col min="8969" max="8969" width="6.28515625" style="55" customWidth="1"/>
    <col min="8970" max="8970" width="4.28515625" style="55" customWidth="1"/>
    <col min="8971" max="8971" width="6.42578125" style="55" customWidth="1"/>
    <col min="8972" max="8972" width="3.28515625" style="55" customWidth="1"/>
    <col min="8973" max="8973" width="6" style="55" customWidth="1"/>
    <col min="8974" max="8974" width="5.7109375" style="55" bestFit="1" customWidth="1"/>
    <col min="8975" max="8975" width="7" style="55" customWidth="1"/>
    <col min="8976" max="8976" width="5.42578125" style="55" customWidth="1"/>
    <col min="8977" max="8977" width="5" style="55" customWidth="1"/>
    <col min="8978" max="8978" width="6" style="55" bestFit="1" customWidth="1"/>
    <col min="8979" max="8979" width="6.140625" style="55" customWidth="1"/>
    <col min="8980" max="8980" width="16.5703125" style="55" customWidth="1"/>
    <col min="8981" max="9221" width="11.42578125" style="55"/>
    <col min="9222" max="9222" width="3.85546875" style="55" customWidth="1"/>
    <col min="9223" max="9223" width="49.7109375" style="55" customWidth="1"/>
    <col min="9224" max="9224" width="29.42578125" style="55" customWidth="1"/>
    <col min="9225" max="9225" width="6.28515625" style="55" customWidth="1"/>
    <col min="9226" max="9226" width="4.28515625" style="55" customWidth="1"/>
    <col min="9227" max="9227" width="6.42578125" style="55" customWidth="1"/>
    <col min="9228" max="9228" width="3.28515625" style="55" customWidth="1"/>
    <col min="9229" max="9229" width="6" style="55" customWidth="1"/>
    <col min="9230" max="9230" width="5.7109375" style="55" bestFit="1" customWidth="1"/>
    <col min="9231" max="9231" width="7" style="55" customWidth="1"/>
    <col min="9232" max="9232" width="5.42578125" style="55" customWidth="1"/>
    <col min="9233" max="9233" width="5" style="55" customWidth="1"/>
    <col min="9234" max="9234" width="6" style="55" bestFit="1" customWidth="1"/>
    <col min="9235" max="9235" width="6.140625" style="55" customWidth="1"/>
    <col min="9236" max="9236" width="16.5703125" style="55" customWidth="1"/>
    <col min="9237" max="9477" width="11.42578125" style="55"/>
    <col min="9478" max="9478" width="3.85546875" style="55" customWidth="1"/>
    <col min="9479" max="9479" width="49.7109375" style="55" customWidth="1"/>
    <col min="9480" max="9480" width="29.42578125" style="55" customWidth="1"/>
    <col min="9481" max="9481" width="6.28515625" style="55" customWidth="1"/>
    <col min="9482" max="9482" width="4.28515625" style="55" customWidth="1"/>
    <col min="9483" max="9483" width="6.42578125" style="55" customWidth="1"/>
    <col min="9484" max="9484" width="3.28515625" style="55" customWidth="1"/>
    <col min="9485" max="9485" width="6" style="55" customWidth="1"/>
    <col min="9486" max="9486" width="5.7109375" style="55" bestFit="1" customWidth="1"/>
    <col min="9487" max="9487" width="7" style="55" customWidth="1"/>
    <col min="9488" max="9488" width="5.42578125" style="55" customWidth="1"/>
    <col min="9489" max="9489" width="5" style="55" customWidth="1"/>
    <col min="9490" max="9490" width="6" style="55" bestFit="1" customWidth="1"/>
    <col min="9491" max="9491" width="6.140625" style="55" customWidth="1"/>
    <col min="9492" max="9492" width="16.5703125" style="55" customWidth="1"/>
    <col min="9493" max="9733" width="11.42578125" style="55"/>
    <col min="9734" max="9734" width="3.85546875" style="55" customWidth="1"/>
    <col min="9735" max="9735" width="49.7109375" style="55" customWidth="1"/>
    <col min="9736" max="9736" width="29.42578125" style="55" customWidth="1"/>
    <col min="9737" max="9737" width="6.28515625" style="55" customWidth="1"/>
    <col min="9738" max="9738" width="4.28515625" style="55" customWidth="1"/>
    <col min="9739" max="9739" width="6.42578125" style="55" customWidth="1"/>
    <col min="9740" max="9740" width="3.28515625" style="55" customWidth="1"/>
    <col min="9741" max="9741" width="6" style="55" customWidth="1"/>
    <col min="9742" max="9742" width="5.7109375" style="55" bestFit="1" customWidth="1"/>
    <col min="9743" max="9743" width="7" style="55" customWidth="1"/>
    <col min="9744" max="9744" width="5.42578125" style="55" customWidth="1"/>
    <col min="9745" max="9745" width="5" style="55" customWidth="1"/>
    <col min="9746" max="9746" width="6" style="55" bestFit="1" customWidth="1"/>
    <col min="9747" max="9747" width="6.140625" style="55" customWidth="1"/>
    <col min="9748" max="9748" width="16.5703125" style="55" customWidth="1"/>
    <col min="9749" max="9989" width="11.42578125" style="55"/>
    <col min="9990" max="9990" width="3.85546875" style="55" customWidth="1"/>
    <col min="9991" max="9991" width="49.7109375" style="55" customWidth="1"/>
    <col min="9992" max="9992" width="29.42578125" style="55" customWidth="1"/>
    <col min="9993" max="9993" width="6.28515625" style="55" customWidth="1"/>
    <col min="9994" max="9994" width="4.28515625" style="55" customWidth="1"/>
    <col min="9995" max="9995" width="6.42578125" style="55" customWidth="1"/>
    <col min="9996" max="9996" width="3.28515625" style="55" customWidth="1"/>
    <col min="9997" max="9997" width="6" style="55" customWidth="1"/>
    <col min="9998" max="9998" width="5.7109375" style="55" bestFit="1" customWidth="1"/>
    <col min="9999" max="9999" width="7" style="55" customWidth="1"/>
    <col min="10000" max="10000" width="5.42578125" style="55" customWidth="1"/>
    <col min="10001" max="10001" width="5" style="55" customWidth="1"/>
    <col min="10002" max="10002" width="6" style="55" bestFit="1" customWidth="1"/>
    <col min="10003" max="10003" width="6.140625" style="55" customWidth="1"/>
    <col min="10004" max="10004" width="16.5703125" style="55" customWidth="1"/>
    <col min="10005" max="10245" width="11.42578125" style="55"/>
    <col min="10246" max="10246" width="3.85546875" style="55" customWidth="1"/>
    <col min="10247" max="10247" width="49.7109375" style="55" customWidth="1"/>
    <col min="10248" max="10248" width="29.42578125" style="55" customWidth="1"/>
    <col min="10249" max="10249" width="6.28515625" style="55" customWidth="1"/>
    <col min="10250" max="10250" width="4.28515625" style="55" customWidth="1"/>
    <col min="10251" max="10251" width="6.42578125" style="55" customWidth="1"/>
    <col min="10252" max="10252" width="3.28515625" style="55" customWidth="1"/>
    <col min="10253" max="10253" width="6" style="55" customWidth="1"/>
    <col min="10254" max="10254" width="5.7109375" style="55" bestFit="1" customWidth="1"/>
    <col min="10255" max="10255" width="7" style="55" customWidth="1"/>
    <col min="10256" max="10256" width="5.42578125" style="55" customWidth="1"/>
    <col min="10257" max="10257" width="5" style="55" customWidth="1"/>
    <col min="10258" max="10258" width="6" style="55" bestFit="1" customWidth="1"/>
    <col min="10259" max="10259" width="6.140625" style="55" customWidth="1"/>
    <col min="10260" max="10260" width="16.5703125" style="55" customWidth="1"/>
    <col min="10261" max="10501" width="11.42578125" style="55"/>
    <col min="10502" max="10502" width="3.85546875" style="55" customWidth="1"/>
    <col min="10503" max="10503" width="49.7109375" style="55" customWidth="1"/>
    <col min="10504" max="10504" width="29.42578125" style="55" customWidth="1"/>
    <col min="10505" max="10505" width="6.28515625" style="55" customWidth="1"/>
    <col min="10506" max="10506" width="4.28515625" style="55" customWidth="1"/>
    <col min="10507" max="10507" width="6.42578125" style="55" customWidth="1"/>
    <col min="10508" max="10508" width="3.28515625" style="55" customWidth="1"/>
    <col min="10509" max="10509" width="6" style="55" customWidth="1"/>
    <col min="10510" max="10510" width="5.7109375" style="55" bestFit="1" customWidth="1"/>
    <col min="10511" max="10511" width="7" style="55" customWidth="1"/>
    <col min="10512" max="10512" width="5.42578125" style="55" customWidth="1"/>
    <col min="10513" max="10513" width="5" style="55" customWidth="1"/>
    <col min="10514" max="10514" width="6" style="55" bestFit="1" customWidth="1"/>
    <col min="10515" max="10515" width="6.140625" style="55" customWidth="1"/>
    <col min="10516" max="10516" width="16.5703125" style="55" customWidth="1"/>
    <col min="10517" max="10757" width="11.42578125" style="55"/>
    <col min="10758" max="10758" width="3.85546875" style="55" customWidth="1"/>
    <col min="10759" max="10759" width="49.7109375" style="55" customWidth="1"/>
    <col min="10760" max="10760" width="29.42578125" style="55" customWidth="1"/>
    <col min="10761" max="10761" width="6.28515625" style="55" customWidth="1"/>
    <col min="10762" max="10762" width="4.28515625" style="55" customWidth="1"/>
    <col min="10763" max="10763" width="6.42578125" style="55" customWidth="1"/>
    <col min="10764" max="10764" width="3.28515625" style="55" customWidth="1"/>
    <col min="10765" max="10765" width="6" style="55" customWidth="1"/>
    <col min="10766" max="10766" width="5.7109375" style="55" bestFit="1" customWidth="1"/>
    <col min="10767" max="10767" width="7" style="55" customWidth="1"/>
    <col min="10768" max="10768" width="5.42578125" style="55" customWidth="1"/>
    <col min="10769" max="10769" width="5" style="55" customWidth="1"/>
    <col min="10770" max="10770" width="6" style="55" bestFit="1" customWidth="1"/>
    <col min="10771" max="10771" width="6.140625" style="55" customWidth="1"/>
    <col min="10772" max="10772" width="16.5703125" style="55" customWidth="1"/>
    <col min="10773" max="11013" width="11.42578125" style="55"/>
    <col min="11014" max="11014" width="3.85546875" style="55" customWidth="1"/>
    <col min="11015" max="11015" width="49.7109375" style="55" customWidth="1"/>
    <col min="11016" max="11016" width="29.42578125" style="55" customWidth="1"/>
    <col min="11017" max="11017" width="6.28515625" style="55" customWidth="1"/>
    <col min="11018" max="11018" width="4.28515625" style="55" customWidth="1"/>
    <col min="11019" max="11019" width="6.42578125" style="55" customWidth="1"/>
    <col min="11020" max="11020" width="3.28515625" style="55" customWidth="1"/>
    <col min="11021" max="11021" width="6" style="55" customWidth="1"/>
    <col min="11022" max="11022" width="5.7109375" style="55" bestFit="1" customWidth="1"/>
    <col min="11023" max="11023" width="7" style="55" customWidth="1"/>
    <col min="11024" max="11024" width="5.42578125" style="55" customWidth="1"/>
    <col min="11025" max="11025" width="5" style="55" customWidth="1"/>
    <col min="11026" max="11026" width="6" style="55" bestFit="1" customWidth="1"/>
    <col min="11027" max="11027" width="6.140625" style="55" customWidth="1"/>
    <col min="11028" max="11028" width="16.5703125" style="55" customWidth="1"/>
    <col min="11029" max="11269" width="11.42578125" style="55"/>
    <col min="11270" max="11270" width="3.85546875" style="55" customWidth="1"/>
    <col min="11271" max="11271" width="49.7109375" style="55" customWidth="1"/>
    <col min="11272" max="11272" width="29.42578125" style="55" customWidth="1"/>
    <col min="11273" max="11273" width="6.28515625" style="55" customWidth="1"/>
    <col min="11274" max="11274" width="4.28515625" style="55" customWidth="1"/>
    <col min="11275" max="11275" width="6.42578125" style="55" customWidth="1"/>
    <col min="11276" max="11276" width="3.28515625" style="55" customWidth="1"/>
    <col min="11277" max="11277" width="6" style="55" customWidth="1"/>
    <col min="11278" max="11278" width="5.7109375" style="55" bestFit="1" customWidth="1"/>
    <col min="11279" max="11279" width="7" style="55" customWidth="1"/>
    <col min="11280" max="11280" width="5.42578125" style="55" customWidth="1"/>
    <col min="11281" max="11281" width="5" style="55" customWidth="1"/>
    <col min="11282" max="11282" width="6" style="55" bestFit="1" customWidth="1"/>
    <col min="11283" max="11283" width="6.140625" style="55" customWidth="1"/>
    <col min="11284" max="11284" width="16.5703125" style="55" customWidth="1"/>
    <col min="11285" max="11525" width="11.42578125" style="55"/>
    <col min="11526" max="11526" width="3.85546875" style="55" customWidth="1"/>
    <col min="11527" max="11527" width="49.7109375" style="55" customWidth="1"/>
    <col min="11528" max="11528" width="29.42578125" style="55" customWidth="1"/>
    <col min="11529" max="11529" width="6.28515625" style="55" customWidth="1"/>
    <col min="11530" max="11530" width="4.28515625" style="55" customWidth="1"/>
    <col min="11531" max="11531" width="6.42578125" style="55" customWidth="1"/>
    <col min="11532" max="11532" width="3.28515625" style="55" customWidth="1"/>
    <col min="11533" max="11533" width="6" style="55" customWidth="1"/>
    <col min="11534" max="11534" width="5.7109375" style="55" bestFit="1" customWidth="1"/>
    <col min="11535" max="11535" width="7" style="55" customWidth="1"/>
    <col min="11536" max="11536" width="5.42578125" style="55" customWidth="1"/>
    <col min="11537" max="11537" width="5" style="55" customWidth="1"/>
    <col min="11538" max="11538" width="6" style="55" bestFit="1" customWidth="1"/>
    <col min="11539" max="11539" width="6.140625" style="55" customWidth="1"/>
    <col min="11540" max="11540" width="16.5703125" style="55" customWidth="1"/>
    <col min="11541" max="11781" width="11.42578125" style="55"/>
    <col min="11782" max="11782" width="3.85546875" style="55" customWidth="1"/>
    <col min="11783" max="11783" width="49.7109375" style="55" customWidth="1"/>
    <col min="11784" max="11784" width="29.42578125" style="55" customWidth="1"/>
    <col min="11785" max="11785" width="6.28515625" style="55" customWidth="1"/>
    <col min="11786" max="11786" width="4.28515625" style="55" customWidth="1"/>
    <col min="11787" max="11787" width="6.42578125" style="55" customWidth="1"/>
    <col min="11788" max="11788" width="3.28515625" style="55" customWidth="1"/>
    <col min="11789" max="11789" width="6" style="55" customWidth="1"/>
    <col min="11790" max="11790" width="5.7109375" style="55" bestFit="1" customWidth="1"/>
    <col min="11791" max="11791" width="7" style="55" customWidth="1"/>
    <col min="11792" max="11792" width="5.42578125" style="55" customWidth="1"/>
    <col min="11793" max="11793" width="5" style="55" customWidth="1"/>
    <col min="11794" max="11794" width="6" style="55" bestFit="1" customWidth="1"/>
    <col min="11795" max="11795" width="6.140625" style="55" customWidth="1"/>
    <col min="11796" max="11796" width="16.5703125" style="55" customWidth="1"/>
    <col min="11797" max="12037" width="11.42578125" style="55"/>
    <col min="12038" max="12038" width="3.85546875" style="55" customWidth="1"/>
    <col min="12039" max="12039" width="49.7109375" style="55" customWidth="1"/>
    <col min="12040" max="12040" width="29.42578125" style="55" customWidth="1"/>
    <col min="12041" max="12041" width="6.28515625" style="55" customWidth="1"/>
    <col min="12042" max="12042" width="4.28515625" style="55" customWidth="1"/>
    <col min="12043" max="12043" width="6.42578125" style="55" customWidth="1"/>
    <col min="12044" max="12044" width="3.28515625" style="55" customWidth="1"/>
    <col min="12045" max="12045" width="6" style="55" customWidth="1"/>
    <col min="12046" max="12046" width="5.7109375" style="55" bestFit="1" customWidth="1"/>
    <col min="12047" max="12047" width="7" style="55" customWidth="1"/>
    <col min="12048" max="12048" width="5.42578125" style="55" customWidth="1"/>
    <col min="12049" max="12049" width="5" style="55" customWidth="1"/>
    <col min="12050" max="12050" width="6" style="55" bestFit="1" customWidth="1"/>
    <col min="12051" max="12051" width="6.140625" style="55" customWidth="1"/>
    <col min="12052" max="12052" width="16.5703125" style="55" customWidth="1"/>
    <col min="12053" max="12293" width="11.42578125" style="55"/>
    <col min="12294" max="12294" width="3.85546875" style="55" customWidth="1"/>
    <col min="12295" max="12295" width="49.7109375" style="55" customWidth="1"/>
    <col min="12296" max="12296" width="29.42578125" style="55" customWidth="1"/>
    <col min="12297" max="12297" width="6.28515625" style="55" customWidth="1"/>
    <col min="12298" max="12298" width="4.28515625" style="55" customWidth="1"/>
    <col min="12299" max="12299" width="6.42578125" style="55" customWidth="1"/>
    <col min="12300" max="12300" width="3.28515625" style="55" customWidth="1"/>
    <col min="12301" max="12301" width="6" style="55" customWidth="1"/>
    <col min="12302" max="12302" width="5.7109375" style="55" bestFit="1" customWidth="1"/>
    <col min="12303" max="12303" width="7" style="55" customWidth="1"/>
    <col min="12304" max="12304" width="5.42578125" style="55" customWidth="1"/>
    <col min="12305" max="12305" width="5" style="55" customWidth="1"/>
    <col min="12306" max="12306" width="6" style="55" bestFit="1" customWidth="1"/>
    <col min="12307" max="12307" width="6.140625" style="55" customWidth="1"/>
    <col min="12308" max="12308" width="16.5703125" style="55" customWidth="1"/>
    <col min="12309" max="12549" width="11.42578125" style="55"/>
    <col min="12550" max="12550" width="3.85546875" style="55" customWidth="1"/>
    <col min="12551" max="12551" width="49.7109375" style="55" customWidth="1"/>
    <col min="12552" max="12552" width="29.42578125" style="55" customWidth="1"/>
    <col min="12553" max="12553" width="6.28515625" style="55" customWidth="1"/>
    <col min="12554" max="12554" width="4.28515625" style="55" customWidth="1"/>
    <col min="12555" max="12555" width="6.42578125" style="55" customWidth="1"/>
    <col min="12556" max="12556" width="3.28515625" style="55" customWidth="1"/>
    <col min="12557" max="12557" width="6" style="55" customWidth="1"/>
    <col min="12558" max="12558" width="5.7109375" style="55" bestFit="1" customWidth="1"/>
    <col min="12559" max="12559" width="7" style="55" customWidth="1"/>
    <col min="12560" max="12560" width="5.42578125" style="55" customWidth="1"/>
    <col min="12561" max="12561" width="5" style="55" customWidth="1"/>
    <col min="12562" max="12562" width="6" style="55" bestFit="1" customWidth="1"/>
    <col min="12563" max="12563" width="6.140625" style="55" customWidth="1"/>
    <col min="12564" max="12564" width="16.5703125" style="55" customWidth="1"/>
    <col min="12565" max="12805" width="11.42578125" style="55"/>
    <col min="12806" max="12806" width="3.85546875" style="55" customWidth="1"/>
    <col min="12807" max="12807" width="49.7109375" style="55" customWidth="1"/>
    <col min="12808" max="12808" width="29.42578125" style="55" customWidth="1"/>
    <col min="12809" max="12809" width="6.28515625" style="55" customWidth="1"/>
    <col min="12810" max="12810" width="4.28515625" style="55" customWidth="1"/>
    <col min="12811" max="12811" width="6.42578125" style="55" customWidth="1"/>
    <col min="12812" max="12812" width="3.28515625" style="55" customWidth="1"/>
    <col min="12813" max="12813" width="6" style="55" customWidth="1"/>
    <col min="12814" max="12814" width="5.7109375" style="55" bestFit="1" customWidth="1"/>
    <col min="12815" max="12815" width="7" style="55" customWidth="1"/>
    <col min="12816" max="12816" width="5.42578125" style="55" customWidth="1"/>
    <col min="12817" max="12817" width="5" style="55" customWidth="1"/>
    <col min="12818" max="12818" width="6" style="55" bestFit="1" customWidth="1"/>
    <col min="12819" max="12819" width="6.140625" style="55" customWidth="1"/>
    <col min="12820" max="12820" width="16.5703125" style="55" customWidth="1"/>
    <col min="12821" max="13061" width="11.42578125" style="55"/>
    <col min="13062" max="13062" width="3.85546875" style="55" customWidth="1"/>
    <col min="13063" max="13063" width="49.7109375" style="55" customWidth="1"/>
    <col min="13064" max="13064" width="29.42578125" style="55" customWidth="1"/>
    <col min="13065" max="13065" width="6.28515625" style="55" customWidth="1"/>
    <col min="13066" max="13066" width="4.28515625" style="55" customWidth="1"/>
    <col min="13067" max="13067" width="6.42578125" style="55" customWidth="1"/>
    <col min="13068" max="13068" width="3.28515625" style="55" customWidth="1"/>
    <col min="13069" max="13069" width="6" style="55" customWidth="1"/>
    <col min="13070" max="13070" width="5.7109375" style="55" bestFit="1" customWidth="1"/>
    <col min="13071" max="13071" width="7" style="55" customWidth="1"/>
    <col min="13072" max="13072" width="5.42578125" style="55" customWidth="1"/>
    <col min="13073" max="13073" width="5" style="55" customWidth="1"/>
    <col min="13074" max="13074" width="6" style="55" bestFit="1" customWidth="1"/>
    <col min="13075" max="13075" width="6.140625" style="55" customWidth="1"/>
    <col min="13076" max="13076" width="16.5703125" style="55" customWidth="1"/>
    <col min="13077" max="13317" width="11.42578125" style="55"/>
    <col min="13318" max="13318" width="3.85546875" style="55" customWidth="1"/>
    <col min="13319" max="13319" width="49.7109375" style="55" customWidth="1"/>
    <col min="13320" max="13320" width="29.42578125" style="55" customWidth="1"/>
    <col min="13321" max="13321" width="6.28515625" style="55" customWidth="1"/>
    <col min="13322" max="13322" width="4.28515625" style="55" customWidth="1"/>
    <col min="13323" max="13323" width="6.42578125" style="55" customWidth="1"/>
    <col min="13324" max="13324" width="3.28515625" style="55" customWidth="1"/>
    <col min="13325" max="13325" width="6" style="55" customWidth="1"/>
    <col min="13326" max="13326" width="5.7109375" style="55" bestFit="1" customWidth="1"/>
    <col min="13327" max="13327" width="7" style="55" customWidth="1"/>
    <col min="13328" max="13328" width="5.42578125" style="55" customWidth="1"/>
    <col min="13329" max="13329" width="5" style="55" customWidth="1"/>
    <col min="13330" max="13330" width="6" style="55" bestFit="1" customWidth="1"/>
    <col min="13331" max="13331" width="6.140625" style="55" customWidth="1"/>
    <col min="13332" max="13332" width="16.5703125" style="55" customWidth="1"/>
    <col min="13333" max="13573" width="11.42578125" style="55"/>
    <col min="13574" max="13574" width="3.85546875" style="55" customWidth="1"/>
    <col min="13575" max="13575" width="49.7109375" style="55" customWidth="1"/>
    <col min="13576" max="13576" width="29.42578125" style="55" customWidth="1"/>
    <col min="13577" max="13577" width="6.28515625" style="55" customWidth="1"/>
    <col min="13578" max="13578" width="4.28515625" style="55" customWidth="1"/>
    <col min="13579" max="13579" width="6.42578125" style="55" customWidth="1"/>
    <col min="13580" max="13580" width="3.28515625" style="55" customWidth="1"/>
    <col min="13581" max="13581" width="6" style="55" customWidth="1"/>
    <col min="13582" max="13582" width="5.7109375" style="55" bestFit="1" customWidth="1"/>
    <col min="13583" max="13583" width="7" style="55" customWidth="1"/>
    <col min="13584" max="13584" width="5.42578125" style="55" customWidth="1"/>
    <col min="13585" max="13585" width="5" style="55" customWidth="1"/>
    <col min="13586" max="13586" width="6" style="55" bestFit="1" customWidth="1"/>
    <col min="13587" max="13587" width="6.140625" style="55" customWidth="1"/>
    <col min="13588" max="13588" width="16.5703125" style="55" customWidth="1"/>
    <col min="13589" max="13829" width="11.42578125" style="55"/>
    <col min="13830" max="13830" width="3.85546875" style="55" customWidth="1"/>
    <col min="13831" max="13831" width="49.7109375" style="55" customWidth="1"/>
    <col min="13832" max="13832" width="29.42578125" style="55" customWidth="1"/>
    <col min="13833" max="13833" width="6.28515625" style="55" customWidth="1"/>
    <col min="13834" max="13834" width="4.28515625" style="55" customWidth="1"/>
    <col min="13835" max="13835" width="6.42578125" style="55" customWidth="1"/>
    <col min="13836" max="13836" width="3.28515625" style="55" customWidth="1"/>
    <col min="13837" max="13837" width="6" style="55" customWidth="1"/>
    <col min="13838" max="13838" width="5.7109375" style="55" bestFit="1" customWidth="1"/>
    <col min="13839" max="13839" width="7" style="55" customWidth="1"/>
    <col min="13840" max="13840" width="5.42578125" style="55" customWidth="1"/>
    <col min="13841" max="13841" width="5" style="55" customWidth="1"/>
    <col min="13842" max="13842" width="6" style="55" bestFit="1" customWidth="1"/>
    <col min="13843" max="13843" width="6.140625" style="55" customWidth="1"/>
    <col min="13844" max="13844" width="16.5703125" style="55" customWidth="1"/>
    <col min="13845" max="14085" width="11.42578125" style="55"/>
    <col min="14086" max="14086" width="3.85546875" style="55" customWidth="1"/>
    <col min="14087" max="14087" width="49.7109375" style="55" customWidth="1"/>
    <col min="14088" max="14088" width="29.42578125" style="55" customWidth="1"/>
    <col min="14089" max="14089" width="6.28515625" style="55" customWidth="1"/>
    <col min="14090" max="14090" width="4.28515625" style="55" customWidth="1"/>
    <col min="14091" max="14091" width="6.42578125" style="55" customWidth="1"/>
    <col min="14092" max="14092" width="3.28515625" style="55" customWidth="1"/>
    <col min="14093" max="14093" width="6" style="55" customWidth="1"/>
    <col min="14094" max="14094" width="5.7109375" style="55" bestFit="1" customWidth="1"/>
    <col min="14095" max="14095" width="7" style="55" customWidth="1"/>
    <col min="14096" max="14096" width="5.42578125" style="55" customWidth="1"/>
    <col min="14097" max="14097" width="5" style="55" customWidth="1"/>
    <col min="14098" max="14098" width="6" style="55" bestFit="1" customWidth="1"/>
    <col min="14099" max="14099" width="6.140625" style="55" customWidth="1"/>
    <col min="14100" max="14100" width="16.5703125" style="55" customWidth="1"/>
    <col min="14101" max="14341" width="11.42578125" style="55"/>
    <col min="14342" max="14342" width="3.85546875" style="55" customWidth="1"/>
    <col min="14343" max="14343" width="49.7109375" style="55" customWidth="1"/>
    <col min="14344" max="14344" width="29.42578125" style="55" customWidth="1"/>
    <col min="14345" max="14345" width="6.28515625" style="55" customWidth="1"/>
    <col min="14346" max="14346" width="4.28515625" style="55" customWidth="1"/>
    <col min="14347" max="14347" width="6.42578125" style="55" customWidth="1"/>
    <col min="14348" max="14348" width="3.28515625" style="55" customWidth="1"/>
    <col min="14349" max="14349" width="6" style="55" customWidth="1"/>
    <col min="14350" max="14350" width="5.7109375" style="55" bestFit="1" customWidth="1"/>
    <col min="14351" max="14351" width="7" style="55" customWidth="1"/>
    <col min="14352" max="14352" width="5.42578125" style="55" customWidth="1"/>
    <col min="14353" max="14353" width="5" style="55" customWidth="1"/>
    <col min="14354" max="14354" width="6" style="55" bestFit="1" customWidth="1"/>
    <col min="14355" max="14355" width="6.140625" style="55" customWidth="1"/>
    <col min="14356" max="14356" width="16.5703125" style="55" customWidth="1"/>
    <col min="14357" max="14597" width="11.42578125" style="55"/>
    <col min="14598" max="14598" width="3.85546875" style="55" customWidth="1"/>
    <col min="14599" max="14599" width="49.7109375" style="55" customWidth="1"/>
    <col min="14600" max="14600" width="29.42578125" style="55" customWidth="1"/>
    <col min="14601" max="14601" width="6.28515625" style="55" customWidth="1"/>
    <col min="14602" max="14602" width="4.28515625" style="55" customWidth="1"/>
    <col min="14603" max="14603" width="6.42578125" style="55" customWidth="1"/>
    <col min="14604" max="14604" width="3.28515625" style="55" customWidth="1"/>
    <col min="14605" max="14605" width="6" style="55" customWidth="1"/>
    <col min="14606" max="14606" width="5.7109375" style="55" bestFit="1" customWidth="1"/>
    <col min="14607" max="14607" width="7" style="55" customWidth="1"/>
    <col min="14608" max="14608" width="5.42578125" style="55" customWidth="1"/>
    <col min="14609" max="14609" width="5" style="55" customWidth="1"/>
    <col min="14610" max="14610" width="6" style="55" bestFit="1" customWidth="1"/>
    <col min="14611" max="14611" width="6.140625" style="55" customWidth="1"/>
    <col min="14612" max="14612" width="16.5703125" style="55" customWidth="1"/>
    <col min="14613" max="14853" width="11.42578125" style="55"/>
    <col min="14854" max="14854" width="3.85546875" style="55" customWidth="1"/>
    <col min="14855" max="14855" width="49.7109375" style="55" customWidth="1"/>
    <col min="14856" max="14856" width="29.42578125" style="55" customWidth="1"/>
    <col min="14857" max="14857" width="6.28515625" style="55" customWidth="1"/>
    <col min="14858" max="14858" width="4.28515625" style="55" customWidth="1"/>
    <col min="14859" max="14859" width="6.42578125" style="55" customWidth="1"/>
    <col min="14860" max="14860" width="3.28515625" style="55" customWidth="1"/>
    <col min="14861" max="14861" width="6" style="55" customWidth="1"/>
    <col min="14862" max="14862" width="5.7109375" style="55" bestFit="1" customWidth="1"/>
    <col min="14863" max="14863" width="7" style="55" customWidth="1"/>
    <col min="14864" max="14864" width="5.42578125" style="55" customWidth="1"/>
    <col min="14865" max="14865" width="5" style="55" customWidth="1"/>
    <col min="14866" max="14866" width="6" style="55" bestFit="1" customWidth="1"/>
    <col min="14867" max="14867" width="6.140625" style="55" customWidth="1"/>
    <col min="14868" max="14868" width="16.5703125" style="55" customWidth="1"/>
    <col min="14869" max="15109" width="11.42578125" style="55"/>
    <col min="15110" max="15110" width="3.85546875" style="55" customWidth="1"/>
    <col min="15111" max="15111" width="49.7109375" style="55" customWidth="1"/>
    <col min="15112" max="15112" width="29.42578125" style="55" customWidth="1"/>
    <col min="15113" max="15113" width="6.28515625" style="55" customWidth="1"/>
    <col min="15114" max="15114" width="4.28515625" style="55" customWidth="1"/>
    <col min="15115" max="15115" width="6.42578125" style="55" customWidth="1"/>
    <col min="15116" max="15116" width="3.28515625" style="55" customWidth="1"/>
    <col min="15117" max="15117" width="6" style="55" customWidth="1"/>
    <col min="15118" max="15118" width="5.7109375" style="55" bestFit="1" customWidth="1"/>
    <col min="15119" max="15119" width="7" style="55" customWidth="1"/>
    <col min="15120" max="15120" width="5.42578125" style="55" customWidth="1"/>
    <col min="15121" max="15121" width="5" style="55" customWidth="1"/>
    <col min="15122" max="15122" width="6" style="55" bestFit="1" customWidth="1"/>
    <col min="15123" max="15123" width="6.140625" style="55" customWidth="1"/>
    <col min="15124" max="15124" width="16.5703125" style="55" customWidth="1"/>
    <col min="15125" max="15365" width="11.42578125" style="55"/>
    <col min="15366" max="15366" width="3.85546875" style="55" customWidth="1"/>
    <col min="15367" max="15367" width="49.7109375" style="55" customWidth="1"/>
    <col min="15368" max="15368" width="29.42578125" style="55" customWidth="1"/>
    <col min="15369" max="15369" width="6.28515625" style="55" customWidth="1"/>
    <col min="15370" max="15370" width="4.28515625" style="55" customWidth="1"/>
    <col min="15371" max="15371" width="6.42578125" style="55" customWidth="1"/>
    <col min="15372" max="15372" width="3.28515625" style="55" customWidth="1"/>
    <col min="15373" max="15373" width="6" style="55" customWidth="1"/>
    <col min="15374" max="15374" width="5.7109375" style="55" bestFit="1" customWidth="1"/>
    <col min="15375" max="15375" width="7" style="55" customWidth="1"/>
    <col min="15376" max="15376" width="5.42578125" style="55" customWidth="1"/>
    <col min="15377" max="15377" width="5" style="55" customWidth="1"/>
    <col min="15378" max="15378" width="6" style="55" bestFit="1" customWidth="1"/>
    <col min="15379" max="15379" width="6.140625" style="55" customWidth="1"/>
    <col min="15380" max="15380" width="16.5703125" style="55" customWidth="1"/>
    <col min="15381" max="15621" width="11.42578125" style="55"/>
    <col min="15622" max="15622" width="3.85546875" style="55" customWidth="1"/>
    <col min="15623" max="15623" width="49.7109375" style="55" customWidth="1"/>
    <col min="15624" max="15624" width="29.42578125" style="55" customWidth="1"/>
    <col min="15625" max="15625" width="6.28515625" style="55" customWidth="1"/>
    <col min="15626" max="15626" width="4.28515625" style="55" customWidth="1"/>
    <col min="15627" max="15627" width="6.42578125" style="55" customWidth="1"/>
    <col min="15628" max="15628" width="3.28515625" style="55" customWidth="1"/>
    <col min="15629" max="15629" width="6" style="55" customWidth="1"/>
    <col min="15630" max="15630" width="5.7109375" style="55" bestFit="1" customWidth="1"/>
    <col min="15631" max="15631" width="7" style="55" customWidth="1"/>
    <col min="15632" max="15632" width="5.42578125" style="55" customWidth="1"/>
    <col min="15633" max="15633" width="5" style="55" customWidth="1"/>
    <col min="15634" max="15634" width="6" style="55" bestFit="1" customWidth="1"/>
    <col min="15635" max="15635" width="6.140625" style="55" customWidth="1"/>
    <col min="15636" max="15636" width="16.5703125" style="55" customWidth="1"/>
    <col min="15637" max="15877" width="11.42578125" style="55"/>
    <col min="15878" max="15878" width="3.85546875" style="55" customWidth="1"/>
    <col min="15879" max="15879" width="49.7109375" style="55" customWidth="1"/>
    <col min="15880" max="15880" width="29.42578125" style="55" customWidth="1"/>
    <col min="15881" max="15881" width="6.28515625" style="55" customWidth="1"/>
    <col min="15882" max="15882" width="4.28515625" style="55" customWidth="1"/>
    <col min="15883" max="15883" width="6.42578125" style="55" customWidth="1"/>
    <col min="15884" max="15884" width="3.28515625" style="55" customWidth="1"/>
    <col min="15885" max="15885" width="6" style="55" customWidth="1"/>
    <col min="15886" max="15886" width="5.7109375" style="55" bestFit="1" customWidth="1"/>
    <col min="15887" max="15887" width="7" style="55" customWidth="1"/>
    <col min="15888" max="15888" width="5.42578125" style="55" customWidth="1"/>
    <col min="15889" max="15889" width="5" style="55" customWidth="1"/>
    <col min="15890" max="15890" width="6" style="55" bestFit="1" customWidth="1"/>
    <col min="15891" max="15891" width="6.140625" style="55" customWidth="1"/>
    <col min="15892" max="15892" width="16.5703125" style="55" customWidth="1"/>
    <col min="15893" max="16133" width="11.42578125" style="55"/>
    <col min="16134" max="16134" width="3.85546875" style="55" customWidth="1"/>
    <col min="16135" max="16135" width="49.7109375" style="55" customWidth="1"/>
    <col min="16136" max="16136" width="29.42578125" style="55" customWidth="1"/>
    <col min="16137" max="16137" width="6.28515625" style="55" customWidth="1"/>
    <col min="16138" max="16138" width="4.28515625" style="55" customWidth="1"/>
    <col min="16139" max="16139" width="6.42578125" style="55" customWidth="1"/>
    <col min="16140" max="16140" width="3.28515625" style="55" customWidth="1"/>
    <col min="16141" max="16141" width="6" style="55" customWidth="1"/>
    <col min="16142" max="16142" width="5.7109375" style="55" bestFit="1" customWidth="1"/>
    <col min="16143" max="16143" width="7" style="55" customWidth="1"/>
    <col min="16144" max="16144" width="5.42578125" style="55" customWidth="1"/>
    <col min="16145" max="16145" width="5" style="55" customWidth="1"/>
    <col min="16146" max="16146" width="6" style="55" bestFit="1" customWidth="1"/>
    <col min="16147" max="16147" width="6.140625" style="55" customWidth="1"/>
    <col min="16148" max="16148" width="16.5703125" style="55" customWidth="1"/>
    <col min="16149" max="16384" width="11.42578125" style="55"/>
  </cols>
  <sheetData>
    <row r="1" spans="1:26" ht="13.5" customHeight="1">
      <c r="B1" s="5845" t="str">
        <f>'Recap Sheet'!A1</f>
        <v>South Carolina School Food Service Purchasing Alliance,Inc</v>
      </c>
      <c r="C1" s="5845"/>
      <c r="D1" s="5845"/>
      <c r="E1" s="5845"/>
      <c r="F1" s="5845"/>
      <c r="G1" s="5845"/>
      <c r="H1" s="5845"/>
      <c r="I1" s="5845"/>
      <c r="J1" s="5845"/>
      <c r="K1" s="5845"/>
      <c r="L1" s="5845"/>
      <c r="M1" s="5845"/>
    </row>
    <row r="2" spans="1:26" ht="13.5" customHeight="1">
      <c r="B2" s="5845" t="str">
        <f>'Recap Sheet'!A2</f>
        <v>Solicitation #B00002425</v>
      </c>
      <c r="C2" s="5845"/>
      <c r="D2" s="5160"/>
      <c r="E2" s="5160"/>
      <c r="F2" s="5846" t="str">
        <f>'Recap Sheet'!B2</f>
        <v>Bid Period: August 1, 2024 - July 31, 2025</v>
      </c>
      <c r="G2" s="5846"/>
      <c r="H2" s="5846"/>
      <c r="I2" s="5846"/>
      <c r="J2" s="5846"/>
      <c r="K2" s="5846"/>
      <c r="L2" s="5846"/>
      <c r="M2" s="5846"/>
    </row>
    <row r="3" spans="1:26" ht="18" customHeight="1" thickBot="1">
      <c r="A3" s="174"/>
      <c r="B3" s="2359" t="str">
        <f>'Recap Sheet'!A3</f>
        <v xml:space="preserve">School Food Authority or Agency Name: </v>
      </c>
      <c r="C3" s="175"/>
      <c r="D3" s="175"/>
      <c r="E3" s="175"/>
      <c r="F3" s="5855" t="str">
        <f>'Recap Sheet'!A4</f>
        <v xml:space="preserve">Bidder's Name: </v>
      </c>
      <c r="G3" s="5855"/>
      <c r="H3" s="5855"/>
      <c r="I3" s="5855"/>
      <c r="J3" s="5855"/>
      <c r="K3" s="5855"/>
      <c r="L3" s="5855"/>
      <c r="M3" s="5855"/>
      <c r="N3" s="5855"/>
      <c r="O3" s="2359"/>
      <c r="P3" s="2359"/>
      <c r="Q3" s="2359"/>
      <c r="R3" s="115"/>
    </row>
    <row r="4" spans="1:26" s="6" customFormat="1" ht="18.75" customHeight="1" thickBot="1">
      <c r="A4" s="2223" t="s">
        <v>2263</v>
      </c>
      <c r="B4" s="117" t="str">
        <f>'Recap Sheet'!B3</f>
        <v>Lexington Richland School District Five</v>
      </c>
      <c r="C4" s="176" t="s">
        <v>19</v>
      </c>
      <c r="D4" s="177"/>
      <c r="E4" s="177"/>
      <c r="F4" s="5851">
        <f>'Recap Sheet'!B4</f>
        <v>0</v>
      </c>
      <c r="G4" s="5852"/>
      <c r="H4" s="5852"/>
      <c r="I4" s="5852"/>
      <c r="J4" s="5852"/>
      <c r="K4" s="5852"/>
      <c r="L4" s="5852"/>
      <c r="M4" s="5852"/>
      <c r="N4" s="5853"/>
      <c r="O4" s="2358"/>
      <c r="P4" s="2358"/>
      <c r="Q4" s="2358"/>
      <c r="R4" s="2369"/>
      <c r="S4" s="2380" t="s">
        <v>121</v>
      </c>
      <c r="T4" s="122"/>
      <c r="U4" s="122"/>
      <c r="V4" s="122"/>
      <c r="W4" s="122"/>
      <c r="X4" s="122"/>
      <c r="Y4" s="123"/>
      <c r="Z4" s="123"/>
    </row>
    <row r="5" spans="1:26" s="6" customFormat="1" ht="15" customHeight="1" thickBot="1">
      <c r="A5" s="2223">
        <v>2000</v>
      </c>
      <c r="B5" s="178" t="s">
        <v>20</v>
      </c>
      <c r="C5" s="179" t="s">
        <v>2741</v>
      </c>
      <c r="D5" s="2256"/>
      <c r="E5" s="180"/>
      <c r="F5" s="112"/>
      <c r="G5" s="5854" t="s">
        <v>0</v>
      </c>
      <c r="H5" s="5854"/>
      <c r="I5" s="5854"/>
      <c r="J5" s="5854"/>
      <c r="K5" s="5854"/>
      <c r="L5" s="118">
        <f>'Recap Sheet'!B5</f>
        <v>0</v>
      </c>
      <c r="M5" s="109"/>
      <c r="N5" s="181"/>
      <c r="O5" s="2370" t="s">
        <v>2742</v>
      </c>
      <c r="P5" s="5856" t="s">
        <v>2750</v>
      </c>
      <c r="Q5" s="5848" t="s">
        <v>2751</v>
      </c>
      <c r="R5" s="2368" t="s">
        <v>1148</v>
      </c>
      <c r="S5" s="146" t="s">
        <v>3355</v>
      </c>
      <c r="T5" s="60" t="s">
        <v>3357</v>
      </c>
      <c r="U5" s="60" t="s">
        <v>1314</v>
      </c>
      <c r="V5" s="2504" t="s">
        <v>2777</v>
      </c>
      <c r="W5" s="201" t="s">
        <v>123</v>
      </c>
      <c r="X5" s="60" t="s">
        <v>1312</v>
      </c>
      <c r="Y5" s="60" t="s">
        <v>3075</v>
      </c>
      <c r="Z5" s="4580" t="s">
        <v>3352</v>
      </c>
    </row>
    <row r="6" spans="1:26" ht="15" customHeight="1" thickBot="1">
      <c r="A6" s="2145" t="s">
        <v>2244</v>
      </c>
      <c r="B6" s="165"/>
      <c r="C6" s="165"/>
      <c r="D6" s="2252" t="s">
        <v>2281</v>
      </c>
      <c r="E6" s="182" t="s">
        <v>21</v>
      </c>
      <c r="F6" s="183" t="s">
        <v>22</v>
      </c>
      <c r="G6" s="184" t="s">
        <v>23</v>
      </c>
      <c r="H6" s="185" t="s">
        <v>24</v>
      </c>
      <c r="I6" s="184" t="s">
        <v>25</v>
      </c>
      <c r="J6" s="184" t="s">
        <v>26</v>
      </c>
      <c r="K6" s="185" t="s">
        <v>27</v>
      </c>
      <c r="L6" s="184" t="s">
        <v>28</v>
      </c>
      <c r="M6" s="186" t="s">
        <v>29</v>
      </c>
      <c r="N6" s="187" t="s">
        <v>30</v>
      </c>
      <c r="O6" s="2371" t="s">
        <v>2743</v>
      </c>
      <c r="P6" s="5857"/>
      <c r="Q6" s="5849"/>
      <c r="R6" s="60" t="s">
        <v>1155</v>
      </c>
      <c r="S6" s="146" t="s">
        <v>3356</v>
      </c>
      <c r="T6" s="98" t="s">
        <v>126</v>
      </c>
      <c r="U6" s="60" t="s">
        <v>3032</v>
      </c>
      <c r="V6" s="60" t="s">
        <v>2776</v>
      </c>
      <c r="W6" s="60" t="s">
        <v>1313</v>
      </c>
      <c r="X6" s="60" t="s">
        <v>1154</v>
      </c>
      <c r="Y6" s="60" t="s">
        <v>3076</v>
      </c>
      <c r="Z6" s="4581" t="s">
        <v>3353</v>
      </c>
    </row>
    <row r="7" spans="1:26" ht="15" customHeight="1" thickBot="1">
      <c r="A7" s="2145" t="s">
        <v>2245</v>
      </c>
      <c r="B7" s="9"/>
      <c r="C7" s="9"/>
      <c r="D7" s="17" t="s">
        <v>31</v>
      </c>
      <c r="E7" s="97" t="s">
        <v>31</v>
      </c>
      <c r="F7" s="89" t="s">
        <v>32</v>
      </c>
      <c r="G7" s="98" t="s">
        <v>33</v>
      </c>
      <c r="H7" s="99" t="s">
        <v>34</v>
      </c>
      <c r="I7" s="98" t="s">
        <v>35</v>
      </c>
      <c r="J7" s="98" t="s">
        <v>27</v>
      </c>
      <c r="K7" s="99" t="s">
        <v>36</v>
      </c>
      <c r="L7" s="98" t="s">
        <v>37</v>
      </c>
      <c r="M7" s="98" t="s">
        <v>36</v>
      </c>
      <c r="N7" s="100" t="s">
        <v>38</v>
      </c>
      <c r="O7" s="2372" t="s">
        <v>31</v>
      </c>
      <c r="P7" s="5858"/>
      <c r="Q7" s="5850"/>
      <c r="R7" s="98" t="s">
        <v>1150</v>
      </c>
      <c r="S7" s="143"/>
      <c r="U7" s="98" t="s">
        <v>3033</v>
      </c>
      <c r="V7" s="98" t="s">
        <v>2775</v>
      </c>
      <c r="W7" s="163" t="s">
        <v>36</v>
      </c>
      <c r="X7" s="163" t="s">
        <v>38</v>
      </c>
      <c r="Y7" s="3103" t="s">
        <v>3306</v>
      </c>
      <c r="Z7" s="4582" t="s">
        <v>3354</v>
      </c>
    </row>
    <row r="8" spans="1:26" s="15" customFormat="1" ht="15" customHeight="1" thickBot="1">
      <c r="A8" s="164"/>
      <c r="B8" s="164" t="s">
        <v>1259</v>
      </c>
      <c r="C8" s="10"/>
      <c r="D8" s="10"/>
      <c r="E8" s="10"/>
      <c r="F8" s="66"/>
      <c r="G8" s="67"/>
      <c r="H8" s="78"/>
      <c r="I8" s="12"/>
      <c r="J8" s="10"/>
      <c r="K8" s="75"/>
      <c r="L8" s="11"/>
      <c r="M8" s="11"/>
      <c r="N8" s="13"/>
      <c r="O8" s="2474" t="s">
        <v>2932</v>
      </c>
      <c r="P8" s="12"/>
      <c r="Q8" s="169">
        <v>100154</v>
      </c>
      <c r="R8" s="2472" t="s">
        <v>2768</v>
      </c>
      <c r="S8" s="169"/>
      <c r="T8" s="169"/>
      <c r="U8" s="3210">
        <v>3.0920000000000001</v>
      </c>
      <c r="V8" s="3102"/>
      <c r="W8" s="66"/>
      <c r="X8" s="2347"/>
      <c r="Y8" s="126"/>
      <c r="Z8" s="4583"/>
    </row>
    <row r="9" spans="1:26" s="15" customFormat="1" ht="15" customHeight="1" thickBot="1">
      <c r="A9" s="164"/>
      <c r="B9" s="164"/>
      <c r="C9" s="10"/>
      <c r="D9" s="3082"/>
      <c r="E9" s="3082"/>
      <c r="F9" s="66"/>
      <c r="G9" s="67"/>
      <c r="H9" s="78"/>
      <c r="I9" s="12"/>
      <c r="J9" s="10"/>
      <c r="K9" s="4463"/>
      <c r="L9" s="4505"/>
      <c r="M9" s="4505"/>
      <c r="N9" s="4506"/>
      <c r="O9" s="4559"/>
      <c r="P9" s="4530"/>
      <c r="Q9" s="4560"/>
      <c r="R9" s="4136"/>
      <c r="S9" s="4560"/>
      <c r="T9" s="4560"/>
      <c r="U9" s="4561"/>
      <c r="V9" s="4562"/>
      <c r="W9" s="4557"/>
      <c r="X9" s="2347"/>
      <c r="Y9" s="126"/>
      <c r="Z9" s="4583"/>
    </row>
    <row r="10" spans="1:26" s="15" customFormat="1" ht="15" customHeight="1" thickBot="1">
      <c r="A10" s="4097">
        <v>100</v>
      </c>
      <c r="B10" s="4095" t="s">
        <v>3986</v>
      </c>
      <c r="C10" s="4471" t="s">
        <v>2280</v>
      </c>
      <c r="D10" s="4210" t="s">
        <v>2327</v>
      </c>
      <c r="E10" s="4472"/>
      <c r="F10" s="4473" t="s">
        <v>1080</v>
      </c>
      <c r="G10" s="3754">
        <v>160</v>
      </c>
      <c r="H10" s="2108"/>
      <c r="I10" s="2437">
        <f>ROUND(H10*G10/G10,2)</f>
        <v>0</v>
      </c>
      <c r="J10" s="3750" t="s">
        <v>39</v>
      </c>
      <c r="K10" s="4071">
        <v>38.6</v>
      </c>
      <c r="L10" s="2740">
        <f>IF(OR(ISBLANK(K10),K10=0,H10=0,ISBLANK(H10)),,ROUND(K10+$L$5,2))</f>
        <v>0</v>
      </c>
      <c r="M10" s="3154">
        <f>ROUND(I10*L10,2)</f>
        <v>0</v>
      </c>
      <c r="N10" s="3807">
        <f>ROUND(L10/G10,4)</f>
        <v>0</v>
      </c>
      <c r="O10" s="2557"/>
      <c r="P10" s="2557"/>
      <c r="Q10" s="4540"/>
      <c r="R10" s="2740"/>
      <c r="S10" s="4541"/>
      <c r="T10" s="4542" t="s">
        <v>65</v>
      </c>
      <c r="U10" s="2658"/>
      <c r="V10" s="4543"/>
      <c r="W10" s="3887" t="s">
        <v>65</v>
      </c>
      <c r="X10" s="3887" t="s">
        <v>65</v>
      </c>
      <c r="Y10" s="3887"/>
      <c r="Z10" s="3887"/>
    </row>
    <row r="11" spans="1:26" s="15" customFormat="1" ht="15" customHeight="1">
      <c r="A11" s="275"/>
      <c r="B11" s="219" t="s">
        <v>1593</v>
      </c>
      <c r="C11" s="193" t="s">
        <v>2282</v>
      </c>
      <c r="D11" s="2267" t="s">
        <v>2328</v>
      </c>
      <c r="E11" s="114"/>
      <c r="F11" s="267" t="s">
        <v>1595</v>
      </c>
      <c r="G11" s="268">
        <v>240</v>
      </c>
      <c r="H11" s="269"/>
      <c r="I11" s="270">
        <f>ROUND(H10*G10/G11,2)</f>
        <v>0</v>
      </c>
      <c r="J11" s="271" t="s">
        <v>39</v>
      </c>
      <c r="K11" s="2068"/>
      <c r="L11" s="265">
        <f>IF(OR(ISBLANK(K11),K11=0,H10=0,ISBLANK(H10)),,ROUND(K11+$L$5,2))</f>
        <v>0</v>
      </c>
      <c r="M11" s="3136">
        <f>ROUND(I11*L11,2)</f>
        <v>0</v>
      </c>
      <c r="N11" s="3816">
        <f>ROUND(L11/G11,4)</f>
        <v>0</v>
      </c>
      <c r="O11" s="2373" t="s">
        <v>2744</v>
      </c>
      <c r="P11" s="2772" t="s">
        <v>1202</v>
      </c>
      <c r="Q11" s="2572">
        <v>104</v>
      </c>
      <c r="R11" s="3159">
        <v>46.47</v>
      </c>
      <c r="S11" s="3314">
        <v>9.1199999999999992</v>
      </c>
      <c r="T11" s="292">
        <f>ROUND($U$8*S11,2)</f>
        <v>28.2</v>
      </c>
      <c r="U11" s="292">
        <f>IF(ISBLANK(O11),,R11+T11)</f>
        <v>74.67</v>
      </c>
      <c r="V11" s="3421" t="s">
        <v>2778</v>
      </c>
      <c r="W11" s="254" t="b">
        <f>IF(ISNUMBER(R11),IF(V11="Y",(K11-T11)))</f>
        <v>0</v>
      </c>
      <c r="X11" s="2381">
        <f>W11/Q11</f>
        <v>0</v>
      </c>
      <c r="Y11" s="2382">
        <f>IF(V11="N",IF(ISNUMBER(R11),R11/Q11))</f>
        <v>0.44682692307692307</v>
      </c>
      <c r="Z11" s="4584">
        <f>U11/Q11</f>
        <v>0.71798076923076926</v>
      </c>
    </row>
    <row r="12" spans="1:26" s="15" customFormat="1" ht="15" customHeight="1">
      <c r="A12" s="275"/>
      <c r="B12" s="219" t="s">
        <v>1594</v>
      </c>
      <c r="C12" s="193" t="s">
        <v>65</v>
      </c>
      <c r="D12" s="2267"/>
      <c r="E12" s="124"/>
      <c r="F12" s="220"/>
      <c r="G12" s="168"/>
      <c r="H12" s="190"/>
      <c r="I12" s="206"/>
      <c r="J12" s="165"/>
      <c r="K12" s="127"/>
      <c r="L12" s="148"/>
      <c r="M12" s="148"/>
      <c r="N12" s="3857"/>
      <c r="O12" s="2360"/>
      <c r="P12" s="3331"/>
      <c r="Q12" s="3331"/>
      <c r="R12" s="208"/>
      <c r="S12" s="3315"/>
      <c r="T12" s="166"/>
      <c r="U12" s="166"/>
      <c r="V12" s="3422"/>
      <c r="W12" s="199"/>
      <c r="X12" s="199"/>
      <c r="Y12" s="3586"/>
      <c r="Z12" s="4585"/>
    </row>
    <row r="13" spans="1:26" s="15" customFormat="1" ht="15" customHeight="1" thickBot="1">
      <c r="A13" s="1086"/>
      <c r="B13" s="218" t="s">
        <v>1170</v>
      </c>
      <c r="C13" s="130"/>
      <c r="D13" s="2268"/>
      <c r="E13" s="153"/>
      <c r="F13" s="194"/>
      <c r="G13" s="195"/>
      <c r="H13" s="102"/>
      <c r="I13" s="18"/>
      <c r="J13" s="196"/>
      <c r="K13" s="197"/>
      <c r="L13" s="198"/>
      <c r="M13" s="198"/>
      <c r="N13" s="3858"/>
      <c r="O13" s="198"/>
      <c r="P13" s="3332"/>
      <c r="Q13" s="3332"/>
      <c r="R13" s="198"/>
      <c r="S13" s="3316"/>
      <c r="T13" s="25"/>
      <c r="U13" s="25"/>
      <c r="V13" s="3423"/>
      <c r="W13" s="36"/>
      <c r="X13" s="19"/>
      <c r="Y13" s="3587" t="s">
        <v>65</v>
      </c>
      <c r="Z13" s="3587"/>
    </row>
    <row r="14" spans="1:26" s="15" customFormat="1" ht="15" customHeight="1" thickBot="1">
      <c r="A14" s="4111">
        <v>101</v>
      </c>
      <c r="B14" s="276" t="s">
        <v>1203</v>
      </c>
      <c r="C14" s="256" t="s">
        <v>2335</v>
      </c>
      <c r="D14" s="649" t="s">
        <v>2283</v>
      </c>
      <c r="E14" s="277"/>
      <c r="F14" s="257" t="s">
        <v>1599</v>
      </c>
      <c r="G14" s="258">
        <v>320</v>
      </c>
      <c r="H14" s="454"/>
      <c r="I14" s="278">
        <f>ROUND(H14*G14/G14,2)</f>
        <v>0</v>
      </c>
      <c r="J14" s="275" t="s">
        <v>39</v>
      </c>
      <c r="K14" s="279">
        <v>159.19999999999999</v>
      </c>
      <c r="L14" s="242">
        <f>IF(OR(ISBLANK(K14),K14=0,H14=0,ISBLANK(H14)),,ROUND(K14+$L$5,2))</f>
        <v>0</v>
      </c>
      <c r="M14" s="3135">
        <f>ROUND(I14*L14,2)</f>
        <v>0</v>
      </c>
      <c r="N14" s="3807">
        <f>ROUND(L14/G14,4)</f>
        <v>0</v>
      </c>
      <c r="O14" s="649" t="s">
        <v>2284</v>
      </c>
      <c r="P14" s="3574" t="s">
        <v>3030</v>
      </c>
      <c r="Q14" s="2572">
        <v>320</v>
      </c>
      <c r="R14" s="3160"/>
      <c r="S14" s="3317">
        <v>64.52</v>
      </c>
      <c r="T14" s="291">
        <f>ROUND($U$8*S14,2)</f>
        <v>199.5</v>
      </c>
      <c r="U14" s="3158">
        <f t="shared" ref="U14:U16" si="0">IF(ISBLANK(O14),,R14+T14)</f>
        <v>199.5</v>
      </c>
      <c r="V14" s="3424" t="s">
        <v>2778</v>
      </c>
      <c r="W14" s="254" t="b">
        <f>IF(ISNUMBER(R14),IF(V14="Y",(K14-T14)))</f>
        <v>0</v>
      </c>
      <c r="X14" s="2381">
        <f>W14/G14</f>
        <v>0</v>
      </c>
      <c r="Y14" s="2382" t="b">
        <f>IF(V14="N",IF(ISNUMBER(R14),R14/Q14))</f>
        <v>0</v>
      </c>
      <c r="Z14" s="4586"/>
    </row>
    <row r="15" spans="1:26" s="15" customFormat="1" ht="15" customHeight="1">
      <c r="A15" s="861"/>
      <c r="B15" s="225" t="s">
        <v>1596</v>
      </c>
      <c r="C15" s="235" t="s">
        <v>4046</v>
      </c>
      <c r="D15" s="2379">
        <v>10000032040</v>
      </c>
      <c r="E15" s="3307"/>
      <c r="F15" s="267" t="s">
        <v>4472</v>
      </c>
      <c r="G15" s="2116" t="s">
        <v>4473</v>
      </c>
      <c r="H15" s="227"/>
      <c r="I15" s="274">
        <f>ROUND(H14*G14/G15,2)</f>
        <v>0</v>
      </c>
      <c r="J15" s="271" t="s">
        <v>39</v>
      </c>
      <c r="K15" s="2068"/>
      <c r="L15" s="265">
        <f>IF(OR(ISBLANK(K15),K15=0,H14=0,ISBLANK(H14)),,ROUND(K15+$L$5,2))</f>
        <v>0</v>
      </c>
      <c r="M15" s="3136">
        <f>ROUND(I15*L15,2)</f>
        <v>0</v>
      </c>
      <c r="N15" s="3816">
        <f>ROUND(L15/G15,4)</f>
        <v>0</v>
      </c>
      <c r="O15" s="2379">
        <v>10000032041</v>
      </c>
      <c r="P15" s="2699" t="s">
        <v>4474</v>
      </c>
      <c r="Q15" s="3333">
        <v>240</v>
      </c>
      <c r="R15" s="3161">
        <v>43.38</v>
      </c>
      <c r="S15" s="3317">
        <v>47.72</v>
      </c>
      <c r="T15" s="292">
        <f>ROUND($U$8*S15,2)</f>
        <v>147.55000000000001</v>
      </c>
      <c r="U15" s="292">
        <f t="shared" si="0"/>
        <v>190.93</v>
      </c>
      <c r="V15" s="3425" t="s">
        <v>2778</v>
      </c>
      <c r="W15" s="254" t="b">
        <f>IF(ISNUMBER(R15),IF(V15="Y",(K15-T15)))</f>
        <v>0</v>
      </c>
      <c r="X15" s="2381">
        <f>W15/G15</f>
        <v>0</v>
      </c>
      <c r="Y15" s="2382">
        <f>IF(V15="N",IF(ISNUMBER(R15),R15/Q15))</f>
        <v>0.18075000000000002</v>
      </c>
      <c r="Z15" s="4586">
        <f>U15/Q15</f>
        <v>0.7955416666666667</v>
      </c>
    </row>
    <row r="16" spans="1:26" s="15" customFormat="1" ht="15" customHeight="1">
      <c r="A16" s="777"/>
      <c r="B16" s="237" t="s">
        <v>1597</v>
      </c>
      <c r="C16" s="239" t="s">
        <v>4402</v>
      </c>
      <c r="D16" s="1816"/>
      <c r="E16" s="3307"/>
      <c r="F16" s="267"/>
      <c r="G16" s="2116"/>
      <c r="H16" s="227"/>
      <c r="I16" s="274"/>
      <c r="J16" s="229"/>
      <c r="K16" s="334"/>
      <c r="L16" s="242"/>
      <c r="M16" s="3135"/>
      <c r="N16" s="3807"/>
      <c r="O16" s="2377" t="s">
        <v>4400</v>
      </c>
      <c r="P16" s="3308" t="s">
        <v>4401</v>
      </c>
      <c r="Q16" s="3052">
        <v>240</v>
      </c>
      <c r="R16" s="3161"/>
      <c r="S16" s="3318">
        <v>53.19</v>
      </c>
      <c r="T16" s="292">
        <f>ROUND($U$8*S16,2)</f>
        <v>164.46</v>
      </c>
      <c r="U16" s="292">
        <f t="shared" si="0"/>
        <v>164.46</v>
      </c>
      <c r="V16" s="3425" t="s">
        <v>2778</v>
      </c>
      <c r="W16" s="234" t="b">
        <f>IF(ISNUMBER(R16),IF(V16="Y",(K16-T16)))</f>
        <v>0</v>
      </c>
      <c r="X16" s="2382" t="e">
        <f>W16/G16</f>
        <v>#DIV/0!</v>
      </c>
      <c r="Y16" s="2382" t="b">
        <f>IF(V16="N",IF(ISNUMBER(R16),R16/Q16))</f>
        <v>0</v>
      </c>
      <c r="Z16" s="4586"/>
    </row>
    <row r="17" spans="1:26" s="15" customFormat="1" ht="15" customHeight="1">
      <c r="A17" s="861"/>
      <c r="B17" s="225" t="s">
        <v>1598</v>
      </c>
      <c r="C17" s="239"/>
      <c r="D17" s="1816"/>
      <c r="E17" s="236"/>
      <c r="F17" s="225"/>
      <c r="G17" s="226"/>
      <c r="H17" s="227"/>
      <c r="I17" s="228"/>
      <c r="J17" s="229"/>
      <c r="K17" s="230"/>
      <c r="L17" s="242"/>
      <c r="M17" s="3135"/>
      <c r="N17" s="3807"/>
      <c r="O17" s="2377"/>
      <c r="P17" s="3575"/>
      <c r="Q17" s="3052"/>
      <c r="R17" s="233"/>
      <c r="S17" s="3318"/>
      <c r="T17" s="293"/>
      <c r="U17" s="293"/>
      <c r="V17" s="3426"/>
      <c r="W17" s="234"/>
      <c r="X17" s="234"/>
      <c r="Y17" s="2382"/>
      <c r="Z17" s="4586"/>
    </row>
    <row r="18" spans="1:26" s="15" customFormat="1" ht="15" customHeight="1" thickBot="1">
      <c r="A18" s="2148"/>
      <c r="B18" s="290" t="s">
        <v>1603</v>
      </c>
      <c r="C18" s="288"/>
      <c r="D18" s="716"/>
      <c r="E18" s="245"/>
      <c r="F18" s="467"/>
      <c r="G18" s="465"/>
      <c r="H18" s="456"/>
      <c r="I18" s="225"/>
      <c r="J18" s="225"/>
      <c r="K18" s="2375"/>
      <c r="L18" s="417"/>
      <c r="M18" s="3137"/>
      <c r="N18" s="3859"/>
      <c r="O18" s="2746"/>
      <c r="P18" s="3334"/>
      <c r="Q18" s="3334"/>
      <c r="R18" s="317"/>
      <c r="S18" s="3319"/>
      <c r="T18" s="250"/>
      <c r="U18" s="250"/>
      <c r="V18" s="3329"/>
      <c r="W18" s="250"/>
      <c r="X18" s="250"/>
      <c r="Y18" s="3588" t="s">
        <v>65</v>
      </c>
      <c r="Z18" s="3588"/>
    </row>
    <row r="19" spans="1:26" s="15" customFormat="1" ht="15" customHeight="1" thickBot="1">
      <c r="A19" s="2205">
        <v>102</v>
      </c>
      <c r="B19" s="289" t="s">
        <v>1071</v>
      </c>
      <c r="C19" s="15" t="s">
        <v>2321</v>
      </c>
      <c r="D19" s="649" t="s">
        <v>2322</v>
      </c>
      <c r="E19" s="277"/>
      <c r="F19" s="282" t="s">
        <v>45</v>
      </c>
      <c r="G19" s="348">
        <v>240</v>
      </c>
      <c r="H19" s="454">
        <v>50</v>
      </c>
      <c r="I19" s="262">
        <f>ROUND(H19*G24/G24,2)</f>
        <v>50</v>
      </c>
      <c r="J19" s="282" t="s">
        <v>39</v>
      </c>
      <c r="K19" s="279">
        <v>108</v>
      </c>
      <c r="L19" s="242">
        <f>IF(OR(ISBLANK(K19),K19=0,H19=0,ISBLANK(H19)),,ROUND(K19+$L$5,2))</f>
        <v>108</v>
      </c>
      <c r="M19" s="3135">
        <f t="shared" ref="M19:M24" si="1">ROUND(I19*L19,2)</f>
        <v>5400</v>
      </c>
      <c r="N19" s="3807">
        <f t="shared" ref="N19:N24" si="2">ROUND(L19/G19,4)</f>
        <v>0.45</v>
      </c>
      <c r="O19" s="3078" t="s">
        <v>2323</v>
      </c>
      <c r="P19" s="3576" t="s">
        <v>45</v>
      </c>
      <c r="Q19" s="2572">
        <v>240</v>
      </c>
      <c r="R19" s="3160"/>
      <c r="S19" s="3317">
        <v>28.06</v>
      </c>
      <c r="T19" s="291">
        <f t="shared" ref="T19:T24" si="3">ROUND($U$8*S19,2)</f>
        <v>86.76</v>
      </c>
      <c r="U19" s="3158">
        <f t="shared" ref="U19:U22" si="4">IF(ISBLANK(O19),,R19+T19)</f>
        <v>86.76</v>
      </c>
      <c r="V19" s="3424" t="s">
        <v>2778</v>
      </c>
      <c r="W19" s="254" t="b">
        <f t="shared" ref="W19:W24" si="5">IF(ISNUMBER(R19),IF(V19="Y",(K19-T19)))</f>
        <v>0</v>
      </c>
      <c r="X19" s="2381">
        <f t="shared" ref="X19:X27" si="6">W19/G19</f>
        <v>0</v>
      </c>
      <c r="Y19" s="2382" t="b">
        <f>IF(V19="N",IF(ISNUMBER(R19),R19/Q19))</f>
        <v>0</v>
      </c>
      <c r="Z19" s="4586"/>
    </row>
    <row r="20" spans="1:26" s="15" customFormat="1" ht="15" customHeight="1">
      <c r="A20" s="861"/>
      <c r="B20" s="225" t="s">
        <v>1211</v>
      </c>
      <c r="C20" s="235" t="s">
        <v>2317</v>
      </c>
      <c r="D20" s="649" t="s">
        <v>2316</v>
      </c>
      <c r="E20" s="2266"/>
      <c r="F20" s="225" t="s">
        <v>1213</v>
      </c>
      <c r="G20" s="226">
        <v>192</v>
      </c>
      <c r="H20" s="227"/>
      <c r="I20" s="270">
        <f>ROUND(H19*G24/G20,2)</f>
        <v>16.670000000000002</v>
      </c>
      <c r="J20" s="225" t="s">
        <v>39</v>
      </c>
      <c r="K20" s="2068"/>
      <c r="L20" s="1199">
        <f>IF(OR(ISBLANK(K20),K20=0,H19=0,ISBLANK(H19)),,ROUND(K20+$L$5,2))</f>
        <v>0</v>
      </c>
      <c r="M20" s="3138">
        <f t="shared" si="1"/>
        <v>0</v>
      </c>
      <c r="N20" s="3807">
        <f t="shared" si="2"/>
        <v>0</v>
      </c>
      <c r="O20" s="649" t="s">
        <v>2314</v>
      </c>
      <c r="P20" s="2896" t="s">
        <v>3053</v>
      </c>
      <c r="Q20" s="2572">
        <v>192</v>
      </c>
      <c r="R20" s="3161"/>
      <c r="S20" s="3318">
        <v>24.934999999999999</v>
      </c>
      <c r="T20" s="292">
        <f t="shared" si="3"/>
        <v>77.099999999999994</v>
      </c>
      <c r="U20" s="292">
        <f t="shared" si="4"/>
        <v>77.099999999999994</v>
      </c>
      <c r="V20" s="3425" t="s">
        <v>2778</v>
      </c>
      <c r="W20" s="234" t="b">
        <f t="shared" si="5"/>
        <v>0</v>
      </c>
      <c r="X20" s="2382">
        <f t="shared" si="6"/>
        <v>0</v>
      </c>
      <c r="Y20" s="2382" t="b">
        <f>IF(V20="N",IF(ISNUMBER(R20),R20/Q20))</f>
        <v>0</v>
      </c>
      <c r="Z20" s="4586"/>
    </row>
    <row r="21" spans="1:26" s="15" customFormat="1" ht="15" customHeight="1">
      <c r="A21" s="861"/>
      <c r="B21" s="225" t="s">
        <v>1600</v>
      </c>
      <c r="C21" s="814" t="s">
        <v>4402</v>
      </c>
      <c r="D21" s="649"/>
      <c r="E21" s="2266"/>
      <c r="F21" s="225"/>
      <c r="G21" s="226"/>
      <c r="H21" s="227"/>
      <c r="I21" s="270"/>
      <c r="J21" s="225"/>
      <c r="K21" s="334"/>
      <c r="L21" s="1199"/>
      <c r="M21" s="3138"/>
      <c r="N21" s="3814"/>
      <c r="O21" s="649" t="s">
        <v>2318</v>
      </c>
      <c r="P21" s="2532" t="s">
        <v>3054</v>
      </c>
      <c r="Q21" s="2532">
        <v>256</v>
      </c>
      <c r="R21" s="3161"/>
      <c r="S21" s="3318">
        <v>34.340000000000003</v>
      </c>
      <c r="T21" s="292">
        <f t="shared" si="3"/>
        <v>106.18</v>
      </c>
      <c r="U21" s="292">
        <f t="shared" si="4"/>
        <v>106.18</v>
      </c>
      <c r="V21" s="3425" t="s">
        <v>2778</v>
      </c>
      <c r="W21" s="234" t="b">
        <f t="shared" si="5"/>
        <v>0</v>
      </c>
      <c r="X21" s="2382" t="e">
        <f t="shared" si="6"/>
        <v>#DIV/0!</v>
      </c>
      <c r="Y21" s="2382" t="b">
        <f>IF(V21="N",IF(ISNUMBER(R21),R21/Q21))</f>
        <v>0</v>
      </c>
      <c r="Z21" s="4586">
        <f>U21/Q21</f>
        <v>0.41476562500000003</v>
      </c>
    </row>
    <row r="22" spans="1:26" s="15" customFormat="1" ht="15" customHeight="1">
      <c r="A22" s="861"/>
      <c r="B22" s="225" t="s">
        <v>1601</v>
      </c>
      <c r="C22" s="2258" t="s">
        <v>2282</v>
      </c>
      <c r="D22" s="1816" t="s">
        <v>4058</v>
      </c>
      <c r="E22" s="2266"/>
      <c r="F22" s="2532" t="s">
        <v>4061</v>
      </c>
      <c r="G22" s="226">
        <v>184</v>
      </c>
      <c r="H22" s="227"/>
      <c r="I22" s="270">
        <f>ROUND(H19*G24/G22,2)</f>
        <v>17.39</v>
      </c>
      <c r="J22" s="225" t="s">
        <v>39</v>
      </c>
      <c r="K22" s="2068"/>
      <c r="L22" s="1199">
        <f>IF(OR(ISBLANK(K22),K22=0,H19=0,ISBLANK(H19)),,ROUND(K22+$L$5,2))</f>
        <v>0</v>
      </c>
      <c r="M22" s="3138">
        <f t="shared" si="1"/>
        <v>0</v>
      </c>
      <c r="N22" s="3814">
        <f t="shared" si="2"/>
        <v>0</v>
      </c>
      <c r="O22" s="1816" t="s">
        <v>4059</v>
      </c>
      <c r="P22" s="2532" t="s">
        <v>4061</v>
      </c>
      <c r="Q22" s="2532">
        <v>171</v>
      </c>
      <c r="R22" s="3161"/>
      <c r="S22" s="3318">
        <v>23.55</v>
      </c>
      <c r="T22" s="292">
        <f t="shared" si="3"/>
        <v>72.819999999999993</v>
      </c>
      <c r="U22" s="292">
        <f t="shared" si="4"/>
        <v>72.819999999999993</v>
      </c>
      <c r="V22" s="3425" t="s">
        <v>2778</v>
      </c>
      <c r="W22" s="234" t="b">
        <f t="shared" si="5"/>
        <v>0</v>
      </c>
      <c r="X22" s="2382">
        <f t="shared" si="6"/>
        <v>0</v>
      </c>
      <c r="Y22" s="2382" t="b">
        <f>IF(V22="N",IF(ISNUMBER(R22),R22/Q22))</f>
        <v>0</v>
      </c>
      <c r="Z22" s="4586"/>
    </row>
    <row r="23" spans="1:26" s="15" customFormat="1" ht="15" customHeight="1">
      <c r="A23" s="251"/>
      <c r="B23" s="257" t="s">
        <v>1602</v>
      </c>
      <c r="C23" s="814" t="s">
        <v>2320</v>
      </c>
      <c r="D23" s="1816">
        <v>55668</v>
      </c>
      <c r="E23" s="2266"/>
      <c r="F23" s="813" t="s">
        <v>1145</v>
      </c>
      <c r="G23" s="815">
        <v>64</v>
      </c>
      <c r="H23" s="227"/>
      <c r="I23" s="270">
        <f>ROUND(H19*G24/G23,2)</f>
        <v>50</v>
      </c>
      <c r="J23" s="225" t="s">
        <v>39</v>
      </c>
      <c r="K23" s="2068"/>
      <c r="L23" s="1199">
        <f>IF(OR(ISBLANK(K23),K23=0,H19=0,ISBLANK(H19)),,ROUND(K23+$L$5,2))</f>
        <v>0</v>
      </c>
      <c r="M23" s="3138">
        <f t="shared" si="1"/>
        <v>0</v>
      </c>
      <c r="N23" s="3860">
        <f t="shared" si="2"/>
        <v>0</v>
      </c>
      <c r="O23" s="1199"/>
      <c r="P23" s="3335"/>
      <c r="Q23" s="3335"/>
      <c r="R23" s="406"/>
      <c r="S23" s="3318"/>
      <c r="T23" s="2656"/>
      <c r="U23" s="2656"/>
      <c r="V23" s="3427"/>
      <c r="W23" s="2727"/>
      <c r="X23" s="2727"/>
      <c r="Y23" s="3309"/>
      <c r="Z23" s="3977"/>
    </row>
    <row r="24" spans="1:26" s="15" customFormat="1" ht="15" customHeight="1">
      <c r="A24" s="251"/>
      <c r="B24" s="2376" t="s">
        <v>1212</v>
      </c>
      <c r="C24" s="256" t="s">
        <v>4489</v>
      </c>
      <c r="D24" s="1816">
        <v>10000075050</v>
      </c>
      <c r="E24" s="277"/>
      <c r="F24" s="257" t="s">
        <v>4475</v>
      </c>
      <c r="G24" s="348">
        <v>64</v>
      </c>
      <c r="H24" s="227"/>
      <c r="I24" s="270">
        <f>ROUND(H19*G24/G19,2)</f>
        <v>13.33</v>
      </c>
      <c r="J24" s="813" t="s">
        <v>39</v>
      </c>
      <c r="K24" s="2068"/>
      <c r="L24" s="477">
        <f>IF(OR(ISBLANK(K24),K24=0,H19=0,ISBLANK(H19)),,ROUND(K24+$L$5,2))</f>
        <v>0</v>
      </c>
      <c r="M24" s="3138">
        <f t="shared" si="1"/>
        <v>0</v>
      </c>
      <c r="N24" s="3861">
        <f t="shared" si="2"/>
        <v>0</v>
      </c>
      <c r="O24" s="649">
        <v>10000011750</v>
      </c>
      <c r="P24" s="2532" t="s">
        <v>3055</v>
      </c>
      <c r="Q24" s="2532">
        <v>192</v>
      </c>
      <c r="R24" s="3161">
        <v>68.31</v>
      </c>
      <c r="S24" s="3318">
        <v>24.42</v>
      </c>
      <c r="T24" s="292">
        <f t="shared" si="3"/>
        <v>75.510000000000005</v>
      </c>
      <c r="U24" s="292">
        <f>IF(ISBLANK(O24),,R24+T24)</f>
        <v>143.82</v>
      </c>
      <c r="V24" s="3425" t="s">
        <v>2778</v>
      </c>
      <c r="W24" s="234" t="b">
        <f t="shared" si="5"/>
        <v>0</v>
      </c>
      <c r="X24" s="2382">
        <f t="shared" si="6"/>
        <v>0</v>
      </c>
      <c r="Y24" s="2382">
        <f>IF(V24="N",IF(ISNUMBER(R24),R24/Q24))</f>
        <v>0.35578124999999999</v>
      </c>
      <c r="Z24" s="4586">
        <f>U24/Q24</f>
        <v>0.74906249999999996</v>
      </c>
    </row>
    <row r="25" spans="1:26" s="15" customFormat="1" ht="15" customHeight="1" thickBot="1">
      <c r="A25" s="251"/>
      <c r="B25" s="287"/>
      <c r="C25" s="256"/>
      <c r="D25" s="716"/>
      <c r="E25" s="3306"/>
      <c r="F25" s="225"/>
      <c r="G25" s="226"/>
      <c r="H25" s="227"/>
      <c r="I25" s="225"/>
      <c r="J25" s="319"/>
      <c r="K25" s="363"/>
      <c r="L25" s="417"/>
      <c r="M25" s="3137"/>
      <c r="N25" s="3859"/>
      <c r="O25" s="2485"/>
      <c r="P25" s="3334"/>
      <c r="Q25" s="3336"/>
      <c r="R25" s="458"/>
      <c r="S25" s="3320"/>
      <c r="T25" s="1241"/>
      <c r="U25" s="3133"/>
      <c r="V25" s="3428"/>
      <c r="W25" s="325"/>
      <c r="X25" s="325"/>
      <c r="Y25" s="3588"/>
      <c r="Z25" s="3588"/>
    </row>
    <row r="26" spans="1:26" s="15" customFormat="1" ht="15" customHeight="1" thickBot="1">
      <c r="A26" s="2205">
        <v>103</v>
      </c>
      <c r="B26" s="289" t="s">
        <v>1214</v>
      </c>
      <c r="C26" s="281" t="s">
        <v>2324</v>
      </c>
      <c r="D26" s="2551" t="s">
        <v>2325</v>
      </c>
      <c r="E26" s="3382"/>
      <c r="F26" s="282" t="s">
        <v>46</v>
      </c>
      <c r="G26" s="283">
        <v>160</v>
      </c>
      <c r="H26" s="284"/>
      <c r="I26" s="262">
        <f>ROUND(H26*G26/G26,2)</f>
        <v>0</v>
      </c>
      <c r="J26" s="257" t="s">
        <v>39</v>
      </c>
      <c r="K26" s="279"/>
      <c r="L26" s="242">
        <f>IF(OR(ISBLANK(K26),K26=0,H26=0,ISBLANK(H26)),,ROUND(K26+$L$5,2))</f>
        <v>0</v>
      </c>
      <c r="M26" s="3139">
        <f>ROUND(I26*L26,2)</f>
        <v>0</v>
      </c>
      <c r="N26" s="3862">
        <f>ROUND(L26/G26,4)</f>
        <v>0</v>
      </c>
      <c r="O26" s="2746" t="s">
        <v>3052</v>
      </c>
      <c r="P26" s="3359" t="s">
        <v>46</v>
      </c>
      <c r="Q26" s="2758">
        <v>160</v>
      </c>
      <c r="R26" s="3311"/>
      <c r="S26" s="3317">
        <v>29.41</v>
      </c>
      <c r="T26" s="291">
        <f>ROUND($U$8*S26,2)</f>
        <v>90.94</v>
      </c>
      <c r="U26" s="3361">
        <f>IF(ISBLANK(O26),,R26+T26)</f>
        <v>90.94</v>
      </c>
      <c r="V26" s="3424" t="s">
        <v>2778</v>
      </c>
      <c r="W26" s="234" t="b">
        <f>IF(ISNUMBER(K26),IF(V26="Y",(K26-T26)))</f>
        <v>0</v>
      </c>
      <c r="X26" s="2381">
        <f t="shared" si="6"/>
        <v>0</v>
      </c>
      <c r="Y26" s="2382" t="b">
        <f>IF(V26="N",IF(ISNUMBER(R26),R26/Q26))</f>
        <v>0</v>
      </c>
      <c r="Z26" s="4586"/>
    </row>
    <row r="27" spans="1:26" s="15" customFormat="1" ht="15" customHeight="1">
      <c r="A27" s="861"/>
      <c r="B27" s="225" t="s">
        <v>1604</v>
      </c>
      <c r="C27" s="256" t="s">
        <v>4488</v>
      </c>
      <c r="D27" s="1816">
        <v>10000013827</v>
      </c>
      <c r="E27" s="224"/>
      <c r="F27" s="225" t="s">
        <v>4476</v>
      </c>
      <c r="G27" s="2378">
        <v>142</v>
      </c>
      <c r="H27" s="259"/>
      <c r="I27" s="225">
        <f>ROUND(H26*G26/G27,2)</f>
        <v>0</v>
      </c>
      <c r="J27" s="225" t="s">
        <v>39</v>
      </c>
      <c r="K27" s="2068">
        <v>94.38</v>
      </c>
      <c r="L27" s="231">
        <f>IF(OR(ISBLANK(K27),K27=0,H26=0,ISBLANK(H26)),,ROUND(K27+$L$5,2))</f>
        <v>0</v>
      </c>
      <c r="M27" s="3140">
        <f>ROUND(I27*L27,2)</f>
        <v>0</v>
      </c>
      <c r="N27" s="3863">
        <f>ROUND(L27/G27,4)</f>
        <v>0</v>
      </c>
      <c r="O27" s="649" t="s">
        <v>2746</v>
      </c>
      <c r="P27" s="3577" t="s">
        <v>4477</v>
      </c>
      <c r="Q27" s="3337">
        <v>142</v>
      </c>
      <c r="R27" s="3312">
        <v>54.53</v>
      </c>
      <c r="S27" s="3318">
        <v>22.72</v>
      </c>
      <c r="T27" s="292">
        <f>ROUND($U$8*S27,2)</f>
        <v>70.25</v>
      </c>
      <c r="U27" s="292">
        <f>IF(ISBLANK(O27),,R27+T27)</f>
        <v>124.78</v>
      </c>
      <c r="V27" s="3425" t="s">
        <v>2778</v>
      </c>
      <c r="W27" s="234" t="b">
        <f>IF(ISNUMBER(K27),IF(V27="Y",(K27-T27)))</f>
        <v>0</v>
      </c>
      <c r="X27" s="2382">
        <f t="shared" si="6"/>
        <v>0</v>
      </c>
      <c r="Y27" s="2382">
        <f>IF(V27="N",IF(ISNUMBER(R27),R27/Q27))</f>
        <v>0.38401408450704227</v>
      </c>
      <c r="Z27" s="4586">
        <f>U27/Q27</f>
        <v>0.87873239436619721</v>
      </c>
    </row>
    <row r="28" spans="1:26" s="15" customFormat="1" ht="15" customHeight="1">
      <c r="A28" s="777"/>
      <c r="B28" s="237" t="s">
        <v>1605</v>
      </c>
      <c r="C28" s="814" t="s">
        <v>2326</v>
      </c>
      <c r="D28" s="876">
        <v>90927</v>
      </c>
      <c r="E28" s="308"/>
      <c r="F28" s="225" t="s">
        <v>1073</v>
      </c>
      <c r="G28" s="226">
        <v>143</v>
      </c>
      <c r="H28" s="309"/>
      <c r="I28" s="225">
        <f>ROUND(H26*G26/G28,2)</f>
        <v>0</v>
      </c>
      <c r="J28" s="225" t="s">
        <v>39</v>
      </c>
      <c r="K28" s="2068"/>
      <c r="L28" s="265">
        <f>IF(OR(ISBLANK(K28),K28=0,H26=0,ISBLANK(H26)),,ROUND(K28+$L$5,2))</f>
        <v>0</v>
      </c>
      <c r="M28" s="3141">
        <f>ROUND(I28*L28,2)</f>
        <v>0</v>
      </c>
      <c r="N28" s="3864">
        <f>ROUND(L28/G28,4)</f>
        <v>0</v>
      </c>
      <c r="O28" s="2749"/>
      <c r="P28" s="3578"/>
      <c r="Q28" s="3338"/>
      <c r="R28" s="2749"/>
      <c r="S28" s="3318"/>
      <c r="T28" s="2656"/>
      <c r="U28" s="2656"/>
      <c r="V28" s="3427"/>
      <c r="W28" s="2727"/>
      <c r="X28" s="2727"/>
      <c r="Y28" s="3309"/>
      <c r="Z28" s="3977"/>
    </row>
    <row r="29" spans="1:26" s="15" customFormat="1" ht="15" customHeight="1">
      <c r="A29" s="2147"/>
      <c r="B29" s="313" t="s">
        <v>1606</v>
      </c>
      <c r="C29" s="256"/>
      <c r="D29" s="876"/>
      <c r="E29" s="314"/>
      <c r="F29" s="237"/>
      <c r="G29" s="238"/>
      <c r="H29" s="309"/>
      <c r="I29" s="237"/>
      <c r="J29" s="237"/>
      <c r="K29" s="286"/>
      <c r="L29" s="315"/>
      <c r="M29" s="3141"/>
      <c r="N29" s="3864"/>
      <c r="O29" s="2747"/>
      <c r="P29" s="3368"/>
      <c r="Q29" s="3339"/>
      <c r="R29" s="2747"/>
      <c r="S29" s="3321"/>
      <c r="T29" s="293"/>
      <c r="U29" s="293"/>
      <c r="V29" s="3426"/>
      <c r="W29" s="316"/>
      <c r="X29" s="316"/>
      <c r="Y29" s="2381"/>
      <c r="Z29" s="4586"/>
    </row>
    <row r="30" spans="1:26" s="15" customFormat="1" ht="15" customHeight="1" thickBot="1">
      <c r="A30" s="362"/>
      <c r="B30" s="317" t="s">
        <v>1215</v>
      </c>
      <c r="D30" s="716"/>
      <c r="E30" s="245"/>
      <c r="F30" s="319"/>
      <c r="G30" s="320"/>
      <c r="H30" s="321"/>
      <c r="I30" s="319"/>
      <c r="J30" s="319"/>
      <c r="K30" s="322"/>
      <c r="L30" s="250"/>
      <c r="M30" s="3137"/>
      <c r="N30" s="3859"/>
      <c r="O30" s="2485"/>
      <c r="P30" s="3334"/>
      <c r="Q30" s="3340"/>
      <c r="R30" s="2485"/>
      <c r="S30" s="3319"/>
      <c r="T30" s="250"/>
      <c r="U30" s="250"/>
      <c r="V30" s="3329"/>
      <c r="W30" s="250"/>
      <c r="X30" s="250"/>
      <c r="Y30" s="3588" t="s">
        <v>65</v>
      </c>
      <c r="Z30" s="3588"/>
    </row>
    <row r="31" spans="1:26" s="15" customFormat="1" ht="15" customHeight="1" thickBot="1">
      <c r="A31" s="2227">
        <v>104</v>
      </c>
      <c r="B31" s="478" t="s">
        <v>1066</v>
      </c>
      <c r="C31" s="366" t="s">
        <v>4488</v>
      </c>
      <c r="D31" s="1816">
        <v>10000068131</v>
      </c>
      <c r="E31" s="224"/>
      <c r="F31" s="282" t="s">
        <v>3656</v>
      </c>
      <c r="G31" s="367">
        <v>85</v>
      </c>
      <c r="H31" s="261"/>
      <c r="I31" s="262">
        <f>ROUND(H31*G31/G31,2)</f>
        <v>0</v>
      </c>
      <c r="J31" s="282" t="s">
        <v>39</v>
      </c>
      <c r="K31" s="368">
        <v>102.06</v>
      </c>
      <c r="L31" s="369">
        <f>IF(OR(ISBLANK(K31),K31=0,H31=0,ISBLANK(H31)),,ROUND(K31+$L$5,2))</f>
        <v>0</v>
      </c>
      <c r="M31" s="3142">
        <f>ROUND(I31*L31,2)</f>
        <v>0</v>
      </c>
      <c r="N31" s="3865">
        <f>ROUND(L31/G31,4)</f>
        <v>0</v>
      </c>
      <c r="O31" s="649">
        <v>10000009860</v>
      </c>
      <c r="P31" s="2532" t="s">
        <v>3655</v>
      </c>
      <c r="Q31" s="2532">
        <v>143</v>
      </c>
      <c r="R31" s="3161">
        <v>88.76</v>
      </c>
      <c r="S31" s="3318">
        <v>27.76</v>
      </c>
      <c r="T31" s="292">
        <f>ROUND($U$8*S31,2)</f>
        <v>85.83</v>
      </c>
      <c r="U31" s="292">
        <f>IF(ISBLANK(O31),,R31+T31)</f>
        <v>174.59</v>
      </c>
      <c r="V31" s="3425" t="s">
        <v>2778</v>
      </c>
      <c r="W31" s="234" t="b">
        <f>IF(ISNUMBER(R31),IF(V31="Y",(K31-T31)))</f>
        <v>0</v>
      </c>
      <c r="X31" s="2382">
        <f>W31/G31</f>
        <v>0</v>
      </c>
      <c r="Y31" s="2382">
        <f>IF(V31="N",IF(ISNUMBER(R31),R31/Q31))</f>
        <v>0.62069930069930068</v>
      </c>
      <c r="Z31" s="4586">
        <f>U31/Q31</f>
        <v>1.2209090909090909</v>
      </c>
    </row>
    <row r="32" spans="1:26" s="15" customFormat="1" ht="15" customHeight="1">
      <c r="A32" s="1197"/>
      <c r="B32" s="217" t="s">
        <v>1607</v>
      </c>
      <c r="C32" s="274"/>
      <c r="D32" s="1816"/>
      <c r="E32" s="372"/>
      <c r="F32" s="373"/>
      <c r="G32" s="374"/>
      <c r="H32" s="375"/>
      <c r="I32" s="376"/>
      <c r="J32" s="377"/>
      <c r="K32" s="378"/>
      <c r="L32" s="379"/>
      <c r="M32" s="3143"/>
      <c r="N32" s="3866"/>
      <c r="O32" s="2361"/>
      <c r="P32" s="3341"/>
      <c r="Q32" s="3341"/>
      <c r="R32" s="379"/>
      <c r="S32" s="3322"/>
      <c r="T32" s="334"/>
      <c r="U32" s="1198"/>
      <c r="V32" s="3429"/>
      <c r="W32" s="310"/>
      <c r="X32" s="335"/>
      <c r="Y32" s="2382" t="s">
        <v>65</v>
      </c>
      <c r="Z32" s="4586"/>
    </row>
    <row r="33" spans="1:26" s="15" customFormat="1" ht="15" customHeight="1">
      <c r="A33" s="1335"/>
      <c r="B33" s="216" t="s">
        <v>1608</v>
      </c>
      <c r="C33" s="479"/>
      <c r="D33" s="876"/>
      <c r="E33" s="381"/>
      <c r="F33" s="382"/>
      <c r="G33" s="383"/>
      <c r="H33" s="375"/>
      <c r="I33" s="384"/>
      <c r="J33" s="385"/>
      <c r="K33" s="386"/>
      <c r="L33" s="387"/>
      <c r="M33" s="3144"/>
      <c r="N33" s="3867"/>
      <c r="O33" s="2362"/>
      <c r="P33" s="3342"/>
      <c r="Q33" s="3342"/>
      <c r="R33" s="387"/>
      <c r="S33" s="3322"/>
      <c r="T33" s="334"/>
      <c r="U33" s="1198"/>
      <c r="V33" s="3429"/>
      <c r="W33" s="310"/>
      <c r="X33" s="335"/>
      <c r="Y33" s="2381"/>
      <c r="Z33" s="4586"/>
    </row>
    <row r="34" spans="1:26" s="15" customFormat="1" ht="15" customHeight="1">
      <c r="A34" s="1335"/>
      <c r="B34" s="216" t="s">
        <v>1609</v>
      </c>
      <c r="C34" s="380"/>
      <c r="D34" s="2269"/>
      <c r="E34" s="381"/>
      <c r="F34" s="382"/>
      <c r="G34" s="383"/>
      <c r="H34" s="375"/>
      <c r="I34" s="384"/>
      <c r="J34" s="385"/>
      <c r="K34" s="386"/>
      <c r="L34" s="387"/>
      <c r="M34" s="3144"/>
      <c r="N34" s="3867"/>
      <c r="O34" s="2362"/>
      <c r="P34" s="3342"/>
      <c r="Q34" s="3342"/>
      <c r="R34" s="387"/>
      <c r="S34" s="3322"/>
      <c r="T34" s="334"/>
      <c r="U34" s="1198"/>
      <c r="V34" s="3429"/>
      <c r="W34" s="310"/>
      <c r="X34" s="335"/>
      <c r="Y34" s="2382" t="s">
        <v>65</v>
      </c>
      <c r="Z34" s="4586"/>
    </row>
    <row r="35" spans="1:26" s="15" customFormat="1" ht="15" customHeight="1" thickBot="1">
      <c r="A35" s="416"/>
      <c r="B35" s="218" t="s">
        <v>1610</v>
      </c>
      <c r="C35" s="361"/>
      <c r="D35" s="1664"/>
      <c r="E35" s="389"/>
      <c r="F35" s="390"/>
      <c r="G35" s="391"/>
      <c r="H35" s="392"/>
      <c r="I35" s="393"/>
      <c r="J35" s="394"/>
      <c r="K35" s="395"/>
      <c r="L35" s="396"/>
      <c r="M35" s="3145"/>
      <c r="N35" s="3868"/>
      <c r="O35" s="393"/>
      <c r="P35" s="3579"/>
      <c r="Q35" s="3343"/>
      <c r="R35" s="2363"/>
      <c r="S35" s="2960"/>
      <c r="T35" s="363"/>
      <c r="U35" s="363"/>
      <c r="V35" s="3430"/>
      <c r="W35" s="323"/>
      <c r="X35" s="364"/>
      <c r="Y35" s="3588" t="s">
        <v>65</v>
      </c>
      <c r="Z35" s="3588"/>
    </row>
    <row r="36" spans="1:26" s="15" customFormat="1" ht="15" customHeight="1" thickBot="1">
      <c r="A36" s="2213">
        <v>105</v>
      </c>
      <c r="B36" s="221" t="s">
        <v>1208</v>
      </c>
      <c r="C36" s="273" t="s">
        <v>2321</v>
      </c>
      <c r="D36" s="2290" t="s">
        <v>3307</v>
      </c>
      <c r="E36" s="4133"/>
      <c r="F36" s="5227" t="s">
        <v>2747</v>
      </c>
      <c r="G36" s="4137">
        <v>198</v>
      </c>
      <c r="H36" s="261"/>
      <c r="I36" s="262">
        <f>ROUND(H36*G36/G36,2)</f>
        <v>0</v>
      </c>
      <c r="J36" s="263" t="s">
        <v>39</v>
      </c>
      <c r="K36" s="264">
        <v>108.6</v>
      </c>
      <c r="L36" s="265">
        <f>IF(OR(ISBLANK(K36),K36=0,H36=0,ISBLANK(H36)),,ROUND(K36+$L$5,2))</f>
        <v>0</v>
      </c>
      <c r="M36" s="3136">
        <f>ROUND(I36*L36,2)</f>
        <v>0</v>
      </c>
      <c r="N36" s="3816">
        <f>ROUND(L36/G36,4)</f>
        <v>0</v>
      </c>
      <c r="O36" s="2385" t="s">
        <v>2329</v>
      </c>
      <c r="P36" s="2772" t="s">
        <v>3056</v>
      </c>
      <c r="Q36" s="2572">
        <v>200</v>
      </c>
      <c r="R36" s="3159">
        <v>55.63</v>
      </c>
      <c r="S36" s="3314">
        <v>22.28</v>
      </c>
      <c r="T36" s="292">
        <f>ROUND($U$8*S36,2)</f>
        <v>68.89</v>
      </c>
      <c r="U36" s="292">
        <f>IF(ISBLANK(O36),,R36+T36)</f>
        <v>124.52000000000001</v>
      </c>
      <c r="V36" s="3425" t="s">
        <v>2778</v>
      </c>
      <c r="W36" s="254" t="b">
        <f>IF(ISNUMBER(R36),IF(V36="Y",(K36-T36)))</f>
        <v>0</v>
      </c>
      <c r="X36" s="2381">
        <f>W36/G36</f>
        <v>0</v>
      </c>
      <c r="Y36" s="2382">
        <f>IF(V36="N",IF(ISNUMBER(R36),R36/Q36))</f>
        <v>0.27815000000000001</v>
      </c>
      <c r="Z36" s="4586">
        <f>U36/Q36</f>
        <v>0.62260000000000004</v>
      </c>
    </row>
    <row r="37" spans="1:26" s="15" customFormat="1" ht="15" customHeight="1">
      <c r="A37" s="275"/>
      <c r="B37" s="217" t="s">
        <v>1209</v>
      </c>
      <c r="C37" s="3938" t="s">
        <v>4488</v>
      </c>
      <c r="D37" s="1816">
        <v>10000015552</v>
      </c>
      <c r="E37" s="4120"/>
      <c r="F37" s="4473" t="s">
        <v>1204</v>
      </c>
      <c r="G37" s="3754">
        <v>200</v>
      </c>
      <c r="H37" s="269"/>
      <c r="I37" s="235">
        <f>ROUND($H$36*$G$36/G37,2)</f>
        <v>0</v>
      </c>
      <c r="J37" s="271" t="s">
        <v>39</v>
      </c>
      <c r="K37" s="264">
        <v>97.73</v>
      </c>
      <c r="L37" s="265">
        <f>IF(OR(ISBLANK(K37),K37=0,H36=0,ISBLANK(H36)),,ROUND(K37+$L$5,2))</f>
        <v>0</v>
      </c>
      <c r="M37" s="3136">
        <f>ROUND(I37*L37,2)</f>
        <v>0</v>
      </c>
      <c r="N37" s="3816">
        <f>ROUND(L37/G37,4)</f>
        <v>0</v>
      </c>
      <c r="O37" s="280"/>
      <c r="P37" s="3330"/>
      <c r="Q37" s="3330"/>
      <c r="R37" s="242"/>
      <c r="S37" s="3314"/>
      <c r="T37" s="327"/>
      <c r="U37" s="327"/>
      <c r="V37" s="3431"/>
      <c r="W37" s="328"/>
      <c r="X37" s="328"/>
      <c r="Y37" s="2383"/>
      <c r="Z37" s="4587"/>
    </row>
    <row r="38" spans="1:26" s="15" customFormat="1" ht="15" customHeight="1">
      <c r="A38" s="1335"/>
      <c r="B38" s="3020" t="s">
        <v>1611</v>
      </c>
      <c r="C38" s="202" t="s">
        <v>2315</v>
      </c>
      <c r="D38" s="2270" t="s">
        <v>2330</v>
      </c>
      <c r="E38" s="224"/>
      <c r="F38" s="1306" t="s">
        <v>1205</v>
      </c>
      <c r="G38" s="226">
        <v>213</v>
      </c>
      <c r="H38" s="2277"/>
      <c r="I38" s="235">
        <f>ROUND($H$36*$G$36/G38,2)</f>
        <v>0</v>
      </c>
      <c r="J38" s="1197" t="s">
        <v>39</v>
      </c>
      <c r="K38" s="1525"/>
      <c r="L38" s="2120">
        <f>IF(OR(ISBLANK(K38),K38=0,H36=0,ISBLANK(H36)),,ROUND(K38+$L$5,2))</f>
        <v>0</v>
      </c>
      <c r="M38" s="3146">
        <f>ROUND(I38*L38,2)</f>
        <v>0</v>
      </c>
      <c r="N38" s="3814">
        <f>ROUND(L38/G38,4)</f>
        <v>0</v>
      </c>
      <c r="O38" s="2675" t="s">
        <v>2748</v>
      </c>
      <c r="P38" s="3052" t="s">
        <v>3057</v>
      </c>
      <c r="Q38" s="2532">
        <v>213</v>
      </c>
      <c r="R38" s="3159"/>
      <c r="S38" s="3314">
        <v>35.06</v>
      </c>
      <c r="T38" s="292">
        <f>ROUND($U$8*S38,2)</f>
        <v>108.41</v>
      </c>
      <c r="U38" s="292">
        <f>IF(ISBLANK(O38),,R38+T38)</f>
        <v>108.41</v>
      </c>
      <c r="V38" s="3425" t="s">
        <v>2778</v>
      </c>
      <c r="W38" s="328" t="b">
        <f>IF(ISNUMBER(R38),IF(V38="Y",(K38-T38)))</f>
        <v>0</v>
      </c>
      <c r="X38" s="2383">
        <f>W38/G38</f>
        <v>0</v>
      </c>
      <c r="Y38" s="2382" t="b">
        <f>IF(V38="N",IF(ISNUMBER(R38),R38/Q38))</f>
        <v>0</v>
      </c>
      <c r="Z38" s="4586"/>
    </row>
    <row r="39" spans="1:26" s="15" customFormat="1" ht="15" customHeight="1">
      <c r="A39" s="3073"/>
      <c r="B39" s="1260" t="s">
        <v>1612</v>
      </c>
      <c r="C39" s="278"/>
      <c r="D39" s="649"/>
      <c r="E39" s="3115"/>
      <c r="F39" s="267"/>
      <c r="G39" s="268"/>
      <c r="H39" s="269"/>
      <c r="I39" s="235"/>
      <c r="J39" s="271"/>
      <c r="K39" s="286"/>
      <c r="L39" s="265" t="s">
        <v>65</v>
      </c>
      <c r="M39" s="3136" t="s">
        <v>89</v>
      </c>
      <c r="N39" s="3816" t="s">
        <v>65</v>
      </c>
      <c r="O39" s="280"/>
      <c r="P39" s="3330"/>
      <c r="Q39" s="3330"/>
      <c r="R39" s="272"/>
      <c r="S39" s="3314"/>
      <c r="T39" s="2656"/>
      <c r="U39" s="2656"/>
      <c r="V39" s="3427"/>
      <c r="W39" s="254"/>
      <c r="X39" s="254"/>
      <c r="Y39" s="2381"/>
      <c r="Z39" s="4586"/>
    </row>
    <row r="40" spans="1:26" s="15" customFormat="1" ht="15" customHeight="1">
      <c r="B40" s="217" t="s">
        <v>1613</v>
      </c>
      <c r="C40" s="3419"/>
      <c r="D40" s="3419"/>
      <c r="E40" s="3419"/>
      <c r="F40" s="3419"/>
      <c r="H40" s="329"/>
      <c r="I40" s="235"/>
      <c r="J40" s="330"/>
      <c r="K40" s="286"/>
      <c r="L40" s="265" t="s">
        <v>65</v>
      </c>
      <c r="M40" s="3136" t="s">
        <v>89</v>
      </c>
      <c r="N40" s="3816" t="s">
        <v>65</v>
      </c>
      <c r="O40" s="280"/>
      <c r="P40" s="3330"/>
      <c r="Q40" s="3330"/>
      <c r="R40" s="280"/>
      <c r="S40" s="3314"/>
      <c r="T40" s="2656"/>
      <c r="U40" s="2656"/>
      <c r="V40" s="3427"/>
      <c r="W40" s="254"/>
      <c r="X40" s="254"/>
      <c r="Y40" s="2381"/>
      <c r="Z40" s="4586"/>
    </row>
    <row r="41" spans="1:26" s="15" customFormat="1" ht="15" customHeight="1" thickBot="1">
      <c r="A41" s="1086"/>
      <c r="B41" s="218" t="s">
        <v>1070</v>
      </c>
      <c r="C41" s="336"/>
      <c r="D41" s="702"/>
      <c r="E41" s="337"/>
      <c r="F41" s="338"/>
      <c r="G41" s="339"/>
      <c r="H41" s="340"/>
      <c r="I41" s="341"/>
      <c r="J41" s="342"/>
      <c r="K41" s="343"/>
      <c r="L41" s="344"/>
      <c r="M41" s="198"/>
      <c r="N41" s="3870"/>
      <c r="O41" s="430"/>
      <c r="P41" s="3345"/>
      <c r="Q41" s="3345"/>
      <c r="R41" s="429"/>
      <c r="S41" s="2960"/>
      <c r="T41" s="363"/>
      <c r="U41" s="363"/>
      <c r="V41" s="3430"/>
      <c r="W41" s="323"/>
      <c r="X41" s="364"/>
      <c r="Y41" s="3588" t="s">
        <v>65</v>
      </c>
      <c r="Z41" s="3588"/>
    </row>
    <row r="42" spans="1:26" ht="15" customHeight="1" thickBot="1">
      <c r="A42" s="2159">
        <v>106</v>
      </c>
      <c r="B42" s="480" t="s">
        <v>1064</v>
      </c>
      <c r="C42" s="1447" t="s">
        <v>2313</v>
      </c>
      <c r="D42" s="1813" t="s">
        <v>2331</v>
      </c>
      <c r="E42" s="277"/>
      <c r="F42" s="257" t="s">
        <v>1616</v>
      </c>
      <c r="G42" s="258">
        <v>90</v>
      </c>
      <c r="H42" s="2108">
        <v>30</v>
      </c>
      <c r="I42" s="270">
        <f>ROUND(H42*G42/G42,2)</f>
        <v>30</v>
      </c>
      <c r="J42" s="257" t="s">
        <v>39</v>
      </c>
      <c r="K42" s="279">
        <v>115.2</v>
      </c>
      <c r="L42" s="242">
        <f>IF(OR(ISBLANK(K42),K42=0,H42=0,ISBLANK(H42)),,ROUND(K42+$L$5,2))</f>
        <v>115.2</v>
      </c>
      <c r="M42" s="3135">
        <f>ROUND(I42*L42,2)</f>
        <v>3456</v>
      </c>
      <c r="N42" s="3807">
        <f>ROUND(L42/G42,4)</f>
        <v>1.28</v>
      </c>
      <c r="O42" s="3337" t="s">
        <v>2332</v>
      </c>
      <c r="P42" s="3346" t="s">
        <v>3058</v>
      </c>
      <c r="Q42" s="3346">
        <v>90</v>
      </c>
      <c r="R42" s="3162">
        <v>49.2</v>
      </c>
      <c r="S42" s="2933">
        <v>22.58</v>
      </c>
      <c r="T42" s="291">
        <f>ROUND($U$8*S42,2)</f>
        <v>69.819999999999993</v>
      </c>
      <c r="U42" s="2500">
        <f>IF(ISBLANK(O42),,R42+T42)</f>
        <v>119.02</v>
      </c>
      <c r="V42" s="3424" t="s">
        <v>2778</v>
      </c>
      <c r="W42" s="2675" t="b">
        <f>IF(ISNUMBER(R42),IF(V42="Y",(K42-T42)))</f>
        <v>0</v>
      </c>
      <c r="X42" s="3075">
        <f>W42/G42</f>
        <v>0</v>
      </c>
      <c r="Y42" s="3075">
        <f>IF(V42="N",IF(ISNUMBER(R42),R42/Q42))</f>
        <v>0.54666666666666675</v>
      </c>
      <c r="Z42" s="4586">
        <f>U42/Q42</f>
        <v>1.3224444444444443</v>
      </c>
    </row>
    <row r="43" spans="1:26" ht="15" customHeight="1">
      <c r="A43" s="1197"/>
      <c r="B43" s="217" t="s">
        <v>1614</v>
      </c>
      <c r="C43" s="274"/>
      <c r="D43" s="1816"/>
      <c r="E43" s="372"/>
      <c r="F43" s="373"/>
      <c r="G43" s="374"/>
      <c r="H43" s="375"/>
      <c r="I43" s="376"/>
      <c r="J43" s="377"/>
      <c r="K43" s="378"/>
      <c r="L43" s="379"/>
      <c r="M43" s="3143"/>
      <c r="N43" s="3866"/>
      <c r="O43" s="4627"/>
      <c r="P43" s="4627"/>
      <c r="Q43" s="3344"/>
      <c r="R43" s="4801"/>
      <c r="S43" s="3322"/>
      <c r="T43" s="334"/>
      <c r="U43" s="1198"/>
      <c r="V43" s="3429"/>
      <c r="W43" s="310"/>
      <c r="X43" s="3784"/>
      <c r="Y43" s="2382"/>
      <c r="Z43" s="4586"/>
    </row>
    <row r="44" spans="1:26" ht="15" customHeight="1">
      <c r="A44" s="1335"/>
      <c r="B44" s="217" t="s">
        <v>3447</v>
      </c>
      <c r="C44" s="479"/>
      <c r="D44" s="4625"/>
      <c r="E44" s="1136"/>
      <c r="F44" s="4626"/>
      <c r="G44" s="3584"/>
      <c r="H44" s="2277"/>
      <c r="I44" s="483"/>
      <c r="J44" s="385"/>
      <c r="K44" s="1198"/>
      <c r="L44" s="2120"/>
      <c r="M44" s="3146"/>
      <c r="N44" s="3814"/>
      <c r="O44" s="3583"/>
      <c r="P44" s="3583"/>
      <c r="Q44" s="3582"/>
      <c r="R44" s="4802"/>
      <c r="S44" s="3322"/>
      <c r="T44" s="334"/>
      <c r="U44" s="1198"/>
      <c r="V44" s="3429"/>
      <c r="W44" s="310"/>
      <c r="X44" s="3784"/>
      <c r="Y44" s="2382"/>
      <c r="Z44" s="4586"/>
    </row>
    <row r="45" spans="1:26" ht="15" customHeight="1" thickBot="1">
      <c r="A45" s="1086"/>
      <c r="B45" s="388" t="s">
        <v>1050</v>
      </c>
      <c r="C45" s="361"/>
      <c r="D45" s="1664"/>
      <c r="E45" s="389"/>
      <c r="F45" s="390"/>
      <c r="G45" s="391"/>
      <c r="H45" s="392"/>
      <c r="I45" s="393"/>
      <c r="J45" s="394"/>
      <c r="K45" s="395"/>
      <c r="L45" s="396"/>
      <c r="M45" s="3145"/>
      <c r="N45" s="3868"/>
      <c r="O45" s="396"/>
      <c r="P45" s="3347"/>
      <c r="Q45" s="3347"/>
      <c r="R45" s="396"/>
      <c r="S45" s="3319"/>
      <c r="T45" s="250"/>
      <c r="U45" s="250"/>
      <c r="V45" s="3329"/>
      <c r="W45" s="250"/>
      <c r="X45" s="250"/>
      <c r="Y45" s="3588" t="s">
        <v>65</v>
      </c>
      <c r="Z45" s="3588"/>
    </row>
    <row r="46" spans="1:26" ht="15" customHeight="1" thickBot="1">
      <c r="A46" s="4097">
        <v>107</v>
      </c>
      <c r="B46" s="480" t="s">
        <v>1064</v>
      </c>
      <c r="C46" s="1146" t="s">
        <v>2313</v>
      </c>
      <c r="D46" s="2310" t="s">
        <v>3098</v>
      </c>
      <c r="E46" s="4820"/>
      <c r="F46" s="4821" t="s">
        <v>3484</v>
      </c>
      <c r="G46" s="4822">
        <v>140</v>
      </c>
      <c r="H46" s="3585">
        <v>30</v>
      </c>
      <c r="I46" s="4823">
        <f>ROUND(H46*G46/G46,2)</f>
        <v>30</v>
      </c>
      <c r="J46" s="4824" t="s">
        <v>39</v>
      </c>
      <c r="K46" s="1525">
        <v>135.19999999999999</v>
      </c>
      <c r="L46" s="2120">
        <f>IF(OR(ISBLANK(K46),K46=0,H46=0,ISBLANK(H46)),,ROUND(K46+$L$5,2))</f>
        <v>135.19999999999999</v>
      </c>
      <c r="M46" s="3146">
        <f>ROUND(I46*L46,2)</f>
        <v>4056</v>
      </c>
      <c r="N46" s="3807">
        <f>ROUND(L46/G46,4)</f>
        <v>0.9657</v>
      </c>
      <c r="O46" s="4804" t="s">
        <v>3100</v>
      </c>
      <c r="P46" s="4805" t="s">
        <v>3099</v>
      </c>
      <c r="Q46" s="4806">
        <v>140</v>
      </c>
      <c r="R46" s="4807">
        <v>60.2</v>
      </c>
      <c r="S46" s="4808">
        <v>26.34</v>
      </c>
      <c r="T46" s="2696">
        <f>ROUND($U$8*S46,2)</f>
        <v>81.44</v>
      </c>
      <c r="U46" s="2696">
        <f>IF(ISBLANK(O46),,R46+T46)</f>
        <v>141.63999999999999</v>
      </c>
      <c r="V46" s="4810" t="s">
        <v>2778</v>
      </c>
      <c r="W46" s="310" t="b">
        <f>IF(ISNUMBER(R46),IF(V46="Y",(K46-T46)))</f>
        <v>0</v>
      </c>
      <c r="X46" s="3784">
        <f>W46/Q46</f>
        <v>0</v>
      </c>
      <c r="Y46" s="2382">
        <f>IF(V46="N",IF(ISNUMBER(R46),R46/Q46))</f>
        <v>0.43</v>
      </c>
      <c r="Z46" s="4586">
        <f>U46/Q46</f>
        <v>1.0117142857142856</v>
      </c>
    </row>
    <row r="47" spans="1:26" ht="15" customHeight="1">
      <c r="A47" s="3750"/>
      <c r="B47" s="217" t="s">
        <v>1614</v>
      </c>
      <c r="C47" s="4100"/>
      <c r="D47" s="4712"/>
      <c r="E47" s="4102"/>
      <c r="F47" s="4789"/>
      <c r="G47" s="4790"/>
      <c r="H47" s="4803"/>
      <c r="I47" s="4791"/>
      <c r="J47" s="4792"/>
      <c r="K47" s="4793"/>
      <c r="L47" s="2765"/>
      <c r="M47" s="4794"/>
      <c r="N47" s="4795"/>
      <c r="O47" s="2777"/>
      <c r="P47" s="4796"/>
      <c r="Q47" s="4796"/>
      <c r="R47" s="2765"/>
      <c r="S47" s="4797"/>
      <c r="T47" s="4798"/>
      <c r="U47" s="4798"/>
      <c r="V47" s="4799"/>
      <c r="W47" s="4798"/>
      <c r="X47" s="4798"/>
      <c r="Y47" s="4586"/>
      <c r="Z47" s="4586"/>
    </row>
    <row r="48" spans="1:26" ht="15" customHeight="1">
      <c r="A48" s="3750"/>
      <c r="B48" s="217" t="s">
        <v>3446</v>
      </c>
      <c r="C48" s="4100"/>
      <c r="D48" s="4712"/>
      <c r="E48" s="4102"/>
      <c r="F48" s="4789"/>
      <c r="G48" s="4790"/>
      <c r="H48" s="4803"/>
      <c r="I48" s="4791"/>
      <c r="J48" s="4792"/>
      <c r="K48" s="4793"/>
      <c r="L48" s="2765"/>
      <c r="M48" s="4794"/>
      <c r="N48" s="4795"/>
      <c r="O48" s="2777"/>
      <c r="P48" s="4796"/>
      <c r="Q48" s="4796"/>
      <c r="R48" s="2765"/>
      <c r="S48" s="4797"/>
      <c r="T48" s="4798"/>
      <c r="U48" s="4798"/>
      <c r="V48" s="4799"/>
      <c r="W48" s="4798"/>
      <c r="X48" s="4798"/>
      <c r="Y48" s="4586"/>
      <c r="Z48" s="4586"/>
    </row>
    <row r="49" spans="1:26" ht="15" customHeight="1" thickBot="1">
      <c r="A49" s="416"/>
      <c r="B49" s="218" t="s">
        <v>1050</v>
      </c>
      <c r="C49" s="361"/>
      <c r="D49" s="1664"/>
      <c r="E49" s="389"/>
      <c r="F49" s="390"/>
      <c r="G49" s="4800"/>
      <c r="H49" s="4774"/>
      <c r="I49" s="393"/>
      <c r="J49" s="394"/>
      <c r="K49" s="395"/>
      <c r="L49" s="396"/>
      <c r="M49" s="3145"/>
      <c r="N49" s="3868"/>
      <c r="O49" s="2363"/>
      <c r="P49" s="3347"/>
      <c r="Q49" s="3347"/>
      <c r="R49" s="396"/>
      <c r="S49" s="3319"/>
      <c r="T49" s="250"/>
      <c r="U49" s="250"/>
      <c r="V49" s="3329"/>
      <c r="W49" s="250"/>
      <c r="X49" s="250"/>
      <c r="Y49" s="3588"/>
      <c r="Z49" s="3588"/>
    </row>
    <row r="50" spans="1:26" ht="15" customHeight="1" thickBot="1">
      <c r="A50" s="4097">
        <v>108</v>
      </c>
      <c r="B50" s="480" t="s">
        <v>1064</v>
      </c>
      <c r="C50" s="1146" t="s">
        <v>3444</v>
      </c>
      <c r="D50" s="4712"/>
      <c r="E50" s="4108"/>
      <c r="F50" s="4789"/>
      <c r="G50" s="4790"/>
      <c r="H50" s="3585"/>
      <c r="I50" s="4791"/>
      <c r="J50" s="4792"/>
      <c r="K50" s="4793"/>
      <c r="L50" s="2765"/>
      <c r="M50" s="4794"/>
      <c r="N50" s="4795"/>
      <c r="O50" s="4627" t="s">
        <v>3096</v>
      </c>
      <c r="P50" s="4627" t="s">
        <v>3097</v>
      </c>
      <c r="Q50" s="3344">
        <v>90</v>
      </c>
      <c r="R50" s="3594">
        <v>63.2</v>
      </c>
      <c r="S50" s="3322">
        <v>30.11</v>
      </c>
      <c r="T50" s="334">
        <f>ROUND($U$8*S50,2)</f>
        <v>93.1</v>
      </c>
      <c r="U50" s="1198">
        <f>IF(ISBLANK(O50),,R50+T50)</f>
        <v>156.30000000000001</v>
      </c>
      <c r="V50" s="4809" t="s">
        <v>2778</v>
      </c>
      <c r="W50" s="310" t="b">
        <f>IF(ISNUMBER(R50),IF(V50="Y",(K50-T50)))</f>
        <v>0</v>
      </c>
      <c r="X50" s="3784">
        <f>W50/Q50</f>
        <v>0</v>
      </c>
      <c r="Y50" s="2382">
        <f>IF(V50="N",IF(ISNUMBER(R50),R50/Q50))</f>
        <v>0.7022222222222223</v>
      </c>
      <c r="Z50" s="4586">
        <f>U50/Q50</f>
        <v>1.7366666666666668</v>
      </c>
    </row>
    <row r="51" spans="1:26" ht="15" customHeight="1">
      <c r="A51" s="3750"/>
      <c r="B51" s="217" t="s">
        <v>1614</v>
      </c>
      <c r="C51" s="4100"/>
      <c r="D51" s="4712"/>
      <c r="E51" s="4102"/>
      <c r="F51" s="4789"/>
      <c r="G51" s="4790"/>
      <c r="H51" s="4803"/>
      <c r="I51" s="4791"/>
      <c r="J51" s="4792"/>
      <c r="K51" s="4793"/>
      <c r="L51" s="2765"/>
      <c r="M51" s="4794"/>
      <c r="N51" s="4795"/>
      <c r="O51" s="2777"/>
      <c r="P51" s="4796"/>
      <c r="Q51" s="4796"/>
      <c r="R51" s="2765"/>
      <c r="S51" s="4797"/>
      <c r="T51" s="4798"/>
      <c r="U51" s="4798"/>
      <c r="V51" s="4799"/>
      <c r="W51" s="4798"/>
      <c r="X51" s="4798"/>
      <c r="Y51" s="4586"/>
      <c r="Z51" s="4586"/>
    </row>
    <row r="52" spans="1:26" ht="15" customHeight="1">
      <c r="A52" s="3750"/>
      <c r="B52" s="217" t="s">
        <v>1615</v>
      </c>
      <c r="C52" s="4100"/>
      <c r="D52" s="4712"/>
      <c r="E52" s="4102"/>
      <c r="F52" s="4789"/>
      <c r="G52" s="4790"/>
      <c r="H52" s="4803"/>
      <c r="I52" s="4791"/>
      <c r="J52" s="4792"/>
      <c r="K52" s="4793"/>
      <c r="L52" s="2765"/>
      <c r="M52" s="4794"/>
      <c r="N52" s="4795"/>
      <c r="O52" s="2777"/>
      <c r="P52" s="4796"/>
      <c r="Q52" s="4796"/>
      <c r="R52" s="2765"/>
      <c r="S52" s="4797"/>
      <c r="T52" s="4798"/>
      <c r="U52" s="4798"/>
      <c r="V52" s="4799"/>
      <c r="W52" s="4798"/>
      <c r="X52" s="4798"/>
      <c r="Y52" s="4586"/>
      <c r="Z52" s="4586"/>
    </row>
    <row r="53" spans="1:26" ht="15" customHeight="1" thickBot="1">
      <c r="A53" s="1086"/>
      <c r="B53" s="388" t="s">
        <v>1050</v>
      </c>
      <c r="C53" s="550"/>
      <c r="D53" s="1695"/>
      <c r="E53" s="1083"/>
      <c r="F53" s="3077"/>
      <c r="G53" s="4780"/>
      <c r="H53" s="4774"/>
      <c r="I53" s="4781"/>
      <c r="J53" s="4782"/>
      <c r="K53" s="4783"/>
      <c r="L53" s="453"/>
      <c r="M53" s="3153"/>
      <c r="N53" s="3875"/>
      <c r="O53" s="4784"/>
      <c r="P53" s="3360"/>
      <c r="Q53" s="3360"/>
      <c r="R53" s="453"/>
      <c r="S53" s="4785"/>
      <c r="T53" s="4786"/>
      <c r="U53" s="4786"/>
      <c r="V53" s="4787"/>
      <c r="W53" s="4786"/>
      <c r="X53" s="4786"/>
      <c r="Y53" s="4788"/>
      <c r="Z53" s="4788"/>
    </row>
    <row r="54" spans="1:26" ht="15" customHeight="1" thickBot="1">
      <c r="A54" s="4501">
        <v>109</v>
      </c>
      <c r="B54" s="4629" t="s">
        <v>1217</v>
      </c>
      <c r="C54" s="4076" t="s">
        <v>2335</v>
      </c>
      <c r="D54" s="3882" t="s">
        <v>2334</v>
      </c>
      <c r="E54" s="4120"/>
      <c r="F54" s="4121" t="s">
        <v>4395</v>
      </c>
      <c r="G54" s="4502">
        <v>208</v>
      </c>
      <c r="H54" s="454"/>
      <c r="I54" s="4643">
        <f>ROUND(H54*G54/G54,2)</f>
        <v>0</v>
      </c>
      <c r="J54" s="4121" t="s">
        <v>39</v>
      </c>
      <c r="K54" s="4071"/>
      <c r="L54" s="2580">
        <f>IF(OR(ISBLANK(K54),K54=0,H54=0,ISBLANK(H54)),,ROUND(K54+$L$5,2))</f>
        <v>0</v>
      </c>
      <c r="M54" s="4775">
        <f>ROUND(I54*L54,2)</f>
        <v>0</v>
      </c>
      <c r="N54" s="3810">
        <f>ROUND(L54/G54,4)</f>
        <v>0</v>
      </c>
      <c r="O54" s="2718" t="s">
        <v>2333</v>
      </c>
      <c r="P54" s="4352" t="s">
        <v>3056</v>
      </c>
      <c r="Q54" s="4352">
        <v>200</v>
      </c>
      <c r="R54" s="4776"/>
      <c r="S54" s="4777">
        <v>31.27</v>
      </c>
      <c r="T54" s="4778">
        <f>ROUND($U$8*S54,2)</f>
        <v>96.69</v>
      </c>
      <c r="U54" s="4778">
        <f>IF(ISBLANK(O54),,R54+T54)</f>
        <v>96.69</v>
      </c>
      <c r="V54" s="4779" t="s">
        <v>2778</v>
      </c>
      <c r="W54" s="3883" t="b">
        <f>IF(ISNUMBER(R54),IF(V54="Y",(K54-T54)))</f>
        <v>0</v>
      </c>
      <c r="X54" s="4586">
        <f>W54/G54</f>
        <v>0</v>
      </c>
      <c r="Y54" s="4586" t="b">
        <f>IF(V54="N",IF(ISNUMBER(R54),R54/Q54))</f>
        <v>0</v>
      </c>
      <c r="Z54" s="4586"/>
    </row>
    <row r="55" spans="1:26" ht="15" customHeight="1">
      <c r="A55" s="251"/>
      <c r="B55" s="251" t="s">
        <v>3310</v>
      </c>
      <c r="C55" s="223" t="s">
        <v>4488</v>
      </c>
      <c r="D55" s="1816">
        <v>10000065300</v>
      </c>
      <c r="E55" s="224"/>
      <c r="F55" s="2386" t="s">
        <v>4478</v>
      </c>
      <c r="G55" s="2387">
        <v>132</v>
      </c>
      <c r="H55" s="227"/>
      <c r="I55" s="228">
        <f>ROUND(H54*G54/G55,2)</f>
        <v>0</v>
      </c>
      <c r="J55" s="257" t="s">
        <v>2749</v>
      </c>
      <c r="K55" s="2068">
        <v>74.489999999999995</v>
      </c>
      <c r="L55" s="304">
        <f>IF(OR(ISBLANK(K55),K55=0,H54=0,ISBLANK(H54)),,ROUND(K55+$L$5,2))</f>
        <v>0</v>
      </c>
      <c r="M55" s="208">
        <f>ROUND(I55*L55,2)</f>
        <v>0</v>
      </c>
      <c r="N55" s="3810">
        <f>ROUND(L55/G55,4)</f>
        <v>0</v>
      </c>
      <c r="O55" s="2561">
        <v>10000008443</v>
      </c>
      <c r="P55" s="3348" t="s">
        <v>3059</v>
      </c>
      <c r="Q55" s="3348">
        <v>170</v>
      </c>
      <c r="R55" s="3163">
        <v>45.81</v>
      </c>
      <c r="S55" s="3323">
        <v>22.87</v>
      </c>
      <c r="T55" s="3074">
        <f>ROUND($U$8*S55,2)</f>
        <v>70.709999999999994</v>
      </c>
      <c r="U55" s="3134">
        <f>IF(ISBLANK(O55),,R55+T55)</f>
        <v>116.52</v>
      </c>
      <c r="V55" s="3432" t="s">
        <v>2778</v>
      </c>
      <c r="W55" s="2675" t="b">
        <f>IF(ISNUMBER(R55),IF(V55="Y",(K55-T55)))</f>
        <v>0</v>
      </c>
      <c r="X55" s="3075">
        <f>W55/G55</f>
        <v>0</v>
      </c>
      <c r="Y55" s="3075">
        <f>IF(V55="N",IF(ISNUMBER(R55),R55/Q55))</f>
        <v>0.26947058823529413</v>
      </c>
      <c r="Z55" s="4586">
        <f>U55/Q55</f>
        <v>0.68541176470588228</v>
      </c>
    </row>
    <row r="56" spans="1:26" ht="15" customHeight="1">
      <c r="A56" s="861"/>
      <c r="B56" s="225" t="s">
        <v>3311</v>
      </c>
      <c r="C56" s="235"/>
      <c r="D56" s="1816"/>
      <c r="E56" s="3115"/>
      <c r="F56" s="679"/>
      <c r="G56" s="5135"/>
      <c r="H56" s="5136"/>
      <c r="I56" s="5137"/>
      <c r="J56" s="679"/>
      <c r="K56" s="334"/>
      <c r="L56" s="265"/>
      <c r="M56" s="3136"/>
      <c r="N56" s="3876"/>
      <c r="O56" s="5138"/>
      <c r="P56" s="5139"/>
      <c r="Q56" s="5139"/>
      <c r="R56" s="1201"/>
      <c r="S56" s="3324"/>
      <c r="T56" s="5140"/>
      <c r="U56" s="3416"/>
      <c r="V56" s="5141"/>
      <c r="W56" s="2853"/>
      <c r="X56" s="5142"/>
      <c r="Y56" s="5142"/>
      <c r="Z56" s="5143"/>
    </row>
    <row r="57" spans="1:26" ht="15" customHeight="1">
      <c r="A57" s="777"/>
      <c r="B57" s="804" t="s">
        <v>3312</v>
      </c>
      <c r="C57" s="814" t="s">
        <v>2326</v>
      </c>
      <c r="D57" s="1816">
        <v>90852</v>
      </c>
      <c r="E57" s="2266"/>
      <c r="F57" s="813" t="s">
        <v>1218</v>
      </c>
      <c r="G57" s="815">
        <v>208</v>
      </c>
      <c r="H57" s="887"/>
      <c r="I57" s="228">
        <f>ROUND(H54*G54/G57,2)</f>
        <v>0</v>
      </c>
      <c r="J57" s="257" t="s">
        <v>2749</v>
      </c>
      <c r="K57" s="2068"/>
      <c r="L57" s="2120">
        <f>IF(OR(ISBLANK(K57),K57=0,H54=0,ISBLANK(H54)),,ROUND(K57+$L$5,2))</f>
        <v>0</v>
      </c>
      <c r="M57" s="3146">
        <f>ROUND(I57*L57,2)</f>
        <v>0</v>
      </c>
      <c r="N57" s="3814">
        <f>ROUND(L57/G57,4)</f>
        <v>0</v>
      </c>
      <c r="O57" s="878"/>
      <c r="P57" s="3349"/>
      <c r="Q57" s="3349"/>
      <c r="R57" s="878"/>
      <c r="S57" s="3325"/>
      <c r="T57" s="3365"/>
      <c r="U57" s="3366"/>
      <c r="V57" s="3433"/>
      <c r="W57" s="783"/>
      <c r="X57" s="783"/>
      <c r="Y57" s="3075">
        <f>IF(OR(ISBLANK(R57),R57=0),,(R57+T57)/Q57)</f>
        <v>0</v>
      </c>
      <c r="Z57" s="4586"/>
    </row>
    <row r="58" spans="1:26" ht="15" customHeight="1">
      <c r="A58" s="777"/>
      <c r="B58" s="237"/>
      <c r="C58" s="795"/>
      <c r="D58" s="1796"/>
      <c r="E58" s="3066"/>
      <c r="F58" s="257"/>
      <c r="G58" s="348"/>
      <c r="H58" s="227"/>
      <c r="I58" s="228"/>
      <c r="J58" s="229"/>
      <c r="K58" s="349"/>
      <c r="L58" s="2120"/>
      <c r="M58" s="3146"/>
      <c r="N58" s="3814"/>
      <c r="O58" s="2278"/>
      <c r="P58" s="3350"/>
      <c r="Q58" s="3350"/>
      <c r="R58" s="2258"/>
      <c r="S58" s="3326"/>
      <c r="T58" s="3313"/>
      <c r="U58" s="3313"/>
      <c r="V58" s="3326"/>
      <c r="W58" s="2258"/>
      <c r="X58" s="2258"/>
      <c r="Y58" s="2384">
        <f>IF(OR(ISBLANK(R58),R58=0),,(R58+T58)/G58)</f>
        <v>0</v>
      </c>
      <c r="Z58" s="4589"/>
    </row>
    <row r="59" spans="1:26" ht="15" customHeight="1" thickBot="1">
      <c r="A59" s="777"/>
      <c r="B59" s="317" t="s">
        <v>94</v>
      </c>
      <c r="C59" s="318"/>
      <c r="D59" s="716"/>
      <c r="E59" s="3306"/>
      <c r="F59" s="467"/>
      <c r="G59" s="468"/>
      <c r="H59" s="456"/>
      <c r="I59" s="469"/>
      <c r="J59" s="467"/>
      <c r="K59" s="470"/>
      <c r="L59" s="471"/>
      <c r="M59" s="3148"/>
      <c r="N59" s="3812"/>
      <c r="O59" s="849"/>
      <c r="P59" s="3351"/>
      <c r="Q59" s="3351"/>
      <c r="R59" s="1221"/>
      <c r="S59" s="2960"/>
      <c r="T59" s="363"/>
      <c r="U59" s="363"/>
      <c r="V59" s="3430"/>
      <c r="W59" s="323"/>
      <c r="X59" s="630"/>
      <c r="Y59" s="3589"/>
      <c r="Z59" s="3589"/>
    </row>
    <row r="60" spans="1:26" ht="15" customHeight="1" thickBot="1">
      <c r="A60" s="2213">
        <v>110</v>
      </c>
      <c r="B60" s="478" t="s">
        <v>1617</v>
      </c>
      <c r="C60" s="420" t="s">
        <v>3662</v>
      </c>
      <c r="D60" s="649"/>
      <c r="E60" s="3115"/>
      <c r="F60" s="1029"/>
      <c r="G60" s="367"/>
      <c r="H60" s="261"/>
      <c r="I60" s="262" t="e">
        <f>ROUND(H60*G60/G60,2)</f>
        <v>#DIV/0!</v>
      </c>
      <c r="J60" s="282" t="s">
        <v>39</v>
      </c>
      <c r="K60" s="1412"/>
      <c r="L60" s="369">
        <f>IF(OR(ISBLANK(K60),K60=0,H60=0,ISBLANK(H60)),,ROUND(K60+$L$5,2))</f>
        <v>0</v>
      </c>
      <c r="M60" s="3142" t="e">
        <f>ROUND(I60*L60,2)</f>
        <v>#DIV/0!</v>
      </c>
      <c r="N60" s="3865" t="e">
        <f>ROUND(L60/G60,4)</f>
        <v>#DIV/0!</v>
      </c>
      <c r="O60" s="649"/>
      <c r="P60" s="3580"/>
      <c r="Q60" s="3352"/>
      <c r="R60" s="406"/>
      <c r="S60" s="3318"/>
      <c r="T60" s="2656"/>
      <c r="U60" s="2656"/>
      <c r="V60" s="3427"/>
      <c r="W60" s="2727"/>
      <c r="X60" s="3309"/>
      <c r="Y60" s="2382" t="b">
        <f>IF(V60="N",IF(ISNUMBER(R60),R60/Q60))</f>
        <v>0</v>
      </c>
      <c r="Z60" s="4586" t="e">
        <f>U60/Q60</f>
        <v>#DIV/0!</v>
      </c>
    </row>
    <row r="61" spans="1:26" ht="15" customHeight="1">
      <c r="A61" s="275"/>
      <c r="B61" s="217" t="s">
        <v>1618</v>
      </c>
      <c r="C61" s="421"/>
      <c r="D61" s="649"/>
      <c r="E61" s="422"/>
      <c r="F61" s="225" t="s">
        <v>65</v>
      </c>
      <c r="G61" s="226" t="s">
        <v>65</v>
      </c>
      <c r="H61" s="375"/>
      <c r="I61" s="423"/>
      <c r="J61" s="225"/>
      <c r="K61" s="424"/>
      <c r="L61" s="333"/>
      <c r="M61" s="3147"/>
      <c r="N61" s="3869"/>
      <c r="O61" s="2365"/>
      <c r="P61" s="3353"/>
      <c r="Q61" s="3353"/>
      <c r="R61" s="233"/>
      <c r="S61" s="3318" t="s">
        <v>65</v>
      </c>
      <c r="T61" s="293" t="s">
        <v>65</v>
      </c>
      <c r="U61" s="293"/>
      <c r="V61" s="3426"/>
      <c r="W61" s="234" t="s">
        <v>65</v>
      </c>
      <c r="X61" s="234" t="s">
        <v>65</v>
      </c>
      <c r="Y61" s="2382" t="s">
        <v>65</v>
      </c>
      <c r="Z61" s="4586"/>
    </row>
    <row r="62" spans="1:26" ht="15" customHeight="1">
      <c r="A62" s="1335"/>
      <c r="B62" s="216" t="s">
        <v>1619</v>
      </c>
      <c r="C62" s="274"/>
      <c r="D62" s="1816"/>
      <c r="E62" s="500"/>
      <c r="F62" s="237"/>
      <c r="G62" s="238"/>
      <c r="H62" s="375"/>
      <c r="I62" s="483"/>
      <c r="J62" s="237"/>
      <c r="K62" s="484"/>
      <c r="L62" s="485"/>
      <c r="M62" s="3149"/>
      <c r="N62" s="3872"/>
      <c r="O62" s="2792"/>
      <c r="P62" s="3354"/>
      <c r="Q62" s="3354"/>
      <c r="R62" s="2687"/>
      <c r="S62" s="3317"/>
      <c r="T62" s="502"/>
      <c r="U62" s="3362"/>
      <c r="V62" s="3434"/>
      <c r="W62" s="254"/>
      <c r="X62" s="254"/>
      <c r="Y62" s="2381"/>
      <c r="Z62" s="4586"/>
    </row>
    <row r="63" spans="1:26" ht="15" customHeight="1">
      <c r="A63" s="1335"/>
      <c r="B63" s="216" t="s">
        <v>1620</v>
      </c>
      <c r="C63" s="274"/>
      <c r="D63" s="1816"/>
      <c r="E63" s="500"/>
      <c r="F63" s="237"/>
      <c r="G63" s="238"/>
      <c r="H63" s="375"/>
      <c r="I63" s="483"/>
      <c r="J63" s="237"/>
      <c r="K63" s="484"/>
      <c r="L63" s="485"/>
      <c r="M63" s="3149"/>
      <c r="N63" s="3872"/>
      <c r="O63" s="3076"/>
      <c r="P63" s="3355"/>
      <c r="Q63" s="3355"/>
      <c r="R63" s="1805"/>
      <c r="S63" s="3327"/>
      <c r="T63" s="504"/>
      <c r="U63" s="3363"/>
      <c r="V63" s="3435"/>
      <c r="W63" s="505"/>
      <c r="X63" s="505"/>
      <c r="Y63" s="3590"/>
      <c r="Z63" s="4588"/>
    </row>
    <row r="64" spans="1:26" ht="15" customHeight="1">
      <c r="A64" s="1335"/>
      <c r="B64" s="216"/>
      <c r="C64" s="274"/>
      <c r="D64" s="1816"/>
      <c r="E64" s="500"/>
      <c r="F64" s="237"/>
      <c r="G64" s="238"/>
      <c r="H64" s="375"/>
      <c r="I64" s="483"/>
      <c r="J64" s="237"/>
      <c r="K64" s="484"/>
      <c r="L64" s="485"/>
      <c r="M64" s="3149"/>
      <c r="N64" s="3872"/>
      <c r="O64" s="2792"/>
      <c r="P64" s="3354"/>
      <c r="Q64" s="3354"/>
      <c r="R64" s="249"/>
      <c r="S64" s="3321"/>
      <c r="T64" s="501"/>
      <c r="U64" s="3364"/>
      <c r="V64" s="3436"/>
      <c r="W64" s="316"/>
      <c r="X64" s="316"/>
      <c r="Y64" s="3591"/>
      <c r="Z64" s="4590"/>
    </row>
    <row r="65" spans="1:26" ht="15" customHeight="1" thickBot="1">
      <c r="A65" s="1086"/>
      <c r="B65" s="218" t="s">
        <v>1046</v>
      </c>
      <c r="C65" s="425"/>
      <c r="D65" s="727"/>
      <c r="E65" s="426"/>
      <c r="F65" s="319"/>
      <c r="G65" s="320"/>
      <c r="H65" s="392"/>
      <c r="I65" s="427"/>
      <c r="J65" s="319"/>
      <c r="K65" s="428"/>
      <c r="L65" s="429"/>
      <c r="M65" s="3150"/>
      <c r="N65" s="3873"/>
      <c r="O65" s="427"/>
      <c r="P65" s="3356"/>
      <c r="Q65" s="3356"/>
      <c r="R65" s="2367"/>
      <c r="S65" s="2960"/>
      <c r="T65" s="363"/>
      <c r="U65" s="363"/>
      <c r="V65" s="3430"/>
      <c r="W65" s="323"/>
      <c r="X65" s="364"/>
      <c r="Y65" s="3588" t="s">
        <v>65</v>
      </c>
      <c r="Z65" s="3588"/>
    </row>
    <row r="66" spans="1:26" ht="15" customHeight="1" thickBot="1">
      <c r="A66" s="2213">
        <v>111</v>
      </c>
      <c r="B66" s="478" t="s">
        <v>43</v>
      </c>
      <c r="C66" s="420" t="s">
        <v>4488</v>
      </c>
      <c r="D66" s="1816">
        <v>10000029300</v>
      </c>
      <c r="E66" s="224"/>
      <c r="F66" s="1029" t="s">
        <v>44</v>
      </c>
      <c r="G66" s="367">
        <v>100</v>
      </c>
      <c r="H66" s="261"/>
      <c r="I66" s="262">
        <f>ROUND(H66*G66/G66,2)</f>
        <v>0</v>
      </c>
      <c r="J66" s="282" t="s">
        <v>39</v>
      </c>
      <c r="K66" s="368">
        <v>72.11</v>
      </c>
      <c r="L66" s="369">
        <f>IF(OR(ISBLANK(K66),K66=0,H66=0,ISBLANK(H66)),,ROUND(K66+$L$5,2))</f>
        <v>0</v>
      </c>
      <c r="M66" s="3142">
        <f>ROUND(I66*L66,2)</f>
        <v>0</v>
      </c>
      <c r="N66" s="3865">
        <f>ROUND(L66/G66,4)</f>
        <v>0</v>
      </c>
      <c r="O66" s="2374"/>
      <c r="P66" s="2391"/>
      <c r="Q66" s="2391"/>
      <c r="R66" s="406"/>
      <c r="S66" s="3318"/>
      <c r="T66" s="2656"/>
      <c r="U66" s="2656"/>
      <c r="V66" s="3427"/>
      <c r="W66" s="2727"/>
      <c r="X66" s="3309"/>
      <c r="Y66" s="2382" t="b">
        <f>IF(V66="N",IF(ISNUMBER(R66),R66/Q66))</f>
        <v>0</v>
      </c>
      <c r="Z66" s="4586" t="e">
        <f>U66/Q66</f>
        <v>#DIV/0!</v>
      </c>
    </row>
    <row r="67" spans="1:26" ht="15" customHeight="1">
      <c r="A67" s="275"/>
      <c r="B67" s="217" t="s">
        <v>1621</v>
      </c>
      <c r="C67" s="421" t="s">
        <v>65</v>
      </c>
      <c r="D67" s="649"/>
      <c r="E67" s="422"/>
      <c r="F67" s="225" t="s">
        <v>65</v>
      </c>
      <c r="G67" s="226" t="s">
        <v>65</v>
      </c>
      <c r="H67" s="375"/>
      <c r="I67" s="423"/>
      <c r="J67" s="225"/>
      <c r="K67" s="424"/>
      <c r="L67" s="333"/>
      <c r="M67" s="3147"/>
      <c r="N67" s="3869"/>
      <c r="O67" s="2365"/>
      <c r="P67" s="3353"/>
      <c r="Q67" s="3353"/>
      <c r="R67" s="233"/>
      <c r="S67" s="3318" t="s">
        <v>65</v>
      </c>
      <c r="T67" s="293" t="s">
        <v>65</v>
      </c>
      <c r="U67" s="293"/>
      <c r="V67" s="3426"/>
      <c r="W67" s="234" t="s">
        <v>65</v>
      </c>
      <c r="X67" s="234" t="s">
        <v>65</v>
      </c>
      <c r="Y67" s="2382" t="s">
        <v>65</v>
      </c>
      <c r="Z67" s="4586"/>
    </row>
    <row r="68" spans="1:26" ht="15" customHeight="1">
      <c r="A68" s="1335"/>
      <c r="B68" s="216" t="s">
        <v>1622</v>
      </c>
      <c r="C68" s="274"/>
      <c r="D68" s="1816"/>
      <c r="E68" s="500"/>
      <c r="F68" s="237"/>
      <c r="G68" s="238"/>
      <c r="H68" s="375"/>
      <c r="I68" s="483"/>
      <c r="J68" s="237"/>
      <c r="K68" s="484"/>
      <c r="L68" s="485"/>
      <c r="M68" s="3149"/>
      <c r="N68" s="3872"/>
      <c r="O68" s="2792"/>
      <c r="P68" s="3354"/>
      <c r="Q68" s="3354"/>
      <c r="R68" s="2687"/>
      <c r="S68" s="3317"/>
      <c r="T68" s="507"/>
      <c r="U68" s="2529"/>
      <c r="V68" s="3437"/>
      <c r="W68" s="328"/>
      <c r="X68" s="328"/>
      <c r="Y68" s="2381"/>
      <c r="Z68" s="4586"/>
    </row>
    <row r="69" spans="1:26" ht="15" customHeight="1" thickBot="1">
      <c r="A69" s="1086"/>
      <c r="B69" s="218" t="s">
        <v>1070</v>
      </c>
      <c r="C69" s="425"/>
      <c r="D69" s="727"/>
      <c r="E69" s="426"/>
      <c r="F69" s="319"/>
      <c r="G69" s="320"/>
      <c r="H69" s="392"/>
      <c r="I69" s="427"/>
      <c r="J69" s="319"/>
      <c r="K69" s="428"/>
      <c r="L69" s="429"/>
      <c r="M69" s="3150"/>
      <c r="N69" s="3873"/>
      <c r="O69" s="427"/>
      <c r="P69" s="3356"/>
      <c r="Q69" s="3356"/>
      <c r="R69" s="2367"/>
      <c r="S69" s="2960"/>
      <c r="T69" s="363"/>
      <c r="U69" s="363"/>
      <c r="V69" s="3430"/>
      <c r="W69" s="323"/>
      <c r="X69" s="364"/>
      <c r="Y69" s="3588" t="s">
        <v>65</v>
      </c>
      <c r="Z69" s="3588"/>
    </row>
    <row r="70" spans="1:26" ht="15" customHeight="1" thickBot="1">
      <c r="A70" s="4111">
        <v>112</v>
      </c>
      <c r="B70" s="255" t="s">
        <v>1075</v>
      </c>
      <c r="C70" s="223" t="s">
        <v>2319</v>
      </c>
      <c r="D70" s="649" t="s">
        <v>2337</v>
      </c>
      <c r="E70" s="224"/>
      <c r="F70" s="229" t="s">
        <v>1076</v>
      </c>
      <c r="G70" s="459">
        <v>151</v>
      </c>
      <c r="H70" s="284"/>
      <c r="I70" s="228">
        <f>ROUND(H70*G70/G70,2)</f>
        <v>0</v>
      </c>
      <c r="J70" s="229" t="s">
        <v>39</v>
      </c>
      <c r="K70" s="241">
        <v>96.55</v>
      </c>
      <c r="L70" s="369">
        <f>IF(OR(ISBLANK(K70),K70=0,H70=0,ISBLANK(H70)),,ROUND(K70+$L$5,2))</f>
        <v>0</v>
      </c>
      <c r="M70" s="3142">
        <f>ROUND(I70*L70,2)</f>
        <v>0</v>
      </c>
      <c r="N70" s="3865">
        <f>ROUND(L70/G70,4)</f>
        <v>0</v>
      </c>
      <c r="O70" s="1816" t="s">
        <v>2336</v>
      </c>
      <c r="P70" s="2378" t="s">
        <v>1202</v>
      </c>
      <c r="Q70" s="2357">
        <v>151</v>
      </c>
      <c r="R70" s="3161">
        <v>44.33</v>
      </c>
      <c r="S70" s="3318">
        <v>16.95</v>
      </c>
      <c r="T70" s="292">
        <f>ROUND($U$8*S70,2)</f>
        <v>52.41</v>
      </c>
      <c r="U70" s="292">
        <f>IF(ISBLANK(O70),,R70+T70)</f>
        <v>96.74</v>
      </c>
      <c r="V70" s="3425" t="s">
        <v>2778</v>
      </c>
      <c r="W70" s="234" t="b">
        <f>IF(ISNUMBER(R70),IF(V70="Y",(K70-T70)))</f>
        <v>0</v>
      </c>
      <c r="X70" s="2382">
        <f>W70/G70</f>
        <v>0</v>
      </c>
      <c r="Y70" s="2382">
        <f>IF(V70="N",IF(ISNUMBER(R70),R70/Q70))</f>
        <v>0.29357615894039735</v>
      </c>
      <c r="Z70" s="4586">
        <f>U70/Q70</f>
        <v>0.64066225165562907</v>
      </c>
    </row>
    <row r="71" spans="1:26" ht="15" customHeight="1">
      <c r="A71" s="861"/>
      <c r="B71" s="225" t="s">
        <v>2239</v>
      </c>
      <c r="C71" s="235"/>
      <c r="D71" s="1816"/>
      <c r="E71" s="236"/>
      <c r="F71" s="225"/>
      <c r="G71" s="226"/>
      <c r="H71" s="227"/>
      <c r="I71" s="225"/>
      <c r="J71" s="225"/>
      <c r="K71" s="230"/>
      <c r="L71" s="402"/>
      <c r="M71" s="3151"/>
      <c r="N71" s="3874"/>
      <c r="O71" s="2747"/>
      <c r="P71" s="3368"/>
      <c r="Q71" s="3368"/>
      <c r="R71" s="437"/>
      <c r="S71" s="3322"/>
      <c r="T71" s="334"/>
      <c r="U71" s="1198"/>
      <c r="V71" s="3429"/>
      <c r="W71" s="310"/>
      <c r="X71" s="335"/>
      <c r="Y71" s="2382" t="s">
        <v>65</v>
      </c>
      <c r="Z71" s="4586"/>
    </row>
    <row r="72" spans="1:26" ht="15" customHeight="1">
      <c r="A72" s="777"/>
      <c r="B72" s="237" t="s">
        <v>2240</v>
      </c>
      <c r="C72" s="239"/>
      <c r="D72" s="876"/>
      <c r="E72" s="240"/>
      <c r="F72" s="237"/>
      <c r="G72" s="238"/>
      <c r="H72" s="227"/>
      <c r="I72" s="237"/>
      <c r="J72" s="237"/>
      <c r="K72" s="286"/>
      <c r="L72" s="265"/>
      <c r="M72" s="3141"/>
      <c r="N72" s="3864"/>
      <c r="O72" s="2747"/>
      <c r="P72" s="3368"/>
      <c r="Q72" s="3368"/>
      <c r="R72" s="460"/>
      <c r="S72" s="3322"/>
      <c r="T72" s="334"/>
      <c r="U72" s="1198"/>
      <c r="V72" s="3429"/>
      <c r="W72" s="310"/>
      <c r="X72" s="335"/>
      <c r="Y72" s="2382" t="s">
        <v>65</v>
      </c>
      <c r="Z72" s="4586"/>
    </row>
    <row r="73" spans="1:26" ht="15" customHeight="1">
      <c r="A73" s="777"/>
      <c r="B73" s="237" t="s">
        <v>2241</v>
      </c>
      <c r="C73" s="239"/>
      <c r="D73" s="876"/>
      <c r="E73" s="240"/>
      <c r="F73" s="237"/>
      <c r="G73" s="461"/>
      <c r="H73" s="227"/>
      <c r="I73" s="237"/>
      <c r="J73" s="237"/>
      <c r="K73" s="286"/>
      <c r="L73" s="477"/>
      <c r="M73" s="3152"/>
      <c r="N73" s="3861"/>
      <c r="O73" s="2685"/>
      <c r="P73" s="3357"/>
      <c r="Q73" s="3357"/>
      <c r="R73" s="249"/>
      <c r="S73" s="3328"/>
      <c r="T73" s="447"/>
      <c r="U73" s="792"/>
      <c r="V73" s="3438"/>
      <c r="W73" s="448"/>
      <c r="X73" s="449"/>
      <c r="Y73" s="2381"/>
      <c r="Z73" s="4586"/>
    </row>
    <row r="74" spans="1:26" ht="15" customHeight="1">
      <c r="A74" s="777"/>
      <c r="B74" s="237" t="s">
        <v>1623</v>
      </c>
      <c r="C74" s="239"/>
      <c r="D74" s="876"/>
      <c r="E74" s="240"/>
      <c r="F74" s="237"/>
      <c r="G74" s="461"/>
      <c r="H74" s="227"/>
      <c r="I74" s="237"/>
      <c r="J74" s="237"/>
      <c r="K74" s="286"/>
      <c r="L74" s="247"/>
      <c r="M74" s="3152"/>
      <c r="N74" s="3861"/>
      <c r="O74" s="2685"/>
      <c r="P74" s="3357"/>
      <c r="Q74" s="3357"/>
      <c r="R74" s="249"/>
      <c r="S74" s="3328"/>
      <c r="T74" s="447"/>
      <c r="U74" s="792"/>
      <c r="V74" s="3438"/>
      <c r="W74" s="448"/>
      <c r="X74" s="449"/>
      <c r="Y74" s="2381"/>
      <c r="Z74" s="4586"/>
    </row>
    <row r="75" spans="1:26" ht="15" customHeight="1" thickBot="1">
      <c r="A75" s="362"/>
      <c r="B75" s="317" t="s">
        <v>1072</v>
      </c>
      <c r="C75" s="318"/>
      <c r="D75" s="716"/>
      <c r="E75" s="245"/>
      <c r="F75" s="319"/>
      <c r="G75" s="455"/>
      <c r="H75" s="456"/>
      <c r="I75" s="319"/>
      <c r="J75" s="319"/>
      <c r="K75" s="246"/>
      <c r="L75" s="323"/>
      <c r="M75" s="3137"/>
      <c r="N75" s="3811"/>
      <c r="O75" s="458"/>
      <c r="P75" s="3358"/>
      <c r="Q75" s="3358"/>
      <c r="R75" s="458"/>
      <c r="S75" s="3319"/>
      <c r="T75" s="250"/>
      <c r="U75" s="250"/>
      <c r="V75" s="3329"/>
      <c r="W75" s="250"/>
      <c r="X75" s="250"/>
      <c r="Y75" s="3588" t="s">
        <v>65</v>
      </c>
      <c r="Z75" s="3588"/>
    </row>
    <row r="76" spans="1:26" ht="15" customHeight="1" thickBot="1">
      <c r="A76" s="2213">
        <v>113</v>
      </c>
      <c r="B76" s="478" t="s">
        <v>1210</v>
      </c>
      <c r="C76" s="366" t="s">
        <v>4488</v>
      </c>
      <c r="D76" s="1816">
        <v>10000009661</v>
      </c>
      <c r="E76" s="224"/>
      <c r="F76" s="1029" t="s">
        <v>3314</v>
      </c>
      <c r="G76" s="367">
        <v>100</v>
      </c>
      <c r="H76" s="261"/>
      <c r="I76" s="262">
        <f>ROUND(H76*G76/G76,2)</f>
        <v>0</v>
      </c>
      <c r="J76" s="282" t="s">
        <v>39</v>
      </c>
      <c r="K76" s="368">
        <v>131.36000000000001</v>
      </c>
      <c r="L76" s="369">
        <f>IF(OR(ISBLANK(K76),K76=0,H76=0,ISBLANK(H76)),,ROUND(K76+$L$5,2))</f>
        <v>0</v>
      </c>
      <c r="M76" s="3164">
        <f>ROUND(I76*L76,2)</f>
        <v>0</v>
      </c>
      <c r="N76" s="3865">
        <f>ROUND(L76/G76,4)</f>
        <v>0</v>
      </c>
      <c r="O76" s="1816">
        <v>10000096694</v>
      </c>
      <c r="P76" s="3369" t="s">
        <v>3313</v>
      </c>
      <c r="Q76" s="4661">
        <v>133</v>
      </c>
      <c r="R76" s="3161">
        <v>59.5</v>
      </c>
      <c r="S76" s="3318">
        <v>24.23</v>
      </c>
      <c r="T76" s="2658">
        <f>ROUND($U$8*S76,2)</f>
        <v>74.92</v>
      </c>
      <c r="U76" s="3417">
        <f>IF(ISBLANK(O76),,R76+T76)</f>
        <v>134.42000000000002</v>
      </c>
      <c r="V76" s="3424" t="s">
        <v>2778</v>
      </c>
      <c r="W76" s="2727" t="b">
        <f>IF(ISNUMBER(R76),IF(V76="Y",(K76-T76)))</f>
        <v>0</v>
      </c>
      <c r="X76" s="2727">
        <f>W76/G76</f>
        <v>0</v>
      </c>
      <c r="Y76" s="3309">
        <f>IF(V76="N",IF(ISNUMBER(R76),R76/Q76))</f>
        <v>0.44736842105263158</v>
      </c>
      <c r="Z76" s="3977">
        <f>U76/Q76</f>
        <v>1.0106766917293235</v>
      </c>
    </row>
    <row r="77" spans="1:26" ht="15" customHeight="1">
      <c r="A77" s="275"/>
      <c r="B77" s="401" t="s">
        <v>1624</v>
      </c>
      <c r="C77" s="202" t="s">
        <v>65</v>
      </c>
      <c r="D77" s="2270"/>
      <c r="E77" s="431"/>
      <c r="F77" s="432"/>
      <c r="G77" s="433"/>
      <c r="H77" s="227"/>
      <c r="I77" s="434"/>
      <c r="J77" s="435"/>
      <c r="K77" s="410"/>
      <c r="L77" s="402"/>
      <c r="M77" s="3151"/>
      <c r="N77" s="3874"/>
      <c r="O77" s="2746"/>
      <c r="P77" s="3359"/>
      <c r="Q77" s="3359"/>
      <c r="R77" s="2687"/>
      <c r="S77" s="3322"/>
      <c r="T77" s="334"/>
      <c r="U77" s="1198"/>
      <c r="V77" s="3429"/>
      <c r="W77" s="310"/>
      <c r="X77" s="335"/>
      <c r="Y77" s="2382" t="s">
        <v>65</v>
      </c>
      <c r="Z77" s="4586"/>
    </row>
    <row r="78" spans="1:26" ht="15" customHeight="1">
      <c r="A78" s="275"/>
      <c r="B78" s="438" t="s">
        <v>1625</v>
      </c>
      <c r="C78" s="439"/>
      <c r="D78" s="2276"/>
      <c r="E78" s="440"/>
      <c r="F78" s="441"/>
      <c r="G78" s="442"/>
      <c r="H78" s="443"/>
      <c r="I78" s="444"/>
      <c r="J78" s="445"/>
      <c r="K78" s="346"/>
      <c r="L78" s="242"/>
      <c r="M78" s="3135"/>
      <c r="N78" s="3862"/>
      <c r="O78" s="2746"/>
      <c r="P78" s="3359"/>
      <c r="Q78" s="3359"/>
      <c r="R78" s="2746"/>
      <c r="S78" s="3328"/>
      <c r="T78" s="447"/>
      <c r="U78" s="792"/>
      <c r="V78" s="3438"/>
      <c r="W78" s="448"/>
      <c r="X78" s="449"/>
      <c r="Y78" s="2381"/>
      <c r="Z78" s="4586"/>
    </row>
    <row r="79" spans="1:26" ht="15" customHeight="1" thickBot="1">
      <c r="A79" s="1086"/>
      <c r="B79" s="388" t="s">
        <v>1070</v>
      </c>
      <c r="C79" s="336"/>
      <c r="D79" s="702"/>
      <c r="E79" s="337"/>
      <c r="F79" s="450"/>
      <c r="G79" s="451"/>
      <c r="H79" s="392"/>
      <c r="I79" s="452"/>
      <c r="J79" s="450"/>
      <c r="K79" s="246"/>
      <c r="L79" s="453"/>
      <c r="M79" s="3153"/>
      <c r="N79" s="3875"/>
      <c r="O79" s="3077"/>
      <c r="P79" s="3581"/>
      <c r="Q79" s="3360"/>
      <c r="R79" s="3068"/>
      <c r="S79" s="3319"/>
      <c r="T79" s="3069"/>
      <c r="U79" s="3069"/>
      <c r="V79" s="3319"/>
      <c r="W79" s="3069"/>
      <c r="X79" s="3069"/>
      <c r="Y79" s="3592" t="s">
        <v>65</v>
      </c>
      <c r="Z79" s="3592"/>
    </row>
    <row r="80" spans="1:26" s="71" customFormat="1" ht="15" customHeight="1" thickBot="1">
      <c r="A80" s="4111">
        <v>114</v>
      </c>
      <c r="B80" s="255" t="s">
        <v>1077</v>
      </c>
      <c r="C80" s="223" t="s">
        <v>4488</v>
      </c>
      <c r="D80" s="1816">
        <v>10000036919</v>
      </c>
      <c r="E80" s="224"/>
      <c r="F80" s="229" t="s">
        <v>1079</v>
      </c>
      <c r="G80" s="459">
        <v>100</v>
      </c>
      <c r="H80" s="284">
        <v>50</v>
      </c>
      <c r="I80" s="228">
        <f>ROUND(H80*G80/G80,2)</f>
        <v>50</v>
      </c>
      <c r="J80" s="229" t="s">
        <v>39</v>
      </c>
      <c r="K80" s="241">
        <v>93.9</v>
      </c>
      <c r="L80" s="369">
        <f>IF(OR(ISBLANK(K80),K80=0,H80=0,ISBLANK(H80)),,ROUND(K80+$L$5,2))</f>
        <v>93.9</v>
      </c>
      <c r="M80" s="3142">
        <f>ROUND(I80*L80,2)</f>
        <v>4695</v>
      </c>
      <c r="N80" s="3865">
        <f>ROUND(L80/G80,4)</f>
        <v>0.93899999999999995</v>
      </c>
      <c r="O80" s="2374">
        <v>10000006919</v>
      </c>
      <c r="P80" s="2393" t="s">
        <v>2752</v>
      </c>
      <c r="Q80" s="2392">
        <v>100</v>
      </c>
      <c r="R80" s="2394">
        <v>47.38</v>
      </c>
      <c r="S80" s="2392">
        <v>15.12</v>
      </c>
      <c r="T80" s="2656">
        <f>ROUND($U$8*S80,2)</f>
        <v>46.75</v>
      </c>
      <c r="U80" s="2656">
        <f>IF(ISBLANK(O80),,R80+T80)</f>
        <v>94.13</v>
      </c>
      <c r="V80" s="3425" t="s">
        <v>2778</v>
      </c>
      <c r="W80" s="234" t="b">
        <f>IF(ISNUMBER(R80),IF(V80="Y",(K80-T80)))</f>
        <v>0</v>
      </c>
      <c r="X80" s="2382">
        <f>W80/G80</f>
        <v>0</v>
      </c>
      <c r="Y80" s="2382">
        <f>IF(V80="N",IF(ISNUMBER(R80),R80/Q80))</f>
        <v>0.4738</v>
      </c>
      <c r="Z80" s="4586">
        <f>U80/Q80</f>
        <v>0.94129999999999991</v>
      </c>
    </row>
    <row r="81" spans="1:26" s="71" customFormat="1" ht="15" customHeight="1">
      <c r="A81" s="861"/>
      <c r="B81" s="225" t="s">
        <v>1078</v>
      </c>
      <c r="C81" s="235" t="s">
        <v>65</v>
      </c>
      <c r="D81" s="1816"/>
      <c r="E81" s="236"/>
      <c r="F81" s="225"/>
      <c r="G81" s="226"/>
      <c r="H81" s="227"/>
      <c r="I81" s="225"/>
      <c r="J81" s="225"/>
      <c r="K81" s="230"/>
      <c r="L81" s="402"/>
      <c r="M81" s="3151"/>
      <c r="N81" s="3874"/>
      <c r="O81" s="2746"/>
      <c r="P81" s="3359"/>
      <c r="Q81" s="3359"/>
      <c r="R81" s="2687"/>
      <c r="S81" s="3322"/>
      <c r="T81" s="334"/>
      <c r="U81" s="1198"/>
      <c r="V81" s="3429"/>
      <c r="W81" s="310"/>
      <c r="X81" s="335"/>
      <c r="Y81" s="2382" t="s">
        <v>65</v>
      </c>
      <c r="Z81" s="4586"/>
    </row>
    <row r="82" spans="1:26" s="71" customFormat="1" ht="15" customHeight="1" thickBot="1">
      <c r="A82" s="362"/>
      <c r="B82" s="317" t="s">
        <v>1074</v>
      </c>
      <c r="C82" s="318"/>
      <c r="D82" s="716"/>
      <c r="E82" s="245"/>
      <c r="F82" s="319"/>
      <c r="G82" s="455"/>
      <c r="H82" s="456"/>
      <c r="I82" s="319"/>
      <c r="J82" s="319"/>
      <c r="K82" s="246"/>
      <c r="L82" s="323"/>
      <c r="M82" s="3137"/>
      <c r="N82" s="3811"/>
      <c r="O82" s="458"/>
      <c r="P82" s="3358"/>
      <c r="Q82" s="3358"/>
      <c r="R82" s="458"/>
      <c r="S82" s="3329"/>
      <c r="T82" s="250"/>
      <c r="U82" s="250"/>
      <c r="V82" s="3329"/>
      <c r="W82" s="250"/>
      <c r="X82" s="250"/>
      <c r="Y82" s="3588" t="s">
        <v>65</v>
      </c>
      <c r="Z82" s="3588"/>
    </row>
    <row r="83" spans="1:26" ht="14.25" thickBot="1">
      <c r="A83" s="4111">
        <v>115</v>
      </c>
      <c r="B83" s="255" t="s">
        <v>1219</v>
      </c>
      <c r="C83" s="223" t="s">
        <v>2338</v>
      </c>
      <c r="D83" s="649">
        <v>11125</v>
      </c>
      <c r="E83" s="224"/>
      <c r="F83" s="229" t="s">
        <v>1220</v>
      </c>
      <c r="G83" s="459">
        <v>44</v>
      </c>
      <c r="H83" s="284">
        <v>30</v>
      </c>
      <c r="I83" s="228">
        <f>ROUND(H83*G83/G83,2)</f>
        <v>30</v>
      </c>
      <c r="J83" s="229" t="s">
        <v>39</v>
      </c>
      <c r="K83" s="241">
        <v>65.599999999999994</v>
      </c>
      <c r="L83" s="369">
        <f>IF(OR(ISBLANK(K83),K83=0,H83=0,ISBLANK(H83)),,ROUND(K83+$L$5,2))</f>
        <v>65.599999999999994</v>
      </c>
      <c r="M83" s="3142">
        <f>ROUND(I83*L83,2)</f>
        <v>1968</v>
      </c>
      <c r="N83" s="3865">
        <f>ROUND(L83/G83,4)</f>
        <v>1.4908999999999999</v>
      </c>
      <c r="O83" s="280"/>
      <c r="P83" s="3330"/>
      <c r="Q83" s="3330"/>
      <c r="R83" s="406"/>
      <c r="S83" s="3322"/>
      <c r="T83" s="334"/>
      <c r="U83" s="1198"/>
      <c r="V83" s="3429"/>
      <c r="W83" s="310"/>
      <c r="X83" s="627"/>
      <c r="Y83" s="3593"/>
      <c r="Z83" s="4591"/>
    </row>
    <row r="84" spans="1:26" ht="12.75">
      <c r="A84" s="777"/>
      <c r="B84" s="225" t="s">
        <v>2242</v>
      </c>
      <c r="C84" s="235" t="s">
        <v>65</v>
      </c>
      <c r="D84" s="1816"/>
      <c r="E84" s="236"/>
      <c r="F84" s="225"/>
      <c r="G84" s="226"/>
      <c r="H84" s="227"/>
      <c r="I84" s="225"/>
      <c r="J84" s="225"/>
      <c r="K84" s="230"/>
      <c r="L84" s="402"/>
      <c r="M84" s="3151"/>
      <c r="N84" s="3874"/>
      <c r="O84" s="2746"/>
      <c r="P84" s="3359"/>
      <c r="Q84" s="3359"/>
      <c r="R84" s="2687"/>
      <c r="S84" s="3322"/>
      <c r="T84" s="334"/>
      <c r="U84" s="1198"/>
      <c r="V84" s="3429"/>
      <c r="W84" s="310"/>
      <c r="X84" s="335"/>
      <c r="Y84" s="2382" t="s">
        <v>65</v>
      </c>
      <c r="Z84" s="4586"/>
    </row>
    <row r="85" spans="1:26" ht="12.75">
      <c r="A85" s="4641"/>
      <c r="B85" s="4640" t="s">
        <v>2243</v>
      </c>
      <c r="C85" s="239"/>
      <c r="D85" s="876"/>
      <c r="E85" s="240"/>
      <c r="F85" s="237"/>
      <c r="G85" s="238"/>
      <c r="H85" s="227"/>
      <c r="I85" s="237"/>
      <c r="J85" s="237"/>
      <c r="K85" s="286"/>
      <c r="L85" s="247"/>
      <c r="M85" s="3152"/>
      <c r="N85" s="3861"/>
      <c r="O85" s="2685"/>
      <c r="P85" s="3357"/>
      <c r="Q85" s="3357"/>
      <c r="R85" s="249"/>
      <c r="S85" s="3322"/>
      <c r="T85" s="334"/>
      <c r="U85" s="1198"/>
      <c r="V85" s="3429"/>
      <c r="W85" s="310"/>
      <c r="X85" s="335"/>
      <c r="Y85" s="2382" t="s">
        <v>65</v>
      </c>
      <c r="Z85" s="4586"/>
    </row>
    <row r="86" spans="1:26" thickBot="1">
      <c r="A86" s="551"/>
      <c r="B86" s="317" t="s">
        <v>1070</v>
      </c>
      <c r="C86" s="318"/>
      <c r="D86" s="318"/>
      <c r="E86" s="245"/>
      <c r="F86" s="319"/>
      <c r="G86" s="455"/>
      <c r="H86" s="227"/>
      <c r="I86" s="319"/>
      <c r="J86" s="319"/>
      <c r="K86" s="246"/>
      <c r="L86" s="323"/>
      <c r="M86" s="3137"/>
      <c r="N86" s="3811"/>
      <c r="O86" s="458"/>
      <c r="P86" s="3358"/>
      <c r="Q86" s="458"/>
      <c r="R86" s="458"/>
      <c r="S86" s="250"/>
      <c r="T86" s="250"/>
      <c r="U86" s="250"/>
      <c r="V86" s="3329"/>
      <c r="W86" s="250"/>
      <c r="X86" s="250"/>
      <c r="Y86" s="3588" t="s">
        <v>65</v>
      </c>
      <c r="Z86" s="3588"/>
    </row>
    <row r="87" spans="1:26" ht="15" customHeight="1" thickBot="1">
      <c r="A87" s="2218">
        <v>116</v>
      </c>
      <c r="B87" s="4708" t="s">
        <v>3392</v>
      </c>
      <c r="C87" s="556" t="s">
        <v>3393</v>
      </c>
      <c r="D87" s="556" t="s">
        <v>3456</v>
      </c>
      <c r="E87" s="5418"/>
      <c r="F87" s="4642" t="s">
        <v>1059</v>
      </c>
      <c r="G87" s="4647">
        <v>64</v>
      </c>
      <c r="H87" s="284"/>
      <c r="I87" s="2002">
        <f>ROUND(H87*G87/G87,2)</f>
        <v>0</v>
      </c>
      <c r="J87" s="4648"/>
      <c r="K87" s="241">
        <v>84.62</v>
      </c>
      <c r="L87" s="4651">
        <f>IF(OR(ISBLANK(K87),K87=0,H87=0,ISBLANK(H87)),,ROUND(K87+$L$5,2))</f>
        <v>0</v>
      </c>
      <c r="M87" s="4652">
        <f>ROUND(I87*L87,2)</f>
        <v>0</v>
      </c>
      <c r="N87" s="5732">
        <f>ROUND(L87/G87,4)</f>
        <v>0</v>
      </c>
      <c r="O87" s="5505" t="s">
        <v>3391</v>
      </c>
      <c r="P87" s="4175" t="s">
        <v>1059</v>
      </c>
      <c r="Q87" s="1479">
        <v>64</v>
      </c>
      <c r="R87" s="3656">
        <v>48.75</v>
      </c>
      <c r="S87" s="4655">
        <v>11.36</v>
      </c>
      <c r="T87" s="4658">
        <f>ROUND($U$8*S87,2)</f>
        <v>35.130000000000003</v>
      </c>
      <c r="U87" s="4657">
        <f>IF(ISBLANK(O87),,R87+T87)</f>
        <v>83.88</v>
      </c>
      <c r="V87" s="4346" t="s">
        <v>2778</v>
      </c>
      <c r="W87" s="4658" t="b">
        <f>IF(ISNUMBER(R87),IF(V87="Y",(K87-T87)))</f>
        <v>0</v>
      </c>
      <c r="X87" s="4660">
        <f>W87/G87</f>
        <v>0</v>
      </c>
      <c r="Y87" s="4175">
        <f>IF(V87="N",IF(ISNUMBER(R87),R87/Q87))</f>
        <v>0.76171875</v>
      </c>
      <c r="Z87" s="5547">
        <f>U87/Q87</f>
        <v>1.3106249999999999</v>
      </c>
    </row>
    <row r="88" spans="1:26" ht="15" customHeight="1" thickBot="1">
      <c r="A88" s="5417"/>
      <c r="B88" s="469" t="s">
        <v>3394</v>
      </c>
      <c r="C88" s="676"/>
      <c r="D88" s="676"/>
      <c r="E88" s="4644"/>
      <c r="F88" s="469"/>
      <c r="G88" s="4645"/>
      <c r="H88" s="456"/>
      <c r="I88" s="1351"/>
      <c r="J88" s="4649"/>
      <c r="K88" s="4650"/>
      <c r="L88" s="4023"/>
      <c r="M88" s="4653"/>
      <c r="N88" s="5733"/>
      <c r="O88" s="5504"/>
      <c r="P88" s="2737"/>
      <c r="Q88" s="2737"/>
      <c r="R88" s="2737"/>
      <c r="S88" s="4639"/>
      <c r="T88" s="3455"/>
      <c r="U88" s="3455"/>
      <c r="V88" s="3455"/>
      <c r="W88" s="2769"/>
      <c r="X88" s="1395"/>
      <c r="Y88" s="2737"/>
      <c r="Z88" s="5548"/>
    </row>
    <row r="89" spans="1:26" ht="15" customHeight="1">
      <c r="A89" s="2213">
        <v>117</v>
      </c>
      <c r="B89" s="221" t="s">
        <v>4149</v>
      </c>
      <c r="C89" s="2455" t="s">
        <v>2335</v>
      </c>
      <c r="D89" s="2455" t="s">
        <v>4091</v>
      </c>
      <c r="E89" s="5419"/>
      <c r="F89" s="4643" t="s">
        <v>3969</v>
      </c>
      <c r="G89" s="4646">
        <v>220</v>
      </c>
      <c r="H89" s="227"/>
      <c r="I89" s="2002">
        <f>ROUND(H89*G89/G89,2)</f>
        <v>0</v>
      </c>
      <c r="J89" s="4648"/>
      <c r="K89" s="241">
        <v>152.53</v>
      </c>
      <c r="L89" s="4651">
        <f>IF(OR(ISBLANK(K89),K89=0,H89=0,ISBLANK(H89)),,ROUND(K89+$L$5,2))</f>
        <v>0</v>
      </c>
      <c r="M89" s="4652">
        <f>ROUND(I89*L89,2)</f>
        <v>0</v>
      </c>
      <c r="N89" s="5732">
        <f>ROUND(L89/G89,4)</f>
        <v>0</v>
      </c>
      <c r="O89" s="2735" t="s">
        <v>4092</v>
      </c>
      <c r="P89" s="4175" t="s">
        <v>3970</v>
      </c>
      <c r="Q89" s="1479">
        <v>220</v>
      </c>
      <c r="R89" s="3656">
        <v>63.43</v>
      </c>
      <c r="S89" s="4655">
        <v>34.99</v>
      </c>
      <c r="T89" s="4658">
        <f>ROUND($U$8*S89,2)</f>
        <v>108.19</v>
      </c>
      <c r="U89" s="4657">
        <f>IF(ISBLANK(O89),,R89+T89)</f>
        <v>171.62</v>
      </c>
      <c r="V89" s="4346" t="s">
        <v>2778</v>
      </c>
      <c r="W89" s="4658" t="b">
        <f>IF(ISNUMBER(R89),IF(V89="Y",(K89-T89)))</f>
        <v>0</v>
      </c>
      <c r="X89" s="4660">
        <f>W89/G89</f>
        <v>0</v>
      </c>
      <c r="Y89" s="4175">
        <f>IF(V89="N",IF(ISNUMBER(R89),R89/Q89))</f>
        <v>0.28831818181818181</v>
      </c>
      <c r="Z89" s="5547">
        <f>U89/Q89</f>
        <v>0.78009090909090906</v>
      </c>
    </row>
    <row r="90" spans="1:26" ht="15" customHeight="1" thickBot="1">
      <c r="A90" s="2199"/>
      <c r="B90" s="469" t="s">
        <v>3971</v>
      </c>
      <c r="C90" s="676"/>
      <c r="D90" s="676"/>
      <c r="E90" s="4644"/>
      <c r="F90" s="469"/>
      <c r="G90" s="4645"/>
      <c r="H90" s="456"/>
      <c r="I90" s="1351"/>
      <c r="J90" s="4649"/>
      <c r="K90" s="4650"/>
      <c r="L90" s="4023"/>
      <c r="M90" s="4653"/>
      <c r="N90" s="3877"/>
      <c r="O90" s="2737"/>
      <c r="P90" s="2737"/>
      <c r="Q90" s="2737"/>
      <c r="R90" s="2737"/>
      <c r="S90" s="4639"/>
      <c r="T90" s="3455"/>
      <c r="U90" s="3455"/>
      <c r="V90" s="3455"/>
      <c r="W90" s="2769"/>
      <c r="X90" s="1395"/>
      <c r="Y90" s="2737"/>
      <c r="Z90" s="2737"/>
    </row>
    <row r="91" spans="1:26" ht="15" customHeight="1" thickBot="1">
      <c r="A91" s="2213">
        <v>118</v>
      </c>
      <c r="B91" s="221" t="s">
        <v>4150</v>
      </c>
      <c r="C91" s="2455" t="s">
        <v>2335</v>
      </c>
      <c r="D91" s="2455" t="s">
        <v>4146</v>
      </c>
      <c r="E91" s="5419"/>
      <c r="F91" s="4643" t="s">
        <v>4147</v>
      </c>
      <c r="G91" s="4646">
        <v>160</v>
      </c>
      <c r="H91" s="284"/>
      <c r="I91" s="2002">
        <f>ROUND(H91*G91/G91,2)</f>
        <v>0</v>
      </c>
      <c r="J91" s="4648"/>
      <c r="K91" s="241">
        <v>147.9</v>
      </c>
      <c r="L91" s="4651">
        <f>IF(OR(ISBLANK(K91),K91=0,H91=0,ISBLANK(H91)),,ROUND(K91+$L$5,2))</f>
        <v>0</v>
      </c>
      <c r="M91" s="4652">
        <f>ROUND(I91*L91,2)</f>
        <v>0</v>
      </c>
      <c r="N91" s="5732">
        <f>ROUND(L91/G91,4)</f>
        <v>0</v>
      </c>
      <c r="O91" s="2735" t="s">
        <v>4148</v>
      </c>
      <c r="P91" s="4643" t="s">
        <v>4147</v>
      </c>
      <c r="Q91" s="1479">
        <v>160</v>
      </c>
      <c r="R91" s="3656">
        <v>61.5</v>
      </c>
      <c r="S91" s="4655">
        <v>35.57</v>
      </c>
      <c r="T91" s="4658">
        <f>ROUND($U$8*S91,2)</f>
        <v>109.98</v>
      </c>
      <c r="U91" s="4657">
        <f>IF(ISBLANK(O91),,R91+T91)</f>
        <v>171.48000000000002</v>
      </c>
      <c r="V91" s="4346" t="s">
        <v>2778</v>
      </c>
      <c r="W91" s="4658" t="b">
        <f>IF(ISNUMBER(R91),IF(V91="Y",(K91-T91)))</f>
        <v>0</v>
      </c>
      <c r="X91" s="4660">
        <f>W91/G91</f>
        <v>0</v>
      </c>
      <c r="Y91" s="4175">
        <f>IF(V91="N",IF(ISNUMBER(R91),R91/Q91))</f>
        <v>0.38437500000000002</v>
      </c>
      <c r="Z91" s="5547">
        <f>U91/Q91</f>
        <v>1.0717500000000002</v>
      </c>
    </row>
    <row r="92" spans="1:26" ht="15" customHeight="1" thickBot="1">
      <c r="A92" s="2199"/>
      <c r="B92" s="469" t="s">
        <v>3971</v>
      </c>
      <c r="C92" s="676"/>
      <c r="D92" s="676"/>
      <c r="E92" s="4644"/>
      <c r="F92" s="469"/>
      <c r="G92" s="4645"/>
      <c r="H92" s="227"/>
      <c r="I92" s="1351"/>
      <c r="J92" s="4649"/>
      <c r="K92" s="4650"/>
      <c r="L92" s="4023"/>
      <c r="M92" s="4653"/>
      <c r="N92" s="5733"/>
      <c r="O92" s="5504"/>
      <c r="P92" s="2737"/>
      <c r="Q92" s="2737"/>
      <c r="R92" s="2737"/>
      <c r="S92" s="4639"/>
      <c r="T92" s="3455"/>
      <c r="U92" s="3455"/>
      <c r="V92" s="3455"/>
      <c r="W92" s="2769"/>
      <c r="X92" s="1395"/>
      <c r="Y92" s="2737"/>
      <c r="Z92" s="2737"/>
    </row>
    <row r="93" spans="1:26" ht="15" customHeight="1" thickBot="1">
      <c r="A93" s="2199"/>
      <c r="B93" s="469"/>
      <c r="C93" s="676"/>
      <c r="D93" s="676"/>
      <c r="E93" s="4644"/>
      <c r="F93" s="469"/>
      <c r="G93" s="4645"/>
      <c r="H93" s="456"/>
      <c r="I93" s="1351"/>
      <c r="J93" s="4649"/>
      <c r="K93" s="4650"/>
      <c r="L93" s="4023"/>
      <c r="M93" s="4653"/>
      <c r="N93" s="5733"/>
      <c r="O93" s="5734"/>
      <c r="P93" s="2737"/>
      <c r="Q93" s="2737"/>
      <c r="R93" s="2737"/>
      <c r="S93" s="4639"/>
      <c r="T93" s="3455"/>
      <c r="U93" s="3455"/>
      <c r="V93" s="3455"/>
      <c r="W93" s="2769"/>
      <c r="X93" s="1395"/>
      <c r="Y93" s="2737"/>
      <c r="Z93" s="2737"/>
    </row>
    <row r="94" spans="1:26" ht="15.75" customHeight="1" thickBot="1">
      <c r="A94" s="4618"/>
      <c r="B94" s="5847" t="s">
        <v>3119</v>
      </c>
      <c r="C94" s="5847"/>
      <c r="D94" s="5847"/>
      <c r="E94" s="5847"/>
      <c r="F94" s="5847"/>
      <c r="G94" s="5847"/>
      <c r="H94" s="4619"/>
      <c r="I94" s="4619"/>
      <c r="J94" s="4619"/>
      <c r="K94" s="4619"/>
      <c r="L94" s="4619"/>
      <c r="M94" s="4620"/>
      <c r="N94" s="4621"/>
      <c r="O94" s="4619"/>
      <c r="P94" s="4619"/>
      <c r="Q94" s="4619"/>
      <c r="R94" s="4619"/>
      <c r="S94" s="4619"/>
      <c r="T94" s="4619"/>
      <c r="U94" s="4619"/>
      <c r="V94" s="4619"/>
      <c r="W94" s="4619"/>
      <c r="X94" s="4619"/>
      <c r="Y94" s="4622"/>
      <c r="Z94" s="4622"/>
    </row>
    <row r="95" spans="1:26" ht="15" customHeight="1" thickBot="1">
      <c r="A95" s="2218">
        <v>119</v>
      </c>
      <c r="B95" s="480" t="s">
        <v>1505</v>
      </c>
      <c r="C95" s="270" t="s">
        <v>40</v>
      </c>
      <c r="D95" s="2271"/>
      <c r="E95" s="347"/>
      <c r="F95" s="257" t="s">
        <v>1206</v>
      </c>
      <c r="G95" s="348">
        <v>50</v>
      </c>
      <c r="H95" s="2108"/>
      <c r="I95" s="2437">
        <f>ROUND($H$95*$G$95/G95,2)</f>
        <v>0</v>
      </c>
      <c r="J95" s="2578" t="s">
        <v>39</v>
      </c>
      <c r="K95" s="2579"/>
      <c r="L95" s="2740"/>
      <c r="M95" s="3154"/>
      <c r="N95" s="3807"/>
      <c r="O95" s="2557"/>
      <c r="P95" s="2557"/>
      <c r="Q95" s="2557"/>
      <c r="R95" s="2565"/>
      <c r="S95" s="3071"/>
      <c r="T95" s="2655"/>
      <c r="U95" s="346"/>
      <c r="V95" s="346"/>
      <c r="W95" s="2824"/>
      <c r="X95" s="3072"/>
      <c r="Y95" s="3072"/>
      <c r="Z95" s="4103"/>
    </row>
    <row r="96" spans="1:26" ht="15" customHeight="1">
      <c r="A96" s="1335"/>
      <c r="B96" s="217" t="s">
        <v>1207</v>
      </c>
      <c r="C96" s="350" t="s">
        <v>41</v>
      </c>
      <c r="D96" s="2272"/>
      <c r="E96" s="224"/>
      <c r="F96" s="224"/>
      <c r="G96" s="224">
        <v>10</v>
      </c>
      <c r="H96" s="351"/>
      <c r="I96" s="202">
        <f>ROUND(H95*G95/G96,2)</f>
        <v>0</v>
      </c>
      <c r="J96" s="352" t="s">
        <v>39</v>
      </c>
      <c r="K96" s="353"/>
      <c r="L96" s="315">
        <f>IF(OR(ISBLANK(H95),H95=0,ISBLANK(G96)),,ROUND(K96+$L$5,2))</f>
        <v>0</v>
      </c>
      <c r="M96" s="3136">
        <f>ROUND(I96*L96,2)</f>
        <v>0</v>
      </c>
      <c r="N96" s="3876">
        <f>ROUND(L96/G96,4)</f>
        <v>0</v>
      </c>
      <c r="O96" s="2811"/>
      <c r="P96" s="1201"/>
      <c r="Q96" s="1201"/>
      <c r="R96" s="2853"/>
      <c r="S96" s="330"/>
      <c r="T96" s="334"/>
      <c r="U96" s="1198"/>
      <c r="V96" s="1198"/>
      <c r="W96" s="310"/>
      <c r="X96" s="627"/>
      <c r="Y96" s="627"/>
      <c r="Z96" s="3505"/>
    </row>
    <row r="97" spans="1:26" ht="15" customHeight="1" thickBot="1">
      <c r="A97" s="1086"/>
      <c r="B97" s="388" t="s">
        <v>1050</v>
      </c>
      <c r="C97" s="2109" t="s">
        <v>65</v>
      </c>
      <c r="D97" s="2273"/>
      <c r="E97" s="490"/>
      <c r="F97" s="490"/>
      <c r="G97" s="490"/>
      <c r="H97" s="2110"/>
      <c r="I97" s="1351" t="s">
        <v>65</v>
      </c>
      <c r="J97" s="496" t="s">
        <v>65</v>
      </c>
      <c r="K97" s="1499"/>
      <c r="L97" s="1477" t="s">
        <v>65</v>
      </c>
      <c r="M97" s="3155" t="s">
        <v>65</v>
      </c>
      <c r="N97" s="2600" t="s">
        <v>65</v>
      </c>
      <c r="O97" s="2737"/>
      <c r="P97" s="2737"/>
      <c r="Q97" s="2737"/>
      <c r="R97" s="1222"/>
      <c r="S97" s="362"/>
      <c r="T97" s="363"/>
      <c r="U97" s="363"/>
      <c r="V97" s="363"/>
      <c r="W97" s="323"/>
      <c r="X97" s="630"/>
      <c r="Y97" s="2599" t="s">
        <v>65</v>
      </c>
      <c r="Z97" s="2599"/>
    </row>
    <row r="98" spans="1:26" ht="15" customHeight="1" thickBot="1">
      <c r="A98" s="2218">
        <v>120</v>
      </c>
      <c r="B98" s="481" t="s">
        <v>1067</v>
      </c>
      <c r="C98" s="397" t="s">
        <v>40</v>
      </c>
      <c r="D98" s="2271"/>
      <c r="E98" s="398"/>
      <c r="F98" s="399" t="s">
        <v>42</v>
      </c>
      <c r="G98" s="400">
        <v>10</v>
      </c>
      <c r="H98" s="261"/>
      <c r="I98" s="397">
        <f>ROUND($H$98*$G$98/G98,2)</f>
        <v>0</v>
      </c>
      <c r="J98" s="401" t="s">
        <v>39</v>
      </c>
      <c r="K98" s="230"/>
      <c r="L98" s="402"/>
      <c r="M98" s="3156"/>
      <c r="N98" s="3807"/>
      <c r="O98" s="280"/>
      <c r="P98" s="280"/>
      <c r="Q98" s="280"/>
      <c r="R98" s="406"/>
      <c r="S98" s="330"/>
      <c r="T98" s="334"/>
      <c r="U98" s="1198"/>
      <c r="V98" s="1198"/>
      <c r="W98" s="310"/>
      <c r="X98" s="627"/>
      <c r="Y98" s="627"/>
      <c r="Z98" s="3505"/>
    </row>
    <row r="99" spans="1:26" ht="15" customHeight="1">
      <c r="A99" s="1335"/>
      <c r="B99" s="217" t="s">
        <v>1068</v>
      </c>
      <c r="C99" s="350" t="s">
        <v>41</v>
      </c>
      <c r="D99" s="2272"/>
      <c r="E99" s="224"/>
      <c r="F99" s="224"/>
      <c r="G99" s="224">
        <v>10</v>
      </c>
      <c r="H99" s="403"/>
      <c r="I99" s="404">
        <f>ROUND(H98*G98/G99,2)</f>
        <v>0</v>
      </c>
      <c r="J99" s="271" t="s">
        <v>39</v>
      </c>
      <c r="K99" s="241"/>
      <c r="L99" s="315">
        <f>IF(OR(ISBLANK(H98),H98=0,ISBLANK(G99)),,ROUND(K99+$L$5,2))</f>
        <v>0</v>
      </c>
      <c r="M99" s="3156">
        <f>ROUND(I99*L99,2)</f>
        <v>0</v>
      </c>
      <c r="N99" s="2549">
        <f>ROUND(L99/G99,4)</f>
        <v>0</v>
      </c>
      <c r="O99" s="946"/>
      <c r="P99" s="946"/>
      <c r="Q99" s="946"/>
      <c r="R99" s="406"/>
      <c r="S99" s="330"/>
      <c r="T99" s="334"/>
      <c r="U99" s="1198"/>
      <c r="V99" s="1198"/>
      <c r="W99" s="310"/>
      <c r="X99" s="335"/>
      <c r="Y99" s="300"/>
      <c r="Z99" s="3398"/>
    </row>
    <row r="100" spans="1:26" ht="15" customHeight="1">
      <c r="A100" s="1449"/>
      <c r="B100" s="217" t="s">
        <v>1069</v>
      </c>
      <c r="C100" s="407"/>
      <c r="D100" s="2274"/>
      <c r="E100" s="398"/>
      <c r="F100" s="408"/>
      <c r="G100" s="409"/>
      <c r="H100" s="403"/>
      <c r="I100" s="404"/>
      <c r="J100" s="271"/>
      <c r="K100" s="410"/>
      <c r="L100" s="265"/>
      <c r="M100" s="3156"/>
      <c r="N100" s="2549"/>
      <c r="O100" s="946"/>
      <c r="P100" s="946"/>
      <c r="Q100" s="946"/>
      <c r="R100" s="406"/>
      <c r="S100" s="330"/>
      <c r="T100" s="334"/>
      <c r="U100" s="1198"/>
      <c r="V100" s="1198"/>
      <c r="W100" s="310"/>
      <c r="X100" s="335"/>
      <c r="Y100" s="234" t="s">
        <v>65</v>
      </c>
      <c r="Z100" s="3883"/>
    </row>
    <row r="101" spans="1:26" ht="15" customHeight="1" thickBot="1">
      <c r="A101" s="1086"/>
      <c r="B101" s="218" t="s">
        <v>1050</v>
      </c>
      <c r="C101" s="411"/>
      <c r="D101" s="2275"/>
      <c r="E101" s="412"/>
      <c r="F101" s="413"/>
      <c r="G101" s="414"/>
      <c r="H101" s="403"/>
      <c r="I101" s="415"/>
      <c r="J101" s="416"/>
      <c r="K101" s="363"/>
      <c r="L101" s="417"/>
      <c r="M101" s="3157"/>
      <c r="N101" s="3877"/>
      <c r="O101" s="419"/>
      <c r="P101" s="419"/>
      <c r="Q101" s="419"/>
      <c r="R101" s="419"/>
      <c r="S101" s="250"/>
      <c r="T101" s="250"/>
      <c r="U101" s="250"/>
      <c r="V101" s="250"/>
      <c r="W101" s="250"/>
      <c r="X101" s="250"/>
      <c r="Y101" s="325" t="s">
        <v>65</v>
      </c>
      <c r="Z101" s="325"/>
    </row>
    <row r="102" spans="1:26" ht="15" customHeight="1">
      <c r="A102" s="263"/>
      <c r="B102" s="3757"/>
      <c r="C102" s="3758"/>
      <c r="D102" s="3759"/>
      <c r="E102" s="3760"/>
      <c r="F102" s="3761"/>
      <c r="G102" s="260"/>
      <c r="H102" s="3218"/>
      <c r="I102" s="3762"/>
      <c r="J102" s="2209"/>
      <c r="K102" s="3763"/>
      <c r="L102" s="3764"/>
      <c r="M102" s="3765"/>
      <c r="N102" s="3878"/>
      <c r="O102" s="899"/>
      <c r="P102" s="899"/>
      <c r="Q102" s="899"/>
      <c r="R102" s="899"/>
      <c r="S102" s="3749"/>
      <c r="T102" s="3749"/>
      <c r="U102" s="3749"/>
      <c r="V102" s="3749"/>
      <c r="W102" s="3749"/>
      <c r="X102" s="3749"/>
      <c r="Y102" s="249"/>
    </row>
    <row r="103" spans="1:26" ht="15" customHeight="1">
      <c r="A103" s="3750"/>
      <c r="B103" s="3751"/>
      <c r="C103" s="3752"/>
      <c r="D103" s="3753"/>
      <c r="E103" s="398"/>
      <c r="F103" s="408"/>
      <c r="G103" s="3754"/>
      <c r="H103" s="3218"/>
      <c r="I103" s="3755"/>
      <c r="J103" s="1313"/>
      <c r="K103" s="3756"/>
      <c r="L103" s="402"/>
      <c r="M103" s="3156"/>
      <c r="N103" s="2549"/>
      <c r="O103" s="899"/>
      <c r="P103" s="899"/>
      <c r="Q103" s="899"/>
      <c r="R103" s="899"/>
      <c r="S103" s="3749"/>
      <c r="T103" s="3749"/>
      <c r="U103" s="3749"/>
      <c r="V103" s="3749"/>
      <c r="W103" s="3749"/>
      <c r="X103" s="3749"/>
      <c r="Y103" s="249"/>
    </row>
    <row r="104" spans="1:26" ht="15" customHeight="1" thickBot="1">
      <c r="A104" s="1086"/>
      <c r="B104" s="388"/>
      <c r="C104" s="411"/>
      <c r="D104" s="2275"/>
      <c r="E104" s="412"/>
      <c r="F104" s="413"/>
      <c r="G104" s="414"/>
      <c r="H104" s="3766"/>
      <c r="I104" s="3748"/>
      <c r="J104" s="2240"/>
      <c r="K104" s="567"/>
      <c r="L104" s="471"/>
      <c r="M104" s="3148"/>
      <c r="N104" s="2600"/>
      <c r="O104" s="899"/>
      <c r="P104" s="899"/>
      <c r="Q104" s="899"/>
      <c r="R104" s="899"/>
      <c r="S104" s="3749"/>
      <c r="T104" s="3749"/>
      <c r="U104" s="3749"/>
      <c r="V104" s="3749"/>
      <c r="W104" s="3749"/>
      <c r="X104" s="3749"/>
      <c r="Y104" s="249"/>
    </row>
    <row r="105" spans="1:26" thickBot="1">
      <c r="A105" s="17"/>
      <c r="B105" s="17"/>
      <c r="C105" s="17"/>
      <c r="D105" s="17"/>
      <c r="E105" s="17"/>
      <c r="F105" s="57"/>
      <c r="G105" s="31"/>
      <c r="H105" s="58"/>
      <c r="I105" s="18"/>
      <c r="J105" s="82" t="s">
        <v>48</v>
      </c>
      <c r="K105" s="101"/>
      <c r="L105" s="31"/>
      <c r="M105" s="19">
        <f>SUMIF(M10:M104,"&gt;0")</f>
        <v>19575</v>
      </c>
      <c r="N105" s="23"/>
      <c r="O105" s="73"/>
      <c r="P105" s="73"/>
      <c r="Q105" s="73"/>
    </row>
    <row r="120" spans="8:8" ht="12.75">
      <c r="H120" s="227"/>
    </row>
    <row r="125" spans="8:8" ht="12.75">
      <c r="H125" s="227"/>
    </row>
  </sheetData>
  <sheetProtection selectLockedCells="1"/>
  <customSheetViews>
    <customSheetView guid="{F8F3C058-0B72-45B1-9471-FD232B18A87C}" scale="110" showPageBreaks="1">
      <pane ySplit="9" topLeftCell="A10" activePane="bottomLeft" state="frozen"/>
      <selection pane="bottomLeft" activeCell="M105" sqref="M105"/>
      <rowBreaks count="2" manualBreakCount="2">
        <brk id="41" max="16383" man="1"/>
        <brk id="75"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L46" sqref="L46"/>
      <rowBreaks count="1" manualBreakCount="1">
        <brk id="32"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howPageBreaks="1" fitToPage="1">
      <selection activeCell="D36" sqref="D36"/>
      <rowBreaks count="1" manualBreakCount="1">
        <brk id="33" max="16383" man="1"/>
      </rowBreaks>
      <pageMargins left="0" right="0" top="0" bottom="0" header="0" footer="0"/>
      <pageSetup scale="92" fitToHeight="0" orientation="landscape" r:id="rId3"/>
      <headerFooter>
        <oddHeader>&amp;C&amp;16South Carolina Purchasing Alliance Lot A
&amp;R&amp;12&amp;A
2014</oddHeader>
      </headerFooter>
    </customSheetView>
  </customSheetViews>
  <mergeCells count="9">
    <mergeCell ref="B1:M1"/>
    <mergeCell ref="B2:C2"/>
    <mergeCell ref="F2:M2"/>
    <mergeCell ref="B94:G94"/>
    <mergeCell ref="Q5:Q7"/>
    <mergeCell ref="F4:N4"/>
    <mergeCell ref="G5:K5"/>
    <mergeCell ref="F3:N3"/>
    <mergeCell ref="P5:P7"/>
  </mergeCells>
  <conditionalFormatting sqref="H11:H13 H99:H105 H37:H41">
    <cfRule type="cellIs" dxfId="375" priority="122" stopIfTrue="1" operator="equal">
      <formula>0</formula>
    </cfRule>
  </conditionalFormatting>
  <conditionalFormatting sqref="H11:H13 H99:H105 H37:H41">
    <cfRule type="cellIs" dxfId="374" priority="121" stopIfTrue="1" operator="equal">
      <formula>0</formula>
    </cfRule>
  </conditionalFormatting>
  <conditionalFormatting sqref="H44">
    <cfRule type="cellIs" dxfId="373" priority="2" stopIfTrue="1" operator="equal">
      <formula>0</formula>
    </cfRule>
  </conditionalFormatting>
  <conditionalFormatting sqref="H44">
    <cfRule type="cellIs" dxfId="372" priority="1" stopIfTrue="1" operator="equal">
      <formula>0</formula>
    </cfRule>
  </conditionalFormatting>
  <hyperlinks>
    <hyperlink ref="C4" location="'Recap Sheet'!B1" tooltip="Click here to return to recap sheet" display="Return to Recap Sheet" xr:uid="{00000000-0004-0000-0200-000000000000}"/>
  </hyperlinks>
  <pageMargins left="0.25" right="0.25" top="0.75" bottom="0.75" header="0.3" footer="0.3"/>
  <pageSetup paperSize="5" scale="64" fitToHeight="0" orientation="landscape" useFirstPageNumber="1" r:id="rId4"/>
  <headerFooter scaleWithDoc="0"/>
  <rowBreaks count="2" manualBreakCount="2">
    <brk id="41" max="16383" man="1"/>
    <brk id="75" max="16383" man="1"/>
  </rowBreaks>
  <ignoredErrors>
    <ignoredError sqref="T87" unlocked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41986" r:id="rId7" name="Button 2">
              <controlPr defaultSize="0" print="0" autoFill="0" autoPict="0" macro="[0]!VersatileDisplayWorksheetPopup">
                <anchor moveWithCells="1">
                  <from>
                    <xdr:col>12</xdr:col>
                    <xdr:colOff>685800</xdr:colOff>
                    <xdr:row>1</xdr:row>
                    <xdr:rowOff>0</xdr:rowOff>
                  </from>
                  <to>
                    <xdr:col>14</xdr:col>
                    <xdr:colOff>0</xdr:colOff>
                    <xdr:row>2</xdr:row>
                    <xdr:rowOff>66675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7" tint="0.39997558519241921"/>
  </sheetPr>
  <dimension ref="A1:AB309"/>
  <sheetViews>
    <sheetView zoomScaleNormal="100" workbookViewId="0">
      <pane ySplit="9" topLeftCell="A292" activePane="bottomLeft" state="frozen"/>
      <selection activeCell="H80" sqref="H80"/>
      <selection pane="bottomLeft" activeCell="H305" sqref="H305"/>
    </sheetView>
  </sheetViews>
  <sheetFormatPr defaultColWidth="11.42578125" defaultRowHeight="15" customHeight="1"/>
  <cols>
    <col min="1" max="1" width="6.140625" style="55" customWidth="1"/>
    <col min="2" max="2" width="53.140625" style="55" customWidth="1"/>
    <col min="3" max="3" width="30.28515625" style="37" customWidth="1"/>
    <col min="4" max="4" width="10.7109375" style="55" customWidth="1"/>
    <col min="5" max="5" width="7.7109375" style="136" customWidth="1"/>
    <col min="6" max="6" width="8.85546875" style="37" customWidth="1"/>
    <col min="7" max="7" width="5.7109375" style="64" customWidth="1"/>
    <col min="8" max="8" width="7" style="74" customWidth="1"/>
    <col min="9" max="9" width="9" style="37" customWidth="1"/>
    <col min="10" max="10" width="3.28515625" style="55" customWidth="1"/>
    <col min="11" max="11" width="7.7109375" style="76" customWidth="1"/>
    <col min="12" max="12" width="7.7109375" style="30" customWidth="1"/>
    <col min="13" max="13" width="10.7109375" style="38" customWidth="1"/>
    <col min="14" max="14" width="7.7109375" style="39" customWidth="1"/>
    <col min="15" max="15" width="10.85546875" style="39" customWidth="1"/>
    <col min="16" max="16" width="9.42578125" style="39" customWidth="1"/>
    <col min="17" max="17" width="8.28515625" style="39" customWidth="1"/>
    <col min="18" max="18" width="8.42578125" style="39" customWidth="1"/>
    <col min="19" max="19" width="9.42578125" style="55" customWidth="1"/>
    <col min="20" max="20" width="8.42578125" style="55" customWidth="1"/>
    <col min="21" max="21" width="9.5703125" style="55" customWidth="1"/>
    <col min="22" max="22" width="4.7109375" style="55" customWidth="1"/>
    <col min="23" max="23" width="7.7109375" style="55" customWidth="1"/>
    <col min="24" max="24" width="7.42578125" style="55" customWidth="1"/>
    <col min="25" max="260" width="11.42578125" style="55"/>
    <col min="261" max="261" width="3.85546875" style="55" customWidth="1"/>
    <col min="262" max="262" width="49.7109375" style="55" customWidth="1"/>
    <col min="263" max="263" width="29.42578125" style="55" customWidth="1"/>
    <col min="264" max="264" width="6.28515625" style="55" customWidth="1"/>
    <col min="265" max="265" width="4.28515625" style="55" customWidth="1"/>
    <col min="266" max="266" width="6.42578125" style="55" customWidth="1"/>
    <col min="267" max="267" width="3.28515625" style="55" customWidth="1"/>
    <col min="268" max="268" width="6" style="55" customWidth="1"/>
    <col min="269" max="269" width="5.7109375" style="55" bestFit="1" customWidth="1"/>
    <col min="270" max="270" width="7" style="55" customWidth="1"/>
    <col min="271" max="271" width="5.42578125" style="55" customWidth="1"/>
    <col min="272" max="272" width="5" style="55" customWidth="1"/>
    <col min="273" max="273" width="6" style="55" bestFit="1" customWidth="1"/>
    <col min="274" max="274" width="6.140625" style="55" customWidth="1"/>
    <col min="275" max="275" width="16.5703125" style="55" customWidth="1"/>
    <col min="276" max="516" width="11.42578125" style="55"/>
    <col min="517" max="517" width="3.85546875" style="55" customWidth="1"/>
    <col min="518" max="518" width="49.7109375" style="55" customWidth="1"/>
    <col min="519" max="519" width="29.42578125" style="55" customWidth="1"/>
    <col min="520" max="520" width="6.28515625" style="55" customWidth="1"/>
    <col min="521" max="521" width="4.28515625" style="55" customWidth="1"/>
    <col min="522" max="522" width="6.42578125" style="55" customWidth="1"/>
    <col min="523" max="523" width="3.28515625" style="55" customWidth="1"/>
    <col min="524" max="524" width="6" style="55" customWidth="1"/>
    <col min="525" max="525" width="5.7109375" style="55" bestFit="1" customWidth="1"/>
    <col min="526" max="526" width="7" style="55" customWidth="1"/>
    <col min="527" max="527" width="5.42578125" style="55" customWidth="1"/>
    <col min="528" max="528" width="5" style="55" customWidth="1"/>
    <col min="529" max="529" width="6" style="55" bestFit="1" customWidth="1"/>
    <col min="530" max="530" width="6.140625" style="55" customWidth="1"/>
    <col min="531" max="531" width="16.5703125" style="55" customWidth="1"/>
    <col min="532" max="772" width="11.42578125" style="55"/>
    <col min="773" max="773" width="3.85546875" style="55" customWidth="1"/>
    <col min="774" max="774" width="49.7109375" style="55" customWidth="1"/>
    <col min="775" max="775" width="29.42578125" style="55" customWidth="1"/>
    <col min="776" max="776" width="6.28515625" style="55" customWidth="1"/>
    <col min="777" max="777" width="4.28515625" style="55" customWidth="1"/>
    <col min="778" max="778" width="6.42578125" style="55" customWidth="1"/>
    <col min="779" max="779" width="3.28515625" style="55" customWidth="1"/>
    <col min="780" max="780" width="6" style="55" customWidth="1"/>
    <col min="781" max="781" width="5.7109375" style="55" bestFit="1" customWidth="1"/>
    <col min="782" max="782" width="7" style="55" customWidth="1"/>
    <col min="783" max="783" width="5.42578125" style="55" customWidth="1"/>
    <col min="784" max="784" width="5" style="55" customWidth="1"/>
    <col min="785" max="785" width="6" style="55" bestFit="1" customWidth="1"/>
    <col min="786" max="786" width="6.140625" style="55" customWidth="1"/>
    <col min="787" max="787" width="16.5703125" style="55" customWidth="1"/>
    <col min="788" max="1028" width="11.42578125" style="55"/>
    <col min="1029" max="1029" width="3.85546875" style="55" customWidth="1"/>
    <col min="1030" max="1030" width="49.7109375" style="55" customWidth="1"/>
    <col min="1031" max="1031" width="29.42578125" style="55" customWidth="1"/>
    <col min="1032" max="1032" width="6.28515625" style="55" customWidth="1"/>
    <col min="1033" max="1033" width="4.28515625" style="55" customWidth="1"/>
    <col min="1034" max="1034" width="6.42578125" style="55" customWidth="1"/>
    <col min="1035" max="1035" width="3.28515625" style="55" customWidth="1"/>
    <col min="1036" max="1036" width="6" style="55" customWidth="1"/>
    <col min="1037" max="1037" width="5.7109375" style="55" bestFit="1" customWidth="1"/>
    <col min="1038" max="1038" width="7" style="55" customWidth="1"/>
    <col min="1039" max="1039" width="5.42578125" style="55" customWidth="1"/>
    <col min="1040" max="1040" width="5" style="55" customWidth="1"/>
    <col min="1041" max="1041" width="6" style="55" bestFit="1" customWidth="1"/>
    <col min="1042" max="1042" width="6.140625" style="55" customWidth="1"/>
    <col min="1043" max="1043" width="16.5703125" style="55" customWidth="1"/>
    <col min="1044" max="1284" width="11.42578125" style="55"/>
    <col min="1285" max="1285" width="3.85546875" style="55" customWidth="1"/>
    <col min="1286" max="1286" width="49.7109375" style="55" customWidth="1"/>
    <col min="1287" max="1287" width="29.42578125" style="55" customWidth="1"/>
    <col min="1288" max="1288" width="6.28515625" style="55" customWidth="1"/>
    <col min="1289" max="1289" width="4.28515625" style="55" customWidth="1"/>
    <col min="1290" max="1290" width="6.42578125" style="55" customWidth="1"/>
    <col min="1291" max="1291" width="3.28515625" style="55" customWidth="1"/>
    <col min="1292" max="1292" width="6" style="55" customWidth="1"/>
    <col min="1293" max="1293" width="5.7109375" style="55" bestFit="1" customWidth="1"/>
    <col min="1294" max="1294" width="7" style="55" customWidth="1"/>
    <col min="1295" max="1295" width="5.42578125" style="55" customWidth="1"/>
    <col min="1296" max="1296" width="5" style="55" customWidth="1"/>
    <col min="1297" max="1297" width="6" style="55" bestFit="1" customWidth="1"/>
    <col min="1298" max="1298" width="6.140625" style="55" customWidth="1"/>
    <col min="1299" max="1299" width="16.5703125" style="55" customWidth="1"/>
    <col min="1300" max="1540" width="11.42578125" style="55"/>
    <col min="1541" max="1541" width="3.85546875" style="55" customWidth="1"/>
    <col min="1542" max="1542" width="49.7109375" style="55" customWidth="1"/>
    <col min="1543" max="1543" width="29.42578125" style="55" customWidth="1"/>
    <col min="1544" max="1544" width="6.28515625" style="55" customWidth="1"/>
    <col min="1545" max="1545" width="4.28515625" style="55" customWidth="1"/>
    <col min="1546" max="1546" width="6.42578125" style="55" customWidth="1"/>
    <col min="1547" max="1547" width="3.28515625" style="55" customWidth="1"/>
    <col min="1548" max="1548" width="6" style="55" customWidth="1"/>
    <col min="1549" max="1549" width="5.7109375" style="55" bestFit="1" customWidth="1"/>
    <col min="1550" max="1550" width="7" style="55" customWidth="1"/>
    <col min="1551" max="1551" width="5.42578125" style="55" customWidth="1"/>
    <col min="1552" max="1552" width="5" style="55" customWidth="1"/>
    <col min="1553" max="1553" width="6" style="55" bestFit="1" customWidth="1"/>
    <col min="1554" max="1554" width="6.140625" style="55" customWidth="1"/>
    <col min="1555" max="1555" width="16.5703125" style="55" customWidth="1"/>
    <col min="1556" max="1796" width="11.42578125" style="55"/>
    <col min="1797" max="1797" width="3.85546875" style="55" customWidth="1"/>
    <col min="1798" max="1798" width="49.7109375" style="55" customWidth="1"/>
    <col min="1799" max="1799" width="29.42578125" style="55" customWidth="1"/>
    <col min="1800" max="1800" width="6.28515625" style="55" customWidth="1"/>
    <col min="1801" max="1801" width="4.28515625" style="55" customWidth="1"/>
    <col min="1802" max="1802" width="6.42578125" style="55" customWidth="1"/>
    <col min="1803" max="1803" width="3.28515625" style="55" customWidth="1"/>
    <col min="1804" max="1804" width="6" style="55" customWidth="1"/>
    <col min="1805" max="1805" width="5.7109375" style="55" bestFit="1" customWidth="1"/>
    <col min="1806" max="1806" width="7" style="55" customWidth="1"/>
    <col min="1807" max="1807" width="5.42578125" style="55" customWidth="1"/>
    <col min="1808" max="1808" width="5" style="55" customWidth="1"/>
    <col min="1809" max="1809" width="6" style="55" bestFit="1" customWidth="1"/>
    <col min="1810" max="1810" width="6.140625" style="55" customWidth="1"/>
    <col min="1811" max="1811" width="16.5703125" style="55" customWidth="1"/>
    <col min="1812" max="2052" width="11.42578125" style="55"/>
    <col min="2053" max="2053" width="3.85546875" style="55" customWidth="1"/>
    <col min="2054" max="2054" width="49.7109375" style="55" customWidth="1"/>
    <col min="2055" max="2055" width="29.42578125" style="55" customWidth="1"/>
    <col min="2056" max="2056" width="6.28515625" style="55" customWidth="1"/>
    <col min="2057" max="2057" width="4.28515625" style="55" customWidth="1"/>
    <col min="2058" max="2058" width="6.42578125" style="55" customWidth="1"/>
    <col min="2059" max="2059" width="3.28515625" style="55" customWidth="1"/>
    <col min="2060" max="2060" width="6" style="55" customWidth="1"/>
    <col min="2061" max="2061" width="5.7109375" style="55" bestFit="1" customWidth="1"/>
    <col min="2062" max="2062" width="7" style="55" customWidth="1"/>
    <col min="2063" max="2063" width="5.42578125" style="55" customWidth="1"/>
    <col min="2064" max="2064" width="5" style="55" customWidth="1"/>
    <col min="2065" max="2065" width="6" style="55" bestFit="1" customWidth="1"/>
    <col min="2066" max="2066" width="6.140625" style="55" customWidth="1"/>
    <col min="2067" max="2067" width="16.5703125" style="55" customWidth="1"/>
    <col min="2068" max="2308" width="11.42578125" style="55"/>
    <col min="2309" max="2309" width="3.85546875" style="55" customWidth="1"/>
    <col min="2310" max="2310" width="49.7109375" style="55" customWidth="1"/>
    <col min="2311" max="2311" width="29.42578125" style="55" customWidth="1"/>
    <col min="2312" max="2312" width="6.28515625" style="55" customWidth="1"/>
    <col min="2313" max="2313" width="4.28515625" style="55" customWidth="1"/>
    <col min="2314" max="2314" width="6.42578125" style="55" customWidth="1"/>
    <col min="2315" max="2315" width="3.28515625" style="55" customWidth="1"/>
    <col min="2316" max="2316" width="6" style="55" customWidth="1"/>
    <col min="2317" max="2317" width="5.7109375" style="55" bestFit="1" customWidth="1"/>
    <col min="2318" max="2318" width="7" style="55" customWidth="1"/>
    <col min="2319" max="2319" width="5.42578125" style="55" customWidth="1"/>
    <col min="2320" max="2320" width="5" style="55" customWidth="1"/>
    <col min="2321" max="2321" width="6" style="55" bestFit="1" customWidth="1"/>
    <col min="2322" max="2322" width="6.140625" style="55" customWidth="1"/>
    <col min="2323" max="2323" width="16.5703125" style="55" customWidth="1"/>
    <col min="2324" max="2564" width="11.42578125" style="55"/>
    <col min="2565" max="2565" width="3.85546875" style="55" customWidth="1"/>
    <col min="2566" max="2566" width="49.7109375" style="55" customWidth="1"/>
    <col min="2567" max="2567" width="29.42578125" style="55" customWidth="1"/>
    <col min="2568" max="2568" width="6.28515625" style="55" customWidth="1"/>
    <col min="2569" max="2569" width="4.28515625" style="55" customWidth="1"/>
    <col min="2570" max="2570" width="6.42578125" style="55" customWidth="1"/>
    <col min="2571" max="2571" width="3.28515625" style="55" customWidth="1"/>
    <col min="2572" max="2572" width="6" style="55" customWidth="1"/>
    <col min="2573" max="2573" width="5.7109375" style="55" bestFit="1" customWidth="1"/>
    <col min="2574" max="2574" width="7" style="55" customWidth="1"/>
    <col min="2575" max="2575" width="5.42578125" style="55" customWidth="1"/>
    <col min="2576" max="2576" width="5" style="55" customWidth="1"/>
    <col min="2577" max="2577" width="6" style="55" bestFit="1" customWidth="1"/>
    <col min="2578" max="2578" width="6.140625" style="55" customWidth="1"/>
    <col min="2579" max="2579" width="16.5703125" style="55" customWidth="1"/>
    <col min="2580" max="2820" width="11.42578125" style="55"/>
    <col min="2821" max="2821" width="3.85546875" style="55" customWidth="1"/>
    <col min="2822" max="2822" width="49.7109375" style="55" customWidth="1"/>
    <col min="2823" max="2823" width="29.42578125" style="55" customWidth="1"/>
    <col min="2824" max="2824" width="6.28515625" style="55" customWidth="1"/>
    <col min="2825" max="2825" width="4.28515625" style="55" customWidth="1"/>
    <col min="2826" max="2826" width="6.42578125" style="55" customWidth="1"/>
    <col min="2827" max="2827" width="3.28515625" style="55" customWidth="1"/>
    <col min="2828" max="2828" width="6" style="55" customWidth="1"/>
    <col min="2829" max="2829" width="5.7109375" style="55" bestFit="1" customWidth="1"/>
    <col min="2830" max="2830" width="7" style="55" customWidth="1"/>
    <col min="2831" max="2831" width="5.42578125" style="55" customWidth="1"/>
    <col min="2832" max="2832" width="5" style="55" customWidth="1"/>
    <col min="2833" max="2833" width="6" style="55" bestFit="1" customWidth="1"/>
    <col min="2834" max="2834" width="6.140625" style="55" customWidth="1"/>
    <col min="2835" max="2835" width="16.5703125" style="55" customWidth="1"/>
    <col min="2836" max="3076" width="11.42578125" style="55"/>
    <col min="3077" max="3077" width="3.85546875" style="55" customWidth="1"/>
    <col min="3078" max="3078" width="49.7109375" style="55" customWidth="1"/>
    <col min="3079" max="3079" width="29.42578125" style="55" customWidth="1"/>
    <col min="3080" max="3080" width="6.28515625" style="55" customWidth="1"/>
    <col min="3081" max="3081" width="4.28515625" style="55" customWidth="1"/>
    <col min="3082" max="3082" width="6.42578125" style="55" customWidth="1"/>
    <col min="3083" max="3083" width="3.28515625" style="55" customWidth="1"/>
    <col min="3084" max="3084" width="6" style="55" customWidth="1"/>
    <col min="3085" max="3085" width="5.7109375" style="55" bestFit="1" customWidth="1"/>
    <col min="3086" max="3086" width="7" style="55" customWidth="1"/>
    <col min="3087" max="3087" width="5.42578125" style="55" customWidth="1"/>
    <col min="3088" max="3088" width="5" style="55" customWidth="1"/>
    <col min="3089" max="3089" width="6" style="55" bestFit="1" customWidth="1"/>
    <col min="3090" max="3090" width="6.140625" style="55" customWidth="1"/>
    <col min="3091" max="3091" width="16.5703125" style="55" customWidth="1"/>
    <col min="3092" max="3332" width="11.42578125" style="55"/>
    <col min="3333" max="3333" width="3.85546875" style="55" customWidth="1"/>
    <col min="3334" max="3334" width="49.7109375" style="55" customWidth="1"/>
    <col min="3335" max="3335" width="29.42578125" style="55" customWidth="1"/>
    <col min="3336" max="3336" width="6.28515625" style="55" customWidth="1"/>
    <col min="3337" max="3337" width="4.28515625" style="55" customWidth="1"/>
    <col min="3338" max="3338" width="6.42578125" style="55" customWidth="1"/>
    <col min="3339" max="3339" width="3.28515625" style="55" customWidth="1"/>
    <col min="3340" max="3340" width="6" style="55" customWidth="1"/>
    <col min="3341" max="3341" width="5.7109375" style="55" bestFit="1" customWidth="1"/>
    <col min="3342" max="3342" width="7" style="55" customWidth="1"/>
    <col min="3343" max="3343" width="5.42578125" style="55" customWidth="1"/>
    <col min="3344" max="3344" width="5" style="55" customWidth="1"/>
    <col min="3345" max="3345" width="6" style="55" bestFit="1" customWidth="1"/>
    <col min="3346" max="3346" width="6.140625" style="55" customWidth="1"/>
    <col min="3347" max="3347" width="16.5703125" style="55" customWidth="1"/>
    <col min="3348" max="3588" width="11.42578125" style="55"/>
    <col min="3589" max="3589" width="3.85546875" style="55" customWidth="1"/>
    <col min="3590" max="3590" width="49.7109375" style="55" customWidth="1"/>
    <col min="3591" max="3591" width="29.42578125" style="55" customWidth="1"/>
    <col min="3592" max="3592" width="6.28515625" style="55" customWidth="1"/>
    <col min="3593" max="3593" width="4.28515625" style="55" customWidth="1"/>
    <col min="3594" max="3594" width="6.42578125" style="55" customWidth="1"/>
    <col min="3595" max="3595" width="3.28515625" style="55" customWidth="1"/>
    <col min="3596" max="3596" width="6" style="55" customWidth="1"/>
    <col min="3597" max="3597" width="5.7109375" style="55" bestFit="1" customWidth="1"/>
    <col min="3598" max="3598" width="7" style="55" customWidth="1"/>
    <col min="3599" max="3599" width="5.42578125" style="55" customWidth="1"/>
    <col min="3600" max="3600" width="5" style="55" customWidth="1"/>
    <col min="3601" max="3601" width="6" style="55" bestFit="1" customWidth="1"/>
    <col min="3602" max="3602" width="6.140625" style="55" customWidth="1"/>
    <col min="3603" max="3603" width="16.5703125" style="55" customWidth="1"/>
    <col min="3604" max="3844" width="11.42578125" style="55"/>
    <col min="3845" max="3845" width="3.85546875" style="55" customWidth="1"/>
    <col min="3846" max="3846" width="49.7109375" style="55" customWidth="1"/>
    <col min="3847" max="3847" width="29.42578125" style="55" customWidth="1"/>
    <col min="3848" max="3848" width="6.28515625" style="55" customWidth="1"/>
    <col min="3849" max="3849" width="4.28515625" style="55" customWidth="1"/>
    <col min="3850" max="3850" width="6.42578125" style="55" customWidth="1"/>
    <col min="3851" max="3851" width="3.28515625" style="55" customWidth="1"/>
    <col min="3852" max="3852" width="6" style="55" customWidth="1"/>
    <col min="3853" max="3853" width="5.7109375" style="55" bestFit="1" customWidth="1"/>
    <col min="3854" max="3854" width="7" style="55" customWidth="1"/>
    <col min="3855" max="3855" width="5.42578125" style="55" customWidth="1"/>
    <col min="3856" max="3856" width="5" style="55" customWidth="1"/>
    <col min="3857" max="3857" width="6" style="55" bestFit="1" customWidth="1"/>
    <col min="3858" max="3858" width="6.140625" style="55" customWidth="1"/>
    <col min="3859" max="3859" width="16.5703125" style="55" customWidth="1"/>
    <col min="3860" max="4100" width="11.42578125" style="55"/>
    <col min="4101" max="4101" width="3.85546875" style="55" customWidth="1"/>
    <col min="4102" max="4102" width="49.7109375" style="55" customWidth="1"/>
    <col min="4103" max="4103" width="29.42578125" style="55" customWidth="1"/>
    <col min="4104" max="4104" width="6.28515625" style="55" customWidth="1"/>
    <col min="4105" max="4105" width="4.28515625" style="55" customWidth="1"/>
    <col min="4106" max="4106" width="6.42578125" style="55" customWidth="1"/>
    <col min="4107" max="4107" width="3.28515625" style="55" customWidth="1"/>
    <col min="4108" max="4108" width="6" style="55" customWidth="1"/>
    <col min="4109" max="4109" width="5.7109375" style="55" bestFit="1" customWidth="1"/>
    <col min="4110" max="4110" width="7" style="55" customWidth="1"/>
    <col min="4111" max="4111" width="5.42578125" style="55" customWidth="1"/>
    <col min="4112" max="4112" width="5" style="55" customWidth="1"/>
    <col min="4113" max="4113" width="6" style="55" bestFit="1" customWidth="1"/>
    <col min="4114" max="4114" width="6.140625" style="55" customWidth="1"/>
    <col min="4115" max="4115" width="16.5703125" style="55" customWidth="1"/>
    <col min="4116" max="4356" width="11.42578125" style="55"/>
    <col min="4357" max="4357" width="3.85546875" style="55" customWidth="1"/>
    <col min="4358" max="4358" width="49.7109375" style="55" customWidth="1"/>
    <col min="4359" max="4359" width="29.42578125" style="55" customWidth="1"/>
    <col min="4360" max="4360" width="6.28515625" style="55" customWidth="1"/>
    <col min="4361" max="4361" width="4.28515625" style="55" customWidth="1"/>
    <col min="4362" max="4362" width="6.42578125" style="55" customWidth="1"/>
    <col min="4363" max="4363" width="3.28515625" style="55" customWidth="1"/>
    <col min="4364" max="4364" width="6" style="55" customWidth="1"/>
    <col min="4365" max="4365" width="5.7109375" style="55" bestFit="1" customWidth="1"/>
    <col min="4366" max="4366" width="7" style="55" customWidth="1"/>
    <col min="4367" max="4367" width="5.42578125" style="55" customWidth="1"/>
    <col min="4368" max="4368" width="5" style="55" customWidth="1"/>
    <col min="4369" max="4369" width="6" style="55" bestFit="1" customWidth="1"/>
    <col min="4370" max="4370" width="6.140625" style="55" customWidth="1"/>
    <col min="4371" max="4371" width="16.5703125" style="55" customWidth="1"/>
    <col min="4372" max="4612" width="11.42578125" style="55"/>
    <col min="4613" max="4613" width="3.85546875" style="55" customWidth="1"/>
    <col min="4614" max="4614" width="49.7109375" style="55" customWidth="1"/>
    <col min="4615" max="4615" width="29.42578125" style="55" customWidth="1"/>
    <col min="4616" max="4616" width="6.28515625" style="55" customWidth="1"/>
    <col min="4617" max="4617" width="4.28515625" style="55" customWidth="1"/>
    <col min="4618" max="4618" width="6.42578125" style="55" customWidth="1"/>
    <col min="4619" max="4619" width="3.28515625" style="55" customWidth="1"/>
    <col min="4620" max="4620" width="6" style="55" customWidth="1"/>
    <col min="4621" max="4621" width="5.7109375" style="55" bestFit="1" customWidth="1"/>
    <col min="4622" max="4622" width="7" style="55" customWidth="1"/>
    <col min="4623" max="4623" width="5.42578125" style="55" customWidth="1"/>
    <col min="4624" max="4624" width="5" style="55" customWidth="1"/>
    <col min="4625" max="4625" width="6" style="55" bestFit="1" customWidth="1"/>
    <col min="4626" max="4626" width="6.140625" style="55" customWidth="1"/>
    <col min="4627" max="4627" width="16.5703125" style="55" customWidth="1"/>
    <col min="4628" max="4868" width="11.42578125" style="55"/>
    <col min="4869" max="4869" width="3.85546875" style="55" customWidth="1"/>
    <col min="4870" max="4870" width="49.7109375" style="55" customWidth="1"/>
    <col min="4871" max="4871" width="29.42578125" style="55" customWidth="1"/>
    <col min="4872" max="4872" width="6.28515625" style="55" customWidth="1"/>
    <col min="4873" max="4873" width="4.28515625" style="55" customWidth="1"/>
    <col min="4874" max="4874" width="6.42578125" style="55" customWidth="1"/>
    <col min="4875" max="4875" width="3.28515625" style="55" customWidth="1"/>
    <col min="4876" max="4876" width="6" style="55" customWidth="1"/>
    <col min="4877" max="4877" width="5.7109375" style="55" bestFit="1" customWidth="1"/>
    <col min="4878" max="4878" width="7" style="55" customWidth="1"/>
    <col min="4879" max="4879" width="5.42578125" style="55" customWidth="1"/>
    <col min="4880" max="4880" width="5" style="55" customWidth="1"/>
    <col min="4881" max="4881" width="6" style="55" bestFit="1" customWidth="1"/>
    <col min="4882" max="4882" width="6.140625" style="55" customWidth="1"/>
    <col min="4883" max="4883" width="16.5703125" style="55" customWidth="1"/>
    <col min="4884" max="5124" width="11.42578125" style="55"/>
    <col min="5125" max="5125" width="3.85546875" style="55" customWidth="1"/>
    <col min="5126" max="5126" width="49.7109375" style="55" customWidth="1"/>
    <col min="5127" max="5127" width="29.42578125" style="55" customWidth="1"/>
    <col min="5128" max="5128" width="6.28515625" style="55" customWidth="1"/>
    <col min="5129" max="5129" width="4.28515625" style="55" customWidth="1"/>
    <col min="5130" max="5130" width="6.42578125" style="55" customWidth="1"/>
    <col min="5131" max="5131" width="3.28515625" style="55" customWidth="1"/>
    <col min="5132" max="5132" width="6" style="55" customWidth="1"/>
    <col min="5133" max="5133" width="5.7109375" style="55" bestFit="1" customWidth="1"/>
    <col min="5134" max="5134" width="7" style="55" customWidth="1"/>
    <col min="5135" max="5135" width="5.42578125" style="55" customWidth="1"/>
    <col min="5136" max="5136" width="5" style="55" customWidth="1"/>
    <col min="5137" max="5137" width="6" style="55" bestFit="1" customWidth="1"/>
    <col min="5138" max="5138" width="6.140625" style="55" customWidth="1"/>
    <col min="5139" max="5139" width="16.5703125" style="55" customWidth="1"/>
    <col min="5140" max="5380" width="11.42578125" style="55"/>
    <col min="5381" max="5381" width="3.85546875" style="55" customWidth="1"/>
    <col min="5382" max="5382" width="49.7109375" style="55" customWidth="1"/>
    <col min="5383" max="5383" width="29.42578125" style="55" customWidth="1"/>
    <col min="5384" max="5384" width="6.28515625" style="55" customWidth="1"/>
    <col min="5385" max="5385" width="4.28515625" style="55" customWidth="1"/>
    <col min="5386" max="5386" width="6.42578125" style="55" customWidth="1"/>
    <col min="5387" max="5387" width="3.28515625" style="55" customWidth="1"/>
    <col min="5388" max="5388" width="6" style="55" customWidth="1"/>
    <col min="5389" max="5389" width="5.7109375" style="55" bestFit="1" customWidth="1"/>
    <col min="5390" max="5390" width="7" style="55" customWidth="1"/>
    <col min="5391" max="5391" width="5.42578125" style="55" customWidth="1"/>
    <col min="5392" max="5392" width="5" style="55" customWidth="1"/>
    <col min="5393" max="5393" width="6" style="55" bestFit="1" customWidth="1"/>
    <col min="5394" max="5394" width="6.140625" style="55" customWidth="1"/>
    <col min="5395" max="5395" width="16.5703125" style="55" customWidth="1"/>
    <col min="5396" max="5636" width="11.42578125" style="55"/>
    <col min="5637" max="5637" width="3.85546875" style="55" customWidth="1"/>
    <col min="5638" max="5638" width="49.7109375" style="55" customWidth="1"/>
    <col min="5639" max="5639" width="29.42578125" style="55" customWidth="1"/>
    <col min="5640" max="5640" width="6.28515625" style="55" customWidth="1"/>
    <col min="5641" max="5641" width="4.28515625" style="55" customWidth="1"/>
    <col min="5642" max="5642" width="6.42578125" style="55" customWidth="1"/>
    <col min="5643" max="5643" width="3.28515625" style="55" customWidth="1"/>
    <col min="5644" max="5644" width="6" style="55" customWidth="1"/>
    <col min="5645" max="5645" width="5.7109375" style="55" bestFit="1" customWidth="1"/>
    <col min="5646" max="5646" width="7" style="55" customWidth="1"/>
    <col min="5647" max="5647" width="5.42578125" style="55" customWidth="1"/>
    <col min="5648" max="5648" width="5" style="55" customWidth="1"/>
    <col min="5649" max="5649" width="6" style="55" bestFit="1" customWidth="1"/>
    <col min="5650" max="5650" width="6.140625" style="55" customWidth="1"/>
    <col min="5651" max="5651" width="16.5703125" style="55" customWidth="1"/>
    <col min="5652" max="5892" width="11.42578125" style="55"/>
    <col min="5893" max="5893" width="3.85546875" style="55" customWidth="1"/>
    <col min="5894" max="5894" width="49.7109375" style="55" customWidth="1"/>
    <col min="5895" max="5895" width="29.42578125" style="55" customWidth="1"/>
    <col min="5896" max="5896" width="6.28515625" style="55" customWidth="1"/>
    <col min="5897" max="5897" width="4.28515625" style="55" customWidth="1"/>
    <col min="5898" max="5898" width="6.42578125" style="55" customWidth="1"/>
    <col min="5899" max="5899" width="3.28515625" style="55" customWidth="1"/>
    <col min="5900" max="5900" width="6" style="55" customWidth="1"/>
    <col min="5901" max="5901" width="5.7109375" style="55" bestFit="1" customWidth="1"/>
    <col min="5902" max="5902" width="7" style="55" customWidth="1"/>
    <col min="5903" max="5903" width="5.42578125" style="55" customWidth="1"/>
    <col min="5904" max="5904" width="5" style="55" customWidth="1"/>
    <col min="5905" max="5905" width="6" style="55" bestFit="1" customWidth="1"/>
    <col min="5906" max="5906" width="6.140625" style="55" customWidth="1"/>
    <col min="5907" max="5907" width="16.5703125" style="55" customWidth="1"/>
    <col min="5908" max="6148" width="11.42578125" style="55"/>
    <col min="6149" max="6149" width="3.85546875" style="55" customWidth="1"/>
    <col min="6150" max="6150" width="49.7109375" style="55" customWidth="1"/>
    <col min="6151" max="6151" width="29.42578125" style="55" customWidth="1"/>
    <col min="6152" max="6152" width="6.28515625" style="55" customWidth="1"/>
    <col min="6153" max="6153" width="4.28515625" style="55" customWidth="1"/>
    <col min="6154" max="6154" width="6.42578125" style="55" customWidth="1"/>
    <col min="6155" max="6155" width="3.28515625" style="55" customWidth="1"/>
    <col min="6156" max="6156" width="6" style="55" customWidth="1"/>
    <col min="6157" max="6157" width="5.7109375" style="55" bestFit="1" customWidth="1"/>
    <col min="6158" max="6158" width="7" style="55" customWidth="1"/>
    <col min="6159" max="6159" width="5.42578125" style="55" customWidth="1"/>
    <col min="6160" max="6160" width="5" style="55" customWidth="1"/>
    <col min="6161" max="6161" width="6" style="55" bestFit="1" customWidth="1"/>
    <col min="6162" max="6162" width="6.140625" style="55" customWidth="1"/>
    <col min="6163" max="6163" width="16.5703125" style="55" customWidth="1"/>
    <col min="6164" max="6404" width="11.42578125" style="55"/>
    <col min="6405" max="6405" width="3.85546875" style="55" customWidth="1"/>
    <col min="6406" max="6406" width="49.7109375" style="55" customWidth="1"/>
    <col min="6407" max="6407" width="29.42578125" style="55" customWidth="1"/>
    <col min="6408" max="6408" width="6.28515625" style="55" customWidth="1"/>
    <col min="6409" max="6409" width="4.28515625" style="55" customWidth="1"/>
    <col min="6410" max="6410" width="6.42578125" style="55" customWidth="1"/>
    <col min="6411" max="6411" width="3.28515625" style="55" customWidth="1"/>
    <col min="6412" max="6412" width="6" style="55" customWidth="1"/>
    <col min="6413" max="6413" width="5.7109375" style="55" bestFit="1" customWidth="1"/>
    <col min="6414" max="6414" width="7" style="55" customWidth="1"/>
    <col min="6415" max="6415" width="5.42578125" style="55" customWidth="1"/>
    <col min="6416" max="6416" width="5" style="55" customWidth="1"/>
    <col min="6417" max="6417" width="6" style="55" bestFit="1" customWidth="1"/>
    <col min="6418" max="6418" width="6.140625" style="55" customWidth="1"/>
    <col min="6419" max="6419" width="16.5703125" style="55" customWidth="1"/>
    <col min="6420" max="6660" width="11.42578125" style="55"/>
    <col min="6661" max="6661" width="3.85546875" style="55" customWidth="1"/>
    <col min="6662" max="6662" width="49.7109375" style="55" customWidth="1"/>
    <col min="6663" max="6663" width="29.42578125" style="55" customWidth="1"/>
    <col min="6664" max="6664" width="6.28515625" style="55" customWidth="1"/>
    <col min="6665" max="6665" width="4.28515625" style="55" customWidth="1"/>
    <col min="6666" max="6666" width="6.42578125" style="55" customWidth="1"/>
    <col min="6667" max="6667" width="3.28515625" style="55" customWidth="1"/>
    <col min="6668" max="6668" width="6" style="55" customWidth="1"/>
    <col min="6669" max="6669" width="5.7109375" style="55" bestFit="1" customWidth="1"/>
    <col min="6670" max="6670" width="7" style="55" customWidth="1"/>
    <col min="6671" max="6671" width="5.42578125" style="55" customWidth="1"/>
    <col min="6672" max="6672" width="5" style="55" customWidth="1"/>
    <col min="6673" max="6673" width="6" style="55" bestFit="1" customWidth="1"/>
    <col min="6674" max="6674" width="6.140625" style="55" customWidth="1"/>
    <col min="6675" max="6675" width="16.5703125" style="55" customWidth="1"/>
    <col min="6676" max="6916" width="11.42578125" style="55"/>
    <col min="6917" max="6917" width="3.85546875" style="55" customWidth="1"/>
    <col min="6918" max="6918" width="49.7109375" style="55" customWidth="1"/>
    <col min="6919" max="6919" width="29.42578125" style="55" customWidth="1"/>
    <col min="6920" max="6920" width="6.28515625" style="55" customWidth="1"/>
    <col min="6921" max="6921" width="4.28515625" style="55" customWidth="1"/>
    <col min="6922" max="6922" width="6.42578125" style="55" customWidth="1"/>
    <col min="6923" max="6923" width="3.28515625" style="55" customWidth="1"/>
    <col min="6924" max="6924" width="6" style="55" customWidth="1"/>
    <col min="6925" max="6925" width="5.7109375" style="55" bestFit="1" customWidth="1"/>
    <col min="6926" max="6926" width="7" style="55" customWidth="1"/>
    <col min="6927" max="6927" width="5.42578125" style="55" customWidth="1"/>
    <col min="6928" max="6928" width="5" style="55" customWidth="1"/>
    <col min="6929" max="6929" width="6" style="55" bestFit="1" customWidth="1"/>
    <col min="6930" max="6930" width="6.140625" style="55" customWidth="1"/>
    <col min="6931" max="6931" width="16.5703125" style="55" customWidth="1"/>
    <col min="6932" max="7172" width="11.42578125" style="55"/>
    <col min="7173" max="7173" width="3.85546875" style="55" customWidth="1"/>
    <col min="7174" max="7174" width="49.7109375" style="55" customWidth="1"/>
    <col min="7175" max="7175" width="29.42578125" style="55" customWidth="1"/>
    <col min="7176" max="7176" width="6.28515625" style="55" customWidth="1"/>
    <col min="7177" max="7177" width="4.28515625" style="55" customWidth="1"/>
    <col min="7178" max="7178" width="6.42578125" style="55" customWidth="1"/>
    <col min="7179" max="7179" width="3.28515625" style="55" customWidth="1"/>
    <col min="7180" max="7180" width="6" style="55" customWidth="1"/>
    <col min="7181" max="7181" width="5.7109375" style="55" bestFit="1" customWidth="1"/>
    <col min="7182" max="7182" width="7" style="55" customWidth="1"/>
    <col min="7183" max="7183" width="5.42578125" style="55" customWidth="1"/>
    <col min="7184" max="7184" width="5" style="55" customWidth="1"/>
    <col min="7185" max="7185" width="6" style="55" bestFit="1" customWidth="1"/>
    <col min="7186" max="7186" width="6.140625" style="55" customWidth="1"/>
    <col min="7187" max="7187" width="16.5703125" style="55" customWidth="1"/>
    <col min="7188" max="7428" width="11.42578125" style="55"/>
    <col min="7429" max="7429" width="3.85546875" style="55" customWidth="1"/>
    <col min="7430" max="7430" width="49.7109375" style="55" customWidth="1"/>
    <col min="7431" max="7431" width="29.42578125" style="55" customWidth="1"/>
    <col min="7432" max="7432" width="6.28515625" style="55" customWidth="1"/>
    <col min="7433" max="7433" width="4.28515625" style="55" customWidth="1"/>
    <col min="7434" max="7434" width="6.42578125" style="55" customWidth="1"/>
    <col min="7435" max="7435" width="3.28515625" style="55" customWidth="1"/>
    <col min="7436" max="7436" width="6" style="55" customWidth="1"/>
    <col min="7437" max="7437" width="5.7109375" style="55" bestFit="1" customWidth="1"/>
    <col min="7438" max="7438" width="7" style="55" customWidth="1"/>
    <col min="7439" max="7439" width="5.42578125" style="55" customWidth="1"/>
    <col min="7440" max="7440" width="5" style="55" customWidth="1"/>
    <col min="7441" max="7441" width="6" style="55" bestFit="1" customWidth="1"/>
    <col min="7442" max="7442" width="6.140625" style="55" customWidth="1"/>
    <col min="7443" max="7443" width="16.5703125" style="55" customWidth="1"/>
    <col min="7444" max="7684" width="11.42578125" style="55"/>
    <col min="7685" max="7685" width="3.85546875" style="55" customWidth="1"/>
    <col min="7686" max="7686" width="49.7109375" style="55" customWidth="1"/>
    <col min="7687" max="7687" width="29.42578125" style="55" customWidth="1"/>
    <col min="7688" max="7688" width="6.28515625" style="55" customWidth="1"/>
    <col min="7689" max="7689" width="4.28515625" style="55" customWidth="1"/>
    <col min="7690" max="7690" width="6.42578125" style="55" customWidth="1"/>
    <col min="7691" max="7691" width="3.28515625" style="55" customWidth="1"/>
    <col min="7692" max="7692" width="6" style="55" customWidth="1"/>
    <col min="7693" max="7693" width="5.7109375" style="55" bestFit="1" customWidth="1"/>
    <col min="7694" max="7694" width="7" style="55" customWidth="1"/>
    <col min="7695" max="7695" width="5.42578125" style="55" customWidth="1"/>
    <col min="7696" max="7696" width="5" style="55" customWidth="1"/>
    <col min="7697" max="7697" width="6" style="55" bestFit="1" customWidth="1"/>
    <col min="7698" max="7698" width="6.140625" style="55" customWidth="1"/>
    <col min="7699" max="7699" width="16.5703125" style="55" customWidth="1"/>
    <col min="7700" max="7940" width="11.42578125" style="55"/>
    <col min="7941" max="7941" width="3.85546875" style="55" customWidth="1"/>
    <col min="7942" max="7942" width="49.7109375" style="55" customWidth="1"/>
    <col min="7943" max="7943" width="29.42578125" style="55" customWidth="1"/>
    <col min="7944" max="7944" width="6.28515625" style="55" customWidth="1"/>
    <col min="7945" max="7945" width="4.28515625" style="55" customWidth="1"/>
    <col min="7946" max="7946" width="6.42578125" style="55" customWidth="1"/>
    <col min="7947" max="7947" width="3.28515625" style="55" customWidth="1"/>
    <col min="7948" max="7948" width="6" style="55" customWidth="1"/>
    <col min="7949" max="7949" width="5.7109375" style="55" bestFit="1" customWidth="1"/>
    <col min="7950" max="7950" width="7" style="55" customWidth="1"/>
    <col min="7951" max="7951" width="5.42578125" style="55" customWidth="1"/>
    <col min="7952" max="7952" width="5" style="55" customWidth="1"/>
    <col min="7953" max="7953" width="6" style="55" bestFit="1" customWidth="1"/>
    <col min="7954" max="7954" width="6.140625" style="55" customWidth="1"/>
    <col min="7955" max="7955" width="16.5703125" style="55" customWidth="1"/>
    <col min="7956" max="8196" width="11.42578125" style="55"/>
    <col min="8197" max="8197" width="3.85546875" style="55" customWidth="1"/>
    <col min="8198" max="8198" width="49.7109375" style="55" customWidth="1"/>
    <col min="8199" max="8199" width="29.42578125" style="55" customWidth="1"/>
    <col min="8200" max="8200" width="6.28515625" style="55" customWidth="1"/>
    <col min="8201" max="8201" width="4.28515625" style="55" customWidth="1"/>
    <col min="8202" max="8202" width="6.42578125" style="55" customWidth="1"/>
    <col min="8203" max="8203" width="3.28515625" style="55" customWidth="1"/>
    <col min="8204" max="8204" width="6" style="55" customWidth="1"/>
    <col min="8205" max="8205" width="5.7109375" style="55" bestFit="1" customWidth="1"/>
    <col min="8206" max="8206" width="7" style="55" customWidth="1"/>
    <col min="8207" max="8207" width="5.42578125" style="55" customWidth="1"/>
    <col min="8208" max="8208" width="5" style="55" customWidth="1"/>
    <col min="8209" max="8209" width="6" style="55" bestFit="1" customWidth="1"/>
    <col min="8210" max="8210" width="6.140625" style="55" customWidth="1"/>
    <col min="8211" max="8211" width="16.5703125" style="55" customWidth="1"/>
    <col min="8212" max="8452" width="11.42578125" style="55"/>
    <col min="8453" max="8453" width="3.85546875" style="55" customWidth="1"/>
    <col min="8454" max="8454" width="49.7109375" style="55" customWidth="1"/>
    <col min="8455" max="8455" width="29.42578125" style="55" customWidth="1"/>
    <col min="8456" max="8456" width="6.28515625" style="55" customWidth="1"/>
    <col min="8457" max="8457" width="4.28515625" style="55" customWidth="1"/>
    <col min="8458" max="8458" width="6.42578125" style="55" customWidth="1"/>
    <col min="8459" max="8459" width="3.28515625" style="55" customWidth="1"/>
    <col min="8460" max="8460" width="6" style="55" customWidth="1"/>
    <col min="8461" max="8461" width="5.7109375" style="55" bestFit="1" customWidth="1"/>
    <col min="8462" max="8462" width="7" style="55" customWidth="1"/>
    <col min="8463" max="8463" width="5.42578125" style="55" customWidth="1"/>
    <col min="8464" max="8464" width="5" style="55" customWidth="1"/>
    <col min="8465" max="8465" width="6" style="55" bestFit="1" customWidth="1"/>
    <col min="8466" max="8466" width="6.140625" style="55" customWidth="1"/>
    <col min="8467" max="8467" width="16.5703125" style="55" customWidth="1"/>
    <col min="8468" max="8708" width="11.42578125" style="55"/>
    <col min="8709" max="8709" width="3.85546875" style="55" customWidth="1"/>
    <col min="8710" max="8710" width="49.7109375" style="55" customWidth="1"/>
    <col min="8711" max="8711" width="29.42578125" style="55" customWidth="1"/>
    <col min="8712" max="8712" width="6.28515625" style="55" customWidth="1"/>
    <col min="8713" max="8713" width="4.28515625" style="55" customWidth="1"/>
    <col min="8714" max="8714" width="6.42578125" style="55" customWidth="1"/>
    <col min="8715" max="8715" width="3.28515625" style="55" customWidth="1"/>
    <col min="8716" max="8716" width="6" style="55" customWidth="1"/>
    <col min="8717" max="8717" width="5.7109375" style="55" bestFit="1" customWidth="1"/>
    <col min="8718" max="8718" width="7" style="55" customWidth="1"/>
    <col min="8719" max="8719" width="5.42578125" style="55" customWidth="1"/>
    <col min="8720" max="8720" width="5" style="55" customWidth="1"/>
    <col min="8721" max="8721" width="6" style="55" bestFit="1" customWidth="1"/>
    <col min="8722" max="8722" width="6.140625" style="55" customWidth="1"/>
    <col min="8723" max="8723" width="16.5703125" style="55" customWidth="1"/>
    <col min="8724" max="8964" width="11.42578125" style="55"/>
    <col min="8965" max="8965" width="3.85546875" style="55" customWidth="1"/>
    <col min="8966" max="8966" width="49.7109375" style="55" customWidth="1"/>
    <col min="8967" max="8967" width="29.42578125" style="55" customWidth="1"/>
    <col min="8968" max="8968" width="6.28515625" style="55" customWidth="1"/>
    <col min="8969" max="8969" width="4.28515625" style="55" customWidth="1"/>
    <col min="8970" max="8970" width="6.42578125" style="55" customWidth="1"/>
    <col min="8971" max="8971" width="3.28515625" style="55" customWidth="1"/>
    <col min="8972" max="8972" width="6" style="55" customWidth="1"/>
    <col min="8973" max="8973" width="5.7109375" style="55" bestFit="1" customWidth="1"/>
    <col min="8974" max="8974" width="7" style="55" customWidth="1"/>
    <col min="8975" max="8975" width="5.42578125" style="55" customWidth="1"/>
    <col min="8976" max="8976" width="5" style="55" customWidth="1"/>
    <col min="8977" max="8977" width="6" style="55" bestFit="1" customWidth="1"/>
    <col min="8978" max="8978" width="6.140625" style="55" customWidth="1"/>
    <col min="8979" max="8979" width="16.5703125" style="55" customWidth="1"/>
    <col min="8980" max="9220" width="11.42578125" style="55"/>
    <col min="9221" max="9221" width="3.85546875" style="55" customWidth="1"/>
    <col min="9222" max="9222" width="49.7109375" style="55" customWidth="1"/>
    <col min="9223" max="9223" width="29.42578125" style="55" customWidth="1"/>
    <col min="9224" max="9224" width="6.28515625" style="55" customWidth="1"/>
    <col min="9225" max="9225" width="4.28515625" style="55" customWidth="1"/>
    <col min="9226" max="9226" width="6.42578125" style="55" customWidth="1"/>
    <col min="9227" max="9227" width="3.28515625" style="55" customWidth="1"/>
    <col min="9228" max="9228" width="6" style="55" customWidth="1"/>
    <col min="9229" max="9229" width="5.7109375" style="55" bestFit="1" customWidth="1"/>
    <col min="9230" max="9230" width="7" style="55" customWidth="1"/>
    <col min="9231" max="9231" width="5.42578125" style="55" customWidth="1"/>
    <col min="9232" max="9232" width="5" style="55" customWidth="1"/>
    <col min="9233" max="9233" width="6" style="55" bestFit="1" customWidth="1"/>
    <col min="9234" max="9234" width="6.140625" style="55" customWidth="1"/>
    <col min="9235" max="9235" width="16.5703125" style="55" customWidth="1"/>
    <col min="9236" max="9476" width="11.42578125" style="55"/>
    <col min="9477" max="9477" width="3.85546875" style="55" customWidth="1"/>
    <col min="9478" max="9478" width="49.7109375" style="55" customWidth="1"/>
    <col min="9479" max="9479" width="29.42578125" style="55" customWidth="1"/>
    <col min="9480" max="9480" width="6.28515625" style="55" customWidth="1"/>
    <col min="9481" max="9481" width="4.28515625" style="55" customWidth="1"/>
    <col min="9482" max="9482" width="6.42578125" style="55" customWidth="1"/>
    <col min="9483" max="9483" width="3.28515625" style="55" customWidth="1"/>
    <col min="9484" max="9484" width="6" style="55" customWidth="1"/>
    <col min="9485" max="9485" width="5.7109375" style="55" bestFit="1" customWidth="1"/>
    <col min="9486" max="9486" width="7" style="55" customWidth="1"/>
    <col min="9487" max="9487" width="5.42578125" style="55" customWidth="1"/>
    <col min="9488" max="9488" width="5" style="55" customWidth="1"/>
    <col min="9489" max="9489" width="6" style="55" bestFit="1" customWidth="1"/>
    <col min="9490" max="9490" width="6.140625" style="55" customWidth="1"/>
    <col min="9491" max="9491" width="16.5703125" style="55" customWidth="1"/>
    <col min="9492" max="9732" width="11.42578125" style="55"/>
    <col min="9733" max="9733" width="3.85546875" style="55" customWidth="1"/>
    <col min="9734" max="9734" width="49.7109375" style="55" customWidth="1"/>
    <col min="9735" max="9735" width="29.42578125" style="55" customWidth="1"/>
    <col min="9736" max="9736" width="6.28515625" style="55" customWidth="1"/>
    <col min="9737" max="9737" width="4.28515625" style="55" customWidth="1"/>
    <col min="9738" max="9738" width="6.42578125" style="55" customWidth="1"/>
    <col min="9739" max="9739" width="3.28515625" style="55" customWidth="1"/>
    <col min="9740" max="9740" width="6" style="55" customWidth="1"/>
    <col min="9741" max="9741" width="5.7109375" style="55" bestFit="1" customWidth="1"/>
    <col min="9742" max="9742" width="7" style="55" customWidth="1"/>
    <col min="9743" max="9743" width="5.42578125" style="55" customWidth="1"/>
    <col min="9744" max="9744" width="5" style="55" customWidth="1"/>
    <col min="9745" max="9745" width="6" style="55" bestFit="1" customWidth="1"/>
    <col min="9746" max="9746" width="6.140625" style="55" customWidth="1"/>
    <col min="9747" max="9747" width="16.5703125" style="55" customWidth="1"/>
    <col min="9748" max="9988" width="11.42578125" style="55"/>
    <col min="9989" max="9989" width="3.85546875" style="55" customWidth="1"/>
    <col min="9990" max="9990" width="49.7109375" style="55" customWidth="1"/>
    <col min="9991" max="9991" width="29.42578125" style="55" customWidth="1"/>
    <col min="9992" max="9992" width="6.28515625" style="55" customWidth="1"/>
    <col min="9993" max="9993" width="4.28515625" style="55" customWidth="1"/>
    <col min="9994" max="9994" width="6.42578125" style="55" customWidth="1"/>
    <col min="9995" max="9995" width="3.28515625" style="55" customWidth="1"/>
    <col min="9996" max="9996" width="6" style="55" customWidth="1"/>
    <col min="9997" max="9997" width="5.7109375" style="55" bestFit="1" customWidth="1"/>
    <col min="9998" max="9998" width="7" style="55" customWidth="1"/>
    <col min="9999" max="9999" width="5.42578125" style="55" customWidth="1"/>
    <col min="10000" max="10000" width="5" style="55" customWidth="1"/>
    <col min="10001" max="10001" width="6" style="55" bestFit="1" customWidth="1"/>
    <col min="10002" max="10002" width="6.140625" style="55" customWidth="1"/>
    <col min="10003" max="10003" width="16.5703125" style="55" customWidth="1"/>
    <col min="10004" max="10244" width="11.42578125" style="55"/>
    <col min="10245" max="10245" width="3.85546875" style="55" customWidth="1"/>
    <col min="10246" max="10246" width="49.7109375" style="55" customWidth="1"/>
    <col min="10247" max="10247" width="29.42578125" style="55" customWidth="1"/>
    <col min="10248" max="10248" width="6.28515625" style="55" customWidth="1"/>
    <col min="10249" max="10249" width="4.28515625" style="55" customWidth="1"/>
    <col min="10250" max="10250" width="6.42578125" style="55" customWidth="1"/>
    <col min="10251" max="10251" width="3.28515625" style="55" customWidth="1"/>
    <col min="10252" max="10252" width="6" style="55" customWidth="1"/>
    <col min="10253" max="10253" width="5.7109375" style="55" bestFit="1" customWidth="1"/>
    <col min="10254" max="10254" width="7" style="55" customWidth="1"/>
    <col min="10255" max="10255" width="5.42578125" style="55" customWidth="1"/>
    <col min="10256" max="10256" width="5" style="55" customWidth="1"/>
    <col min="10257" max="10257" width="6" style="55" bestFit="1" customWidth="1"/>
    <col min="10258" max="10258" width="6.140625" style="55" customWidth="1"/>
    <col min="10259" max="10259" width="16.5703125" style="55" customWidth="1"/>
    <col min="10260" max="10500" width="11.42578125" style="55"/>
    <col min="10501" max="10501" width="3.85546875" style="55" customWidth="1"/>
    <col min="10502" max="10502" width="49.7109375" style="55" customWidth="1"/>
    <col min="10503" max="10503" width="29.42578125" style="55" customWidth="1"/>
    <col min="10504" max="10504" width="6.28515625" style="55" customWidth="1"/>
    <col min="10505" max="10505" width="4.28515625" style="55" customWidth="1"/>
    <col min="10506" max="10506" width="6.42578125" style="55" customWidth="1"/>
    <col min="10507" max="10507" width="3.28515625" style="55" customWidth="1"/>
    <col min="10508" max="10508" width="6" style="55" customWidth="1"/>
    <col min="10509" max="10509" width="5.7109375" style="55" bestFit="1" customWidth="1"/>
    <col min="10510" max="10510" width="7" style="55" customWidth="1"/>
    <col min="10511" max="10511" width="5.42578125" style="55" customWidth="1"/>
    <col min="10512" max="10512" width="5" style="55" customWidth="1"/>
    <col min="10513" max="10513" width="6" style="55" bestFit="1" customWidth="1"/>
    <col min="10514" max="10514" width="6.140625" style="55" customWidth="1"/>
    <col min="10515" max="10515" width="16.5703125" style="55" customWidth="1"/>
    <col min="10516" max="10756" width="11.42578125" style="55"/>
    <col min="10757" max="10757" width="3.85546875" style="55" customWidth="1"/>
    <col min="10758" max="10758" width="49.7109375" style="55" customWidth="1"/>
    <col min="10759" max="10759" width="29.42578125" style="55" customWidth="1"/>
    <col min="10760" max="10760" width="6.28515625" style="55" customWidth="1"/>
    <col min="10761" max="10761" width="4.28515625" style="55" customWidth="1"/>
    <col min="10762" max="10762" width="6.42578125" style="55" customWidth="1"/>
    <col min="10763" max="10763" width="3.28515625" style="55" customWidth="1"/>
    <col min="10764" max="10764" width="6" style="55" customWidth="1"/>
    <col min="10765" max="10765" width="5.7109375" style="55" bestFit="1" customWidth="1"/>
    <col min="10766" max="10766" width="7" style="55" customWidth="1"/>
    <col min="10767" max="10767" width="5.42578125" style="55" customWidth="1"/>
    <col min="10768" max="10768" width="5" style="55" customWidth="1"/>
    <col min="10769" max="10769" width="6" style="55" bestFit="1" customWidth="1"/>
    <col min="10770" max="10770" width="6.140625" style="55" customWidth="1"/>
    <col min="10771" max="10771" width="16.5703125" style="55" customWidth="1"/>
    <col min="10772" max="11012" width="11.42578125" style="55"/>
    <col min="11013" max="11013" width="3.85546875" style="55" customWidth="1"/>
    <col min="11014" max="11014" width="49.7109375" style="55" customWidth="1"/>
    <col min="11015" max="11015" width="29.42578125" style="55" customWidth="1"/>
    <col min="11016" max="11016" width="6.28515625" style="55" customWidth="1"/>
    <col min="11017" max="11017" width="4.28515625" style="55" customWidth="1"/>
    <col min="11018" max="11018" width="6.42578125" style="55" customWidth="1"/>
    <col min="11019" max="11019" width="3.28515625" style="55" customWidth="1"/>
    <col min="11020" max="11020" width="6" style="55" customWidth="1"/>
    <col min="11021" max="11021" width="5.7109375" style="55" bestFit="1" customWidth="1"/>
    <col min="11022" max="11022" width="7" style="55" customWidth="1"/>
    <col min="11023" max="11023" width="5.42578125" style="55" customWidth="1"/>
    <col min="11024" max="11024" width="5" style="55" customWidth="1"/>
    <col min="11025" max="11025" width="6" style="55" bestFit="1" customWidth="1"/>
    <col min="11026" max="11026" width="6.140625" style="55" customWidth="1"/>
    <col min="11027" max="11027" width="16.5703125" style="55" customWidth="1"/>
    <col min="11028" max="11268" width="11.42578125" style="55"/>
    <col min="11269" max="11269" width="3.85546875" style="55" customWidth="1"/>
    <col min="11270" max="11270" width="49.7109375" style="55" customWidth="1"/>
    <col min="11271" max="11271" width="29.42578125" style="55" customWidth="1"/>
    <col min="11272" max="11272" width="6.28515625" style="55" customWidth="1"/>
    <col min="11273" max="11273" width="4.28515625" style="55" customWidth="1"/>
    <col min="11274" max="11274" width="6.42578125" style="55" customWidth="1"/>
    <col min="11275" max="11275" width="3.28515625" style="55" customWidth="1"/>
    <col min="11276" max="11276" width="6" style="55" customWidth="1"/>
    <col min="11277" max="11277" width="5.7109375" style="55" bestFit="1" customWidth="1"/>
    <col min="11278" max="11278" width="7" style="55" customWidth="1"/>
    <col min="11279" max="11279" width="5.42578125" style="55" customWidth="1"/>
    <col min="11280" max="11280" width="5" style="55" customWidth="1"/>
    <col min="11281" max="11281" width="6" style="55" bestFit="1" customWidth="1"/>
    <col min="11282" max="11282" width="6.140625" style="55" customWidth="1"/>
    <col min="11283" max="11283" width="16.5703125" style="55" customWidth="1"/>
    <col min="11284" max="11524" width="11.42578125" style="55"/>
    <col min="11525" max="11525" width="3.85546875" style="55" customWidth="1"/>
    <col min="11526" max="11526" width="49.7109375" style="55" customWidth="1"/>
    <col min="11527" max="11527" width="29.42578125" style="55" customWidth="1"/>
    <col min="11528" max="11528" width="6.28515625" style="55" customWidth="1"/>
    <col min="11529" max="11529" width="4.28515625" style="55" customWidth="1"/>
    <col min="11530" max="11530" width="6.42578125" style="55" customWidth="1"/>
    <col min="11531" max="11531" width="3.28515625" style="55" customWidth="1"/>
    <col min="11532" max="11532" width="6" style="55" customWidth="1"/>
    <col min="11533" max="11533" width="5.7109375" style="55" bestFit="1" customWidth="1"/>
    <col min="11534" max="11534" width="7" style="55" customWidth="1"/>
    <col min="11535" max="11535" width="5.42578125" style="55" customWidth="1"/>
    <col min="11536" max="11536" width="5" style="55" customWidth="1"/>
    <col min="11537" max="11537" width="6" style="55" bestFit="1" customWidth="1"/>
    <col min="11538" max="11538" width="6.140625" style="55" customWidth="1"/>
    <col min="11539" max="11539" width="16.5703125" style="55" customWidth="1"/>
    <col min="11540" max="11780" width="11.42578125" style="55"/>
    <col min="11781" max="11781" width="3.85546875" style="55" customWidth="1"/>
    <col min="11782" max="11782" width="49.7109375" style="55" customWidth="1"/>
    <col min="11783" max="11783" width="29.42578125" style="55" customWidth="1"/>
    <col min="11784" max="11784" width="6.28515625" style="55" customWidth="1"/>
    <col min="11785" max="11785" width="4.28515625" style="55" customWidth="1"/>
    <col min="11786" max="11786" width="6.42578125" style="55" customWidth="1"/>
    <col min="11787" max="11787" width="3.28515625" style="55" customWidth="1"/>
    <col min="11788" max="11788" width="6" style="55" customWidth="1"/>
    <col min="11789" max="11789" width="5.7109375" style="55" bestFit="1" customWidth="1"/>
    <col min="11790" max="11790" width="7" style="55" customWidth="1"/>
    <col min="11791" max="11791" width="5.42578125" style="55" customWidth="1"/>
    <col min="11792" max="11792" width="5" style="55" customWidth="1"/>
    <col min="11793" max="11793" width="6" style="55" bestFit="1" customWidth="1"/>
    <col min="11794" max="11794" width="6.140625" style="55" customWidth="1"/>
    <col min="11795" max="11795" width="16.5703125" style="55" customWidth="1"/>
    <col min="11796" max="12036" width="11.42578125" style="55"/>
    <col min="12037" max="12037" width="3.85546875" style="55" customWidth="1"/>
    <col min="12038" max="12038" width="49.7109375" style="55" customWidth="1"/>
    <col min="12039" max="12039" width="29.42578125" style="55" customWidth="1"/>
    <col min="12040" max="12040" width="6.28515625" style="55" customWidth="1"/>
    <col min="12041" max="12041" width="4.28515625" style="55" customWidth="1"/>
    <col min="12042" max="12042" width="6.42578125" style="55" customWidth="1"/>
    <col min="12043" max="12043" width="3.28515625" style="55" customWidth="1"/>
    <col min="12044" max="12044" width="6" style="55" customWidth="1"/>
    <col min="12045" max="12045" width="5.7109375" style="55" bestFit="1" customWidth="1"/>
    <col min="12046" max="12046" width="7" style="55" customWidth="1"/>
    <col min="12047" max="12047" width="5.42578125" style="55" customWidth="1"/>
    <col min="12048" max="12048" width="5" style="55" customWidth="1"/>
    <col min="12049" max="12049" width="6" style="55" bestFit="1" customWidth="1"/>
    <col min="12050" max="12050" width="6.140625" style="55" customWidth="1"/>
    <col min="12051" max="12051" width="16.5703125" style="55" customWidth="1"/>
    <col min="12052" max="12292" width="11.42578125" style="55"/>
    <col min="12293" max="12293" width="3.85546875" style="55" customWidth="1"/>
    <col min="12294" max="12294" width="49.7109375" style="55" customWidth="1"/>
    <col min="12295" max="12295" width="29.42578125" style="55" customWidth="1"/>
    <col min="12296" max="12296" width="6.28515625" style="55" customWidth="1"/>
    <col min="12297" max="12297" width="4.28515625" style="55" customWidth="1"/>
    <col min="12298" max="12298" width="6.42578125" style="55" customWidth="1"/>
    <col min="12299" max="12299" width="3.28515625" style="55" customWidth="1"/>
    <col min="12300" max="12300" width="6" style="55" customWidth="1"/>
    <col min="12301" max="12301" width="5.7109375" style="55" bestFit="1" customWidth="1"/>
    <col min="12302" max="12302" width="7" style="55" customWidth="1"/>
    <col min="12303" max="12303" width="5.42578125" style="55" customWidth="1"/>
    <col min="12304" max="12304" width="5" style="55" customWidth="1"/>
    <col min="12305" max="12305" width="6" style="55" bestFit="1" customWidth="1"/>
    <col min="12306" max="12306" width="6.140625" style="55" customWidth="1"/>
    <col min="12307" max="12307" width="16.5703125" style="55" customWidth="1"/>
    <col min="12308" max="12548" width="11.42578125" style="55"/>
    <col min="12549" max="12549" width="3.85546875" style="55" customWidth="1"/>
    <col min="12550" max="12550" width="49.7109375" style="55" customWidth="1"/>
    <col min="12551" max="12551" width="29.42578125" style="55" customWidth="1"/>
    <col min="12552" max="12552" width="6.28515625" style="55" customWidth="1"/>
    <col min="12553" max="12553" width="4.28515625" style="55" customWidth="1"/>
    <col min="12554" max="12554" width="6.42578125" style="55" customWidth="1"/>
    <col min="12555" max="12555" width="3.28515625" style="55" customWidth="1"/>
    <col min="12556" max="12556" width="6" style="55" customWidth="1"/>
    <col min="12557" max="12557" width="5.7109375" style="55" bestFit="1" customWidth="1"/>
    <col min="12558" max="12558" width="7" style="55" customWidth="1"/>
    <col min="12559" max="12559" width="5.42578125" style="55" customWidth="1"/>
    <col min="12560" max="12560" width="5" style="55" customWidth="1"/>
    <col min="12561" max="12561" width="6" style="55" bestFit="1" customWidth="1"/>
    <col min="12562" max="12562" width="6.140625" style="55" customWidth="1"/>
    <col min="12563" max="12563" width="16.5703125" style="55" customWidth="1"/>
    <col min="12564" max="12804" width="11.42578125" style="55"/>
    <col min="12805" max="12805" width="3.85546875" style="55" customWidth="1"/>
    <col min="12806" max="12806" width="49.7109375" style="55" customWidth="1"/>
    <col min="12807" max="12807" width="29.42578125" style="55" customWidth="1"/>
    <col min="12808" max="12808" width="6.28515625" style="55" customWidth="1"/>
    <col min="12809" max="12809" width="4.28515625" style="55" customWidth="1"/>
    <col min="12810" max="12810" width="6.42578125" style="55" customWidth="1"/>
    <col min="12811" max="12811" width="3.28515625" style="55" customWidth="1"/>
    <col min="12812" max="12812" width="6" style="55" customWidth="1"/>
    <col min="12813" max="12813" width="5.7109375" style="55" bestFit="1" customWidth="1"/>
    <col min="12814" max="12814" width="7" style="55" customWidth="1"/>
    <col min="12815" max="12815" width="5.42578125" style="55" customWidth="1"/>
    <col min="12816" max="12816" width="5" style="55" customWidth="1"/>
    <col min="12817" max="12817" width="6" style="55" bestFit="1" customWidth="1"/>
    <col min="12818" max="12818" width="6.140625" style="55" customWidth="1"/>
    <col min="12819" max="12819" width="16.5703125" style="55" customWidth="1"/>
    <col min="12820" max="13060" width="11.42578125" style="55"/>
    <col min="13061" max="13061" width="3.85546875" style="55" customWidth="1"/>
    <col min="13062" max="13062" width="49.7109375" style="55" customWidth="1"/>
    <col min="13063" max="13063" width="29.42578125" style="55" customWidth="1"/>
    <col min="13064" max="13064" width="6.28515625" style="55" customWidth="1"/>
    <col min="13065" max="13065" width="4.28515625" style="55" customWidth="1"/>
    <col min="13066" max="13066" width="6.42578125" style="55" customWidth="1"/>
    <col min="13067" max="13067" width="3.28515625" style="55" customWidth="1"/>
    <col min="13068" max="13068" width="6" style="55" customWidth="1"/>
    <col min="13069" max="13069" width="5.7109375" style="55" bestFit="1" customWidth="1"/>
    <col min="13070" max="13070" width="7" style="55" customWidth="1"/>
    <col min="13071" max="13071" width="5.42578125" style="55" customWidth="1"/>
    <col min="13072" max="13072" width="5" style="55" customWidth="1"/>
    <col min="13073" max="13073" width="6" style="55" bestFit="1" customWidth="1"/>
    <col min="13074" max="13074" width="6.140625" style="55" customWidth="1"/>
    <col min="13075" max="13075" width="16.5703125" style="55" customWidth="1"/>
    <col min="13076" max="13316" width="11.42578125" style="55"/>
    <col min="13317" max="13317" width="3.85546875" style="55" customWidth="1"/>
    <col min="13318" max="13318" width="49.7109375" style="55" customWidth="1"/>
    <col min="13319" max="13319" width="29.42578125" style="55" customWidth="1"/>
    <col min="13320" max="13320" width="6.28515625" style="55" customWidth="1"/>
    <col min="13321" max="13321" width="4.28515625" style="55" customWidth="1"/>
    <col min="13322" max="13322" width="6.42578125" style="55" customWidth="1"/>
    <col min="13323" max="13323" width="3.28515625" style="55" customWidth="1"/>
    <col min="13324" max="13324" width="6" style="55" customWidth="1"/>
    <col min="13325" max="13325" width="5.7109375" style="55" bestFit="1" customWidth="1"/>
    <col min="13326" max="13326" width="7" style="55" customWidth="1"/>
    <col min="13327" max="13327" width="5.42578125" style="55" customWidth="1"/>
    <col min="13328" max="13328" width="5" style="55" customWidth="1"/>
    <col min="13329" max="13329" width="6" style="55" bestFit="1" customWidth="1"/>
    <col min="13330" max="13330" width="6.140625" style="55" customWidth="1"/>
    <col min="13331" max="13331" width="16.5703125" style="55" customWidth="1"/>
    <col min="13332" max="13572" width="11.42578125" style="55"/>
    <col min="13573" max="13573" width="3.85546875" style="55" customWidth="1"/>
    <col min="13574" max="13574" width="49.7109375" style="55" customWidth="1"/>
    <col min="13575" max="13575" width="29.42578125" style="55" customWidth="1"/>
    <col min="13576" max="13576" width="6.28515625" style="55" customWidth="1"/>
    <col min="13577" max="13577" width="4.28515625" style="55" customWidth="1"/>
    <col min="13578" max="13578" width="6.42578125" style="55" customWidth="1"/>
    <col min="13579" max="13579" width="3.28515625" style="55" customWidth="1"/>
    <col min="13580" max="13580" width="6" style="55" customWidth="1"/>
    <col min="13581" max="13581" width="5.7109375" style="55" bestFit="1" customWidth="1"/>
    <col min="13582" max="13582" width="7" style="55" customWidth="1"/>
    <col min="13583" max="13583" width="5.42578125" style="55" customWidth="1"/>
    <col min="13584" max="13584" width="5" style="55" customWidth="1"/>
    <col min="13585" max="13585" width="6" style="55" bestFit="1" customWidth="1"/>
    <col min="13586" max="13586" width="6.140625" style="55" customWidth="1"/>
    <col min="13587" max="13587" width="16.5703125" style="55" customWidth="1"/>
    <col min="13588" max="13828" width="11.42578125" style="55"/>
    <col min="13829" max="13829" width="3.85546875" style="55" customWidth="1"/>
    <col min="13830" max="13830" width="49.7109375" style="55" customWidth="1"/>
    <col min="13831" max="13831" width="29.42578125" style="55" customWidth="1"/>
    <col min="13832" max="13832" width="6.28515625" style="55" customWidth="1"/>
    <col min="13833" max="13833" width="4.28515625" style="55" customWidth="1"/>
    <col min="13834" max="13834" width="6.42578125" style="55" customWidth="1"/>
    <col min="13835" max="13835" width="3.28515625" style="55" customWidth="1"/>
    <col min="13836" max="13836" width="6" style="55" customWidth="1"/>
    <col min="13837" max="13837" width="5.7109375" style="55" bestFit="1" customWidth="1"/>
    <col min="13838" max="13838" width="7" style="55" customWidth="1"/>
    <col min="13839" max="13839" width="5.42578125" style="55" customWidth="1"/>
    <col min="13840" max="13840" width="5" style="55" customWidth="1"/>
    <col min="13841" max="13841" width="6" style="55" bestFit="1" customWidth="1"/>
    <col min="13842" max="13842" width="6.140625" style="55" customWidth="1"/>
    <col min="13843" max="13843" width="16.5703125" style="55" customWidth="1"/>
    <col min="13844" max="14084" width="11.42578125" style="55"/>
    <col min="14085" max="14085" width="3.85546875" style="55" customWidth="1"/>
    <col min="14086" max="14086" width="49.7109375" style="55" customWidth="1"/>
    <col min="14087" max="14087" width="29.42578125" style="55" customWidth="1"/>
    <col min="14088" max="14088" width="6.28515625" style="55" customWidth="1"/>
    <col min="14089" max="14089" width="4.28515625" style="55" customWidth="1"/>
    <col min="14090" max="14090" width="6.42578125" style="55" customWidth="1"/>
    <col min="14091" max="14091" width="3.28515625" style="55" customWidth="1"/>
    <col min="14092" max="14092" width="6" style="55" customWidth="1"/>
    <col min="14093" max="14093" width="5.7109375" style="55" bestFit="1" customWidth="1"/>
    <col min="14094" max="14094" width="7" style="55" customWidth="1"/>
    <col min="14095" max="14095" width="5.42578125" style="55" customWidth="1"/>
    <col min="14096" max="14096" width="5" style="55" customWidth="1"/>
    <col min="14097" max="14097" width="6" style="55" bestFit="1" customWidth="1"/>
    <col min="14098" max="14098" width="6.140625" style="55" customWidth="1"/>
    <col min="14099" max="14099" width="16.5703125" style="55" customWidth="1"/>
    <col min="14100" max="14340" width="11.42578125" style="55"/>
    <col min="14341" max="14341" width="3.85546875" style="55" customWidth="1"/>
    <col min="14342" max="14342" width="49.7109375" style="55" customWidth="1"/>
    <col min="14343" max="14343" width="29.42578125" style="55" customWidth="1"/>
    <col min="14344" max="14344" width="6.28515625" style="55" customWidth="1"/>
    <col min="14345" max="14345" width="4.28515625" style="55" customWidth="1"/>
    <col min="14346" max="14346" width="6.42578125" style="55" customWidth="1"/>
    <col min="14347" max="14347" width="3.28515625" style="55" customWidth="1"/>
    <col min="14348" max="14348" width="6" style="55" customWidth="1"/>
    <col min="14349" max="14349" width="5.7109375" style="55" bestFit="1" customWidth="1"/>
    <col min="14350" max="14350" width="7" style="55" customWidth="1"/>
    <col min="14351" max="14351" width="5.42578125" style="55" customWidth="1"/>
    <col min="14352" max="14352" width="5" style="55" customWidth="1"/>
    <col min="14353" max="14353" width="6" style="55" bestFit="1" customWidth="1"/>
    <col min="14354" max="14354" width="6.140625" style="55" customWidth="1"/>
    <col min="14355" max="14355" width="16.5703125" style="55" customWidth="1"/>
    <col min="14356" max="14596" width="11.42578125" style="55"/>
    <col min="14597" max="14597" width="3.85546875" style="55" customWidth="1"/>
    <col min="14598" max="14598" width="49.7109375" style="55" customWidth="1"/>
    <col min="14599" max="14599" width="29.42578125" style="55" customWidth="1"/>
    <col min="14600" max="14600" width="6.28515625" style="55" customWidth="1"/>
    <col min="14601" max="14601" width="4.28515625" style="55" customWidth="1"/>
    <col min="14602" max="14602" width="6.42578125" style="55" customWidth="1"/>
    <col min="14603" max="14603" width="3.28515625" style="55" customWidth="1"/>
    <col min="14604" max="14604" width="6" style="55" customWidth="1"/>
    <col min="14605" max="14605" width="5.7109375" style="55" bestFit="1" customWidth="1"/>
    <col min="14606" max="14606" width="7" style="55" customWidth="1"/>
    <col min="14607" max="14607" width="5.42578125" style="55" customWidth="1"/>
    <col min="14608" max="14608" width="5" style="55" customWidth="1"/>
    <col min="14609" max="14609" width="6" style="55" bestFit="1" customWidth="1"/>
    <col min="14610" max="14610" width="6.140625" style="55" customWidth="1"/>
    <col min="14611" max="14611" width="16.5703125" style="55" customWidth="1"/>
    <col min="14612" max="14852" width="11.42578125" style="55"/>
    <col min="14853" max="14853" width="3.85546875" style="55" customWidth="1"/>
    <col min="14854" max="14854" width="49.7109375" style="55" customWidth="1"/>
    <col min="14855" max="14855" width="29.42578125" style="55" customWidth="1"/>
    <col min="14856" max="14856" width="6.28515625" style="55" customWidth="1"/>
    <col min="14857" max="14857" width="4.28515625" style="55" customWidth="1"/>
    <col min="14858" max="14858" width="6.42578125" style="55" customWidth="1"/>
    <col min="14859" max="14859" width="3.28515625" style="55" customWidth="1"/>
    <col min="14860" max="14860" width="6" style="55" customWidth="1"/>
    <col min="14861" max="14861" width="5.7109375" style="55" bestFit="1" customWidth="1"/>
    <col min="14862" max="14862" width="7" style="55" customWidth="1"/>
    <col min="14863" max="14863" width="5.42578125" style="55" customWidth="1"/>
    <col min="14864" max="14864" width="5" style="55" customWidth="1"/>
    <col min="14865" max="14865" width="6" style="55" bestFit="1" customWidth="1"/>
    <col min="14866" max="14866" width="6.140625" style="55" customWidth="1"/>
    <col min="14867" max="14867" width="16.5703125" style="55" customWidth="1"/>
    <col min="14868" max="15108" width="11.42578125" style="55"/>
    <col min="15109" max="15109" width="3.85546875" style="55" customWidth="1"/>
    <col min="15110" max="15110" width="49.7109375" style="55" customWidth="1"/>
    <col min="15111" max="15111" width="29.42578125" style="55" customWidth="1"/>
    <col min="15112" max="15112" width="6.28515625" style="55" customWidth="1"/>
    <col min="15113" max="15113" width="4.28515625" style="55" customWidth="1"/>
    <col min="15114" max="15114" width="6.42578125" style="55" customWidth="1"/>
    <col min="15115" max="15115" width="3.28515625" style="55" customWidth="1"/>
    <col min="15116" max="15116" width="6" style="55" customWidth="1"/>
    <col min="15117" max="15117" width="5.7109375" style="55" bestFit="1" customWidth="1"/>
    <col min="15118" max="15118" width="7" style="55" customWidth="1"/>
    <col min="15119" max="15119" width="5.42578125" style="55" customWidth="1"/>
    <col min="15120" max="15120" width="5" style="55" customWidth="1"/>
    <col min="15121" max="15121" width="6" style="55" bestFit="1" customWidth="1"/>
    <col min="15122" max="15122" width="6.140625" style="55" customWidth="1"/>
    <col min="15123" max="15123" width="16.5703125" style="55" customWidth="1"/>
    <col min="15124" max="15364" width="11.42578125" style="55"/>
    <col min="15365" max="15365" width="3.85546875" style="55" customWidth="1"/>
    <col min="15366" max="15366" width="49.7109375" style="55" customWidth="1"/>
    <col min="15367" max="15367" width="29.42578125" style="55" customWidth="1"/>
    <col min="15368" max="15368" width="6.28515625" style="55" customWidth="1"/>
    <col min="15369" max="15369" width="4.28515625" style="55" customWidth="1"/>
    <col min="15370" max="15370" width="6.42578125" style="55" customWidth="1"/>
    <col min="15371" max="15371" width="3.28515625" style="55" customWidth="1"/>
    <col min="15372" max="15372" width="6" style="55" customWidth="1"/>
    <col min="15373" max="15373" width="5.7109375" style="55" bestFit="1" customWidth="1"/>
    <col min="15374" max="15374" width="7" style="55" customWidth="1"/>
    <col min="15375" max="15375" width="5.42578125" style="55" customWidth="1"/>
    <col min="15376" max="15376" width="5" style="55" customWidth="1"/>
    <col min="15377" max="15377" width="6" style="55" bestFit="1" customWidth="1"/>
    <col min="15378" max="15378" width="6.140625" style="55" customWidth="1"/>
    <col min="15379" max="15379" width="16.5703125" style="55" customWidth="1"/>
    <col min="15380" max="15620" width="11.42578125" style="55"/>
    <col min="15621" max="15621" width="3.85546875" style="55" customWidth="1"/>
    <col min="15622" max="15622" width="49.7109375" style="55" customWidth="1"/>
    <col min="15623" max="15623" width="29.42578125" style="55" customWidth="1"/>
    <col min="15624" max="15624" width="6.28515625" style="55" customWidth="1"/>
    <col min="15625" max="15625" width="4.28515625" style="55" customWidth="1"/>
    <col min="15626" max="15626" width="6.42578125" style="55" customWidth="1"/>
    <col min="15627" max="15627" width="3.28515625" style="55" customWidth="1"/>
    <col min="15628" max="15628" width="6" style="55" customWidth="1"/>
    <col min="15629" max="15629" width="5.7109375" style="55" bestFit="1" customWidth="1"/>
    <col min="15630" max="15630" width="7" style="55" customWidth="1"/>
    <col min="15631" max="15631" width="5.42578125" style="55" customWidth="1"/>
    <col min="15632" max="15632" width="5" style="55" customWidth="1"/>
    <col min="15633" max="15633" width="6" style="55" bestFit="1" customWidth="1"/>
    <col min="15634" max="15634" width="6.140625" style="55" customWidth="1"/>
    <col min="15635" max="15635" width="16.5703125" style="55" customWidth="1"/>
    <col min="15636" max="15876" width="11.42578125" style="55"/>
    <col min="15877" max="15877" width="3.85546875" style="55" customWidth="1"/>
    <col min="15878" max="15878" width="49.7109375" style="55" customWidth="1"/>
    <col min="15879" max="15879" width="29.42578125" style="55" customWidth="1"/>
    <col min="15880" max="15880" width="6.28515625" style="55" customWidth="1"/>
    <col min="15881" max="15881" width="4.28515625" style="55" customWidth="1"/>
    <col min="15882" max="15882" width="6.42578125" style="55" customWidth="1"/>
    <col min="15883" max="15883" width="3.28515625" style="55" customWidth="1"/>
    <col min="15884" max="15884" width="6" style="55" customWidth="1"/>
    <col min="15885" max="15885" width="5.7109375" style="55" bestFit="1" customWidth="1"/>
    <col min="15886" max="15886" width="7" style="55" customWidth="1"/>
    <col min="15887" max="15887" width="5.42578125" style="55" customWidth="1"/>
    <col min="15888" max="15888" width="5" style="55" customWidth="1"/>
    <col min="15889" max="15889" width="6" style="55" bestFit="1" customWidth="1"/>
    <col min="15890" max="15890" width="6.140625" style="55" customWidth="1"/>
    <col min="15891" max="15891" width="16.5703125" style="55" customWidth="1"/>
    <col min="15892" max="16132" width="11.42578125" style="55"/>
    <col min="16133" max="16133" width="3.85546875" style="55" customWidth="1"/>
    <col min="16134" max="16134" width="49.7109375" style="55" customWidth="1"/>
    <col min="16135" max="16135" width="29.42578125" style="55" customWidth="1"/>
    <col min="16136" max="16136" width="6.28515625" style="55" customWidth="1"/>
    <col min="16137" max="16137" width="4.28515625" style="55" customWidth="1"/>
    <col min="16138" max="16138" width="6.42578125" style="55" customWidth="1"/>
    <col min="16139" max="16139" width="3.28515625" style="55" customWidth="1"/>
    <col min="16140" max="16140" width="6" style="55" customWidth="1"/>
    <col min="16141" max="16141" width="5.7109375" style="55" bestFit="1" customWidth="1"/>
    <col min="16142" max="16142" width="7" style="55" customWidth="1"/>
    <col min="16143" max="16143" width="5.42578125" style="55" customWidth="1"/>
    <col min="16144" max="16144" width="5" style="55" customWidth="1"/>
    <col min="16145" max="16145" width="6" style="55" bestFit="1" customWidth="1"/>
    <col min="16146" max="16146" width="6.140625" style="55" customWidth="1"/>
    <col min="16147" max="16147" width="16.5703125" style="55" customWidth="1"/>
    <col min="16148" max="16384" width="11.42578125" style="55"/>
  </cols>
  <sheetData>
    <row r="1" spans="1:25" ht="15" customHeight="1">
      <c r="B1" s="5845" t="str">
        <f>'Recap Sheet'!A1</f>
        <v>South Carolina School Food Service Purchasing Alliance,Inc</v>
      </c>
      <c r="C1" s="5845"/>
      <c r="D1" s="5845"/>
      <c r="E1" s="5845"/>
      <c r="F1" s="5845"/>
      <c r="G1" s="5845"/>
      <c r="H1" s="5845"/>
      <c r="I1" s="5845"/>
      <c r="J1" s="5845"/>
      <c r="K1" s="5845"/>
      <c r="L1" s="5845"/>
      <c r="M1" s="5845"/>
    </row>
    <row r="2" spans="1:25" ht="15" customHeight="1">
      <c r="B2" s="5845" t="str">
        <f>'Recap Sheet'!A2</f>
        <v>Solicitation #B00002425</v>
      </c>
      <c r="C2" s="5845"/>
      <c r="D2" s="5160"/>
      <c r="E2" s="5161"/>
      <c r="F2" s="5846" t="str">
        <f>'Recap Sheet'!B2</f>
        <v>Bid Period: August 1, 2024 - July 31, 2025</v>
      </c>
      <c r="G2" s="5846"/>
      <c r="H2" s="5846"/>
      <c r="I2" s="5846"/>
      <c r="J2" s="5846"/>
      <c r="K2" s="5846"/>
      <c r="L2" s="5846"/>
      <c r="M2" s="5846"/>
    </row>
    <row r="3" spans="1:25" ht="18" customHeight="1" thickBot="1">
      <c r="A3" s="115"/>
      <c r="B3" s="115" t="str">
        <f>'Recap Sheet'!A3</f>
        <v xml:space="preserve">School Food Authority or Agency Name: </v>
      </c>
      <c r="D3" s="175"/>
      <c r="E3" s="37"/>
      <c r="F3" s="5860" t="str">
        <f>'Recap Sheet'!A4</f>
        <v xml:space="preserve">Bidder's Name: </v>
      </c>
      <c r="G3" s="5860"/>
      <c r="H3" s="5860"/>
      <c r="I3" s="5860"/>
      <c r="J3" s="5860"/>
      <c r="K3" s="5860"/>
      <c r="L3" s="5860"/>
      <c r="M3" s="5860"/>
      <c r="N3" s="5860"/>
      <c r="O3" s="2359"/>
      <c r="P3" s="2359"/>
      <c r="Q3" s="2359"/>
      <c r="R3" s="115"/>
    </row>
    <row r="4" spans="1:25" s="6" customFormat="1" ht="18.75" customHeight="1" thickBot="1">
      <c r="A4" s="117" t="s">
        <v>2264</v>
      </c>
      <c r="B4" s="116" t="str">
        <f>'Recap Sheet'!B3</f>
        <v>Lexington Richland School District Five</v>
      </c>
      <c r="C4" s="128" t="s">
        <v>19</v>
      </c>
      <c r="D4" s="177"/>
      <c r="E4" s="131"/>
      <c r="F4" s="5861">
        <f>'Recap Sheet'!B4</f>
        <v>0</v>
      </c>
      <c r="G4" s="5852"/>
      <c r="H4" s="5852"/>
      <c r="I4" s="5852"/>
      <c r="J4" s="5852"/>
      <c r="K4" s="5852"/>
      <c r="L4" s="5852"/>
      <c r="M4" s="5852"/>
      <c r="N4" s="5853"/>
      <c r="O4" s="2358"/>
      <c r="P4" s="2358"/>
      <c r="Q4" s="2358"/>
      <c r="R4" s="171"/>
      <c r="S4" s="2470" t="s">
        <v>121</v>
      </c>
      <c r="T4" s="122"/>
      <c r="U4" s="122"/>
      <c r="V4" s="122"/>
      <c r="W4" s="122"/>
      <c r="X4" s="123"/>
      <c r="Y4" s="123"/>
    </row>
    <row r="5" spans="1:25" s="6" customFormat="1" ht="15" customHeight="1" thickBot="1">
      <c r="A5" s="117">
        <v>4000</v>
      </c>
      <c r="B5" s="110" t="s">
        <v>20</v>
      </c>
      <c r="C5" s="129" t="s">
        <v>2791</v>
      </c>
      <c r="D5" s="2256"/>
      <c r="E5" s="132"/>
      <c r="F5" s="112"/>
      <c r="G5" s="5859" t="s">
        <v>0</v>
      </c>
      <c r="H5" s="5859"/>
      <c r="I5" s="5859"/>
      <c r="J5" s="5859"/>
      <c r="K5" s="5859"/>
      <c r="L5" s="118">
        <f>'Recap Sheet'!B5</f>
        <v>0</v>
      </c>
      <c r="M5" s="109"/>
      <c r="N5" s="113"/>
      <c r="O5" s="2370" t="s">
        <v>2742</v>
      </c>
      <c r="P5" s="5856" t="s">
        <v>2750</v>
      </c>
      <c r="Q5" s="5848" t="s">
        <v>2751</v>
      </c>
      <c r="R5" s="172" t="s">
        <v>1148</v>
      </c>
      <c r="S5" s="146" t="s">
        <v>122</v>
      </c>
      <c r="T5" s="60" t="s">
        <v>3077</v>
      </c>
      <c r="U5" s="2857" t="s">
        <v>1314</v>
      </c>
      <c r="V5" s="55" t="s">
        <v>2777</v>
      </c>
      <c r="W5" s="201" t="s">
        <v>2753</v>
      </c>
      <c r="X5" s="60" t="s">
        <v>1315</v>
      </c>
      <c r="Y5" s="60" t="s">
        <v>3075</v>
      </c>
    </row>
    <row r="6" spans="1:25" ht="15" customHeight="1">
      <c r="A6" s="2145" t="s">
        <v>2244</v>
      </c>
      <c r="B6" s="16"/>
      <c r="C6" s="129" t="s">
        <v>2792</v>
      </c>
      <c r="D6" s="2252" t="s">
        <v>2281</v>
      </c>
      <c r="E6" s="133" t="s">
        <v>21</v>
      </c>
      <c r="F6" s="140" t="s">
        <v>22</v>
      </c>
      <c r="G6" s="60" t="s">
        <v>23</v>
      </c>
      <c r="H6" s="77" t="s">
        <v>24</v>
      </c>
      <c r="I6" s="60" t="s">
        <v>25</v>
      </c>
      <c r="J6" s="60" t="s">
        <v>26</v>
      </c>
      <c r="K6" s="77" t="s">
        <v>27</v>
      </c>
      <c r="L6" s="60" t="s">
        <v>28</v>
      </c>
      <c r="M6" s="106" t="s">
        <v>29</v>
      </c>
      <c r="N6" s="111" t="s">
        <v>30</v>
      </c>
      <c r="O6" s="2371" t="s">
        <v>2743</v>
      </c>
      <c r="P6" s="5857"/>
      <c r="Q6" s="5849"/>
      <c r="R6" s="105" t="s">
        <v>1149</v>
      </c>
      <c r="S6" s="146" t="s">
        <v>124</v>
      </c>
      <c r="T6" s="60" t="s">
        <v>3029</v>
      </c>
      <c r="U6" s="60" t="s">
        <v>3032</v>
      </c>
      <c r="V6" s="60" t="s">
        <v>2776</v>
      </c>
      <c r="W6" s="60" t="s">
        <v>1152</v>
      </c>
      <c r="X6" s="60" t="s">
        <v>1154</v>
      </c>
      <c r="Y6" s="60" t="s">
        <v>3076</v>
      </c>
    </row>
    <row r="7" spans="1:25" ht="15" customHeight="1" thickBot="1">
      <c r="A7" s="2224" t="s">
        <v>2245</v>
      </c>
      <c r="B7" s="96"/>
      <c r="C7" s="2539" t="s">
        <v>2793</v>
      </c>
      <c r="D7" s="17" t="s">
        <v>31</v>
      </c>
      <c r="E7" s="134" t="s">
        <v>31</v>
      </c>
      <c r="F7" s="141" t="s">
        <v>32</v>
      </c>
      <c r="G7" s="98" t="s">
        <v>33</v>
      </c>
      <c r="H7" s="99" t="s">
        <v>34</v>
      </c>
      <c r="I7" s="98" t="s">
        <v>35</v>
      </c>
      <c r="J7" s="98" t="s">
        <v>27</v>
      </c>
      <c r="K7" s="99" t="s">
        <v>36</v>
      </c>
      <c r="L7" s="98" t="s">
        <v>37</v>
      </c>
      <c r="M7" s="98" t="s">
        <v>36</v>
      </c>
      <c r="N7" s="100" t="s">
        <v>27</v>
      </c>
      <c r="O7" s="2372" t="s">
        <v>31</v>
      </c>
      <c r="P7" s="5858"/>
      <c r="Q7" s="5850"/>
      <c r="R7" s="163" t="s">
        <v>1150</v>
      </c>
      <c r="S7" s="143" t="s">
        <v>126</v>
      </c>
      <c r="T7" s="98" t="s">
        <v>126</v>
      </c>
      <c r="U7" s="98" t="s">
        <v>3033</v>
      </c>
      <c r="V7" s="98" t="s">
        <v>2775</v>
      </c>
      <c r="W7" s="163" t="s">
        <v>36</v>
      </c>
      <c r="X7" s="163" t="s">
        <v>38</v>
      </c>
      <c r="Y7" s="3103" t="s">
        <v>2745</v>
      </c>
    </row>
    <row r="8" spans="1:25" ht="15" customHeight="1" thickBot="1">
      <c r="A8" s="137"/>
      <c r="B8" s="5710" t="s">
        <v>49</v>
      </c>
      <c r="C8" s="137"/>
      <c r="D8" s="10"/>
      <c r="E8" s="135"/>
      <c r="F8" s="137"/>
      <c r="G8" s="91"/>
      <c r="H8" s="93"/>
      <c r="I8" s="92"/>
      <c r="J8" s="90"/>
      <c r="K8" s="93"/>
      <c r="L8" s="92"/>
      <c r="M8" s="92"/>
      <c r="N8" s="94"/>
      <c r="O8" s="5283" t="s">
        <v>3031</v>
      </c>
      <c r="P8" s="5284"/>
      <c r="Q8" s="5285" t="s">
        <v>4010</v>
      </c>
      <c r="R8" s="5286" t="s">
        <v>3346</v>
      </c>
      <c r="S8" s="5287">
        <v>1.4098999999999999</v>
      </c>
      <c r="T8" s="2528"/>
      <c r="U8" s="5289" t="s">
        <v>3345</v>
      </c>
      <c r="V8" s="5290"/>
      <c r="W8" s="5291">
        <v>100113</v>
      </c>
      <c r="X8" s="5292" t="s">
        <v>3346</v>
      </c>
      <c r="Y8" s="5293">
        <v>0.56240000000000001</v>
      </c>
    </row>
    <row r="9" spans="1:25" ht="15" customHeight="1" thickBot="1">
      <c r="A9" s="12"/>
      <c r="B9" s="164"/>
      <c r="C9" s="12"/>
      <c r="D9" s="3082"/>
      <c r="E9" s="4531"/>
      <c r="F9" s="12"/>
      <c r="G9" s="67"/>
      <c r="H9" s="75"/>
      <c r="I9" s="11"/>
      <c r="J9" s="10"/>
      <c r="K9" s="75"/>
      <c r="L9" s="11"/>
      <c r="M9" s="11"/>
      <c r="N9" s="188"/>
      <c r="O9" s="5816" t="s">
        <v>3031</v>
      </c>
      <c r="P9" s="5817"/>
      <c r="Q9" s="5818" t="s">
        <v>4011</v>
      </c>
      <c r="R9" s="5819" t="s">
        <v>3346</v>
      </c>
      <c r="S9" s="5820">
        <v>1.4098999999999999</v>
      </c>
      <c r="T9" s="4556"/>
      <c r="U9" s="5481" t="s">
        <v>3348</v>
      </c>
      <c r="V9" s="5294"/>
      <c r="W9" s="5295">
        <v>100100</v>
      </c>
      <c r="X9" s="5296" t="s">
        <v>3346</v>
      </c>
      <c r="Y9" s="5297"/>
    </row>
    <row r="10" spans="1:25" ht="15" customHeight="1" thickBot="1">
      <c r="A10" s="4504">
        <v>2001</v>
      </c>
      <c r="B10" s="4095" t="s">
        <v>4520</v>
      </c>
      <c r="C10" s="3938" t="s">
        <v>2297</v>
      </c>
      <c r="D10" s="4352">
        <v>7516</v>
      </c>
      <c r="E10" s="4120"/>
      <c r="F10" s="4076" t="s">
        <v>1221</v>
      </c>
      <c r="G10" s="4502">
        <v>120</v>
      </c>
      <c r="H10" s="698">
        <v>700</v>
      </c>
      <c r="I10" s="2437">
        <f>ROUND(H10*G10/G10,2)</f>
        <v>700</v>
      </c>
      <c r="J10" s="4121" t="s">
        <v>39</v>
      </c>
      <c r="K10" s="4071"/>
      <c r="L10" s="4014">
        <f>IF(OR(ISBLANK(K10),K10=0,H10=0,ISBLANK(H10)),,ROUND(K10+$L$5,2))</f>
        <v>0</v>
      </c>
      <c r="M10" s="4009">
        <f>ROUND(I10*L10,2)</f>
        <v>0</v>
      </c>
      <c r="N10" s="3820">
        <f>ROUND(L10/G10,4)</f>
        <v>0</v>
      </c>
      <c r="O10" s="2577">
        <v>7516</v>
      </c>
      <c r="P10" s="2565" t="s">
        <v>2754</v>
      </c>
      <c r="Q10" s="4538">
        <v>120</v>
      </c>
      <c r="R10" s="3372"/>
      <c r="S10" s="3980">
        <v>29.71</v>
      </c>
      <c r="T10" s="4942">
        <f>ROUND($S$8*S10,2)</f>
        <v>41.89</v>
      </c>
      <c r="U10" s="4124">
        <f>IF(ISBLANK(O10),,R10+T10)</f>
        <v>41.89</v>
      </c>
      <c r="V10" s="4539" t="s">
        <v>2779</v>
      </c>
      <c r="W10" s="3887" t="b">
        <f>IF(ISNUMBER(K10),IF(V10="Y",(K10-T10)))</f>
        <v>0</v>
      </c>
      <c r="X10" s="4126"/>
      <c r="Y10" s="4127" t="b">
        <f>IF(V10="N",IF(ISNUMBER(R10),(R10+T10)/Q10))</f>
        <v>0</v>
      </c>
    </row>
    <row r="11" spans="1:25" ht="15" customHeight="1">
      <c r="B11" s="438" t="s">
        <v>1630</v>
      </c>
      <c r="C11" s="202" t="s">
        <v>2704</v>
      </c>
      <c r="D11" s="2896">
        <v>792421</v>
      </c>
      <c r="E11" s="512"/>
      <c r="F11" s="519" t="s">
        <v>2705</v>
      </c>
      <c r="G11" s="268">
        <v>128</v>
      </c>
      <c r="H11" s="520"/>
      <c r="I11" s="202">
        <f>ROUND(H10*G10/G11,2)</f>
        <v>656.25</v>
      </c>
      <c r="J11" s="330" t="s">
        <v>39</v>
      </c>
      <c r="K11" s="2439">
        <v>112.19</v>
      </c>
      <c r="L11" s="310">
        <f>IF(OR(ISBLANK(K11),K11=0,H10=0,ISBLANK(H10)),,ROUND(K11+$L$5,2))</f>
        <v>112.19</v>
      </c>
      <c r="M11" s="335">
        <f>ROUND(I11*L11,2)</f>
        <v>73624.69</v>
      </c>
      <c r="N11" s="3819">
        <f>ROUND(L11/G11,4)</f>
        <v>0.87649999999999995</v>
      </c>
      <c r="O11" s="2412">
        <v>792421</v>
      </c>
      <c r="P11" s="2752" t="s">
        <v>2705</v>
      </c>
      <c r="Q11" s="2388">
        <v>128</v>
      </c>
      <c r="R11" s="3371">
        <v>67.52</v>
      </c>
      <c r="S11" s="371">
        <v>31.68</v>
      </c>
      <c r="T11" s="4942">
        <f>ROUND($S$8*S11,2)</f>
        <v>44.67</v>
      </c>
      <c r="U11" s="3416">
        <f>IF(ISBLANK(O11),,R11+T11)</f>
        <v>112.19</v>
      </c>
      <c r="V11" s="3424" t="s">
        <v>2779</v>
      </c>
      <c r="W11" s="234">
        <f>IF(ISNUMBER(R11),IF(V11="Y",(K11-T11)))</f>
        <v>67.52</v>
      </c>
      <c r="X11" s="2396">
        <f>ROUND(W11/G11,4)</f>
        <v>0.52749999999999997</v>
      </c>
      <c r="Y11" s="2431" t="b">
        <f>IF(V11="N",IF(ISNUMBER(R11),(R11+T11)/Q11))</f>
        <v>0</v>
      </c>
    </row>
    <row r="12" spans="1:25" ht="15" customHeight="1">
      <c r="B12" s="438" t="s">
        <v>1631</v>
      </c>
      <c r="C12" s="202"/>
      <c r="D12" s="2896"/>
      <c r="E12" s="518"/>
      <c r="F12" s="519"/>
      <c r="G12" s="268"/>
      <c r="H12" s="520"/>
      <c r="I12" s="202"/>
      <c r="J12" s="330"/>
      <c r="K12" s="334"/>
      <c r="L12" s="310"/>
      <c r="M12" s="335"/>
      <c r="N12" s="3819"/>
      <c r="O12" s="2413"/>
      <c r="P12" s="2360"/>
      <c r="Q12" s="2360"/>
      <c r="R12" s="521"/>
      <c r="S12" s="330"/>
      <c r="T12" s="334"/>
      <c r="U12" s="3401"/>
      <c r="V12" s="3460"/>
      <c r="W12" s="310"/>
      <c r="X12" s="2397"/>
      <c r="Y12" s="2396" t="s">
        <v>65</v>
      </c>
    </row>
    <row r="13" spans="1:25" ht="15" customHeight="1">
      <c r="B13" s="438" t="s">
        <v>1632</v>
      </c>
      <c r="C13" s="202"/>
      <c r="D13" s="2897"/>
      <c r="E13" s="518"/>
      <c r="F13" s="519"/>
      <c r="G13" s="268"/>
      <c r="H13" s="520"/>
      <c r="I13" s="202"/>
      <c r="J13" s="330"/>
      <c r="K13" s="334"/>
      <c r="L13" s="310"/>
      <c r="M13" s="335"/>
      <c r="N13" s="3819"/>
      <c r="O13" s="2481"/>
      <c r="P13" s="3032"/>
      <c r="Q13" s="3033"/>
      <c r="R13" s="521"/>
      <c r="S13" s="330"/>
      <c r="T13" s="334"/>
      <c r="U13" s="3401"/>
      <c r="V13" s="3460"/>
      <c r="W13" s="310"/>
      <c r="X13" s="2397"/>
      <c r="Y13" s="2396" t="s">
        <v>65</v>
      </c>
    </row>
    <row r="14" spans="1:25" ht="15" customHeight="1">
      <c r="B14" s="438" t="s">
        <v>1633</v>
      </c>
      <c r="C14" s="202"/>
      <c r="D14" s="2896"/>
      <c r="E14" s="518"/>
      <c r="F14" s="519"/>
      <c r="G14" s="268"/>
      <c r="H14" s="520"/>
      <c r="I14" s="202"/>
      <c r="J14" s="330"/>
      <c r="K14" s="334"/>
      <c r="L14" s="310"/>
      <c r="M14" s="335"/>
      <c r="N14" s="3819"/>
      <c r="O14" s="649"/>
      <c r="P14" s="1648"/>
      <c r="Q14" s="1648"/>
      <c r="R14" s="521"/>
      <c r="S14" s="516" t="s">
        <v>65</v>
      </c>
      <c r="T14" s="334"/>
      <c r="U14" s="3401"/>
      <c r="V14" s="3460"/>
      <c r="W14" s="310"/>
      <c r="X14" s="2397"/>
      <c r="Y14" s="2396" t="s">
        <v>65</v>
      </c>
    </row>
    <row r="15" spans="1:25" ht="15" customHeight="1">
      <c r="B15" s="438" t="s">
        <v>1634</v>
      </c>
      <c r="C15" s="202"/>
      <c r="D15" s="2897"/>
      <c r="E15" s="523"/>
      <c r="F15" s="519"/>
      <c r="G15" s="268"/>
      <c r="H15" s="520"/>
      <c r="I15" s="202"/>
      <c r="J15" s="330"/>
      <c r="K15" s="334"/>
      <c r="L15" s="310"/>
      <c r="M15" s="335"/>
      <c r="N15" s="3819"/>
      <c r="O15" s="2415"/>
      <c r="P15" s="2379"/>
      <c r="Q15" s="3166"/>
      <c r="R15" s="524"/>
      <c r="S15" s="352"/>
      <c r="T15" s="447"/>
      <c r="U15" s="792"/>
      <c r="V15" s="3438"/>
      <c r="W15" s="448"/>
      <c r="X15" s="2398"/>
      <c r="Y15" s="2432"/>
    </row>
    <row r="16" spans="1:25" ht="15" customHeight="1">
      <c r="B16" s="219" t="s">
        <v>1635</v>
      </c>
      <c r="C16" s="202"/>
      <c r="D16" s="4350"/>
      <c r="E16" s="523"/>
      <c r="F16" s="519"/>
      <c r="G16" s="268"/>
      <c r="H16" s="520"/>
      <c r="I16" s="202"/>
      <c r="J16" s="330"/>
      <c r="K16" s="334"/>
      <c r="L16" s="310"/>
      <c r="M16" s="335"/>
      <c r="N16" s="3819"/>
      <c r="O16" s="2377"/>
      <c r="P16" s="2631"/>
      <c r="Q16" s="2631"/>
      <c r="R16" s="524"/>
      <c r="S16" s="352"/>
      <c r="T16" s="447"/>
      <c r="U16" s="792"/>
      <c r="V16" s="3438"/>
      <c r="W16" s="448"/>
      <c r="X16" s="2398"/>
      <c r="Y16" s="2432"/>
    </row>
    <row r="17" spans="1:25" ht="15" customHeight="1" thickBot="1">
      <c r="A17" s="2163"/>
      <c r="B17" s="525" t="s">
        <v>1056</v>
      </c>
      <c r="C17" s="202"/>
      <c r="D17" s="1129"/>
      <c r="E17" s="526"/>
      <c r="F17" s="519"/>
      <c r="G17" s="268"/>
      <c r="H17" s="520"/>
      <c r="I17" s="202"/>
      <c r="J17" s="330"/>
      <c r="K17" s="334"/>
      <c r="L17" s="310"/>
      <c r="M17" s="335"/>
      <c r="N17" s="3819"/>
      <c r="O17" s="2477"/>
      <c r="P17" s="1697"/>
      <c r="Q17" s="1697"/>
      <c r="R17" s="3167"/>
      <c r="S17" s="364"/>
      <c r="T17" s="364"/>
      <c r="U17" s="364"/>
      <c r="V17" s="3461"/>
      <c r="W17" s="364"/>
      <c r="X17" s="2399"/>
      <c r="Y17" s="2399" t="s">
        <v>65</v>
      </c>
    </row>
    <row r="18" spans="1:25" ht="15" customHeight="1" thickBot="1">
      <c r="A18" s="4112">
        <v>2002</v>
      </c>
      <c r="B18" s="221" t="s">
        <v>1712</v>
      </c>
      <c r="C18" s="527" t="s">
        <v>2704</v>
      </c>
      <c r="D18" s="2896">
        <v>792431</v>
      </c>
      <c r="E18" s="512"/>
      <c r="F18" s="528" t="s">
        <v>2705</v>
      </c>
      <c r="G18" s="529">
        <v>128</v>
      </c>
      <c r="H18" s="513">
        <v>400</v>
      </c>
      <c r="I18" s="262">
        <f>ROUND(H18*G18/G18,2)</f>
        <v>400</v>
      </c>
      <c r="J18" s="282" t="s">
        <v>39</v>
      </c>
      <c r="K18" s="368">
        <v>115.39</v>
      </c>
      <c r="L18" s="514">
        <f>IF(OR(ISBLANK(K18),K18=0,H18=0,ISBLANK(H18)),,ROUND(K18+$L$5,2))</f>
        <v>115.39</v>
      </c>
      <c r="M18" s="515">
        <f>ROUND(I18*L18,2)</f>
        <v>46156</v>
      </c>
      <c r="N18" s="3818">
        <f>ROUND(L18/G18,4)</f>
        <v>0.90149999999999997</v>
      </c>
      <c r="O18" s="2646">
        <v>792431</v>
      </c>
      <c r="P18" s="5611" t="s">
        <v>2755</v>
      </c>
      <c r="Q18" s="3038">
        <v>128</v>
      </c>
      <c r="R18" s="3372">
        <v>70.72</v>
      </c>
      <c r="S18" s="2603">
        <v>31.68</v>
      </c>
      <c r="T18" s="4942">
        <f>ROUND($S$8*S18,2)</f>
        <v>44.67</v>
      </c>
      <c r="U18" s="3417">
        <f>IF(ISBLANK(O18),,R18+T18)</f>
        <v>115.39</v>
      </c>
      <c r="V18" s="3459" t="s">
        <v>2779</v>
      </c>
      <c r="W18" s="2727">
        <f>IF(ISNUMBER(R18),IF(V18="Y",(K18-T18)))</f>
        <v>70.72</v>
      </c>
      <c r="X18" s="3065">
        <f>ROUND(W18/G18,4)</f>
        <v>0.55249999999999999</v>
      </c>
      <c r="Y18" s="2882" t="b">
        <f>IF(V18="N",IF(ISNUMBER(R18),(R18+T18)/Q18))</f>
        <v>0</v>
      </c>
    </row>
    <row r="19" spans="1:25" ht="15" customHeight="1">
      <c r="A19" s="2148"/>
      <c r="B19" s="522" t="s">
        <v>1636</v>
      </c>
      <c r="C19" s="202" t="s">
        <v>3826</v>
      </c>
      <c r="D19" s="2896" t="s">
        <v>3251</v>
      </c>
      <c r="E19" s="512"/>
      <c r="F19" s="519" t="s">
        <v>3252</v>
      </c>
      <c r="G19" s="268">
        <v>80</v>
      </c>
      <c r="H19" s="520"/>
      <c r="I19" s="202">
        <f>ROUND(H18*G18/G19,2)</f>
        <v>640</v>
      </c>
      <c r="J19" s="330" t="s">
        <v>39</v>
      </c>
      <c r="K19" s="2439"/>
      <c r="L19" s="310">
        <f>IF(OR(ISBLANK(K19),K19=0,H18=0,ISBLANK(H18)),,ROUND(K19+$L$5,2))</f>
        <v>0</v>
      </c>
      <c r="M19" s="335">
        <f>ROUND(I19*L19,2)</f>
        <v>0</v>
      </c>
      <c r="N19" s="3819">
        <f>ROUND(L19/G19,4)</f>
        <v>0</v>
      </c>
      <c r="O19" s="2437"/>
      <c r="P19" s="2746"/>
      <c r="Q19" s="1126"/>
      <c r="R19" s="3370"/>
      <c r="S19" s="371"/>
      <c r="T19" s="2658"/>
      <c r="U19" s="3416">
        <f>IF(ISBLANK(O19),,R19+T19)</f>
        <v>0</v>
      </c>
      <c r="V19" s="3424" t="s">
        <v>2779</v>
      </c>
      <c r="W19" s="234" t="b">
        <f>IF(ISNUMBER(R19),IF(V19="Y",(K19-T19)))</f>
        <v>0</v>
      </c>
      <c r="X19" s="2396">
        <f>ROUND(W19/G19,4)</f>
        <v>0</v>
      </c>
      <c r="Y19" s="2396" t="b">
        <f>IF(V19="N",IF(ISNUMBER(R19),(R19+T19)/Q19))</f>
        <v>0</v>
      </c>
    </row>
    <row r="20" spans="1:25" ht="15" customHeight="1">
      <c r="A20" s="2148"/>
      <c r="B20" s="522" t="s">
        <v>1637</v>
      </c>
      <c r="C20" s="202"/>
      <c r="D20" s="2897"/>
      <c r="E20" s="5482"/>
      <c r="F20" s="519"/>
      <c r="G20" s="268"/>
      <c r="H20" s="520"/>
      <c r="I20" s="202"/>
      <c r="J20" s="330"/>
      <c r="K20" s="4882"/>
      <c r="L20" s="310"/>
      <c r="M20" s="335"/>
      <c r="N20" s="3819"/>
      <c r="O20" s="649"/>
      <c r="P20" s="1648"/>
      <c r="Q20" s="1648"/>
      <c r="R20" s="521"/>
      <c r="S20" s="330"/>
      <c r="T20" s="334"/>
      <c r="U20" s="3401"/>
      <c r="V20" s="3460"/>
      <c r="W20" s="310"/>
      <c r="X20" s="2397"/>
      <c r="Y20" s="2396" t="s">
        <v>65</v>
      </c>
    </row>
    <row r="21" spans="1:25" ht="15" customHeight="1">
      <c r="A21" s="2148"/>
      <c r="B21" s="522" t="s">
        <v>1638</v>
      </c>
      <c r="C21" s="202"/>
      <c r="D21" s="2897"/>
      <c r="E21" s="523"/>
      <c r="F21" s="519"/>
      <c r="G21" s="268"/>
      <c r="H21" s="520"/>
      <c r="I21" s="202"/>
      <c r="J21" s="330"/>
      <c r="K21" s="334"/>
      <c r="L21" s="310"/>
      <c r="M21" s="335"/>
      <c r="N21" s="3819"/>
      <c r="O21" s="649"/>
      <c r="P21" s="1648"/>
      <c r="Q21" s="1648"/>
      <c r="R21" s="521"/>
      <c r="S21" s="330"/>
      <c r="T21" s="334"/>
      <c r="U21" s="3401"/>
      <c r="V21" s="3460"/>
      <c r="W21" s="310"/>
      <c r="X21" s="2397"/>
      <c r="Y21" s="2396" t="s">
        <v>65</v>
      </c>
    </row>
    <row r="22" spans="1:25" ht="15" customHeight="1">
      <c r="A22" s="2148"/>
      <c r="B22" s="530" t="s">
        <v>1633</v>
      </c>
      <c r="C22" s="274"/>
      <c r="D22" s="2897"/>
      <c r="E22" s="518"/>
      <c r="F22" s="235"/>
      <c r="G22" s="226"/>
      <c r="H22" s="531"/>
      <c r="I22" s="274"/>
      <c r="J22" s="225"/>
      <c r="K22" s="334"/>
      <c r="L22" s="532"/>
      <c r="M22" s="335"/>
      <c r="N22" s="3819"/>
      <c r="O22" s="1816"/>
      <c r="P22" s="1648"/>
      <c r="Q22" s="1648"/>
      <c r="R22" s="521"/>
      <c r="S22" s="330"/>
      <c r="T22" s="334"/>
      <c r="U22" s="3401"/>
      <c r="V22" s="3460"/>
      <c r="W22" s="310"/>
      <c r="X22" s="2397"/>
      <c r="Y22" s="2396" t="s">
        <v>65</v>
      </c>
    </row>
    <row r="23" spans="1:25" ht="15" customHeight="1">
      <c r="A23" s="2163"/>
      <c r="B23" s="533" t="s">
        <v>1634</v>
      </c>
      <c r="C23" s="278"/>
      <c r="D23" s="2896"/>
      <c r="E23" s="523"/>
      <c r="F23" s="256"/>
      <c r="G23" s="238"/>
      <c r="H23" s="531"/>
      <c r="I23" s="479"/>
      <c r="J23" s="257"/>
      <c r="K23" s="346"/>
      <c r="L23" s="534"/>
      <c r="M23" s="253"/>
      <c r="N23" s="3820"/>
      <c r="O23" s="2494"/>
      <c r="P23" s="242"/>
      <c r="Q23" s="2824"/>
      <c r="R23" s="3168"/>
      <c r="S23" s="352"/>
      <c r="T23" s="447"/>
      <c r="U23" s="792"/>
      <c r="V23" s="3438"/>
      <c r="W23" s="448"/>
      <c r="X23" s="2398"/>
      <c r="Y23" s="2432"/>
    </row>
    <row r="24" spans="1:25" ht="15" customHeight="1" thickBot="1">
      <c r="A24" s="2163"/>
      <c r="B24" s="535" t="s">
        <v>1223</v>
      </c>
      <c r="C24" s="421"/>
      <c r="D24" s="902"/>
      <c r="E24" s="526"/>
      <c r="F24" s="223"/>
      <c r="G24" s="320"/>
      <c r="H24" s="531"/>
      <c r="I24" s="536"/>
      <c r="J24" s="229"/>
      <c r="K24" s="410"/>
      <c r="L24" s="537"/>
      <c r="M24" s="538"/>
      <c r="N24" s="3820"/>
      <c r="O24" s="727"/>
      <c r="P24" s="2571"/>
      <c r="Q24" s="727"/>
      <c r="R24" s="3167"/>
      <c r="S24" s="364"/>
      <c r="T24" s="364"/>
      <c r="U24" s="364"/>
      <c r="V24" s="3461"/>
      <c r="W24" s="364"/>
      <c r="X24" s="2399"/>
      <c r="Y24" s="2399" t="s">
        <v>65</v>
      </c>
    </row>
    <row r="25" spans="1:25" ht="15" customHeight="1" thickBot="1">
      <c r="A25" s="2194">
        <v>2003</v>
      </c>
      <c r="B25" s="221" t="s">
        <v>1713</v>
      </c>
      <c r="C25" s="420" t="s">
        <v>2297</v>
      </c>
      <c r="D25" s="2896">
        <v>7518</v>
      </c>
      <c r="E25" s="512"/>
      <c r="F25" s="281" t="s">
        <v>4452</v>
      </c>
      <c r="G25" s="283">
        <v>101</v>
      </c>
      <c r="H25" s="513"/>
      <c r="I25" s="262">
        <f>ROUND(H25*G25/G25,2)</f>
        <v>0</v>
      </c>
      <c r="J25" s="282" t="s">
        <v>39</v>
      </c>
      <c r="K25" s="5828">
        <v>91.07</v>
      </c>
      <c r="L25" s="514">
        <f>IF(OR(ISBLANK(K25),K25=0,H25=0,ISBLANK(H25)),,ROUND(K25+$L$5,2))</f>
        <v>0</v>
      </c>
      <c r="M25" s="515">
        <f>ROUND(I25*L25,2)</f>
        <v>0</v>
      </c>
      <c r="N25" s="3818">
        <f>ROUND(L25/G25,4)</f>
        <v>0</v>
      </c>
      <c r="O25" s="2551">
        <v>7518</v>
      </c>
      <c r="P25" s="281" t="s">
        <v>4452</v>
      </c>
      <c r="Q25" s="3038">
        <v>101</v>
      </c>
      <c r="R25" s="3370">
        <v>49.18</v>
      </c>
      <c r="S25" s="371">
        <v>29.71</v>
      </c>
      <c r="T25" s="4942">
        <f>ROUND($S$8*S25,2)</f>
        <v>41.89</v>
      </c>
      <c r="U25" s="3417">
        <f>IF(ISBLANK(O25),,R25+T25)</f>
        <v>91.07</v>
      </c>
      <c r="V25" s="3459" t="s">
        <v>2779</v>
      </c>
      <c r="W25" s="2727">
        <f>IF(ISNUMBER(R25),IF(V25="Y",(K25-T25)))</f>
        <v>49.179999999999993</v>
      </c>
      <c r="X25" s="3065">
        <f>ROUND(W25/G25,4)</f>
        <v>0.4869</v>
      </c>
      <c r="Y25" s="2882" t="b">
        <f>IF(V25="N",IF(ISNUMBER(R25),(R25+T25)/Q25))</f>
        <v>0</v>
      </c>
    </row>
    <row r="26" spans="1:25" ht="15" customHeight="1">
      <c r="A26" s="2163"/>
      <c r="B26" s="522" t="s">
        <v>1636</v>
      </c>
      <c r="C26" s="202" t="s">
        <v>2704</v>
      </c>
      <c r="D26" s="2897">
        <v>792401</v>
      </c>
      <c r="E26" s="512"/>
      <c r="F26" s="519" t="s">
        <v>3636</v>
      </c>
      <c r="G26" s="268">
        <v>128</v>
      </c>
      <c r="H26" s="487"/>
      <c r="I26" s="202">
        <f>ROUND(H25*G25/G26,2)</f>
        <v>0</v>
      </c>
      <c r="J26" s="330" t="s">
        <v>39</v>
      </c>
      <c r="K26" s="2068">
        <v>109.95</v>
      </c>
      <c r="L26" s="310">
        <f>IF(OR(ISBLANK(K26),K26=0,H25=0,ISBLANK(H25)),,ROUND(K26+$L$5,2))</f>
        <v>0</v>
      </c>
      <c r="M26" s="335">
        <f>ROUND(I26*L26,2)</f>
        <v>0</v>
      </c>
      <c r="N26" s="3819">
        <f>ROUND(L26/G26,4)</f>
        <v>0</v>
      </c>
      <c r="O26" s="2270">
        <v>792401</v>
      </c>
      <c r="P26" s="3106" t="s">
        <v>2705</v>
      </c>
      <c r="Q26" s="268">
        <v>128</v>
      </c>
      <c r="R26" s="3371"/>
      <c r="S26" s="330">
        <v>31.68</v>
      </c>
      <c r="T26" s="4942">
        <f>ROUND($S$8*S26,2)</f>
        <v>44.67</v>
      </c>
      <c r="U26" s="3416">
        <f>IF(ISBLANK(O26),,R26+T26)</f>
        <v>44.67</v>
      </c>
      <c r="V26" s="3424" t="s">
        <v>2779</v>
      </c>
      <c r="W26" s="2727" t="b">
        <f>IF(ISNUMBER(R26),IF(V26="Y",(K26-T26)))</f>
        <v>0</v>
      </c>
      <c r="X26" s="3065">
        <f>ROUND(W26/G26,4)</f>
        <v>0</v>
      </c>
      <c r="Y26" s="3065" t="b">
        <f>IF(V26="N",IF(ISNUMBER(R26),(R26+T26)/Q26))</f>
        <v>0</v>
      </c>
    </row>
    <row r="27" spans="1:25" ht="15" customHeight="1">
      <c r="A27" s="2163"/>
      <c r="B27" s="522" t="s">
        <v>1637</v>
      </c>
      <c r="C27" s="202"/>
      <c r="D27" s="4350"/>
      <c r="E27" s="518"/>
      <c r="F27" s="519"/>
      <c r="G27" s="268"/>
      <c r="H27" s="487"/>
      <c r="I27" s="202"/>
      <c r="J27" s="330"/>
      <c r="K27" s="334"/>
      <c r="L27" s="310"/>
      <c r="M27" s="335"/>
      <c r="N27" s="3819"/>
      <c r="O27" s="649"/>
      <c r="P27" s="1648"/>
      <c r="Q27" s="1648"/>
      <c r="R27" s="521"/>
      <c r="S27" s="330"/>
      <c r="T27" s="334"/>
      <c r="U27" s="3401"/>
      <c r="V27" s="3460"/>
      <c r="W27" s="310"/>
      <c r="X27" s="2397"/>
      <c r="Y27" s="2396" t="s">
        <v>65</v>
      </c>
    </row>
    <row r="28" spans="1:25" ht="15" customHeight="1">
      <c r="A28" s="2163"/>
      <c r="B28" s="522" t="s">
        <v>1638</v>
      </c>
      <c r="C28" s="202"/>
      <c r="D28" s="4350"/>
      <c r="E28" s="518"/>
      <c r="F28" s="519"/>
      <c r="G28" s="268"/>
      <c r="H28" s="487"/>
      <c r="I28" s="202"/>
      <c r="J28" s="330"/>
      <c r="K28" s="334"/>
      <c r="L28" s="310"/>
      <c r="M28" s="335"/>
      <c r="N28" s="3819"/>
      <c r="O28" s="2437"/>
      <c r="P28" s="2746"/>
      <c r="Q28" s="2687"/>
      <c r="R28" s="521"/>
      <c r="S28" s="330"/>
      <c r="T28" s="334"/>
      <c r="U28" s="3401"/>
      <c r="V28" s="3460"/>
      <c r="W28" s="310"/>
      <c r="X28" s="2397"/>
      <c r="Y28" s="2396" t="s">
        <v>65</v>
      </c>
    </row>
    <row r="29" spans="1:25" ht="15" customHeight="1">
      <c r="A29" s="2195"/>
      <c r="B29" s="530" t="s">
        <v>1633</v>
      </c>
      <c r="C29" s="274"/>
      <c r="D29" s="2897"/>
      <c r="E29" s="518"/>
      <c r="F29" s="519"/>
      <c r="G29" s="268"/>
      <c r="H29" s="531"/>
      <c r="I29" s="202"/>
      <c r="J29" s="330"/>
      <c r="K29" s="334"/>
      <c r="L29" s="532"/>
      <c r="M29" s="335"/>
      <c r="N29" s="3819"/>
      <c r="O29" s="1341"/>
      <c r="P29" s="2747"/>
      <c r="Q29" s="1805"/>
      <c r="R29" s="521"/>
      <c r="S29" s="330"/>
      <c r="T29" s="334"/>
      <c r="U29" s="3401"/>
      <c r="V29" s="3460"/>
      <c r="W29" s="310"/>
      <c r="X29" s="2397"/>
      <c r="Y29" s="2396" t="s">
        <v>65</v>
      </c>
    </row>
    <row r="30" spans="1:25" ht="15" customHeight="1">
      <c r="A30" s="2196"/>
      <c r="B30" s="533" t="s">
        <v>1634</v>
      </c>
      <c r="C30" s="278"/>
      <c r="D30" s="4351"/>
      <c r="E30" s="539"/>
      <c r="F30" s="540"/>
      <c r="G30" s="541"/>
      <c r="H30" s="531"/>
      <c r="I30" s="446"/>
      <c r="J30" s="352"/>
      <c r="K30" s="346"/>
      <c r="L30" s="534"/>
      <c r="M30" s="253"/>
      <c r="N30" s="3820"/>
      <c r="O30" s="1591"/>
      <c r="P30" s="2747"/>
      <c r="Q30" s="2747"/>
      <c r="R30" s="3034"/>
      <c r="S30" s="352"/>
      <c r="T30" s="447"/>
      <c r="U30" s="792"/>
      <c r="V30" s="3438"/>
      <c r="W30" s="448"/>
      <c r="X30" s="2398"/>
      <c r="Y30" s="2432"/>
    </row>
    <row r="31" spans="1:25" ht="15" customHeight="1" thickBot="1">
      <c r="A31" s="2196"/>
      <c r="B31" s="535" t="s">
        <v>1223</v>
      </c>
      <c r="C31" s="536"/>
      <c r="D31" s="1129"/>
      <c r="E31" s="542"/>
      <c r="F31" s="543"/>
      <c r="G31" s="320"/>
      <c r="H31" s="531"/>
      <c r="I31" s="320"/>
      <c r="J31" s="536"/>
      <c r="K31" s="410"/>
      <c r="L31" s="537"/>
      <c r="M31" s="538"/>
      <c r="N31" s="3820"/>
      <c r="O31" s="2477"/>
      <c r="P31" s="2478"/>
      <c r="Q31" s="716"/>
      <c r="R31" s="3167"/>
      <c r="S31" s="364"/>
      <c r="T31" s="364"/>
      <c r="U31" s="364"/>
      <c r="V31" s="3461"/>
      <c r="W31" s="364"/>
      <c r="X31" s="2399"/>
      <c r="Y31" s="2399" t="s">
        <v>65</v>
      </c>
    </row>
    <row r="32" spans="1:25" ht="15" customHeight="1" thickBot="1">
      <c r="A32" s="2192">
        <v>2004</v>
      </c>
      <c r="B32" s="771" t="s">
        <v>1244</v>
      </c>
      <c r="C32" s="1146" t="s">
        <v>2704</v>
      </c>
      <c r="D32" s="3574">
        <v>792441</v>
      </c>
      <c r="E32" s="4133"/>
      <c r="F32" s="637" t="s">
        <v>3309</v>
      </c>
      <c r="G32" s="4134">
        <v>113</v>
      </c>
      <c r="H32" s="513">
        <v>600</v>
      </c>
      <c r="I32" s="1131">
        <f>ROUND(H32*G32/G32,2)</f>
        <v>600</v>
      </c>
      <c r="J32" s="639" t="s">
        <v>39</v>
      </c>
      <c r="K32" s="958">
        <v>104.51</v>
      </c>
      <c r="L32" s="1132">
        <f>IF(OR(ISBLANK(K32),K32=0,H32=0,ISBLANK(H32)),,ROUND(K32+$L$5,2))</f>
        <v>104.51</v>
      </c>
      <c r="M32" s="641">
        <f>ROUND(I32*L32,2)</f>
        <v>62706</v>
      </c>
      <c r="N32" s="3821">
        <f>ROUND(L32/G32,4)</f>
        <v>0.92490000000000006</v>
      </c>
      <c r="O32" s="3346">
        <v>792441</v>
      </c>
      <c r="P32" s="3377" t="s">
        <v>1059</v>
      </c>
      <c r="Q32" s="3774">
        <v>100</v>
      </c>
      <c r="R32" s="3370">
        <v>59.84</v>
      </c>
      <c r="S32" s="2603">
        <v>31.68</v>
      </c>
      <c r="T32" s="4942">
        <f>ROUND($S$8*S32,2)</f>
        <v>44.67</v>
      </c>
      <c r="U32" s="3417">
        <f>IF(ISBLANK(O32),,R32+T32)</f>
        <v>104.51</v>
      </c>
      <c r="V32" s="3459" t="s">
        <v>2779</v>
      </c>
      <c r="W32" s="2727">
        <f>IF(ISNUMBER(R32),IF(V32="Y",(K32-T32)))</f>
        <v>59.84</v>
      </c>
      <c r="X32" s="3065">
        <f>ROUND(W32/G32,4)</f>
        <v>0.52959999999999996</v>
      </c>
      <c r="Y32" s="2882" t="b">
        <f>IF(V32="N",IF(ISNUMBER(R32),(R32+T32)/Q32))</f>
        <v>0</v>
      </c>
    </row>
    <row r="33" spans="1:25" ht="15" customHeight="1">
      <c r="A33" s="2163"/>
      <c r="B33" s="522" t="s">
        <v>3351</v>
      </c>
      <c r="C33" s="4076" t="s">
        <v>3847</v>
      </c>
      <c r="D33" s="4352" t="s">
        <v>3846</v>
      </c>
      <c r="E33" s="4120"/>
      <c r="F33" s="4076" t="s">
        <v>4453</v>
      </c>
      <c r="G33" s="5316">
        <v>59</v>
      </c>
      <c r="H33" s="487"/>
      <c r="I33" s="202">
        <f>ROUND(H32*G32/G33,2)</f>
        <v>1149.1500000000001</v>
      </c>
      <c r="J33" s="2438" t="s">
        <v>39</v>
      </c>
      <c r="K33" s="4128"/>
      <c r="L33" s="2440">
        <f>IF(OR(ISBLANK(K33),K33=0,H32=0,ISBLANK(H32)),,ROUND(K33+$L$5,2))</f>
        <v>0</v>
      </c>
      <c r="M33" s="2441">
        <f>ROUND(I33*L33,2)</f>
        <v>0</v>
      </c>
      <c r="N33" s="3820">
        <f>ROUND(L33/G33,4)</f>
        <v>0</v>
      </c>
      <c r="O33" s="1816"/>
      <c r="P33" s="2442"/>
      <c r="Q33" s="268"/>
      <c r="R33" s="516"/>
      <c r="S33" s="371"/>
      <c r="T33" s="2658"/>
      <c r="U33" s="3416"/>
      <c r="V33" s="3433"/>
      <c r="W33" s="234"/>
      <c r="X33" s="2396"/>
      <c r="Y33" s="2396"/>
    </row>
    <row r="34" spans="1:25" ht="15" customHeight="1">
      <c r="A34" s="2163"/>
      <c r="B34" s="522" t="s">
        <v>1637</v>
      </c>
      <c r="C34" s="274" t="s">
        <v>3589</v>
      </c>
      <c r="D34" s="3042">
        <v>43424</v>
      </c>
      <c r="E34" s="4120"/>
      <c r="F34" s="4076" t="s">
        <v>1080</v>
      </c>
      <c r="G34" s="4130">
        <v>78</v>
      </c>
      <c r="H34" s="487"/>
      <c r="I34" s="202">
        <f>ROUND(H32*G32/G34,2)</f>
        <v>869.23</v>
      </c>
      <c r="J34" s="2438" t="s">
        <v>39</v>
      </c>
      <c r="K34" s="4128"/>
      <c r="L34" s="2440">
        <f>IF(OR(ISBLANK(K34),K34=0,H32=0,ISBLANK(H32)),,ROUND(K34+$L$5,2))</f>
        <v>0</v>
      </c>
      <c r="M34" s="2441">
        <f>ROUND(I34*L34,2)</f>
        <v>0</v>
      </c>
      <c r="N34" s="3820">
        <f>ROUND(L34/G34,4)</f>
        <v>0</v>
      </c>
      <c r="O34" s="4928">
        <v>43424</v>
      </c>
      <c r="P34" s="4187" t="s">
        <v>1080</v>
      </c>
      <c r="Q34" s="4187">
        <v>78</v>
      </c>
      <c r="R34" s="3371"/>
      <c r="S34" s="330">
        <v>21.28</v>
      </c>
      <c r="T34" s="4942">
        <f>ROUND($S$8*S34,2)</f>
        <v>30</v>
      </c>
      <c r="U34" s="3416">
        <f>IF(ISBLANK(O34),,R34+T34)</f>
        <v>30</v>
      </c>
      <c r="V34" s="3424" t="s">
        <v>2779</v>
      </c>
      <c r="W34" s="2727" t="b">
        <f>IF(ISNUMBER(R34),IF(V34="Y",(K34-T34)))</f>
        <v>0</v>
      </c>
      <c r="X34" s="3065">
        <f>ROUND(W34/G34,4)</f>
        <v>0</v>
      </c>
      <c r="Y34" s="3065" t="b">
        <f>IF(V34="N",IF(ISNUMBER(R34),(R34+T34)/Q34))</f>
        <v>0</v>
      </c>
    </row>
    <row r="35" spans="1:25" ht="15" customHeight="1">
      <c r="A35" s="2163"/>
      <c r="B35" s="522" t="s">
        <v>1638</v>
      </c>
      <c r="C35" s="274"/>
      <c r="D35" s="2896"/>
      <c r="E35" s="518"/>
      <c r="F35" s="519"/>
      <c r="G35" s="268"/>
      <c r="H35" s="487"/>
      <c r="I35" s="202"/>
      <c r="J35" s="330"/>
      <c r="K35" s="334"/>
      <c r="L35" s="532"/>
      <c r="M35" s="335"/>
      <c r="N35" s="3819"/>
      <c r="O35" s="1591"/>
      <c r="P35" s="2443"/>
      <c r="Q35" s="2748"/>
      <c r="R35" s="521"/>
      <c r="S35" s="330"/>
      <c r="T35" s="334"/>
      <c r="U35" s="3401"/>
      <c r="V35" s="3460"/>
      <c r="W35" s="310"/>
      <c r="X35" s="2397"/>
      <c r="Y35" s="2396" t="s">
        <v>65</v>
      </c>
    </row>
    <row r="36" spans="1:25" ht="15" customHeight="1">
      <c r="A36" s="2195"/>
      <c r="B36" s="530" t="s">
        <v>1633</v>
      </c>
      <c r="C36" s="274"/>
      <c r="D36" s="2896"/>
      <c r="E36" s="518"/>
      <c r="F36" s="519"/>
      <c r="G36" s="268"/>
      <c r="H36" s="487"/>
      <c r="I36" s="202"/>
      <c r="J36" s="330"/>
      <c r="K36" s="334"/>
      <c r="L36" s="532"/>
      <c r="M36" s="335"/>
      <c r="N36" s="3819"/>
      <c r="O36" s="1591"/>
      <c r="P36" s="2752"/>
      <c r="Q36" s="2388"/>
      <c r="R36" s="521"/>
      <c r="S36" s="330"/>
      <c r="T36" s="334"/>
      <c r="U36" s="3401"/>
      <c r="V36" s="3460"/>
      <c r="W36" s="310"/>
      <c r="X36" s="2397"/>
      <c r="Y36" s="2396" t="s">
        <v>65</v>
      </c>
    </row>
    <row r="37" spans="1:25" ht="15" customHeight="1">
      <c r="A37" s="2210"/>
      <c r="B37" s="3283" t="s">
        <v>1634</v>
      </c>
      <c r="C37" s="1257"/>
      <c r="D37" s="4353"/>
      <c r="E37" s="779"/>
      <c r="F37" s="784"/>
      <c r="G37" s="785"/>
      <c r="H37" s="3218"/>
      <c r="I37" s="791"/>
      <c r="J37" s="777"/>
      <c r="K37" s="792"/>
      <c r="L37" s="2262"/>
      <c r="M37" s="794"/>
      <c r="N37" s="3822"/>
      <c r="O37" s="2329"/>
      <c r="P37" s="878"/>
      <c r="Q37" s="878"/>
      <c r="R37" s="3284"/>
      <c r="S37" s="777"/>
      <c r="T37" s="792"/>
      <c r="U37" s="792"/>
      <c r="V37" s="3438"/>
      <c r="W37" s="793"/>
      <c r="X37" s="2409"/>
      <c r="Y37" s="3285"/>
    </row>
    <row r="38" spans="1:25" ht="15" customHeight="1" thickBot="1">
      <c r="A38" s="3291"/>
      <c r="B38" s="3292" t="s">
        <v>1223</v>
      </c>
      <c r="C38" s="536"/>
      <c r="D38" s="4354"/>
      <c r="E38" s="526"/>
      <c r="F38" s="586"/>
      <c r="G38" s="584"/>
      <c r="H38" s="3293"/>
      <c r="I38" s="361"/>
      <c r="J38" s="362"/>
      <c r="K38" s="363"/>
      <c r="L38" s="1122"/>
      <c r="M38" s="364"/>
      <c r="N38" s="3832"/>
      <c r="O38" s="954"/>
      <c r="P38" s="325"/>
      <c r="Q38" s="325"/>
      <c r="R38" s="588"/>
      <c r="S38" s="362"/>
      <c r="T38" s="363"/>
      <c r="U38" s="363"/>
      <c r="V38" s="3430"/>
      <c r="W38" s="323"/>
      <c r="X38" s="2399"/>
      <c r="Y38" s="2435"/>
    </row>
    <row r="39" spans="1:25" ht="15" customHeight="1" thickBot="1">
      <c r="A39" s="4113">
        <v>2005</v>
      </c>
      <c r="B39" s="4628" t="s">
        <v>1711</v>
      </c>
      <c r="C39" s="2638" t="s">
        <v>3826</v>
      </c>
      <c r="D39" s="4355">
        <v>60438</v>
      </c>
      <c r="E39" s="3294"/>
      <c r="F39" s="3288" t="s">
        <v>3049</v>
      </c>
      <c r="G39" s="3038">
        <v>80</v>
      </c>
      <c r="H39" s="513"/>
      <c r="I39" s="2563">
        <f>ROUND(H39*G39/G39,2)</f>
        <v>0</v>
      </c>
      <c r="J39" s="3071" t="s">
        <v>39</v>
      </c>
      <c r="K39" s="958">
        <v>80</v>
      </c>
      <c r="L39" s="2642">
        <f>IF(OR(ISBLANK(K39),H39=0,ISBLANK(H39)),,ROUND(K39+$L$5,2))</f>
        <v>0</v>
      </c>
      <c r="M39" s="2741">
        <f>ROUND(I39*L39,2)</f>
        <v>0</v>
      </c>
      <c r="N39" s="3820">
        <f>ROUND(L39/G39,4)</f>
        <v>0</v>
      </c>
      <c r="O39" s="2437"/>
      <c r="P39" s="2675"/>
      <c r="Q39" s="2675"/>
      <c r="R39" s="3289"/>
      <c r="S39" s="3071"/>
      <c r="T39" s="2655"/>
      <c r="U39" s="2655"/>
      <c r="V39" s="3462"/>
      <c r="W39" s="2824"/>
      <c r="X39" s="3290"/>
      <c r="Y39" s="3202"/>
    </row>
    <row r="40" spans="1:25" ht="15" customHeight="1">
      <c r="A40" s="2234"/>
      <c r="B40" s="438" t="s">
        <v>3061</v>
      </c>
      <c r="C40" s="1265"/>
      <c r="D40" s="3042"/>
      <c r="E40" s="3215"/>
      <c r="F40" s="3184"/>
      <c r="G40" s="3185"/>
      <c r="H40" s="3286"/>
      <c r="I40" s="1194"/>
      <c r="J40" s="861"/>
      <c r="K40" s="1198"/>
      <c r="L40" s="1024"/>
      <c r="M40" s="864"/>
      <c r="N40" s="4279"/>
      <c r="O40" s="1341"/>
      <c r="P40" s="1202"/>
      <c r="Q40" s="1202"/>
      <c r="R40" s="3287"/>
      <c r="S40" s="861"/>
      <c r="T40" s="1198"/>
      <c r="U40" s="3401"/>
      <c r="V40" s="3460"/>
      <c r="W40" s="1199"/>
      <c r="X40" s="3216"/>
      <c r="Y40" s="3217"/>
    </row>
    <row r="41" spans="1:25" ht="15" customHeight="1">
      <c r="A41" s="2234"/>
      <c r="B41" s="438" t="s">
        <v>3276</v>
      </c>
      <c r="C41" s="1265"/>
      <c r="D41" s="3042"/>
      <c r="E41" s="3215"/>
      <c r="F41" s="3184"/>
      <c r="G41" s="3185"/>
      <c r="H41" s="3286"/>
      <c r="I41" s="1194"/>
      <c r="J41" s="861"/>
      <c r="K41" s="1198"/>
      <c r="L41" s="1024"/>
      <c r="M41" s="864"/>
      <c r="N41" s="4279"/>
      <c r="O41" s="1341"/>
      <c r="P41" s="1202"/>
      <c r="Q41" s="1202"/>
      <c r="R41" s="3287"/>
      <c r="S41" s="861"/>
      <c r="T41" s="1198"/>
      <c r="U41" s="3401"/>
      <c r="V41" s="3460"/>
      <c r="W41" s="1199"/>
      <c r="X41" s="3216"/>
      <c r="Y41" s="3217"/>
    </row>
    <row r="42" spans="1:25" ht="15" customHeight="1">
      <c r="A42" s="2234"/>
      <c r="B42" s="2151" t="s">
        <v>3060</v>
      </c>
      <c r="C42" s="1265"/>
      <c r="D42" s="3042"/>
      <c r="E42" s="3215"/>
      <c r="F42" s="3184"/>
      <c r="G42" s="3185"/>
      <c r="H42" s="3286"/>
      <c r="I42" s="1194"/>
      <c r="J42" s="861"/>
      <c r="K42" s="1198"/>
      <c r="L42" s="1024"/>
      <c r="M42" s="864"/>
      <c r="N42" s="4279"/>
      <c r="O42" s="1341"/>
      <c r="P42" s="1202"/>
      <c r="Q42" s="1202"/>
      <c r="R42" s="3287"/>
      <c r="S42" s="861"/>
      <c r="T42" s="1198"/>
      <c r="U42" s="3401"/>
      <c r="V42" s="3460"/>
      <c r="W42" s="1199"/>
      <c r="X42" s="3216"/>
      <c r="Y42" s="3217"/>
    </row>
    <row r="43" spans="1:25" ht="15" customHeight="1" thickBot="1">
      <c r="A43" s="3291"/>
      <c r="B43" s="3292" t="s">
        <v>1485</v>
      </c>
      <c r="C43" s="536"/>
      <c r="D43" s="4354"/>
      <c r="E43" s="526"/>
      <c r="F43" s="586"/>
      <c r="G43" s="584"/>
      <c r="H43" s="3293"/>
      <c r="I43" s="361"/>
      <c r="J43" s="362"/>
      <c r="K43" s="363"/>
      <c r="L43" s="1122"/>
      <c r="M43" s="364"/>
      <c r="N43" s="3832"/>
      <c r="O43" s="954"/>
      <c r="P43" s="325"/>
      <c r="Q43" s="325"/>
      <c r="R43" s="588"/>
      <c r="S43" s="362"/>
      <c r="T43" s="363"/>
      <c r="U43" s="363"/>
      <c r="V43" s="3430"/>
      <c r="W43" s="323"/>
      <c r="X43" s="2399"/>
      <c r="Y43" s="2435"/>
    </row>
    <row r="44" spans="1:25" ht="15" customHeight="1" thickBot="1">
      <c r="A44" s="4118">
        <v>2006</v>
      </c>
      <c r="B44" s="4119" t="s">
        <v>1225</v>
      </c>
      <c r="C44" s="4076" t="s">
        <v>3842</v>
      </c>
      <c r="D44" s="4352">
        <v>64230</v>
      </c>
      <c r="E44" s="4120"/>
      <c r="F44" s="4076" t="s">
        <v>4454</v>
      </c>
      <c r="G44" s="459">
        <v>72</v>
      </c>
      <c r="H44" s="513">
        <v>100</v>
      </c>
      <c r="I44" s="660">
        <f>ROUND(H44*G44/G44,2)</f>
        <v>100</v>
      </c>
      <c r="J44" s="4121" t="s">
        <v>39</v>
      </c>
      <c r="K44" s="4122">
        <v>80</v>
      </c>
      <c r="L44" s="4123">
        <f>IF(OR(ISBLANK(K44),K44=0,H44=0,ISBLANK(H44)),,ROUND(K44+$L$5,2))</f>
        <v>80</v>
      </c>
      <c r="M44" s="4009">
        <f>ROUND(I44*L44,2)</f>
        <v>8000</v>
      </c>
      <c r="N44" s="3825">
        <f>ROUND(L44/G44,4)</f>
        <v>1.1111</v>
      </c>
      <c r="O44" s="2562"/>
      <c r="P44" s="233"/>
      <c r="Q44" s="233"/>
      <c r="R44" s="3108"/>
      <c r="S44" s="3980"/>
      <c r="T44" s="2658"/>
      <c r="U44" s="4124"/>
      <c r="V44" s="5134"/>
      <c r="W44" s="3887"/>
      <c r="X44" s="4126"/>
      <c r="Y44" s="4127"/>
    </row>
    <row r="45" spans="1:25" ht="15" customHeight="1">
      <c r="A45" s="2163"/>
      <c r="B45" s="559" t="s">
        <v>1639</v>
      </c>
      <c r="C45" s="235"/>
      <c r="D45" s="2897"/>
      <c r="E45" s="560"/>
      <c r="F45" s="235"/>
      <c r="G45" s="226"/>
      <c r="H45" s="531"/>
      <c r="I45" s="235"/>
      <c r="J45" s="225"/>
      <c r="K45" s="561"/>
      <c r="L45" s="562"/>
      <c r="M45" s="335"/>
      <c r="N45" s="3826"/>
      <c r="O45" s="2055"/>
      <c r="P45" s="280"/>
      <c r="Q45" s="280"/>
      <c r="R45" s="563"/>
      <c r="S45" s="330"/>
      <c r="T45" s="334"/>
      <c r="U45" s="3401"/>
      <c r="V45" s="3460"/>
      <c r="W45" s="310"/>
      <c r="X45" s="2397"/>
      <c r="Y45" s="2396" t="s">
        <v>65</v>
      </c>
    </row>
    <row r="46" spans="1:25" ht="15" customHeight="1">
      <c r="A46" s="2163"/>
      <c r="B46" s="559" t="s">
        <v>1650</v>
      </c>
      <c r="C46" s="519"/>
      <c r="D46" s="4356"/>
      <c r="E46" s="518"/>
      <c r="F46" s="235"/>
      <c r="G46" s="226"/>
      <c r="H46" s="531"/>
      <c r="I46" s="235"/>
      <c r="J46" s="225"/>
      <c r="K46" s="564"/>
      <c r="L46" s="562"/>
      <c r="M46" s="335"/>
      <c r="N46" s="3826"/>
      <c r="O46" s="2423"/>
      <c r="P46" s="2364"/>
      <c r="Q46" s="2364"/>
      <c r="R46" s="563"/>
      <c r="S46" s="330"/>
      <c r="T46" s="334"/>
      <c r="U46" s="3401"/>
      <c r="V46" s="3460"/>
      <c r="W46" s="310"/>
      <c r="X46" s="2397"/>
      <c r="Y46" s="2396" t="s">
        <v>65</v>
      </c>
    </row>
    <row r="47" spans="1:25" ht="15" customHeight="1">
      <c r="A47" s="2163"/>
      <c r="B47" s="559" t="s">
        <v>1651</v>
      </c>
      <c r="C47" s="519"/>
      <c r="D47" s="2259"/>
      <c r="E47" s="518"/>
      <c r="F47" s="235"/>
      <c r="G47" s="226"/>
      <c r="H47" s="531"/>
      <c r="I47" s="235"/>
      <c r="J47" s="225"/>
      <c r="K47" s="564"/>
      <c r="L47" s="562"/>
      <c r="M47" s="335"/>
      <c r="N47" s="3826"/>
      <c r="O47" s="2731"/>
      <c r="P47" s="3181"/>
      <c r="Q47" s="3181"/>
      <c r="R47" s="563"/>
      <c r="S47" s="330"/>
      <c r="T47" s="334"/>
      <c r="U47" s="3401"/>
      <c r="V47" s="3460"/>
      <c r="W47" s="310"/>
      <c r="X47" s="2397"/>
      <c r="Y47" s="2396" t="s">
        <v>65</v>
      </c>
    </row>
    <row r="48" spans="1:25" ht="15" customHeight="1">
      <c r="A48" s="2195"/>
      <c r="B48" s="559" t="s">
        <v>1652</v>
      </c>
      <c r="C48" s="519"/>
      <c r="D48" s="2257"/>
      <c r="E48" s="518"/>
      <c r="F48" s="235"/>
      <c r="G48" s="226"/>
      <c r="H48" s="531"/>
      <c r="I48" s="235"/>
      <c r="J48" s="225"/>
      <c r="K48" s="564"/>
      <c r="L48" s="562"/>
      <c r="M48" s="335"/>
      <c r="N48" s="3826"/>
      <c r="O48" s="2055"/>
      <c r="P48" s="280"/>
      <c r="Q48" s="280"/>
      <c r="R48" s="563"/>
      <c r="S48" s="330"/>
      <c r="T48" s="334"/>
      <c r="U48" s="3401"/>
      <c r="V48" s="3460"/>
      <c r="W48" s="310"/>
      <c r="X48" s="2397"/>
      <c r="Y48" s="2396" t="s">
        <v>65</v>
      </c>
    </row>
    <row r="49" spans="1:28" ht="15" customHeight="1" thickBot="1">
      <c r="A49" s="2196"/>
      <c r="B49" s="559" t="s">
        <v>1653</v>
      </c>
      <c r="C49" s="519"/>
      <c r="D49" s="4354"/>
      <c r="E49" s="526"/>
      <c r="F49" s="235"/>
      <c r="G49" s="226"/>
      <c r="H49" s="531"/>
      <c r="I49" s="235"/>
      <c r="J49" s="225"/>
      <c r="K49" s="564"/>
      <c r="L49" s="562"/>
      <c r="M49" s="335"/>
      <c r="N49" s="3826"/>
      <c r="O49" s="566"/>
      <c r="P49" s="1221"/>
      <c r="Q49" s="2599"/>
      <c r="R49" s="3194"/>
      <c r="S49" s="591"/>
      <c r="T49" s="591"/>
      <c r="U49" s="591"/>
      <c r="V49" s="3467"/>
      <c r="W49" s="591"/>
      <c r="X49" s="2403"/>
      <c r="Y49" s="2403" t="s">
        <v>65</v>
      </c>
      <c r="AB49" s="15"/>
    </row>
    <row r="50" spans="1:28" s="71" customFormat="1" ht="15" customHeight="1" thickBot="1">
      <c r="A50" s="4114">
        <v>2007</v>
      </c>
      <c r="B50" s="772" t="s">
        <v>1646</v>
      </c>
      <c r="C50" s="281" t="s">
        <v>3839</v>
      </c>
      <c r="D50" s="2897">
        <v>64015</v>
      </c>
      <c r="E50" s="224"/>
      <c r="F50" s="281" t="s">
        <v>4455</v>
      </c>
      <c r="G50" s="283">
        <v>80</v>
      </c>
      <c r="H50" s="513">
        <v>500</v>
      </c>
      <c r="I50" s="556">
        <f>ROUND(H50*G50/G50,2)</f>
        <v>500</v>
      </c>
      <c r="J50" s="282" t="s">
        <v>39</v>
      </c>
      <c r="K50" s="557"/>
      <c r="L50" s="558">
        <f>IF(OR(ISBLANK(K50),K50=0,H50=0,ISBLANK(H50)),,ROUND(K50+$L$5,2))</f>
        <v>0</v>
      </c>
      <c r="M50" s="515">
        <f>ROUND(I50*L50,2)</f>
        <v>0</v>
      </c>
      <c r="N50" s="3829">
        <f>ROUND(L50/G50,4)</f>
        <v>0</v>
      </c>
      <c r="O50" s="2428"/>
      <c r="P50" s="2365"/>
      <c r="Q50" s="2365"/>
      <c r="R50" s="3109"/>
      <c r="S50" s="3110"/>
      <c r="T50" s="3111"/>
      <c r="U50" s="3414"/>
      <c r="V50" s="3468"/>
      <c r="W50" s="3112"/>
      <c r="X50" s="3113"/>
      <c r="Y50" s="3113"/>
    </row>
    <row r="51" spans="1:28" s="71" customFormat="1" ht="15" customHeight="1">
      <c r="A51" s="2154"/>
      <c r="B51" s="559" t="s">
        <v>1647</v>
      </c>
      <c r="C51" s="519" t="s">
        <v>3694</v>
      </c>
      <c r="D51" s="2954">
        <v>7014</v>
      </c>
      <c r="E51" s="4662"/>
      <c r="F51" s="235" t="s">
        <v>3390</v>
      </c>
      <c r="G51" s="226">
        <v>40</v>
      </c>
      <c r="H51" s="531"/>
      <c r="I51" s="235">
        <f>ROUND(H50*G50/G51,2)</f>
        <v>1000</v>
      </c>
      <c r="J51" s="225" t="s">
        <v>39</v>
      </c>
      <c r="K51" s="642">
        <v>32.700000000000003</v>
      </c>
      <c r="L51" s="632">
        <f>IF(OR(ISBLANK(K51),K51=0,H50=0,ISBLANK(H50)),,ROUND(K51+$L$5,2))</f>
        <v>32.700000000000003</v>
      </c>
      <c r="M51" s="253">
        <f>ROUND(I50*L51,2)</f>
        <v>16350</v>
      </c>
      <c r="N51" s="3825">
        <f>ROUND(L51/G51,4)</f>
        <v>0.8175</v>
      </c>
      <c r="O51" s="3171"/>
      <c r="P51" s="2792"/>
      <c r="Q51" s="2366"/>
      <c r="R51" s="563"/>
      <c r="S51" s="330"/>
      <c r="T51" s="334"/>
      <c r="U51" s="3401"/>
      <c r="V51" s="3460"/>
      <c r="W51" s="310"/>
      <c r="X51" s="2397"/>
      <c r="Y51" s="2396" t="s">
        <v>65</v>
      </c>
    </row>
    <row r="52" spans="1:28" s="71" customFormat="1" ht="15" customHeight="1">
      <c r="A52" s="2154"/>
      <c r="B52" s="559" t="s">
        <v>1648</v>
      </c>
      <c r="C52" s="519"/>
      <c r="D52" s="4350"/>
      <c r="E52" s="518"/>
      <c r="F52" s="235"/>
      <c r="G52" s="226"/>
      <c r="H52" s="531"/>
      <c r="I52" s="235"/>
      <c r="J52" s="225"/>
      <c r="K52" s="564"/>
      <c r="L52" s="562"/>
      <c r="M52" s="335"/>
      <c r="N52" s="3826"/>
      <c r="O52" s="2518"/>
      <c r="P52" s="2790"/>
      <c r="Q52" s="2790"/>
      <c r="R52" s="563"/>
      <c r="S52" s="330"/>
      <c r="T52" s="334"/>
      <c r="U52" s="3401"/>
      <c r="V52" s="3460"/>
      <c r="W52" s="310"/>
      <c r="X52" s="2397"/>
      <c r="Y52" s="2396" t="s">
        <v>65</v>
      </c>
    </row>
    <row r="53" spans="1:28" s="71" customFormat="1" ht="15" customHeight="1">
      <c r="A53" s="2154"/>
      <c r="B53" s="559" t="s">
        <v>3498</v>
      </c>
      <c r="C53" s="519"/>
      <c r="D53" s="4350"/>
      <c r="E53" s="518"/>
      <c r="F53" s="235"/>
      <c r="G53" s="226"/>
      <c r="H53" s="531"/>
      <c r="I53" s="235"/>
      <c r="J53" s="225"/>
      <c r="K53" s="564"/>
      <c r="L53" s="562"/>
      <c r="M53" s="335"/>
      <c r="N53" s="3826"/>
      <c r="O53" s="2551"/>
      <c r="P53" s="2699"/>
      <c r="Q53" s="2763"/>
      <c r="R53" s="563"/>
      <c r="S53" s="330"/>
      <c r="T53" s="334"/>
      <c r="U53" s="3401"/>
      <c r="V53" s="3460"/>
      <c r="W53" s="310"/>
      <c r="X53" s="2397"/>
      <c r="Y53" s="2396" t="s">
        <v>65</v>
      </c>
    </row>
    <row r="54" spans="1:28" s="71" customFormat="1" ht="15" customHeight="1">
      <c r="A54" s="2154"/>
      <c r="B54" s="559" t="s">
        <v>3499</v>
      </c>
      <c r="C54" s="519"/>
      <c r="D54" s="2897"/>
      <c r="E54" s="518"/>
      <c r="F54" s="235"/>
      <c r="G54" s="226"/>
      <c r="H54" s="531"/>
      <c r="I54" s="235"/>
      <c r="J54" s="225"/>
      <c r="K54" s="564"/>
      <c r="L54" s="562"/>
      <c r="M54" s="335"/>
      <c r="N54" s="3826"/>
      <c r="O54" s="2437"/>
      <c r="P54" s="2746"/>
      <c r="Q54" s="2687"/>
      <c r="R54" s="563"/>
      <c r="S54" s="330"/>
      <c r="T54" s="334"/>
      <c r="U54" s="3401"/>
      <c r="V54" s="3460"/>
      <c r="W54" s="310"/>
      <c r="X54" s="2397"/>
      <c r="Y54" s="2396" t="s">
        <v>65</v>
      </c>
    </row>
    <row r="55" spans="1:28" s="71" customFormat="1" ht="15" customHeight="1" thickBot="1">
      <c r="A55" s="2197"/>
      <c r="B55" s="589" t="s">
        <v>3500</v>
      </c>
      <c r="C55" s="586"/>
      <c r="D55" s="4357"/>
      <c r="E55" s="526"/>
      <c r="F55" s="318"/>
      <c r="G55" s="320"/>
      <c r="H55" s="2105"/>
      <c r="I55" s="318"/>
      <c r="J55" s="319"/>
      <c r="K55" s="590"/>
      <c r="L55" s="591"/>
      <c r="M55" s="364"/>
      <c r="N55" s="3831"/>
      <c r="O55" s="2482"/>
      <c r="P55" s="2485"/>
      <c r="Q55" s="2485"/>
      <c r="R55" s="3194"/>
      <c r="S55" s="591"/>
      <c r="T55" s="591"/>
      <c r="U55" s="591"/>
      <c r="V55" s="3467"/>
      <c r="W55" s="591"/>
      <c r="X55" s="2403"/>
      <c r="Y55" s="2403" t="s">
        <v>65</v>
      </c>
    </row>
    <row r="56" spans="1:28" ht="15" customHeight="1" thickBot="1">
      <c r="A56" s="4763">
        <v>2008</v>
      </c>
      <c r="B56" s="773" t="s">
        <v>3664</v>
      </c>
      <c r="C56" s="278" t="s">
        <v>3843</v>
      </c>
      <c r="D56" s="3574" t="s">
        <v>3646</v>
      </c>
      <c r="E56" s="277"/>
      <c r="F56" s="256" t="s">
        <v>4456</v>
      </c>
      <c r="G56" s="348">
        <v>80</v>
      </c>
      <c r="H56" s="513"/>
      <c r="I56" s="270">
        <f>ROUND(H56*G56/G56,2)</f>
        <v>0</v>
      </c>
      <c r="J56" s="257" t="s">
        <v>39</v>
      </c>
      <c r="K56" s="279">
        <v>80</v>
      </c>
      <c r="L56" s="534">
        <f>IF(OR(ISBLANK(K56),K56=0,H56=0,ISBLANK(H56)),,ROUND(K56+$L$5,2))</f>
        <v>0</v>
      </c>
      <c r="M56" s="253">
        <f>ROUND(I56*L56,2)</f>
        <v>0</v>
      </c>
      <c r="N56" s="3820">
        <f>ROUND(L56/G56,4)</f>
        <v>0</v>
      </c>
      <c r="O56" s="3736"/>
      <c r="P56" s="4791"/>
      <c r="Q56" s="4791"/>
      <c r="R56" s="4857"/>
      <c r="S56" s="4656"/>
      <c r="T56" s="3402"/>
      <c r="U56" s="3402"/>
      <c r="V56" s="4377"/>
      <c r="W56" s="4659"/>
      <c r="X56" s="4844"/>
      <c r="Y56" s="4845"/>
    </row>
    <row r="57" spans="1:28" ht="15" customHeight="1">
      <c r="A57" s="1608"/>
      <c r="B57" s="3404" t="s">
        <v>3520</v>
      </c>
      <c r="C57" s="2437"/>
      <c r="D57" s="4851"/>
      <c r="E57" s="4853"/>
      <c r="F57" s="4689"/>
      <c r="G57" s="4846"/>
      <c r="H57" s="4848"/>
      <c r="I57" s="2646"/>
      <c r="J57" s="4656"/>
      <c r="K57" s="3402"/>
      <c r="L57" s="3553"/>
      <c r="M57" s="2643"/>
      <c r="N57" s="3819"/>
      <c r="O57" s="3736"/>
      <c r="P57" s="4791"/>
      <c r="Q57" s="4791"/>
      <c r="R57" s="4857"/>
      <c r="S57" s="4656"/>
      <c r="T57" s="3402"/>
      <c r="U57" s="3402"/>
      <c r="V57" s="4377"/>
      <c r="W57" s="4659"/>
      <c r="X57" s="4844"/>
      <c r="Y57" s="4845"/>
    </row>
    <row r="58" spans="1:28" ht="15" customHeight="1">
      <c r="A58" s="1608"/>
      <c r="B58" s="3404" t="s">
        <v>3521</v>
      </c>
      <c r="C58" s="2437"/>
      <c r="D58" s="4851"/>
      <c r="E58" s="4853"/>
      <c r="F58" s="4689"/>
      <c r="G58" s="4846"/>
      <c r="H58" s="4848"/>
      <c r="I58" s="2646"/>
      <c r="J58" s="4656"/>
      <c r="K58" s="3402"/>
      <c r="L58" s="3553"/>
      <c r="M58" s="2643"/>
      <c r="N58" s="4279"/>
      <c r="O58" s="3736"/>
      <c r="P58" s="4791"/>
      <c r="Q58" s="4791"/>
      <c r="R58" s="4857"/>
      <c r="S58" s="4656"/>
      <c r="T58" s="3402"/>
      <c r="U58" s="3402"/>
      <c r="V58" s="4377"/>
      <c r="W58" s="4659"/>
      <c r="X58" s="4844"/>
      <c r="Y58" s="4845"/>
    </row>
    <row r="59" spans="1:28" ht="15" customHeight="1">
      <c r="A59" s="1608"/>
      <c r="B59" s="274" t="s">
        <v>3523</v>
      </c>
      <c r="C59" s="2437"/>
      <c r="D59" s="4851"/>
      <c r="E59" s="4853"/>
      <c r="F59" s="4689"/>
      <c r="G59" s="4846"/>
      <c r="H59" s="4848"/>
      <c r="I59" s="2646"/>
      <c r="J59" s="4656"/>
      <c r="K59" s="3402"/>
      <c r="L59" s="3553"/>
      <c r="M59" s="2643"/>
      <c r="N59" s="4279"/>
      <c r="O59" s="3736"/>
      <c r="P59" s="4791"/>
      <c r="Q59" s="4791"/>
      <c r="R59" s="4857"/>
      <c r="S59" s="4656"/>
      <c r="T59" s="3402"/>
      <c r="U59" s="3402"/>
      <c r="V59" s="4377"/>
      <c r="W59" s="4659"/>
      <c r="X59" s="4844"/>
      <c r="Y59" s="4845"/>
    </row>
    <row r="60" spans="1:28" ht="15" customHeight="1">
      <c r="A60" s="1608"/>
      <c r="B60" s="274" t="s">
        <v>3522</v>
      </c>
      <c r="C60" s="2437"/>
      <c r="D60" s="4851"/>
      <c r="E60" s="4853"/>
      <c r="F60" s="4689"/>
      <c r="G60" s="4846"/>
      <c r="H60" s="4848"/>
      <c r="I60" s="2646"/>
      <c r="J60" s="4656"/>
      <c r="K60" s="3402"/>
      <c r="L60" s="3553"/>
      <c r="M60" s="2643"/>
      <c r="N60" s="4279"/>
      <c r="O60" s="3736"/>
      <c r="P60" s="4791"/>
      <c r="Q60" s="4791"/>
      <c r="R60" s="4857"/>
      <c r="S60" s="4656"/>
      <c r="T60" s="3402"/>
      <c r="U60" s="3402"/>
      <c r="V60" s="4377"/>
      <c r="W60" s="4659"/>
      <c r="X60" s="4844"/>
      <c r="Y60" s="4845"/>
    </row>
    <row r="61" spans="1:28" ht="15" customHeight="1">
      <c r="A61" s="1608"/>
      <c r="B61" s="219" t="s">
        <v>1658</v>
      </c>
      <c r="C61" s="2437"/>
      <c r="D61" s="4851"/>
      <c r="E61" s="4853"/>
      <c r="F61" s="4689"/>
      <c r="G61" s="4846"/>
      <c r="H61" s="4848"/>
      <c r="I61" s="2646"/>
      <c r="J61" s="4656"/>
      <c r="K61" s="3402"/>
      <c r="L61" s="3553"/>
      <c r="M61" s="2643"/>
      <c r="N61" s="3819"/>
      <c r="O61" s="3736"/>
      <c r="P61" s="4791"/>
      <c r="Q61" s="4791"/>
      <c r="R61" s="4857"/>
      <c r="S61" s="4656"/>
      <c r="T61" s="3402"/>
      <c r="U61" s="3402"/>
      <c r="V61" s="4377"/>
      <c r="W61" s="4659"/>
      <c r="X61" s="4844"/>
      <c r="Y61" s="4845"/>
    </row>
    <row r="62" spans="1:28" ht="15" customHeight="1" thickBot="1">
      <c r="A62" s="1608"/>
      <c r="B62" s="388" t="s">
        <v>1188</v>
      </c>
      <c r="C62" s="1092"/>
      <c r="D62" s="4852"/>
      <c r="E62" s="4681"/>
      <c r="F62" s="4854"/>
      <c r="G62" s="4847"/>
      <c r="H62" s="4849"/>
      <c r="I62" s="1119"/>
      <c r="J62" s="2228"/>
      <c r="K62" s="4855"/>
      <c r="L62" s="3268"/>
      <c r="M62" s="961"/>
      <c r="N62" s="3832"/>
      <c r="O62" s="4856"/>
      <c r="P62" s="4781"/>
      <c r="Q62" s="4781"/>
      <c r="R62" s="4858"/>
      <c r="S62" s="4639"/>
      <c r="T62" s="3455"/>
      <c r="U62" s="3455"/>
      <c r="V62" s="4859"/>
      <c r="W62" s="2769"/>
      <c r="X62" s="4842"/>
      <c r="Y62" s="4843"/>
    </row>
    <row r="63" spans="1:28" ht="15" customHeight="1" thickBot="1">
      <c r="A63" s="576"/>
      <c r="B63" s="570" t="s">
        <v>50</v>
      </c>
      <c r="C63" s="571"/>
      <c r="D63" s="4358"/>
      <c r="E63" s="572"/>
      <c r="F63" s="571"/>
      <c r="G63" s="573"/>
      <c r="H63" s="574"/>
      <c r="I63" s="575"/>
      <c r="J63" s="576"/>
      <c r="K63" s="574"/>
      <c r="L63" s="575"/>
      <c r="M63" s="575"/>
      <c r="N63" s="3823"/>
      <c r="O63" s="3039" t="s">
        <v>3031</v>
      </c>
      <c r="P63" s="653"/>
      <c r="Q63" s="3418">
        <v>100103</v>
      </c>
      <c r="R63" s="3418"/>
      <c r="S63" s="761"/>
      <c r="T63" s="761"/>
      <c r="U63" s="761"/>
      <c r="V63" s="3463"/>
      <c r="W63" s="761"/>
      <c r="X63" s="2400"/>
      <c r="Y63" s="2400"/>
    </row>
    <row r="64" spans="1:28" s="71" customFormat="1" ht="15" customHeight="1" thickBot="1">
      <c r="A64" s="4114">
        <v>2009</v>
      </c>
      <c r="B64" s="772" t="s">
        <v>51</v>
      </c>
      <c r="C64" s="281" t="s">
        <v>2298</v>
      </c>
      <c r="D64" s="4359">
        <v>1070302928</v>
      </c>
      <c r="E64" s="224"/>
      <c r="F64" s="637" t="s">
        <v>1051</v>
      </c>
      <c r="G64" s="638">
        <v>132</v>
      </c>
      <c r="H64" s="577"/>
      <c r="I64" s="556">
        <f>ROUND(H64*G64/G64,2)</f>
        <v>0</v>
      </c>
      <c r="J64" s="282" t="s">
        <v>39</v>
      </c>
      <c r="K64" s="368">
        <v>107.16</v>
      </c>
      <c r="L64" s="644">
        <f>IF(OR(ISBLANK(K64),K64=0,H64=0,ISBLANK(H64)),,ROUND(K64+$L$5,2))</f>
        <v>0</v>
      </c>
      <c r="M64" s="645">
        <f>ROUND(I64*L64,2)</f>
        <v>0</v>
      </c>
      <c r="N64" s="3824">
        <f>ROUND(L64/G64,4)</f>
        <v>0</v>
      </c>
      <c r="O64" s="3730">
        <v>1070302928</v>
      </c>
      <c r="P64" s="2832" t="s">
        <v>3316</v>
      </c>
      <c r="Q64" s="639">
        <v>132</v>
      </c>
      <c r="R64" s="3373">
        <v>59.59</v>
      </c>
      <c r="S64" s="4347">
        <v>33.74</v>
      </c>
      <c r="T64" s="4942">
        <f>ROUND($S$8*S64,2)</f>
        <v>47.57</v>
      </c>
      <c r="U64" s="3417">
        <f>IF(ISBLANK(O64),,R64+T64)</f>
        <v>107.16</v>
      </c>
      <c r="V64" s="3459" t="s">
        <v>2779</v>
      </c>
      <c r="W64" s="2727">
        <f>IF(ISNUMBER(R64),IF(V64="Y",(K64-T64)))</f>
        <v>59.589999999999996</v>
      </c>
      <c r="X64" s="3065">
        <f>ROUND(W64/G64,4)</f>
        <v>0.45140000000000002</v>
      </c>
      <c r="Y64" s="2882" t="b">
        <f>IF(V64="N",IF(ISNUMBER(R64),(R64+T64)/Q64))</f>
        <v>0</v>
      </c>
    </row>
    <row r="65" spans="1:25" s="71" customFormat="1" ht="15" customHeight="1">
      <c r="A65" s="2154"/>
      <c r="B65" s="559" t="s">
        <v>1640</v>
      </c>
      <c r="C65" s="519"/>
      <c r="D65" s="4811"/>
      <c r="E65" s="3115"/>
      <c r="F65" s="540"/>
      <c r="G65" s="799"/>
      <c r="H65" s="520"/>
      <c r="I65" s="519"/>
      <c r="J65" s="330"/>
      <c r="K65" s="4812"/>
      <c r="L65" s="4813"/>
      <c r="M65" s="4424"/>
      <c r="N65" s="3845"/>
      <c r="O65" s="2336"/>
      <c r="P65" s="946"/>
      <c r="Q65" s="799"/>
      <c r="R65" s="681"/>
      <c r="S65" s="2648"/>
      <c r="T65" s="2658"/>
      <c r="U65" s="2827"/>
      <c r="V65" s="3433"/>
      <c r="W65" s="2727"/>
      <c r="X65" s="3065"/>
      <c r="Y65" s="3065"/>
    </row>
    <row r="66" spans="1:25" s="71" customFormat="1" ht="15" customHeight="1">
      <c r="A66" s="2154"/>
      <c r="B66" s="559" t="s">
        <v>1641</v>
      </c>
      <c r="C66" s="235"/>
      <c r="D66" s="4360"/>
      <c r="E66" s="518"/>
      <c r="F66" s="519"/>
      <c r="G66" s="268"/>
      <c r="H66" s="520"/>
      <c r="I66" s="519"/>
      <c r="J66" s="330"/>
      <c r="K66" s="564"/>
      <c r="L66" s="562"/>
      <c r="M66" s="335"/>
      <c r="N66" s="3826"/>
      <c r="O66" s="2336"/>
      <c r="P66" s="946"/>
      <c r="Q66" s="946"/>
      <c r="R66" s="563"/>
      <c r="S66" s="330"/>
      <c r="T66" s="334"/>
      <c r="U66" s="3401"/>
      <c r="V66" s="3460"/>
      <c r="W66" s="310"/>
      <c r="X66" s="2397"/>
      <c r="Y66" s="2396" t="s">
        <v>65</v>
      </c>
    </row>
    <row r="67" spans="1:25" s="71" customFormat="1" ht="15" customHeight="1">
      <c r="A67" s="2154"/>
      <c r="B67" s="559" t="s">
        <v>1642</v>
      </c>
      <c r="C67" s="235"/>
      <c r="D67" s="2896"/>
      <c r="E67" s="518"/>
      <c r="F67" s="519"/>
      <c r="G67" s="268"/>
      <c r="H67" s="520"/>
      <c r="I67" s="519"/>
      <c r="J67" s="330"/>
      <c r="K67" s="564"/>
      <c r="L67" s="562"/>
      <c r="M67" s="335"/>
      <c r="N67" s="3826"/>
      <c r="O67" s="2336"/>
      <c r="P67" s="946"/>
      <c r="Q67" s="946"/>
      <c r="R67" s="563"/>
      <c r="S67" s="330"/>
      <c r="T67" s="334"/>
      <c r="U67" s="3401"/>
      <c r="V67" s="3460"/>
      <c r="W67" s="310"/>
      <c r="X67" s="2397"/>
      <c r="Y67" s="2396" t="s">
        <v>65</v>
      </c>
    </row>
    <row r="68" spans="1:25" s="71" customFormat="1" ht="15" customHeight="1">
      <c r="A68" s="2155"/>
      <c r="B68" s="559" t="s">
        <v>1643</v>
      </c>
      <c r="C68" s="239"/>
      <c r="D68" s="2897"/>
      <c r="E68" s="523"/>
      <c r="F68" s="579"/>
      <c r="G68" s="541"/>
      <c r="H68" s="520"/>
      <c r="I68" s="579"/>
      <c r="J68" s="352"/>
      <c r="K68" s="580"/>
      <c r="L68" s="581"/>
      <c r="M68" s="449"/>
      <c r="N68" s="3827"/>
      <c r="O68" s="2712"/>
      <c r="P68" s="1201"/>
      <c r="Q68" s="2853"/>
      <c r="R68" s="563"/>
      <c r="S68" s="330"/>
      <c r="T68" s="334"/>
      <c r="U68" s="3401"/>
      <c r="V68" s="3460"/>
      <c r="W68" s="310"/>
      <c r="X68" s="2397"/>
      <c r="Y68" s="2396" t="s">
        <v>65</v>
      </c>
    </row>
    <row r="69" spans="1:25" s="71" customFormat="1" ht="15" customHeight="1">
      <c r="A69" s="2154"/>
      <c r="B69" s="559" t="s">
        <v>1644</v>
      </c>
      <c r="C69" s="235"/>
      <c r="D69" s="4350"/>
      <c r="E69" s="518"/>
      <c r="F69" s="519"/>
      <c r="G69" s="268"/>
      <c r="H69" s="520"/>
      <c r="I69" s="519"/>
      <c r="J69" s="330"/>
      <c r="K69" s="564"/>
      <c r="L69" s="562"/>
      <c r="M69" s="335"/>
      <c r="N69" s="3826"/>
      <c r="O69" s="2377"/>
      <c r="P69" s="1816"/>
      <c r="Q69" s="1816"/>
      <c r="R69" s="563"/>
      <c r="S69" s="582"/>
      <c r="T69" s="582"/>
      <c r="U69" s="3413"/>
      <c r="V69" s="3464"/>
      <c r="W69" s="582"/>
      <c r="X69" s="2401"/>
      <c r="Y69" s="2433" t="s">
        <v>89</v>
      </c>
    </row>
    <row r="70" spans="1:25" s="71" customFormat="1" ht="15" customHeight="1" thickBot="1">
      <c r="A70" s="776"/>
      <c r="B70" s="3452" t="s">
        <v>1645</v>
      </c>
      <c r="C70" s="288"/>
      <c r="D70" s="1129"/>
      <c r="E70" s="526"/>
      <c r="F70" s="4131"/>
      <c r="G70" s="584"/>
      <c r="H70" s="585"/>
      <c r="I70" s="586"/>
      <c r="J70" s="551"/>
      <c r="K70" s="856"/>
      <c r="L70" s="4132"/>
      <c r="M70" s="554"/>
      <c r="N70" s="3830"/>
      <c r="O70" s="2445"/>
      <c r="P70" s="2446"/>
      <c r="Q70" s="3196"/>
      <c r="R70" s="3193"/>
      <c r="S70" s="588"/>
      <c r="T70" s="588"/>
      <c r="U70" s="588"/>
      <c r="V70" s="3465"/>
      <c r="W70" s="588"/>
      <c r="X70" s="2402"/>
      <c r="Y70" s="2435" t="s">
        <v>65</v>
      </c>
    </row>
    <row r="71" spans="1:25" s="71" customFormat="1" ht="15" customHeight="1" thickBot="1">
      <c r="A71" s="4129">
        <v>2010</v>
      </c>
      <c r="B71" s="4119" t="s">
        <v>53</v>
      </c>
      <c r="C71" s="4076" t="s">
        <v>3513</v>
      </c>
      <c r="D71" s="4352">
        <v>54485</v>
      </c>
      <c r="E71" s="4120"/>
      <c r="F71" s="4076" t="s">
        <v>2796</v>
      </c>
      <c r="G71" s="4130">
        <v>76</v>
      </c>
      <c r="H71" s="655"/>
      <c r="I71" s="660">
        <f>ROUND(H71*G71/G71,2)</f>
        <v>0</v>
      </c>
      <c r="J71" s="4121" t="s">
        <v>39</v>
      </c>
      <c r="K71" s="4122">
        <v>78.87</v>
      </c>
      <c r="L71" s="4123">
        <f>IF(OR(ISBLANK(K71),K71=0,H71=0,ISBLANK(H71)),,ROUND(K71+$L$5,2))</f>
        <v>0</v>
      </c>
      <c r="M71" s="4009">
        <f>ROUND(I71*L71,2)</f>
        <v>0</v>
      </c>
      <c r="N71" s="3825">
        <f>ROUND(L71/G71,4)</f>
        <v>0</v>
      </c>
      <c r="O71" s="3882">
        <v>54485</v>
      </c>
      <c r="P71" s="4076" t="s">
        <v>2796</v>
      </c>
      <c r="Q71" s="3754">
        <v>76</v>
      </c>
      <c r="R71" s="3370">
        <v>49.97</v>
      </c>
      <c r="S71" s="4081">
        <v>21.28</v>
      </c>
      <c r="T71" s="4942">
        <f>ROUND($S$8*S71,2)</f>
        <v>30</v>
      </c>
      <c r="U71" s="4124">
        <f>IF(ISBLANK(O71),,R71+T71)</f>
        <v>79.97</v>
      </c>
      <c r="V71" s="4125" t="s">
        <v>2779</v>
      </c>
      <c r="W71" s="3887">
        <f>IF(ISNUMBER(R71),IF(V71="Y",(K71-T71)))</f>
        <v>48.870000000000005</v>
      </c>
      <c r="X71" s="4126">
        <f>ROUND(W71/G71,4)</f>
        <v>0.64300000000000002</v>
      </c>
      <c r="Y71" s="4127" t="b">
        <f>IF(V71="N",IF(ISNUMBER(R71),(R71+T71)/Q71))</f>
        <v>0</v>
      </c>
    </row>
    <row r="72" spans="1:25" s="71" customFormat="1" ht="15" customHeight="1">
      <c r="B72" s="4667" t="s">
        <v>3508</v>
      </c>
      <c r="C72" s="3772"/>
      <c r="D72" s="4361"/>
      <c r="E72" s="3772"/>
      <c r="F72" s="3772"/>
      <c r="G72" s="3772"/>
      <c r="I72" s="3773"/>
      <c r="J72" s="3772"/>
      <c r="K72" s="3772"/>
      <c r="L72" s="3772"/>
      <c r="N72" s="3826"/>
      <c r="O72" s="2329"/>
      <c r="P72" s="878"/>
      <c r="Q72" s="783"/>
      <c r="R72" s="3197"/>
      <c r="S72" s="3197"/>
      <c r="T72" s="3197"/>
      <c r="U72" s="3197"/>
      <c r="V72" s="3466"/>
      <c r="W72" s="3197"/>
      <c r="X72" s="3197"/>
      <c r="Y72" s="3203"/>
    </row>
    <row r="73" spans="1:25" s="71" customFormat="1" ht="15" customHeight="1">
      <c r="A73" s="2154"/>
      <c r="B73" s="559" t="s">
        <v>3509</v>
      </c>
      <c r="C73" s="235"/>
      <c r="D73" s="2896"/>
      <c r="E73" s="518"/>
      <c r="F73" s="519"/>
      <c r="G73" s="268"/>
      <c r="H73" s="520"/>
      <c r="I73" s="519"/>
      <c r="J73" s="330"/>
      <c r="K73" s="564"/>
      <c r="L73" s="562"/>
      <c r="M73" s="335"/>
      <c r="N73" s="3826"/>
      <c r="O73" s="2326"/>
      <c r="P73" s="2278"/>
      <c r="Q73" s="2278"/>
      <c r="R73" s="563"/>
      <c r="S73" s="330"/>
      <c r="T73" s="334"/>
      <c r="U73" s="3401"/>
      <c r="V73" s="3460"/>
      <c r="W73" s="310"/>
      <c r="X73" s="2397"/>
      <c r="Y73" s="3202" t="s">
        <v>65</v>
      </c>
    </row>
    <row r="74" spans="1:25" s="71" customFormat="1" ht="15" customHeight="1">
      <c r="A74" s="2154"/>
      <c r="B74" s="559" t="s">
        <v>3510</v>
      </c>
      <c r="C74" s="235"/>
      <c r="D74" s="2897"/>
      <c r="E74" s="518"/>
      <c r="F74" s="519"/>
      <c r="G74" s="268"/>
      <c r="H74" s="520"/>
      <c r="I74" s="519"/>
      <c r="J74" s="330"/>
      <c r="K74" s="564"/>
      <c r="L74" s="562"/>
      <c r="M74" s="335"/>
      <c r="N74" s="3826"/>
      <c r="O74" s="2055"/>
      <c r="P74" s="280"/>
      <c r="Q74" s="280"/>
      <c r="R74" s="563"/>
      <c r="S74" s="330"/>
      <c r="T74" s="334"/>
      <c r="U74" s="3401"/>
      <c r="V74" s="3460"/>
      <c r="W74" s="310"/>
      <c r="X74" s="2397"/>
      <c r="Y74" s="2396" t="s">
        <v>65</v>
      </c>
    </row>
    <row r="75" spans="1:25" s="71" customFormat="1" ht="15" customHeight="1">
      <c r="A75" s="2154"/>
      <c r="B75" s="559" t="s">
        <v>3511</v>
      </c>
      <c r="C75" s="235"/>
      <c r="D75" s="2897"/>
      <c r="E75" s="518"/>
      <c r="F75" s="519"/>
      <c r="G75" s="268"/>
      <c r="H75" s="520"/>
      <c r="I75" s="519"/>
      <c r="J75" s="330"/>
      <c r="K75" s="564"/>
      <c r="L75" s="562"/>
      <c r="M75" s="335"/>
      <c r="N75" s="3826"/>
      <c r="O75" s="2479"/>
      <c r="P75" s="2278"/>
      <c r="Q75" s="1202"/>
      <c r="R75" s="563"/>
      <c r="S75" s="330"/>
      <c r="T75" s="334"/>
      <c r="U75" s="3401"/>
      <c r="V75" s="3460"/>
      <c r="W75" s="310"/>
      <c r="X75" s="2397"/>
      <c r="Y75" s="2396" t="s">
        <v>65</v>
      </c>
    </row>
    <row r="76" spans="1:25" s="71" customFormat="1" ht="15" customHeight="1" thickBot="1">
      <c r="A76" s="2197"/>
      <c r="B76" s="589" t="s">
        <v>3512</v>
      </c>
      <c r="C76" s="318"/>
      <c r="D76" s="1129"/>
      <c r="E76" s="526"/>
      <c r="F76" s="586"/>
      <c r="G76" s="584"/>
      <c r="H76" s="585"/>
      <c r="I76" s="586"/>
      <c r="J76" s="362"/>
      <c r="K76" s="590"/>
      <c r="L76" s="591"/>
      <c r="M76" s="364"/>
      <c r="N76" s="3828"/>
      <c r="O76" s="2570"/>
      <c r="P76" s="3035"/>
      <c r="Q76" s="465"/>
      <c r="R76" s="592"/>
      <c r="S76" s="588"/>
      <c r="T76" s="588"/>
      <c r="U76" s="588"/>
      <c r="V76" s="3465"/>
      <c r="W76" s="588"/>
      <c r="X76" s="2402"/>
      <c r="Y76" s="2435" t="s">
        <v>65</v>
      </c>
    </row>
    <row r="77" spans="1:25" s="71" customFormat="1" ht="15" customHeight="1" thickBot="1">
      <c r="A77" s="4114">
        <v>2011</v>
      </c>
      <c r="B77" s="772" t="s">
        <v>55</v>
      </c>
      <c r="C77" s="281" t="s">
        <v>2298</v>
      </c>
      <c r="D77" s="2897">
        <v>10703620928</v>
      </c>
      <c r="E77" s="224"/>
      <c r="F77" s="281" t="s">
        <v>4479</v>
      </c>
      <c r="G77" s="283">
        <v>122</v>
      </c>
      <c r="H77" s="655"/>
      <c r="I77" s="556">
        <f>ROUND(H77*G77/G77,2)</f>
        <v>0</v>
      </c>
      <c r="J77" s="282" t="s">
        <v>39</v>
      </c>
      <c r="K77" s="557">
        <v>101.82</v>
      </c>
      <c r="L77" s="558">
        <f>IF(OR(ISBLANK(K77),K77=0,H77=0,ISBLANK(H77)),,ROUND(K77+$L$5,2))</f>
        <v>0</v>
      </c>
      <c r="M77" s="515">
        <f>ROUND(I77*L77,2)</f>
        <v>0</v>
      </c>
      <c r="N77" s="3829">
        <f>ROUND(L77/G77,4)</f>
        <v>0</v>
      </c>
      <c r="O77" s="4135">
        <v>10703620928</v>
      </c>
      <c r="P77" s="972" t="s">
        <v>4479</v>
      </c>
      <c r="Q77" s="972">
        <v>122</v>
      </c>
      <c r="R77" s="3373">
        <v>55.66</v>
      </c>
      <c r="S77" s="2648">
        <v>32.74</v>
      </c>
      <c r="T77" s="4942">
        <f>ROUND($S$8*S77,2)</f>
        <v>46.16</v>
      </c>
      <c r="U77" s="3417">
        <f>IF(ISBLANK(O77),,R77+T77)</f>
        <v>101.82</v>
      </c>
      <c r="V77" s="3459" t="s">
        <v>2779</v>
      </c>
      <c r="W77" s="2727">
        <f>IF(ISNUMBER(R77),IF(V77="Y",(K77-T77)))</f>
        <v>55.66</v>
      </c>
      <c r="X77" s="3065">
        <f>ROUND(W77/G77,4)</f>
        <v>0.45619999999999999</v>
      </c>
      <c r="Y77" s="2882" t="b">
        <f>IF(V77="N",IF(ISNUMBER(R77),(R77+T77)/Q77))</f>
        <v>0</v>
      </c>
    </row>
    <row r="78" spans="1:25" s="71" customFormat="1" ht="15" customHeight="1">
      <c r="A78" s="2154"/>
      <c r="B78" s="559" t="s">
        <v>1640</v>
      </c>
      <c r="C78" s="235"/>
      <c r="D78" s="2896"/>
      <c r="E78" s="560"/>
      <c r="F78" s="235"/>
      <c r="G78" s="226"/>
      <c r="H78" s="531"/>
      <c r="I78" s="235"/>
      <c r="J78" s="225"/>
      <c r="K78" s="561"/>
      <c r="L78" s="562"/>
      <c r="M78" s="335"/>
      <c r="N78" s="3826"/>
      <c r="O78" s="3171"/>
      <c r="P78" s="2792"/>
      <c r="Q78" s="2792"/>
      <c r="R78" s="3169"/>
      <c r="S78" s="330"/>
      <c r="T78" s="334"/>
      <c r="U78" s="3401"/>
      <c r="V78" s="3460"/>
      <c r="W78" s="310"/>
      <c r="X78" s="2397"/>
      <c r="Y78" s="2396" t="s">
        <v>65</v>
      </c>
    </row>
    <row r="79" spans="1:25" s="71" customFormat="1" ht="15" customHeight="1">
      <c r="A79" s="2154"/>
      <c r="B79" s="559" t="s">
        <v>1714</v>
      </c>
      <c r="C79" s="519"/>
      <c r="D79" s="2896"/>
      <c r="E79" s="518"/>
      <c r="F79" s="235"/>
      <c r="G79" s="226"/>
      <c r="H79" s="531"/>
      <c r="I79" s="235"/>
      <c r="J79" s="225"/>
      <c r="K79" s="564"/>
      <c r="L79" s="562"/>
      <c r="M79" s="335"/>
      <c r="N79" s="3826"/>
      <c r="O79" s="2515"/>
      <c r="P79" s="2790"/>
      <c r="Q79" s="3037"/>
      <c r="R79" s="563"/>
      <c r="S79" s="330"/>
      <c r="T79" s="334"/>
      <c r="U79" s="3401"/>
      <c r="V79" s="3460"/>
      <c r="W79" s="310"/>
      <c r="X79" s="2397"/>
      <c r="Y79" s="2396" t="s">
        <v>65</v>
      </c>
    </row>
    <row r="80" spans="1:25" s="71" customFormat="1" ht="15" customHeight="1">
      <c r="A80" s="2154"/>
      <c r="B80" s="559" t="s">
        <v>1715</v>
      </c>
      <c r="C80" s="519"/>
      <c r="D80" s="2897"/>
      <c r="E80" s="518"/>
      <c r="F80" s="235"/>
      <c r="G80" s="226"/>
      <c r="H80" s="531"/>
      <c r="I80" s="235"/>
      <c r="J80" s="225"/>
      <c r="K80" s="564"/>
      <c r="L80" s="562"/>
      <c r="M80" s="335"/>
      <c r="N80" s="3826"/>
      <c r="O80" s="3171"/>
      <c r="P80" s="2792"/>
      <c r="Q80" s="2366"/>
      <c r="R80" s="563"/>
      <c r="S80" s="330"/>
      <c r="T80" s="334"/>
      <c r="U80" s="3401"/>
      <c r="V80" s="3460"/>
      <c r="W80" s="310"/>
      <c r="X80" s="2397"/>
      <c r="Y80" s="2396" t="s">
        <v>65</v>
      </c>
    </row>
    <row r="81" spans="1:25" s="71" customFormat="1" ht="15" customHeight="1">
      <c r="A81" s="2154"/>
      <c r="B81" s="559" t="s">
        <v>57</v>
      </c>
      <c r="C81" s="519"/>
      <c r="D81" s="2897"/>
      <c r="E81" s="518"/>
      <c r="F81" s="235"/>
      <c r="G81" s="226"/>
      <c r="H81" s="531"/>
      <c r="I81" s="235"/>
      <c r="J81" s="225"/>
      <c r="K81" s="564"/>
      <c r="L81" s="562"/>
      <c r="M81" s="335"/>
      <c r="N81" s="3826"/>
      <c r="O81" s="2518"/>
      <c r="P81" s="2790"/>
      <c r="Q81" s="2790"/>
      <c r="R81" s="563"/>
      <c r="S81" s="330"/>
      <c r="T81" s="334"/>
      <c r="U81" s="3401"/>
      <c r="V81" s="3460"/>
      <c r="W81" s="310"/>
      <c r="X81" s="2397"/>
      <c r="Y81" s="2396" t="s">
        <v>65</v>
      </c>
    </row>
    <row r="82" spans="1:25" s="71" customFormat="1" ht="15" customHeight="1" thickBot="1">
      <c r="A82" s="2197"/>
      <c r="B82" s="589" t="s">
        <v>52</v>
      </c>
      <c r="C82" s="586"/>
      <c r="D82" s="902"/>
      <c r="E82" s="526"/>
      <c r="F82" s="318"/>
      <c r="G82" s="320"/>
      <c r="H82" s="2105"/>
      <c r="I82" s="318"/>
      <c r="J82" s="319"/>
      <c r="K82" s="590"/>
      <c r="L82" s="591"/>
      <c r="M82" s="364"/>
      <c r="N82" s="3831"/>
      <c r="O82" s="2445"/>
      <c r="P82" s="3036"/>
      <c r="Q82" s="3036"/>
      <c r="R82" s="3194"/>
      <c r="S82" s="591"/>
      <c r="T82" s="591"/>
      <c r="U82" s="591"/>
      <c r="V82" s="3467"/>
      <c r="W82" s="591"/>
      <c r="X82" s="2403"/>
      <c r="Y82" s="2403" t="s">
        <v>65</v>
      </c>
    </row>
    <row r="83" spans="1:25" s="71" customFormat="1" ht="15" customHeight="1" thickBot="1">
      <c r="A83" s="5120">
        <v>2012</v>
      </c>
      <c r="B83" s="4860" t="s">
        <v>3503</v>
      </c>
      <c r="C83" s="4680" t="s">
        <v>3840</v>
      </c>
      <c r="D83" s="4679">
        <v>64130</v>
      </c>
      <c r="E83" s="4861"/>
      <c r="F83" s="556" t="s">
        <v>4456</v>
      </c>
      <c r="G83" s="4647">
        <v>80</v>
      </c>
      <c r="H83" s="655">
        <v>50</v>
      </c>
      <c r="I83" s="556">
        <f>ROUND(H83*G83/G83,2)</f>
        <v>50</v>
      </c>
      <c r="J83" s="282" t="s">
        <v>39</v>
      </c>
      <c r="K83" s="557">
        <v>80</v>
      </c>
      <c r="L83" s="558">
        <f>IF(OR(ISBLANK(K83),K83=0,H83=0,ISBLANK(H83)),,ROUND(K83+$L$5,2))</f>
        <v>80</v>
      </c>
      <c r="M83" s="515">
        <f>ROUND(I83*L83,2)</f>
        <v>4000</v>
      </c>
      <c r="N83" s="3829">
        <f>ROUND(L83/G83,4)</f>
        <v>1</v>
      </c>
      <c r="O83" s="4674"/>
      <c r="P83" s="4675"/>
      <c r="Q83" s="4675"/>
      <c r="R83" s="4676"/>
      <c r="S83" s="4677"/>
      <c r="T83" s="4677"/>
      <c r="U83" s="4677"/>
      <c r="V83" s="4678"/>
      <c r="W83" s="4677"/>
      <c r="X83" s="4664"/>
      <c r="Y83" s="4664"/>
    </row>
    <row r="84" spans="1:25" s="71" customFormat="1" ht="15" customHeight="1">
      <c r="A84" s="4656"/>
      <c r="B84" s="4667" t="s">
        <v>3504</v>
      </c>
      <c r="C84" s="4689"/>
      <c r="D84" s="3577"/>
      <c r="E84" s="4687"/>
      <c r="F84" s="2455"/>
      <c r="G84" s="4646"/>
      <c r="H84" s="531"/>
      <c r="I84" s="4179"/>
      <c r="J84" s="4667"/>
      <c r="K84" s="4668"/>
      <c r="L84" s="4669"/>
      <c r="M84" s="3409"/>
      <c r="N84" s="4665"/>
      <c r="O84" s="4666"/>
      <c r="P84" s="4670"/>
      <c r="Q84" s="4670"/>
      <c r="R84" s="4671"/>
      <c r="S84" s="4669"/>
      <c r="T84" s="4669"/>
      <c r="U84" s="4669"/>
      <c r="V84" s="4672"/>
      <c r="W84" s="4669"/>
      <c r="X84" s="4673"/>
      <c r="Y84" s="4673"/>
    </row>
    <row r="85" spans="1:25" s="71" customFormat="1" ht="15" customHeight="1">
      <c r="A85" s="4656"/>
      <c r="B85" s="4667" t="s">
        <v>3505</v>
      </c>
      <c r="C85" s="4689"/>
      <c r="D85" s="3577"/>
      <c r="E85" s="4687"/>
      <c r="F85" s="2455"/>
      <c r="G85" s="4646"/>
      <c r="H85" s="531"/>
      <c r="I85" s="4179"/>
      <c r="J85" s="4667"/>
      <c r="K85" s="4668"/>
      <c r="L85" s="4669"/>
      <c r="M85" s="3409"/>
      <c r="N85" s="4665"/>
      <c r="O85" s="4666"/>
      <c r="P85" s="4670"/>
      <c r="Q85" s="4670"/>
      <c r="R85" s="4671"/>
      <c r="S85" s="4669"/>
      <c r="T85" s="4669"/>
      <c r="U85" s="4669"/>
      <c r="V85" s="4672"/>
      <c r="W85" s="4669"/>
      <c r="X85" s="4673"/>
      <c r="Y85" s="4673"/>
    </row>
    <row r="86" spans="1:25" s="71" customFormat="1" ht="15" customHeight="1">
      <c r="A86" s="4656"/>
      <c r="B86" s="4667" t="s">
        <v>3506</v>
      </c>
      <c r="C86" s="4689"/>
      <c r="D86" s="3577"/>
      <c r="E86" s="4687"/>
      <c r="F86" s="2455"/>
      <c r="G86" s="4646"/>
      <c r="H86" s="520"/>
      <c r="I86" s="4179"/>
      <c r="J86" s="4667"/>
      <c r="K86" s="4668"/>
      <c r="L86" s="4669"/>
      <c r="M86" s="3409"/>
      <c r="N86" s="4665"/>
      <c r="O86" s="4666"/>
      <c r="P86" s="4670"/>
      <c r="Q86" s="4670"/>
      <c r="R86" s="4671"/>
      <c r="S86" s="4669"/>
      <c r="T86" s="4669"/>
      <c r="U86" s="4669"/>
      <c r="V86" s="4672"/>
      <c r="W86" s="4669"/>
      <c r="X86" s="4673"/>
      <c r="Y86" s="4673"/>
    </row>
    <row r="87" spans="1:25" s="71" customFormat="1" ht="15" customHeight="1">
      <c r="A87" s="4656"/>
      <c r="B87" s="4667" t="s">
        <v>1645</v>
      </c>
      <c r="C87" s="4689"/>
      <c r="D87" s="3577"/>
      <c r="E87" s="4687"/>
      <c r="F87" s="2455"/>
      <c r="G87" s="4646"/>
      <c r="H87" s="531"/>
      <c r="I87" s="4179"/>
      <c r="J87" s="4667"/>
      <c r="K87" s="4668"/>
      <c r="L87" s="4669"/>
      <c r="M87" s="3409"/>
      <c r="N87" s="4665"/>
      <c r="O87" s="4666"/>
      <c r="P87" s="4670"/>
      <c r="Q87" s="4670"/>
      <c r="R87" s="4671"/>
      <c r="S87" s="4669"/>
      <c r="T87" s="4669"/>
      <c r="U87" s="4669"/>
      <c r="V87" s="4672"/>
      <c r="W87" s="4669"/>
      <c r="X87" s="4673"/>
      <c r="Y87" s="4673"/>
    </row>
    <row r="88" spans="1:25" s="71" customFormat="1" ht="15" customHeight="1" thickBot="1">
      <c r="A88" s="4639"/>
      <c r="B88" s="317" t="s">
        <v>3507</v>
      </c>
      <c r="C88" s="3748"/>
      <c r="D88" s="1129"/>
      <c r="E88" s="526"/>
      <c r="F88" s="676"/>
      <c r="G88" s="4645"/>
      <c r="H88" s="2105"/>
      <c r="I88" s="318"/>
      <c r="J88" s="319"/>
      <c r="K88" s="590"/>
      <c r="L88" s="591"/>
      <c r="M88" s="364"/>
      <c r="N88" s="4867"/>
      <c r="O88" s="2445"/>
      <c r="P88" s="4868"/>
      <c r="Q88" s="4868"/>
      <c r="R88" s="592"/>
      <c r="S88" s="591"/>
      <c r="T88" s="591"/>
      <c r="U88" s="591"/>
      <c r="V88" s="3467"/>
      <c r="W88" s="591"/>
      <c r="X88" s="2403"/>
      <c r="Y88" s="2403"/>
    </row>
    <row r="89" spans="1:25" s="71" customFormat="1" ht="15" customHeight="1" thickBot="1">
      <c r="A89" s="5121">
        <v>2013</v>
      </c>
      <c r="B89" s="4860" t="s">
        <v>3501</v>
      </c>
      <c r="C89" s="4689" t="s">
        <v>3606</v>
      </c>
      <c r="D89" s="4352">
        <v>10000038479</v>
      </c>
      <c r="E89" s="4861"/>
      <c r="F89" s="2455" t="s">
        <v>3515</v>
      </c>
      <c r="G89" s="4646">
        <v>105</v>
      </c>
      <c r="H89" s="655">
        <v>50</v>
      </c>
      <c r="I89" s="556">
        <f>ROUND(H89*G89/G89,2)</f>
        <v>50</v>
      </c>
      <c r="J89" s="282" t="s">
        <v>39</v>
      </c>
      <c r="K89" s="557">
        <v>113.07</v>
      </c>
      <c r="L89" s="558">
        <f>IF(OR(ISBLANK(K89),K89=0,H89=0,ISBLANK(H89)),,ROUND(K89+$L$5,2))</f>
        <v>113.07</v>
      </c>
      <c r="M89" s="515">
        <f>ROUND(I89*L89,2)</f>
        <v>5653.5</v>
      </c>
      <c r="N89" s="3829">
        <f>ROUND(L89/G89,4)</f>
        <v>1.0769</v>
      </c>
      <c r="O89" s="4352">
        <v>10000038479</v>
      </c>
      <c r="P89" s="4863" t="s">
        <v>3515</v>
      </c>
      <c r="Q89" s="4863" t="s">
        <v>3516</v>
      </c>
      <c r="R89" s="3373">
        <v>75.5</v>
      </c>
      <c r="S89" s="2648">
        <v>26.65</v>
      </c>
      <c r="T89" s="4942">
        <f>ROUND($S$8*S89,2)</f>
        <v>37.57</v>
      </c>
      <c r="U89" s="3417">
        <f>IF(ISBLANK(O89),,R89+T89)</f>
        <v>113.07</v>
      </c>
      <c r="V89" s="3459" t="s">
        <v>2779</v>
      </c>
      <c r="W89" s="2727">
        <f>IF(ISNUMBER(R89),IF(V89="Y",(K89-T89)))</f>
        <v>75.5</v>
      </c>
      <c r="X89" s="3065">
        <f>ROUND(W89/G89,4)</f>
        <v>0.71899999999999997</v>
      </c>
      <c r="Y89" s="2882" t="b">
        <f>IF(V89="N",IF(ISNUMBER(R89),(R89+T89)/Q89))</f>
        <v>0</v>
      </c>
    </row>
    <row r="90" spans="1:25" s="71" customFormat="1" ht="15" customHeight="1">
      <c r="A90" s="4656"/>
      <c r="B90" s="4667" t="s">
        <v>3502</v>
      </c>
      <c r="C90" s="4689"/>
      <c r="D90" s="3577"/>
      <c r="E90" s="4687"/>
      <c r="F90" s="2455"/>
      <c r="G90" s="4646"/>
      <c r="H90" s="531"/>
      <c r="I90" s="4179"/>
      <c r="J90" s="4667"/>
      <c r="K90" s="4668"/>
      <c r="L90" s="4669"/>
      <c r="M90" s="3409"/>
      <c r="N90" s="4665"/>
      <c r="O90" s="4666"/>
      <c r="P90" s="4670"/>
      <c r="Q90" s="4670"/>
      <c r="R90" s="4671"/>
      <c r="S90" s="4669"/>
      <c r="T90" s="4669"/>
      <c r="U90" s="4669"/>
      <c r="V90" s="4672"/>
      <c r="W90" s="4669"/>
      <c r="X90" s="4673"/>
      <c r="Y90" s="4673"/>
    </row>
    <row r="91" spans="1:25" s="71" customFormat="1" ht="15" customHeight="1">
      <c r="A91" s="4656"/>
      <c r="B91" s="4667" t="s">
        <v>3517</v>
      </c>
      <c r="C91" s="4689"/>
      <c r="D91" s="3577"/>
      <c r="E91" s="4687"/>
      <c r="F91" s="2455"/>
      <c r="G91" s="4646"/>
      <c r="H91" s="531"/>
      <c r="I91" s="4179"/>
      <c r="J91" s="4667"/>
      <c r="K91" s="4668"/>
      <c r="L91" s="4669"/>
      <c r="M91" s="3409"/>
      <c r="N91" s="4665"/>
      <c r="O91" s="4666"/>
      <c r="P91" s="4670"/>
      <c r="Q91" s="4670"/>
      <c r="R91" s="4671"/>
      <c r="S91" s="4669"/>
      <c r="T91" s="4669"/>
      <c r="U91" s="4669"/>
      <c r="V91" s="4672"/>
      <c r="W91" s="4669"/>
      <c r="X91" s="4673"/>
      <c r="Y91" s="4673"/>
    </row>
    <row r="92" spans="1:25" s="71" customFormat="1" ht="15" customHeight="1">
      <c r="A92" s="4656"/>
      <c r="B92" s="4667" t="s">
        <v>3518</v>
      </c>
      <c r="C92" s="4689"/>
      <c r="D92" s="3577"/>
      <c r="E92" s="4687"/>
      <c r="F92" s="2455"/>
      <c r="G92" s="4646"/>
      <c r="H92" s="520"/>
      <c r="I92" s="4179"/>
      <c r="J92" s="4667"/>
      <c r="K92" s="4668"/>
      <c r="L92" s="4669"/>
      <c r="M92" s="3409"/>
      <c r="N92" s="4665"/>
      <c r="O92" s="4666"/>
      <c r="P92" s="4670"/>
      <c r="Q92" s="4670"/>
      <c r="R92" s="4671"/>
      <c r="S92" s="4669"/>
      <c r="T92" s="4669"/>
      <c r="U92" s="4669"/>
      <c r="V92" s="4672"/>
      <c r="W92" s="4669"/>
      <c r="X92" s="4673"/>
      <c r="Y92" s="4673"/>
    </row>
    <row r="93" spans="1:25" s="71" customFormat="1" ht="15" customHeight="1" thickBot="1">
      <c r="A93" s="4639"/>
      <c r="B93" s="317" t="s">
        <v>3519</v>
      </c>
      <c r="C93" s="3748"/>
      <c r="D93" s="1129"/>
      <c r="E93" s="526"/>
      <c r="F93" s="676"/>
      <c r="G93" s="4645"/>
      <c r="H93" s="2105"/>
      <c r="I93" s="318"/>
      <c r="J93" s="319"/>
      <c r="K93" s="590"/>
      <c r="L93" s="591"/>
      <c r="M93" s="364"/>
      <c r="N93" s="4867"/>
      <c r="O93" s="2445"/>
      <c r="P93" s="4868"/>
      <c r="Q93" s="4868"/>
      <c r="R93" s="592"/>
      <c r="S93" s="591"/>
      <c r="T93" s="591"/>
      <c r="U93" s="591"/>
      <c r="V93" s="3467"/>
      <c r="W93" s="591"/>
      <c r="X93" s="2403"/>
      <c r="Y93" s="2403"/>
    </row>
    <row r="94" spans="1:25" s="71" customFormat="1" ht="15" customHeight="1" thickBot="1">
      <c r="A94" s="5121">
        <v>2014</v>
      </c>
      <c r="B94" s="4629" t="s">
        <v>3649</v>
      </c>
      <c r="C94" s="4689" t="s">
        <v>3840</v>
      </c>
      <c r="D94" s="4352" t="s">
        <v>3648</v>
      </c>
      <c r="E94" s="4862"/>
      <c r="F94" s="2455" t="s">
        <v>4457</v>
      </c>
      <c r="G94" s="4646">
        <v>80</v>
      </c>
      <c r="H94" s="577"/>
      <c r="I94" s="556">
        <f>ROUND(H94*G94/G94,2)</f>
        <v>0</v>
      </c>
      <c r="J94" s="282" t="s">
        <v>39</v>
      </c>
      <c r="K94" s="557">
        <v>80</v>
      </c>
      <c r="L94" s="558">
        <f>IF(OR(ISBLANK(K94),K94=0,H94=0,ISBLANK(H94)),,ROUND(K94+$L$5,2))</f>
        <v>0</v>
      </c>
      <c r="M94" s="515">
        <f>ROUND(I94*L94,2)</f>
        <v>0</v>
      </c>
      <c r="N94" s="3829">
        <f>ROUND(L94/G94,4)</f>
        <v>0</v>
      </c>
      <c r="O94" s="4666"/>
      <c r="P94" s="4863"/>
      <c r="Q94" s="4863"/>
      <c r="R94" s="4864"/>
      <c r="S94" s="4123"/>
      <c r="T94" s="4123"/>
      <c r="U94" s="4123"/>
      <c r="V94" s="4865"/>
      <c r="W94" s="4123"/>
      <c r="X94" s="4866"/>
      <c r="Y94" s="4866"/>
    </row>
    <row r="95" spans="1:25" s="71" customFormat="1" ht="15" customHeight="1">
      <c r="A95" s="4656"/>
      <c r="B95" s="4667" t="s">
        <v>3504</v>
      </c>
      <c r="C95" s="4689"/>
      <c r="D95" s="3577"/>
      <c r="E95" s="4687"/>
      <c r="F95" s="2455"/>
      <c r="G95" s="4646"/>
      <c r="H95" s="531"/>
      <c r="I95" s="4179"/>
      <c r="J95" s="4667"/>
      <c r="K95" s="4668"/>
      <c r="L95" s="4669"/>
      <c r="M95" s="3409"/>
      <c r="N95" s="4665"/>
      <c r="O95" s="4666"/>
      <c r="P95" s="4670"/>
      <c r="Q95" s="4670"/>
      <c r="R95" s="4671"/>
      <c r="S95" s="4669"/>
      <c r="T95" s="4669"/>
      <c r="U95" s="4669"/>
      <c r="V95" s="4672"/>
      <c r="W95" s="4669"/>
      <c r="X95" s="4673"/>
      <c r="Y95" s="4673"/>
    </row>
    <row r="96" spans="1:25" s="71" customFormat="1" ht="15" customHeight="1">
      <c r="A96" s="4656"/>
      <c r="B96" s="4667" t="s">
        <v>3505</v>
      </c>
      <c r="C96" s="4689"/>
      <c r="D96" s="3577"/>
      <c r="E96" s="4687"/>
      <c r="F96" s="2455"/>
      <c r="G96" s="4646"/>
      <c r="H96" s="531"/>
      <c r="I96" s="4179"/>
      <c r="J96" s="4667"/>
      <c r="K96" s="4668"/>
      <c r="L96" s="4669"/>
      <c r="M96" s="3409"/>
      <c r="N96" s="4665"/>
      <c r="O96" s="4666"/>
      <c r="P96" s="4670"/>
      <c r="Q96" s="4670"/>
      <c r="R96" s="4671"/>
      <c r="S96" s="4669"/>
      <c r="T96" s="4669"/>
      <c r="U96" s="4669"/>
      <c r="V96" s="4672"/>
      <c r="W96" s="4669"/>
      <c r="X96" s="4673"/>
      <c r="Y96" s="4673"/>
    </row>
    <row r="97" spans="1:25" s="71" customFormat="1" ht="15" customHeight="1">
      <c r="A97" s="4656"/>
      <c r="B97" s="4667" t="s">
        <v>3506</v>
      </c>
      <c r="C97" s="4689"/>
      <c r="D97" s="3577"/>
      <c r="E97" s="4687"/>
      <c r="F97" s="2455"/>
      <c r="G97" s="4646"/>
      <c r="H97" s="531"/>
      <c r="I97" s="4179"/>
      <c r="J97" s="4667"/>
      <c r="K97" s="4668"/>
      <c r="L97" s="4669"/>
      <c r="M97" s="3409"/>
      <c r="N97" s="4665"/>
      <c r="O97" s="4666"/>
      <c r="P97" s="4670"/>
      <c r="Q97" s="4670"/>
      <c r="R97" s="4671"/>
      <c r="S97" s="4669"/>
      <c r="T97" s="4669"/>
      <c r="U97" s="4669"/>
      <c r="V97" s="4672"/>
      <c r="W97" s="4669"/>
      <c r="X97" s="4673"/>
      <c r="Y97" s="4673"/>
    </row>
    <row r="98" spans="1:25" s="71" customFormat="1" ht="15" customHeight="1">
      <c r="A98" s="4656"/>
      <c r="B98" s="4667" t="s">
        <v>1645</v>
      </c>
      <c r="C98" s="4689"/>
      <c r="D98" s="3577"/>
      <c r="E98" s="4687"/>
      <c r="F98" s="2455"/>
      <c r="G98" s="4646"/>
      <c r="H98" s="531"/>
      <c r="I98" s="4179"/>
      <c r="J98" s="4667"/>
      <c r="K98" s="4668"/>
      <c r="L98" s="4669"/>
      <c r="M98" s="3409"/>
      <c r="N98" s="4665"/>
      <c r="O98" s="4666"/>
      <c r="P98" s="4670"/>
      <c r="Q98" s="4670"/>
      <c r="R98" s="4671"/>
      <c r="S98" s="4669"/>
      <c r="T98" s="4669"/>
      <c r="U98" s="4669"/>
      <c r="V98" s="4672"/>
      <c r="W98" s="4669"/>
      <c r="X98" s="4673"/>
      <c r="Y98" s="4673"/>
    </row>
    <row r="99" spans="1:25" s="71" customFormat="1" ht="15" customHeight="1" thickBot="1">
      <c r="A99" s="4639"/>
      <c r="B99" s="317" t="s">
        <v>3507</v>
      </c>
      <c r="C99" s="3748"/>
      <c r="D99" s="1129"/>
      <c r="E99" s="526"/>
      <c r="F99" s="676"/>
      <c r="G99" s="4645"/>
      <c r="H99" s="2105"/>
      <c r="I99" s="318"/>
      <c r="J99" s="319"/>
      <c r="K99" s="590"/>
      <c r="L99" s="591"/>
      <c r="M99" s="364"/>
      <c r="N99" s="4867"/>
      <c r="O99" s="5728"/>
      <c r="P99" s="4868"/>
      <c r="Q99" s="4868"/>
      <c r="R99" s="592"/>
      <c r="S99" s="591"/>
      <c r="T99" s="591"/>
      <c r="U99" s="591"/>
      <c r="V99" s="3467"/>
      <c r="W99" s="591"/>
      <c r="X99" s="2403"/>
      <c r="Y99" s="2403"/>
    </row>
    <row r="100" spans="1:25" s="71" customFormat="1" ht="15" customHeight="1" thickBot="1">
      <c r="A100" s="5121">
        <v>2015</v>
      </c>
      <c r="B100" s="4629" t="s">
        <v>4279</v>
      </c>
      <c r="C100" s="4689" t="s">
        <v>4274</v>
      </c>
      <c r="D100" s="4352">
        <v>40011</v>
      </c>
      <c r="E100" s="4862"/>
      <c r="F100" s="2455" t="s">
        <v>4147</v>
      </c>
      <c r="G100" s="4646">
        <v>160</v>
      </c>
      <c r="H100" s="655">
        <v>500</v>
      </c>
      <c r="I100" s="2455">
        <f>ROUND(H100*G100/G100,2)</f>
        <v>500</v>
      </c>
      <c r="J100" s="4121" t="s">
        <v>39</v>
      </c>
      <c r="K100" s="4122">
        <v>132</v>
      </c>
      <c r="L100" s="4123">
        <f>IF(OR(ISBLANK(K100),K100=0,H100=0,ISBLANK(H100)),,ROUND(K100+$L$5,2))</f>
        <v>132</v>
      </c>
      <c r="M100" s="4009">
        <f>ROUND(I100*L100,2)</f>
        <v>66000</v>
      </c>
      <c r="N100" s="3825">
        <f>ROUND(L100/G100,4)</f>
        <v>0.82499999999999996</v>
      </c>
      <c r="O100" s="4666"/>
      <c r="P100" s="4863"/>
      <c r="Q100" s="4863"/>
      <c r="R100" s="4864"/>
      <c r="S100" s="4123"/>
      <c r="T100" s="4123"/>
      <c r="U100" s="4123"/>
      <c r="V100" s="4865"/>
      <c r="W100" s="4123"/>
      <c r="X100" s="4866"/>
      <c r="Y100" s="4866"/>
    </row>
    <row r="101" spans="1:25" s="71" customFormat="1" ht="15" customHeight="1">
      <c r="A101" s="4656"/>
      <c r="B101" s="4667" t="s">
        <v>4275</v>
      </c>
      <c r="C101" s="4689"/>
      <c r="D101" s="3577"/>
      <c r="E101" s="4687"/>
      <c r="F101" s="2455"/>
      <c r="G101" s="4646"/>
      <c r="H101" s="531"/>
      <c r="I101" s="4179"/>
      <c r="J101" s="4667"/>
      <c r="K101" s="4668"/>
      <c r="L101" s="4669"/>
      <c r="M101" s="3409"/>
      <c r="N101" s="4665"/>
      <c r="O101" s="4666"/>
      <c r="P101" s="4670"/>
      <c r="Q101" s="4670"/>
      <c r="R101" s="4671"/>
      <c r="S101" s="4669"/>
      <c r="T101" s="4669"/>
      <c r="U101" s="4669"/>
      <c r="V101" s="4672"/>
      <c r="W101" s="4669"/>
      <c r="X101" s="4673"/>
      <c r="Y101" s="4673"/>
    </row>
    <row r="102" spans="1:25" s="71" customFormat="1" ht="15" customHeight="1">
      <c r="A102" s="4656"/>
      <c r="B102" s="4121" t="s">
        <v>4276</v>
      </c>
      <c r="C102" s="4689"/>
      <c r="D102" s="3577"/>
      <c r="E102" s="4687"/>
      <c r="F102" s="2455"/>
      <c r="G102" s="4646"/>
      <c r="H102" s="531"/>
      <c r="I102" s="4179"/>
      <c r="J102" s="4667"/>
      <c r="K102" s="4668"/>
      <c r="L102" s="4669"/>
      <c r="M102" s="3409"/>
      <c r="N102" s="4665"/>
      <c r="O102" s="4666"/>
      <c r="P102" s="4670"/>
      <c r="Q102" s="4670"/>
      <c r="R102" s="4671"/>
      <c r="S102" s="4669"/>
      <c r="T102" s="4669"/>
      <c r="U102" s="4669"/>
      <c r="V102" s="4672"/>
      <c r="W102" s="4669"/>
      <c r="X102" s="4673"/>
      <c r="Y102" s="4673"/>
    </row>
    <row r="103" spans="1:25" s="71" customFormat="1" ht="15" customHeight="1">
      <c r="A103" s="4656"/>
      <c r="B103" s="5726" t="s">
        <v>4277</v>
      </c>
      <c r="C103" s="4689"/>
      <c r="D103" s="3577"/>
      <c r="E103" s="4687"/>
      <c r="F103" s="2455"/>
      <c r="G103" s="4646"/>
      <c r="H103" s="531"/>
      <c r="I103" s="4179"/>
      <c r="J103" s="4667"/>
      <c r="K103" s="4668"/>
      <c r="L103" s="4669"/>
      <c r="M103" s="3409"/>
      <c r="N103" s="4665"/>
      <c r="O103" s="4666"/>
      <c r="P103" s="4670"/>
      <c r="Q103" s="4670"/>
      <c r="R103" s="4671"/>
      <c r="S103" s="4669"/>
      <c r="T103" s="4669"/>
      <c r="U103" s="4669"/>
      <c r="V103" s="4672"/>
      <c r="W103" s="4669"/>
      <c r="X103" s="4673"/>
      <c r="Y103" s="4673"/>
    </row>
    <row r="104" spans="1:25" s="71" customFormat="1" ht="15" customHeight="1" thickBot="1">
      <c r="A104" s="4639"/>
      <c r="B104" s="287" t="s">
        <v>4278</v>
      </c>
      <c r="C104" s="3748"/>
      <c r="D104" s="143"/>
      <c r="E104" s="4681"/>
      <c r="F104" s="676"/>
      <c r="G104" s="4645"/>
      <c r="H104" s="675"/>
      <c r="I104" s="676"/>
      <c r="J104" s="469"/>
      <c r="K104" s="4688"/>
      <c r="L104" s="4685"/>
      <c r="M104" s="956"/>
      <c r="N104" s="4867"/>
      <c r="O104" s="4682"/>
      <c r="P104" s="4683"/>
      <c r="Q104" s="4683"/>
      <c r="R104" s="4684"/>
      <c r="S104" s="4685"/>
      <c r="T104" s="4685"/>
      <c r="U104" s="4685"/>
      <c r="V104" s="4686"/>
      <c r="W104" s="4685"/>
      <c r="X104" s="4663"/>
      <c r="Y104" s="4663"/>
    </row>
    <row r="105" spans="1:25" ht="15" customHeight="1" thickBot="1">
      <c r="A105" s="5121">
        <v>2016</v>
      </c>
      <c r="B105" s="4629" t="s">
        <v>4282</v>
      </c>
      <c r="C105" s="4689" t="s">
        <v>2704</v>
      </c>
      <c r="D105" s="4352">
        <v>792405</v>
      </c>
      <c r="E105" s="4862"/>
      <c r="F105" s="2455" t="s">
        <v>4396</v>
      </c>
      <c r="G105" s="4646">
        <v>102</v>
      </c>
      <c r="H105" s="655"/>
      <c r="I105" s="556">
        <f>ROUND(H105*G105/G105,2)</f>
        <v>0</v>
      </c>
      <c r="J105" s="282" t="s">
        <v>39</v>
      </c>
      <c r="K105" s="557">
        <v>105.01</v>
      </c>
      <c r="L105" s="558">
        <f>IF(OR(ISBLANK(K105),K105=0,H105=0,ISBLANK(H105)),,ROUND(K105+$L$5,2))</f>
        <v>0</v>
      </c>
      <c r="M105" s="515">
        <f>ROUND(I105*L105,2)</f>
        <v>0</v>
      </c>
      <c r="N105" s="3829">
        <f>ROUND(L105/G105,4)</f>
        <v>0</v>
      </c>
      <c r="O105" s="4666">
        <v>792405</v>
      </c>
      <c r="P105" s="4863" t="s">
        <v>3309</v>
      </c>
      <c r="Q105" s="4863" t="s">
        <v>4284</v>
      </c>
      <c r="R105" s="5579">
        <v>75.2</v>
      </c>
      <c r="S105" s="2648">
        <v>21.14</v>
      </c>
      <c r="T105" s="4942">
        <f>ROUND($S$8*S105,2)</f>
        <v>29.81</v>
      </c>
      <c r="U105" s="3417">
        <f>IF(ISBLANK(O105),,R105+T105)</f>
        <v>105.01</v>
      </c>
      <c r="V105" s="3459" t="s">
        <v>2779</v>
      </c>
      <c r="W105" s="2727">
        <f>IF(ISNUMBER(R105),IF(V105="Y",(K105-T105)))</f>
        <v>75.2</v>
      </c>
      <c r="X105" s="3065">
        <f>ROUND(W105/G105,4)</f>
        <v>0.73729999999999996</v>
      </c>
      <c r="Y105" s="2882" t="b">
        <f>IF(V105="N",IF(ISNUMBER(R105),(R105+T105)/Q105))</f>
        <v>0</v>
      </c>
    </row>
    <row r="106" spans="1:25" ht="15" customHeight="1">
      <c r="A106" s="4656"/>
      <c r="B106" s="4667" t="s">
        <v>3504</v>
      </c>
      <c r="C106" s="4689"/>
      <c r="D106" s="3577"/>
      <c r="E106" s="4687"/>
      <c r="F106" s="2455"/>
      <c r="G106" s="4646"/>
      <c r="H106" s="531"/>
      <c r="I106" s="4179"/>
      <c r="J106" s="4667"/>
      <c r="K106" s="4668"/>
      <c r="L106" s="4669"/>
      <c r="M106" s="3409"/>
      <c r="N106" s="4665"/>
      <c r="O106" s="4666"/>
      <c r="P106" s="4670"/>
      <c r="Q106" s="4670"/>
      <c r="R106" s="4671"/>
      <c r="S106" s="4669"/>
      <c r="T106" s="4669"/>
      <c r="U106" s="4669"/>
      <c r="V106" s="4672"/>
      <c r="W106" s="4669"/>
      <c r="X106" s="4673"/>
      <c r="Y106" s="4673"/>
    </row>
    <row r="107" spans="1:25" ht="15" customHeight="1">
      <c r="A107" s="4656"/>
      <c r="B107" s="4667" t="s">
        <v>3505</v>
      </c>
      <c r="C107" s="4689"/>
      <c r="D107" s="3577"/>
      <c r="E107" s="4687"/>
      <c r="F107" s="2455"/>
      <c r="G107" s="4646"/>
      <c r="H107" s="531"/>
      <c r="I107" s="4179"/>
      <c r="J107" s="4667"/>
      <c r="K107" s="4668"/>
      <c r="L107" s="4669"/>
      <c r="M107" s="3409"/>
      <c r="N107" s="4665"/>
      <c r="O107" s="4666"/>
      <c r="P107" s="4670"/>
      <c r="Q107" s="4670"/>
      <c r="R107" s="4671"/>
      <c r="S107" s="4669"/>
      <c r="T107" s="4669"/>
      <c r="U107" s="4669"/>
      <c r="V107" s="4672"/>
      <c r="W107" s="4669"/>
      <c r="X107" s="4673"/>
      <c r="Y107" s="4673"/>
    </row>
    <row r="108" spans="1:25" ht="15" customHeight="1">
      <c r="A108" s="4656"/>
      <c r="B108" s="4667" t="s">
        <v>4283</v>
      </c>
      <c r="C108" s="4689"/>
      <c r="D108" s="3577"/>
      <c r="E108" s="4687"/>
      <c r="F108" s="2455"/>
      <c r="G108" s="4646"/>
      <c r="H108" s="531"/>
      <c r="I108" s="4179"/>
      <c r="J108" s="4667"/>
      <c r="K108" s="4668"/>
      <c r="L108" s="4669"/>
      <c r="M108" s="3409"/>
      <c r="N108" s="4665"/>
      <c r="O108" s="4666"/>
      <c r="P108" s="4670"/>
      <c r="Q108" s="4670"/>
      <c r="R108" s="4671"/>
      <c r="S108" s="4669"/>
      <c r="T108" s="4669"/>
      <c r="U108" s="4669"/>
      <c r="V108" s="4672"/>
      <c r="W108" s="4669"/>
      <c r="X108" s="4673"/>
      <c r="Y108" s="4673"/>
    </row>
    <row r="109" spans="1:25" ht="15" customHeight="1">
      <c r="A109" s="4656"/>
      <c r="B109" s="4667" t="s">
        <v>1645</v>
      </c>
      <c r="C109" s="4689"/>
      <c r="D109" s="3577"/>
      <c r="E109" s="4687"/>
      <c r="F109" s="2455"/>
      <c r="G109" s="4646"/>
      <c r="H109" s="531"/>
      <c r="I109" s="4179"/>
      <c r="J109" s="4667"/>
      <c r="K109" s="4668"/>
      <c r="L109" s="4669"/>
      <c r="M109" s="3409"/>
      <c r="N109" s="4665"/>
      <c r="O109" s="4666"/>
      <c r="P109" s="4670"/>
      <c r="Q109" s="4670"/>
      <c r="R109" s="4671"/>
      <c r="S109" s="4669"/>
      <c r="T109" s="4669"/>
      <c r="U109" s="4669"/>
      <c r="V109" s="4672"/>
      <c r="W109" s="4669"/>
      <c r="X109" s="4673"/>
      <c r="Y109" s="4673"/>
    </row>
    <row r="110" spans="1:25" ht="15" customHeight="1" thickBot="1">
      <c r="A110" s="4639"/>
      <c r="B110" s="317" t="s">
        <v>4281</v>
      </c>
      <c r="C110" s="3748"/>
      <c r="D110" s="1129"/>
      <c r="E110" s="526"/>
      <c r="F110" s="676"/>
      <c r="G110" s="4645"/>
      <c r="H110" s="2105"/>
      <c r="I110" s="318"/>
      <c r="J110" s="319"/>
      <c r="K110" s="590"/>
      <c r="L110" s="591"/>
      <c r="M110" s="364"/>
      <c r="N110" s="4867"/>
      <c r="O110" s="3198"/>
      <c r="P110" s="3198"/>
      <c r="Q110" s="3198"/>
      <c r="R110" s="3198"/>
      <c r="S110" s="2320"/>
      <c r="T110" s="2320"/>
      <c r="U110" s="2320"/>
      <c r="V110" s="2320"/>
      <c r="W110" s="2320"/>
      <c r="X110" s="2320"/>
      <c r="Y110" s="2320"/>
    </row>
    <row r="111" spans="1:25" ht="13.9" customHeight="1" thickBot="1">
      <c r="A111" s="654"/>
      <c r="B111" s="570" t="s">
        <v>58</v>
      </c>
      <c r="C111" s="650"/>
      <c r="D111" s="4358"/>
      <c r="E111" s="572"/>
      <c r="F111" s="650"/>
      <c r="G111" s="651"/>
      <c r="H111" s="652"/>
      <c r="I111" s="653"/>
      <c r="J111" s="654"/>
      <c r="K111" s="652"/>
      <c r="L111" s="653"/>
      <c r="M111" s="653"/>
      <c r="N111" s="3837"/>
      <c r="O111" s="5727" t="s">
        <v>3073</v>
      </c>
      <c r="P111" s="653"/>
      <c r="Q111" s="5746">
        <v>100103</v>
      </c>
      <c r="R111" s="2472"/>
      <c r="S111" s="761"/>
      <c r="T111" s="761"/>
      <c r="U111" s="761"/>
      <c r="V111" s="3463"/>
      <c r="W111" s="761"/>
      <c r="X111" s="2408"/>
      <c r="Y111" s="2408"/>
    </row>
    <row r="112" spans="1:25" s="71" customFormat="1" ht="15" customHeight="1" thickBot="1">
      <c r="A112" s="4115">
        <v>2017</v>
      </c>
      <c r="B112" s="775" t="s">
        <v>61</v>
      </c>
      <c r="C112" s="281" t="s">
        <v>2309</v>
      </c>
      <c r="D112" s="2897">
        <v>10703120928</v>
      </c>
      <c r="E112" s="224"/>
      <c r="F112" s="281" t="s">
        <v>1051</v>
      </c>
      <c r="G112" s="283">
        <v>132</v>
      </c>
      <c r="H112" s="577"/>
      <c r="I112" s="556">
        <f>ROUND(H112*G112/G112,2)</f>
        <v>0</v>
      </c>
      <c r="J112" s="282" t="s">
        <v>39</v>
      </c>
      <c r="K112" s="368">
        <v>110.18</v>
      </c>
      <c r="L112" s="558">
        <f>IF(OR(ISBLANK(K112),K112=0,H112=0,ISBLANK(H112)),,ROUND(K112+$L$5,2))</f>
        <v>0</v>
      </c>
      <c r="M112" s="515">
        <f>ROUND(I112*L112,2)</f>
        <v>0</v>
      </c>
      <c r="N112" s="3829">
        <f>ROUND(L112/G112,4)</f>
        <v>0</v>
      </c>
      <c r="O112" s="2562">
        <v>10703120928</v>
      </c>
      <c r="P112" s="2723" t="s">
        <v>1051</v>
      </c>
      <c r="Q112" s="283">
        <v>132</v>
      </c>
      <c r="R112" s="3373">
        <v>62.61</v>
      </c>
      <c r="S112" s="2648">
        <v>33.74</v>
      </c>
      <c r="T112" s="4942">
        <f>ROUND($S$8*S112,2)</f>
        <v>47.57</v>
      </c>
      <c r="U112" s="3417">
        <f>IF(ISBLANK(O112),,R112+T112)</f>
        <v>110.18</v>
      </c>
      <c r="V112" s="3459" t="s">
        <v>2779</v>
      </c>
      <c r="W112" s="2727">
        <f>IF(ISNUMBER(R112),IF(V112="Y",(K112-T112)))</f>
        <v>62.610000000000007</v>
      </c>
      <c r="X112" s="3065">
        <f>ROUND(W112/G112,4)</f>
        <v>0.4743</v>
      </c>
      <c r="Y112" s="2882" t="b">
        <f>IF(V112="N",IF(ISNUMBER(R112),(R112+T112)/Q112))</f>
        <v>0</v>
      </c>
    </row>
    <row r="113" spans="1:25" s="71" customFormat="1" ht="15" customHeight="1">
      <c r="A113" s="2154"/>
      <c r="B113" s="559" t="s">
        <v>1664</v>
      </c>
      <c r="C113" s="814"/>
      <c r="D113" s="2897"/>
      <c r="E113" s="3115"/>
      <c r="F113" s="235"/>
      <c r="G113" s="226"/>
      <c r="H113" s="531"/>
      <c r="I113" s="235"/>
      <c r="J113" s="225"/>
      <c r="K113" s="680"/>
      <c r="L113" s="562"/>
      <c r="M113" s="335"/>
      <c r="N113" s="3826"/>
      <c r="O113" s="1092"/>
      <c r="P113" s="2685"/>
      <c r="Q113" s="249"/>
      <c r="R113" s="202"/>
      <c r="S113" s="330"/>
      <c r="T113" s="334"/>
      <c r="U113" s="3401"/>
      <c r="V113" s="3460"/>
      <c r="W113" s="310"/>
      <c r="X113" s="3116"/>
      <c r="Y113" s="3116"/>
    </row>
    <row r="114" spans="1:25" s="71" customFormat="1" ht="15" customHeight="1">
      <c r="A114" s="2154"/>
      <c r="B114" s="559" t="s">
        <v>1663</v>
      </c>
      <c r="C114" s="2723"/>
      <c r="D114" s="2896"/>
      <c r="E114" s="518"/>
      <c r="F114" s="235"/>
      <c r="G114" s="226"/>
      <c r="H114" s="531"/>
      <c r="I114" s="235"/>
      <c r="J114" s="330"/>
      <c r="K114" s="564"/>
      <c r="L114" s="599"/>
      <c r="M114" s="335"/>
      <c r="N114" s="3826"/>
      <c r="O114" s="2479"/>
      <c r="P114" s="2278"/>
      <c r="Q114" s="1202"/>
      <c r="R114" s="563"/>
      <c r="S114" s="330"/>
      <c r="T114" s="334"/>
      <c r="U114" s="3401"/>
      <c r="V114" s="3460"/>
      <c r="W114" s="310"/>
      <c r="X114" s="2397"/>
      <c r="Y114" s="2396" t="s">
        <v>65</v>
      </c>
    </row>
    <row r="115" spans="1:25" s="71" customFormat="1" ht="15" customHeight="1">
      <c r="A115" s="2154"/>
      <c r="B115" s="559" t="s">
        <v>1665</v>
      </c>
      <c r="C115" s="235"/>
      <c r="D115" s="2897"/>
      <c r="E115" s="518"/>
      <c r="F115" s="519"/>
      <c r="G115" s="268"/>
      <c r="H115" s="520"/>
      <c r="I115" s="519"/>
      <c r="J115" s="330"/>
      <c r="K115" s="564"/>
      <c r="L115" s="599"/>
      <c r="M115" s="335"/>
      <c r="N115" s="3826"/>
      <c r="O115" s="2560"/>
      <c r="P115" s="2699"/>
      <c r="Q115" s="2763"/>
      <c r="R115" s="563"/>
      <c r="S115" s="330"/>
      <c r="T115" s="334"/>
      <c r="U115" s="3401"/>
      <c r="V115" s="3460"/>
      <c r="W115" s="310"/>
      <c r="X115" s="2397"/>
      <c r="Y115" s="2396" t="s">
        <v>89</v>
      </c>
    </row>
    <row r="116" spans="1:25" s="71" customFormat="1" ht="15" customHeight="1">
      <c r="A116" s="2154"/>
      <c r="B116" s="559" t="s">
        <v>1666</v>
      </c>
      <c r="C116" s="235"/>
      <c r="D116" s="4350"/>
      <c r="E116" s="518"/>
      <c r="F116" s="519"/>
      <c r="G116" s="268"/>
      <c r="H116" s="520"/>
      <c r="I116" s="519"/>
      <c r="J116" s="330"/>
      <c r="K116" s="564"/>
      <c r="L116" s="562"/>
      <c r="M116" s="335"/>
      <c r="N116" s="3826"/>
      <c r="O116" s="2437"/>
      <c r="P116" s="2749"/>
      <c r="Q116" s="2576"/>
      <c r="R116" s="5506"/>
      <c r="S116" s="5500"/>
      <c r="T116" s="5500"/>
      <c r="U116" s="4669"/>
      <c r="V116" s="4672"/>
      <c r="W116" s="4669"/>
      <c r="X116" s="4673"/>
      <c r="Y116" s="4673"/>
    </row>
    <row r="117" spans="1:25" s="71" customFormat="1" ht="15" customHeight="1">
      <c r="A117" s="2154"/>
      <c r="B117" s="559" t="s">
        <v>1667</v>
      </c>
      <c r="C117" s="235"/>
      <c r="D117" s="2897"/>
      <c r="E117" s="518"/>
      <c r="F117" s="519"/>
      <c r="G117" s="268"/>
      <c r="H117" s="520"/>
      <c r="I117" s="519"/>
      <c r="J117" s="330"/>
      <c r="K117" s="564"/>
      <c r="L117" s="562"/>
      <c r="M117" s="335"/>
      <c r="N117" s="3826"/>
      <c r="O117" s="2479"/>
      <c r="P117" s="2278"/>
      <c r="Q117" s="1202"/>
      <c r="R117" s="563"/>
      <c r="S117" s="330"/>
      <c r="T117" s="334"/>
      <c r="U117" s="3401"/>
      <c r="V117" s="3460"/>
      <c r="W117" s="1199"/>
      <c r="X117" s="2397"/>
      <c r="Y117" s="2396" t="s">
        <v>89</v>
      </c>
    </row>
    <row r="118" spans="1:25" s="71" customFormat="1" ht="15" customHeight="1" thickBot="1">
      <c r="A118" s="2197"/>
      <c r="B118" s="589" t="s">
        <v>1668</v>
      </c>
      <c r="C118" s="318"/>
      <c r="D118" s="5499"/>
      <c r="E118" s="526"/>
      <c r="F118" s="586"/>
      <c r="G118" s="584"/>
      <c r="H118" s="585"/>
      <c r="I118" s="586"/>
      <c r="J118" s="362"/>
      <c r="K118" s="590"/>
      <c r="L118" s="591"/>
      <c r="M118" s="364"/>
      <c r="N118" s="3831"/>
      <c r="O118" s="1644"/>
      <c r="P118" s="849"/>
      <c r="Q118" s="849"/>
      <c r="R118" s="631"/>
      <c r="S118" s="362"/>
      <c r="T118" s="363"/>
      <c r="U118" s="363"/>
      <c r="V118" s="3430"/>
      <c r="W118" s="323"/>
      <c r="X118" s="2399"/>
      <c r="Y118" s="2434" t="s">
        <v>65</v>
      </c>
    </row>
    <row r="119" spans="1:25" s="71" customFormat="1" ht="15" customHeight="1" thickBot="1">
      <c r="A119" s="4114">
        <v>2018</v>
      </c>
      <c r="B119" s="774" t="s">
        <v>1626</v>
      </c>
      <c r="C119" s="281" t="s">
        <v>2309</v>
      </c>
      <c r="D119" s="2449">
        <v>10299010928</v>
      </c>
      <c r="E119" s="224"/>
      <c r="F119" s="281" t="s">
        <v>4047</v>
      </c>
      <c r="G119" s="283">
        <v>192</v>
      </c>
      <c r="H119" s="577"/>
      <c r="I119" s="556">
        <f>ROUND(H119*G119/G119,2)</f>
        <v>0</v>
      </c>
      <c r="J119" s="282" t="s">
        <v>39</v>
      </c>
      <c r="K119" s="5828">
        <v>129.47999999999999</v>
      </c>
      <c r="L119" s="558">
        <f>IF(OR(ISBLANK(K119),K119=0,H119=0,ISBLANK(H119)),,ROUND(K119+$L$5,2))</f>
        <v>0</v>
      </c>
      <c r="M119" s="515">
        <f>ROUND(I119*L119,2)</f>
        <v>0</v>
      </c>
      <c r="N119" s="3829">
        <f>ROUND(L119/G119,4)</f>
        <v>0</v>
      </c>
      <c r="O119" s="2449">
        <v>10299010928</v>
      </c>
      <c r="P119" s="281" t="s">
        <v>4047</v>
      </c>
      <c r="Q119" s="283">
        <v>192</v>
      </c>
      <c r="R119" s="5579">
        <v>74.069999999999993</v>
      </c>
      <c r="S119" s="2648">
        <v>39.299999999999997</v>
      </c>
      <c r="T119" s="4942">
        <f>ROUND($S$8*S119,2)</f>
        <v>55.41</v>
      </c>
      <c r="U119" s="3417">
        <f>IF(ISBLANK(O119),,R119+T119)</f>
        <v>129.47999999999999</v>
      </c>
      <c r="V119" s="3459" t="s">
        <v>2779</v>
      </c>
      <c r="W119" s="2727">
        <f>IF(ISNUMBER(R119),IF(V119="Y",(K119-T119)))</f>
        <v>74.069999999999993</v>
      </c>
      <c r="X119" s="3065">
        <f>ROUND(W119/G119,4)</f>
        <v>0.38579999999999998</v>
      </c>
      <c r="Y119" s="2882" t="b">
        <f>IF(V119="N",IF(ISNUMBER(R119),(R119+T119)/Q119))</f>
        <v>0</v>
      </c>
    </row>
    <row r="120" spans="1:25" s="71" customFormat="1" ht="15" customHeight="1">
      <c r="A120" s="2154"/>
      <c r="B120" s="2585" t="s">
        <v>1669</v>
      </c>
      <c r="C120" s="600" t="s">
        <v>3841</v>
      </c>
      <c r="D120" s="4364">
        <v>55000</v>
      </c>
      <c r="E120" s="663"/>
      <c r="F120" s="600" t="s">
        <v>1197</v>
      </c>
      <c r="G120" s="296">
        <v>64</v>
      </c>
      <c r="H120" s="520"/>
      <c r="I120" s="600">
        <f>ROUND(H119*G119/G120,2)</f>
        <v>0</v>
      </c>
      <c r="J120" s="295" t="s">
        <v>39</v>
      </c>
      <c r="K120" s="353">
        <v>37</v>
      </c>
      <c r="L120" s="562">
        <f>IF(OR(ISBLANK(K120),K120=0,H119=0,ISBLANK(H119)),,ROUND(K120+$L$5,2))</f>
        <v>0</v>
      </c>
      <c r="M120" s="335">
        <f>ROUND(I120*L120,2)</f>
        <v>0</v>
      </c>
      <c r="N120" s="3826">
        <f>ROUND(L120/G120,4)</f>
        <v>0</v>
      </c>
      <c r="O120" s="2479"/>
      <c r="P120" s="2278"/>
      <c r="Q120" s="1202"/>
      <c r="R120" s="3067"/>
      <c r="S120" s="2648" t="s">
        <v>65</v>
      </c>
      <c r="T120" s="2656" t="s">
        <v>89</v>
      </c>
      <c r="U120" s="2656"/>
      <c r="V120" s="3427"/>
      <c r="W120" s="2727" t="s">
        <v>65</v>
      </c>
      <c r="X120" s="3065" t="s">
        <v>65</v>
      </c>
      <c r="Y120" s="3065" t="s">
        <v>65</v>
      </c>
    </row>
    <row r="121" spans="1:25" s="71" customFormat="1" ht="15" customHeight="1">
      <c r="A121" s="2155"/>
      <c r="B121" s="2585" t="s">
        <v>3388</v>
      </c>
      <c r="C121" s="602"/>
      <c r="D121" s="4364"/>
      <c r="E121" s="603"/>
      <c r="F121" s="602"/>
      <c r="G121" s="604"/>
      <c r="H121" s="601"/>
      <c r="I121" s="602"/>
      <c r="J121" s="357"/>
      <c r="K121" s="605"/>
      <c r="L121" s="606"/>
      <c r="M121" s="607"/>
      <c r="N121" s="3827"/>
      <c r="O121" s="2636"/>
      <c r="P121" s="2796"/>
      <c r="Q121" s="2815"/>
      <c r="R121" s="597"/>
      <c r="S121" s="330"/>
      <c r="T121" s="334"/>
      <c r="U121" s="3401"/>
      <c r="V121" s="3460"/>
      <c r="W121" s="310"/>
      <c r="X121" s="2397"/>
      <c r="Y121" s="2396" t="s">
        <v>65</v>
      </c>
    </row>
    <row r="122" spans="1:25" s="71" customFormat="1" ht="15" customHeight="1">
      <c r="A122" s="2155"/>
      <c r="B122" s="2591" t="s">
        <v>3389</v>
      </c>
      <c r="C122" s="602"/>
      <c r="D122" s="4364"/>
      <c r="E122" s="603"/>
      <c r="F122" s="602"/>
      <c r="G122" s="604"/>
      <c r="H122" s="601"/>
      <c r="I122" s="602"/>
      <c r="J122" s="357"/>
      <c r="K122" s="605"/>
      <c r="L122" s="606"/>
      <c r="M122" s="607"/>
      <c r="N122" s="3827"/>
      <c r="O122" s="2636"/>
      <c r="P122" s="2796"/>
      <c r="Q122" s="2815"/>
      <c r="R122" s="597"/>
      <c r="S122" s="330"/>
      <c r="T122" s="334"/>
      <c r="U122" s="3401"/>
      <c r="V122" s="3460"/>
      <c r="W122" s="310"/>
      <c r="X122" s="2397"/>
      <c r="Y122" s="2396" t="s">
        <v>65</v>
      </c>
    </row>
    <row r="123" spans="1:25" s="71" customFormat="1" ht="15" customHeight="1" thickBot="1">
      <c r="A123" s="2155"/>
      <c r="B123" s="596"/>
      <c r="C123" s="489"/>
      <c r="D123" s="4885"/>
      <c r="E123" s="608"/>
      <c r="F123" s="489"/>
      <c r="G123" s="934"/>
      <c r="H123" s="601"/>
      <c r="I123" s="602"/>
      <c r="J123" s="357"/>
      <c r="K123" s="605"/>
      <c r="L123" s="606"/>
      <c r="M123" s="607"/>
      <c r="N123" s="3827"/>
      <c r="O123" s="18"/>
      <c r="P123" s="2789"/>
      <c r="Q123" s="2789"/>
      <c r="R123" s="3193"/>
      <c r="S123" s="362"/>
      <c r="T123" s="363"/>
      <c r="U123" s="363"/>
      <c r="V123" s="3430"/>
      <c r="W123" s="323"/>
      <c r="X123" s="2399"/>
      <c r="Y123" s="2435" t="s">
        <v>65</v>
      </c>
    </row>
    <row r="124" spans="1:25" s="71" customFormat="1" ht="15" customHeight="1" thickBot="1">
      <c r="A124" s="4114">
        <v>2019</v>
      </c>
      <c r="B124" s="774" t="s">
        <v>1627</v>
      </c>
      <c r="C124" s="4883" t="s">
        <v>2300</v>
      </c>
      <c r="D124" s="4364">
        <v>54410</v>
      </c>
      <c r="E124" s="4120"/>
      <c r="F124" s="4883" t="s">
        <v>2796</v>
      </c>
      <c r="G124" s="4884">
        <v>107</v>
      </c>
      <c r="H124" s="577">
        <v>200</v>
      </c>
      <c r="I124" s="610">
        <f>ROUND(H124*G124/G124,2)</f>
        <v>200</v>
      </c>
      <c r="J124" s="611" t="s">
        <v>39</v>
      </c>
      <c r="K124" s="5828">
        <v>72.48</v>
      </c>
      <c r="L124" s="612">
        <f>IF(OR(ISBLANK(K124),K124=0,H124=0,ISBLANK(H124)),,ROUND(K124+$L$5,2))</f>
        <v>72.48</v>
      </c>
      <c r="M124" s="613">
        <f>ROUND(I124*L124,2)</f>
        <v>14496</v>
      </c>
      <c r="N124" s="3829">
        <f>ROUND(L124/G124,4)</f>
        <v>0.6774</v>
      </c>
      <c r="O124" s="2856">
        <v>54410</v>
      </c>
      <c r="P124" s="2788" t="s">
        <v>63</v>
      </c>
      <c r="Q124" s="39">
        <v>107</v>
      </c>
      <c r="R124" s="3373">
        <v>53.57</v>
      </c>
      <c r="S124" s="2648">
        <v>14.59</v>
      </c>
      <c r="T124" s="4942">
        <f>ROUND($S$8*S124,2)</f>
        <v>20.57</v>
      </c>
      <c r="U124" s="3417">
        <f>IF(ISBLANK(O124),,R124+T124)</f>
        <v>74.14</v>
      </c>
      <c r="V124" s="3459" t="s">
        <v>2779</v>
      </c>
      <c r="W124" s="2727">
        <f>IF(ISNUMBER(R124),IF(V124="Y",(K124-T124)))</f>
        <v>51.910000000000004</v>
      </c>
      <c r="X124" s="3065">
        <f>ROUND(W124/G124,4)</f>
        <v>0.48509999999999998</v>
      </c>
      <c r="Y124" s="2882" t="b">
        <f>IF(V124="N",IF(ISNUMBER(R124),(R124+T124)/Q124))</f>
        <v>0</v>
      </c>
    </row>
    <row r="125" spans="1:25" s="71" customFormat="1" ht="15" customHeight="1">
      <c r="A125" s="2154"/>
      <c r="B125" s="559" t="s">
        <v>1673</v>
      </c>
      <c r="C125" s="600" t="s">
        <v>3837</v>
      </c>
      <c r="D125" s="4364" t="s">
        <v>2299</v>
      </c>
      <c r="E125" s="224"/>
      <c r="F125" s="600" t="s">
        <v>3851</v>
      </c>
      <c r="G125" s="296">
        <v>106</v>
      </c>
      <c r="H125" s="520"/>
      <c r="I125" s="600">
        <f>ROUND(H124*G124/G125,2)</f>
        <v>201.89</v>
      </c>
      <c r="J125" s="295" t="s">
        <v>39</v>
      </c>
      <c r="K125" s="353">
        <v>47.2</v>
      </c>
      <c r="L125" s="562">
        <f>IF(OR(ISBLANK(K125),K125=0,H124=0,ISBLANK(H124)),,ROUND(K125+$L$5,2))</f>
        <v>47.2</v>
      </c>
      <c r="M125" s="335">
        <f>ROUND(I125*L125,2)</f>
        <v>9529.2099999999991</v>
      </c>
      <c r="N125" s="3833">
        <f>ROUND(L125/G125,4)</f>
        <v>0.44529999999999997</v>
      </c>
      <c r="O125" s="3204"/>
      <c r="P125" s="2813"/>
      <c r="Q125" s="2813"/>
      <c r="R125" s="681"/>
      <c r="S125" s="2648"/>
      <c r="T125" s="2656"/>
      <c r="U125" s="2656"/>
      <c r="V125" s="3427"/>
      <c r="W125" s="2727"/>
      <c r="X125" s="3065"/>
      <c r="Y125" s="3065"/>
    </row>
    <row r="126" spans="1:25" s="71" customFormat="1" ht="15" customHeight="1">
      <c r="A126" s="2154"/>
      <c r="B126" s="559" t="s">
        <v>1674</v>
      </c>
      <c r="C126" s="600"/>
      <c r="D126" s="4364"/>
      <c r="E126" s="3115"/>
      <c r="F126" s="600"/>
      <c r="G126" s="296"/>
      <c r="H126" s="601"/>
      <c r="I126" s="600"/>
      <c r="J126" s="295"/>
      <c r="K126" s="4882"/>
      <c r="L126" s="614"/>
      <c r="M126" s="615"/>
      <c r="N126" s="3826"/>
      <c r="O126" s="2284"/>
      <c r="P126" s="2813"/>
      <c r="Q126" s="872"/>
      <c r="R126" s="681"/>
      <c r="S126" s="2648"/>
      <c r="T126" s="4579"/>
      <c r="U126" s="2827"/>
      <c r="V126" s="3433"/>
      <c r="W126" s="234"/>
      <c r="X126" s="2396"/>
      <c r="Y126" s="2396"/>
    </row>
    <row r="127" spans="1:25" s="71" customFormat="1" ht="15" customHeight="1">
      <c r="A127" s="2154"/>
      <c r="B127" s="559" t="s">
        <v>1675</v>
      </c>
      <c r="C127" s="600"/>
      <c r="D127" s="4364"/>
      <c r="E127" s="616"/>
      <c r="F127" s="617"/>
      <c r="G127" s="618"/>
      <c r="H127" s="601"/>
      <c r="I127" s="617"/>
      <c r="J127" s="619"/>
      <c r="K127" s="620"/>
      <c r="L127" s="621"/>
      <c r="M127" s="622"/>
      <c r="N127" s="3826"/>
      <c r="O127" s="2337"/>
      <c r="P127" s="2813"/>
      <c r="Q127" s="2813"/>
      <c r="R127" s="563"/>
      <c r="S127" s="330"/>
      <c r="T127" s="334"/>
      <c r="U127" s="3401"/>
      <c r="V127" s="3460"/>
      <c r="W127" s="310"/>
      <c r="X127" s="2397"/>
      <c r="Y127" s="2396" t="s">
        <v>65</v>
      </c>
    </row>
    <row r="128" spans="1:25" s="71" customFormat="1" ht="15" customHeight="1">
      <c r="A128" s="2154"/>
      <c r="B128" s="559" t="s">
        <v>1676</v>
      </c>
      <c r="C128" s="617"/>
      <c r="D128" s="4364"/>
      <c r="E128" s="616"/>
      <c r="F128" s="617"/>
      <c r="G128" s="618"/>
      <c r="H128" s="601"/>
      <c r="I128" s="617"/>
      <c r="J128" s="619"/>
      <c r="K128" s="620"/>
      <c r="L128" s="621"/>
      <c r="M128" s="622"/>
      <c r="N128" s="3826"/>
      <c r="O128" s="2337"/>
      <c r="P128" s="2813"/>
      <c r="Q128" s="2813"/>
      <c r="R128" s="563"/>
      <c r="S128" s="330"/>
      <c r="T128" s="334"/>
      <c r="U128" s="3401"/>
      <c r="V128" s="3460"/>
      <c r="W128" s="310"/>
      <c r="X128" s="2397"/>
      <c r="Y128" s="2396" t="s">
        <v>65</v>
      </c>
    </row>
    <row r="129" spans="1:25" s="71" customFormat="1" ht="15" customHeight="1">
      <c r="A129" s="2154"/>
      <c r="B129" s="623" t="s">
        <v>1677</v>
      </c>
      <c r="C129" s="617"/>
      <c r="D129" s="4364"/>
      <c r="E129" s="616"/>
      <c r="F129" s="617"/>
      <c r="G129" s="618"/>
      <c r="H129" s="601"/>
      <c r="I129" s="617"/>
      <c r="J129" s="619"/>
      <c r="K129" s="620"/>
      <c r="L129" s="621"/>
      <c r="M129" s="622"/>
      <c r="N129" s="3826"/>
      <c r="O129" s="2337"/>
      <c r="P129" s="2813"/>
      <c r="Q129" s="2813"/>
      <c r="R129" s="563"/>
      <c r="S129" s="330"/>
      <c r="T129" s="334"/>
      <c r="U129" s="3401"/>
      <c r="V129" s="3460"/>
      <c r="W129" s="310"/>
      <c r="X129" s="2397"/>
      <c r="Y129" s="2396" t="s">
        <v>65</v>
      </c>
    </row>
    <row r="130" spans="1:25" s="71" customFormat="1" ht="15" customHeight="1">
      <c r="A130" s="2157"/>
      <c r="B130" s="624" t="s">
        <v>1678</v>
      </c>
      <c r="C130" s="600"/>
      <c r="D130" s="4364"/>
      <c r="E130" s="625"/>
      <c r="F130" s="600"/>
      <c r="G130" s="296"/>
      <c r="H130" s="601"/>
      <c r="I130" s="600"/>
      <c r="J130" s="295"/>
      <c r="K130" s="626"/>
      <c r="L130" s="599"/>
      <c r="M130" s="627"/>
      <c r="N130" s="3826"/>
      <c r="O130" s="2337"/>
      <c r="P130" s="2813"/>
      <c r="Q130" s="2813"/>
      <c r="R130" s="563"/>
      <c r="S130" s="330"/>
      <c r="T130" s="334"/>
      <c r="U130" s="3401"/>
      <c r="V130" s="3460"/>
      <c r="W130" s="310"/>
      <c r="X130" s="2397"/>
      <c r="Y130" s="2396" t="s">
        <v>65</v>
      </c>
    </row>
    <row r="131" spans="1:25" s="71" customFormat="1" ht="15" customHeight="1" thickBot="1">
      <c r="A131" s="2199"/>
      <c r="B131" s="1016" t="s">
        <v>1679</v>
      </c>
      <c r="C131" s="489"/>
      <c r="D131" s="4363"/>
      <c r="E131" s="608"/>
      <c r="F131" s="489"/>
      <c r="G131" s="934"/>
      <c r="H131" s="2106"/>
      <c r="I131" s="489"/>
      <c r="J131" s="496"/>
      <c r="K131" s="628"/>
      <c r="L131" s="629"/>
      <c r="M131" s="630"/>
      <c r="N131" s="3831"/>
      <c r="O131" s="18"/>
      <c r="P131" s="2789"/>
      <c r="Q131" s="2760"/>
      <c r="R131" s="631"/>
      <c r="S131" s="362"/>
      <c r="T131" s="363"/>
      <c r="U131" s="363"/>
      <c r="V131" s="3430"/>
      <c r="W131" s="323"/>
      <c r="X131" s="2399"/>
      <c r="Y131" s="2435" t="s">
        <v>65</v>
      </c>
    </row>
    <row r="132" spans="1:25" s="4116" customFormat="1" ht="15" customHeight="1" thickBot="1">
      <c r="A132" s="4114">
        <v>2020</v>
      </c>
      <c r="B132" s="772" t="s">
        <v>3544</v>
      </c>
      <c r="C132" s="4886" t="s">
        <v>3693</v>
      </c>
      <c r="D132" s="4364">
        <v>16660100928</v>
      </c>
      <c r="E132" s="277"/>
      <c r="F132" s="4886" t="s">
        <v>3515</v>
      </c>
      <c r="G132" s="609">
        <v>92</v>
      </c>
      <c r="H132" s="577"/>
      <c r="I132" s="2735">
        <f>ROUND(H132*G132/G132,2)</f>
        <v>0</v>
      </c>
      <c r="J132" s="639" t="s">
        <v>39</v>
      </c>
      <c r="K132" s="368">
        <v>93.14</v>
      </c>
      <c r="L132" s="640">
        <f>IF(OR(ISBLANK(K132),K132=0,H132=0,ISBLANK(H132)),,ROUND(K132+$L$5,2))</f>
        <v>0</v>
      </c>
      <c r="M132" s="641">
        <f>ROUND(I132*L132,2)</f>
        <v>0</v>
      </c>
      <c r="N132" s="3829">
        <f>ROUND(L132/G132,4)</f>
        <v>0</v>
      </c>
      <c r="O132" s="37">
        <v>16660100928</v>
      </c>
      <c r="P132" s="39" t="s">
        <v>3515</v>
      </c>
      <c r="Q132" s="2187">
        <v>92</v>
      </c>
      <c r="R132" s="4184">
        <v>59.7</v>
      </c>
      <c r="S132" s="2548">
        <v>23.72</v>
      </c>
      <c r="T132" s="5288">
        <f>ROUND($S$8*S132,2)</f>
        <v>33.44</v>
      </c>
      <c r="U132" s="4185">
        <f>IF(ISBLANK(O132),,R132+T132)</f>
        <v>93.14</v>
      </c>
      <c r="V132" s="4186" t="s">
        <v>2778</v>
      </c>
      <c r="W132" s="2727" t="b">
        <f>IF(ISNUMBER(R132),IF(V132="Y",(K132-T132)))</f>
        <v>0</v>
      </c>
      <c r="X132" s="3065">
        <f>ROUND(W132/G132,4)</f>
        <v>0</v>
      </c>
      <c r="Y132" s="2882">
        <f>IF(V132="N",IF(ISNUMBER(R132),(R132+T132)/Q132))</f>
        <v>1.0123913043478261</v>
      </c>
    </row>
    <row r="133" spans="1:25" s="71" customFormat="1" ht="15" customHeight="1">
      <c r="A133" s="2154"/>
      <c r="B133" s="559" t="s">
        <v>3545</v>
      </c>
      <c r="C133" s="600"/>
      <c r="D133" s="4364"/>
      <c r="E133" s="3115"/>
      <c r="F133" s="600"/>
      <c r="G133" s="296"/>
      <c r="H133" s="601"/>
      <c r="I133" s="600"/>
      <c r="J133" s="295"/>
      <c r="K133" s="334"/>
      <c r="L133" s="562"/>
      <c r="M133" s="335"/>
      <c r="N133" s="3834"/>
      <c r="O133" s="2635"/>
      <c r="P133" s="2813"/>
      <c r="Q133" s="2813"/>
      <c r="R133" s="3067"/>
      <c r="S133" s="2648"/>
      <c r="T133" s="2656" t="s">
        <v>65</v>
      </c>
      <c r="U133" s="2656"/>
      <c r="V133" s="3427"/>
      <c r="W133" s="2727"/>
      <c r="X133" s="3065"/>
      <c r="Y133" s="3065"/>
    </row>
    <row r="134" spans="1:25" s="71" customFormat="1" ht="15" customHeight="1">
      <c r="A134" s="2155"/>
      <c r="B134" s="596" t="s">
        <v>3543</v>
      </c>
      <c r="C134" s="600"/>
      <c r="D134" s="4364"/>
      <c r="E134" s="294"/>
      <c r="F134" s="600"/>
      <c r="G134" s="296"/>
      <c r="H134" s="601"/>
      <c r="I134" s="600"/>
      <c r="J134" s="295"/>
      <c r="K134" s="595"/>
      <c r="L134" s="562"/>
      <c r="M134" s="335"/>
      <c r="N134" s="3834"/>
      <c r="O134" s="2635"/>
      <c r="P134" s="2813"/>
      <c r="Q134" s="2813"/>
      <c r="R134" s="578"/>
      <c r="S134" s="371" t="s">
        <v>65</v>
      </c>
      <c r="T134" s="327" t="s">
        <v>89</v>
      </c>
      <c r="U134" s="327"/>
      <c r="V134" s="3431"/>
      <c r="W134" s="634" t="s">
        <v>65</v>
      </c>
      <c r="X134" s="2405" t="s">
        <v>65</v>
      </c>
      <c r="Y134" s="2396" t="s">
        <v>65</v>
      </c>
    </row>
    <row r="135" spans="1:25" s="71" customFormat="1" ht="15" customHeight="1" thickBot="1">
      <c r="A135" s="2154"/>
      <c r="B135" s="623"/>
      <c r="C135" s="519"/>
      <c r="D135" s="4363"/>
      <c r="E135" s="526"/>
      <c r="F135" s="519"/>
      <c r="G135" s="268"/>
      <c r="H135" s="636"/>
      <c r="I135" s="519"/>
      <c r="J135" s="330"/>
      <c r="K135" s="564"/>
      <c r="L135" s="562"/>
      <c r="M135" s="335"/>
      <c r="N135" s="3826"/>
      <c r="O135" s="18"/>
      <c r="P135" s="2789"/>
      <c r="Q135" s="2760"/>
      <c r="R135" s="631"/>
      <c r="S135" s="362"/>
      <c r="T135" s="363"/>
      <c r="U135" s="363"/>
      <c r="V135" s="3430"/>
      <c r="W135" s="323"/>
      <c r="X135" s="2399"/>
      <c r="Y135" s="2435" t="s">
        <v>65</v>
      </c>
    </row>
    <row r="136" spans="1:25" s="71" customFormat="1" ht="15" customHeight="1" thickBot="1">
      <c r="A136" s="4114">
        <v>2021</v>
      </c>
      <c r="B136" s="774" t="s">
        <v>1628</v>
      </c>
      <c r="C136" s="637" t="s">
        <v>3645</v>
      </c>
      <c r="D136" s="4364">
        <v>66203</v>
      </c>
      <c r="E136" s="277"/>
      <c r="F136" s="637" t="s">
        <v>54</v>
      </c>
      <c r="G136" s="638">
        <v>106</v>
      </c>
      <c r="H136" s="3208">
        <v>200</v>
      </c>
      <c r="I136" s="2735">
        <f>ROUND(H136*G136/G136,2)</f>
        <v>200</v>
      </c>
      <c r="J136" s="639" t="s">
        <v>39</v>
      </c>
      <c r="K136" s="368"/>
      <c r="L136" s="640">
        <f>IF(OR(ISBLANK(K136),K136=0,H136=0,ISBLANK(H136)),,ROUND(K136+$L$5,2))</f>
        <v>0</v>
      </c>
      <c r="M136" s="641">
        <f>ROUND(I136*L136,2)</f>
        <v>0</v>
      </c>
      <c r="N136" s="3829">
        <f>ROUND(L136/G136,4)</f>
        <v>0</v>
      </c>
      <c r="O136" s="2856"/>
      <c r="P136" s="2788"/>
      <c r="Q136" s="5133"/>
      <c r="R136" s="3130"/>
      <c r="S136" s="2603"/>
      <c r="T136" s="2658"/>
      <c r="U136" s="3417"/>
      <c r="V136" s="4869"/>
      <c r="W136" s="2727"/>
      <c r="X136" s="3065"/>
      <c r="Y136" s="2882"/>
    </row>
    <row r="137" spans="1:25" s="71" customFormat="1" ht="15" customHeight="1">
      <c r="A137" s="2198"/>
      <c r="B137" s="559" t="s">
        <v>1680</v>
      </c>
      <c r="C137" s="256" t="s">
        <v>3837</v>
      </c>
      <c r="D137" s="4364" t="s">
        <v>2301</v>
      </c>
      <c r="E137" s="277"/>
      <c r="F137" s="256" t="s">
        <v>3851</v>
      </c>
      <c r="G137" s="348">
        <v>106</v>
      </c>
      <c r="H137" s="3207"/>
      <c r="I137" s="444">
        <f>ROUND(H136*G136/G137,2)</f>
        <v>200</v>
      </c>
      <c r="J137" s="257" t="s">
        <v>39</v>
      </c>
      <c r="K137" s="642">
        <v>53</v>
      </c>
      <c r="L137" s="562">
        <f>IF(OR(ISBLANK(K137),K137=0,H136=0,ISBLANK(H136)),,ROUND(K137+$L$5,2))</f>
        <v>53</v>
      </c>
      <c r="M137" s="335">
        <f>ROUND(I137*L137,2)</f>
        <v>10600</v>
      </c>
      <c r="N137" s="3834">
        <f>ROUND(L137/G137,4)</f>
        <v>0.5</v>
      </c>
      <c r="O137" s="2635"/>
      <c r="P137" s="2813"/>
      <c r="Q137" s="3175"/>
      <c r="R137" s="3067"/>
      <c r="S137" s="2648"/>
      <c r="T137" s="2656"/>
      <c r="U137" s="2656"/>
      <c r="V137" s="3427"/>
      <c r="W137" s="2727"/>
      <c r="X137" s="3065"/>
      <c r="Y137" s="3065"/>
    </row>
    <row r="138" spans="1:25" s="71" customFormat="1" ht="15" customHeight="1">
      <c r="A138" s="2155"/>
      <c r="B138" s="596" t="s">
        <v>1681</v>
      </c>
      <c r="C138" s="519"/>
      <c r="D138" s="4364"/>
      <c r="E138" s="518"/>
      <c r="F138" s="519"/>
      <c r="G138" s="268"/>
      <c r="H138" s="520"/>
      <c r="I138" s="519"/>
      <c r="J138" s="330"/>
      <c r="K138" s="564"/>
      <c r="L138" s="599"/>
      <c r="M138" s="335"/>
      <c r="N138" s="3834"/>
      <c r="O138" s="2635"/>
      <c r="P138" s="2813"/>
      <c r="Q138" s="2813"/>
      <c r="R138" s="578"/>
      <c r="S138" s="371"/>
      <c r="T138" s="327" t="s">
        <v>89</v>
      </c>
      <c r="U138" s="327"/>
      <c r="V138" s="3431"/>
      <c r="W138" s="634" t="s">
        <v>65</v>
      </c>
      <c r="X138" s="2405" t="s">
        <v>65</v>
      </c>
      <c r="Y138" s="2396" t="s">
        <v>65</v>
      </c>
    </row>
    <row r="139" spans="1:25" s="71" customFormat="1" ht="15" customHeight="1">
      <c r="A139" s="2155"/>
      <c r="B139" s="596" t="s">
        <v>1670</v>
      </c>
      <c r="C139" s="519"/>
      <c r="D139" s="4364"/>
      <c r="E139" s="518"/>
      <c r="F139" s="519"/>
      <c r="G139" s="268"/>
      <c r="H139" s="520"/>
      <c r="I139" s="519"/>
      <c r="J139" s="330"/>
      <c r="K139" s="564"/>
      <c r="L139" s="599"/>
      <c r="M139" s="335"/>
      <c r="N139" s="3834"/>
      <c r="O139" s="2635"/>
      <c r="P139" s="2813"/>
      <c r="Q139" s="2813"/>
      <c r="R139" s="633"/>
      <c r="S139" s="301"/>
      <c r="T139" s="327"/>
      <c r="U139" s="327"/>
      <c r="V139" s="3431"/>
      <c r="W139" s="328"/>
      <c r="X139" s="2406"/>
      <c r="Y139" s="2404"/>
    </row>
    <row r="140" spans="1:25" s="71" customFormat="1" ht="15" customHeight="1">
      <c r="A140" s="2154"/>
      <c r="B140" s="559" t="s">
        <v>1643</v>
      </c>
      <c r="C140" s="519"/>
      <c r="D140" s="4364"/>
      <c r="E140" s="518"/>
      <c r="F140" s="519"/>
      <c r="G140" s="268"/>
      <c r="H140" s="520"/>
      <c r="I140" s="519"/>
      <c r="J140" s="330"/>
      <c r="K140" s="564"/>
      <c r="L140" s="599"/>
      <c r="M140" s="335"/>
      <c r="N140" s="3834"/>
      <c r="O140" s="2635"/>
      <c r="P140" s="2813"/>
      <c r="Q140" s="2813"/>
      <c r="R140" s="563"/>
      <c r="S140" s="330"/>
      <c r="T140" s="334"/>
      <c r="U140" s="3401"/>
      <c r="V140" s="3460"/>
      <c r="W140" s="310"/>
      <c r="X140" s="2397"/>
      <c r="Y140" s="2396" t="s">
        <v>65</v>
      </c>
    </row>
    <row r="141" spans="1:25" s="71" customFormat="1" ht="15" customHeight="1" thickBot="1">
      <c r="A141" s="2154"/>
      <c r="B141" s="559" t="s">
        <v>1682</v>
      </c>
      <c r="C141" s="519"/>
      <c r="D141" s="4363"/>
      <c r="E141" s="526"/>
      <c r="F141" s="519"/>
      <c r="G141" s="268"/>
      <c r="H141" s="520"/>
      <c r="I141" s="519"/>
      <c r="J141" s="330"/>
      <c r="K141" s="564"/>
      <c r="L141" s="599"/>
      <c r="M141" s="335"/>
      <c r="N141" s="3826"/>
      <c r="O141" s="18"/>
      <c r="P141" s="3206"/>
      <c r="Q141" s="3198"/>
      <c r="R141" s="3193"/>
      <c r="S141" s="362"/>
      <c r="T141" s="363"/>
      <c r="U141" s="363"/>
      <c r="V141" s="3430"/>
      <c r="W141" s="323"/>
      <c r="X141" s="2399"/>
      <c r="Y141" s="2435" t="s">
        <v>65</v>
      </c>
    </row>
    <row r="142" spans="1:25" s="71" customFormat="1" ht="15" customHeight="1" thickBot="1">
      <c r="A142" s="4114">
        <v>2022</v>
      </c>
      <c r="B142" s="774" t="s">
        <v>1629</v>
      </c>
      <c r="C142" s="281" t="s">
        <v>3837</v>
      </c>
      <c r="D142" s="4364" t="s">
        <v>2302</v>
      </c>
      <c r="E142" s="512"/>
      <c r="F142" s="256" t="s">
        <v>3851</v>
      </c>
      <c r="G142" s="283">
        <v>106</v>
      </c>
      <c r="H142" s="577">
        <v>300</v>
      </c>
      <c r="I142" s="556">
        <f>ROUND(H142*G142/G142,2)</f>
        <v>300</v>
      </c>
      <c r="J142" s="282" t="s">
        <v>39</v>
      </c>
      <c r="K142" s="557">
        <v>53</v>
      </c>
      <c r="L142" s="558">
        <f>IF(OR(ISBLANK(K142),K142=0,H142=0,ISBLANK(H142)),,ROUND(K142+$L$5,2))</f>
        <v>53</v>
      </c>
      <c r="M142" s="515">
        <f>ROUND(I142*L142,2)</f>
        <v>15900</v>
      </c>
      <c r="N142" s="3829">
        <f>ROUND(L142/G142,4)</f>
        <v>0.5</v>
      </c>
      <c r="O142" s="2814"/>
      <c r="P142" s="3205"/>
      <c r="Q142" s="3205"/>
      <c r="R142" s="3172"/>
      <c r="S142" s="2648"/>
      <c r="T142" s="2658"/>
      <c r="U142" s="3417"/>
      <c r="V142" s="4869"/>
      <c r="W142" s="2727"/>
      <c r="X142" s="3065"/>
      <c r="Y142" s="2882"/>
    </row>
    <row r="143" spans="1:25" s="71" customFormat="1" ht="15" customHeight="1">
      <c r="A143" s="2154"/>
      <c r="B143" s="559" t="s">
        <v>2246</v>
      </c>
      <c r="C143" s="235"/>
      <c r="D143" s="4365"/>
      <c r="E143" s="4329"/>
      <c r="F143" s="4328"/>
      <c r="G143" s="226"/>
      <c r="H143" s="531"/>
      <c r="I143" s="235"/>
      <c r="J143" s="225"/>
      <c r="K143" s="334"/>
      <c r="L143" s="562"/>
      <c r="M143" s="335"/>
      <c r="N143" s="3826"/>
      <c r="O143" s="2814"/>
      <c r="P143" s="2813"/>
      <c r="Q143" s="2813"/>
      <c r="R143" s="3173"/>
      <c r="S143" s="2648" t="s">
        <v>65</v>
      </c>
      <c r="T143" s="2656"/>
      <c r="U143" s="2656"/>
      <c r="V143" s="3427"/>
      <c r="W143" s="2727"/>
      <c r="X143" s="3065"/>
      <c r="Y143" s="3065"/>
    </row>
    <row r="144" spans="1:25" s="71" customFormat="1" ht="15" customHeight="1">
      <c r="A144" s="2155"/>
      <c r="B144" s="596" t="s">
        <v>1683</v>
      </c>
      <c r="C144" s="235"/>
      <c r="D144" s="4365"/>
      <c r="E144" s="4446"/>
      <c r="F144" s="4447"/>
      <c r="G144" s="226"/>
      <c r="H144" s="531"/>
      <c r="I144" s="235"/>
      <c r="J144" s="225"/>
      <c r="K144" s="334"/>
      <c r="L144" s="614"/>
      <c r="M144" s="615"/>
      <c r="N144" s="3826"/>
      <c r="O144" s="2814"/>
      <c r="P144" s="2813"/>
      <c r="Q144" s="2813"/>
      <c r="R144" s="3172"/>
      <c r="S144" s="2648" t="s">
        <v>65</v>
      </c>
      <c r="T144" s="2656"/>
      <c r="U144" s="2656"/>
      <c r="V144" s="3427"/>
      <c r="W144" s="2727"/>
      <c r="X144" s="3065"/>
      <c r="Y144" s="3065"/>
    </row>
    <row r="145" spans="1:25" s="71" customFormat="1" ht="15" customHeight="1">
      <c r="A145" s="2155"/>
      <c r="B145" s="596" t="s">
        <v>1670</v>
      </c>
      <c r="C145" s="519"/>
      <c r="D145" s="4364"/>
      <c r="E145" s="518"/>
      <c r="F145" s="519"/>
      <c r="G145" s="268"/>
      <c r="H145" s="520"/>
      <c r="I145" s="519"/>
      <c r="J145" s="330"/>
      <c r="K145" s="564"/>
      <c r="L145" s="599"/>
      <c r="M145" s="335"/>
      <c r="N145" s="3826"/>
      <c r="O145" s="2814"/>
      <c r="P145" s="2813"/>
      <c r="Q145" s="2813"/>
      <c r="R145" s="3169"/>
      <c r="S145" s="330"/>
      <c r="T145" s="334"/>
      <c r="U145" s="3401"/>
      <c r="V145" s="3460"/>
      <c r="W145" s="310"/>
      <c r="X145" s="2397"/>
      <c r="Y145" s="2396" t="s">
        <v>65</v>
      </c>
    </row>
    <row r="146" spans="1:25" s="71" customFormat="1" ht="15" customHeight="1">
      <c r="A146" s="777"/>
      <c r="B146" s="330" t="s">
        <v>1643</v>
      </c>
      <c r="C146" s="579"/>
      <c r="D146" s="4364"/>
      <c r="E146" s="523"/>
      <c r="F146" s="579"/>
      <c r="G146" s="541"/>
      <c r="H146" s="520"/>
      <c r="I146" s="579"/>
      <c r="J146" s="352"/>
      <c r="K146" s="580"/>
      <c r="L146" s="606"/>
      <c r="M146" s="449"/>
      <c r="N146" s="3827"/>
      <c r="O146" s="2814"/>
      <c r="P146" s="2813"/>
      <c r="Q146" s="2813"/>
      <c r="R146" s="3170"/>
      <c r="S146" s="330"/>
      <c r="T146" s="334"/>
      <c r="U146" s="3401"/>
      <c r="V146" s="3460"/>
      <c r="W146" s="310"/>
      <c r="X146" s="2397"/>
      <c r="Y146" s="2396" t="s">
        <v>65</v>
      </c>
    </row>
    <row r="147" spans="1:25" s="71" customFormat="1" ht="15" customHeight="1">
      <c r="A147" s="777"/>
      <c r="B147" s="330" t="s">
        <v>1671</v>
      </c>
      <c r="C147" s="579"/>
      <c r="D147" s="4364"/>
      <c r="E147" s="523"/>
      <c r="F147" s="579"/>
      <c r="G147" s="541"/>
      <c r="H147" s="520"/>
      <c r="I147" s="579"/>
      <c r="J147" s="352"/>
      <c r="K147" s="580"/>
      <c r="L147" s="606"/>
      <c r="M147" s="449"/>
      <c r="N147" s="3827"/>
      <c r="O147" s="2814"/>
      <c r="P147" s="2813"/>
      <c r="Q147" s="2813"/>
      <c r="R147" s="3170"/>
      <c r="S147" s="352"/>
      <c r="T147" s="447"/>
      <c r="U147" s="792"/>
      <c r="V147" s="3438"/>
      <c r="W147" s="448"/>
      <c r="X147" s="2398"/>
      <c r="Y147" s="2432"/>
    </row>
    <row r="148" spans="1:25" s="71" customFormat="1" ht="15" customHeight="1" thickBot="1">
      <c r="A148" s="776"/>
      <c r="B148" s="776" t="s">
        <v>1672</v>
      </c>
      <c r="C148" s="586"/>
      <c r="D148" s="4363"/>
      <c r="E148" s="526"/>
      <c r="F148" s="586"/>
      <c r="G148" s="584"/>
      <c r="H148" s="585"/>
      <c r="I148" s="586"/>
      <c r="J148" s="362"/>
      <c r="K148" s="590"/>
      <c r="L148" s="629"/>
      <c r="M148" s="364"/>
      <c r="N148" s="3831"/>
      <c r="O148" s="5326"/>
      <c r="P148" s="3198"/>
      <c r="Q148" s="3198"/>
      <c r="R148" s="3194"/>
      <c r="S148" s="362"/>
      <c r="T148" s="363"/>
      <c r="U148" s="363"/>
      <c r="V148" s="3430"/>
      <c r="W148" s="323"/>
      <c r="X148" s="2399"/>
      <c r="Y148" s="2435" t="s">
        <v>65</v>
      </c>
    </row>
    <row r="149" spans="1:25" ht="15" customHeight="1" thickBot="1">
      <c r="A149" s="2205">
        <v>2023</v>
      </c>
      <c r="B149" s="4860" t="s">
        <v>3853</v>
      </c>
      <c r="C149" s="637" t="s">
        <v>3826</v>
      </c>
      <c r="D149" s="5256">
        <v>50011</v>
      </c>
      <c r="E149" s="4133"/>
      <c r="F149" s="637" t="s">
        <v>3851</v>
      </c>
      <c r="G149" s="555">
        <v>106</v>
      </c>
      <c r="H149" s="655">
        <v>100</v>
      </c>
      <c r="I149" s="637">
        <f>ROUND(H149*G149/G149,2)</f>
        <v>100</v>
      </c>
      <c r="J149" s="4642" t="s">
        <v>39</v>
      </c>
      <c r="K149" s="5268">
        <v>51.6</v>
      </c>
      <c r="L149" s="640">
        <f>IF(OR(ISBLANK(K149),K149=0,H149=0,ISBLANK(H149)),,ROUND(K149+$L$5,2))</f>
        <v>51.6</v>
      </c>
      <c r="M149" s="641">
        <f>ROUND(I149*L149,2)</f>
        <v>5160</v>
      </c>
      <c r="N149" s="5269">
        <f>ROUND(L149/G149,4)</f>
        <v>0.48680000000000001</v>
      </c>
      <c r="O149" s="2814"/>
      <c r="P149" s="3934"/>
      <c r="Q149" s="4471"/>
      <c r="R149" s="5319"/>
      <c r="S149" s="4081"/>
      <c r="T149" s="508"/>
      <c r="U149" s="508"/>
      <c r="V149" s="5320"/>
      <c r="W149" s="4563"/>
      <c r="X149" s="5321"/>
      <c r="Y149" s="5318"/>
    </row>
    <row r="150" spans="1:25" ht="15" customHeight="1">
      <c r="A150" s="4643"/>
      <c r="B150" s="5310" t="s">
        <v>3850</v>
      </c>
      <c r="C150" s="5309"/>
      <c r="D150" s="5314"/>
      <c r="E150" s="5315"/>
      <c r="F150" s="5309"/>
      <c r="G150" s="5316"/>
      <c r="H150" s="5266"/>
      <c r="I150" s="5309"/>
      <c r="J150" s="5310"/>
      <c r="K150" s="5311"/>
      <c r="L150" s="5312"/>
      <c r="M150" s="5313"/>
      <c r="N150" s="5317"/>
      <c r="O150" s="2814"/>
      <c r="P150" s="5303"/>
      <c r="Q150" s="5304"/>
      <c r="R150" s="5305"/>
      <c r="S150" s="4081"/>
      <c r="T150" s="327"/>
      <c r="U150" s="327"/>
      <c r="V150" s="5306"/>
      <c r="W150" s="5307"/>
      <c r="X150" s="5308"/>
      <c r="Y150" s="5318"/>
    </row>
    <row r="151" spans="1:25" ht="15" customHeight="1">
      <c r="A151" s="4643"/>
      <c r="B151" s="5310" t="s">
        <v>3848</v>
      </c>
      <c r="C151" s="5309"/>
      <c r="D151" s="5314"/>
      <c r="E151" s="5315"/>
      <c r="F151" s="5309"/>
      <c r="G151" s="5316"/>
      <c r="H151" s="5266"/>
      <c r="I151" s="5309"/>
      <c r="J151" s="5310"/>
      <c r="K151" s="5311"/>
      <c r="L151" s="5312"/>
      <c r="M151" s="5313"/>
      <c r="N151" s="5317"/>
      <c r="O151" s="2814"/>
      <c r="P151" s="5303"/>
      <c r="Q151" s="5304"/>
      <c r="R151" s="5305"/>
      <c r="S151" s="4081"/>
      <c r="T151" s="327"/>
      <c r="U151" s="327"/>
      <c r="V151" s="5306"/>
      <c r="W151" s="5307"/>
      <c r="X151" s="5308"/>
      <c r="Y151" s="5318"/>
    </row>
    <row r="152" spans="1:25" ht="15" customHeight="1">
      <c r="A152" s="4643"/>
      <c r="B152" s="5310" t="s">
        <v>3849</v>
      </c>
      <c r="C152" s="5309"/>
      <c r="D152" s="5314"/>
      <c r="E152" s="5315"/>
      <c r="F152" s="5309"/>
      <c r="G152" s="5316"/>
      <c r="H152" s="5266"/>
      <c r="I152" s="5309"/>
      <c r="J152" s="5310"/>
      <c r="K152" s="5311"/>
      <c r="L152" s="5312"/>
      <c r="M152" s="5313"/>
      <c r="N152" s="5317"/>
      <c r="O152" s="2814"/>
      <c r="P152" s="5303"/>
      <c r="Q152" s="5304"/>
      <c r="R152" s="5305"/>
      <c r="S152" s="4081"/>
      <c r="T152" s="327"/>
      <c r="U152" s="327"/>
      <c r="V152" s="5306"/>
      <c r="W152" s="5307"/>
      <c r="X152" s="5308"/>
      <c r="Y152" s="5318"/>
    </row>
    <row r="153" spans="1:25" ht="15" customHeight="1" thickBot="1">
      <c r="A153" s="1016"/>
      <c r="B153" s="5735" t="s">
        <v>3852</v>
      </c>
      <c r="C153" s="676"/>
      <c r="D153" s="5257"/>
      <c r="E153" s="5259"/>
      <c r="F153" s="676"/>
      <c r="G153" s="4645"/>
      <c r="H153" s="5267"/>
      <c r="I153" s="676"/>
      <c r="J153" s="469"/>
      <c r="K153" s="5261"/>
      <c r="L153" s="5263"/>
      <c r="M153" s="5265"/>
      <c r="N153" s="5736"/>
      <c r="O153" s="5326"/>
      <c r="P153" s="2789"/>
      <c r="Q153" s="18"/>
      <c r="R153" s="3192"/>
      <c r="S153" s="5737"/>
      <c r="T153" s="770"/>
      <c r="U153" s="770"/>
      <c r="V153" s="5739"/>
      <c r="W153" s="3259"/>
      <c r="X153" s="5738"/>
      <c r="Y153" s="4843"/>
    </row>
    <row r="154" spans="1:25" ht="15" customHeight="1" thickBot="1">
      <c r="A154" s="2205">
        <v>2024</v>
      </c>
      <c r="B154" s="4860" t="s">
        <v>4290</v>
      </c>
      <c r="C154" s="637" t="s">
        <v>3826</v>
      </c>
      <c r="D154" s="5256">
        <v>50415</v>
      </c>
      <c r="E154" s="4133"/>
      <c r="F154" s="637" t="s">
        <v>3851</v>
      </c>
      <c r="G154" s="555">
        <v>106</v>
      </c>
      <c r="H154" s="655">
        <v>525</v>
      </c>
      <c r="I154" s="637">
        <f>ROUND(H154*G154/G154,2)</f>
        <v>525</v>
      </c>
      <c r="J154" s="4642" t="s">
        <v>39</v>
      </c>
      <c r="K154" s="5268">
        <v>47.6</v>
      </c>
      <c r="L154" s="640">
        <f>IF(OR(ISBLANK(K154),K154=0,H154=0,ISBLANK(H154)),,ROUND(K154+$L$5,2))</f>
        <v>47.6</v>
      </c>
      <c r="M154" s="641">
        <f>ROUND(I154*L154,2)</f>
        <v>24990</v>
      </c>
      <c r="N154" s="5269">
        <f>ROUND(L154/G154,4)</f>
        <v>0.4491</v>
      </c>
      <c r="O154" s="2814"/>
      <c r="P154" s="3934"/>
      <c r="Q154" s="4471"/>
      <c r="R154" s="5319"/>
      <c r="S154" s="4081"/>
      <c r="T154" s="508"/>
      <c r="U154" s="508"/>
      <c r="V154" s="5320"/>
      <c r="W154" s="4563"/>
      <c r="X154" s="5321"/>
      <c r="Y154" s="5318"/>
    </row>
    <row r="155" spans="1:25" ht="15" customHeight="1">
      <c r="A155" s="4643"/>
      <c r="B155" s="5310" t="s">
        <v>3850</v>
      </c>
      <c r="C155" s="5309"/>
      <c r="D155" s="5314"/>
      <c r="E155" s="5315"/>
      <c r="F155" s="5309"/>
      <c r="G155" s="5316"/>
      <c r="H155" s="5266"/>
      <c r="I155" s="5309"/>
      <c r="J155" s="5310"/>
      <c r="K155" s="5311"/>
      <c r="L155" s="5312"/>
      <c r="M155" s="5313"/>
      <c r="N155" s="5317"/>
      <c r="O155" s="2814"/>
      <c r="P155" s="5303"/>
      <c r="Q155" s="5304"/>
      <c r="R155" s="5305"/>
      <c r="S155" s="4081"/>
      <c r="T155" s="327"/>
      <c r="U155" s="327"/>
      <c r="V155" s="5306"/>
      <c r="W155" s="5307"/>
      <c r="X155" s="5308"/>
      <c r="Y155" s="5318"/>
    </row>
    <row r="156" spans="1:25" ht="15" customHeight="1">
      <c r="A156" s="4643"/>
      <c r="B156" s="5310" t="s">
        <v>3848</v>
      </c>
      <c r="C156" s="5309"/>
      <c r="D156" s="5314"/>
      <c r="E156" s="5315"/>
      <c r="F156" s="5309"/>
      <c r="G156" s="5316"/>
      <c r="H156" s="5266"/>
      <c r="I156" s="5309"/>
      <c r="J156" s="5310"/>
      <c r="K156" s="5311"/>
      <c r="L156" s="5312"/>
      <c r="M156" s="5313"/>
      <c r="N156" s="5317"/>
      <c r="O156" s="2814"/>
      <c r="P156" s="4172"/>
      <c r="Q156" s="3399"/>
      <c r="R156" s="3180"/>
      <c r="S156" s="4081"/>
      <c r="T156" s="327"/>
      <c r="U156" s="327"/>
      <c r="V156" s="5306"/>
      <c r="W156" s="3400"/>
      <c r="X156" s="3571"/>
      <c r="Y156" s="5318"/>
    </row>
    <row r="157" spans="1:25" ht="15" customHeight="1">
      <c r="A157" s="4643"/>
      <c r="B157" s="5310" t="s">
        <v>3849</v>
      </c>
      <c r="C157" s="5309"/>
      <c r="D157" s="5314"/>
      <c r="E157" s="5315"/>
      <c r="F157" s="5309"/>
      <c r="G157" s="5316"/>
      <c r="H157" s="5266"/>
      <c r="I157" s="5309"/>
      <c r="J157" s="5310"/>
      <c r="K157" s="5311"/>
      <c r="L157" s="5312"/>
      <c r="M157" s="5313"/>
      <c r="N157" s="5317"/>
      <c r="O157" s="2814"/>
      <c r="P157" s="5303"/>
      <c r="Q157" s="5304"/>
      <c r="R157" s="5305"/>
      <c r="S157" s="4081"/>
      <c r="T157" s="327"/>
      <c r="U157" s="327"/>
      <c r="V157" s="5306"/>
      <c r="W157" s="5307"/>
      <c r="X157" s="5308"/>
      <c r="Y157" s="5318"/>
    </row>
    <row r="158" spans="1:25" ht="15" customHeight="1" thickBot="1">
      <c r="A158" s="1016"/>
      <c r="B158" s="5735" t="s">
        <v>3852</v>
      </c>
      <c r="C158" s="676"/>
      <c r="D158" s="5257"/>
      <c r="E158" s="5259"/>
      <c r="F158" s="676"/>
      <c r="G158" s="4645"/>
      <c r="H158" s="5267"/>
      <c r="I158" s="676"/>
      <c r="J158" s="469"/>
      <c r="K158" s="5261"/>
      <c r="L158" s="5263"/>
      <c r="M158" s="5265"/>
      <c r="N158" s="5736"/>
      <c r="O158" s="18"/>
      <c r="P158" s="2789"/>
      <c r="Q158" s="18"/>
      <c r="R158" s="3192"/>
      <c r="S158" s="3940"/>
      <c r="T158" s="508"/>
      <c r="U158" s="508"/>
      <c r="V158" s="5325"/>
      <c r="W158" s="3259"/>
      <c r="X158" s="4875"/>
      <c r="Y158" s="4843"/>
    </row>
    <row r="159" spans="1:25" s="71" customFormat="1" ht="15" customHeight="1" thickBot="1">
      <c r="A159" s="576"/>
      <c r="B159" s="570" t="s">
        <v>4289</v>
      </c>
      <c r="C159" s="571"/>
      <c r="D159" s="4358"/>
      <c r="E159" s="572"/>
      <c r="F159" s="571"/>
      <c r="G159" s="573"/>
      <c r="H159" s="574"/>
      <c r="I159" s="575"/>
      <c r="J159" s="576"/>
      <c r="K159" s="574"/>
      <c r="L159" s="575"/>
      <c r="M159" s="575"/>
      <c r="N159" s="3823"/>
      <c r="O159" s="3039" t="s">
        <v>2756</v>
      </c>
      <c r="P159" s="653"/>
      <c r="Q159" s="653"/>
      <c r="R159" s="3039"/>
      <c r="S159" s="761"/>
      <c r="T159" s="2450"/>
      <c r="U159" s="2450"/>
      <c r="V159" s="3470"/>
      <c r="W159" s="2395"/>
      <c r="X159" s="2400"/>
      <c r="Y159" s="2400"/>
    </row>
    <row r="160" spans="1:25" s="71" customFormat="1" ht="15" customHeight="1" thickBot="1">
      <c r="A160" s="5617">
        <v>2025</v>
      </c>
      <c r="B160" s="5613" t="s">
        <v>64</v>
      </c>
      <c r="C160" s="281" t="s">
        <v>3641</v>
      </c>
      <c r="D160" s="4364">
        <v>69018</v>
      </c>
      <c r="E160" s="512"/>
      <c r="F160" s="281" t="s">
        <v>1226</v>
      </c>
      <c r="G160" s="283">
        <v>240</v>
      </c>
      <c r="H160" s="577"/>
      <c r="I160" s="556">
        <f>ROUND(H160*G160/G160,2)</f>
        <v>0</v>
      </c>
      <c r="J160" s="282" t="s">
        <v>39</v>
      </c>
      <c r="K160" s="557">
        <v>173.67</v>
      </c>
      <c r="L160" s="558">
        <f>IF(OR(ISBLANK(K160),K160=0,H160=0,ISBLANK(H160)),,ROUND(K160+$L$5,2))</f>
        <v>0</v>
      </c>
      <c r="M160" s="515">
        <f>ROUND(I160*L160,2)</f>
        <v>0</v>
      </c>
      <c r="N160" s="3829">
        <f>ROUND(L160/G160,4)</f>
        <v>0</v>
      </c>
      <c r="O160" s="2636">
        <v>69018</v>
      </c>
      <c r="P160" s="2636" t="s">
        <v>2757</v>
      </c>
      <c r="Q160" s="37">
        <v>240</v>
      </c>
      <c r="R160" s="3374">
        <v>0</v>
      </c>
      <c r="S160" s="2648">
        <v>49.45</v>
      </c>
      <c r="T160" s="5298">
        <f>ROUND($Y$8*S160,2)</f>
        <v>27.81</v>
      </c>
      <c r="U160" s="3417">
        <f>IF(ISBLANK(O160),,R160+T160)</f>
        <v>27.81</v>
      </c>
      <c r="V160" s="3459" t="s">
        <v>2779</v>
      </c>
      <c r="W160" s="2727">
        <f>IF(ISNUMBER(R160),IF(V160="Y",(K160-T160)))</f>
        <v>145.85999999999999</v>
      </c>
      <c r="X160" s="3065">
        <f>ROUND(W160/G160,4)</f>
        <v>0.60780000000000001</v>
      </c>
      <c r="Y160" s="2882" t="b">
        <f>IF(V160="N",IF(ISNUMBER(R160),(R160+T160)/Q160))</f>
        <v>0</v>
      </c>
    </row>
    <row r="161" spans="1:25" s="71" customFormat="1" ht="15" customHeight="1">
      <c r="A161" s="2191"/>
      <c r="B161" s="2191" t="s">
        <v>1684</v>
      </c>
      <c r="C161" s="519"/>
      <c r="D161" s="4364"/>
      <c r="E161" s="518"/>
      <c r="F161" s="519"/>
      <c r="G161" s="268"/>
      <c r="H161" s="520"/>
      <c r="I161" s="519"/>
      <c r="J161" s="330"/>
      <c r="K161" s="564"/>
      <c r="L161" s="562"/>
      <c r="M161" s="335"/>
      <c r="N161" s="3826"/>
      <c r="O161" s="2814"/>
      <c r="P161" s="2813"/>
      <c r="Q161" s="2337"/>
      <c r="R161" s="3174"/>
      <c r="S161" s="371" t="s">
        <v>65</v>
      </c>
      <c r="T161" s="327" t="s">
        <v>65</v>
      </c>
      <c r="U161" s="327"/>
      <c r="V161" s="3431"/>
      <c r="W161" s="634" t="s">
        <v>65</v>
      </c>
      <c r="X161" s="2405" t="s">
        <v>65</v>
      </c>
      <c r="Y161" s="2396" t="s">
        <v>65</v>
      </c>
    </row>
    <row r="162" spans="1:25" s="71" customFormat="1" ht="15" customHeight="1">
      <c r="A162" s="2191"/>
      <c r="B162" s="2191" t="s">
        <v>1685</v>
      </c>
      <c r="C162" s="519"/>
      <c r="D162" s="4364"/>
      <c r="E162" s="518"/>
      <c r="F162" s="519"/>
      <c r="G162" s="268"/>
      <c r="H162" s="520"/>
      <c r="I162" s="519"/>
      <c r="J162" s="330"/>
      <c r="K162" s="564"/>
      <c r="L162" s="562"/>
      <c r="M162" s="335"/>
      <c r="N162" s="3826"/>
      <c r="O162" s="2814"/>
      <c r="P162" s="2813"/>
      <c r="Q162" s="2337"/>
      <c r="R162" s="3174"/>
      <c r="S162" s="371" t="s">
        <v>65</v>
      </c>
      <c r="T162" s="327" t="s">
        <v>89</v>
      </c>
      <c r="U162" s="327"/>
      <c r="V162" s="3431"/>
      <c r="W162" s="634" t="s">
        <v>65</v>
      </c>
      <c r="X162" s="2405" t="s">
        <v>65</v>
      </c>
      <c r="Y162" s="2396" t="s">
        <v>65</v>
      </c>
    </row>
    <row r="163" spans="1:25" s="71" customFormat="1" ht="15" customHeight="1">
      <c r="A163" s="2191"/>
      <c r="B163" s="2191" t="s">
        <v>1686</v>
      </c>
      <c r="C163" s="235"/>
      <c r="D163" s="4364"/>
      <c r="E163" s="518"/>
      <c r="F163" s="519"/>
      <c r="G163" s="268"/>
      <c r="H163" s="520"/>
      <c r="I163" s="519"/>
      <c r="J163" s="330"/>
      <c r="K163" s="564"/>
      <c r="L163" s="562"/>
      <c r="M163" s="335"/>
      <c r="N163" s="3826"/>
      <c r="O163" s="2814"/>
      <c r="P163" s="2813"/>
      <c r="Q163" s="2337"/>
      <c r="R163" s="3169"/>
      <c r="S163" s="330"/>
      <c r="T163" s="334"/>
      <c r="U163" s="3401"/>
      <c r="V163" s="3460"/>
      <c r="W163" s="310"/>
      <c r="X163" s="2397"/>
      <c r="Y163" s="2396" t="s">
        <v>65</v>
      </c>
    </row>
    <row r="164" spans="1:25" s="71" customFormat="1" ht="15" customHeight="1">
      <c r="A164" s="5614"/>
      <c r="B164" s="5614" t="s">
        <v>1687</v>
      </c>
      <c r="C164" s="239"/>
      <c r="D164" s="4364"/>
      <c r="E164" s="523"/>
      <c r="F164" s="579"/>
      <c r="G164" s="541"/>
      <c r="H164" s="520"/>
      <c r="I164" s="579"/>
      <c r="J164" s="352"/>
      <c r="K164" s="580"/>
      <c r="L164" s="581"/>
      <c r="M164" s="449"/>
      <c r="N164" s="3827"/>
      <c r="O164" s="2814"/>
      <c r="P164" s="2813"/>
      <c r="Q164" s="2337"/>
      <c r="R164" s="3170"/>
      <c r="S164" s="352"/>
      <c r="T164" s="447"/>
      <c r="U164" s="792"/>
      <c r="V164" s="3438"/>
      <c r="W164" s="448"/>
      <c r="X164" s="2398"/>
      <c r="Y164" s="2432"/>
    </row>
    <row r="165" spans="1:25" s="71" customFormat="1" ht="15" customHeight="1" thickBot="1">
      <c r="A165" s="5618"/>
      <c r="B165" s="5615" t="s">
        <v>4508</v>
      </c>
      <c r="C165" s="318"/>
      <c r="D165" s="4363"/>
      <c r="E165" s="526"/>
      <c r="F165" s="586"/>
      <c r="G165" s="584"/>
      <c r="H165" s="585"/>
      <c r="I165" s="586"/>
      <c r="J165" s="362"/>
      <c r="K165" s="590"/>
      <c r="L165" s="591"/>
      <c r="M165" s="364"/>
      <c r="N165" s="3831"/>
      <c r="O165" s="18"/>
      <c r="P165" s="2789"/>
      <c r="Q165" s="18"/>
      <c r="R165" s="3193"/>
      <c r="S165" s="362"/>
      <c r="T165" s="363"/>
      <c r="U165" s="363"/>
      <c r="V165" s="3430"/>
      <c r="W165" s="323"/>
      <c r="X165" s="2399"/>
      <c r="Y165" s="2435" t="s">
        <v>65</v>
      </c>
    </row>
    <row r="166" spans="1:25" s="71" customFormat="1" ht="15" customHeight="1" thickBot="1">
      <c r="A166" s="5617">
        <v>2026</v>
      </c>
      <c r="B166" s="5613" t="s">
        <v>66</v>
      </c>
      <c r="C166" s="281" t="s">
        <v>3432</v>
      </c>
      <c r="D166" s="4364" t="s">
        <v>2304</v>
      </c>
      <c r="E166" s="224"/>
      <c r="F166" s="281" t="s">
        <v>1230</v>
      </c>
      <c r="G166" s="283">
        <v>240</v>
      </c>
      <c r="H166" s="577"/>
      <c r="I166" s="556">
        <f>ROUND(H166*G166/G166,2)</f>
        <v>0</v>
      </c>
      <c r="J166" s="282" t="s">
        <v>39</v>
      </c>
      <c r="K166" s="557">
        <v>167.42</v>
      </c>
      <c r="L166" s="558">
        <f>IF(OR(ISBLANK(K166),K166=0,H166=0,ISBLANK(H166)),,ROUND(K166+$L$5,2))</f>
        <v>0</v>
      </c>
      <c r="M166" s="515">
        <f>ROUND(I166*L166,2)</f>
        <v>0</v>
      </c>
      <c r="N166" s="3829">
        <f>ROUND(L166/G166,4)</f>
        <v>0</v>
      </c>
      <c r="O166" s="2636" t="s">
        <v>2304</v>
      </c>
      <c r="P166" s="2788" t="s">
        <v>2758</v>
      </c>
      <c r="Q166" s="37">
        <v>240</v>
      </c>
      <c r="R166" s="3373">
        <v>141.59</v>
      </c>
      <c r="S166" s="2648">
        <v>45.92</v>
      </c>
      <c r="T166" s="5298">
        <f>ROUND($Y$8*S166,2)</f>
        <v>25.83</v>
      </c>
      <c r="U166" s="3417">
        <f>IF(ISBLANK(O166),,R166+T166)</f>
        <v>167.42000000000002</v>
      </c>
      <c r="V166" s="3459" t="s">
        <v>2779</v>
      </c>
      <c r="W166" s="2727">
        <f>IF(ISNUMBER(R166),IF(V166="Y",(K166-T166)))</f>
        <v>141.58999999999997</v>
      </c>
      <c r="X166" s="3065">
        <f>ROUND(W166/G166,4)</f>
        <v>0.59</v>
      </c>
      <c r="Y166" s="2882" t="b">
        <f>IF(V166="N",IF(ISNUMBER(R166),(R166+T166)/Q166))</f>
        <v>0</v>
      </c>
    </row>
    <row r="167" spans="1:25" s="71" customFormat="1" ht="15" customHeight="1">
      <c r="A167" s="2191"/>
      <c r="B167" s="2191" t="s">
        <v>1227</v>
      </c>
      <c r="C167" s="235"/>
      <c r="D167" s="4364"/>
      <c r="E167" s="518"/>
      <c r="F167" s="519"/>
      <c r="G167" s="268"/>
      <c r="H167" s="520"/>
      <c r="I167" s="519"/>
      <c r="J167" s="330"/>
      <c r="K167" s="564"/>
      <c r="L167" s="599"/>
      <c r="M167" s="335"/>
      <c r="N167" s="3826"/>
      <c r="O167" s="2814"/>
      <c r="P167" s="2813"/>
      <c r="Q167" s="2337"/>
      <c r="R167" s="3174"/>
      <c r="S167" s="371" t="s">
        <v>65</v>
      </c>
      <c r="T167" s="327" t="s">
        <v>65</v>
      </c>
      <c r="U167" s="327"/>
      <c r="V167" s="3431"/>
      <c r="W167" s="634" t="s">
        <v>65</v>
      </c>
      <c r="X167" s="2405" t="s">
        <v>65</v>
      </c>
      <c r="Y167" s="2396" t="s">
        <v>65</v>
      </c>
    </row>
    <row r="168" spans="1:25" s="71" customFormat="1" ht="15" customHeight="1">
      <c r="A168" s="2191"/>
      <c r="B168" s="2191" t="s">
        <v>1688</v>
      </c>
      <c r="C168" s="235"/>
      <c r="D168" s="4364"/>
      <c r="E168" s="518"/>
      <c r="F168" s="519"/>
      <c r="G168" s="268"/>
      <c r="H168" s="520"/>
      <c r="I168" s="519"/>
      <c r="J168" s="330"/>
      <c r="K168" s="564"/>
      <c r="L168" s="599"/>
      <c r="M168" s="335"/>
      <c r="N168" s="3826"/>
      <c r="O168" s="2814"/>
      <c r="P168" s="2813"/>
      <c r="Q168" s="2337"/>
      <c r="R168" s="3174"/>
      <c r="S168" s="371" t="s">
        <v>65</v>
      </c>
      <c r="T168" s="327" t="s">
        <v>89</v>
      </c>
      <c r="U168" s="327"/>
      <c r="V168" s="3431"/>
      <c r="W168" s="634" t="s">
        <v>65</v>
      </c>
      <c r="X168" s="2405" t="s">
        <v>65</v>
      </c>
      <c r="Y168" s="2396" t="s">
        <v>65</v>
      </c>
    </row>
    <row r="169" spans="1:25" s="71" customFormat="1" ht="15" customHeight="1">
      <c r="A169" s="2191"/>
      <c r="B169" s="2191" t="s">
        <v>1689</v>
      </c>
      <c r="C169" s="235"/>
      <c r="D169" s="4364"/>
      <c r="E169" s="523"/>
      <c r="F169" s="519"/>
      <c r="G169" s="268"/>
      <c r="H169" s="520"/>
      <c r="I169" s="519"/>
      <c r="J169" s="330"/>
      <c r="K169" s="564"/>
      <c r="L169" s="599"/>
      <c r="M169" s="335"/>
      <c r="N169" s="3826"/>
      <c r="O169" s="2814"/>
      <c r="P169" s="2813"/>
      <c r="Q169" s="2337"/>
      <c r="R169" s="643"/>
      <c r="S169" s="765"/>
      <c r="T169" s="327"/>
      <c r="U169" s="327"/>
      <c r="V169" s="3431"/>
      <c r="W169" s="509"/>
      <c r="X169" s="2407"/>
      <c r="Y169" s="2432"/>
    </row>
    <row r="170" spans="1:25" s="71" customFormat="1" ht="15" customHeight="1" thickBot="1">
      <c r="A170" s="5618"/>
      <c r="B170" s="5615" t="s">
        <v>3435</v>
      </c>
      <c r="C170" s="586"/>
      <c r="D170" s="4363"/>
      <c r="E170" s="526"/>
      <c r="F170" s="586"/>
      <c r="G170" s="584"/>
      <c r="H170" s="585"/>
      <c r="I170" s="586"/>
      <c r="J170" s="362"/>
      <c r="K170" s="590"/>
      <c r="L170" s="629"/>
      <c r="M170" s="364"/>
      <c r="N170" s="3831"/>
      <c r="O170" s="18"/>
      <c r="P170" s="2789"/>
      <c r="Q170" s="18"/>
      <c r="R170" s="3193"/>
      <c r="S170" s="362"/>
      <c r="T170" s="363"/>
      <c r="U170" s="363"/>
      <c r="V170" s="3430"/>
      <c r="W170" s="323"/>
      <c r="X170" s="2399"/>
      <c r="Y170" s="2435" t="s">
        <v>65</v>
      </c>
    </row>
    <row r="171" spans="1:25" s="71" customFormat="1" ht="15" customHeight="1" thickBot="1">
      <c r="A171" s="5619">
        <v>2027</v>
      </c>
      <c r="B171" s="5613" t="s">
        <v>67</v>
      </c>
      <c r="C171" s="281" t="s">
        <v>3430</v>
      </c>
      <c r="D171" s="4364" t="s">
        <v>2305</v>
      </c>
      <c r="E171" s="512"/>
      <c r="F171" s="281" t="s">
        <v>1231</v>
      </c>
      <c r="G171" s="283">
        <v>192</v>
      </c>
      <c r="H171" s="577">
        <v>900</v>
      </c>
      <c r="I171" s="556">
        <f>ROUND(H171*G171/G171,2)</f>
        <v>900</v>
      </c>
      <c r="J171" s="282" t="s">
        <v>39</v>
      </c>
      <c r="K171" s="368">
        <v>175.93</v>
      </c>
      <c r="L171" s="558">
        <f>IF(OR(ISBLANK(K171),K171=0,H171=0,ISBLANK(H171)),,ROUND(K171+$L$5,2))</f>
        <v>175.93</v>
      </c>
      <c r="M171" s="515">
        <f>ROUND(I171*L171,2)</f>
        <v>158337</v>
      </c>
      <c r="N171" s="3829">
        <f>ROUND(L171/G171,4)</f>
        <v>0.9163</v>
      </c>
      <c r="O171" s="2636" t="s">
        <v>2305</v>
      </c>
      <c r="P171" s="2788" t="s">
        <v>2759</v>
      </c>
      <c r="Q171" s="37">
        <v>192</v>
      </c>
      <c r="R171" s="3373">
        <v>154.53</v>
      </c>
      <c r="S171" s="2648">
        <v>38.049999999999997</v>
      </c>
      <c r="T171" s="5298">
        <f>ROUND($Y$8*S171,2)</f>
        <v>21.4</v>
      </c>
      <c r="U171" s="3417">
        <f>IF(ISBLANK(O171),,R171+T171)</f>
        <v>175.93</v>
      </c>
      <c r="V171" s="3459" t="s">
        <v>2779</v>
      </c>
      <c r="W171" s="2727">
        <f>IF(ISNUMBER(R171),IF(V171="Y",(K171-T171)))</f>
        <v>154.53</v>
      </c>
      <c r="X171" s="3065">
        <f>ROUND(W171/G171,4)</f>
        <v>0.80479999999999996</v>
      </c>
      <c r="Y171" s="2882" t="b">
        <f>IF(V171="N",IF(ISNUMBER(R171),(R171+T171)/Q171))</f>
        <v>0</v>
      </c>
    </row>
    <row r="172" spans="1:25" s="71" customFormat="1" ht="15" customHeight="1">
      <c r="A172" s="2191"/>
      <c r="B172" s="2191" t="s">
        <v>1690</v>
      </c>
      <c r="C172" s="519" t="s">
        <v>3429</v>
      </c>
      <c r="D172" s="4364">
        <v>69020</v>
      </c>
      <c r="E172" s="512"/>
      <c r="F172" s="649" t="s">
        <v>3457</v>
      </c>
      <c r="G172" s="815">
        <v>171</v>
      </c>
      <c r="H172" s="520"/>
      <c r="I172" s="235">
        <f>ROUND(H171*G171/G172,2)</f>
        <v>1010.53</v>
      </c>
      <c r="J172" s="225" t="s">
        <v>39</v>
      </c>
      <c r="K172" s="353"/>
      <c r="L172" s="562">
        <f>IF(OR(ISBLANK(K172),K172=0,H171=0,ISBLANK(H171)),,ROUND(K172+$L$5,2))</f>
        <v>0</v>
      </c>
      <c r="M172" s="335">
        <f>ROUND(I172*L172,2)</f>
        <v>0</v>
      </c>
      <c r="N172" s="3826">
        <f>ROUND(L172/G172,4)</f>
        <v>0</v>
      </c>
      <c r="O172" s="3182">
        <v>69020</v>
      </c>
      <c r="P172" s="3175" t="s">
        <v>1226</v>
      </c>
      <c r="Q172" s="2664">
        <v>240</v>
      </c>
      <c r="R172" s="3373"/>
      <c r="S172" s="2648">
        <v>37.5</v>
      </c>
      <c r="T172" s="5298">
        <f>ROUND($Y$8*S172,2)</f>
        <v>21.09</v>
      </c>
      <c r="U172" s="2827">
        <f>IF(ISBLANK(O172),,R172+T172)</f>
        <v>21.09</v>
      </c>
      <c r="V172" s="3424" t="s">
        <v>2779</v>
      </c>
      <c r="W172" s="3117" t="b">
        <f>IF(ISNUMBER(R172),IF(V172="Y",(K172-T172)))</f>
        <v>0</v>
      </c>
      <c r="X172" s="3065">
        <f>ROUND(W172/G172,4)</f>
        <v>0</v>
      </c>
      <c r="Y172" s="3065" t="b">
        <f>IF(V172="N",IF(ISNUMBER(R172),(R172+T172)/Q172))</f>
        <v>0</v>
      </c>
    </row>
    <row r="173" spans="1:25" s="71" customFormat="1" ht="15" customHeight="1">
      <c r="A173" s="2191"/>
      <c r="B173" s="2191" t="s">
        <v>1691</v>
      </c>
      <c r="C173" s="519" t="s">
        <v>3431</v>
      </c>
      <c r="D173" s="4364" t="s">
        <v>3427</v>
      </c>
      <c r="E173" s="4760"/>
      <c r="F173" s="519" t="s">
        <v>3428</v>
      </c>
      <c r="G173" s="268">
        <v>192</v>
      </c>
      <c r="H173" s="520"/>
      <c r="I173" s="235">
        <f>ROUND(H171*G171/G173,2)</f>
        <v>900</v>
      </c>
      <c r="J173" s="225" t="s">
        <v>39</v>
      </c>
      <c r="K173" s="353">
        <v>162.69</v>
      </c>
      <c r="L173" s="562">
        <f>IF(OR(ISBLANK(K173),K173=0,H171=0,ISBLANK(H171)),,ROUND(K173+$L$5,2))</f>
        <v>162.69</v>
      </c>
      <c r="M173" s="335">
        <f>ROUND(I173*L173,2)</f>
        <v>146421</v>
      </c>
      <c r="N173" s="3826">
        <f>ROUND(L173/G173,4)</f>
        <v>0.84730000000000005</v>
      </c>
      <c r="O173" s="4364" t="s">
        <v>3427</v>
      </c>
      <c r="P173" s="2813" t="s">
        <v>3428</v>
      </c>
      <c r="Q173" s="2337">
        <v>192</v>
      </c>
      <c r="R173" s="3373">
        <v>141.29</v>
      </c>
      <c r="S173" s="371">
        <v>38.049999999999997</v>
      </c>
      <c r="T173" s="5298">
        <f>ROUND($Y$8*S173,2)</f>
        <v>21.4</v>
      </c>
      <c r="U173" s="2827">
        <f>IF(ISBLANK(O173),,R173+T173)</f>
        <v>162.69</v>
      </c>
      <c r="V173" s="3424" t="s">
        <v>2779</v>
      </c>
      <c r="W173" s="3117">
        <f>IF(ISNUMBER(R173),IF(V173="Y",(K173-T173)))</f>
        <v>141.29</v>
      </c>
      <c r="X173" s="3065">
        <f>ROUND(W173/G173,4)</f>
        <v>0.7359</v>
      </c>
      <c r="Y173" s="3065" t="b">
        <f>IF(V173="N",IF(ISNUMBER(R173),(R173+T173)/Q173))</f>
        <v>0</v>
      </c>
    </row>
    <row r="174" spans="1:25" s="71" customFormat="1" ht="15" customHeight="1">
      <c r="A174" s="2191"/>
      <c r="B174" s="2191" t="s">
        <v>68</v>
      </c>
      <c r="C174" s="519"/>
      <c r="D174" s="4364"/>
      <c r="E174" s="518"/>
      <c r="F174" s="519"/>
      <c r="G174" s="268"/>
      <c r="H174" s="520"/>
      <c r="I174" s="519"/>
      <c r="J174" s="330"/>
      <c r="K174" s="564"/>
      <c r="L174" s="599"/>
      <c r="M174" s="335"/>
      <c r="N174" s="3826"/>
      <c r="O174" s="2814"/>
      <c r="P174" s="2813"/>
      <c r="Q174" s="2337"/>
      <c r="R174" s="563"/>
      <c r="S174" s="330"/>
      <c r="T174" s="334"/>
      <c r="U174" s="3401"/>
      <c r="V174" s="3460"/>
      <c r="W174" s="310"/>
      <c r="X174" s="2397"/>
      <c r="Y174" s="2396" t="s">
        <v>65</v>
      </c>
    </row>
    <row r="175" spans="1:25" s="71" customFormat="1" ht="15" customHeight="1">
      <c r="A175" s="2191"/>
      <c r="B175" s="2191" t="s">
        <v>69</v>
      </c>
      <c r="C175" s="519"/>
      <c r="D175" s="4364"/>
      <c r="E175" s="518"/>
      <c r="F175" s="519"/>
      <c r="G175" s="268"/>
      <c r="H175" s="520"/>
      <c r="I175" s="519"/>
      <c r="J175" s="330"/>
      <c r="K175" s="564"/>
      <c r="L175" s="599"/>
      <c r="M175" s="335"/>
      <c r="N175" s="3826"/>
      <c r="O175" s="2814"/>
      <c r="P175" s="2813"/>
      <c r="Q175" s="2337"/>
      <c r="R175" s="563"/>
      <c r="S175" s="330"/>
      <c r="T175" s="334"/>
      <c r="U175" s="3401"/>
      <c r="V175" s="3460"/>
      <c r="W175" s="310"/>
      <c r="X175" s="2397"/>
      <c r="Y175" s="2396" t="s">
        <v>65</v>
      </c>
    </row>
    <row r="176" spans="1:25" s="71" customFormat="1" ht="15" customHeight="1" thickBot="1">
      <c r="A176" s="2191"/>
      <c r="B176" s="5615" t="s">
        <v>1229</v>
      </c>
      <c r="C176" s="519"/>
      <c r="D176" s="4363"/>
      <c r="E176" s="526"/>
      <c r="F176" s="519"/>
      <c r="G176" s="268"/>
      <c r="H176" s="520"/>
      <c r="I176" s="519"/>
      <c r="J176" s="330"/>
      <c r="K176" s="564"/>
      <c r="L176" s="599"/>
      <c r="M176" s="335"/>
      <c r="N176" s="3826"/>
      <c r="O176" s="18"/>
      <c r="P176" s="2789"/>
      <c r="Q176" s="18"/>
      <c r="R176" s="743"/>
      <c r="S176" s="362"/>
      <c r="T176" s="363"/>
      <c r="U176" s="363"/>
      <c r="V176" s="3430"/>
      <c r="W176" s="323"/>
      <c r="X176" s="2399"/>
      <c r="Y176" s="2435" t="s">
        <v>65</v>
      </c>
    </row>
    <row r="177" spans="1:25" s="71" customFormat="1" ht="15" customHeight="1" thickBot="1">
      <c r="A177" s="5619">
        <v>2028</v>
      </c>
      <c r="B177" s="5613" t="s">
        <v>1232</v>
      </c>
      <c r="C177" s="281" t="s">
        <v>4052</v>
      </c>
      <c r="D177" s="4364">
        <v>72005</v>
      </c>
      <c r="E177" s="512"/>
      <c r="F177" s="637" t="s">
        <v>1233</v>
      </c>
      <c r="G177" s="638">
        <v>176</v>
      </c>
      <c r="H177" s="577"/>
      <c r="I177" s="556">
        <f>ROUND(H177*G177/G177,2)</f>
        <v>0</v>
      </c>
      <c r="J177" s="639" t="s">
        <v>39</v>
      </c>
      <c r="K177" s="368"/>
      <c r="L177" s="644">
        <f>IF(OR(ISBLANK(K177),K177=0,H177=0,ISBLANK(H177)),,ROUND(K177+$L$5,2))</f>
        <v>0</v>
      </c>
      <c r="M177" s="645">
        <f>ROUND(I177*L177,2)</f>
        <v>0</v>
      </c>
      <c r="N177" s="3835">
        <f>ROUND(L177/G177,4)</f>
        <v>0</v>
      </c>
      <c r="O177" s="4364">
        <v>72005</v>
      </c>
      <c r="P177" s="2788" t="s">
        <v>2762</v>
      </c>
      <c r="Q177" s="37">
        <v>176</v>
      </c>
      <c r="R177" s="3373"/>
      <c r="S177" s="2648">
        <v>34.65</v>
      </c>
      <c r="T177" s="5298">
        <f>ROUND($Y$8*S177,2)</f>
        <v>19.489999999999998</v>
      </c>
      <c r="U177" s="3417">
        <f>IF(ISBLANK(O177),,R177+T177)</f>
        <v>19.489999999999998</v>
      </c>
      <c r="V177" s="3459" t="s">
        <v>2779</v>
      </c>
      <c r="W177" s="2727" t="b">
        <f>IF(ISNUMBER(R177),IF(V177="Y",(K177-T177)))</f>
        <v>0</v>
      </c>
      <c r="X177" s="3065">
        <f>ROUND(W177/G177,4)</f>
        <v>0</v>
      </c>
      <c r="Y177" s="2882" t="b">
        <f>IF(V177="N",IF(ISNUMBER(R177),(R177+T177)/Q177))</f>
        <v>0</v>
      </c>
    </row>
    <row r="178" spans="1:25" s="71" customFormat="1" ht="15" customHeight="1">
      <c r="A178" s="2191"/>
      <c r="B178" s="2191" t="s">
        <v>1690</v>
      </c>
      <c r="C178" s="519" t="s">
        <v>2306</v>
      </c>
      <c r="D178" s="4814" t="s">
        <v>4032</v>
      </c>
      <c r="E178" s="512"/>
      <c r="F178" s="235" t="s">
        <v>1234</v>
      </c>
      <c r="G178" s="226">
        <v>171</v>
      </c>
      <c r="H178" s="646"/>
      <c r="I178" s="235">
        <f>ROUND(H177*G177/G178,2)</f>
        <v>0</v>
      </c>
      <c r="J178" s="225" t="s">
        <v>39</v>
      </c>
      <c r="K178" s="353">
        <v>150.97999999999999</v>
      </c>
      <c r="L178" s="647">
        <f>IF(OR(ISBLANK(K178),K178=0,H177=0,ISBLANK(H177)),,ROUND(K178+$L$5,2))</f>
        <v>0</v>
      </c>
      <c r="M178" s="300">
        <f>ROUND(I178*L178,2)</f>
        <v>0</v>
      </c>
      <c r="N178" s="3836">
        <f>ROUND(L178/G178,4)</f>
        <v>0</v>
      </c>
      <c r="O178" s="4814" t="s">
        <v>3448</v>
      </c>
      <c r="P178" s="2813" t="s">
        <v>2763</v>
      </c>
      <c r="Q178" s="2337">
        <v>171</v>
      </c>
      <c r="R178" s="3373">
        <v>0</v>
      </c>
      <c r="S178" s="2648">
        <v>39.08</v>
      </c>
      <c r="T178" s="5298">
        <f>ROUND($Y$8*S178,2)</f>
        <v>21.98</v>
      </c>
      <c r="U178" s="3416">
        <f>IF(ISBLANK(O178),,R178+T178)</f>
        <v>21.98</v>
      </c>
      <c r="V178" s="4392" t="s">
        <v>2779</v>
      </c>
      <c r="W178" s="2727">
        <f>IF(ISNUMBER(R178),IF(V178="Y",(K178-T178)))</f>
        <v>129</v>
      </c>
      <c r="X178" s="3065">
        <f>ROUND(W178/G178,4)</f>
        <v>0.75439999999999996</v>
      </c>
      <c r="Y178" s="3065" t="b">
        <f>IF(V178="N",IF(ISNUMBER(R178),(R178+T178)/Q178))</f>
        <v>0</v>
      </c>
    </row>
    <row r="179" spans="1:25" s="71" customFormat="1" ht="15" customHeight="1">
      <c r="A179" s="2191"/>
      <c r="B179" s="2191" t="s">
        <v>1692</v>
      </c>
      <c r="C179" s="519" t="s">
        <v>2303</v>
      </c>
      <c r="D179" s="4364" t="s">
        <v>2760</v>
      </c>
      <c r="E179" s="512"/>
      <c r="F179" s="235" t="s">
        <v>1231</v>
      </c>
      <c r="G179" s="226">
        <v>192</v>
      </c>
      <c r="H179" s="646"/>
      <c r="I179" s="235">
        <f>ROUND(H177*G177/G179,2)</f>
        <v>0</v>
      </c>
      <c r="J179" s="225" t="s">
        <v>39</v>
      </c>
      <c r="K179" s="353"/>
      <c r="L179" s="562">
        <f>IF(OR(ISBLANK(K179),K179=0,H177=0,ISBLANK(H177)),,ROUND(K179+$L$5,2))</f>
        <v>0</v>
      </c>
      <c r="M179" s="335">
        <f>ROUND(I179*L179,2)</f>
        <v>0</v>
      </c>
      <c r="N179" s="3826">
        <f>ROUND(L179/G179,4)</f>
        <v>0</v>
      </c>
      <c r="O179" s="4364" t="s">
        <v>2760</v>
      </c>
      <c r="P179" s="2813" t="s">
        <v>2761</v>
      </c>
      <c r="Q179" s="2337">
        <v>192</v>
      </c>
      <c r="R179" s="3373"/>
      <c r="S179" s="2648">
        <v>38.049999999999997</v>
      </c>
      <c r="T179" s="5298">
        <f>ROUND($Y$8*S179,2)</f>
        <v>21.4</v>
      </c>
      <c r="U179" s="4124">
        <f>IF(ISBLANK(O179),,R179+T179)</f>
        <v>21.4</v>
      </c>
      <c r="V179" s="4392" t="s">
        <v>2779</v>
      </c>
      <c r="W179" s="234" t="b">
        <f>IF(ISNUMBER(R179),IF(V179="Y",(K179-T179)))</f>
        <v>0</v>
      </c>
      <c r="X179" s="2396">
        <f>ROUND(W179/G179,4)</f>
        <v>0</v>
      </c>
      <c r="Y179" s="2396" t="b">
        <f>IF(V179="N",IF(ISNUMBER(R179),(R179+T179)/Q179))</f>
        <v>0</v>
      </c>
    </row>
    <row r="180" spans="1:25" s="71" customFormat="1" ht="15" customHeight="1">
      <c r="A180" s="2191"/>
      <c r="B180" s="2191" t="s">
        <v>1693</v>
      </c>
      <c r="C180" s="5560"/>
      <c r="D180" s="4365"/>
      <c r="E180" s="5592"/>
      <c r="F180" s="4216"/>
      <c r="G180" s="5561"/>
      <c r="H180" s="646"/>
      <c r="I180" s="444"/>
      <c r="J180" s="257"/>
      <c r="K180" s="334"/>
      <c r="L180" s="599"/>
      <c r="M180" s="627"/>
      <c r="N180" s="5562"/>
      <c r="O180" s="4372"/>
      <c r="P180" s="3175"/>
      <c r="Q180" s="2664"/>
      <c r="R180" s="681"/>
      <c r="S180" s="2648"/>
      <c r="T180" s="2658"/>
      <c r="U180" s="4124"/>
      <c r="V180" s="5563"/>
      <c r="W180" s="2727"/>
      <c r="X180" s="3065"/>
      <c r="Y180" s="3065"/>
    </row>
    <row r="181" spans="1:25" s="71" customFormat="1" ht="15" customHeight="1">
      <c r="A181" s="2191"/>
      <c r="B181" s="2191" t="s">
        <v>1694</v>
      </c>
      <c r="C181" s="635" t="s">
        <v>65</v>
      </c>
      <c r="D181" s="4364"/>
      <c r="E181" s="518"/>
      <c r="F181" s="519"/>
      <c r="G181" s="268"/>
      <c r="H181" s="520"/>
      <c r="I181" s="519"/>
      <c r="J181" s="330"/>
      <c r="K181" s="564"/>
      <c r="L181" s="599"/>
      <c r="M181" s="335"/>
      <c r="N181" s="3826"/>
      <c r="O181" s="2814"/>
      <c r="P181" s="2813"/>
      <c r="Q181" s="2337"/>
      <c r="R181" s="563"/>
      <c r="S181" s="330"/>
      <c r="T181" s="334"/>
      <c r="U181" s="3401"/>
      <c r="V181" s="3460"/>
      <c r="W181" s="310"/>
      <c r="X181" s="2397"/>
      <c r="Y181" s="2396" t="s">
        <v>65</v>
      </c>
    </row>
    <row r="182" spans="1:25" s="71" customFormat="1" ht="15" customHeight="1" thickBot="1">
      <c r="A182" s="2191"/>
      <c r="B182" s="5615" t="s">
        <v>1695</v>
      </c>
      <c r="C182" s="635" t="s">
        <v>65</v>
      </c>
      <c r="D182" s="4363"/>
      <c r="E182" s="526"/>
      <c r="F182" s="519"/>
      <c r="G182" s="268"/>
      <c r="H182" s="520"/>
      <c r="I182" s="519"/>
      <c r="J182" s="330"/>
      <c r="K182" s="564"/>
      <c r="L182" s="599"/>
      <c r="M182" s="335"/>
      <c r="N182" s="3826"/>
      <c r="O182" s="18"/>
      <c r="P182" s="2789"/>
      <c r="Q182" s="18"/>
      <c r="R182" s="743"/>
      <c r="S182" s="362"/>
      <c r="T182" s="363"/>
      <c r="U182" s="363"/>
      <c r="V182" s="3430"/>
      <c r="W182" s="323"/>
      <c r="X182" s="2399"/>
      <c r="Y182" s="2435" t="s">
        <v>65</v>
      </c>
    </row>
    <row r="183" spans="1:25" s="71" customFormat="1" ht="15" customHeight="1" thickBot="1">
      <c r="A183" s="5619">
        <v>2029</v>
      </c>
      <c r="B183" s="5613" t="s">
        <v>1235</v>
      </c>
      <c r="C183" s="281" t="s">
        <v>2303</v>
      </c>
      <c r="D183" s="4364" t="s">
        <v>2307</v>
      </c>
      <c r="E183" s="512"/>
      <c r="F183" s="281" t="s">
        <v>1236</v>
      </c>
      <c r="G183" s="283">
        <v>192</v>
      </c>
      <c r="H183" s="577">
        <v>250</v>
      </c>
      <c r="I183" s="556">
        <f>ROUND(H183*G183/G183,2)</f>
        <v>250</v>
      </c>
      <c r="J183" s="282" t="s">
        <v>39</v>
      </c>
      <c r="K183" s="557">
        <v>175.93</v>
      </c>
      <c r="L183" s="558">
        <f>IF(OR(ISBLANK(K183),K183=0,H183=0,ISBLANK(H183)),,ROUND(K183+$L$5,2))</f>
        <v>175.93</v>
      </c>
      <c r="M183" s="515">
        <f>ROUND(I183*L183,2)</f>
        <v>43982.5</v>
      </c>
      <c r="N183" s="3829">
        <f>ROUND(L183/G183,4)</f>
        <v>0.9163</v>
      </c>
      <c r="O183" s="2814" t="s">
        <v>2307</v>
      </c>
      <c r="P183" s="39" t="s">
        <v>1236</v>
      </c>
      <c r="Q183" s="37">
        <v>192</v>
      </c>
      <c r="R183" s="3373">
        <v>154.53</v>
      </c>
      <c r="S183" s="2648">
        <v>38.049999999999997</v>
      </c>
      <c r="T183" s="5298">
        <f>ROUND($Y$8*S183,2)</f>
        <v>21.4</v>
      </c>
      <c r="U183" s="3417">
        <f>IF(ISBLANK(O183),,R183+T183)</f>
        <v>175.93</v>
      </c>
      <c r="V183" s="3459" t="s">
        <v>2779</v>
      </c>
      <c r="W183" s="2727">
        <f>IF(ISNUMBER(R183),IF(V183="Y",(K183-T183)))</f>
        <v>154.53</v>
      </c>
      <c r="X183" s="3065">
        <f>ROUND(W183/G183,4)</f>
        <v>0.80479999999999996</v>
      </c>
      <c r="Y183" s="2882" t="b">
        <f>IF(V183="N",IF(ISNUMBER(R183),(R183+T183)/Q183))</f>
        <v>0</v>
      </c>
    </row>
    <row r="184" spans="1:25" s="71" customFormat="1" ht="15" customHeight="1">
      <c r="A184" s="2191"/>
      <c r="B184" s="2191" t="s">
        <v>1698</v>
      </c>
      <c r="C184" s="519"/>
      <c r="D184" s="4364"/>
      <c r="E184" s="518"/>
      <c r="F184" s="519"/>
      <c r="G184" s="268"/>
      <c r="H184" s="520"/>
      <c r="I184" s="519"/>
      <c r="J184" s="330"/>
      <c r="K184" s="564"/>
      <c r="L184" s="599"/>
      <c r="M184" s="335"/>
      <c r="N184" s="3826"/>
      <c r="O184" s="2814"/>
      <c r="P184" s="2813"/>
      <c r="Q184" s="2337"/>
      <c r="R184" s="578"/>
      <c r="S184" s="371" t="s">
        <v>65</v>
      </c>
      <c r="T184" s="327" t="s">
        <v>65</v>
      </c>
      <c r="U184" s="327"/>
      <c r="V184" s="3431"/>
      <c r="W184" s="634" t="s">
        <v>65</v>
      </c>
      <c r="X184" s="2405" t="s">
        <v>65</v>
      </c>
      <c r="Y184" s="2396" t="s">
        <v>65</v>
      </c>
    </row>
    <row r="185" spans="1:25" s="71" customFormat="1" ht="15" customHeight="1">
      <c r="A185" s="2191"/>
      <c r="B185" s="2191" t="s">
        <v>1696</v>
      </c>
      <c r="C185" s="519"/>
      <c r="D185" s="4364"/>
      <c r="E185" s="518"/>
      <c r="F185" s="519"/>
      <c r="G185" s="268"/>
      <c r="H185" s="520"/>
      <c r="I185" s="519"/>
      <c r="J185" s="330"/>
      <c r="K185" s="564"/>
      <c r="L185" s="599"/>
      <c r="M185" s="335"/>
      <c r="N185" s="3826"/>
      <c r="O185" s="2814"/>
      <c r="P185" s="2813"/>
      <c r="Q185" s="2337"/>
      <c r="R185" s="578"/>
      <c r="S185" s="371" t="s">
        <v>65</v>
      </c>
      <c r="T185" s="327" t="s">
        <v>89</v>
      </c>
      <c r="U185" s="327"/>
      <c r="V185" s="3431"/>
      <c r="W185" s="634" t="s">
        <v>65</v>
      </c>
      <c r="X185" s="2405" t="s">
        <v>65</v>
      </c>
      <c r="Y185" s="2396" t="s">
        <v>65</v>
      </c>
    </row>
    <row r="186" spans="1:25" s="71" customFormat="1" ht="15" customHeight="1">
      <c r="A186" s="2191"/>
      <c r="B186" s="2191" t="s">
        <v>1697</v>
      </c>
      <c r="C186" s="519"/>
      <c r="D186" s="4364"/>
      <c r="E186" s="518"/>
      <c r="F186" s="519"/>
      <c r="G186" s="268"/>
      <c r="H186" s="520"/>
      <c r="I186" s="519"/>
      <c r="J186" s="330"/>
      <c r="K186" s="564"/>
      <c r="L186" s="599"/>
      <c r="M186" s="335"/>
      <c r="N186" s="3826"/>
      <c r="O186" s="2814"/>
      <c r="P186" s="2813"/>
      <c r="Q186" s="2337"/>
      <c r="R186" s="563"/>
      <c r="S186" s="330"/>
      <c r="T186" s="334"/>
      <c r="U186" s="3401"/>
      <c r="V186" s="3460"/>
      <c r="W186" s="310"/>
      <c r="X186" s="2397"/>
      <c r="Y186" s="2396" t="s">
        <v>65</v>
      </c>
    </row>
    <row r="187" spans="1:25" s="71" customFormat="1" ht="15" customHeight="1">
      <c r="A187" s="2191"/>
      <c r="B187" s="2191" t="s">
        <v>65</v>
      </c>
      <c r="C187" s="519"/>
      <c r="D187" s="4364"/>
      <c r="E187" s="518"/>
      <c r="F187" s="519"/>
      <c r="G187" s="268"/>
      <c r="H187" s="520"/>
      <c r="I187" s="519"/>
      <c r="J187" s="330"/>
      <c r="K187" s="564"/>
      <c r="L187" s="599"/>
      <c r="M187" s="335"/>
      <c r="N187" s="3826"/>
      <c r="O187" s="2814"/>
      <c r="P187" s="2813"/>
      <c r="Q187" s="2337"/>
      <c r="R187" s="563"/>
      <c r="S187" s="330"/>
      <c r="T187" s="334"/>
      <c r="U187" s="3401"/>
      <c r="V187" s="3460"/>
      <c r="W187" s="310"/>
      <c r="X187" s="2397"/>
      <c r="Y187" s="2396" t="s">
        <v>65</v>
      </c>
    </row>
    <row r="188" spans="1:25" s="71" customFormat="1" ht="15" customHeight="1" thickBot="1">
      <c r="A188" s="2191"/>
      <c r="B188" s="5615" t="s">
        <v>1229</v>
      </c>
      <c r="C188" s="519"/>
      <c r="D188" s="4363"/>
      <c r="E188" s="526"/>
      <c r="F188" s="519"/>
      <c r="G188" s="268"/>
      <c r="H188" s="520"/>
      <c r="I188" s="519"/>
      <c r="J188" s="330"/>
      <c r="K188" s="564"/>
      <c r="L188" s="599"/>
      <c r="M188" s="335"/>
      <c r="N188" s="3826"/>
      <c r="O188" s="18"/>
      <c r="P188" s="2789"/>
      <c r="Q188" s="18"/>
      <c r="R188" s="743"/>
      <c r="S188" s="362"/>
      <c r="T188" s="363"/>
      <c r="U188" s="363"/>
      <c r="V188" s="3430"/>
      <c r="W188" s="323"/>
      <c r="X188" s="2399"/>
      <c r="Y188" s="2435" t="s">
        <v>65</v>
      </c>
    </row>
    <row r="189" spans="1:25" s="71" customFormat="1" ht="15" customHeight="1" thickBot="1">
      <c r="A189" s="5619">
        <v>2030</v>
      </c>
      <c r="B189" s="5613" t="s">
        <v>1237</v>
      </c>
      <c r="C189" s="5585" t="s">
        <v>4064</v>
      </c>
      <c r="D189" s="4365">
        <v>73004</v>
      </c>
      <c r="E189" s="512"/>
      <c r="F189" s="281" t="s">
        <v>1233</v>
      </c>
      <c r="G189" s="283">
        <v>240</v>
      </c>
      <c r="H189" s="577"/>
      <c r="I189" s="556">
        <f>ROUND(H189*G189/G189,2)</f>
        <v>0</v>
      </c>
      <c r="J189" s="282" t="s">
        <v>39</v>
      </c>
      <c r="K189" s="557"/>
      <c r="L189" s="558">
        <f>IF(OR(ISBLANK(K189),K189=0,H189=0,ISBLANK(H189)),,ROUND(K189+$L$5,2))</f>
        <v>0</v>
      </c>
      <c r="M189" s="515">
        <f>ROUND(I189*L189,2)</f>
        <v>0</v>
      </c>
      <c r="N189" s="3829">
        <f>ROUND(L189/G189,4)</f>
        <v>0</v>
      </c>
      <c r="O189" s="2636">
        <v>73004</v>
      </c>
      <c r="P189" s="2788" t="s">
        <v>1233</v>
      </c>
      <c r="Q189" s="2856">
        <v>240</v>
      </c>
      <c r="R189" s="3375"/>
      <c r="S189" s="2648">
        <v>45.98</v>
      </c>
      <c r="T189" s="5298">
        <f>ROUND($Y$8*S189,2)</f>
        <v>25.86</v>
      </c>
      <c r="U189" s="3417">
        <f>IF(ISBLANK(O189),,R189+T189)</f>
        <v>25.86</v>
      </c>
      <c r="V189" s="3459" t="s">
        <v>2779</v>
      </c>
      <c r="W189" s="2727" t="b">
        <f>IF(ISNUMBER(R189),IF(V189="Y",(K189-T189)))</f>
        <v>0</v>
      </c>
      <c r="X189" s="3065">
        <f>ROUND(W189/G189,4)</f>
        <v>0</v>
      </c>
      <c r="Y189" s="2882" t="b">
        <f>IF(V189="N",IF(ISNUMBER(R189),(R189+T189)/Q189))</f>
        <v>0</v>
      </c>
    </row>
    <row r="190" spans="1:25" s="71" customFormat="1" ht="15" customHeight="1">
      <c r="A190" s="2191"/>
      <c r="B190" s="2191" t="s">
        <v>3433</v>
      </c>
      <c r="C190" s="519" t="s">
        <v>4043</v>
      </c>
      <c r="D190" s="3186"/>
      <c r="E190" s="518"/>
      <c r="F190" s="519"/>
      <c r="G190" s="268"/>
      <c r="H190" s="520"/>
      <c r="I190" s="519"/>
      <c r="J190" s="330"/>
      <c r="K190" s="564"/>
      <c r="L190" s="599"/>
      <c r="M190" s="335"/>
      <c r="N190" s="3826"/>
      <c r="O190" s="2814"/>
      <c r="P190" s="2813"/>
      <c r="Q190" s="2337"/>
      <c r="R190" s="578"/>
      <c r="S190" s="371" t="s">
        <v>65</v>
      </c>
      <c r="T190" s="327" t="s">
        <v>65</v>
      </c>
      <c r="U190" s="327"/>
      <c r="V190" s="3431"/>
      <c r="W190" s="634" t="s">
        <v>65</v>
      </c>
      <c r="X190" s="2405" t="s">
        <v>65</v>
      </c>
      <c r="Y190" s="2396" t="s">
        <v>65</v>
      </c>
    </row>
    <row r="191" spans="1:25" s="71" customFormat="1" ht="15" customHeight="1">
      <c r="A191" s="2191"/>
      <c r="B191" s="2191" t="s">
        <v>2259</v>
      </c>
      <c r="C191" s="519"/>
      <c r="D191" s="3186"/>
      <c r="E191" s="518"/>
      <c r="F191" s="519"/>
      <c r="G191" s="268"/>
      <c r="H191" s="520"/>
      <c r="I191" s="519"/>
      <c r="J191" s="330"/>
      <c r="K191" s="564"/>
      <c r="L191" s="599"/>
      <c r="M191" s="335"/>
      <c r="N191" s="3826"/>
      <c r="O191" s="2814"/>
      <c r="P191" s="2813"/>
      <c r="Q191" s="2337"/>
      <c r="R191" s="578"/>
      <c r="S191" s="371" t="s">
        <v>65</v>
      </c>
      <c r="T191" s="327" t="s">
        <v>89</v>
      </c>
      <c r="U191" s="327"/>
      <c r="V191" s="3431"/>
      <c r="W191" s="634" t="s">
        <v>65</v>
      </c>
      <c r="X191" s="2405" t="s">
        <v>65</v>
      </c>
      <c r="Y191" s="2396" t="s">
        <v>65</v>
      </c>
    </row>
    <row r="192" spans="1:25" s="71" customFormat="1" ht="15" customHeight="1">
      <c r="A192" s="2191"/>
      <c r="B192" s="2191" t="s">
        <v>3426</v>
      </c>
      <c r="C192" s="519"/>
      <c r="D192" s="3186"/>
      <c r="E192" s="518"/>
      <c r="F192" s="519"/>
      <c r="G192" s="268"/>
      <c r="H192" s="520"/>
      <c r="I192" s="519"/>
      <c r="J192" s="330"/>
      <c r="K192" s="564"/>
      <c r="L192" s="599"/>
      <c r="M192" s="335"/>
      <c r="N192" s="3826"/>
      <c r="O192" s="2814"/>
      <c r="P192" s="2813"/>
      <c r="Q192" s="2337"/>
      <c r="R192" s="563"/>
      <c r="S192" s="330"/>
      <c r="T192" s="334"/>
      <c r="U192" s="3401"/>
      <c r="V192" s="3460"/>
      <c r="W192" s="310"/>
      <c r="X192" s="2397"/>
      <c r="Y192" s="2396" t="s">
        <v>65</v>
      </c>
    </row>
    <row r="193" spans="1:25" s="71" customFormat="1" ht="15" customHeight="1">
      <c r="A193" s="2191"/>
      <c r="B193" s="2191" t="s">
        <v>3434</v>
      </c>
      <c r="C193" s="519"/>
      <c r="D193" s="3186"/>
      <c r="E193" s="518"/>
      <c r="F193" s="519"/>
      <c r="G193" s="268"/>
      <c r="H193" s="520"/>
      <c r="I193" s="519"/>
      <c r="J193" s="330"/>
      <c r="K193" s="564"/>
      <c r="L193" s="599"/>
      <c r="M193" s="335"/>
      <c r="N193" s="3826"/>
      <c r="O193" s="2814"/>
      <c r="P193" s="2813"/>
      <c r="Q193" s="2337"/>
      <c r="R193" s="563"/>
      <c r="S193" s="330"/>
      <c r="T193" s="334"/>
      <c r="U193" s="3401"/>
      <c r="V193" s="3460"/>
      <c r="W193" s="310"/>
      <c r="X193" s="2397"/>
      <c r="Y193" s="2396" t="s">
        <v>65</v>
      </c>
    </row>
    <row r="194" spans="1:25" s="71" customFormat="1" ht="15" customHeight="1" thickBot="1">
      <c r="A194" s="2191"/>
      <c r="B194" s="5615" t="s">
        <v>1070</v>
      </c>
      <c r="C194" s="519"/>
      <c r="D194" s="2289"/>
      <c r="E194" s="526"/>
      <c r="F194" s="519"/>
      <c r="G194" s="268"/>
      <c r="H194" s="520"/>
      <c r="I194" s="519"/>
      <c r="J194" s="330"/>
      <c r="K194" s="564"/>
      <c r="L194" s="599"/>
      <c r="M194" s="335"/>
      <c r="N194" s="3826"/>
      <c r="O194" s="18"/>
      <c r="P194" s="2789"/>
      <c r="Q194" s="18"/>
      <c r="R194" s="743"/>
      <c r="S194" s="362"/>
      <c r="T194" s="363"/>
      <c r="U194" s="363"/>
      <c r="V194" s="3430"/>
      <c r="W194" s="323"/>
      <c r="X194" s="2399"/>
      <c r="Y194" s="2435" t="s">
        <v>65</v>
      </c>
    </row>
    <row r="195" spans="1:25" s="71" customFormat="1" ht="15" customHeight="1" thickBot="1">
      <c r="A195" s="5619">
        <v>2031</v>
      </c>
      <c r="B195" s="5613" t="s">
        <v>1238</v>
      </c>
      <c r="C195" s="281" t="s">
        <v>2303</v>
      </c>
      <c r="D195" s="5329" t="s">
        <v>2308</v>
      </c>
      <c r="E195" s="512"/>
      <c r="F195" s="281" t="s">
        <v>1234</v>
      </c>
      <c r="G195" s="283">
        <v>240</v>
      </c>
      <c r="H195" s="577"/>
      <c r="I195" s="556">
        <f>ROUND(H195*G195/G195,2)</f>
        <v>0</v>
      </c>
      <c r="J195" s="282" t="s">
        <v>39</v>
      </c>
      <c r="K195" s="557">
        <v>167.42</v>
      </c>
      <c r="L195" s="558">
        <f>IF(OR(ISBLANK(K195),K195=0,H195=0,ISBLANK(H195)),,ROUND(K195+$L$5,2))</f>
        <v>0</v>
      </c>
      <c r="M195" s="515">
        <f>ROUND(I195*L195,2)</f>
        <v>0</v>
      </c>
      <c r="N195" s="3829">
        <f>ROUND(L195/G195,4)</f>
        <v>0</v>
      </c>
      <c r="O195" s="54" t="s">
        <v>2308</v>
      </c>
      <c r="P195" s="4281" t="s">
        <v>1234</v>
      </c>
      <c r="Q195" s="37">
        <v>240</v>
      </c>
      <c r="R195" s="3373">
        <v>141.59</v>
      </c>
      <c r="S195" s="2648">
        <v>45.92</v>
      </c>
      <c r="T195" s="5298">
        <f>ROUND($Y$8*S195,2)</f>
        <v>25.83</v>
      </c>
      <c r="U195" s="3417">
        <f>IF(ISBLANK(O195),,R195+T195)</f>
        <v>167.42000000000002</v>
      </c>
      <c r="V195" s="3459" t="s">
        <v>2779</v>
      </c>
      <c r="W195" s="2727">
        <f>IF(ISNUMBER(R195),IF(V195="Y",(K195-T195)))</f>
        <v>141.58999999999997</v>
      </c>
      <c r="X195" s="3065">
        <f>ROUND(W195/G195,4)</f>
        <v>0.59</v>
      </c>
      <c r="Y195" s="2882" t="b">
        <f>IF(V195="N",IF(ISNUMBER(R195),(R195+T195)/Q195))</f>
        <v>0</v>
      </c>
    </row>
    <row r="196" spans="1:25" s="71" customFormat="1" ht="15" customHeight="1">
      <c r="A196" s="2191"/>
      <c r="B196" s="2191" t="s">
        <v>1699</v>
      </c>
      <c r="C196" s="519"/>
      <c r="D196" s="3186"/>
      <c r="E196" s="518"/>
      <c r="F196" s="519"/>
      <c r="G196" s="268"/>
      <c r="H196" s="520"/>
      <c r="I196" s="519"/>
      <c r="J196" s="330"/>
      <c r="K196" s="564"/>
      <c r="L196" s="599"/>
      <c r="M196" s="335"/>
      <c r="N196" s="3826"/>
      <c r="O196" s="2814"/>
      <c r="P196" s="2813"/>
      <c r="Q196" s="2337"/>
      <c r="R196" s="3174"/>
      <c r="S196" s="371" t="s">
        <v>65</v>
      </c>
      <c r="T196" s="327" t="s">
        <v>65</v>
      </c>
      <c r="U196" s="327"/>
      <c r="V196" s="3431"/>
      <c r="W196" s="634" t="s">
        <v>65</v>
      </c>
      <c r="X196" s="2405" t="s">
        <v>65</v>
      </c>
      <c r="Y196" s="2396" t="s">
        <v>65</v>
      </c>
    </row>
    <row r="197" spans="1:25" s="71" customFormat="1" ht="15" customHeight="1">
      <c r="A197" s="2191"/>
      <c r="B197" s="2191" t="s">
        <v>1701</v>
      </c>
      <c r="C197" s="519"/>
      <c r="D197" s="3186"/>
      <c r="E197" s="518"/>
      <c r="F197" s="519"/>
      <c r="G197" s="268"/>
      <c r="H197" s="520"/>
      <c r="I197" s="519"/>
      <c r="J197" s="330"/>
      <c r="K197" s="564"/>
      <c r="L197" s="599"/>
      <c r="M197" s="335"/>
      <c r="N197" s="3826"/>
      <c r="O197" s="2814"/>
      <c r="P197" s="2813"/>
      <c r="Q197" s="2337"/>
      <c r="R197" s="3174"/>
      <c r="S197" s="371" t="s">
        <v>65</v>
      </c>
      <c r="T197" s="327" t="s">
        <v>89</v>
      </c>
      <c r="U197" s="327"/>
      <c r="V197" s="3431"/>
      <c r="W197" s="634" t="s">
        <v>65</v>
      </c>
      <c r="X197" s="2405" t="s">
        <v>65</v>
      </c>
      <c r="Y197" s="2396" t="s">
        <v>65</v>
      </c>
    </row>
    <row r="198" spans="1:25" s="71" customFormat="1" ht="15" customHeight="1">
      <c r="A198" s="2191"/>
      <c r="B198" s="2191" t="s">
        <v>1700</v>
      </c>
      <c r="C198" s="519"/>
      <c r="D198" s="3186"/>
      <c r="E198" s="518"/>
      <c r="F198" s="519"/>
      <c r="G198" s="268"/>
      <c r="H198" s="520"/>
      <c r="I198" s="519"/>
      <c r="J198" s="330"/>
      <c r="K198" s="564"/>
      <c r="L198" s="599"/>
      <c r="M198" s="335"/>
      <c r="N198" s="3826"/>
      <c r="O198" s="2814"/>
      <c r="P198" s="2813"/>
      <c r="Q198" s="2337"/>
      <c r="R198" s="3169"/>
      <c r="S198" s="330"/>
      <c r="T198" s="334"/>
      <c r="U198" s="3401"/>
      <c r="V198" s="3460"/>
      <c r="W198" s="310"/>
      <c r="X198" s="2397"/>
      <c r="Y198" s="2396" t="s">
        <v>65</v>
      </c>
    </row>
    <row r="199" spans="1:25" s="71" customFormat="1" ht="15" customHeight="1">
      <c r="A199" s="2191"/>
      <c r="B199" s="2191" t="s">
        <v>65</v>
      </c>
      <c r="C199" s="519"/>
      <c r="D199" s="3186"/>
      <c r="E199" s="518"/>
      <c r="F199" s="519"/>
      <c r="G199" s="268"/>
      <c r="H199" s="520"/>
      <c r="I199" s="519"/>
      <c r="J199" s="330"/>
      <c r="K199" s="564"/>
      <c r="L199" s="599"/>
      <c r="M199" s="335"/>
      <c r="N199" s="3826"/>
      <c r="O199" s="2814"/>
      <c r="P199" s="2813"/>
      <c r="Q199" s="2337"/>
      <c r="R199" s="3169"/>
      <c r="S199" s="330"/>
      <c r="T199" s="334"/>
      <c r="U199" s="3401"/>
      <c r="V199" s="3460"/>
      <c r="W199" s="310"/>
      <c r="X199" s="2397"/>
      <c r="Y199" s="2396" t="s">
        <v>65</v>
      </c>
    </row>
    <row r="200" spans="1:25" s="71" customFormat="1" ht="15" customHeight="1" thickBot="1">
      <c r="A200" s="2191"/>
      <c r="B200" s="5615" t="s">
        <v>1228</v>
      </c>
      <c r="C200" s="519"/>
      <c r="D200" s="2289"/>
      <c r="E200" s="526"/>
      <c r="F200" s="519"/>
      <c r="G200" s="268"/>
      <c r="H200" s="520"/>
      <c r="I200" s="519"/>
      <c r="J200" s="330"/>
      <c r="K200" s="564"/>
      <c r="L200" s="599"/>
      <c r="M200" s="335"/>
      <c r="N200" s="3826"/>
      <c r="O200" s="5326"/>
      <c r="P200" s="2788"/>
      <c r="Q200" s="2856"/>
      <c r="R200" s="743"/>
      <c r="S200" s="362"/>
      <c r="T200" s="363"/>
      <c r="U200" s="363"/>
      <c r="V200" s="3430"/>
      <c r="W200" s="323"/>
      <c r="X200" s="2399"/>
      <c r="Y200" s="2435" t="s">
        <v>65</v>
      </c>
    </row>
    <row r="201" spans="1:25" ht="15" customHeight="1" thickBot="1">
      <c r="A201" s="4117">
        <v>2032</v>
      </c>
      <c r="B201" s="5616" t="s">
        <v>3856</v>
      </c>
      <c r="C201" s="528" t="s">
        <v>3861</v>
      </c>
      <c r="D201" s="2449"/>
      <c r="E201" s="5330"/>
      <c r="F201" s="528" t="s">
        <v>2796</v>
      </c>
      <c r="G201" s="704">
        <v>123</v>
      </c>
      <c r="H201" s="5328">
        <f>SUM(H202:H203)</f>
        <v>0</v>
      </c>
      <c r="I201" s="528">
        <f>ROUND(H201*G201/G201,2)</f>
        <v>0</v>
      </c>
      <c r="J201" s="721" t="s">
        <v>39</v>
      </c>
      <c r="K201" s="5787"/>
      <c r="L201" s="640"/>
      <c r="M201" s="641"/>
      <c r="N201" s="5269"/>
      <c r="O201" s="2814"/>
      <c r="P201" s="528"/>
      <c r="Q201" s="1123"/>
      <c r="R201" s="4138"/>
      <c r="S201" s="2648"/>
      <c r="T201" s="2658"/>
      <c r="U201" s="3417"/>
      <c r="V201" s="4869"/>
      <c r="W201" s="2727"/>
      <c r="X201" s="3065"/>
      <c r="Y201" s="2882"/>
    </row>
    <row r="202" spans="1:25" ht="15" customHeight="1" thickBot="1">
      <c r="A202" s="4643"/>
      <c r="B202" s="5310" t="s">
        <v>3857</v>
      </c>
      <c r="C202" s="5309" t="s">
        <v>3855</v>
      </c>
      <c r="D202" s="5329">
        <v>91401</v>
      </c>
      <c r="E202" s="5327"/>
      <c r="F202" s="5309"/>
      <c r="G202" s="5316"/>
      <c r="H202" s="655"/>
      <c r="I202" s="5309"/>
      <c r="J202" s="5310"/>
      <c r="K202" s="4122">
        <v>120.74</v>
      </c>
      <c r="L202" s="4123">
        <f>IF(OR(ISBLANK(K202),K202=0,H202=0,ISBLANK(H202)),,ROUND(K202+$L$5,2))</f>
        <v>0</v>
      </c>
      <c r="M202" s="4009">
        <f>ROUND(H202*L202,2)</f>
        <v>0</v>
      </c>
      <c r="N202" s="3838" t="e">
        <f>ROUND(G201/H202,4)</f>
        <v>#DIV/0!</v>
      </c>
      <c r="O202" s="5329">
        <v>91401</v>
      </c>
      <c r="P202" s="5303" t="s">
        <v>2796</v>
      </c>
      <c r="Q202" s="5304">
        <v>123</v>
      </c>
      <c r="R202" s="5559">
        <v>65.37</v>
      </c>
      <c r="S202" s="4081">
        <v>39.270000000000003</v>
      </c>
      <c r="T202" s="327">
        <f>ROUND($S$9*S202,2)</f>
        <v>55.37</v>
      </c>
      <c r="U202" s="327">
        <f>IF(ISBLANK(O202),,R202+T202)</f>
        <v>120.74000000000001</v>
      </c>
      <c r="V202" s="5306" t="s">
        <v>2779</v>
      </c>
      <c r="W202" s="5307">
        <f>IF(ISNUMBER(R202),IF(V202="Y",(K202-T202)))</f>
        <v>65.37</v>
      </c>
      <c r="X202" s="5308">
        <f>ROUND(W202/G201,4)</f>
        <v>0.53149999999999997</v>
      </c>
      <c r="Y202" s="5318" t="b">
        <f>IF(V202="N",IF(ISNUMBER(R202),(R202+T202)/Q202))</f>
        <v>0</v>
      </c>
    </row>
    <row r="203" spans="1:25" ht="15" customHeight="1" thickBot="1">
      <c r="A203" s="4643"/>
      <c r="B203" s="5310" t="s">
        <v>3858</v>
      </c>
      <c r="C203" s="5309" t="s">
        <v>3860</v>
      </c>
      <c r="D203" s="5329">
        <v>91402</v>
      </c>
      <c r="E203" s="5327"/>
      <c r="F203" s="5309"/>
      <c r="G203" s="5316"/>
      <c r="H203" s="655"/>
      <c r="I203" s="5309"/>
      <c r="J203" s="5310"/>
      <c r="K203" s="4122">
        <v>125.78</v>
      </c>
      <c r="L203" s="2508">
        <f>IF(OR(ISBLANK(K203),K203=0,H203=0,ISBLANK(H203)),,ROUND(K203+$L$5,2))</f>
        <v>0</v>
      </c>
      <c r="M203" s="782">
        <f>ROUND(H203*L203,2)</f>
        <v>0</v>
      </c>
      <c r="N203" s="3838" t="e">
        <f>ROUND(G201/H203,4)</f>
        <v>#DIV/0!</v>
      </c>
      <c r="O203" s="5329">
        <v>91402</v>
      </c>
      <c r="P203" s="5303" t="s">
        <v>2796</v>
      </c>
      <c r="Q203" s="5304">
        <v>123</v>
      </c>
      <c r="R203" s="5559">
        <v>71.37</v>
      </c>
      <c r="S203" s="4081">
        <v>38.590000000000003</v>
      </c>
      <c r="T203" s="327">
        <f>ROUND($S$9*S203,2)</f>
        <v>54.41</v>
      </c>
      <c r="U203" s="327">
        <f>IF(ISBLANK(O203),,R203+T203)</f>
        <v>125.78</v>
      </c>
      <c r="V203" s="5306" t="s">
        <v>2779</v>
      </c>
      <c r="W203" s="5307">
        <f>IF(ISNUMBER(R203),IF(V203="Y",(K203-T203)))</f>
        <v>71.37</v>
      </c>
      <c r="X203" s="5308">
        <f>ROUND(W203/G201,4)</f>
        <v>0.58020000000000005</v>
      </c>
      <c r="Y203" s="5318" t="b">
        <f>IF(V203="N",IF(ISNUMBER(R203),(R203+T203)/Q203))</f>
        <v>0</v>
      </c>
    </row>
    <row r="204" spans="1:25" ht="15" customHeight="1" thickBot="1">
      <c r="A204" s="4643"/>
      <c r="B204" s="5310" t="s">
        <v>3859</v>
      </c>
      <c r="C204" s="5309"/>
      <c r="D204" s="5314"/>
      <c r="E204" s="5315"/>
      <c r="F204" s="5309"/>
      <c r="G204" s="5316"/>
      <c r="H204" s="5266"/>
      <c r="I204" s="5309"/>
      <c r="J204" s="5310"/>
      <c r="K204" s="5311"/>
      <c r="L204" s="5312"/>
      <c r="M204" s="5313"/>
      <c r="N204" s="5317"/>
      <c r="O204" s="2814"/>
      <c r="P204" s="5303"/>
      <c r="Q204" s="5304"/>
      <c r="R204" s="5305"/>
      <c r="S204" s="4081"/>
      <c r="T204" s="327"/>
      <c r="U204" s="327"/>
      <c r="V204" s="5306"/>
      <c r="W204" s="5307"/>
      <c r="X204" s="5308"/>
      <c r="Y204" s="5318"/>
    </row>
    <row r="205" spans="1:25" s="71" customFormat="1" ht="15" customHeight="1" thickBot="1">
      <c r="A205" s="654"/>
      <c r="B205" s="570" t="s">
        <v>4115</v>
      </c>
      <c r="C205" s="650"/>
      <c r="D205" s="650"/>
      <c r="E205" s="572"/>
      <c r="F205" s="650"/>
      <c r="G205" s="651"/>
      <c r="H205" s="652"/>
      <c r="I205" s="653"/>
      <c r="J205" s="654"/>
      <c r="K205" s="652"/>
      <c r="L205" s="653"/>
      <c r="M205" s="653"/>
      <c r="N205" s="3837"/>
      <c r="O205" s="761"/>
      <c r="P205" s="761"/>
      <c r="Q205" s="761"/>
      <c r="R205" s="1322"/>
      <c r="S205" s="761"/>
      <c r="T205" s="761"/>
      <c r="U205" s="761"/>
      <c r="V205" s="3463"/>
      <c r="W205" s="761"/>
      <c r="X205" s="2408"/>
      <c r="Y205" s="2408"/>
    </row>
    <row r="206" spans="1:25" s="71" customFormat="1" ht="15" customHeight="1" thickBot="1">
      <c r="A206" s="2200">
        <v>2033</v>
      </c>
      <c r="B206" s="289" t="s">
        <v>4291</v>
      </c>
      <c r="C206" s="660" t="s">
        <v>2309</v>
      </c>
      <c r="D206" s="2449">
        <v>10009900928</v>
      </c>
      <c r="E206" s="663"/>
      <c r="F206" s="664" t="s">
        <v>4480</v>
      </c>
      <c r="G206" s="664">
        <v>50</v>
      </c>
      <c r="H206" s="655">
        <v>20</v>
      </c>
      <c r="I206" s="660">
        <f>ROUND(H206*G206/G206,2)</f>
        <v>20</v>
      </c>
      <c r="J206" s="282" t="s">
        <v>39</v>
      </c>
      <c r="K206" s="557">
        <v>24.3</v>
      </c>
      <c r="L206" s="661">
        <f>IF(OR(ISBLANK(K206),K206=0,H206=0,ISBLANK(H206)),,ROUND(K206+$L$5,2))</f>
        <v>24.3</v>
      </c>
      <c r="M206" s="538">
        <f>ROUND(I206*L206,2)</f>
        <v>486</v>
      </c>
      <c r="N206" s="3838">
        <f>ROUND(L206/G206,4)</f>
        <v>0.48599999999999999</v>
      </c>
      <c r="O206" s="2636"/>
      <c r="P206" s="2788"/>
      <c r="Q206" s="37"/>
      <c r="R206" s="202"/>
      <c r="S206" s="330"/>
      <c r="T206" s="334"/>
      <c r="U206" s="3401"/>
      <c r="V206" s="3460"/>
      <c r="W206" s="310"/>
      <c r="X206" s="3116"/>
      <c r="Y206" s="3116"/>
    </row>
    <row r="207" spans="1:25" s="71" customFormat="1" ht="15" customHeight="1">
      <c r="A207" s="861"/>
      <c r="B207" s="225" t="s">
        <v>1240</v>
      </c>
      <c r="C207" s="355" t="s">
        <v>65</v>
      </c>
      <c r="D207" s="3186"/>
      <c r="E207" s="294" t="s">
        <v>65</v>
      </c>
      <c r="F207" s="664"/>
      <c r="G207" s="664"/>
      <c r="H207" s="329"/>
      <c r="I207" s="660" t="s">
        <v>65</v>
      </c>
      <c r="J207" s="229" t="s">
        <v>65</v>
      </c>
      <c r="K207" s="595"/>
      <c r="L207" s="315" t="s">
        <v>65</v>
      </c>
      <c r="M207" s="538" t="s">
        <v>65</v>
      </c>
      <c r="N207" s="3825" t="s">
        <v>65</v>
      </c>
      <c r="O207" s="2814"/>
      <c r="P207" s="2813"/>
      <c r="Q207" s="2337"/>
      <c r="R207" s="3174"/>
      <c r="S207" s="330"/>
      <c r="T207" s="334"/>
      <c r="U207" s="3401"/>
      <c r="V207" s="3460"/>
      <c r="W207" s="310"/>
      <c r="X207" s="2397"/>
      <c r="Y207" s="2396" t="s">
        <v>65</v>
      </c>
    </row>
    <row r="208" spans="1:25" s="71" customFormat="1" ht="15" customHeight="1" thickBot="1">
      <c r="A208" s="551"/>
      <c r="B208" s="317" t="s">
        <v>1056</v>
      </c>
      <c r="C208" s="288"/>
      <c r="D208" s="2289"/>
      <c r="E208" s="670"/>
      <c r="F208" s="288"/>
      <c r="G208" s="465"/>
      <c r="H208" s="675"/>
      <c r="I208" s="671"/>
      <c r="J208" s="467"/>
      <c r="K208" s="672"/>
      <c r="L208" s="673"/>
      <c r="M208" s="364"/>
      <c r="N208" s="3842"/>
      <c r="O208" s="18"/>
      <c r="P208" s="2789"/>
      <c r="Q208" s="18"/>
      <c r="R208" s="743"/>
      <c r="S208" s="362"/>
      <c r="T208" s="363"/>
      <c r="U208" s="363"/>
      <c r="V208" s="3430"/>
      <c r="W208" s="323"/>
      <c r="X208" s="2399"/>
      <c r="Y208" s="2435" t="s">
        <v>65</v>
      </c>
    </row>
    <row r="209" spans="1:25" s="71" customFormat="1" ht="15" customHeight="1" thickBot="1">
      <c r="A209" s="2200">
        <v>2034</v>
      </c>
      <c r="B209" s="289" t="s">
        <v>4292</v>
      </c>
      <c r="C209" s="660" t="s">
        <v>2298</v>
      </c>
      <c r="D209" s="2449">
        <v>10037830928</v>
      </c>
      <c r="E209" s="663"/>
      <c r="F209" s="664" t="s">
        <v>4481</v>
      </c>
      <c r="G209" s="664">
        <v>96</v>
      </c>
      <c r="H209" s="655"/>
      <c r="I209" s="660">
        <f>ROUND(H209*G209/G209,2)</f>
        <v>0</v>
      </c>
      <c r="J209" s="282" t="s">
        <v>39</v>
      </c>
      <c r="K209" s="557">
        <v>41.59</v>
      </c>
      <c r="L209" s="661">
        <f>IF(OR(ISBLANK(K209),K209=0,H209=0,ISBLANK(H209)),,ROUND(K209+$L$5,2))</f>
        <v>0</v>
      </c>
      <c r="M209" s="538">
        <f>ROUND(I209*L209,2)</f>
        <v>0</v>
      </c>
      <c r="N209" s="3838">
        <f>ROUND(L209/G209,4)</f>
        <v>0</v>
      </c>
      <c r="O209" s="2636"/>
      <c r="P209" s="2788"/>
      <c r="Q209" s="37"/>
      <c r="R209" s="202"/>
      <c r="S209" s="330"/>
      <c r="T209" s="334"/>
      <c r="U209" s="3401"/>
      <c r="V209" s="3460"/>
      <c r="W209" s="310"/>
      <c r="X209" s="3116"/>
      <c r="Y209" s="3116"/>
    </row>
    <row r="210" spans="1:25" s="71" customFormat="1" ht="15" customHeight="1">
      <c r="A210" s="861"/>
      <c r="B210" s="225" t="s">
        <v>71</v>
      </c>
      <c r="C210" s="355" t="s">
        <v>65</v>
      </c>
      <c r="D210" s="3186"/>
      <c r="E210" s="294"/>
      <c r="F210" s="664"/>
      <c r="G210" s="664"/>
      <c r="H210" s="329"/>
      <c r="I210" s="667" t="s">
        <v>65</v>
      </c>
      <c r="J210" s="473" t="s">
        <v>65</v>
      </c>
      <c r="K210" s="595"/>
      <c r="L210" s="358" t="s">
        <v>65</v>
      </c>
      <c r="M210" s="668" t="s">
        <v>65</v>
      </c>
      <c r="N210" s="3843" t="s">
        <v>89</v>
      </c>
      <c r="O210" s="2814"/>
      <c r="P210" s="2813"/>
      <c r="Q210" s="2337"/>
      <c r="R210" s="3174"/>
      <c r="S210" s="330"/>
      <c r="T210" s="334"/>
      <c r="U210" s="3401"/>
      <c r="V210" s="3460"/>
      <c r="W210" s="310"/>
      <c r="X210" s="2397"/>
      <c r="Y210" s="2396" t="s">
        <v>65</v>
      </c>
    </row>
    <row r="211" spans="1:25" s="71" customFormat="1" ht="15" customHeight="1">
      <c r="A211" s="861"/>
      <c r="B211" s="225" t="s">
        <v>72</v>
      </c>
      <c r="C211" s="355"/>
      <c r="D211" s="3186"/>
      <c r="E211" s="294"/>
      <c r="F211" s="664"/>
      <c r="G211" s="664"/>
      <c r="H211" s="329"/>
      <c r="I211" s="600"/>
      <c r="J211" s="295"/>
      <c r="K211" s="626"/>
      <c r="L211" s="231"/>
      <c r="M211" s="300"/>
      <c r="N211" s="3844"/>
      <c r="O211" s="2814"/>
      <c r="P211" s="2813"/>
      <c r="Q211" s="2337"/>
      <c r="R211" s="643"/>
      <c r="S211" s="352"/>
      <c r="T211" s="447"/>
      <c r="U211" s="792"/>
      <c r="V211" s="3438"/>
      <c r="W211" s="448"/>
      <c r="X211" s="2398"/>
      <c r="Y211" s="2432"/>
    </row>
    <row r="212" spans="1:25" s="71" customFormat="1" ht="15" customHeight="1" thickBot="1">
      <c r="A212" s="551"/>
      <c r="B212" s="287" t="s">
        <v>1056</v>
      </c>
      <c r="C212" s="288"/>
      <c r="D212" s="2289"/>
      <c r="E212" s="670"/>
      <c r="F212" s="288"/>
      <c r="G212" s="465"/>
      <c r="H212" s="329"/>
      <c r="I212" s="676"/>
      <c r="J212" s="467"/>
      <c r="K212" s="672"/>
      <c r="L212" s="677"/>
      <c r="M212" s="554"/>
      <c r="N212" s="3842"/>
      <c r="O212" s="18"/>
      <c r="P212" s="2789"/>
      <c r="Q212" s="18"/>
      <c r="R212" s="743"/>
      <c r="S212" s="362"/>
      <c r="T212" s="363"/>
      <c r="U212" s="363"/>
      <c r="V212" s="3430"/>
      <c r="W212" s="323"/>
      <c r="X212" s="2399"/>
      <c r="Y212" s="2435" t="s">
        <v>65</v>
      </c>
    </row>
    <row r="213" spans="1:25" s="71" customFormat="1" ht="15" customHeight="1" thickBot="1">
      <c r="A213" s="2200">
        <v>2035</v>
      </c>
      <c r="B213" s="255" t="s">
        <v>4293</v>
      </c>
      <c r="C213" s="660" t="s">
        <v>2298</v>
      </c>
      <c r="D213" s="2449">
        <v>10038820928</v>
      </c>
      <c r="E213" s="663"/>
      <c r="F213" s="664" t="s">
        <v>3317</v>
      </c>
      <c r="G213" s="283">
        <v>90</v>
      </c>
      <c r="H213" s="655"/>
      <c r="I213" s="660">
        <f>ROUND(H213*G213/G213,2)</f>
        <v>0</v>
      </c>
      <c r="J213" s="229" t="s">
        <v>39</v>
      </c>
      <c r="K213" s="557">
        <v>66.66</v>
      </c>
      <c r="L213" s="661">
        <f>IF(OR(ISBLANK(K213),K213=0,H213=0,ISBLANK(H213)),,ROUND(K213+$L$5,2))</f>
        <v>0</v>
      </c>
      <c r="M213" s="538">
        <f>ROUND(I213*L213,2)</f>
        <v>0</v>
      </c>
      <c r="N213" s="3838">
        <f>ROUND(L213/G213,4)</f>
        <v>0</v>
      </c>
      <c r="O213" s="2636"/>
      <c r="P213" s="2788"/>
      <c r="Q213" s="37"/>
      <c r="R213" s="202"/>
      <c r="S213" s="330"/>
      <c r="T213" s="334"/>
      <c r="U213" s="3401"/>
      <c r="V213" s="3460"/>
      <c r="W213" s="310"/>
      <c r="X213" s="3116"/>
      <c r="Y213" s="3116"/>
    </row>
    <row r="214" spans="1:25" s="71" customFormat="1" ht="15" customHeight="1">
      <c r="A214" s="861"/>
      <c r="B214" s="225" t="s">
        <v>73</v>
      </c>
      <c r="C214" s="355" t="s">
        <v>65</v>
      </c>
      <c r="D214" s="3186"/>
      <c r="E214" s="294"/>
      <c r="F214" s="664"/>
      <c r="G214" s="664"/>
      <c r="H214" s="646"/>
      <c r="I214" s="660" t="s">
        <v>89</v>
      </c>
      <c r="J214" s="229" t="s">
        <v>65</v>
      </c>
      <c r="K214" s="595"/>
      <c r="L214" s="315" t="s">
        <v>65</v>
      </c>
      <c r="M214" s="538" t="s">
        <v>65</v>
      </c>
      <c r="N214" s="3825" t="s">
        <v>65</v>
      </c>
      <c r="O214" s="2814"/>
      <c r="P214" s="2813"/>
      <c r="Q214" s="2337"/>
      <c r="R214" s="3174"/>
      <c r="S214" s="330"/>
      <c r="T214" s="334"/>
      <c r="U214" s="3401"/>
      <c r="V214" s="3460"/>
      <c r="W214" s="310"/>
      <c r="X214" s="2397"/>
      <c r="Y214" s="2396" t="s">
        <v>65</v>
      </c>
    </row>
    <row r="215" spans="1:25" s="71" customFormat="1" ht="15" customHeight="1">
      <c r="A215" s="861"/>
      <c r="B215" s="225" t="s">
        <v>74</v>
      </c>
      <c r="C215" s="519"/>
      <c r="D215" s="3186"/>
      <c r="E215" s="678"/>
      <c r="F215" s="543"/>
      <c r="G215" s="409"/>
      <c r="H215" s="646"/>
      <c r="I215" s="404"/>
      <c r="J215" s="679"/>
      <c r="K215" s="680"/>
      <c r="L215" s="658"/>
      <c r="M215" s="607"/>
      <c r="N215" s="3845"/>
      <c r="O215" s="2814"/>
      <c r="P215" s="2813"/>
      <c r="Q215" s="2337"/>
      <c r="R215" s="3173"/>
      <c r="S215" s="330"/>
      <c r="T215" s="334"/>
      <c r="U215" s="3401"/>
      <c r="V215" s="3460"/>
      <c r="W215" s="310"/>
      <c r="X215" s="2397"/>
      <c r="Y215" s="2396" t="s">
        <v>65</v>
      </c>
    </row>
    <row r="216" spans="1:25" s="71" customFormat="1" ht="15" customHeight="1">
      <c r="A216" s="251"/>
      <c r="B216" s="225" t="s">
        <v>75</v>
      </c>
      <c r="C216" s="223"/>
      <c r="D216" s="3186"/>
      <c r="E216" s="682"/>
      <c r="F216" s="223"/>
      <c r="G216" s="400"/>
      <c r="H216" s="329"/>
      <c r="I216" s="434"/>
      <c r="J216" s="229"/>
      <c r="K216" s="683"/>
      <c r="L216" s="684"/>
      <c r="M216" s="449"/>
      <c r="N216" s="3825"/>
      <c r="O216" s="2814"/>
      <c r="P216" s="2813"/>
      <c r="Q216" s="2337"/>
      <c r="R216" s="3174"/>
      <c r="S216" s="330"/>
      <c r="T216" s="334"/>
      <c r="U216" s="3401"/>
      <c r="V216" s="3460"/>
      <c r="W216" s="310"/>
      <c r="X216" s="2397"/>
      <c r="Y216" s="2396" t="s">
        <v>89</v>
      </c>
    </row>
    <row r="217" spans="1:25" s="71" customFormat="1" ht="15" customHeight="1">
      <c r="A217" s="781"/>
      <c r="B217" s="237" t="s">
        <v>1242</v>
      </c>
      <c r="C217" s="474"/>
      <c r="D217" s="3186"/>
      <c r="E217" s="685"/>
      <c r="F217" s="474"/>
      <c r="G217" s="476"/>
      <c r="H217" s="329"/>
      <c r="I217" s="686"/>
      <c r="J217" s="475"/>
      <c r="K217" s="687"/>
      <c r="L217" s="688"/>
      <c r="M217" s="449"/>
      <c r="N217" s="3828"/>
      <c r="O217" s="2814"/>
      <c r="P217" s="2813"/>
      <c r="Q217" s="2337"/>
      <c r="R217" s="643"/>
      <c r="S217" s="352"/>
      <c r="T217" s="447"/>
      <c r="U217" s="792"/>
      <c r="V217" s="3438"/>
      <c r="W217" s="448"/>
      <c r="X217" s="2398"/>
      <c r="Y217" s="2432"/>
    </row>
    <row r="218" spans="1:25" s="71" customFormat="1" ht="15" customHeight="1" thickBot="1">
      <c r="A218" s="362"/>
      <c r="B218" s="317" t="s">
        <v>1216</v>
      </c>
      <c r="C218" s="318"/>
      <c r="D218" s="2289"/>
      <c r="E218" s="689"/>
      <c r="F218" s="318"/>
      <c r="G218" s="320"/>
      <c r="H218" s="675"/>
      <c r="I218" s="671"/>
      <c r="J218" s="319"/>
      <c r="K218" s="690"/>
      <c r="L218" s="673"/>
      <c r="M218" s="364"/>
      <c r="N218" s="3831"/>
      <c r="O218" s="18"/>
      <c r="P218" s="2789"/>
      <c r="Q218" s="18"/>
      <c r="R218" s="743"/>
      <c r="S218" s="362"/>
      <c r="T218" s="363"/>
      <c r="U218" s="363"/>
      <c r="V218" s="3430"/>
      <c r="W218" s="323"/>
      <c r="X218" s="2399"/>
      <c r="Y218" s="2435" t="s">
        <v>65</v>
      </c>
    </row>
    <row r="219" spans="1:25" ht="15" customHeight="1" thickBot="1">
      <c r="A219" s="5485">
        <v>2036</v>
      </c>
      <c r="B219" s="810" t="s">
        <v>4116</v>
      </c>
      <c r="C219" s="528" t="s">
        <v>2704</v>
      </c>
      <c r="D219" s="2449">
        <v>791880</v>
      </c>
      <c r="E219" s="224"/>
      <c r="F219" s="528" t="s">
        <v>4017</v>
      </c>
      <c r="G219" s="704">
        <v>112</v>
      </c>
      <c r="H219" s="655"/>
      <c r="I219" s="528">
        <f>ROUND(H219*G219/G219,2)</f>
        <v>0</v>
      </c>
      <c r="J219" s="721" t="s">
        <v>39</v>
      </c>
      <c r="K219" s="557">
        <v>120.5</v>
      </c>
      <c r="L219" s="722">
        <f>IF(OR(ISBLANK(K219),K219=0,H219=0,ISBLANK(H219)),,ROUND(K219+$L$5,2))</f>
        <v>0</v>
      </c>
      <c r="M219" s="723">
        <f>ROUND(I219*L219,2)</f>
        <v>0</v>
      </c>
      <c r="N219" s="5269">
        <f>ROUND(L219/G219,4)</f>
        <v>0</v>
      </c>
      <c r="O219" s="2449">
        <v>791880</v>
      </c>
      <c r="P219" s="528" t="s">
        <v>4017</v>
      </c>
      <c r="Q219" s="704">
        <v>112</v>
      </c>
      <c r="R219" s="4330">
        <v>65.92</v>
      </c>
      <c r="S219" s="2648">
        <v>38.71</v>
      </c>
      <c r="T219" s="4942">
        <f>ROUND($S$8*S219,2)</f>
        <v>54.58</v>
      </c>
      <c r="U219" s="3417">
        <f>IF(ISBLANK(O219),,R219+T219)</f>
        <v>120.5</v>
      </c>
      <c r="V219" s="3459" t="s">
        <v>2779</v>
      </c>
      <c r="W219" s="2727">
        <f>IF(ISNUMBER(R219),IF(V219="Y",(K219-T219)))</f>
        <v>65.92</v>
      </c>
      <c r="X219" s="3065">
        <f>ROUND(W219/G219,4)</f>
        <v>0.58860000000000001</v>
      </c>
      <c r="Y219" s="2882" t="b">
        <f>IF(V219="N",IF(ISNUMBER(R219),(R219+T219)/Q219))</f>
        <v>0</v>
      </c>
    </row>
    <row r="220" spans="1:25" ht="15" customHeight="1">
      <c r="A220" s="4643"/>
      <c r="B220" s="5310" t="s">
        <v>4018</v>
      </c>
      <c r="C220" s="5309"/>
      <c r="D220" s="5314"/>
      <c r="E220" s="5315"/>
      <c r="F220" s="5309"/>
      <c r="G220" s="5316"/>
      <c r="H220" s="5266"/>
      <c r="I220" s="5309"/>
      <c r="J220" s="5310"/>
      <c r="K220" s="5311"/>
      <c r="L220" s="5312"/>
      <c r="M220" s="5313"/>
      <c r="N220" s="5317"/>
      <c r="O220" s="2814"/>
      <c r="P220" s="5303"/>
      <c r="Q220" s="5304"/>
      <c r="R220" s="5305"/>
      <c r="S220" s="4081"/>
      <c r="T220" s="327"/>
      <c r="U220" s="327"/>
      <c r="V220" s="5306"/>
      <c r="W220" s="5307"/>
      <c r="X220" s="5308"/>
      <c r="Y220" s="5318"/>
    </row>
    <row r="221" spans="1:25" ht="15" customHeight="1">
      <c r="A221" s="4643"/>
      <c r="B221" s="5310" t="s">
        <v>4019</v>
      </c>
      <c r="C221" s="5309"/>
      <c r="D221" s="5314"/>
      <c r="E221" s="5315"/>
      <c r="F221" s="5309"/>
      <c r="G221" s="5316"/>
      <c r="H221" s="5266"/>
      <c r="I221" s="5309"/>
      <c r="J221" s="5310"/>
      <c r="K221" s="5311"/>
      <c r="L221" s="5312"/>
      <c r="M221" s="5313"/>
      <c r="N221" s="5317"/>
      <c r="O221" s="2814"/>
      <c r="P221" s="5303"/>
      <c r="Q221" s="5304"/>
      <c r="R221" s="5305"/>
      <c r="S221" s="4081"/>
      <c r="T221" s="327"/>
      <c r="U221" s="327"/>
      <c r="V221" s="5306"/>
      <c r="W221" s="5307"/>
      <c r="X221" s="5308"/>
      <c r="Y221" s="5318"/>
    </row>
    <row r="222" spans="1:25" ht="15" customHeight="1" thickBot="1">
      <c r="A222" s="469"/>
      <c r="B222" s="319" t="s">
        <v>4020</v>
      </c>
      <c r="C222" s="318"/>
      <c r="D222" s="2299"/>
      <c r="E222" s="735"/>
      <c r="F222" s="318"/>
      <c r="G222" s="320"/>
      <c r="H222" s="5267"/>
      <c r="I222" s="318"/>
      <c r="J222" s="319"/>
      <c r="K222" s="736"/>
      <c r="L222" s="737"/>
      <c r="M222" s="738"/>
      <c r="N222" s="5322"/>
      <c r="O222" s="2726"/>
      <c r="P222" s="3206"/>
      <c r="Q222" s="24"/>
      <c r="R222" s="5323"/>
      <c r="S222" s="769"/>
      <c r="T222" s="770"/>
      <c r="U222" s="770"/>
      <c r="V222" s="5324"/>
      <c r="W222" s="739"/>
      <c r="X222" s="2411"/>
      <c r="Y222" s="2434"/>
    </row>
    <row r="223" spans="1:25" ht="15" customHeight="1" thickBot="1">
      <c r="A223" s="5485">
        <v>2037</v>
      </c>
      <c r="B223" s="810" t="s">
        <v>4117</v>
      </c>
      <c r="C223" s="528" t="s">
        <v>2704</v>
      </c>
      <c r="D223" s="2449">
        <v>791890</v>
      </c>
      <c r="E223" s="224"/>
      <c r="F223" s="528" t="s">
        <v>3309</v>
      </c>
      <c r="G223" s="704">
        <v>138</v>
      </c>
      <c r="H223" s="655">
        <v>50</v>
      </c>
      <c r="I223" s="528">
        <f>ROUND(H223*G223/G223,2)</f>
        <v>50</v>
      </c>
      <c r="J223" s="721" t="s">
        <v>39</v>
      </c>
      <c r="K223" s="557">
        <v>133.96</v>
      </c>
      <c r="L223" s="722">
        <f>IF(OR(ISBLANK(K223),K223=0,H223=0,ISBLANK(H223)),,ROUND(K223+$L$5,2))</f>
        <v>133.96</v>
      </c>
      <c r="M223" s="723">
        <f>ROUND(I223*L223,2)</f>
        <v>6698</v>
      </c>
      <c r="N223" s="5269">
        <f>ROUND(L223/G223,4)</f>
        <v>0.97070000000000001</v>
      </c>
      <c r="O223" s="2449">
        <v>791890</v>
      </c>
      <c r="P223" s="528" t="s">
        <v>3309</v>
      </c>
      <c r="Q223" s="704">
        <v>138</v>
      </c>
      <c r="R223" s="4330">
        <v>66.88</v>
      </c>
      <c r="S223" s="2648">
        <v>47.58</v>
      </c>
      <c r="T223" s="4942">
        <f>ROUND($S$8*S223,2)</f>
        <v>67.08</v>
      </c>
      <c r="U223" s="3417">
        <f>IF(ISBLANK(O223),,R223+T223)</f>
        <v>133.95999999999998</v>
      </c>
      <c r="V223" s="3459" t="s">
        <v>2779</v>
      </c>
      <c r="W223" s="2727">
        <f>IF(ISNUMBER(R223),IF(V223="Y",(K223-T223)))</f>
        <v>66.88000000000001</v>
      </c>
      <c r="X223" s="3065">
        <f>ROUND(W223/G223,4)</f>
        <v>0.48459999999999998</v>
      </c>
      <c r="Y223" s="2882" t="b">
        <f>IF(V223="N",IF(ISNUMBER(R223),(R223+T223)/Q223))</f>
        <v>0</v>
      </c>
    </row>
    <row r="224" spans="1:25" ht="15" customHeight="1">
      <c r="A224" s="4643"/>
      <c r="B224" s="5310" t="s">
        <v>4021</v>
      </c>
      <c r="C224" s="5309"/>
      <c r="D224" s="5314"/>
      <c r="E224" s="5315"/>
      <c r="F224" s="5309"/>
      <c r="G224" s="5316"/>
      <c r="H224" s="5266"/>
      <c r="I224" s="5309"/>
      <c r="J224" s="5310"/>
      <c r="K224" s="5311"/>
      <c r="L224" s="5312"/>
      <c r="M224" s="5313"/>
      <c r="N224" s="5317"/>
      <c r="O224" s="2814"/>
      <c r="P224" s="5303"/>
      <c r="Q224" s="5304"/>
      <c r="R224" s="5305"/>
      <c r="S224" s="4081"/>
      <c r="T224" s="327"/>
      <c r="U224" s="327"/>
      <c r="V224" s="5306"/>
      <c r="W224" s="5307"/>
      <c r="X224" s="5308"/>
      <c r="Y224" s="5318"/>
    </row>
    <row r="225" spans="1:25" ht="15" customHeight="1">
      <c r="A225" s="4643"/>
      <c r="B225" s="5310" t="s">
        <v>4023</v>
      </c>
      <c r="C225" s="5309"/>
      <c r="D225" s="5314"/>
      <c r="E225" s="5315"/>
      <c r="F225" s="5309"/>
      <c r="G225" s="5316"/>
      <c r="H225" s="5266"/>
      <c r="I225" s="5309"/>
      <c r="J225" s="5310"/>
      <c r="K225" s="5311"/>
      <c r="L225" s="5312"/>
      <c r="M225" s="5313"/>
      <c r="N225" s="5317"/>
      <c r="O225" s="2814"/>
      <c r="P225" s="5303"/>
      <c r="Q225" s="5304"/>
      <c r="R225" s="5305"/>
      <c r="S225" s="4081"/>
      <c r="T225" s="327"/>
      <c r="U225" s="327"/>
      <c r="V225" s="5306"/>
      <c r="W225" s="5307"/>
      <c r="X225" s="5308"/>
      <c r="Y225" s="5318"/>
    </row>
    <row r="226" spans="1:25" ht="15" customHeight="1" thickBot="1">
      <c r="A226" s="469"/>
      <c r="B226" s="319" t="s">
        <v>4022</v>
      </c>
      <c r="C226" s="318"/>
      <c r="D226" s="2299"/>
      <c r="E226" s="735"/>
      <c r="F226" s="318"/>
      <c r="G226" s="320"/>
      <c r="H226" s="5267"/>
      <c r="I226" s="318"/>
      <c r="J226" s="319"/>
      <c r="K226" s="736"/>
      <c r="L226" s="737"/>
      <c r="M226" s="738"/>
      <c r="N226" s="5322"/>
      <c r="O226" s="2726"/>
      <c r="P226" s="3206"/>
      <c r="Q226" s="24"/>
      <c r="R226" s="5323"/>
      <c r="S226" s="769"/>
      <c r="T226" s="770"/>
      <c r="U226" s="770"/>
      <c r="V226" s="5324"/>
      <c r="W226" s="739"/>
      <c r="X226" s="2411"/>
      <c r="Y226" s="2434"/>
    </row>
    <row r="227" spans="1:25" s="71" customFormat="1" ht="15" customHeight="1" thickBot="1">
      <c r="A227" s="4114">
        <v>2038</v>
      </c>
      <c r="B227" s="289" t="s">
        <v>1241</v>
      </c>
      <c r="C227" s="691" t="s">
        <v>2298</v>
      </c>
      <c r="D227" s="2449">
        <v>10052100928</v>
      </c>
      <c r="E227" s="224"/>
      <c r="F227" s="660" t="s">
        <v>3318</v>
      </c>
      <c r="G227" s="459">
        <v>32</v>
      </c>
      <c r="H227" s="655"/>
      <c r="I227" s="660">
        <f>ROUND(H227*G227/G227,2)</f>
        <v>0</v>
      </c>
      <c r="J227" s="639" t="s">
        <v>39</v>
      </c>
      <c r="K227" s="958">
        <v>36.700000000000003</v>
      </c>
      <c r="L227" s="684">
        <f>IF(OR(ISBLANK(K227),H227=0,ISBLANK(H227)),,ROUND(K227+$L$5,2))</f>
        <v>0</v>
      </c>
      <c r="M227" s="538">
        <f>ROUND(I227*L227,2)</f>
        <v>0</v>
      </c>
      <c r="N227" s="3838">
        <f>ROUND(L227/G227,4)</f>
        <v>0</v>
      </c>
      <c r="O227" s="2636"/>
      <c r="P227" s="2788"/>
      <c r="Q227" s="37"/>
      <c r="R227" s="202"/>
      <c r="S227" s="330"/>
      <c r="T227" s="334"/>
      <c r="U227" s="3401"/>
      <c r="V227" s="3460"/>
      <c r="W227" s="310"/>
      <c r="X227" s="3116"/>
      <c r="Y227" s="3116"/>
    </row>
    <row r="228" spans="1:25" s="71" customFormat="1" ht="15" customHeight="1">
      <c r="A228" s="251"/>
      <c r="B228" s="473" t="s">
        <v>2251</v>
      </c>
      <c r="C228" s="223" t="s">
        <v>4259</v>
      </c>
      <c r="D228" s="4348">
        <v>203423</v>
      </c>
      <c r="E228" s="5724"/>
      <c r="F228" s="660" t="s">
        <v>1222</v>
      </c>
      <c r="G228" s="459">
        <v>27</v>
      </c>
      <c r="H228" s="3189"/>
      <c r="I228" s="660">
        <f>ROUND(H227*G227/G228,2)</f>
        <v>0</v>
      </c>
      <c r="J228" s="2578" t="s">
        <v>39</v>
      </c>
      <c r="K228" s="3376" t="s">
        <v>4381</v>
      </c>
      <c r="L228" s="684">
        <f>IF(OR(ISBLANK(K228),H227=0,ISBLANK(H227)),,ROUND(K228+$L$5,2))</f>
        <v>0</v>
      </c>
      <c r="M228" s="538">
        <f>ROUND(I228*L228,2)</f>
        <v>0</v>
      </c>
      <c r="N228" s="3838">
        <f>ROUND(L228/G228,4)</f>
        <v>0</v>
      </c>
      <c r="O228" s="2814"/>
      <c r="P228" s="2813"/>
      <c r="Q228" s="2337"/>
      <c r="R228" s="2632"/>
      <c r="S228" s="330"/>
      <c r="T228" s="334"/>
      <c r="U228" s="3401"/>
      <c r="V228" s="3460"/>
      <c r="W228" s="310"/>
      <c r="X228" s="3116"/>
      <c r="Y228" s="3116"/>
    </row>
    <row r="229" spans="1:25" s="71" customFormat="1" ht="15" customHeight="1">
      <c r="A229" s="861"/>
      <c r="B229" s="225" t="s">
        <v>2249</v>
      </c>
      <c r="C229" s="692" t="s">
        <v>65</v>
      </c>
      <c r="D229" s="3186"/>
      <c r="E229" s="693"/>
      <c r="F229" s="235"/>
      <c r="G229" s="462"/>
      <c r="H229" s="3190"/>
      <c r="I229" s="434"/>
      <c r="J229" s="225"/>
      <c r="K229" s="561"/>
      <c r="L229" s="562"/>
      <c r="M229" s="335"/>
      <c r="N229" s="3848"/>
      <c r="O229" s="2814"/>
      <c r="P229" s="2813"/>
      <c r="Q229" s="2337"/>
      <c r="R229" s="3178"/>
      <c r="S229" s="371" t="s">
        <v>65</v>
      </c>
      <c r="T229" s="327" t="s">
        <v>89</v>
      </c>
      <c r="U229" s="327"/>
      <c r="V229" s="3431"/>
      <c r="W229" s="634" t="s">
        <v>65</v>
      </c>
      <c r="X229" s="2405" t="s">
        <v>65</v>
      </c>
      <c r="Y229" s="2396" t="s">
        <v>65</v>
      </c>
    </row>
    <row r="230" spans="1:25" s="71" customFormat="1" ht="15" customHeight="1">
      <c r="A230" s="777"/>
      <c r="B230" s="804" t="s">
        <v>2250</v>
      </c>
      <c r="C230" s="2178"/>
      <c r="D230" s="3186"/>
      <c r="E230" s="886"/>
      <c r="F230" s="885"/>
      <c r="G230" s="3407"/>
      <c r="H230" s="3188"/>
      <c r="I230" s="2179"/>
      <c r="J230" s="804"/>
      <c r="K230" s="2180"/>
      <c r="L230" s="2181"/>
      <c r="M230" s="794"/>
      <c r="N230" s="3849"/>
      <c r="O230" s="2814"/>
      <c r="P230" s="2813"/>
      <c r="Q230" s="2337"/>
      <c r="R230" s="2182"/>
      <c r="S230" s="1256"/>
      <c r="T230" s="327"/>
      <c r="U230" s="327"/>
      <c r="V230" s="3431"/>
      <c r="W230" s="1263"/>
      <c r="X230" s="2410"/>
      <c r="Y230" s="2436"/>
    </row>
    <row r="231" spans="1:25" s="71" customFormat="1" ht="15" customHeight="1" thickBot="1">
      <c r="A231" s="777"/>
      <c r="B231" s="244" t="s">
        <v>1215</v>
      </c>
      <c r="C231" s="694" t="s">
        <v>65</v>
      </c>
      <c r="D231" s="2289"/>
      <c r="E231" s="689"/>
      <c r="F231" s="318"/>
      <c r="G231" s="320"/>
      <c r="H231" s="3187"/>
      <c r="I231" s="590"/>
      <c r="J231" s="319"/>
      <c r="K231" s="690"/>
      <c r="L231" s="591"/>
      <c r="M231" s="364"/>
      <c r="N231" s="3842"/>
      <c r="O231" s="18"/>
      <c r="P231" s="2789"/>
      <c r="Q231" s="18"/>
      <c r="R231" s="743"/>
      <c r="S231" s="362"/>
      <c r="T231" s="363"/>
      <c r="U231" s="363"/>
      <c r="V231" s="3430"/>
      <c r="W231" s="323"/>
      <c r="X231" s="2399"/>
      <c r="Y231" s="2435" t="s">
        <v>65</v>
      </c>
    </row>
    <row r="232" spans="1:25" s="71" customFormat="1" ht="15" customHeight="1" thickBot="1">
      <c r="A232" s="4114">
        <v>2039</v>
      </c>
      <c r="B232" s="289" t="s">
        <v>1570</v>
      </c>
      <c r="C232" s="637" t="s">
        <v>4114</v>
      </c>
      <c r="D232" s="2449">
        <v>10346960928</v>
      </c>
      <c r="E232" s="224"/>
      <c r="F232" s="800" t="s">
        <v>1059</v>
      </c>
      <c r="G232" s="802">
        <v>81</v>
      </c>
      <c r="H232" s="655"/>
      <c r="I232" s="660">
        <f>ROUND(H232*G232/G232,2)</f>
        <v>0</v>
      </c>
      <c r="J232" s="282" t="s">
        <v>39</v>
      </c>
      <c r="K232" s="557">
        <v>129.61000000000001</v>
      </c>
      <c r="L232" s="684">
        <f>IF(OR(ISBLANK(K232),K232=0,H232=0,ISBLANK(H232)),,ROUND(K232+$L$5,2))</f>
        <v>0</v>
      </c>
      <c r="M232" s="538">
        <f>ROUND(I232*L232,2)</f>
        <v>0</v>
      </c>
      <c r="N232" s="3838">
        <f>ROUND(L232/G232,4)</f>
        <v>0</v>
      </c>
      <c r="O232" s="2449">
        <v>10346960928</v>
      </c>
      <c r="P232" s="2788" t="s">
        <v>1059</v>
      </c>
      <c r="Q232" s="37">
        <v>81</v>
      </c>
      <c r="R232" s="4330">
        <v>92.4</v>
      </c>
      <c r="S232" s="330">
        <v>26.39</v>
      </c>
      <c r="T232" s="4942">
        <f>ROUND($S$8*S232,2)</f>
        <v>37.21</v>
      </c>
      <c r="U232" s="3417">
        <f>IF(ISBLANK(O232),,R232+T232)</f>
        <v>129.61000000000001</v>
      </c>
      <c r="V232" s="3459" t="s">
        <v>2779</v>
      </c>
      <c r="W232" s="2727">
        <f>IF(ISNUMBER(R232),IF(V232="Y",(K232-T232)))</f>
        <v>92.4</v>
      </c>
      <c r="X232" s="3065">
        <f>ROUND(W232/G232,4)</f>
        <v>1.1407</v>
      </c>
      <c r="Y232" s="2882" t="b">
        <f>IF(V232="N",IF(ISNUMBER(R232),(R232+T232)/Q232))</f>
        <v>0</v>
      </c>
    </row>
    <row r="233" spans="1:25" s="71" customFormat="1" ht="15" customHeight="1">
      <c r="A233" s="251"/>
      <c r="B233" s="229" t="s">
        <v>4119</v>
      </c>
      <c r="C233" s="223" t="s">
        <v>65</v>
      </c>
      <c r="D233" s="3186"/>
      <c r="E233" s="3115"/>
      <c r="F233" s="5144" t="s">
        <v>65</v>
      </c>
      <c r="G233" s="5145" t="s">
        <v>65</v>
      </c>
      <c r="H233" s="3189"/>
      <c r="I233" s="660" t="s">
        <v>65</v>
      </c>
      <c r="J233" s="257" t="s">
        <v>89</v>
      </c>
      <c r="K233" s="648"/>
      <c r="L233" s="684" t="s">
        <v>65</v>
      </c>
      <c r="M233" s="538" t="s">
        <v>65</v>
      </c>
      <c r="N233" s="3838" t="s">
        <v>65</v>
      </c>
      <c r="O233" s="2814"/>
      <c r="P233" s="2813"/>
      <c r="Q233" s="2337"/>
      <c r="R233" s="2632"/>
      <c r="S233" s="330"/>
      <c r="T233" s="334"/>
      <c r="U233" s="3401"/>
      <c r="V233" s="3460"/>
      <c r="W233" s="310"/>
      <c r="X233" s="3116"/>
      <c r="Y233" s="3116"/>
    </row>
    <row r="234" spans="1:25" s="71" customFormat="1" ht="15" customHeight="1">
      <c r="A234" s="861"/>
      <c r="B234" s="225" t="s">
        <v>4120</v>
      </c>
      <c r="C234" s="235"/>
      <c r="D234" s="3186"/>
      <c r="E234" s="693"/>
      <c r="F234" s="235"/>
      <c r="G234" s="462"/>
      <c r="H234" s="3190"/>
      <c r="I234" s="434"/>
      <c r="J234" s="225"/>
      <c r="K234" s="561"/>
      <c r="L234" s="562"/>
      <c r="M234" s="335"/>
      <c r="N234" s="3848"/>
      <c r="O234" s="2814"/>
      <c r="P234" s="2813"/>
      <c r="Q234" s="2337"/>
      <c r="R234" s="3178"/>
      <c r="S234" s="371" t="s">
        <v>65</v>
      </c>
      <c r="T234" s="327" t="s">
        <v>89</v>
      </c>
      <c r="U234" s="327"/>
      <c r="V234" s="3431"/>
      <c r="W234" s="634" t="s">
        <v>65</v>
      </c>
      <c r="X234" s="2405" t="s">
        <v>65</v>
      </c>
      <c r="Y234" s="2396" t="s">
        <v>65</v>
      </c>
    </row>
    <row r="235" spans="1:25" s="71" customFormat="1" ht="15" customHeight="1" thickBot="1">
      <c r="A235" s="777"/>
      <c r="B235" s="5691" t="s">
        <v>1571</v>
      </c>
      <c r="C235" s="885"/>
      <c r="D235" s="2298"/>
      <c r="E235" s="689"/>
      <c r="F235" s="318"/>
      <c r="G235" s="320"/>
      <c r="H235" s="5623"/>
      <c r="I235" s="671"/>
      <c r="J235" s="319"/>
      <c r="K235" s="690"/>
      <c r="L235" s="591"/>
      <c r="M235" s="364"/>
      <c r="N235" s="3842"/>
      <c r="O235" s="2726"/>
      <c r="P235" s="3206"/>
      <c r="Q235" s="24"/>
      <c r="R235" s="5620"/>
      <c r="S235" s="769"/>
      <c r="T235" s="770"/>
      <c r="U235" s="770"/>
      <c r="V235" s="5252"/>
      <c r="W235" s="740"/>
      <c r="X235" s="3201"/>
      <c r="Y235" s="2434"/>
    </row>
    <row r="236" spans="1:25" s="71" customFormat="1" ht="15" customHeight="1" thickBot="1">
      <c r="A236" s="4114">
        <v>2040</v>
      </c>
      <c r="B236" s="289" t="s">
        <v>1570</v>
      </c>
      <c r="C236" s="637" t="s">
        <v>4122</v>
      </c>
      <c r="D236" s="4348">
        <v>34007</v>
      </c>
      <c r="E236" s="4120"/>
      <c r="F236" s="5621" t="s">
        <v>4458</v>
      </c>
      <c r="G236" s="5622">
        <v>106</v>
      </c>
      <c r="H236" s="655">
        <v>200</v>
      </c>
      <c r="I236" s="2455">
        <f>ROUND(H236*G236/G236,2)</f>
        <v>200</v>
      </c>
      <c r="J236" s="4121" t="s">
        <v>39</v>
      </c>
      <c r="K236" s="4122">
        <v>110</v>
      </c>
      <c r="L236" s="4503">
        <f>IF(OR(ISBLANK(K236),K236=0,H236=0,ISBLANK(H236)),,ROUND(K236+$L$5,2))</f>
        <v>110</v>
      </c>
      <c r="M236" s="4009">
        <f>ROUND(I236*L236,2)</f>
        <v>22000</v>
      </c>
      <c r="N236" s="3838">
        <f>ROUND(L236/G236,4)</f>
        <v>1.0377000000000001</v>
      </c>
      <c r="O236" s="4348"/>
      <c r="P236" s="2788"/>
      <c r="Q236" s="37"/>
      <c r="R236" s="4100"/>
      <c r="S236" s="5436"/>
      <c r="T236" s="2658"/>
      <c r="U236" s="4124"/>
      <c r="V236" s="4371"/>
      <c r="W236" s="3887"/>
      <c r="X236" s="4126"/>
      <c r="Y236" s="4127"/>
    </row>
    <row r="237" spans="1:25" s="71" customFormat="1" ht="15" customHeight="1">
      <c r="A237" s="777"/>
      <c r="B237" s="229" t="s">
        <v>4118</v>
      </c>
      <c r="C237" s="885"/>
      <c r="D237" s="3186"/>
      <c r="E237" s="886"/>
      <c r="F237" s="885"/>
      <c r="G237" s="3407"/>
      <c r="H237" s="3188"/>
      <c r="I237" s="2179"/>
      <c r="J237" s="804"/>
      <c r="K237" s="2180"/>
      <c r="L237" s="2181"/>
      <c r="M237" s="794"/>
      <c r="N237" s="3849"/>
      <c r="O237" s="2814"/>
      <c r="P237" s="2813"/>
      <c r="Q237" s="2337"/>
      <c r="R237" s="5624"/>
      <c r="S237" s="3497"/>
      <c r="T237" s="327"/>
      <c r="U237" s="327"/>
      <c r="V237" s="3431"/>
      <c r="W237" s="3400"/>
      <c r="X237" s="3571"/>
      <c r="Y237" s="5625"/>
    </row>
    <row r="238" spans="1:25" s="71" customFormat="1" ht="15" customHeight="1">
      <c r="A238" s="777"/>
      <c r="B238" s="225" t="s">
        <v>4121</v>
      </c>
      <c r="C238" s="885"/>
      <c r="D238" s="4349"/>
      <c r="E238" s="886"/>
      <c r="F238" s="885"/>
      <c r="G238" s="877"/>
      <c r="H238" s="3188"/>
      <c r="I238" s="2179"/>
      <c r="J238" s="804"/>
      <c r="K238" s="2180"/>
      <c r="L238" s="2181"/>
      <c r="M238" s="794"/>
      <c r="N238" s="3849"/>
      <c r="O238" s="5689"/>
      <c r="P238" s="3997"/>
      <c r="Q238" s="3399"/>
      <c r="R238" s="3791"/>
      <c r="S238" s="4081"/>
      <c r="T238" s="327"/>
      <c r="U238" s="327"/>
      <c r="V238" s="3431"/>
      <c r="W238" s="4563"/>
      <c r="X238" s="5321"/>
      <c r="Y238" s="5318"/>
    </row>
    <row r="239" spans="1:25" s="71" customFormat="1" ht="15" customHeight="1" thickBot="1">
      <c r="A239" s="362"/>
      <c r="B239" s="317" t="s">
        <v>1571</v>
      </c>
      <c r="C239" s="318"/>
      <c r="D239" s="2289"/>
      <c r="E239" s="689"/>
      <c r="F239" s="318"/>
      <c r="G239" s="320"/>
      <c r="H239" s="5623"/>
      <c r="I239" s="671"/>
      <c r="J239" s="319"/>
      <c r="K239" s="690"/>
      <c r="L239" s="591"/>
      <c r="M239" s="364"/>
      <c r="N239" s="3842"/>
      <c r="O239" s="5690"/>
      <c r="P239" s="2789"/>
      <c r="Q239" s="18"/>
      <c r="R239" s="5620"/>
      <c r="S239" s="769"/>
      <c r="T239" s="770"/>
      <c r="U239" s="770"/>
      <c r="V239" s="5252"/>
      <c r="W239" s="739"/>
      <c r="X239" s="3201"/>
      <c r="Y239" s="2434"/>
    </row>
    <row r="240" spans="1:25" s="71" customFormat="1" ht="15" customHeight="1" thickBot="1">
      <c r="A240" s="5686">
        <v>2041</v>
      </c>
      <c r="B240" s="289" t="s">
        <v>4267</v>
      </c>
      <c r="C240" s="660" t="s">
        <v>3826</v>
      </c>
      <c r="D240" s="2449">
        <v>34009</v>
      </c>
      <c r="E240" s="663"/>
      <c r="F240" s="664" t="s">
        <v>4459</v>
      </c>
      <c r="G240" s="664">
        <v>92</v>
      </c>
      <c r="H240" s="655">
        <v>50</v>
      </c>
      <c r="I240" s="660">
        <f>ROUND(H240*G240/G240,2)</f>
        <v>50</v>
      </c>
      <c r="J240" s="282" t="s">
        <v>39</v>
      </c>
      <c r="K240" s="557">
        <v>99.99</v>
      </c>
      <c r="L240" s="661">
        <f>IF(OR(ISBLANK(K240),K240=0,H240=0,ISBLANK(H240)),,ROUND(K240+$L$5,2))</f>
        <v>99.99</v>
      </c>
      <c r="M240" s="538">
        <f>ROUND(I240*L240,2)</f>
        <v>4999.5</v>
      </c>
      <c r="N240" s="3838">
        <f>ROUND(L240/G240,4)</f>
        <v>1.0868</v>
      </c>
      <c r="O240" s="4348"/>
      <c r="P240" s="5740"/>
      <c r="Q240" s="5741"/>
      <c r="R240" s="5013"/>
      <c r="S240" s="781"/>
      <c r="T240" s="3365"/>
      <c r="U240" s="3366"/>
      <c r="V240" s="5821"/>
      <c r="W240" s="3124"/>
      <c r="X240" s="5742"/>
      <c r="Y240" s="4293"/>
    </row>
    <row r="241" spans="1:25" s="71" customFormat="1" ht="15" customHeight="1">
      <c r="A241" s="777"/>
      <c r="B241" s="225" t="s">
        <v>4268</v>
      </c>
      <c r="C241" s="355" t="s">
        <v>65</v>
      </c>
      <c r="D241" s="3186"/>
      <c r="E241" s="294" t="s">
        <v>65</v>
      </c>
      <c r="F241" s="664"/>
      <c r="G241" s="664"/>
      <c r="H241" s="329"/>
      <c r="I241" s="660" t="s">
        <v>65</v>
      </c>
      <c r="J241" s="229" t="s">
        <v>65</v>
      </c>
      <c r="K241" s="595"/>
      <c r="L241" s="315" t="s">
        <v>65</v>
      </c>
      <c r="M241" s="538" t="s">
        <v>65</v>
      </c>
      <c r="N241" s="3825" t="s">
        <v>65</v>
      </c>
      <c r="O241" s="5688"/>
      <c r="P241" s="4172"/>
      <c r="Q241" s="3399"/>
      <c r="R241" s="3450"/>
      <c r="S241" s="3497"/>
      <c r="T241" s="3507"/>
      <c r="U241" s="3507"/>
      <c r="V241" s="5073"/>
      <c r="W241" s="3400"/>
      <c r="X241" s="3571"/>
      <c r="Y241" s="5625"/>
    </row>
    <row r="242" spans="1:25" s="71" customFormat="1" ht="15" customHeight="1">
      <c r="A242" s="777"/>
      <c r="B242" s="804" t="s">
        <v>4269</v>
      </c>
      <c r="C242" s="885"/>
      <c r="D242" s="5687"/>
      <c r="E242" s="886"/>
      <c r="F242" s="885"/>
      <c r="G242" s="877"/>
      <c r="H242" s="3188"/>
      <c r="I242" s="2179"/>
      <c r="J242" s="804"/>
      <c r="K242" s="2180"/>
      <c r="L242" s="2181"/>
      <c r="M242" s="794"/>
      <c r="N242" s="3849"/>
      <c r="O242" s="5688"/>
      <c r="P242" s="4172"/>
      <c r="Q242" s="3399"/>
      <c r="R242" s="3450"/>
      <c r="S242" s="3497"/>
      <c r="T242" s="3507"/>
      <c r="U242" s="3507"/>
      <c r="V242" s="5073"/>
      <c r="W242" s="3400"/>
      <c r="X242" s="3571"/>
      <c r="Y242" s="5625"/>
    </row>
    <row r="243" spans="1:25" s="71" customFormat="1" ht="15" customHeight="1" thickBot="1">
      <c r="A243" s="362"/>
      <c r="B243" s="5691" t="s">
        <v>1056</v>
      </c>
      <c r="C243" s="885"/>
      <c r="D243" s="4349"/>
      <c r="E243" s="689"/>
      <c r="F243" s="318"/>
      <c r="G243" s="320"/>
      <c r="H243" s="5623"/>
      <c r="I243" s="671"/>
      <c r="J243" s="319"/>
      <c r="K243" s="690"/>
      <c r="L243" s="591"/>
      <c r="M243" s="364"/>
      <c r="N243" s="3842"/>
      <c r="O243" s="5744"/>
      <c r="P243" s="3206"/>
      <c r="Q243" s="24"/>
      <c r="R243" s="730"/>
      <c r="S243" s="1067"/>
      <c r="T243" s="3281"/>
      <c r="U243" s="3281"/>
      <c r="V243" s="5074"/>
      <c r="W243" s="739"/>
      <c r="X243" s="2411"/>
      <c r="Y243" s="2435"/>
    </row>
    <row r="244" spans="1:25" s="71" customFormat="1" ht="15" customHeight="1" thickBot="1">
      <c r="A244" s="2462">
        <v>2042</v>
      </c>
      <c r="B244" s="289" t="s">
        <v>4294</v>
      </c>
      <c r="C244" s="691" t="s">
        <v>2298</v>
      </c>
      <c r="D244" s="2449">
        <v>10182290928</v>
      </c>
      <c r="E244" s="4120"/>
      <c r="F244" s="2455" t="s">
        <v>4295</v>
      </c>
      <c r="G244" s="4502">
        <v>104</v>
      </c>
      <c r="H244" s="655"/>
      <c r="I244" s="2455">
        <f>ROUND(H244*G244/G244,2)</f>
        <v>0</v>
      </c>
      <c r="J244" s="4121" t="s">
        <v>39</v>
      </c>
      <c r="K244" s="4071">
        <v>32.799999999999997</v>
      </c>
      <c r="L244" s="4503">
        <f>IF(OR(ISBLANK(K244),H244=0,ISBLANK(H244)),,ROUND(K244+$L$5,2))</f>
        <v>0</v>
      </c>
      <c r="M244" s="4009">
        <f>ROUND(I244*L244,2)</f>
        <v>0</v>
      </c>
      <c r="N244" s="3838">
        <f>ROUND(L244/G244,4)</f>
        <v>0</v>
      </c>
      <c r="O244" s="5688"/>
      <c r="P244" s="3934"/>
      <c r="Q244" s="4471"/>
      <c r="R244" s="3791"/>
      <c r="S244" s="4081"/>
      <c r="T244" s="4903"/>
      <c r="U244" s="4903"/>
      <c r="V244" s="5743"/>
      <c r="W244" s="4563"/>
      <c r="X244" s="5321"/>
      <c r="Y244" s="5318"/>
    </row>
    <row r="245" spans="1:25" s="71" customFormat="1" ht="15" customHeight="1">
      <c r="A245" s="777"/>
      <c r="B245" s="225" t="s">
        <v>4301</v>
      </c>
      <c r="C245" s="885"/>
      <c r="D245" s="4349"/>
      <c r="E245" s="886"/>
      <c r="F245" s="885"/>
      <c r="G245" s="877"/>
      <c r="H245" s="3188"/>
      <c r="I245" s="2179"/>
      <c r="J245" s="804"/>
      <c r="K245" s="2180"/>
      <c r="L245" s="2181"/>
      <c r="M245" s="794"/>
      <c r="N245" s="3849"/>
      <c r="O245" s="5688"/>
      <c r="P245" s="4172"/>
      <c r="Q245" s="3399"/>
      <c r="R245" s="3450"/>
      <c r="S245" s="3497"/>
      <c r="T245" s="3507"/>
      <c r="U245" s="3507"/>
      <c r="V245" s="5073"/>
      <c r="W245" s="3400"/>
      <c r="X245" s="3571"/>
      <c r="Y245" s="5625"/>
    </row>
    <row r="246" spans="1:25" s="71" customFormat="1" ht="15" customHeight="1">
      <c r="A246" s="777"/>
      <c r="B246" s="225" t="s">
        <v>4296</v>
      </c>
      <c r="C246" s="885"/>
      <c r="D246" s="4349"/>
      <c r="E246" s="886"/>
      <c r="F246" s="885"/>
      <c r="G246" s="877"/>
      <c r="H246" s="3188"/>
      <c r="I246" s="2179"/>
      <c r="J246" s="804"/>
      <c r="K246" s="2180"/>
      <c r="L246" s="2181"/>
      <c r="M246" s="794"/>
      <c r="N246" s="3849"/>
      <c r="O246" s="5688"/>
      <c r="P246" s="4172"/>
      <c r="Q246" s="3399"/>
      <c r="R246" s="3450"/>
      <c r="S246" s="3497"/>
      <c r="T246" s="3507"/>
      <c r="U246" s="3507"/>
      <c r="V246" s="5073"/>
      <c r="W246" s="3400"/>
      <c r="X246" s="3571"/>
      <c r="Y246" s="5625"/>
    </row>
    <row r="247" spans="1:25" s="71" customFormat="1" ht="15" customHeight="1" thickBot="1">
      <c r="A247" s="362"/>
      <c r="B247" s="287" t="s">
        <v>1056</v>
      </c>
      <c r="C247" s="318"/>
      <c r="D247" s="2299"/>
      <c r="E247" s="689"/>
      <c r="F247" s="318"/>
      <c r="G247" s="320"/>
      <c r="H247" s="5623"/>
      <c r="I247" s="671"/>
      <c r="J247" s="319"/>
      <c r="K247" s="690"/>
      <c r="L247" s="591"/>
      <c r="M247" s="364"/>
      <c r="N247" s="3842"/>
      <c r="O247" s="5744"/>
      <c r="P247" s="3206"/>
      <c r="Q247" s="24"/>
      <c r="R247" s="730"/>
      <c r="S247" s="1067"/>
      <c r="T247" s="3281"/>
      <c r="U247" s="3281"/>
      <c r="V247" s="5074"/>
      <c r="W247" s="739"/>
      <c r="X247" s="2411"/>
      <c r="Y247" s="2435"/>
    </row>
    <row r="248" spans="1:25" s="71" customFormat="1" ht="15" customHeight="1" thickBot="1">
      <c r="A248" s="5745">
        <v>2043</v>
      </c>
      <c r="B248" s="289" t="s">
        <v>4297</v>
      </c>
      <c r="C248" s="691" t="s">
        <v>2298</v>
      </c>
      <c r="D248" s="2449">
        <v>10041870928</v>
      </c>
      <c r="E248" s="4120"/>
      <c r="F248" s="2455" t="s">
        <v>4298</v>
      </c>
      <c r="G248" s="4502">
        <v>48</v>
      </c>
      <c r="H248" s="655"/>
      <c r="I248" s="2455">
        <f>ROUND(H248*G248/G248,2)</f>
        <v>0</v>
      </c>
      <c r="J248" s="4121" t="s">
        <v>39</v>
      </c>
      <c r="K248" s="4071">
        <v>53.94</v>
      </c>
      <c r="L248" s="4503">
        <f>IF(OR(ISBLANK(K248),H248=0,ISBLANK(H248)),,ROUND(K248+$L$5,2))</f>
        <v>0</v>
      </c>
      <c r="M248" s="4009">
        <f>ROUND(I248*L248,2)</f>
        <v>0</v>
      </c>
      <c r="N248" s="3838">
        <f>ROUND(L248/G248,4)</f>
        <v>0</v>
      </c>
      <c r="O248" s="5688"/>
      <c r="P248" s="3934"/>
      <c r="Q248" s="4471"/>
      <c r="R248" s="3791"/>
      <c r="S248" s="4081"/>
      <c r="T248" s="4903"/>
      <c r="U248" s="4903"/>
      <c r="V248" s="5743"/>
      <c r="W248" s="4563"/>
      <c r="X248" s="5321"/>
      <c r="Y248" s="5318"/>
    </row>
    <row r="249" spans="1:25" s="71" customFormat="1" ht="15" customHeight="1">
      <c r="A249" s="777"/>
      <c r="B249" s="225" t="s">
        <v>4300</v>
      </c>
      <c r="C249" s="885"/>
      <c r="D249" s="4349"/>
      <c r="E249" s="886"/>
      <c r="F249" s="885"/>
      <c r="G249" s="877"/>
      <c r="H249" s="3188"/>
      <c r="I249" s="2179"/>
      <c r="J249" s="804"/>
      <c r="K249" s="2180"/>
      <c r="L249" s="2181"/>
      <c r="M249" s="794"/>
      <c r="N249" s="3849"/>
      <c r="O249" s="5688"/>
      <c r="P249" s="4172"/>
      <c r="Q249" s="3399"/>
      <c r="R249" s="3450"/>
      <c r="S249" s="3497"/>
      <c r="T249" s="3507"/>
      <c r="U249" s="3507"/>
      <c r="V249" s="5073"/>
      <c r="W249" s="3400"/>
      <c r="X249" s="3571"/>
      <c r="Y249" s="5625"/>
    </row>
    <row r="250" spans="1:25" s="71" customFormat="1" ht="15" customHeight="1">
      <c r="A250" s="777"/>
      <c r="B250" s="225" t="s">
        <v>4299</v>
      </c>
      <c r="C250" s="885"/>
      <c r="D250" s="4349"/>
      <c r="E250" s="886"/>
      <c r="F250" s="885"/>
      <c r="G250" s="877"/>
      <c r="H250" s="3188"/>
      <c r="I250" s="2179"/>
      <c r="J250" s="804"/>
      <c r="K250" s="2180"/>
      <c r="L250" s="2181"/>
      <c r="M250" s="794"/>
      <c r="N250" s="3849"/>
      <c r="O250" s="5688"/>
      <c r="P250" s="4172"/>
      <c r="Q250" s="3399"/>
      <c r="R250" s="3450"/>
      <c r="S250" s="3497"/>
      <c r="T250" s="3507"/>
      <c r="U250" s="3507"/>
      <c r="V250" s="5073"/>
      <c r="W250" s="3400"/>
      <c r="X250" s="3571"/>
      <c r="Y250" s="5625"/>
    </row>
    <row r="251" spans="1:25" s="71" customFormat="1" ht="15" customHeight="1" thickBot="1">
      <c r="A251" s="362"/>
      <c r="B251" s="287" t="s">
        <v>1056</v>
      </c>
      <c r="C251" s="318"/>
      <c r="D251" s="2299"/>
      <c r="E251" s="689"/>
      <c r="F251" s="318"/>
      <c r="G251" s="320"/>
      <c r="H251" s="5623"/>
      <c r="I251" s="671"/>
      <c r="J251" s="319"/>
      <c r="K251" s="690"/>
      <c r="L251" s="591"/>
      <c r="M251" s="364"/>
      <c r="N251" s="3842"/>
      <c r="O251" s="5690"/>
      <c r="P251" s="4172"/>
      <c r="Q251" s="3399"/>
      <c r="R251" s="3450"/>
      <c r="S251" s="3497"/>
      <c r="T251" s="3507"/>
      <c r="U251" s="3507"/>
      <c r="V251" s="5073"/>
      <c r="W251" s="3400"/>
      <c r="X251" s="3571"/>
      <c r="Y251" s="5625"/>
    </row>
    <row r="252" spans="1:25" s="71" customFormat="1" ht="15" customHeight="1" thickBot="1">
      <c r="A252" s="654"/>
      <c r="B252" s="570" t="s">
        <v>1239</v>
      </c>
      <c r="C252" s="650"/>
      <c r="D252" s="650"/>
      <c r="E252" s="572"/>
      <c r="F252" s="650"/>
      <c r="G252" s="651"/>
      <c r="H252" s="652"/>
      <c r="I252" s="653"/>
      <c r="J252" s="654"/>
      <c r="K252" s="652"/>
      <c r="L252" s="653"/>
      <c r="M252" s="653"/>
      <c r="N252" s="3837"/>
      <c r="O252" s="1416"/>
      <c r="P252" s="761"/>
      <c r="Q252" s="761"/>
      <c r="R252" s="1322"/>
      <c r="S252" s="761"/>
      <c r="T252" s="761"/>
      <c r="U252" s="761"/>
      <c r="V252" s="3463"/>
      <c r="W252" s="761"/>
      <c r="X252" s="2408"/>
      <c r="Y252" s="2408"/>
    </row>
    <row r="253" spans="1:25" s="71" customFormat="1" ht="15" customHeight="1" thickBot="1">
      <c r="A253" s="2462">
        <v>2044</v>
      </c>
      <c r="B253" s="276" t="s">
        <v>3812</v>
      </c>
      <c r="C253" s="546" t="s">
        <v>3813</v>
      </c>
      <c r="D253" s="5248">
        <v>23456</v>
      </c>
      <c r="E253" s="277"/>
      <c r="F253" s="546" t="s">
        <v>3815</v>
      </c>
      <c r="G253" s="486">
        <v>130</v>
      </c>
      <c r="H253" s="655"/>
      <c r="I253" s="444">
        <f>ROUND(H253*G253/G253,2)</f>
        <v>0</v>
      </c>
      <c r="J253" s="510" t="s">
        <v>39</v>
      </c>
      <c r="K253" s="642">
        <v>90</v>
      </c>
      <c r="L253" s="656">
        <f>IF(OR(ISBLANK(K253),K253=0,H253=0,ISBLANK(H253)),,ROUND(K253+$L$5,2))</f>
        <v>0</v>
      </c>
      <c r="M253" s="253">
        <f>ROUND(I253*L253,2)</f>
        <v>0</v>
      </c>
      <c r="N253" s="3838">
        <f>ROUND(L253/G253,4)</f>
        <v>0</v>
      </c>
      <c r="O253" s="2636"/>
      <c r="P253" s="2788"/>
      <c r="Q253" s="37"/>
      <c r="R253" s="345"/>
      <c r="S253" s="251"/>
      <c r="T253" s="346"/>
      <c r="U253" s="2655"/>
      <c r="V253" s="3462"/>
      <c r="W253" s="252"/>
      <c r="X253" s="3118"/>
      <c r="Y253" s="3118"/>
    </row>
    <row r="254" spans="1:25" s="71" customFormat="1" ht="15" customHeight="1">
      <c r="A254" s="861"/>
      <c r="B254" s="330" t="s">
        <v>3814</v>
      </c>
      <c r="C254" s="519"/>
      <c r="D254" s="3186"/>
      <c r="E254" s="518"/>
      <c r="F254" s="519"/>
      <c r="G254" s="268"/>
      <c r="H254" s="646"/>
      <c r="I254" s="404"/>
      <c r="J254" s="330"/>
      <c r="K254" s="564"/>
      <c r="L254" s="658"/>
      <c r="M254" s="519"/>
      <c r="N254" s="3839"/>
      <c r="O254" s="2814"/>
      <c r="P254" s="2813"/>
      <c r="Q254" s="2337"/>
      <c r="R254" s="3176"/>
      <c r="S254" s="330"/>
      <c r="T254" s="334"/>
      <c r="U254" s="3401"/>
      <c r="V254" s="3460"/>
      <c r="W254" s="310"/>
      <c r="X254" s="2397"/>
      <c r="Y254" s="2396" t="s">
        <v>65</v>
      </c>
    </row>
    <row r="255" spans="1:25" s="71" customFormat="1" ht="15" customHeight="1">
      <c r="A255" s="777"/>
      <c r="B255" s="861" t="s">
        <v>1702</v>
      </c>
      <c r="C255" s="784"/>
      <c r="D255" s="3186"/>
      <c r="E255" s="779"/>
      <c r="F255" s="784"/>
      <c r="G255" s="785"/>
      <c r="H255" s="786"/>
      <c r="I255" s="787"/>
      <c r="J255" s="777"/>
      <c r="K255" s="788"/>
      <c r="L255" s="789"/>
      <c r="M255" s="784"/>
      <c r="N255" s="3840"/>
      <c r="O255" s="2814"/>
      <c r="P255" s="2813"/>
      <c r="Q255" s="2337"/>
      <c r="R255" s="790"/>
      <c r="S255" s="777"/>
      <c r="T255" s="792"/>
      <c r="U255" s="792"/>
      <c r="V255" s="3438"/>
      <c r="W255" s="793"/>
      <c r="X255" s="2409"/>
      <c r="Y255" s="2436"/>
    </row>
    <row r="256" spans="1:25" s="71" customFormat="1" ht="15" customHeight="1" thickBot="1">
      <c r="A256" s="551"/>
      <c r="B256" s="2107" t="s">
        <v>1216</v>
      </c>
      <c r="C256" s="586"/>
      <c r="D256" s="2289"/>
      <c r="E256" s="526"/>
      <c r="F256" s="586"/>
      <c r="G256" s="584"/>
      <c r="H256" s="636"/>
      <c r="I256" s="415"/>
      <c r="J256" s="362"/>
      <c r="K256" s="590"/>
      <c r="L256" s="659"/>
      <c r="M256" s="586"/>
      <c r="N256" s="3841"/>
      <c r="O256" s="18"/>
      <c r="P256" s="2789"/>
      <c r="Q256" s="18"/>
      <c r="R256" s="743"/>
      <c r="S256" s="362"/>
      <c r="T256" s="363"/>
      <c r="U256" s="363"/>
      <c r="V256" s="3430"/>
      <c r="W256" s="323"/>
      <c r="X256" s="2399"/>
      <c r="Y256" s="2435" t="s">
        <v>65</v>
      </c>
    </row>
    <row r="257" spans="1:25" s="71" customFormat="1" ht="15" customHeight="1" thickBot="1">
      <c r="A257" s="4111">
        <v>2045</v>
      </c>
      <c r="B257" s="276" t="s">
        <v>70</v>
      </c>
      <c r="C257" s="800" t="s">
        <v>2310</v>
      </c>
      <c r="D257" s="3186">
        <v>7325</v>
      </c>
      <c r="E257" s="801"/>
      <c r="F257" s="800" t="s">
        <v>2238</v>
      </c>
      <c r="G257" s="802">
        <v>53</v>
      </c>
      <c r="H257" s="577"/>
      <c r="I257" s="2735">
        <f>ROUND(H257*G257/G257,2)</f>
        <v>0</v>
      </c>
      <c r="J257" s="1462" t="s">
        <v>39</v>
      </c>
      <c r="K257" s="642"/>
      <c r="L257" s="656">
        <f>IF(OR(ISBLANK(K257),K257=0,H257=0,ISBLANK(H257)),,ROUND(K257+$L$5,2))</f>
        <v>0</v>
      </c>
      <c r="M257" s="253">
        <f>ROUND(I257*L257,2)</f>
        <v>0</v>
      </c>
      <c r="N257" s="3838">
        <f>ROUND(L257/G257,4)</f>
        <v>0</v>
      </c>
      <c r="O257" s="2636"/>
      <c r="P257" s="2788"/>
      <c r="Q257" s="37"/>
      <c r="R257" s="345"/>
      <c r="S257" s="251"/>
      <c r="T257" s="346"/>
      <c r="U257" s="2655"/>
      <c r="V257" s="3462"/>
      <c r="W257" s="252"/>
      <c r="X257" s="3118"/>
      <c r="Y257" s="3118"/>
    </row>
    <row r="258" spans="1:25" s="71" customFormat="1" ht="15" customHeight="1">
      <c r="A258" s="251"/>
      <c r="B258" s="803" t="s">
        <v>1703</v>
      </c>
      <c r="C258" s="540"/>
      <c r="D258" s="3186"/>
      <c r="E258" s="1460"/>
      <c r="F258" s="883"/>
      <c r="G258" s="799"/>
      <c r="H258" s="798"/>
      <c r="I258" s="256"/>
      <c r="J258" s="251"/>
      <c r="K258" s="648"/>
      <c r="L258" s="656"/>
      <c r="M258" s="253"/>
      <c r="N258" s="3838"/>
      <c r="O258" s="2814"/>
      <c r="P258" s="2813"/>
      <c r="Q258" s="2337"/>
      <c r="R258" s="2575"/>
      <c r="S258" s="251"/>
      <c r="T258" s="346"/>
      <c r="U258" s="2655"/>
      <c r="V258" s="3462"/>
      <c r="W258" s="252"/>
      <c r="X258" s="3118"/>
      <c r="Y258" s="3118"/>
    </row>
    <row r="259" spans="1:25" s="71" customFormat="1" ht="15" customHeight="1">
      <c r="A259" s="781"/>
      <c r="B259" s="803" t="s">
        <v>1704</v>
      </c>
      <c r="C259" s="778"/>
      <c r="D259" s="3186"/>
      <c r="E259" s="1460"/>
      <c r="F259" s="1461"/>
      <c r="G259" s="780"/>
      <c r="H259" s="798"/>
      <c r="I259" s="256"/>
      <c r="J259" s="781"/>
      <c r="K259" s="648"/>
      <c r="L259" s="656"/>
      <c r="M259" s="253"/>
      <c r="N259" s="3838"/>
      <c r="O259" s="2814"/>
      <c r="P259" s="2813"/>
      <c r="Q259" s="2337"/>
      <c r="R259" s="2575"/>
      <c r="S259" s="251"/>
      <c r="T259" s="346"/>
      <c r="U259" s="2655"/>
      <c r="V259" s="3462"/>
      <c r="W259" s="252"/>
      <c r="X259" s="3118"/>
      <c r="Y259" s="3118"/>
    </row>
    <row r="260" spans="1:25" s="71" customFormat="1" ht="15" customHeight="1">
      <c r="A260" s="861"/>
      <c r="B260" s="295" t="s">
        <v>1705</v>
      </c>
      <c r="C260" s="519"/>
      <c r="D260" s="3186"/>
      <c r="E260" s="518"/>
      <c r="F260" s="519"/>
      <c r="G260" s="268"/>
      <c r="H260" s="646"/>
      <c r="I260" s="404"/>
      <c r="J260" s="330"/>
      <c r="K260" s="564"/>
      <c r="L260" s="658"/>
      <c r="M260" s="519"/>
      <c r="N260" s="3839"/>
      <c r="O260" s="2814"/>
      <c r="P260" s="2813"/>
      <c r="Q260" s="2337"/>
      <c r="R260" s="3176"/>
      <c r="S260" s="330"/>
      <c r="T260" s="334"/>
      <c r="U260" s="3401"/>
      <c r="V260" s="3460"/>
      <c r="W260" s="310"/>
      <c r="X260" s="2397"/>
      <c r="Y260" s="2396" t="s">
        <v>65</v>
      </c>
    </row>
    <row r="261" spans="1:25" s="71" customFormat="1" ht="15" customHeight="1" thickBot="1">
      <c r="A261" s="362"/>
      <c r="B261" s="811" t="s">
        <v>1610</v>
      </c>
      <c r="C261" s="586"/>
      <c r="D261" s="2289"/>
      <c r="E261" s="526"/>
      <c r="F261" s="586"/>
      <c r="G261" s="584"/>
      <c r="H261" s="636"/>
      <c r="I261" s="415"/>
      <c r="J261" s="362"/>
      <c r="K261" s="590"/>
      <c r="L261" s="659"/>
      <c r="M261" s="586"/>
      <c r="N261" s="3841"/>
      <c r="O261" s="18"/>
      <c r="P261" s="2789"/>
      <c r="Q261" s="18"/>
      <c r="R261" s="743"/>
      <c r="S261" s="362"/>
      <c r="T261" s="363"/>
      <c r="U261" s="363"/>
      <c r="V261" s="3430"/>
      <c r="W261" s="323"/>
      <c r="X261" s="2399"/>
      <c r="Y261" s="2435" t="s">
        <v>65</v>
      </c>
    </row>
    <row r="262" spans="1:25" s="71" customFormat="1" ht="15" customHeight="1" thickBot="1">
      <c r="A262" s="2462">
        <v>2046</v>
      </c>
      <c r="B262" s="797" t="s">
        <v>1057</v>
      </c>
      <c r="C262" s="546" t="s">
        <v>2298</v>
      </c>
      <c r="D262" s="2449">
        <v>10046210928</v>
      </c>
      <c r="E262" s="224"/>
      <c r="F262" s="546" t="s">
        <v>46</v>
      </c>
      <c r="G262" s="486">
        <v>160</v>
      </c>
      <c r="H262" s="577">
        <v>50</v>
      </c>
      <c r="I262" s="660">
        <f>ROUND(H262*G262/G262,2)</f>
        <v>50</v>
      </c>
      <c r="J262" s="510" t="s">
        <v>39</v>
      </c>
      <c r="K262" s="557">
        <v>116.46</v>
      </c>
      <c r="L262" s="661">
        <f>IF(OR(ISBLANK(K262),K262=0,H262=0,ISBLANK(H262)),,ROUND(K262+$L$5,2))</f>
        <v>116.46</v>
      </c>
      <c r="M262" s="538">
        <f>ROUND(I262*L262,2)</f>
        <v>5823</v>
      </c>
      <c r="N262" s="3838">
        <f>ROUND(L262/G262,4)</f>
        <v>0.72789999999999999</v>
      </c>
      <c r="O262" s="2636">
        <v>10046210928</v>
      </c>
      <c r="P262" s="2788" t="s">
        <v>46</v>
      </c>
      <c r="Q262" s="37">
        <v>160</v>
      </c>
      <c r="R262" s="4330">
        <v>51.83</v>
      </c>
      <c r="S262" s="2648">
        <v>45.84</v>
      </c>
      <c r="T262" s="5822">
        <f>ROUND($S$9*S262,2)</f>
        <v>64.63</v>
      </c>
      <c r="U262" s="3417">
        <f>IF(ISBLANK(O262),,R262+T262)</f>
        <v>116.46</v>
      </c>
      <c r="V262" s="3459" t="s">
        <v>2779</v>
      </c>
      <c r="W262" s="2727">
        <f>IF(ISNUMBER(R262),IF(V262="Y",(K262-T262)))</f>
        <v>51.83</v>
      </c>
      <c r="X262" s="3065">
        <f>ROUND(W262/G262,4)</f>
        <v>0.32390000000000002</v>
      </c>
      <c r="Y262" s="2882" t="b">
        <f>IF(V262="N",IF(ISNUMBER(R262),(R262+T262)/Q262))</f>
        <v>0</v>
      </c>
    </row>
    <row r="263" spans="1:25" s="71" customFormat="1" ht="15" customHeight="1">
      <c r="A263" s="861"/>
      <c r="B263" s="295" t="s">
        <v>1058</v>
      </c>
      <c r="C263" s="519"/>
      <c r="D263" s="3186"/>
      <c r="E263" s="518"/>
      <c r="F263" s="519"/>
      <c r="G263" s="268"/>
      <c r="H263" s="646"/>
      <c r="I263" s="404"/>
      <c r="J263" s="330"/>
      <c r="K263" s="564"/>
      <c r="L263" s="658"/>
      <c r="M263" s="519"/>
      <c r="N263" s="3839"/>
      <c r="O263" s="2814"/>
      <c r="P263" s="2813"/>
      <c r="Q263" s="2337"/>
      <c r="R263" s="3176"/>
      <c r="S263" s="330"/>
      <c r="T263" s="334"/>
      <c r="U263" s="3401"/>
      <c r="V263" s="3460"/>
      <c r="W263" s="310"/>
      <c r="X263" s="2397"/>
      <c r="Y263" s="2396" t="s">
        <v>65</v>
      </c>
    </row>
    <row r="264" spans="1:25" s="71" customFormat="1" ht="15" customHeight="1" thickBot="1">
      <c r="A264" s="362"/>
      <c r="B264" s="811" t="s">
        <v>1070</v>
      </c>
      <c r="C264" s="586"/>
      <c r="D264" s="2289"/>
      <c r="E264" s="526"/>
      <c r="F264" s="586"/>
      <c r="G264" s="584"/>
      <c r="H264" s="636"/>
      <c r="I264" s="415"/>
      <c r="J264" s="362"/>
      <c r="K264" s="590"/>
      <c r="L264" s="659"/>
      <c r="M264" s="586"/>
      <c r="N264" s="3841"/>
      <c r="O264" s="2726"/>
      <c r="P264" s="2760"/>
      <c r="Q264" s="18"/>
      <c r="R264" s="743"/>
      <c r="S264" s="362"/>
      <c r="T264" s="363"/>
      <c r="U264" s="363"/>
      <c r="V264" s="3430"/>
      <c r="W264" s="323"/>
      <c r="X264" s="2399"/>
      <c r="Y264" s="2435" t="s">
        <v>65</v>
      </c>
    </row>
    <row r="265" spans="1:25" s="71" customFormat="1" ht="15" customHeight="1" thickBot="1">
      <c r="A265" s="2200">
        <v>2047</v>
      </c>
      <c r="B265" s="289" t="s">
        <v>1706</v>
      </c>
      <c r="C265" s="660" t="s">
        <v>2311</v>
      </c>
      <c r="D265" s="2449">
        <v>110452</v>
      </c>
      <c r="E265" s="663"/>
      <c r="F265" s="664" t="s">
        <v>3695</v>
      </c>
      <c r="G265" s="664">
        <v>104</v>
      </c>
      <c r="H265" s="577"/>
      <c r="I265" s="660">
        <f>ROUND(H265*G265/G265,2)</f>
        <v>0</v>
      </c>
      <c r="J265" s="282" t="s">
        <v>39</v>
      </c>
      <c r="K265" s="557">
        <v>78.53</v>
      </c>
      <c r="L265" s="661">
        <f>IF(OR(ISBLANK(K265),K265=0,H265=0,ISBLANK(H265)),,ROUND(K265+$L$5,2))</f>
        <v>0</v>
      </c>
      <c r="M265" s="538">
        <f>ROUND(I265*L265,2)</f>
        <v>0</v>
      </c>
      <c r="N265" s="3838">
        <f>ROUND(L265/G265,4)</f>
        <v>0</v>
      </c>
      <c r="O265" s="2636">
        <v>110452</v>
      </c>
      <c r="P265" s="2788" t="s">
        <v>3695</v>
      </c>
      <c r="Q265" s="37">
        <v>104</v>
      </c>
      <c r="R265" s="4330">
        <v>42.3</v>
      </c>
      <c r="S265" s="2648">
        <v>10.28</v>
      </c>
      <c r="T265" s="4942">
        <f>ROUND($S$8*S265,2)</f>
        <v>14.49</v>
      </c>
      <c r="U265" s="3417">
        <f>IF(ISBLANK(O265),,R265+T265)</f>
        <v>56.79</v>
      </c>
      <c r="V265" s="3459" t="s">
        <v>2779</v>
      </c>
      <c r="W265" s="2727">
        <f>IF(ISNUMBER(R265),IF(V265="Y",(K265-T265)))</f>
        <v>64.040000000000006</v>
      </c>
      <c r="X265" s="3065">
        <f>ROUND(W265/G265,4)</f>
        <v>0.61580000000000001</v>
      </c>
      <c r="Y265" s="2882" t="b">
        <f>IF(V265="N",IF(ISNUMBER(R265),(R265+T265)/Q265))</f>
        <v>0</v>
      </c>
    </row>
    <row r="266" spans="1:25" s="71" customFormat="1" ht="15" customHeight="1">
      <c r="A266" s="861"/>
      <c r="B266" s="295" t="s">
        <v>1707</v>
      </c>
      <c r="C266" s="665" t="s">
        <v>65</v>
      </c>
      <c r="D266" s="3186"/>
      <c r="E266" s="294"/>
      <c r="F266" s="664"/>
      <c r="G266" s="664"/>
      <c r="H266" s="666"/>
      <c r="I266" s="667" t="s">
        <v>65</v>
      </c>
      <c r="J266" s="473" t="s">
        <v>65</v>
      </c>
      <c r="K266" s="595"/>
      <c r="L266" s="358" t="s">
        <v>65</v>
      </c>
      <c r="M266" s="668" t="s">
        <v>65</v>
      </c>
      <c r="N266" s="3843" t="s">
        <v>65</v>
      </c>
      <c r="O266" s="2814"/>
      <c r="P266" s="2813"/>
      <c r="Q266" s="2337"/>
      <c r="R266" s="3174"/>
      <c r="S266" s="330"/>
      <c r="T266" s="334"/>
      <c r="U266" s="3401"/>
      <c r="V266" s="3460"/>
      <c r="W266" s="310"/>
      <c r="X266" s="2397"/>
      <c r="Y266" s="2396" t="s">
        <v>65</v>
      </c>
    </row>
    <row r="267" spans="1:25" s="71" customFormat="1" ht="15" customHeight="1">
      <c r="A267" s="777"/>
      <c r="B267" s="812" t="s">
        <v>1708</v>
      </c>
      <c r="C267" s="805"/>
      <c r="D267" s="3186"/>
      <c r="E267" s="806"/>
      <c r="F267" s="807"/>
      <c r="G267" s="807"/>
      <c r="H267" s="808"/>
      <c r="I267" s="600"/>
      <c r="J267" s="803"/>
      <c r="K267" s="648"/>
      <c r="L267" s="809"/>
      <c r="M267" s="300"/>
      <c r="N267" s="3836"/>
      <c r="O267" s="2814"/>
      <c r="P267" s="2813"/>
      <c r="Q267" s="2337"/>
      <c r="R267" s="1463"/>
      <c r="S267" s="777"/>
      <c r="T267" s="792"/>
      <c r="U267" s="792"/>
      <c r="V267" s="3438"/>
      <c r="W267" s="793"/>
      <c r="X267" s="2409"/>
      <c r="Y267" s="3202"/>
    </row>
    <row r="268" spans="1:25" s="71" customFormat="1" ht="15" customHeight="1">
      <c r="A268" s="777"/>
      <c r="B268" s="812" t="s">
        <v>1709</v>
      </c>
      <c r="C268" s="805"/>
      <c r="D268" s="3186"/>
      <c r="E268" s="4180"/>
      <c r="F268" s="807"/>
      <c r="G268" s="807"/>
      <c r="H268" s="808"/>
      <c r="I268" s="600"/>
      <c r="J268" s="803"/>
      <c r="K268" s="648"/>
      <c r="L268" s="809"/>
      <c r="M268" s="300"/>
      <c r="N268" s="3836"/>
      <c r="O268" s="2814"/>
      <c r="P268" s="2813"/>
      <c r="Q268" s="2337"/>
      <c r="R268" s="1463"/>
      <c r="S268" s="777"/>
      <c r="T268" s="792"/>
      <c r="U268" s="792"/>
      <c r="V268" s="3438"/>
      <c r="W268" s="793"/>
      <c r="X268" s="2409"/>
      <c r="Y268" s="3202"/>
    </row>
    <row r="269" spans="1:25" s="71" customFormat="1" ht="15" customHeight="1">
      <c r="A269" s="777"/>
      <c r="B269" s="357" t="s">
        <v>65</v>
      </c>
      <c r="C269" s="665" t="s">
        <v>65</v>
      </c>
      <c r="D269" s="3186"/>
      <c r="E269" s="4348"/>
      <c r="F269" s="664"/>
      <c r="G269" s="664"/>
      <c r="H269" s="666"/>
      <c r="I269" s="669"/>
      <c r="J269" s="295"/>
      <c r="K269" s="626"/>
      <c r="L269" s="358"/>
      <c r="M269" s="499"/>
      <c r="N269" s="3844"/>
      <c r="O269" s="2814"/>
      <c r="P269" s="2813"/>
      <c r="Q269" s="2337"/>
      <c r="R269" s="643"/>
      <c r="S269" s="352"/>
      <c r="T269" s="447"/>
      <c r="U269" s="792"/>
      <c r="V269" s="3438"/>
      <c r="W269" s="448"/>
      <c r="X269" s="2398"/>
      <c r="Y269" s="3202"/>
    </row>
    <row r="270" spans="1:25" s="71" customFormat="1" ht="15" customHeight="1" thickBot="1">
      <c r="A270" s="551"/>
      <c r="B270" s="811" t="s">
        <v>1710</v>
      </c>
      <c r="C270" s="288"/>
      <c r="D270" s="2289"/>
      <c r="E270" s="670"/>
      <c r="F270" s="288"/>
      <c r="G270" s="465"/>
      <c r="H270" s="675"/>
      <c r="I270" s="671"/>
      <c r="J270" s="467"/>
      <c r="K270" s="672"/>
      <c r="L270" s="673"/>
      <c r="M270" s="364"/>
      <c r="N270" s="3842"/>
      <c r="O270" s="18"/>
      <c r="P270" s="2789"/>
      <c r="Q270" s="18"/>
      <c r="R270" s="743"/>
      <c r="S270" s="362"/>
      <c r="T270" s="363"/>
      <c r="U270" s="363"/>
      <c r="V270" s="3430"/>
      <c r="W270" s="323"/>
      <c r="X270" s="2399"/>
      <c r="Y270" s="2434" t="s">
        <v>65</v>
      </c>
    </row>
    <row r="271" spans="1:25" s="71" customFormat="1" ht="15" customHeight="1" thickBot="1">
      <c r="A271" s="4111">
        <v>2048</v>
      </c>
      <c r="B271" s="289" t="s">
        <v>1053</v>
      </c>
      <c r="C271" s="223" t="s">
        <v>2311</v>
      </c>
      <c r="D271" s="2449">
        <v>110458</v>
      </c>
      <c r="E271" s="224"/>
      <c r="F271" s="697" t="s">
        <v>3695</v>
      </c>
      <c r="G271" s="400">
        <v>104</v>
      </c>
      <c r="H271" s="698"/>
      <c r="I271" s="660">
        <f>ROUND(H271*G271/G271,2)</f>
        <v>0</v>
      </c>
      <c r="J271" s="229" t="s">
        <v>39</v>
      </c>
      <c r="K271" s="557">
        <v>85.06</v>
      </c>
      <c r="L271" s="661">
        <f>IF(OR(ISBLANK(K271),K271=0,H271=0,ISBLANK(H271)),,ROUND(K271+$L$5,2))</f>
        <v>0</v>
      </c>
      <c r="M271" s="538">
        <f>ROUND(I271*L271,2)</f>
        <v>0</v>
      </c>
      <c r="N271" s="3838">
        <f>ROUND(L271/G271,4)</f>
        <v>0</v>
      </c>
      <c r="O271" s="2636">
        <v>110458</v>
      </c>
      <c r="P271" s="2788" t="s">
        <v>1059</v>
      </c>
      <c r="Q271" s="37">
        <v>104</v>
      </c>
      <c r="R271" s="4330">
        <v>41.11</v>
      </c>
      <c r="S271" s="2648">
        <v>31.17</v>
      </c>
      <c r="T271" s="5822">
        <f>ROUND($S$8*S271,2)</f>
        <v>43.95</v>
      </c>
      <c r="U271" s="3417">
        <f>IF(ISBLANK(O271),,R271+T271)</f>
        <v>85.06</v>
      </c>
      <c r="V271" s="3459" t="s">
        <v>2779</v>
      </c>
      <c r="W271" s="2727">
        <f>IF(ISNUMBER(R271),IF(V271="Y",(K271-T271)))</f>
        <v>41.11</v>
      </c>
      <c r="X271" s="3065">
        <f>ROUND(W271/G271,4)</f>
        <v>0.39529999999999998</v>
      </c>
      <c r="Y271" s="2882" t="b">
        <f>IF(V271="N",IF(ISNUMBER(R271),(R271+T271)/Q271))</f>
        <v>0</v>
      </c>
    </row>
    <row r="272" spans="1:25" s="71" customFormat="1" ht="15" customHeight="1">
      <c r="A272" s="861"/>
      <c r="B272" s="295" t="s">
        <v>1054</v>
      </c>
      <c r="C272" s="235" t="s">
        <v>65</v>
      </c>
      <c r="D272" s="3186"/>
      <c r="E272" s="294"/>
      <c r="F272" s="600" t="s">
        <v>65</v>
      </c>
      <c r="G272" s="296" t="s">
        <v>65</v>
      </c>
      <c r="H272" s="666"/>
      <c r="I272" s="667" t="s">
        <v>65</v>
      </c>
      <c r="J272" s="295" t="s">
        <v>65</v>
      </c>
      <c r="K272" s="626"/>
      <c r="L272" s="699" t="s">
        <v>65</v>
      </c>
      <c r="M272" s="668" t="s">
        <v>65</v>
      </c>
      <c r="N272" s="3846" t="s">
        <v>65</v>
      </c>
      <c r="O272" s="2814"/>
      <c r="P272" s="2813"/>
      <c r="Q272" s="2337"/>
      <c r="R272" s="3177"/>
      <c r="S272" s="371" t="s">
        <v>65</v>
      </c>
      <c r="T272" s="327" t="s">
        <v>65</v>
      </c>
      <c r="U272" s="327"/>
      <c r="V272" s="3431"/>
      <c r="W272" s="634" t="s">
        <v>65</v>
      </c>
      <c r="X272" s="2405" t="s">
        <v>65</v>
      </c>
      <c r="Y272" s="2396" t="s">
        <v>65</v>
      </c>
    </row>
    <row r="273" spans="1:25" s="71" customFormat="1" ht="15" customHeight="1">
      <c r="A273" s="781"/>
      <c r="B273" s="295" t="s">
        <v>2247</v>
      </c>
      <c r="C273" s="4179" t="s">
        <v>65</v>
      </c>
      <c r="D273" s="3186"/>
      <c r="E273" s="294"/>
      <c r="F273" s="600" t="s">
        <v>65</v>
      </c>
      <c r="G273" s="296" t="s">
        <v>65</v>
      </c>
      <c r="H273" s="666"/>
      <c r="I273" s="667" t="s">
        <v>65</v>
      </c>
      <c r="J273" s="295" t="s">
        <v>65</v>
      </c>
      <c r="K273" s="595"/>
      <c r="L273" s="699" t="s">
        <v>65</v>
      </c>
      <c r="M273" s="668" t="s">
        <v>65</v>
      </c>
      <c r="N273" s="3846" t="s">
        <v>65</v>
      </c>
      <c r="O273" s="2814"/>
      <c r="P273" s="2813"/>
      <c r="Q273" s="2337"/>
      <c r="R273" s="3177"/>
      <c r="S273" s="371" t="s">
        <v>65</v>
      </c>
      <c r="T273" s="327" t="s">
        <v>89</v>
      </c>
      <c r="U273" s="327"/>
      <c r="V273" s="3431"/>
      <c r="W273" s="634" t="s">
        <v>65</v>
      </c>
      <c r="X273" s="2405" t="s">
        <v>65</v>
      </c>
      <c r="Y273" s="2396" t="s">
        <v>65</v>
      </c>
    </row>
    <row r="274" spans="1:25" s="71" customFormat="1" ht="15" customHeight="1">
      <c r="A274" s="781"/>
      <c r="B274" s="812" t="s">
        <v>2248</v>
      </c>
      <c r="C274" s="795"/>
      <c r="D274" s="3186"/>
      <c r="E274" s="4180"/>
      <c r="F274" s="4182"/>
      <c r="G274" s="4181"/>
      <c r="H274" s="808"/>
      <c r="I274" s="669"/>
      <c r="J274" s="4183"/>
      <c r="K274" s="2188"/>
      <c r="L274" s="2189"/>
      <c r="M274" s="1851"/>
      <c r="N274" s="3847"/>
      <c r="O274" s="2814"/>
      <c r="P274" s="2813"/>
      <c r="Q274" s="2337"/>
      <c r="R274" s="2190"/>
      <c r="S274" s="1256"/>
      <c r="T274" s="2658"/>
      <c r="U274" s="4445"/>
      <c r="V274" s="3433"/>
      <c r="W274" s="1263"/>
      <c r="X274" s="2410"/>
      <c r="Y274" s="2436"/>
    </row>
    <row r="275" spans="1:25" s="71" customFormat="1" ht="15" customHeight="1" thickBot="1">
      <c r="A275" s="362"/>
      <c r="B275" s="811" t="s">
        <v>1055</v>
      </c>
      <c r="C275" s="318"/>
      <c r="D275" s="2289"/>
      <c r="E275" s="701"/>
      <c r="F275" s="702"/>
      <c r="G275" s="451"/>
      <c r="H275" s="675"/>
      <c r="I275" s="318"/>
      <c r="J275" s="551"/>
      <c r="K275" s="590"/>
      <c r="L275" s="659"/>
      <c r="M275" s="364"/>
      <c r="N275" s="3842"/>
      <c r="O275" s="18"/>
      <c r="P275" s="2789"/>
      <c r="Q275" s="18"/>
      <c r="R275" s="743"/>
      <c r="S275" s="362"/>
      <c r="T275" s="363"/>
      <c r="U275" s="363"/>
      <c r="V275" s="3430"/>
      <c r="W275" s="323"/>
      <c r="X275" s="2399"/>
      <c r="Y275" s="2435" t="s">
        <v>65</v>
      </c>
    </row>
    <row r="276" spans="1:25" ht="15" customHeight="1" thickBot="1">
      <c r="A276" s="4117">
        <v>2049</v>
      </c>
      <c r="B276" s="810" t="s">
        <v>3660</v>
      </c>
      <c r="C276" s="528" t="s">
        <v>2704</v>
      </c>
      <c r="D276" s="2449">
        <v>791499</v>
      </c>
      <c r="E276" s="224"/>
      <c r="F276" s="528">
        <v>170</v>
      </c>
      <c r="G276" s="704">
        <v>170</v>
      </c>
      <c r="H276" s="720">
        <v>100</v>
      </c>
      <c r="I276" s="528">
        <f>ROUND(H276*G276/G276,2)</f>
        <v>100</v>
      </c>
      <c r="J276" s="721" t="s">
        <v>39</v>
      </c>
      <c r="K276" s="557">
        <v>128.91</v>
      </c>
      <c r="L276" s="722">
        <f>IF(OR(ISBLANK(K276),K276=0,H276=0,ISBLANK(H276)),,ROUND(K276+$L$5,2))</f>
        <v>128.91</v>
      </c>
      <c r="M276" s="723">
        <f>ROUND(I276*L276,2)</f>
        <v>12891</v>
      </c>
      <c r="N276" s="3850">
        <f>ROUND(L276/G276,4)</f>
        <v>0.75829999999999997</v>
      </c>
      <c r="O276" s="2636">
        <v>791499</v>
      </c>
      <c r="P276" s="2788" t="s">
        <v>3309</v>
      </c>
      <c r="Q276" s="37">
        <v>170</v>
      </c>
      <c r="R276" s="4330">
        <v>73.92</v>
      </c>
      <c r="S276" s="2648">
        <v>39</v>
      </c>
      <c r="T276" s="5298">
        <f>ROUND($S$8*S276,2)</f>
        <v>54.99</v>
      </c>
      <c r="U276" s="3417">
        <f>IF(ISBLANK(O276),,R276+T276)</f>
        <v>128.91</v>
      </c>
      <c r="V276" s="3459" t="s">
        <v>2779</v>
      </c>
      <c r="W276" s="2727">
        <f>IF(ISNUMBER(R276),IF(V276="Y",(K276-T276)))</f>
        <v>73.919999999999987</v>
      </c>
      <c r="X276" s="3065">
        <f>ROUND(W276/G276,4)</f>
        <v>0.43480000000000002</v>
      </c>
      <c r="Y276" s="2882" t="b">
        <f>IF(V276="N",IF(ISNUMBER(R276),(R276+T276)/Q276))</f>
        <v>0</v>
      </c>
    </row>
    <row r="277" spans="1:25" ht="15" customHeight="1">
      <c r="A277" s="861"/>
      <c r="B277" s="225" t="s">
        <v>2253</v>
      </c>
      <c r="C277" s="235" t="s">
        <v>65</v>
      </c>
      <c r="D277" s="3186"/>
      <c r="E277" s="294"/>
      <c r="F277" s="235"/>
      <c r="G277" s="226"/>
      <c r="H277" s="329"/>
      <c r="I277" s="235"/>
      <c r="J277" s="225"/>
      <c r="K277" s="724"/>
      <c r="L277" s="725"/>
      <c r="M277" s="464"/>
      <c r="N277" s="3851"/>
      <c r="O277" s="2814"/>
      <c r="P277" s="2813"/>
      <c r="Q277" s="2337"/>
      <c r="R277" s="3179"/>
      <c r="S277" s="371" t="s">
        <v>65</v>
      </c>
      <c r="T277" s="327" t="s">
        <v>65</v>
      </c>
      <c r="U277" s="327"/>
      <c r="V277" s="3431"/>
      <c r="W277" s="634" t="s">
        <v>65</v>
      </c>
      <c r="X277" s="2405" t="s">
        <v>65</v>
      </c>
      <c r="Y277" s="2396" t="s">
        <v>65</v>
      </c>
    </row>
    <row r="278" spans="1:25" ht="15" customHeight="1">
      <c r="A278" s="777"/>
      <c r="B278" s="237" t="s">
        <v>2254</v>
      </c>
      <c r="C278" s="239"/>
      <c r="D278" s="3186"/>
      <c r="E278" s="314"/>
      <c r="F278" s="239"/>
      <c r="G278" s="238"/>
      <c r="H278" s="329"/>
      <c r="I278" s="239"/>
      <c r="J278" s="237"/>
      <c r="K278" s="732"/>
      <c r="L278" s="733"/>
      <c r="M278" s="734"/>
      <c r="N278" s="3852"/>
      <c r="O278" s="2814"/>
      <c r="P278" s="2813"/>
      <c r="Q278" s="2337"/>
      <c r="R278" s="3180"/>
      <c r="S278" s="301"/>
      <c r="T278" s="327"/>
      <c r="U278" s="327"/>
      <c r="V278" s="3431"/>
      <c r="W278" s="328"/>
      <c r="X278" s="3200"/>
      <c r="Y278" s="3202"/>
    </row>
    <row r="279" spans="1:25" ht="15" customHeight="1">
      <c r="A279" s="777"/>
      <c r="B279" s="237" t="s">
        <v>2252</v>
      </c>
      <c r="C279" s="239"/>
      <c r="D279" s="3186"/>
      <c r="E279" s="314"/>
      <c r="F279" s="239"/>
      <c r="G279" s="238"/>
      <c r="H279" s="329"/>
      <c r="I279" s="239"/>
      <c r="J279" s="237"/>
      <c r="K279" s="732"/>
      <c r="L279" s="733"/>
      <c r="M279" s="734"/>
      <c r="N279" s="3852"/>
      <c r="O279" s="2814"/>
      <c r="P279" s="2813"/>
      <c r="Q279" s="2337"/>
      <c r="R279" s="3180"/>
      <c r="S279" s="301"/>
      <c r="T279" s="327"/>
      <c r="U279" s="327"/>
      <c r="V279" s="3431"/>
      <c r="W279" s="328"/>
      <c r="X279" s="3200"/>
      <c r="Y279" s="3202"/>
    </row>
    <row r="280" spans="1:25" ht="15" customHeight="1">
      <c r="A280" s="777"/>
      <c r="B280" s="804" t="s">
        <v>3661</v>
      </c>
      <c r="C280" s="885"/>
      <c r="D280" s="3186"/>
      <c r="E280" s="875"/>
      <c r="F280" s="885"/>
      <c r="G280" s="877"/>
      <c r="H280" s="816"/>
      <c r="I280" s="885"/>
      <c r="J280" s="804"/>
      <c r="K280" s="2183"/>
      <c r="L280" s="2184"/>
      <c r="M280" s="2185"/>
      <c r="N280" s="3853"/>
      <c r="O280" s="2814"/>
      <c r="P280" s="2813"/>
      <c r="Q280" s="2337"/>
      <c r="R280" s="3199"/>
      <c r="S280" s="2558"/>
      <c r="T280" s="327"/>
      <c r="U280" s="327"/>
      <c r="V280" s="3431"/>
      <c r="W280" s="2559"/>
      <c r="X280" s="3200"/>
      <c r="Y280" s="2436"/>
    </row>
    <row r="281" spans="1:25" ht="15" customHeight="1" thickBot="1">
      <c r="A281" s="362"/>
      <c r="B281" s="317" t="s">
        <v>1216</v>
      </c>
      <c r="C281" s="318"/>
      <c r="D281" s="2289"/>
      <c r="E281" s="735"/>
      <c r="F281" s="318"/>
      <c r="G281" s="320"/>
      <c r="H281" s="675"/>
      <c r="I281" s="318"/>
      <c r="J281" s="319"/>
      <c r="K281" s="736"/>
      <c r="L281" s="737"/>
      <c r="M281" s="738"/>
      <c r="N281" s="3854"/>
      <c r="O281" s="3195"/>
      <c r="P281" s="2788"/>
      <c r="Q281" s="2856"/>
      <c r="R281" s="3192"/>
      <c r="S281" s="769" t="s">
        <v>65</v>
      </c>
      <c r="T281" s="770" t="s">
        <v>89</v>
      </c>
      <c r="U281" s="2546"/>
      <c r="V281" s="3471"/>
      <c r="W281" s="740" t="s">
        <v>65</v>
      </c>
      <c r="X281" s="3201" t="s">
        <v>65</v>
      </c>
      <c r="Y281" s="2435" t="s">
        <v>65</v>
      </c>
    </row>
    <row r="282" spans="1:25" ht="15" customHeight="1" thickBot="1">
      <c r="A282" s="4117">
        <v>2050</v>
      </c>
      <c r="B282" s="810" t="s">
        <v>1243</v>
      </c>
      <c r="C282" s="528" t="s">
        <v>2311</v>
      </c>
      <c r="D282" s="2449">
        <v>1230</v>
      </c>
      <c r="E282" s="224"/>
      <c r="F282" s="528" t="s">
        <v>3696</v>
      </c>
      <c r="G282" s="704">
        <v>194</v>
      </c>
      <c r="H282" s="720"/>
      <c r="I282" s="528">
        <f>ROUND(H282*G282/G282,2)</f>
        <v>0</v>
      </c>
      <c r="J282" s="721" t="s">
        <v>39</v>
      </c>
      <c r="K282" s="557">
        <v>119.09</v>
      </c>
      <c r="L282" s="722">
        <f>IF(OR(ISBLANK(K282),K282=0,H282=0,ISBLANK(H282)),,ROUND(K282+$L$5,2))</f>
        <v>0</v>
      </c>
      <c r="M282" s="723">
        <f>ROUND(I282*L282,2)</f>
        <v>0</v>
      </c>
      <c r="N282" s="3850">
        <f>ROUND(L282/G282,4)</f>
        <v>0</v>
      </c>
      <c r="O282" s="2814">
        <v>1230</v>
      </c>
      <c r="P282" s="528" t="s">
        <v>1059</v>
      </c>
      <c r="Q282" s="1123">
        <v>194</v>
      </c>
      <c r="R282" s="4330">
        <v>73.849999999999994</v>
      </c>
      <c r="S282" s="2648">
        <v>19.25</v>
      </c>
      <c r="T282" s="4942">
        <f>ROUND($S$8*S282,2)</f>
        <v>27.14</v>
      </c>
      <c r="U282" s="3417">
        <f>IF(ISBLANK(O282),,R282+T282)</f>
        <v>100.99</v>
      </c>
      <c r="V282" s="3459" t="s">
        <v>2779</v>
      </c>
      <c r="W282" s="2727">
        <f>IF(ISNUMBER(R282),IF(V282="Y",(K282-T282)))</f>
        <v>91.95</v>
      </c>
      <c r="X282" s="3065">
        <f>ROUND(W282/G282,4)</f>
        <v>0.47399999999999998</v>
      </c>
      <c r="Y282" s="2882" t="b">
        <f>IF(V282="N",IF(ISNUMBER(R282),(R282+T282)/Q282))</f>
        <v>0</v>
      </c>
    </row>
    <row r="283" spans="1:25" ht="15" customHeight="1">
      <c r="A283" s="861"/>
      <c r="B283" s="225" t="s">
        <v>2255</v>
      </c>
      <c r="C283" s="235" t="s">
        <v>65</v>
      </c>
      <c r="D283" s="3186"/>
      <c r="E283" s="294"/>
      <c r="F283" s="235"/>
      <c r="G283" s="226"/>
      <c r="H283" s="329"/>
      <c r="I283" s="235"/>
      <c r="J283" s="225"/>
      <c r="K283" s="724"/>
      <c r="L283" s="725"/>
      <c r="M283" s="464"/>
      <c r="N283" s="3851"/>
      <c r="O283" s="2814"/>
      <c r="P283" s="2813"/>
      <c r="Q283" s="2337"/>
      <c r="R283" s="3179"/>
      <c r="S283" s="371" t="s">
        <v>65</v>
      </c>
      <c r="T283" s="327" t="s">
        <v>65</v>
      </c>
      <c r="U283" s="327"/>
      <c r="V283" s="3431"/>
      <c r="W283" s="634" t="s">
        <v>65</v>
      </c>
      <c r="X283" s="2405" t="s">
        <v>65</v>
      </c>
      <c r="Y283" s="2396" t="s">
        <v>65</v>
      </c>
    </row>
    <row r="284" spans="1:25" ht="15" customHeight="1">
      <c r="A284" s="777"/>
      <c r="B284" s="237" t="s">
        <v>2256</v>
      </c>
      <c r="C284" s="239"/>
      <c r="D284" s="3186"/>
      <c r="E284" s="314"/>
      <c r="F284" s="239"/>
      <c r="G284" s="238"/>
      <c r="H284" s="329"/>
      <c r="I284" s="239"/>
      <c r="J284" s="237"/>
      <c r="K284" s="732"/>
      <c r="L284" s="733"/>
      <c r="M284" s="734"/>
      <c r="N284" s="3852"/>
      <c r="O284" s="2814"/>
      <c r="P284" s="2813"/>
      <c r="Q284" s="2337"/>
      <c r="R284" s="3180"/>
      <c r="S284" s="301"/>
      <c r="T284" s="327"/>
      <c r="U284" s="327"/>
      <c r="V284" s="3431"/>
      <c r="W284" s="328"/>
      <c r="X284" s="3200"/>
      <c r="Y284" s="3202"/>
    </row>
    <row r="285" spans="1:25" ht="15" customHeight="1">
      <c r="A285" s="777"/>
      <c r="B285" s="237" t="s">
        <v>2257</v>
      </c>
      <c r="C285" s="239"/>
      <c r="D285" s="3186"/>
      <c r="E285" s="314"/>
      <c r="F285" s="239"/>
      <c r="G285" s="238"/>
      <c r="H285" s="329"/>
      <c r="I285" s="239"/>
      <c r="J285" s="237"/>
      <c r="K285" s="732"/>
      <c r="L285" s="733"/>
      <c r="M285" s="734"/>
      <c r="N285" s="3852"/>
      <c r="O285" s="2814"/>
      <c r="P285" s="2813"/>
      <c r="Q285" s="2337"/>
      <c r="R285" s="3180"/>
      <c r="S285" s="301"/>
      <c r="T285" s="327"/>
      <c r="U285" s="327"/>
      <c r="V285" s="3431"/>
      <c r="W285" s="328"/>
      <c r="X285" s="3200"/>
      <c r="Y285" s="3202"/>
    </row>
    <row r="286" spans="1:25" ht="15" customHeight="1">
      <c r="A286" s="777"/>
      <c r="B286" s="804" t="s">
        <v>2258</v>
      </c>
      <c r="C286" s="885"/>
      <c r="D286" s="3186"/>
      <c r="E286" s="875"/>
      <c r="F286" s="885"/>
      <c r="G286" s="877"/>
      <c r="H286" s="816"/>
      <c r="I286" s="885"/>
      <c r="J286" s="804"/>
      <c r="K286" s="2183"/>
      <c r="L286" s="2184"/>
      <c r="M286" s="2185"/>
      <c r="N286" s="3853"/>
      <c r="O286" s="2814"/>
      <c r="P286" s="2813"/>
      <c r="Q286" s="2337"/>
      <c r="R286" s="3199"/>
      <c r="S286" s="301"/>
      <c r="T286" s="327"/>
      <c r="U286" s="327"/>
      <c r="V286" s="3431"/>
      <c r="W286" s="328"/>
      <c r="X286" s="2410"/>
      <c r="Y286" s="2436"/>
    </row>
    <row r="287" spans="1:25" ht="15" customHeight="1" thickBot="1">
      <c r="A287" s="319"/>
      <c r="B287" s="317" t="s">
        <v>1056</v>
      </c>
      <c r="C287" s="318"/>
      <c r="D287" s="2289"/>
      <c r="E287" s="735"/>
      <c r="F287" s="318"/>
      <c r="G287" s="320"/>
      <c r="H287" s="675"/>
      <c r="I287" s="318"/>
      <c r="J287" s="319"/>
      <c r="K287" s="736"/>
      <c r="L287" s="737"/>
      <c r="M287" s="738"/>
      <c r="N287" s="3854"/>
      <c r="O287" s="3195"/>
      <c r="P287" s="3206"/>
      <c r="Q287" s="20"/>
      <c r="R287" s="5251"/>
      <c r="S287" s="769" t="s">
        <v>65</v>
      </c>
      <c r="T287" s="770" t="s">
        <v>89</v>
      </c>
      <c r="U287" s="770"/>
      <c r="V287" s="5252"/>
      <c r="W287" s="740" t="s">
        <v>65</v>
      </c>
      <c r="X287" s="2411" t="s">
        <v>65</v>
      </c>
      <c r="Y287" s="2435" t="s">
        <v>65</v>
      </c>
    </row>
    <row r="288" spans="1:25" ht="15" customHeight="1" thickBot="1">
      <c r="A288" s="4117">
        <v>2051</v>
      </c>
      <c r="B288" s="810" t="s">
        <v>3854</v>
      </c>
      <c r="C288" s="528" t="s">
        <v>4203</v>
      </c>
      <c r="D288" s="2449">
        <v>31018</v>
      </c>
      <c r="E288" s="224"/>
      <c r="F288" s="528" t="s">
        <v>4202</v>
      </c>
      <c r="G288" s="704">
        <v>235</v>
      </c>
      <c r="H288" s="720"/>
      <c r="I288" s="528">
        <f>ROUND(H288*G288/G288,2)</f>
        <v>0</v>
      </c>
      <c r="J288" s="721" t="s">
        <v>39</v>
      </c>
      <c r="K288" s="557">
        <v>97.35</v>
      </c>
      <c r="L288" s="722">
        <f>IF(OR(ISBLANK(K288),K288=0,H288=0,ISBLANK(H288)),,ROUND(K288+$L$5,2))</f>
        <v>0</v>
      </c>
      <c r="M288" s="723">
        <f>ROUND(I288*L288,2)</f>
        <v>0</v>
      </c>
      <c r="N288" s="5269">
        <f>ROUND(L288/G288,4)</f>
        <v>0</v>
      </c>
      <c r="O288" s="3182"/>
      <c r="P288" s="5815"/>
      <c r="Q288" s="1559"/>
      <c r="R288" s="4138"/>
      <c r="S288" s="2648"/>
      <c r="T288" s="2658"/>
      <c r="U288" s="3417"/>
      <c r="V288" s="4869"/>
      <c r="W288" s="2727"/>
      <c r="X288" s="3065"/>
      <c r="Y288" s="2882"/>
    </row>
    <row r="289" spans="1:25" ht="15" customHeight="1">
      <c r="A289" s="4643"/>
      <c r="B289" s="5310" t="s">
        <v>4204</v>
      </c>
      <c r="C289" s="5309"/>
      <c r="D289" s="5314"/>
      <c r="E289" s="5315"/>
      <c r="F289" s="5309"/>
      <c r="G289" s="5316"/>
      <c r="H289" s="5266"/>
      <c r="I289" s="5309"/>
      <c r="J289" s="5310"/>
      <c r="K289" s="5311"/>
      <c r="L289" s="5312"/>
      <c r="M289" s="5313"/>
      <c r="N289" s="5317"/>
      <c r="O289" s="2814"/>
      <c r="P289" s="5303"/>
      <c r="Q289" s="5304"/>
      <c r="R289" s="5305"/>
      <c r="S289" s="4081"/>
      <c r="T289" s="327"/>
      <c r="U289" s="327"/>
      <c r="V289" s="5306"/>
      <c r="W289" s="5307"/>
      <c r="X289" s="5308"/>
      <c r="Y289" s="5318"/>
    </row>
    <row r="290" spans="1:25" ht="15" customHeight="1" thickBot="1">
      <c r="A290" s="469"/>
      <c r="B290" s="319" t="s">
        <v>4205</v>
      </c>
      <c r="C290" s="318"/>
      <c r="D290" s="2299"/>
      <c r="E290" s="735"/>
      <c r="F290" s="318"/>
      <c r="G290" s="320"/>
      <c r="H290" s="5267"/>
      <c r="I290" s="318"/>
      <c r="J290" s="319"/>
      <c r="K290" s="736"/>
      <c r="L290" s="737"/>
      <c r="M290" s="738"/>
      <c r="N290" s="5322"/>
      <c r="O290" s="2726"/>
      <c r="P290" s="3206"/>
      <c r="Q290" s="24"/>
      <c r="R290" s="5323"/>
      <c r="S290" s="769"/>
      <c r="T290" s="770"/>
      <c r="U290" s="770"/>
      <c r="V290" s="5324"/>
      <c r="W290" s="739"/>
      <c r="X290" s="2411"/>
      <c r="Y290" s="2434"/>
    </row>
    <row r="291" spans="1:25" ht="15" customHeight="1" thickBot="1">
      <c r="A291" s="5485">
        <v>2052</v>
      </c>
      <c r="B291" s="810" t="s">
        <v>4028</v>
      </c>
      <c r="C291" s="528" t="s">
        <v>4016</v>
      </c>
      <c r="D291" s="2449">
        <v>791893</v>
      </c>
      <c r="E291" s="224"/>
      <c r="F291" s="528" t="s">
        <v>4015</v>
      </c>
      <c r="G291" s="704">
        <v>113</v>
      </c>
      <c r="H291" s="720"/>
      <c r="I291" s="528">
        <f>ROUND(H291*G291/G291,2)</f>
        <v>0</v>
      </c>
      <c r="J291" s="721" t="s">
        <v>39</v>
      </c>
      <c r="K291" s="557">
        <v>115.23</v>
      </c>
      <c r="L291" s="722">
        <f>IF(OR(ISBLANK(K291),K291=0,H291=0,ISBLANK(H291)),,ROUND(K291+$L$5,2))</f>
        <v>0</v>
      </c>
      <c r="M291" s="723">
        <f>ROUND(I291*L291,2)</f>
        <v>0</v>
      </c>
      <c r="N291" s="5269">
        <f>ROUND(L291/G291,4)</f>
        <v>0</v>
      </c>
      <c r="O291" s="2449">
        <v>791893</v>
      </c>
      <c r="P291" s="528" t="s">
        <v>4015</v>
      </c>
      <c r="Q291" s="704">
        <v>113</v>
      </c>
      <c r="R291" s="4330">
        <v>49.6</v>
      </c>
      <c r="S291" s="2648">
        <v>46.55</v>
      </c>
      <c r="T291" s="4942">
        <f>ROUND($S$8*S291,2)</f>
        <v>65.63</v>
      </c>
      <c r="U291" s="3417">
        <f>IF(ISBLANK(O291),,R291+T291)</f>
        <v>115.22999999999999</v>
      </c>
      <c r="V291" s="3459" t="s">
        <v>2779</v>
      </c>
      <c r="W291" s="2727">
        <f>IF(ISNUMBER(R291),IF(V291="Y",(K291-T291)))</f>
        <v>49.600000000000009</v>
      </c>
      <c r="X291" s="3065">
        <f>ROUND(W291/G291,4)</f>
        <v>0.43890000000000001</v>
      </c>
      <c r="Y291" s="2882" t="b">
        <f>IF(V291="N",IF(ISNUMBER(R291),(R291+T291)/Q291))</f>
        <v>0</v>
      </c>
    </row>
    <row r="292" spans="1:25" ht="15" customHeight="1">
      <c r="A292" s="4643"/>
      <c r="B292" s="5310" t="s">
        <v>4024</v>
      </c>
      <c r="C292" s="5309"/>
      <c r="D292" s="5314"/>
      <c r="E292" s="5315"/>
      <c r="F292" s="5309"/>
      <c r="G292" s="5316"/>
      <c r="H292" s="5266"/>
      <c r="I292" s="5309"/>
      <c r="J292" s="5310"/>
      <c r="K292" s="5311"/>
      <c r="L292" s="5312"/>
      <c r="M292" s="5313"/>
      <c r="N292" s="5317"/>
      <c r="O292" s="2814"/>
      <c r="P292" s="5303"/>
      <c r="Q292" s="5304"/>
      <c r="R292" s="5305"/>
      <c r="S292" s="4081"/>
      <c r="T292" s="327"/>
      <c r="U292" s="327"/>
      <c r="V292" s="5306"/>
      <c r="W292" s="5307"/>
      <c r="X292" s="5308"/>
      <c r="Y292" s="5318"/>
    </row>
    <row r="293" spans="1:25" ht="15" customHeight="1" thickBot="1">
      <c r="A293" s="469"/>
      <c r="B293" s="319" t="s">
        <v>4029</v>
      </c>
      <c r="C293" s="318"/>
      <c r="D293" s="2299"/>
      <c r="E293" s="735"/>
      <c r="F293" s="318"/>
      <c r="G293" s="320"/>
      <c r="H293" s="5267"/>
      <c r="I293" s="318"/>
      <c r="J293" s="319"/>
      <c r="K293" s="736"/>
      <c r="L293" s="737"/>
      <c r="M293" s="738"/>
      <c r="N293" s="5322"/>
      <c r="O293" s="2726"/>
      <c r="P293" s="3206"/>
      <c r="Q293" s="24"/>
      <c r="R293" s="5323"/>
      <c r="S293" s="769"/>
      <c r="T293" s="770"/>
      <c r="U293" s="770"/>
      <c r="V293" s="5324"/>
      <c r="W293" s="739"/>
      <c r="X293" s="2411"/>
      <c r="Y293" s="2434"/>
    </row>
    <row r="294" spans="1:25" ht="15" customHeight="1" thickBot="1">
      <c r="A294" s="5485">
        <v>2053</v>
      </c>
      <c r="B294" s="810" t="s">
        <v>4025</v>
      </c>
      <c r="C294" s="528" t="s">
        <v>2704</v>
      </c>
      <c r="D294" s="2449">
        <v>791896</v>
      </c>
      <c r="E294" s="224"/>
      <c r="F294" s="528" t="s">
        <v>4026</v>
      </c>
      <c r="G294" s="704">
        <v>239</v>
      </c>
      <c r="H294" s="720"/>
      <c r="I294" s="528">
        <f>ROUND(H294*G294/G294,2)</f>
        <v>0</v>
      </c>
      <c r="J294" s="721" t="s">
        <v>39</v>
      </c>
      <c r="K294" s="557">
        <v>171.91</v>
      </c>
      <c r="L294" s="722">
        <f>IF(OR(ISBLANK(K294),K294=0,H294=0,ISBLANK(H294)),,ROUND(K294+$L$5,2))</f>
        <v>0</v>
      </c>
      <c r="M294" s="723">
        <f>ROUND(I294*L294,2)</f>
        <v>0</v>
      </c>
      <c r="N294" s="5269">
        <f>ROUND(L294/G294,4)</f>
        <v>0</v>
      </c>
      <c r="O294" s="2449">
        <v>791896</v>
      </c>
      <c r="P294" s="528" t="s">
        <v>4026</v>
      </c>
      <c r="Q294" s="704">
        <v>239</v>
      </c>
      <c r="R294" s="4330">
        <v>89.6</v>
      </c>
      <c r="S294" s="2648">
        <v>58.38</v>
      </c>
      <c r="T294" s="4942">
        <f>ROUND($S$8*S294,2)</f>
        <v>82.31</v>
      </c>
      <c r="U294" s="3417">
        <f>IF(ISBLANK(O294),,R294+T294)</f>
        <v>171.91</v>
      </c>
      <c r="V294" s="3459" t="s">
        <v>2779</v>
      </c>
      <c r="W294" s="2727">
        <f>IF(ISNUMBER(R294),IF(V294="Y",(K294-T294)))</f>
        <v>89.6</v>
      </c>
      <c r="X294" s="3065">
        <f>ROUND(W294/G294,4)</f>
        <v>0.37490000000000001</v>
      </c>
      <c r="Y294" s="2882" t="b">
        <f>IF(V294="N",IF(ISNUMBER(R294),(R294+T294)/Q294))</f>
        <v>0</v>
      </c>
    </row>
    <row r="295" spans="1:25" ht="15" customHeight="1">
      <c r="A295" s="4643"/>
      <c r="B295" s="5310" t="s">
        <v>4024</v>
      </c>
      <c r="C295" s="5309"/>
      <c r="D295" s="5314"/>
      <c r="E295" s="5315"/>
      <c r="F295" s="5309"/>
      <c r="G295" s="5316"/>
      <c r="H295" s="5266"/>
      <c r="I295" s="5309"/>
      <c r="J295" s="5310"/>
      <c r="K295" s="5311"/>
      <c r="L295" s="5312"/>
      <c r="M295" s="5313"/>
      <c r="N295" s="5317"/>
      <c r="O295" s="2814"/>
      <c r="P295" s="5303"/>
      <c r="Q295" s="5304"/>
      <c r="R295" s="5305"/>
      <c r="S295" s="4081"/>
      <c r="T295" s="327"/>
      <c r="U295" s="327"/>
      <c r="V295" s="5306"/>
      <c r="W295" s="5307"/>
      <c r="X295" s="5308"/>
      <c r="Y295" s="5318"/>
    </row>
    <row r="296" spans="1:25" ht="15" customHeight="1" thickBot="1">
      <c r="A296" s="469"/>
      <c r="B296" s="319" t="s">
        <v>4027</v>
      </c>
      <c r="C296" s="318"/>
      <c r="D296" s="2299"/>
      <c r="E296" s="735"/>
      <c r="F296" s="318"/>
      <c r="G296" s="320"/>
      <c r="H296" s="5267"/>
      <c r="I296" s="318"/>
      <c r="J296" s="319"/>
      <c r="K296" s="736"/>
      <c r="L296" s="737"/>
      <c r="M296" s="738"/>
      <c r="N296" s="5322"/>
      <c r="O296" s="2726"/>
      <c r="P296" s="3206"/>
      <c r="Q296" s="24"/>
      <c r="R296" s="5323"/>
      <c r="S296" s="769"/>
      <c r="T296" s="770"/>
      <c r="U296" s="770"/>
      <c r="V296" s="5324"/>
      <c r="W296" s="739"/>
      <c r="X296" s="2411"/>
      <c r="Y296" s="2434"/>
    </row>
    <row r="297" spans="1:25" ht="15" customHeight="1" thickBot="1">
      <c r="A297" s="2104"/>
      <c r="B297" s="570"/>
      <c r="C297" s="571"/>
      <c r="D297" s="650"/>
      <c r="E297" s="572"/>
      <c r="F297" s="571"/>
      <c r="G297" s="573"/>
      <c r="H297" s="574"/>
      <c r="I297" s="575"/>
      <c r="J297" s="576"/>
      <c r="K297" s="574"/>
      <c r="L297" s="575"/>
      <c r="M297" s="575"/>
      <c r="N297" s="3823"/>
      <c r="O297" s="2471" t="s">
        <v>4302</v>
      </c>
      <c r="P297" s="2472"/>
      <c r="Q297" s="2471"/>
      <c r="R297" s="2472"/>
      <c r="S297" s="761"/>
      <c r="T297" s="2473"/>
      <c r="U297" s="2473"/>
      <c r="V297" s="3472"/>
      <c r="W297" s="2473"/>
      <c r="X297" s="2400"/>
      <c r="Y297" s="2400"/>
    </row>
    <row r="298" spans="1:25" ht="15" customHeight="1" thickBot="1">
      <c r="A298" s="4117">
        <v>2052</v>
      </c>
      <c r="B298" s="810" t="s">
        <v>4057</v>
      </c>
      <c r="C298" s="528" t="s">
        <v>2309</v>
      </c>
      <c r="D298" s="2929">
        <v>16660000928</v>
      </c>
      <c r="E298" s="224"/>
      <c r="F298" s="528" t="s">
        <v>3515</v>
      </c>
      <c r="G298" s="704">
        <v>118</v>
      </c>
      <c r="H298" s="720">
        <v>50</v>
      </c>
      <c r="I298" s="528">
        <f>ROUND(H298*G298/G298,2)</f>
        <v>50</v>
      </c>
      <c r="J298" s="721" t="s">
        <v>39</v>
      </c>
      <c r="K298" s="557">
        <v>92.5</v>
      </c>
      <c r="L298" s="722">
        <f>IF(OR(ISBLANK(K298),K298=0,H298=0,ISBLANK(H298)),,ROUND(K298+$L$5,2))</f>
        <v>92.5</v>
      </c>
      <c r="M298" s="723">
        <f>ROUND(I298*L298,2)</f>
        <v>4625</v>
      </c>
      <c r="N298" s="3850">
        <f>ROUND(L298/G298,4)</f>
        <v>0.78390000000000004</v>
      </c>
      <c r="O298" s="2636"/>
      <c r="P298" s="2788"/>
      <c r="Q298" s="2856"/>
      <c r="R298" s="5122"/>
      <c r="S298" s="2648"/>
      <c r="T298" s="2658"/>
      <c r="U298" s="3417"/>
      <c r="V298" s="4869"/>
      <c r="W298" s="2727"/>
      <c r="X298" s="3065"/>
      <c r="Y298" s="2882"/>
    </row>
    <row r="299" spans="1:25" ht="15" customHeight="1">
      <c r="A299" s="861"/>
      <c r="B299" s="4667" t="s">
        <v>3541</v>
      </c>
      <c r="C299" s="4179" t="s">
        <v>65</v>
      </c>
      <c r="D299" s="3183"/>
      <c r="E299" s="294"/>
      <c r="F299" s="235"/>
      <c r="G299" s="226"/>
      <c r="H299" s="329"/>
      <c r="I299" s="235"/>
      <c r="J299" s="225"/>
      <c r="K299" s="724"/>
      <c r="L299" s="725"/>
      <c r="M299" s="464"/>
      <c r="N299" s="3851"/>
      <c r="O299" s="2814"/>
      <c r="P299" s="2813"/>
      <c r="Q299" s="2337"/>
      <c r="R299" s="3179"/>
      <c r="S299" s="371"/>
      <c r="T299" s="327"/>
      <c r="U299" s="327"/>
      <c r="V299" s="3431"/>
      <c r="W299" s="634"/>
      <c r="X299" s="2405"/>
      <c r="Y299" s="2396"/>
    </row>
    <row r="300" spans="1:25" ht="15" customHeight="1">
      <c r="A300" s="861"/>
      <c r="B300" s="4667" t="s">
        <v>3542</v>
      </c>
      <c r="C300" s="4179"/>
      <c r="D300" s="3183"/>
      <c r="E300" s="726"/>
      <c r="F300" s="235"/>
      <c r="G300" s="226"/>
      <c r="H300" s="816"/>
      <c r="I300" s="235"/>
      <c r="J300" s="225"/>
      <c r="K300" s="724"/>
      <c r="L300" s="725"/>
      <c r="M300" s="464"/>
      <c r="N300" s="3851"/>
      <c r="O300" s="2814"/>
      <c r="P300" s="2813"/>
      <c r="Q300" s="2337"/>
      <c r="R300" s="3180"/>
      <c r="S300" s="371"/>
      <c r="T300" s="327"/>
      <c r="U300" s="327"/>
      <c r="V300" s="3431"/>
      <c r="W300" s="634"/>
      <c r="X300" s="2405"/>
      <c r="Y300" s="2396"/>
    </row>
    <row r="301" spans="1:25" ht="15" customHeight="1">
      <c r="A301" s="813"/>
      <c r="B301" s="4667" t="s">
        <v>4303</v>
      </c>
      <c r="C301" s="4179"/>
      <c r="D301" s="85"/>
      <c r="E301" s="726"/>
      <c r="F301" s="235"/>
      <c r="G301" s="226"/>
      <c r="H301" s="816"/>
      <c r="I301" s="434"/>
      <c r="J301" s="559"/>
      <c r="K301" s="724"/>
      <c r="L301" s="725"/>
      <c r="M301" s="464"/>
      <c r="N301" s="3851"/>
      <c r="O301" s="2814"/>
      <c r="P301" s="2813"/>
      <c r="Q301" s="2337"/>
      <c r="R301" s="3180"/>
      <c r="S301" s="371"/>
      <c r="T301" s="327"/>
      <c r="U301" s="327"/>
      <c r="V301" s="3431"/>
      <c r="W301" s="634"/>
      <c r="X301" s="2405"/>
      <c r="Y301" s="2396"/>
    </row>
    <row r="302" spans="1:25" ht="15" customHeight="1">
      <c r="A302" s="813"/>
      <c r="B302" s="4667" t="s">
        <v>4304</v>
      </c>
      <c r="C302" s="4179"/>
      <c r="D302" s="235"/>
      <c r="E302" s="235"/>
      <c r="F302" s="814"/>
      <c r="G302" s="815"/>
      <c r="H302" s="816"/>
      <c r="I302" s="893"/>
      <c r="J302" s="2585"/>
      <c r="K302" s="817"/>
      <c r="L302" s="818"/>
      <c r="M302" s="819"/>
      <c r="N302" s="3855"/>
      <c r="O302" s="2814"/>
      <c r="P302" s="2813"/>
      <c r="Q302" s="2337"/>
      <c r="R302" s="3180"/>
      <c r="S302" s="301"/>
      <c r="T302" s="327"/>
      <c r="U302" s="327"/>
      <c r="V302" s="3431"/>
      <c r="W302" s="328"/>
      <c r="X302" s="2406"/>
      <c r="Y302" s="2404"/>
    </row>
    <row r="303" spans="1:25" ht="15" customHeight="1" thickBot="1">
      <c r="A303" s="1065"/>
      <c r="B303" s="745" t="s">
        <v>1507</v>
      </c>
      <c r="C303" s="746"/>
      <c r="D303" s="746"/>
      <c r="E303" s="747"/>
      <c r="F303" s="746"/>
      <c r="G303" s="748"/>
      <c r="H303" s="749"/>
      <c r="I303" s="750"/>
      <c r="J303" s="751"/>
      <c r="K303" s="752"/>
      <c r="L303" s="753"/>
      <c r="M303" s="754"/>
      <c r="N303" s="3856"/>
      <c r="O303" s="754"/>
      <c r="P303" s="3043"/>
      <c r="Q303" s="3191"/>
      <c r="R303" s="1955"/>
      <c r="S303" s="3191"/>
      <c r="T303" s="1955"/>
      <c r="U303" s="3415"/>
      <c r="V303" s="3473"/>
      <c r="W303" s="3191"/>
      <c r="X303" s="1955"/>
      <c r="Y303" s="3191"/>
    </row>
    <row r="304" spans="1:25" ht="15" customHeight="1" thickTop="1" thickBot="1">
      <c r="A304" s="466"/>
      <c r="B304" s="466"/>
      <c r="C304" s="425"/>
      <c r="D304" s="425"/>
      <c r="E304" s="727"/>
      <c r="F304" s="425"/>
      <c r="G304" s="465"/>
      <c r="H304" s="728"/>
      <c r="I304" s="341"/>
      <c r="J304" s="677" t="s">
        <v>48</v>
      </c>
      <c r="K304" s="756"/>
      <c r="L304" s="757"/>
      <c r="M304" s="554">
        <f>SUMIF(M10:M303,"&gt;0")</f>
        <v>769428.4</v>
      </c>
      <c r="N304" s="472"/>
      <c r="O304" s="425"/>
      <c r="P304" s="425"/>
      <c r="Q304" s="425"/>
      <c r="R304" s="425"/>
      <c r="S304" s="425"/>
      <c r="T304" s="425"/>
      <c r="U304" s="425"/>
      <c r="V304" s="902"/>
      <c r="W304" s="425"/>
      <c r="X304" s="425"/>
      <c r="Y304" s="425"/>
    </row>
    <row r="306" spans="19:22" ht="15" customHeight="1">
      <c r="S306" s="15"/>
      <c r="T306" s="15"/>
      <c r="U306" s="15"/>
      <c r="V306" s="15"/>
    </row>
    <row r="307" spans="19:22" ht="15" customHeight="1">
      <c r="S307" s="15"/>
      <c r="T307" s="15"/>
      <c r="U307" s="15"/>
      <c r="V307" s="15"/>
    </row>
    <row r="308" spans="19:22" ht="15" customHeight="1">
      <c r="S308" s="15"/>
      <c r="T308" s="15"/>
      <c r="U308" s="15"/>
      <c r="V308" s="15"/>
    </row>
    <row r="309" spans="19:22" ht="15" customHeight="1">
      <c r="S309" s="15"/>
      <c r="T309" s="15"/>
      <c r="U309" s="15"/>
      <c r="V309" s="15"/>
    </row>
  </sheetData>
  <sheetProtection selectLockedCells="1"/>
  <customSheetViews>
    <customSheetView guid="{F8F3C058-0B72-45B1-9471-FD232B18A87C}" showPageBreaks="1">
      <pane ySplit="7" topLeftCell="A177" activePane="bottomLeft" state="frozen"/>
      <selection pane="bottomLeft" activeCell="B177" sqref="B177"/>
      <rowBreaks count="5" manualBreakCount="5">
        <brk id="106" max="16383" man="1"/>
        <brk id="133" max="16383" man="1"/>
        <brk id="172" max="16383" man="1"/>
        <brk id="211" max="16383" man="1"/>
        <brk id="251"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10" fitToPage="1">
      <selection activeCell="D2" sqref="D2"/>
      <rowBreaks count="3" manualBreakCount="3">
        <brk id="36" max="16383" man="1"/>
        <brk id="69" max="16383" man="1"/>
        <brk id="108" max="16383" man="1"/>
      </rowBreaks>
      <pageMargins left="0" right="0" top="0" bottom="0" header="0" footer="0"/>
      <pageSetup scale="90" fitToHeight="0" orientation="landscape" r:id="rId2"/>
      <headerFooter>
        <oddHeader>&amp;C&amp;16South Carolina Purchasing Alliance Lot A
&amp;R&amp;12&amp;A
2014</oddHeader>
      </headerFooter>
    </customSheetView>
    <customSheetView guid="{2146B8A8-0C50-46D7-9E04-99F80A0FDBAC}" scale="110" showPageBreaks="1" fitToPage="1">
      <pane ySplit="5" topLeftCell="A6" activePane="bottomLeft" state="frozen"/>
      <selection pane="bottomLeft" activeCell="B154" sqref="B154"/>
      <rowBreaks count="2" manualBreakCount="2">
        <brk id="86" max="16383" man="1"/>
        <brk id="124" max="16383" man="1"/>
      </rowBreaks>
      <pageMargins left="0" right="0" top="0" bottom="0" header="0" footer="0"/>
      <pageSetup scale="92" fitToHeight="0" orientation="landscape" r:id="rId3"/>
      <headerFooter>
        <oddHeader>&amp;C&amp;16South Carolina Purchasing Alliance Lot A
&amp;R&amp;12&amp;A
2014</oddHeader>
      </headerFooter>
    </customSheetView>
  </customSheetViews>
  <mergeCells count="8">
    <mergeCell ref="G5:K5"/>
    <mergeCell ref="P5:P7"/>
    <mergeCell ref="Q5:Q7"/>
    <mergeCell ref="B1:M1"/>
    <mergeCell ref="B2:C2"/>
    <mergeCell ref="F2:M2"/>
    <mergeCell ref="F3:N3"/>
    <mergeCell ref="F4:N4"/>
  </mergeCells>
  <conditionalFormatting sqref="H283:H287 H299:H304 H277:H281 H263:H264 H190:H194 H161:H165 H126:H131 H138:H141 H167:H170 H172:H176 H178:H182 H184:H188 H266:H270 H113:H118 H65:H70 H19:H24 H11:H17 H26:H31 H78:H79 H254:H256 H272:H275 H33 H73:H76 H40:H43 H258:H261 H45:H49 H51:H55 H57:H62 H84:H85 H90:H91 H95:H99 H35:H38 H121:H123 H133:H135 H143:H148 H289:H290 H196:H201 H81:H82 H87:H88 H93 H101:H104 H150:H153 H155:H158 H204:H205 H207:H208 H210:H212 H214:H218 H220:H222 H224:H226 H228:H231 H233:H235 H237:H239 H241:H243 H245:H247 H249:H251">
    <cfRule type="cellIs" dxfId="371" priority="178" stopIfTrue="1" operator="equal">
      <formula>0</formula>
    </cfRule>
  </conditionalFormatting>
  <conditionalFormatting sqref="H283:H287 H299:H304 H277:H281 H263:H264 H190:H194 H161:H165 H126:H131 H138:H141 H167:H170 H172:H176 H178:H182 H184:H188 H266:H270 H113:H118 H65:H70 H19:H24 H11:H17 H26:H31 H78:H79 H254:H256 H272:H275 H33 H73:H76 H40:H43 H258:H261 H45:H49 H51:H55 H57:H62 H84:H85 H90:H91 H95:H99 H35:H38 H121:H123 H133:H135 H143:H148 H289:H290 H196:H201 H81:H82 H87:H88 H93 H101:H104 H150:H153 H155:H158 H204:H205 H207:H208 H210:H212 H214:H218 H220:H222 H224:H226 H228:H231 H233:H235 H237:H239 H241:H243 H245:H247 H249:H251">
    <cfRule type="cellIs" dxfId="370" priority="177" stopIfTrue="1" operator="equal">
      <formula>0</formula>
    </cfRule>
  </conditionalFormatting>
  <conditionalFormatting sqref="H34">
    <cfRule type="cellIs" dxfId="369" priority="30" stopIfTrue="1" operator="equal">
      <formula>0</formula>
    </cfRule>
  </conditionalFormatting>
  <conditionalFormatting sqref="H34">
    <cfRule type="cellIs" dxfId="368" priority="29" stopIfTrue="1" operator="equal">
      <formula>0</formula>
    </cfRule>
  </conditionalFormatting>
  <conditionalFormatting sqref="H224:H226">
    <cfRule type="cellIs" dxfId="367" priority="28" stopIfTrue="1" operator="equal">
      <formula>0</formula>
    </cfRule>
  </conditionalFormatting>
  <conditionalFormatting sqref="H224:H226">
    <cfRule type="cellIs" dxfId="366" priority="27" stopIfTrue="1" operator="equal">
      <formula>0</formula>
    </cfRule>
  </conditionalFormatting>
  <conditionalFormatting sqref="H292:H293">
    <cfRule type="cellIs" dxfId="365" priority="26" stopIfTrue="1" operator="equal">
      <formula>0</formula>
    </cfRule>
  </conditionalFormatting>
  <conditionalFormatting sqref="H292:H293">
    <cfRule type="cellIs" dxfId="364" priority="25" stopIfTrue="1" operator="equal">
      <formula>0</formula>
    </cfRule>
  </conditionalFormatting>
  <conditionalFormatting sqref="H295:H296">
    <cfRule type="cellIs" dxfId="363" priority="24" stopIfTrue="1" operator="equal">
      <formula>0</formula>
    </cfRule>
  </conditionalFormatting>
  <conditionalFormatting sqref="H295:H296">
    <cfRule type="cellIs" dxfId="362" priority="23" stopIfTrue="1" operator="equal">
      <formula>0</formula>
    </cfRule>
  </conditionalFormatting>
  <conditionalFormatting sqref="H86">
    <cfRule type="cellIs" dxfId="361" priority="14" stopIfTrue="1" operator="equal">
      <formula>0</formula>
    </cfRule>
  </conditionalFormatting>
  <conditionalFormatting sqref="H86">
    <cfRule type="cellIs" dxfId="360" priority="13" stopIfTrue="1" operator="equal">
      <formula>0</formula>
    </cfRule>
  </conditionalFormatting>
  <conditionalFormatting sqref="H92">
    <cfRule type="cellIs" dxfId="359" priority="10" stopIfTrue="1" operator="equal">
      <formula>0</formula>
    </cfRule>
  </conditionalFormatting>
  <conditionalFormatting sqref="H92">
    <cfRule type="cellIs" dxfId="358" priority="9" stopIfTrue="1" operator="equal">
      <formula>0</formula>
    </cfRule>
  </conditionalFormatting>
  <conditionalFormatting sqref="H120">
    <cfRule type="cellIs" dxfId="357" priority="8" stopIfTrue="1" operator="equal">
      <formula>0</formula>
    </cfRule>
  </conditionalFormatting>
  <conditionalFormatting sqref="H120">
    <cfRule type="cellIs" dxfId="356" priority="7" stopIfTrue="1" operator="equal">
      <formula>0</formula>
    </cfRule>
  </conditionalFormatting>
  <conditionalFormatting sqref="H125">
    <cfRule type="cellIs" dxfId="355" priority="6" stopIfTrue="1" operator="equal">
      <formula>0</formula>
    </cfRule>
  </conditionalFormatting>
  <conditionalFormatting sqref="H125">
    <cfRule type="cellIs" dxfId="354" priority="5" stopIfTrue="1" operator="equal">
      <formula>0</formula>
    </cfRule>
  </conditionalFormatting>
  <conditionalFormatting sqref="H80">
    <cfRule type="cellIs" dxfId="353" priority="1" stopIfTrue="1" operator="equal">
      <formula>0</formula>
    </cfRule>
  </conditionalFormatting>
  <conditionalFormatting sqref="H80">
    <cfRule type="cellIs" dxfId="352" priority="2" stopIfTrue="1" operator="equal">
      <formula>0</formula>
    </cfRule>
  </conditionalFormatting>
  <hyperlinks>
    <hyperlink ref="C4" location="'Recap Sheet'!B1" tooltip="Click here to return to recap sheet" display="Return to Recap Sheet" xr:uid="{00000000-0004-0000-0300-000000000000}"/>
  </hyperlinks>
  <pageMargins left="0.25" right="0.25" top="0.75" bottom="0.75" header="0.3" footer="0.3"/>
  <pageSetup paperSize="5" scale="64" fitToHeight="0" orientation="landscape" useFirstPageNumber="1" r:id="rId4"/>
  <headerFooter scaleWithDoc="0"/>
  <rowBreaks count="5" manualBreakCount="5">
    <brk id="106" max="16383" man="1"/>
    <brk id="133" max="16383" man="1"/>
    <brk id="172" max="16383" man="1"/>
    <brk id="211" max="16383" man="1"/>
    <brk id="251" max="16383" man="1"/>
  </rowBreaks>
  <drawing r:id="rId5"/>
  <legacyDrawing r:id="rId6"/>
  <mc:AlternateContent xmlns:mc="http://schemas.openxmlformats.org/markup-compatibility/2006">
    <mc:Choice Requires="x14">
      <controls>
        <mc:AlternateContent xmlns:mc="http://schemas.openxmlformats.org/markup-compatibility/2006">
          <mc:Choice Requires="x14">
            <control shapeId="54273" r:id="rId7" name="Button 1">
              <controlPr defaultSize="0" print="0" autoFill="0" autoPict="0" macro="[0]!VersatileDisplayWorksheetPopup">
                <anchor moveWithCells="1">
                  <from>
                    <xdr:col>12</xdr:col>
                    <xdr:colOff>676275</xdr:colOff>
                    <xdr:row>0</xdr:row>
                    <xdr:rowOff>180975</xdr:rowOff>
                  </from>
                  <to>
                    <xdr:col>13</xdr:col>
                    <xdr:colOff>504825</xdr:colOff>
                    <xdr:row>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0">
    <tabColor theme="7" tint="0.39997558519241921"/>
  </sheetPr>
  <dimension ref="A1:Z113"/>
  <sheetViews>
    <sheetView zoomScaleNormal="100" workbookViewId="0">
      <pane ySplit="9" topLeftCell="A73" activePane="bottomLeft" state="frozen"/>
      <selection activeCell="H80" sqref="H80"/>
      <selection pane="bottomLeft" activeCell="H66" sqref="H66"/>
    </sheetView>
  </sheetViews>
  <sheetFormatPr defaultColWidth="11.42578125" defaultRowHeight="15" customHeight="1"/>
  <cols>
    <col min="1" max="1" width="7.28515625" style="27" customWidth="1"/>
    <col min="2" max="2" width="55.140625" style="55" customWidth="1"/>
    <col min="3" max="3" width="18.42578125" style="37" customWidth="1"/>
    <col min="4" max="4" width="10.42578125" style="55" customWidth="1"/>
    <col min="5" max="5" width="7.7109375" style="136" customWidth="1"/>
    <col min="6" max="6" width="8.28515625" style="37" customWidth="1"/>
    <col min="7" max="7" width="5.7109375" style="64" customWidth="1"/>
    <col min="8" max="8" width="6.42578125" style="74" customWidth="1"/>
    <col min="9" max="9" width="6" style="37" customWidth="1"/>
    <col min="10" max="10" width="3.28515625" style="55" customWidth="1"/>
    <col min="11" max="11" width="7.7109375" style="76" customWidth="1"/>
    <col min="12" max="12" width="7.7109375" style="30" customWidth="1"/>
    <col min="13" max="13" width="9.7109375" style="38" customWidth="1"/>
    <col min="14" max="14" width="7.7109375" style="39" customWidth="1"/>
    <col min="15" max="15" width="11.85546875" style="39" customWidth="1"/>
    <col min="16" max="16" width="9.42578125" style="39" customWidth="1"/>
    <col min="17" max="17" width="7.28515625" style="39" customWidth="1"/>
    <col min="18" max="18" width="9.85546875" style="39" customWidth="1"/>
    <col min="19" max="19" width="8.7109375" style="55" customWidth="1"/>
    <col min="20" max="20" width="10.28515625" style="55" customWidth="1"/>
    <col min="21" max="21" width="8.42578125" style="55" customWidth="1"/>
    <col min="22" max="22" width="4.7109375" style="55" customWidth="1"/>
    <col min="23" max="23" width="7.42578125" style="55" customWidth="1"/>
    <col min="24" max="24" width="7.28515625" style="55" customWidth="1"/>
    <col min="25" max="25" width="11.42578125" style="55" customWidth="1"/>
    <col min="26" max="261" width="11.42578125" style="55"/>
    <col min="262" max="262" width="3.85546875" style="55" customWidth="1"/>
    <col min="263" max="263" width="49.7109375" style="55" customWidth="1"/>
    <col min="264" max="264" width="29.42578125" style="55" customWidth="1"/>
    <col min="265" max="265" width="6.28515625" style="55" customWidth="1"/>
    <col min="266" max="266" width="4.28515625" style="55" customWidth="1"/>
    <col min="267" max="267" width="6.42578125" style="55" customWidth="1"/>
    <col min="268" max="268" width="3.28515625" style="55" customWidth="1"/>
    <col min="269" max="269" width="6" style="55" customWidth="1"/>
    <col min="270" max="270" width="5.7109375" style="55" bestFit="1" customWidth="1"/>
    <col min="271" max="271" width="7" style="55" customWidth="1"/>
    <col min="272" max="272" width="5.42578125" style="55" customWidth="1"/>
    <col min="273" max="273" width="5" style="55" customWidth="1"/>
    <col min="274" max="274" width="6" style="55" bestFit="1" customWidth="1"/>
    <col min="275" max="275" width="6.140625" style="55" customWidth="1"/>
    <col min="276" max="276" width="16.5703125" style="55" customWidth="1"/>
    <col min="277" max="517" width="11.42578125" style="55"/>
    <col min="518" max="518" width="3.85546875" style="55" customWidth="1"/>
    <col min="519" max="519" width="49.7109375" style="55" customWidth="1"/>
    <col min="520" max="520" width="29.42578125" style="55" customWidth="1"/>
    <col min="521" max="521" width="6.28515625" style="55" customWidth="1"/>
    <col min="522" max="522" width="4.28515625" style="55" customWidth="1"/>
    <col min="523" max="523" width="6.42578125" style="55" customWidth="1"/>
    <col min="524" max="524" width="3.28515625" style="55" customWidth="1"/>
    <col min="525" max="525" width="6" style="55" customWidth="1"/>
    <col min="526" max="526" width="5.7109375" style="55" bestFit="1" customWidth="1"/>
    <col min="527" max="527" width="7" style="55" customWidth="1"/>
    <col min="528" max="528" width="5.42578125" style="55" customWidth="1"/>
    <col min="529" max="529" width="5" style="55" customWidth="1"/>
    <col min="530" max="530" width="6" style="55" bestFit="1" customWidth="1"/>
    <col min="531" max="531" width="6.140625" style="55" customWidth="1"/>
    <col min="532" max="532" width="16.5703125" style="55" customWidth="1"/>
    <col min="533" max="773" width="11.42578125" style="55"/>
    <col min="774" max="774" width="3.85546875" style="55" customWidth="1"/>
    <col min="775" max="775" width="49.7109375" style="55" customWidth="1"/>
    <col min="776" max="776" width="29.42578125" style="55" customWidth="1"/>
    <col min="777" max="777" width="6.28515625" style="55" customWidth="1"/>
    <col min="778" max="778" width="4.28515625" style="55" customWidth="1"/>
    <col min="779" max="779" width="6.42578125" style="55" customWidth="1"/>
    <col min="780" max="780" width="3.28515625" style="55" customWidth="1"/>
    <col min="781" max="781" width="6" style="55" customWidth="1"/>
    <col min="782" max="782" width="5.7109375" style="55" bestFit="1" customWidth="1"/>
    <col min="783" max="783" width="7" style="55" customWidth="1"/>
    <col min="784" max="784" width="5.42578125" style="55" customWidth="1"/>
    <col min="785" max="785" width="5" style="55" customWidth="1"/>
    <col min="786" max="786" width="6" style="55" bestFit="1" customWidth="1"/>
    <col min="787" max="787" width="6.140625" style="55" customWidth="1"/>
    <col min="788" max="788" width="16.5703125" style="55" customWidth="1"/>
    <col min="789" max="1029" width="11.42578125" style="55"/>
    <col min="1030" max="1030" width="3.85546875" style="55" customWidth="1"/>
    <col min="1031" max="1031" width="49.7109375" style="55" customWidth="1"/>
    <col min="1032" max="1032" width="29.42578125" style="55" customWidth="1"/>
    <col min="1033" max="1033" width="6.28515625" style="55" customWidth="1"/>
    <col min="1034" max="1034" width="4.28515625" style="55" customWidth="1"/>
    <col min="1035" max="1035" width="6.42578125" style="55" customWidth="1"/>
    <col min="1036" max="1036" width="3.28515625" style="55" customWidth="1"/>
    <col min="1037" max="1037" width="6" style="55" customWidth="1"/>
    <col min="1038" max="1038" width="5.7109375" style="55" bestFit="1" customWidth="1"/>
    <col min="1039" max="1039" width="7" style="55" customWidth="1"/>
    <col min="1040" max="1040" width="5.42578125" style="55" customWidth="1"/>
    <col min="1041" max="1041" width="5" style="55" customWidth="1"/>
    <col min="1042" max="1042" width="6" style="55" bestFit="1" customWidth="1"/>
    <col min="1043" max="1043" width="6.140625" style="55" customWidth="1"/>
    <col min="1044" max="1044" width="16.5703125" style="55" customWidth="1"/>
    <col min="1045" max="1285" width="11.42578125" style="55"/>
    <col min="1286" max="1286" width="3.85546875" style="55" customWidth="1"/>
    <col min="1287" max="1287" width="49.7109375" style="55" customWidth="1"/>
    <col min="1288" max="1288" width="29.42578125" style="55" customWidth="1"/>
    <col min="1289" max="1289" width="6.28515625" style="55" customWidth="1"/>
    <col min="1290" max="1290" width="4.28515625" style="55" customWidth="1"/>
    <col min="1291" max="1291" width="6.42578125" style="55" customWidth="1"/>
    <col min="1292" max="1292" width="3.28515625" style="55" customWidth="1"/>
    <col min="1293" max="1293" width="6" style="55" customWidth="1"/>
    <col min="1294" max="1294" width="5.7109375" style="55" bestFit="1" customWidth="1"/>
    <col min="1295" max="1295" width="7" style="55" customWidth="1"/>
    <col min="1296" max="1296" width="5.42578125" style="55" customWidth="1"/>
    <col min="1297" max="1297" width="5" style="55" customWidth="1"/>
    <col min="1298" max="1298" width="6" style="55" bestFit="1" customWidth="1"/>
    <col min="1299" max="1299" width="6.140625" style="55" customWidth="1"/>
    <col min="1300" max="1300" width="16.5703125" style="55" customWidth="1"/>
    <col min="1301" max="1541" width="11.42578125" style="55"/>
    <col min="1542" max="1542" width="3.85546875" style="55" customWidth="1"/>
    <col min="1543" max="1543" width="49.7109375" style="55" customWidth="1"/>
    <col min="1544" max="1544" width="29.42578125" style="55" customWidth="1"/>
    <col min="1545" max="1545" width="6.28515625" style="55" customWidth="1"/>
    <col min="1546" max="1546" width="4.28515625" style="55" customWidth="1"/>
    <col min="1547" max="1547" width="6.42578125" style="55" customWidth="1"/>
    <col min="1548" max="1548" width="3.28515625" style="55" customWidth="1"/>
    <col min="1549" max="1549" width="6" style="55" customWidth="1"/>
    <col min="1550" max="1550" width="5.7109375" style="55" bestFit="1" customWidth="1"/>
    <col min="1551" max="1551" width="7" style="55" customWidth="1"/>
    <col min="1552" max="1552" width="5.42578125" style="55" customWidth="1"/>
    <col min="1553" max="1553" width="5" style="55" customWidth="1"/>
    <col min="1554" max="1554" width="6" style="55" bestFit="1" customWidth="1"/>
    <col min="1555" max="1555" width="6.140625" style="55" customWidth="1"/>
    <col min="1556" max="1556" width="16.5703125" style="55" customWidth="1"/>
    <col min="1557" max="1797" width="11.42578125" style="55"/>
    <col min="1798" max="1798" width="3.85546875" style="55" customWidth="1"/>
    <col min="1799" max="1799" width="49.7109375" style="55" customWidth="1"/>
    <col min="1800" max="1800" width="29.42578125" style="55" customWidth="1"/>
    <col min="1801" max="1801" width="6.28515625" style="55" customWidth="1"/>
    <col min="1802" max="1802" width="4.28515625" style="55" customWidth="1"/>
    <col min="1803" max="1803" width="6.42578125" style="55" customWidth="1"/>
    <col min="1804" max="1804" width="3.28515625" style="55" customWidth="1"/>
    <col min="1805" max="1805" width="6" style="55" customWidth="1"/>
    <col min="1806" max="1806" width="5.7109375" style="55" bestFit="1" customWidth="1"/>
    <col min="1807" max="1807" width="7" style="55" customWidth="1"/>
    <col min="1808" max="1808" width="5.42578125" style="55" customWidth="1"/>
    <col min="1809" max="1809" width="5" style="55" customWidth="1"/>
    <col min="1810" max="1810" width="6" style="55" bestFit="1" customWidth="1"/>
    <col min="1811" max="1811" width="6.140625" style="55" customWidth="1"/>
    <col min="1812" max="1812" width="16.5703125" style="55" customWidth="1"/>
    <col min="1813" max="2053" width="11.42578125" style="55"/>
    <col min="2054" max="2054" width="3.85546875" style="55" customWidth="1"/>
    <col min="2055" max="2055" width="49.7109375" style="55" customWidth="1"/>
    <col min="2056" max="2056" width="29.42578125" style="55" customWidth="1"/>
    <col min="2057" max="2057" width="6.28515625" style="55" customWidth="1"/>
    <col min="2058" max="2058" width="4.28515625" style="55" customWidth="1"/>
    <col min="2059" max="2059" width="6.42578125" style="55" customWidth="1"/>
    <col min="2060" max="2060" width="3.28515625" style="55" customWidth="1"/>
    <col min="2061" max="2061" width="6" style="55" customWidth="1"/>
    <col min="2062" max="2062" width="5.7109375" style="55" bestFit="1" customWidth="1"/>
    <col min="2063" max="2063" width="7" style="55" customWidth="1"/>
    <col min="2064" max="2064" width="5.42578125" style="55" customWidth="1"/>
    <col min="2065" max="2065" width="5" style="55" customWidth="1"/>
    <col min="2066" max="2066" width="6" style="55" bestFit="1" customWidth="1"/>
    <col min="2067" max="2067" width="6.140625" style="55" customWidth="1"/>
    <col min="2068" max="2068" width="16.5703125" style="55" customWidth="1"/>
    <col min="2069" max="2309" width="11.42578125" style="55"/>
    <col min="2310" max="2310" width="3.85546875" style="55" customWidth="1"/>
    <col min="2311" max="2311" width="49.7109375" style="55" customWidth="1"/>
    <col min="2312" max="2312" width="29.42578125" style="55" customWidth="1"/>
    <col min="2313" max="2313" width="6.28515625" style="55" customWidth="1"/>
    <col min="2314" max="2314" width="4.28515625" style="55" customWidth="1"/>
    <col min="2315" max="2315" width="6.42578125" style="55" customWidth="1"/>
    <col min="2316" max="2316" width="3.28515625" style="55" customWidth="1"/>
    <col min="2317" max="2317" width="6" style="55" customWidth="1"/>
    <col min="2318" max="2318" width="5.7109375" style="55" bestFit="1" customWidth="1"/>
    <col min="2319" max="2319" width="7" style="55" customWidth="1"/>
    <col min="2320" max="2320" width="5.42578125" style="55" customWidth="1"/>
    <col min="2321" max="2321" width="5" style="55" customWidth="1"/>
    <col min="2322" max="2322" width="6" style="55" bestFit="1" customWidth="1"/>
    <col min="2323" max="2323" width="6.140625" style="55" customWidth="1"/>
    <col min="2324" max="2324" width="16.5703125" style="55" customWidth="1"/>
    <col min="2325" max="2565" width="11.42578125" style="55"/>
    <col min="2566" max="2566" width="3.85546875" style="55" customWidth="1"/>
    <col min="2567" max="2567" width="49.7109375" style="55" customWidth="1"/>
    <col min="2568" max="2568" width="29.42578125" style="55" customWidth="1"/>
    <col min="2569" max="2569" width="6.28515625" style="55" customWidth="1"/>
    <col min="2570" max="2570" width="4.28515625" style="55" customWidth="1"/>
    <col min="2571" max="2571" width="6.42578125" style="55" customWidth="1"/>
    <col min="2572" max="2572" width="3.28515625" style="55" customWidth="1"/>
    <col min="2573" max="2573" width="6" style="55" customWidth="1"/>
    <col min="2574" max="2574" width="5.7109375" style="55" bestFit="1" customWidth="1"/>
    <col min="2575" max="2575" width="7" style="55" customWidth="1"/>
    <col min="2576" max="2576" width="5.42578125" style="55" customWidth="1"/>
    <col min="2577" max="2577" width="5" style="55" customWidth="1"/>
    <col min="2578" max="2578" width="6" style="55" bestFit="1" customWidth="1"/>
    <col min="2579" max="2579" width="6.140625" style="55" customWidth="1"/>
    <col min="2580" max="2580" width="16.5703125" style="55" customWidth="1"/>
    <col min="2581" max="2821" width="11.42578125" style="55"/>
    <col min="2822" max="2822" width="3.85546875" style="55" customWidth="1"/>
    <col min="2823" max="2823" width="49.7109375" style="55" customWidth="1"/>
    <col min="2824" max="2824" width="29.42578125" style="55" customWidth="1"/>
    <col min="2825" max="2825" width="6.28515625" style="55" customWidth="1"/>
    <col min="2826" max="2826" width="4.28515625" style="55" customWidth="1"/>
    <col min="2827" max="2827" width="6.42578125" style="55" customWidth="1"/>
    <col min="2828" max="2828" width="3.28515625" style="55" customWidth="1"/>
    <col min="2829" max="2829" width="6" style="55" customWidth="1"/>
    <col min="2830" max="2830" width="5.7109375" style="55" bestFit="1" customWidth="1"/>
    <col min="2831" max="2831" width="7" style="55" customWidth="1"/>
    <col min="2832" max="2832" width="5.42578125" style="55" customWidth="1"/>
    <col min="2833" max="2833" width="5" style="55" customWidth="1"/>
    <col min="2834" max="2834" width="6" style="55" bestFit="1" customWidth="1"/>
    <col min="2835" max="2835" width="6.140625" style="55" customWidth="1"/>
    <col min="2836" max="2836" width="16.5703125" style="55" customWidth="1"/>
    <col min="2837" max="3077" width="11.42578125" style="55"/>
    <col min="3078" max="3078" width="3.85546875" style="55" customWidth="1"/>
    <col min="3079" max="3079" width="49.7109375" style="55" customWidth="1"/>
    <col min="3080" max="3080" width="29.42578125" style="55" customWidth="1"/>
    <col min="3081" max="3081" width="6.28515625" style="55" customWidth="1"/>
    <col min="3082" max="3082" width="4.28515625" style="55" customWidth="1"/>
    <col min="3083" max="3083" width="6.42578125" style="55" customWidth="1"/>
    <col min="3084" max="3084" width="3.28515625" style="55" customWidth="1"/>
    <col min="3085" max="3085" width="6" style="55" customWidth="1"/>
    <col min="3086" max="3086" width="5.7109375" style="55" bestFit="1" customWidth="1"/>
    <col min="3087" max="3087" width="7" style="55" customWidth="1"/>
    <col min="3088" max="3088" width="5.42578125" style="55" customWidth="1"/>
    <col min="3089" max="3089" width="5" style="55" customWidth="1"/>
    <col min="3090" max="3090" width="6" style="55" bestFit="1" customWidth="1"/>
    <col min="3091" max="3091" width="6.140625" style="55" customWidth="1"/>
    <col min="3092" max="3092" width="16.5703125" style="55" customWidth="1"/>
    <col min="3093" max="3333" width="11.42578125" style="55"/>
    <col min="3334" max="3334" width="3.85546875" style="55" customWidth="1"/>
    <col min="3335" max="3335" width="49.7109375" style="55" customWidth="1"/>
    <col min="3336" max="3336" width="29.42578125" style="55" customWidth="1"/>
    <col min="3337" max="3337" width="6.28515625" style="55" customWidth="1"/>
    <col min="3338" max="3338" width="4.28515625" style="55" customWidth="1"/>
    <col min="3339" max="3339" width="6.42578125" style="55" customWidth="1"/>
    <col min="3340" max="3340" width="3.28515625" style="55" customWidth="1"/>
    <col min="3341" max="3341" width="6" style="55" customWidth="1"/>
    <col min="3342" max="3342" width="5.7109375" style="55" bestFit="1" customWidth="1"/>
    <col min="3343" max="3343" width="7" style="55" customWidth="1"/>
    <col min="3344" max="3344" width="5.42578125" style="55" customWidth="1"/>
    <col min="3345" max="3345" width="5" style="55" customWidth="1"/>
    <col min="3346" max="3346" width="6" style="55" bestFit="1" customWidth="1"/>
    <col min="3347" max="3347" width="6.140625" style="55" customWidth="1"/>
    <col min="3348" max="3348" width="16.5703125" style="55" customWidth="1"/>
    <col min="3349" max="3589" width="11.42578125" style="55"/>
    <col min="3590" max="3590" width="3.85546875" style="55" customWidth="1"/>
    <col min="3591" max="3591" width="49.7109375" style="55" customWidth="1"/>
    <col min="3592" max="3592" width="29.42578125" style="55" customWidth="1"/>
    <col min="3593" max="3593" width="6.28515625" style="55" customWidth="1"/>
    <col min="3594" max="3594" width="4.28515625" style="55" customWidth="1"/>
    <col min="3595" max="3595" width="6.42578125" style="55" customWidth="1"/>
    <col min="3596" max="3596" width="3.28515625" style="55" customWidth="1"/>
    <col min="3597" max="3597" width="6" style="55" customWidth="1"/>
    <col min="3598" max="3598" width="5.7109375" style="55" bestFit="1" customWidth="1"/>
    <col min="3599" max="3599" width="7" style="55" customWidth="1"/>
    <col min="3600" max="3600" width="5.42578125" style="55" customWidth="1"/>
    <col min="3601" max="3601" width="5" style="55" customWidth="1"/>
    <col min="3602" max="3602" width="6" style="55" bestFit="1" customWidth="1"/>
    <col min="3603" max="3603" width="6.140625" style="55" customWidth="1"/>
    <col min="3604" max="3604" width="16.5703125" style="55" customWidth="1"/>
    <col min="3605" max="3845" width="11.42578125" style="55"/>
    <col min="3846" max="3846" width="3.85546875" style="55" customWidth="1"/>
    <col min="3847" max="3847" width="49.7109375" style="55" customWidth="1"/>
    <col min="3848" max="3848" width="29.42578125" style="55" customWidth="1"/>
    <col min="3849" max="3849" width="6.28515625" style="55" customWidth="1"/>
    <col min="3850" max="3850" width="4.28515625" style="55" customWidth="1"/>
    <col min="3851" max="3851" width="6.42578125" style="55" customWidth="1"/>
    <col min="3852" max="3852" width="3.28515625" style="55" customWidth="1"/>
    <col min="3853" max="3853" width="6" style="55" customWidth="1"/>
    <col min="3854" max="3854" width="5.7109375" style="55" bestFit="1" customWidth="1"/>
    <col min="3855" max="3855" width="7" style="55" customWidth="1"/>
    <col min="3856" max="3856" width="5.42578125" style="55" customWidth="1"/>
    <col min="3857" max="3857" width="5" style="55" customWidth="1"/>
    <col min="3858" max="3858" width="6" style="55" bestFit="1" customWidth="1"/>
    <col min="3859" max="3859" width="6.140625" style="55" customWidth="1"/>
    <col min="3860" max="3860" width="16.5703125" style="55" customWidth="1"/>
    <col min="3861" max="4101" width="11.42578125" style="55"/>
    <col min="4102" max="4102" width="3.85546875" style="55" customWidth="1"/>
    <col min="4103" max="4103" width="49.7109375" style="55" customWidth="1"/>
    <col min="4104" max="4104" width="29.42578125" style="55" customWidth="1"/>
    <col min="4105" max="4105" width="6.28515625" style="55" customWidth="1"/>
    <col min="4106" max="4106" width="4.28515625" style="55" customWidth="1"/>
    <col min="4107" max="4107" width="6.42578125" style="55" customWidth="1"/>
    <col min="4108" max="4108" width="3.28515625" style="55" customWidth="1"/>
    <col min="4109" max="4109" width="6" style="55" customWidth="1"/>
    <col min="4110" max="4110" width="5.7109375" style="55" bestFit="1" customWidth="1"/>
    <col min="4111" max="4111" width="7" style="55" customWidth="1"/>
    <col min="4112" max="4112" width="5.42578125" style="55" customWidth="1"/>
    <col min="4113" max="4113" width="5" style="55" customWidth="1"/>
    <col min="4114" max="4114" width="6" style="55" bestFit="1" customWidth="1"/>
    <col min="4115" max="4115" width="6.140625" style="55" customWidth="1"/>
    <col min="4116" max="4116" width="16.5703125" style="55" customWidth="1"/>
    <col min="4117" max="4357" width="11.42578125" style="55"/>
    <col min="4358" max="4358" width="3.85546875" style="55" customWidth="1"/>
    <col min="4359" max="4359" width="49.7109375" style="55" customWidth="1"/>
    <col min="4360" max="4360" width="29.42578125" style="55" customWidth="1"/>
    <col min="4361" max="4361" width="6.28515625" style="55" customWidth="1"/>
    <col min="4362" max="4362" width="4.28515625" style="55" customWidth="1"/>
    <col min="4363" max="4363" width="6.42578125" style="55" customWidth="1"/>
    <col min="4364" max="4364" width="3.28515625" style="55" customWidth="1"/>
    <col min="4365" max="4365" width="6" style="55" customWidth="1"/>
    <col min="4366" max="4366" width="5.7109375" style="55" bestFit="1" customWidth="1"/>
    <col min="4367" max="4367" width="7" style="55" customWidth="1"/>
    <col min="4368" max="4368" width="5.42578125" style="55" customWidth="1"/>
    <col min="4369" max="4369" width="5" style="55" customWidth="1"/>
    <col min="4370" max="4370" width="6" style="55" bestFit="1" customWidth="1"/>
    <col min="4371" max="4371" width="6.140625" style="55" customWidth="1"/>
    <col min="4372" max="4372" width="16.5703125" style="55" customWidth="1"/>
    <col min="4373" max="4613" width="11.42578125" style="55"/>
    <col min="4614" max="4614" width="3.85546875" style="55" customWidth="1"/>
    <col min="4615" max="4615" width="49.7109375" style="55" customWidth="1"/>
    <col min="4616" max="4616" width="29.42578125" style="55" customWidth="1"/>
    <col min="4617" max="4617" width="6.28515625" style="55" customWidth="1"/>
    <col min="4618" max="4618" width="4.28515625" style="55" customWidth="1"/>
    <col min="4619" max="4619" width="6.42578125" style="55" customWidth="1"/>
    <col min="4620" max="4620" width="3.28515625" style="55" customWidth="1"/>
    <col min="4621" max="4621" width="6" style="55" customWidth="1"/>
    <col min="4622" max="4622" width="5.7109375" style="55" bestFit="1" customWidth="1"/>
    <col min="4623" max="4623" width="7" style="55" customWidth="1"/>
    <col min="4624" max="4624" width="5.42578125" style="55" customWidth="1"/>
    <col min="4625" max="4625" width="5" style="55" customWidth="1"/>
    <col min="4626" max="4626" width="6" style="55" bestFit="1" customWidth="1"/>
    <col min="4627" max="4627" width="6.140625" style="55" customWidth="1"/>
    <col min="4628" max="4628" width="16.5703125" style="55" customWidth="1"/>
    <col min="4629" max="4869" width="11.42578125" style="55"/>
    <col min="4870" max="4870" width="3.85546875" style="55" customWidth="1"/>
    <col min="4871" max="4871" width="49.7109375" style="55" customWidth="1"/>
    <col min="4872" max="4872" width="29.42578125" style="55" customWidth="1"/>
    <col min="4873" max="4873" width="6.28515625" style="55" customWidth="1"/>
    <col min="4874" max="4874" width="4.28515625" style="55" customWidth="1"/>
    <col min="4875" max="4875" width="6.42578125" style="55" customWidth="1"/>
    <col min="4876" max="4876" width="3.28515625" style="55" customWidth="1"/>
    <col min="4877" max="4877" width="6" style="55" customWidth="1"/>
    <col min="4878" max="4878" width="5.7109375" style="55" bestFit="1" customWidth="1"/>
    <col min="4879" max="4879" width="7" style="55" customWidth="1"/>
    <col min="4880" max="4880" width="5.42578125" style="55" customWidth="1"/>
    <col min="4881" max="4881" width="5" style="55" customWidth="1"/>
    <col min="4882" max="4882" width="6" style="55" bestFit="1" customWidth="1"/>
    <col min="4883" max="4883" width="6.140625" style="55" customWidth="1"/>
    <col min="4884" max="4884" width="16.5703125" style="55" customWidth="1"/>
    <col min="4885" max="5125" width="11.42578125" style="55"/>
    <col min="5126" max="5126" width="3.85546875" style="55" customWidth="1"/>
    <col min="5127" max="5127" width="49.7109375" style="55" customWidth="1"/>
    <col min="5128" max="5128" width="29.42578125" style="55" customWidth="1"/>
    <col min="5129" max="5129" width="6.28515625" style="55" customWidth="1"/>
    <col min="5130" max="5130" width="4.28515625" style="55" customWidth="1"/>
    <col min="5131" max="5131" width="6.42578125" style="55" customWidth="1"/>
    <col min="5132" max="5132" width="3.28515625" style="55" customWidth="1"/>
    <col min="5133" max="5133" width="6" style="55" customWidth="1"/>
    <col min="5134" max="5134" width="5.7109375" style="55" bestFit="1" customWidth="1"/>
    <col min="5135" max="5135" width="7" style="55" customWidth="1"/>
    <col min="5136" max="5136" width="5.42578125" style="55" customWidth="1"/>
    <col min="5137" max="5137" width="5" style="55" customWidth="1"/>
    <col min="5138" max="5138" width="6" style="55" bestFit="1" customWidth="1"/>
    <col min="5139" max="5139" width="6.140625" style="55" customWidth="1"/>
    <col min="5140" max="5140" width="16.5703125" style="55" customWidth="1"/>
    <col min="5141" max="5381" width="11.42578125" style="55"/>
    <col min="5382" max="5382" width="3.85546875" style="55" customWidth="1"/>
    <col min="5383" max="5383" width="49.7109375" style="55" customWidth="1"/>
    <col min="5384" max="5384" width="29.42578125" style="55" customWidth="1"/>
    <col min="5385" max="5385" width="6.28515625" style="55" customWidth="1"/>
    <col min="5386" max="5386" width="4.28515625" style="55" customWidth="1"/>
    <col min="5387" max="5387" width="6.42578125" style="55" customWidth="1"/>
    <col min="5388" max="5388" width="3.28515625" style="55" customWidth="1"/>
    <col min="5389" max="5389" width="6" style="55" customWidth="1"/>
    <col min="5390" max="5390" width="5.7109375" style="55" bestFit="1" customWidth="1"/>
    <col min="5391" max="5391" width="7" style="55" customWidth="1"/>
    <col min="5392" max="5392" width="5.42578125" style="55" customWidth="1"/>
    <col min="5393" max="5393" width="5" style="55" customWidth="1"/>
    <col min="5394" max="5394" width="6" style="55" bestFit="1" customWidth="1"/>
    <col min="5395" max="5395" width="6.140625" style="55" customWidth="1"/>
    <col min="5396" max="5396" width="16.5703125" style="55" customWidth="1"/>
    <col min="5397" max="5637" width="11.42578125" style="55"/>
    <col min="5638" max="5638" width="3.85546875" style="55" customWidth="1"/>
    <col min="5639" max="5639" width="49.7109375" style="55" customWidth="1"/>
    <col min="5640" max="5640" width="29.42578125" style="55" customWidth="1"/>
    <col min="5641" max="5641" width="6.28515625" style="55" customWidth="1"/>
    <col min="5642" max="5642" width="4.28515625" style="55" customWidth="1"/>
    <col min="5643" max="5643" width="6.42578125" style="55" customWidth="1"/>
    <col min="5644" max="5644" width="3.28515625" style="55" customWidth="1"/>
    <col min="5645" max="5645" width="6" style="55" customWidth="1"/>
    <col min="5646" max="5646" width="5.7109375" style="55" bestFit="1" customWidth="1"/>
    <col min="5647" max="5647" width="7" style="55" customWidth="1"/>
    <col min="5648" max="5648" width="5.42578125" style="55" customWidth="1"/>
    <col min="5649" max="5649" width="5" style="55" customWidth="1"/>
    <col min="5650" max="5650" width="6" style="55" bestFit="1" customWidth="1"/>
    <col min="5651" max="5651" width="6.140625" style="55" customWidth="1"/>
    <col min="5652" max="5652" width="16.5703125" style="55" customWidth="1"/>
    <col min="5653" max="5893" width="11.42578125" style="55"/>
    <col min="5894" max="5894" width="3.85546875" style="55" customWidth="1"/>
    <col min="5895" max="5895" width="49.7109375" style="55" customWidth="1"/>
    <col min="5896" max="5896" width="29.42578125" style="55" customWidth="1"/>
    <col min="5897" max="5897" width="6.28515625" style="55" customWidth="1"/>
    <col min="5898" max="5898" width="4.28515625" style="55" customWidth="1"/>
    <col min="5899" max="5899" width="6.42578125" style="55" customWidth="1"/>
    <col min="5900" max="5900" width="3.28515625" style="55" customWidth="1"/>
    <col min="5901" max="5901" width="6" style="55" customWidth="1"/>
    <col min="5902" max="5902" width="5.7109375" style="55" bestFit="1" customWidth="1"/>
    <col min="5903" max="5903" width="7" style="55" customWidth="1"/>
    <col min="5904" max="5904" width="5.42578125" style="55" customWidth="1"/>
    <col min="5905" max="5905" width="5" style="55" customWidth="1"/>
    <col min="5906" max="5906" width="6" style="55" bestFit="1" customWidth="1"/>
    <col min="5907" max="5907" width="6.140625" style="55" customWidth="1"/>
    <col min="5908" max="5908" width="16.5703125" style="55" customWidth="1"/>
    <col min="5909" max="6149" width="11.42578125" style="55"/>
    <col min="6150" max="6150" width="3.85546875" style="55" customWidth="1"/>
    <col min="6151" max="6151" width="49.7109375" style="55" customWidth="1"/>
    <col min="6152" max="6152" width="29.42578125" style="55" customWidth="1"/>
    <col min="6153" max="6153" width="6.28515625" style="55" customWidth="1"/>
    <col min="6154" max="6154" width="4.28515625" style="55" customWidth="1"/>
    <col min="6155" max="6155" width="6.42578125" style="55" customWidth="1"/>
    <col min="6156" max="6156" width="3.28515625" style="55" customWidth="1"/>
    <col min="6157" max="6157" width="6" style="55" customWidth="1"/>
    <col min="6158" max="6158" width="5.7109375" style="55" bestFit="1" customWidth="1"/>
    <col min="6159" max="6159" width="7" style="55" customWidth="1"/>
    <col min="6160" max="6160" width="5.42578125" style="55" customWidth="1"/>
    <col min="6161" max="6161" width="5" style="55" customWidth="1"/>
    <col min="6162" max="6162" width="6" style="55" bestFit="1" customWidth="1"/>
    <col min="6163" max="6163" width="6.140625" style="55" customWidth="1"/>
    <col min="6164" max="6164" width="16.5703125" style="55" customWidth="1"/>
    <col min="6165" max="6405" width="11.42578125" style="55"/>
    <col min="6406" max="6406" width="3.85546875" style="55" customWidth="1"/>
    <col min="6407" max="6407" width="49.7109375" style="55" customWidth="1"/>
    <col min="6408" max="6408" width="29.42578125" style="55" customWidth="1"/>
    <col min="6409" max="6409" width="6.28515625" style="55" customWidth="1"/>
    <col min="6410" max="6410" width="4.28515625" style="55" customWidth="1"/>
    <col min="6411" max="6411" width="6.42578125" style="55" customWidth="1"/>
    <col min="6412" max="6412" width="3.28515625" style="55" customWidth="1"/>
    <col min="6413" max="6413" width="6" style="55" customWidth="1"/>
    <col min="6414" max="6414" width="5.7109375" style="55" bestFit="1" customWidth="1"/>
    <col min="6415" max="6415" width="7" style="55" customWidth="1"/>
    <col min="6416" max="6416" width="5.42578125" style="55" customWidth="1"/>
    <col min="6417" max="6417" width="5" style="55" customWidth="1"/>
    <col min="6418" max="6418" width="6" style="55" bestFit="1" customWidth="1"/>
    <col min="6419" max="6419" width="6.140625" style="55" customWidth="1"/>
    <col min="6420" max="6420" width="16.5703125" style="55" customWidth="1"/>
    <col min="6421" max="6661" width="11.42578125" style="55"/>
    <col min="6662" max="6662" width="3.85546875" style="55" customWidth="1"/>
    <col min="6663" max="6663" width="49.7109375" style="55" customWidth="1"/>
    <col min="6664" max="6664" width="29.42578125" style="55" customWidth="1"/>
    <col min="6665" max="6665" width="6.28515625" style="55" customWidth="1"/>
    <col min="6666" max="6666" width="4.28515625" style="55" customWidth="1"/>
    <col min="6667" max="6667" width="6.42578125" style="55" customWidth="1"/>
    <col min="6668" max="6668" width="3.28515625" style="55" customWidth="1"/>
    <col min="6669" max="6669" width="6" style="55" customWidth="1"/>
    <col min="6670" max="6670" width="5.7109375" style="55" bestFit="1" customWidth="1"/>
    <col min="6671" max="6671" width="7" style="55" customWidth="1"/>
    <col min="6672" max="6672" width="5.42578125" style="55" customWidth="1"/>
    <col min="6673" max="6673" width="5" style="55" customWidth="1"/>
    <col min="6674" max="6674" width="6" style="55" bestFit="1" customWidth="1"/>
    <col min="6675" max="6675" width="6.140625" style="55" customWidth="1"/>
    <col min="6676" max="6676" width="16.5703125" style="55" customWidth="1"/>
    <col min="6677" max="6917" width="11.42578125" style="55"/>
    <col min="6918" max="6918" width="3.85546875" style="55" customWidth="1"/>
    <col min="6919" max="6919" width="49.7109375" style="55" customWidth="1"/>
    <col min="6920" max="6920" width="29.42578125" style="55" customWidth="1"/>
    <col min="6921" max="6921" width="6.28515625" style="55" customWidth="1"/>
    <col min="6922" max="6922" width="4.28515625" style="55" customWidth="1"/>
    <col min="6923" max="6923" width="6.42578125" style="55" customWidth="1"/>
    <col min="6924" max="6924" width="3.28515625" style="55" customWidth="1"/>
    <col min="6925" max="6925" width="6" style="55" customWidth="1"/>
    <col min="6926" max="6926" width="5.7109375" style="55" bestFit="1" customWidth="1"/>
    <col min="6927" max="6927" width="7" style="55" customWidth="1"/>
    <col min="6928" max="6928" width="5.42578125" style="55" customWidth="1"/>
    <col min="6929" max="6929" width="5" style="55" customWidth="1"/>
    <col min="6930" max="6930" width="6" style="55" bestFit="1" customWidth="1"/>
    <col min="6931" max="6931" width="6.140625" style="55" customWidth="1"/>
    <col min="6932" max="6932" width="16.5703125" style="55" customWidth="1"/>
    <col min="6933" max="7173" width="11.42578125" style="55"/>
    <col min="7174" max="7174" width="3.85546875" style="55" customWidth="1"/>
    <col min="7175" max="7175" width="49.7109375" style="55" customWidth="1"/>
    <col min="7176" max="7176" width="29.42578125" style="55" customWidth="1"/>
    <col min="7177" max="7177" width="6.28515625" style="55" customWidth="1"/>
    <col min="7178" max="7178" width="4.28515625" style="55" customWidth="1"/>
    <col min="7179" max="7179" width="6.42578125" style="55" customWidth="1"/>
    <col min="7180" max="7180" width="3.28515625" style="55" customWidth="1"/>
    <col min="7181" max="7181" width="6" style="55" customWidth="1"/>
    <col min="7182" max="7182" width="5.7109375" style="55" bestFit="1" customWidth="1"/>
    <col min="7183" max="7183" width="7" style="55" customWidth="1"/>
    <col min="7184" max="7184" width="5.42578125" style="55" customWidth="1"/>
    <col min="7185" max="7185" width="5" style="55" customWidth="1"/>
    <col min="7186" max="7186" width="6" style="55" bestFit="1" customWidth="1"/>
    <col min="7187" max="7187" width="6.140625" style="55" customWidth="1"/>
    <col min="7188" max="7188" width="16.5703125" style="55" customWidth="1"/>
    <col min="7189" max="7429" width="11.42578125" style="55"/>
    <col min="7430" max="7430" width="3.85546875" style="55" customWidth="1"/>
    <col min="7431" max="7431" width="49.7109375" style="55" customWidth="1"/>
    <col min="7432" max="7432" width="29.42578125" style="55" customWidth="1"/>
    <col min="7433" max="7433" width="6.28515625" style="55" customWidth="1"/>
    <col min="7434" max="7434" width="4.28515625" style="55" customWidth="1"/>
    <col min="7435" max="7435" width="6.42578125" style="55" customWidth="1"/>
    <col min="7436" max="7436" width="3.28515625" style="55" customWidth="1"/>
    <col min="7437" max="7437" width="6" style="55" customWidth="1"/>
    <col min="7438" max="7438" width="5.7109375" style="55" bestFit="1" customWidth="1"/>
    <col min="7439" max="7439" width="7" style="55" customWidth="1"/>
    <col min="7440" max="7440" width="5.42578125" style="55" customWidth="1"/>
    <col min="7441" max="7441" width="5" style="55" customWidth="1"/>
    <col min="7442" max="7442" width="6" style="55" bestFit="1" customWidth="1"/>
    <col min="7443" max="7443" width="6.140625" style="55" customWidth="1"/>
    <col min="7444" max="7444" width="16.5703125" style="55" customWidth="1"/>
    <col min="7445" max="7685" width="11.42578125" style="55"/>
    <col min="7686" max="7686" width="3.85546875" style="55" customWidth="1"/>
    <col min="7687" max="7687" width="49.7109375" style="55" customWidth="1"/>
    <col min="7688" max="7688" width="29.42578125" style="55" customWidth="1"/>
    <col min="7689" max="7689" width="6.28515625" style="55" customWidth="1"/>
    <col min="7690" max="7690" width="4.28515625" style="55" customWidth="1"/>
    <col min="7691" max="7691" width="6.42578125" style="55" customWidth="1"/>
    <col min="7692" max="7692" width="3.28515625" style="55" customWidth="1"/>
    <col min="7693" max="7693" width="6" style="55" customWidth="1"/>
    <col min="7694" max="7694" width="5.7109375" style="55" bestFit="1" customWidth="1"/>
    <col min="7695" max="7695" width="7" style="55" customWidth="1"/>
    <col min="7696" max="7696" width="5.42578125" style="55" customWidth="1"/>
    <col min="7697" max="7697" width="5" style="55" customWidth="1"/>
    <col min="7698" max="7698" width="6" style="55" bestFit="1" customWidth="1"/>
    <col min="7699" max="7699" width="6.140625" style="55" customWidth="1"/>
    <col min="7700" max="7700" width="16.5703125" style="55" customWidth="1"/>
    <col min="7701" max="7941" width="11.42578125" style="55"/>
    <col min="7942" max="7942" width="3.85546875" style="55" customWidth="1"/>
    <col min="7943" max="7943" width="49.7109375" style="55" customWidth="1"/>
    <col min="7944" max="7944" width="29.42578125" style="55" customWidth="1"/>
    <col min="7945" max="7945" width="6.28515625" style="55" customWidth="1"/>
    <col min="7946" max="7946" width="4.28515625" style="55" customWidth="1"/>
    <col min="7947" max="7947" width="6.42578125" style="55" customWidth="1"/>
    <col min="7948" max="7948" width="3.28515625" style="55" customWidth="1"/>
    <col min="7949" max="7949" width="6" style="55" customWidth="1"/>
    <col min="7950" max="7950" width="5.7109375" style="55" bestFit="1" customWidth="1"/>
    <col min="7951" max="7951" width="7" style="55" customWidth="1"/>
    <col min="7952" max="7952" width="5.42578125" style="55" customWidth="1"/>
    <col min="7953" max="7953" width="5" style="55" customWidth="1"/>
    <col min="7954" max="7954" width="6" style="55" bestFit="1" customWidth="1"/>
    <col min="7955" max="7955" width="6.140625" style="55" customWidth="1"/>
    <col min="7956" max="7956" width="16.5703125" style="55" customWidth="1"/>
    <col min="7957" max="8197" width="11.42578125" style="55"/>
    <col min="8198" max="8198" width="3.85546875" style="55" customWidth="1"/>
    <col min="8199" max="8199" width="49.7109375" style="55" customWidth="1"/>
    <col min="8200" max="8200" width="29.42578125" style="55" customWidth="1"/>
    <col min="8201" max="8201" width="6.28515625" style="55" customWidth="1"/>
    <col min="8202" max="8202" width="4.28515625" style="55" customWidth="1"/>
    <col min="8203" max="8203" width="6.42578125" style="55" customWidth="1"/>
    <col min="8204" max="8204" width="3.28515625" style="55" customWidth="1"/>
    <col min="8205" max="8205" width="6" style="55" customWidth="1"/>
    <col min="8206" max="8206" width="5.7109375" style="55" bestFit="1" customWidth="1"/>
    <col min="8207" max="8207" width="7" style="55" customWidth="1"/>
    <col min="8208" max="8208" width="5.42578125" style="55" customWidth="1"/>
    <col min="8209" max="8209" width="5" style="55" customWidth="1"/>
    <col min="8210" max="8210" width="6" style="55" bestFit="1" customWidth="1"/>
    <col min="8211" max="8211" width="6.140625" style="55" customWidth="1"/>
    <col min="8212" max="8212" width="16.5703125" style="55" customWidth="1"/>
    <col min="8213" max="8453" width="11.42578125" style="55"/>
    <col min="8454" max="8454" width="3.85546875" style="55" customWidth="1"/>
    <col min="8455" max="8455" width="49.7109375" style="55" customWidth="1"/>
    <col min="8456" max="8456" width="29.42578125" style="55" customWidth="1"/>
    <col min="8457" max="8457" width="6.28515625" style="55" customWidth="1"/>
    <col min="8458" max="8458" width="4.28515625" style="55" customWidth="1"/>
    <col min="8459" max="8459" width="6.42578125" style="55" customWidth="1"/>
    <col min="8460" max="8460" width="3.28515625" style="55" customWidth="1"/>
    <col min="8461" max="8461" width="6" style="55" customWidth="1"/>
    <col min="8462" max="8462" width="5.7109375" style="55" bestFit="1" customWidth="1"/>
    <col min="8463" max="8463" width="7" style="55" customWidth="1"/>
    <col min="8464" max="8464" width="5.42578125" style="55" customWidth="1"/>
    <col min="8465" max="8465" width="5" style="55" customWidth="1"/>
    <col min="8466" max="8466" width="6" style="55" bestFit="1" customWidth="1"/>
    <col min="8467" max="8467" width="6.140625" style="55" customWidth="1"/>
    <col min="8468" max="8468" width="16.5703125" style="55" customWidth="1"/>
    <col min="8469" max="8709" width="11.42578125" style="55"/>
    <col min="8710" max="8710" width="3.85546875" style="55" customWidth="1"/>
    <col min="8711" max="8711" width="49.7109375" style="55" customWidth="1"/>
    <col min="8712" max="8712" width="29.42578125" style="55" customWidth="1"/>
    <col min="8713" max="8713" width="6.28515625" style="55" customWidth="1"/>
    <col min="8714" max="8714" width="4.28515625" style="55" customWidth="1"/>
    <col min="8715" max="8715" width="6.42578125" style="55" customWidth="1"/>
    <col min="8716" max="8716" width="3.28515625" style="55" customWidth="1"/>
    <col min="8717" max="8717" width="6" style="55" customWidth="1"/>
    <col min="8718" max="8718" width="5.7109375" style="55" bestFit="1" customWidth="1"/>
    <col min="8719" max="8719" width="7" style="55" customWidth="1"/>
    <col min="8720" max="8720" width="5.42578125" style="55" customWidth="1"/>
    <col min="8721" max="8721" width="5" style="55" customWidth="1"/>
    <col min="8722" max="8722" width="6" style="55" bestFit="1" customWidth="1"/>
    <col min="8723" max="8723" width="6.140625" style="55" customWidth="1"/>
    <col min="8724" max="8724" width="16.5703125" style="55" customWidth="1"/>
    <col min="8725" max="8965" width="11.42578125" style="55"/>
    <col min="8966" max="8966" width="3.85546875" style="55" customWidth="1"/>
    <col min="8967" max="8967" width="49.7109375" style="55" customWidth="1"/>
    <col min="8968" max="8968" width="29.42578125" style="55" customWidth="1"/>
    <col min="8969" max="8969" width="6.28515625" style="55" customWidth="1"/>
    <col min="8970" max="8970" width="4.28515625" style="55" customWidth="1"/>
    <col min="8971" max="8971" width="6.42578125" style="55" customWidth="1"/>
    <col min="8972" max="8972" width="3.28515625" style="55" customWidth="1"/>
    <col min="8973" max="8973" width="6" style="55" customWidth="1"/>
    <col min="8974" max="8974" width="5.7109375" style="55" bestFit="1" customWidth="1"/>
    <col min="8975" max="8975" width="7" style="55" customWidth="1"/>
    <col min="8976" max="8976" width="5.42578125" style="55" customWidth="1"/>
    <col min="8977" max="8977" width="5" style="55" customWidth="1"/>
    <col min="8978" max="8978" width="6" style="55" bestFit="1" customWidth="1"/>
    <col min="8979" max="8979" width="6.140625" style="55" customWidth="1"/>
    <col min="8980" max="8980" width="16.5703125" style="55" customWidth="1"/>
    <col min="8981" max="9221" width="11.42578125" style="55"/>
    <col min="9222" max="9222" width="3.85546875" style="55" customWidth="1"/>
    <col min="9223" max="9223" width="49.7109375" style="55" customWidth="1"/>
    <col min="9224" max="9224" width="29.42578125" style="55" customWidth="1"/>
    <col min="9225" max="9225" width="6.28515625" style="55" customWidth="1"/>
    <col min="9226" max="9226" width="4.28515625" style="55" customWidth="1"/>
    <col min="9227" max="9227" width="6.42578125" style="55" customWidth="1"/>
    <col min="9228" max="9228" width="3.28515625" style="55" customWidth="1"/>
    <col min="9229" max="9229" width="6" style="55" customWidth="1"/>
    <col min="9230" max="9230" width="5.7109375" style="55" bestFit="1" customWidth="1"/>
    <col min="9231" max="9231" width="7" style="55" customWidth="1"/>
    <col min="9232" max="9232" width="5.42578125" style="55" customWidth="1"/>
    <col min="9233" max="9233" width="5" style="55" customWidth="1"/>
    <col min="9234" max="9234" width="6" style="55" bestFit="1" customWidth="1"/>
    <col min="9235" max="9235" width="6.140625" style="55" customWidth="1"/>
    <col min="9236" max="9236" width="16.5703125" style="55" customWidth="1"/>
    <col min="9237" max="9477" width="11.42578125" style="55"/>
    <col min="9478" max="9478" width="3.85546875" style="55" customWidth="1"/>
    <col min="9479" max="9479" width="49.7109375" style="55" customWidth="1"/>
    <col min="9480" max="9480" width="29.42578125" style="55" customWidth="1"/>
    <col min="9481" max="9481" width="6.28515625" style="55" customWidth="1"/>
    <col min="9482" max="9482" width="4.28515625" style="55" customWidth="1"/>
    <col min="9483" max="9483" width="6.42578125" style="55" customWidth="1"/>
    <col min="9484" max="9484" width="3.28515625" style="55" customWidth="1"/>
    <col min="9485" max="9485" width="6" style="55" customWidth="1"/>
    <col min="9486" max="9486" width="5.7109375" style="55" bestFit="1" customWidth="1"/>
    <col min="9487" max="9487" width="7" style="55" customWidth="1"/>
    <col min="9488" max="9488" width="5.42578125" style="55" customWidth="1"/>
    <col min="9489" max="9489" width="5" style="55" customWidth="1"/>
    <col min="9490" max="9490" width="6" style="55" bestFit="1" customWidth="1"/>
    <col min="9491" max="9491" width="6.140625" style="55" customWidth="1"/>
    <col min="9492" max="9492" width="16.5703125" style="55" customWidth="1"/>
    <col min="9493" max="9733" width="11.42578125" style="55"/>
    <col min="9734" max="9734" width="3.85546875" style="55" customWidth="1"/>
    <col min="9735" max="9735" width="49.7109375" style="55" customWidth="1"/>
    <col min="9736" max="9736" width="29.42578125" style="55" customWidth="1"/>
    <col min="9737" max="9737" width="6.28515625" style="55" customWidth="1"/>
    <col min="9738" max="9738" width="4.28515625" style="55" customWidth="1"/>
    <col min="9739" max="9739" width="6.42578125" style="55" customWidth="1"/>
    <col min="9740" max="9740" width="3.28515625" style="55" customWidth="1"/>
    <col min="9741" max="9741" width="6" style="55" customWidth="1"/>
    <col min="9742" max="9742" width="5.7109375" style="55" bestFit="1" customWidth="1"/>
    <col min="9743" max="9743" width="7" style="55" customWidth="1"/>
    <col min="9744" max="9744" width="5.42578125" style="55" customWidth="1"/>
    <col min="9745" max="9745" width="5" style="55" customWidth="1"/>
    <col min="9746" max="9746" width="6" style="55" bestFit="1" customWidth="1"/>
    <col min="9747" max="9747" width="6.140625" style="55" customWidth="1"/>
    <col min="9748" max="9748" width="16.5703125" style="55" customWidth="1"/>
    <col min="9749" max="9989" width="11.42578125" style="55"/>
    <col min="9990" max="9990" width="3.85546875" style="55" customWidth="1"/>
    <col min="9991" max="9991" width="49.7109375" style="55" customWidth="1"/>
    <col min="9992" max="9992" width="29.42578125" style="55" customWidth="1"/>
    <col min="9993" max="9993" width="6.28515625" style="55" customWidth="1"/>
    <col min="9994" max="9994" width="4.28515625" style="55" customWidth="1"/>
    <col min="9995" max="9995" width="6.42578125" style="55" customWidth="1"/>
    <col min="9996" max="9996" width="3.28515625" style="55" customWidth="1"/>
    <col min="9997" max="9997" width="6" style="55" customWidth="1"/>
    <col min="9998" max="9998" width="5.7109375" style="55" bestFit="1" customWidth="1"/>
    <col min="9999" max="9999" width="7" style="55" customWidth="1"/>
    <col min="10000" max="10000" width="5.42578125" style="55" customWidth="1"/>
    <col min="10001" max="10001" width="5" style="55" customWidth="1"/>
    <col min="10002" max="10002" width="6" style="55" bestFit="1" customWidth="1"/>
    <col min="10003" max="10003" width="6.140625" style="55" customWidth="1"/>
    <col min="10004" max="10004" width="16.5703125" style="55" customWidth="1"/>
    <col min="10005" max="10245" width="11.42578125" style="55"/>
    <col min="10246" max="10246" width="3.85546875" style="55" customWidth="1"/>
    <col min="10247" max="10247" width="49.7109375" style="55" customWidth="1"/>
    <col min="10248" max="10248" width="29.42578125" style="55" customWidth="1"/>
    <col min="10249" max="10249" width="6.28515625" style="55" customWidth="1"/>
    <col min="10250" max="10250" width="4.28515625" style="55" customWidth="1"/>
    <col min="10251" max="10251" width="6.42578125" style="55" customWidth="1"/>
    <col min="10252" max="10252" width="3.28515625" style="55" customWidth="1"/>
    <col min="10253" max="10253" width="6" style="55" customWidth="1"/>
    <col min="10254" max="10254" width="5.7109375" style="55" bestFit="1" customWidth="1"/>
    <col min="10255" max="10255" width="7" style="55" customWidth="1"/>
    <col min="10256" max="10256" width="5.42578125" style="55" customWidth="1"/>
    <col min="10257" max="10257" width="5" style="55" customWidth="1"/>
    <col min="10258" max="10258" width="6" style="55" bestFit="1" customWidth="1"/>
    <col min="10259" max="10259" width="6.140625" style="55" customWidth="1"/>
    <col min="10260" max="10260" width="16.5703125" style="55" customWidth="1"/>
    <col min="10261" max="10501" width="11.42578125" style="55"/>
    <col min="10502" max="10502" width="3.85546875" style="55" customWidth="1"/>
    <col min="10503" max="10503" width="49.7109375" style="55" customWidth="1"/>
    <col min="10504" max="10504" width="29.42578125" style="55" customWidth="1"/>
    <col min="10505" max="10505" width="6.28515625" style="55" customWidth="1"/>
    <col min="10506" max="10506" width="4.28515625" style="55" customWidth="1"/>
    <col min="10507" max="10507" width="6.42578125" style="55" customWidth="1"/>
    <col min="10508" max="10508" width="3.28515625" style="55" customWidth="1"/>
    <col min="10509" max="10509" width="6" style="55" customWidth="1"/>
    <col min="10510" max="10510" width="5.7109375" style="55" bestFit="1" customWidth="1"/>
    <col min="10511" max="10511" width="7" style="55" customWidth="1"/>
    <col min="10512" max="10512" width="5.42578125" style="55" customWidth="1"/>
    <col min="10513" max="10513" width="5" style="55" customWidth="1"/>
    <col min="10514" max="10514" width="6" style="55" bestFit="1" customWidth="1"/>
    <col min="10515" max="10515" width="6.140625" style="55" customWidth="1"/>
    <col min="10516" max="10516" width="16.5703125" style="55" customWidth="1"/>
    <col min="10517" max="10757" width="11.42578125" style="55"/>
    <col min="10758" max="10758" width="3.85546875" style="55" customWidth="1"/>
    <col min="10759" max="10759" width="49.7109375" style="55" customWidth="1"/>
    <col min="10760" max="10760" width="29.42578125" style="55" customWidth="1"/>
    <col min="10761" max="10761" width="6.28515625" style="55" customWidth="1"/>
    <col min="10762" max="10762" width="4.28515625" style="55" customWidth="1"/>
    <col min="10763" max="10763" width="6.42578125" style="55" customWidth="1"/>
    <col min="10764" max="10764" width="3.28515625" style="55" customWidth="1"/>
    <col min="10765" max="10765" width="6" style="55" customWidth="1"/>
    <col min="10766" max="10766" width="5.7109375" style="55" bestFit="1" customWidth="1"/>
    <col min="10767" max="10767" width="7" style="55" customWidth="1"/>
    <col min="10768" max="10768" width="5.42578125" style="55" customWidth="1"/>
    <col min="10769" max="10769" width="5" style="55" customWidth="1"/>
    <col min="10770" max="10770" width="6" style="55" bestFit="1" customWidth="1"/>
    <col min="10771" max="10771" width="6.140625" style="55" customWidth="1"/>
    <col min="10772" max="10772" width="16.5703125" style="55" customWidth="1"/>
    <col min="10773" max="11013" width="11.42578125" style="55"/>
    <col min="11014" max="11014" width="3.85546875" style="55" customWidth="1"/>
    <col min="11015" max="11015" width="49.7109375" style="55" customWidth="1"/>
    <col min="11016" max="11016" width="29.42578125" style="55" customWidth="1"/>
    <col min="11017" max="11017" width="6.28515625" style="55" customWidth="1"/>
    <col min="11018" max="11018" width="4.28515625" style="55" customWidth="1"/>
    <col min="11019" max="11019" width="6.42578125" style="55" customWidth="1"/>
    <col min="11020" max="11020" width="3.28515625" style="55" customWidth="1"/>
    <col min="11021" max="11021" width="6" style="55" customWidth="1"/>
    <col min="11022" max="11022" width="5.7109375" style="55" bestFit="1" customWidth="1"/>
    <col min="11023" max="11023" width="7" style="55" customWidth="1"/>
    <col min="11024" max="11024" width="5.42578125" style="55" customWidth="1"/>
    <col min="11025" max="11025" width="5" style="55" customWidth="1"/>
    <col min="11026" max="11026" width="6" style="55" bestFit="1" customWidth="1"/>
    <col min="11027" max="11027" width="6.140625" style="55" customWidth="1"/>
    <col min="11028" max="11028" width="16.5703125" style="55" customWidth="1"/>
    <col min="11029" max="11269" width="11.42578125" style="55"/>
    <col min="11270" max="11270" width="3.85546875" style="55" customWidth="1"/>
    <col min="11271" max="11271" width="49.7109375" style="55" customWidth="1"/>
    <col min="11272" max="11272" width="29.42578125" style="55" customWidth="1"/>
    <col min="11273" max="11273" width="6.28515625" style="55" customWidth="1"/>
    <col min="11274" max="11274" width="4.28515625" style="55" customWidth="1"/>
    <col min="11275" max="11275" width="6.42578125" style="55" customWidth="1"/>
    <col min="11276" max="11276" width="3.28515625" style="55" customWidth="1"/>
    <col min="11277" max="11277" width="6" style="55" customWidth="1"/>
    <col min="11278" max="11278" width="5.7109375" style="55" bestFit="1" customWidth="1"/>
    <col min="11279" max="11279" width="7" style="55" customWidth="1"/>
    <col min="11280" max="11280" width="5.42578125" style="55" customWidth="1"/>
    <col min="11281" max="11281" width="5" style="55" customWidth="1"/>
    <col min="11282" max="11282" width="6" style="55" bestFit="1" customWidth="1"/>
    <col min="11283" max="11283" width="6.140625" style="55" customWidth="1"/>
    <col min="11284" max="11284" width="16.5703125" style="55" customWidth="1"/>
    <col min="11285" max="11525" width="11.42578125" style="55"/>
    <col min="11526" max="11526" width="3.85546875" style="55" customWidth="1"/>
    <col min="11527" max="11527" width="49.7109375" style="55" customWidth="1"/>
    <col min="11528" max="11528" width="29.42578125" style="55" customWidth="1"/>
    <col min="11529" max="11529" width="6.28515625" style="55" customWidth="1"/>
    <col min="11530" max="11530" width="4.28515625" style="55" customWidth="1"/>
    <col min="11531" max="11531" width="6.42578125" style="55" customWidth="1"/>
    <col min="11532" max="11532" width="3.28515625" style="55" customWidth="1"/>
    <col min="11533" max="11533" width="6" style="55" customWidth="1"/>
    <col min="11534" max="11534" width="5.7109375" style="55" bestFit="1" customWidth="1"/>
    <col min="11535" max="11535" width="7" style="55" customWidth="1"/>
    <col min="11536" max="11536" width="5.42578125" style="55" customWidth="1"/>
    <col min="11537" max="11537" width="5" style="55" customWidth="1"/>
    <col min="11538" max="11538" width="6" style="55" bestFit="1" customWidth="1"/>
    <col min="11539" max="11539" width="6.140625" style="55" customWidth="1"/>
    <col min="11540" max="11540" width="16.5703125" style="55" customWidth="1"/>
    <col min="11541" max="11781" width="11.42578125" style="55"/>
    <col min="11782" max="11782" width="3.85546875" style="55" customWidth="1"/>
    <col min="11783" max="11783" width="49.7109375" style="55" customWidth="1"/>
    <col min="11784" max="11784" width="29.42578125" style="55" customWidth="1"/>
    <col min="11785" max="11785" width="6.28515625" style="55" customWidth="1"/>
    <col min="11786" max="11786" width="4.28515625" style="55" customWidth="1"/>
    <col min="11787" max="11787" width="6.42578125" style="55" customWidth="1"/>
    <col min="11788" max="11788" width="3.28515625" style="55" customWidth="1"/>
    <col min="11789" max="11789" width="6" style="55" customWidth="1"/>
    <col min="11790" max="11790" width="5.7109375" style="55" bestFit="1" customWidth="1"/>
    <col min="11791" max="11791" width="7" style="55" customWidth="1"/>
    <col min="11792" max="11792" width="5.42578125" style="55" customWidth="1"/>
    <col min="11793" max="11793" width="5" style="55" customWidth="1"/>
    <col min="11794" max="11794" width="6" style="55" bestFit="1" customWidth="1"/>
    <col min="11795" max="11795" width="6.140625" style="55" customWidth="1"/>
    <col min="11796" max="11796" width="16.5703125" style="55" customWidth="1"/>
    <col min="11797" max="12037" width="11.42578125" style="55"/>
    <col min="12038" max="12038" width="3.85546875" style="55" customWidth="1"/>
    <col min="12039" max="12039" width="49.7109375" style="55" customWidth="1"/>
    <col min="12040" max="12040" width="29.42578125" style="55" customWidth="1"/>
    <col min="12041" max="12041" width="6.28515625" style="55" customWidth="1"/>
    <col min="12042" max="12042" width="4.28515625" style="55" customWidth="1"/>
    <col min="12043" max="12043" width="6.42578125" style="55" customWidth="1"/>
    <col min="12044" max="12044" width="3.28515625" style="55" customWidth="1"/>
    <col min="12045" max="12045" width="6" style="55" customWidth="1"/>
    <col min="12046" max="12046" width="5.7109375" style="55" bestFit="1" customWidth="1"/>
    <col min="12047" max="12047" width="7" style="55" customWidth="1"/>
    <col min="12048" max="12048" width="5.42578125" style="55" customWidth="1"/>
    <col min="12049" max="12049" width="5" style="55" customWidth="1"/>
    <col min="12050" max="12050" width="6" style="55" bestFit="1" customWidth="1"/>
    <col min="12051" max="12051" width="6.140625" style="55" customWidth="1"/>
    <col min="12052" max="12052" width="16.5703125" style="55" customWidth="1"/>
    <col min="12053" max="12293" width="11.42578125" style="55"/>
    <col min="12294" max="12294" width="3.85546875" style="55" customWidth="1"/>
    <col min="12295" max="12295" width="49.7109375" style="55" customWidth="1"/>
    <col min="12296" max="12296" width="29.42578125" style="55" customWidth="1"/>
    <col min="12297" max="12297" width="6.28515625" style="55" customWidth="1"/>
    <col min="12298" max="12298" width="4.28515625" style="55" customWidth="1"/>
    <col min="12299" max="12299" width="6.42578125" style="55" customWidth="1"/>
    <col min="12300" max="12300" width="3.28515625" style="55" customWidth="1"/>
    <col min="12301" max="12301" width="6" style="55" customWidth="1"/>
    <col min="12302" max="12302" width="5.7109375" style="55" bestFit="1" customWidth="1"/>
    <col min="12303" max="12303" width="7" style="55" customWidth="1"/>
    <col min="12304" max="12304" width="5.42578125" style="55" customWidth="1"/>
    <col min="12305" max="12305" width="5" style="55" customWidth="1"/>
    <col min="12306" max="12306" width="6" style="55" bestFit="1" customWidth="1"/>
    <col min="12307" max="12307" width="6.140625" style="55" customWidth="1"/>
    <col min="12308" max="12308" width="16.5703125" style="55" customWidth="1"/>
    <col min="12309" max="12549" width="11.42578125" style="55"/>
    <col min="12550" max="12550" width="3.85546875" style="55" customWidth="1"/>
    <col min="12551" max="12551" width="49.7109375" style="55" customWidth="1"/>
    <col min="12552" max="12552" width="29.42578125" style="55" customWidth="1"/>
    <col min="12553" max="12553" width="6.28515625" style="55" customWidth="1"/>
    <col min="12554" max="12554" width="4.28515625" style="55" customWidth="1"/>
    <col min="12555" max="12555" width="6.42578125" style="55" customWidth="1"/>
    <col min="12556" max="12556" width="3.28515625" style="55" customWidth="1"/>
    <col min="12557" max="12557" width="6" style="55" customWidth="1"/>
    <col min="12558" max="12558" width="5.7109375" style="55" bestFit="1" customWidth="1"/>
    <col min="12559" max="12559" width="7" style="55" customWidth="1"/>
    <col min="12560" max="12560" width="5.42578125" style="55" customWidth="1"/>
    <col min="12561" max="12561" width="5" style="55" customWidth="1"/>
    <col min="12562" max="12562" width="6" style="55" bestFit="1" customWidth="1"/>
    <col min="12563" max="12563" width="6.140625" style="55" customWidth="1"/>
    <col min="12564" max="12564" width="16.5703125" style="55" customWidth="1"/>
    <col min="12565" max="12805" width="11.42578125" style="55"/>
    <col min="12806" max="12806" width="3.85546875" style="55" customWidth="1"/>
    <col min="12807" max="12807" width="49.7109375" style="55" customWidth="1"/>
    <col min="12808" max="12808" width="29.42578125" style="55" customWidth="1"/>
    <col min="12809" max="12809" width="6.28515625" style="55" customWidth="1"/>
    <col min="12810" max="12810" width="4.28515625" style="55" customWidth="1"/>
    <col min="12811" max="12811" width="6.42578125" style="55" customWidth="1"/>
    <col min="12812" max="12812" width="3.28515625" style="55" customWidth="1"/>
    <col min="12813" max="12813" width="6" style="55" customWidth="1"/>
    <col min="12814" max="12814" width="5.7109375" style="55" bestFit="1" customWidth="1"/>
    <col min="12815" max="12815" width="7" style="55" customWidth="1"/>
    <col min="12816" max="12816" width="5.42578125" style="55" customWidth="1"/>
    <col min="12817" max="12817" width="5" style="55" customWidth="1"/>
    <col min="12818" max="12818" width="6" style="55" bestFit="1" customWidth="1"/>
    <col min="12819" max="12819" width="6.140625" style="55" customWidth="1"/>
    <col min="12820" max="12820" width="16.5703125" style="55" customWidth="1"/>
    <col min="12821" max="13061" width="11.42578125" style="55"/>
    <col min="13062" max="13062" width="3.85546875" style="55" customWidth="1"/>
    <col min="13063" max="13063" width="49.7109375" style="55" customWidth="1"/>
    <col min="13064" max="13064" width="29.42578125" style="55" customWidth="1"/>
    <col min="13065" max="13065" width="6.28515625" style="55" customWidth="1"/>
    <col min="13066" max="13066" width="4.28515625" style="55" customWidth="1"/>
    <col min="13067" max="13067" width="6.42578125" style="55" customWidth="1"/>
    <col min="13068" max="13068" width="3.28515625" style="55" customWidth="1"/>
    <col min="13069" max="13069" width="6" style="55" customWidth="1"/>
    <col min="13070" max="13070" width="5.7109375" style="55" bestFit="1" customWidth="1"/>
    <col min="13071" max="13071" width="7" style="55" customWidth="1"/>
    <col min="13072" max="13072" width="5.42578125" style="55" customWidth="1"/>
    <col min="13073" max="13073" width="5" style="55" customWidth="1"/>
    <col min="13074" max="13074" width="6" style="55" bestFit="1" customWidth="1"/>
    <col min="13075" max="13075" width="6.140625" style="55" customWidth="1"/>
    <col min="13076" max="13076" width="16.5703125" style="55" customWidth="1"/>
    <col min="13077" max="13317" width="11.42578125" style="55"/>
    <col min="13318" max="13318" width="3.85546875" style="55" customWidth="1"/>
    <col min="13319" max="13319" width="49.7109375" style="55" customWidth="1"/>
    <col min="13320" max="13320" width="29.42578125" style="55" customWidth="1"/>
    <col min="13321" max="13321" width="6.28515625" style="55" customWidth="1"/>
    <col min="13322" max="13322" width="4.28515625" style="55" customWidth="1"/>
    <col min="13323" max="13323" width="6.42578125" style="55" customWidth="1"/>
    <col min="13324" max="13324" width="3.28515625" style="55" customWidth="1"/>
    <col min="13325" max="13325" width="6" style="55" customWidth="1"/>
    <col min="13326" max="13326" width="5.7109375" style="55" bestFit="1" customWidth="1"/>
    <col min="13327" max="13327" width="7" style="55" customWidth="1"/>
    <col min="13328" max="13328" width="5.42578125" style="55" customWidth="1"/>
    <col min="13329" max="13329" width="5" style="55" customWidth="1"/>
    <col min="13330" max="13330" width="6" style="55" bestFit="1" customWidth="1"/>
    <col min="13331" max="13331" width="6.140625" style="55" customWidth="1"/>
    <col min="13332" max="13332" width="16.5703125" style="55" customWidth="1"/>
    <col min="13333" max="13573" width="11.42578125" style="55"/>
    <col min="13574" max="13574" width="3.85546875" style="55" customWidth="1"/>
    <col min="13575" max="13575" width="49.7109375" style="55" customWidth="1"/>
    <col min="13576" max="13576" width="29.42578125" style="55" customWidth="1"/>
    <col min="13577" max="13577" width="6.28515625" style="55" customWidth="1"/>
    <col min="13578" max="13578" width="4.28515625" style="55" customWidth="1"/>
    <col min="13579" max="13579" width="6.42578125" style="55" customWidth="1"/>
    <col min="13580" max="13580" width="3.28515625" style="55" customWidth="1"/>
    <col min="13581" max="13581" width="6" style="55" customWidth="1"/>
    <col min="13582" max="13582" width="5.7109375" style="55" bestFit="1" customWidth="1"/>
    <col min="13583" max="13583" width="7" style="55" customWidth="1"/>
    <col min="13584" max="13584" width="5.42578125" style="55" customWidth="1"/>
    <col min="13585" max="13585" width="5" style="55" customWidth="1"/>
    <col min="13586" max="13586" width="6" style="55" bestFit="1" customWidth="1"/>
    <col min="13587" max="13587" width="6.140625" style="55" customWidth="1"/>
    <col min="13588" max="13588" width="16.5703125" style="55" customWidth="1"/>
    <col min="13589" max="13829" width="11.42578125" style="55"/>
    <col min="13830" max="13830" width="3.85546875" style="55" customWidth="1"/>
    <col min="13831" max="13831" width="49.7109375" style="55" customWidth="1"/>
    <col min="13832" max="13832" width="29.42578125" style="55" customWidth="1"/>
    <col min="13833" max="13833" width="6.28515625" style="55" customWidth="1"/>
    <col min="13834" max="13834" width="4.28515625" style="55" customWidth="1"/>
    <col min="13835" max="13835" width="6.42578125" style="55" customWidth="1"/>
    <col min="13836" max="13836" width="3.28515625" style="55" customWidth="1"/>
    <col min="13837" max="13837" width="6" style="55" customWidth="1"/>
    <col min="13838" max="13838" width="5.7109375" style="55" bestFit="1" customWidth="1"/>
    <col min="13839" max="13839" width="7" style="55" customWidth="1"/>
    <col min="13840" max="13840" width="5.42578125" style="55" customWidth="1"/>
    <col min="13841" max="13841" width="5" style="55" customWidth="1"/>
    <col min="13842" max="13842" width="6" style="55" bestFit="1" customWidth="1"/>
    <col min="13843" max="13843" width="6.140625" style="55" customWidth="1"/>
    <col min="13844" max="13844" width="16.5703125" style="55" customWidth="1"/>
    <col min="13845" max="14085" width="11.42578125" style="55"/>
    <col min="14086" max="14086" width="3.85546875" style="55" customWidth="1"/>
    <col min="14087" max="14087" width="49.7109375" style="55" customWidth="1"/>
    <col min="14088" max="14088" width="29.42578125" style="55" customWidth="1"/>
    <col min="14089" max="14089" width="6.28515625" style="55" customWidth="1"/>
    <col min="14090" max="14090" width="4.28515625" style="55" customWidth="1"/>
    <col min="14091" max="14091" width="6.42578125" style="55" customWidth="1"/>
    <col min="14092" max="14092" width="3.28515625" style="55" customWidth="1"/>
    <col min="14093" max="14093" width="6" style="55" customWidth="1"/>
    <col min="14094" max="14094" width="5.7109375" style="55" bestFit="1" customWidth="1"/>
    <col min="14095" max="14095" width="7" style="55" customWidth="1"/>
    <col min="14096" max="14096" width="5.42578125" style="55" customWidth="1"/>
    <col min="14097" max="14097" width="5" style="55" customWidth="1"/>
    <col min="14098" max="14098" width="6" style="55" bestFit="1" customWidth="1"/>
    <col min="14099" max="14099" width="6.140625" style="55" customWidth="1"/>
    <col min="14100" max="14100" width="16.5703125" style="55" customWidth="1"/>
    <col min="14101" max="14341" width="11.42578125" style="55"/>
    <col min="14342" max="14342" width="3.85546875" style="55" customWidth="1"/>
    <col min="14343" max="14343" width="49.7109375" style="55" customWidth="1"/>
    <col min="14344" max="14344" width="29.42578125" style="55" customWidth="1"/>
    <col min="14345" max="14345" width="6.28515625" style="55" customWidth="1"/>
    <col min="14346" max="14346" width="4.28515625" style="55" customWidth="1"/>
    <col min="14347" max="14347" width="6.42578125" style="55" customWidth="1"/>
    <col min="14348" max="14348" width="3.28515625" style="55" customWidth="1"/>
    <col min="14349" max="14349" width="6" style="55" customWidth="1"/>
    <col min="14350" max="14350" width="5.7109375" style="55" bestFit="1" customWidth="1"/>
    <col min="14351" max="14351" width="7" style="55" customWidth="1"/>
    <col min="14352" max="14352" width="5.42578125" style="55" customWidth="1"/>
    <col min="14353" max="14353" width="5" style="55" customWidth="1"/>
    <col min="14354" max="14354" width="6" style="55" bestFit="1" customWidth="1"/>
    <col min="14355" max="14355" width="6.140625" style="55" customWidth="1"/>
    <col min="14356" max="14356" width="16.5703125" style="55" customWidth="1"/>
    <col min="14357" max="14597" width="11.42578125" style="55"/>
    <col min="14598" max="14598" width="3.85546875" style="55" customWidth="1"/>
    <col min="14599" max="14599" width="49.7109375" style="55" customWidth="1"/>
    <col min="14600" max="14600" width="29.42578125" style="55" customWidth="1"/>
    <col min="14601" max="14601" width="6.28515625" style="55" customWidth="1"/>
    <col min="14602" max="14602" width="4.28515625" style="55" customWidth="1"/>
    <col min="14603" max="14603" width="6.42578125" style="55" customWidth="1"/>
    <col min="14604" max="14604" width="3.28515625" style="55" customWidth="1"/>
    <col min="14605" max="14605" width="6" style="55" customWidth="1"/>
    <col min="14606" max="14606" width="5.7109375" style="55" bestFit="1" customWidth="1"/>
    <col min="14607" max="14607" width="7" style="55" customWidth="1"/>
    <col min="14608" max="14608" width="5.42578125" style="55" customWidth="1"/>
    <col min="14609" max="14609" width="5" style="55" customWidth="1"/>
    <col min="14610" max="14610" width="6" style="55" bestFit="1" customWidth="1"/>
    <col min="14611" max="14611" width="6.140625" style="55" customWidth="1"/>
    <col min="14612" max="14612" width="16.5703125" style="55" customWidth="1"/>
    <col min="14613" max="14853" width="11.42578125" style="55"/>
    <col min="14854" max="14854" width="3.85546875" style="55" customWidth="1"/>
    <col min="14855" max="14855" width="49.7109375" style="55" customWidth="1"/>
    <col min="14856" max="14856" width="29.42578125" style="55" customWidth="1"/>
    <col min="14857" max="14857" width="6.28515625" style="55" customWidth="1"/>
    <col min="14858" max="14858" width="4.28515625" style="55" customWidth="1"/>
    <col min="14859" max="14859" width="6.42578125" style="55" customWidth="1"/>
    <col min="14860" max="14860" width="3.28515625" style="55" customWidth="1"/>
    <col min="14861" max="14861" width="6" style="55" customWidth="1"/>
    <col min="14862" max="14862" width="5.7109375" style="55" bestFit="1" customWidth="1"/>
    <col min="14863" max="14863" width="7" style="55" customWidth="1"/>
    <col min="14864" max="14864" width="5.42578125" style="55" customWidth="1"/>
    <col min="14865" max="14865" width="5" style="55" customWidth="1"/>
    <col min="14866" max="14866" width="6" style="55" bestFit="1" customWidth="1"/>
    <col min="14867" max="14867" width="6.140625" style="55" customWidth="1"/>
    <col min="14868" max="14868" width="16.5703125" style="55" customWidth="1"/>
    <col min="14869" max="15109" width="11.42578125" style="55"/>
    <col min="15110" max="15110" width="3.85546875" style="55" customWidth="1"/>
    <col min="15111" max="15111" width="49.7109375" style="55" customWidth="1"/>
    <col min="15112" max="15112" width="29.42578125" style="55" customWidth="1"/>
    <col min="15113" max="15113" width="6.28515625" style="55" customWidth="1"/>
    <col min="15114" max="15114" width="4.28515625" style="55" customWidth="1"/>
    <col min="15115" max="15115" width="6.42578125" style="55" customWidth="1"/>
    <col min="15116" max="15116" width="3.28515625" style="55" customWidth="1"/>
    <col min="15117" max="15117" width="6" style="55" customWidth="1"/>
    <col min="15118" max="15118" width="5.7109375" style="55" bestFit="1" customWidth="1"/>
    <col min="15119" max="15119" width="7" style="55" customWidth="1"/>
    <col min="15120" max="15120" width="5.42578125" style="55" customWidth="1"/>
    <col min="15121" max="15121" width="5" style="55" customWidth="1"/>
    <col min="15122" max="15122" width="6" style="55" bestFit="1" customWidth="1"/>
    <col min="15123" max="15123" width="6.140625" style="55" customWidth="1"/>
    <col min="15124" max="15124" width="16.5703125" style="55" customWidth="1"/>
    <col min="15125" max="15365" width="11.42578125" style="55"/>
    <col min="15366" max="15366" width="3.85546875" style="55" customWidth="1"/>
    <col min="15367" max="15367" width="49.7109375" style="55" customWidth="1"/>
    <col min="15368" max="15368" width="29.42578125" style="55" customWidth="1"/>
    <col min="15369" max="15369" width="6.28515625" style="55" customWidth="1"/>
    <col min="15370" max="15370" width="4.28515625" style="55" customWidth="1"/>
    <col min="15371" max="15371" width="6.42578125" style="55" customWidth="1"/>
    <col min="15372" max="15372" width="3.28515625" style="55" customWidth="1"/>
    <col min="15373" max="15373" width="6" style="55" customWidth="1"/>
    <col min="15374" max="15374" width="5.7109375" style="55" bestFit="1" customWidth="1"/>
    <col min="15375" max="15375" width="7" style="55" customWidth="1"/>
    <col min="15376" max="15376" width="5.42578125" style="55" customWidth="1"/>
    <col min="15377" max="15377" width="5" style="55" customWidth="1"/>
    <col min="15378" max="15378" width="6" style="55" bestFit="1" customWidth="1"/>
    <col min="15379" max="15379" width="6.140625" style="55" customWidth="1"/>
    <col min="15380" max="15380" width="16.5703125" style="55" customWidth="1"/>
    <col min="15381" max="15621" width="11.42578125" style="55"/>
    <col min="15622" max="15622" width="3.85546875" style="55" customWidth="1"/>
    <col min="15623" max="15623" width="49.7109375" style="55" customWidth="1"/>
    <col min="15624" max="15624" width="29.42578125" style="55" customWidth="1"/>
    <col min="15625" max="15625" width="6.28515625" style="55" customWidth="1"/>
    <col min="15626" max="15626" width="4.28515625" style="55" customWidth="1"/>
    <col min="15627" max="15627" width="6.42578125" style="55" customWidth="1"/>
    <col min="15628" max="15628" width="3.28515625" style="55" customWidth="1"/>
    <col min="15629" max="15629" width="6" style="55" customWidth="1"/>
    <col min="15630" max="15630" width="5.7109375" style="55" bestFit="1" customWidth="1"/>
    <col min="15631" max="15631" width="7" style="55" customWidth="1"/>
    <col min="15632" max="15632" width="5.42578125" style="55" customWidth="1"/>
    <col min="15633" max="15633" width="5" style="55" customWidth="1"/>
    <col min="15634" max="15634" width="6" style="55" bestFit="1" customWidth="1"/>
    <col min="15635" max="15635" width="6.140625" style="55" customWidth="1"/>
    <col min="15636" max="15636" width="16.5703125" style="55" customWidth="1"/>
    <col min="15637" max="15877" width="11.42578125" style="55"/>
    <col min="15878" max="15878" width="3.85546875" style="55" customWidth="1"/>
    <col min="15879" max="15879" width="49.7109375" style="55" customWidth="1"/>
    <col min="15880" max="15880" width="29.42578125" style="55" customWidth="1"/>
    <col min="15881" max="15881" width="6.28515625" style="55" customWidth="1"/>
    <col min="15882" max="15882" width="4.28515625" style="55" customWidth="1"/>
    <col min="15883" max="15883" width="6.42578125" style="55" customWidth="1"/>
    <col min="15884" max="15884" width="3.28515625" style="55" customWidth="1"/>
    <col min="15885" max="15885" width="6" style="55" customWidth="1"/>
    <col min="15886" max="15886" width="5.7109375" style="55" bestFit="1" customWidth="1"/>
    <col min="15887" max="15887" width="7" style="55" customWidth="1"/>
    <col min="15888" max="15888" width="5.42578125" style="55" customWidth="1"/>
    <col min="15889" max="15889" width="5" style="55" customWidth="1"/>
    <col min="15890" max="15890" width="6" style="55" bestFit="1" customWidth="1"/>
    <col min="15891" max="15891" width="6.140625" style="55" customWidth="1"/>
    <col min="15892" max="15892" width="16.5703125" style="55" customWidth="1"/>
    <col min="15893" max="16133" width="11.42578125" style="55"/>
    <col min="16134" max="16134" width="3.85546875" style="55" customWidth="1"/>
    <col min="16135" max="16135" width="49.7109375" style="55" customWidth="1"/>
    <col min="16136" max="16136" width="29.42578125" style="55" customWidth="1"/>
    <col min="16137" max="16137" width="6.28515625" style="55" customWidth="1"/>
    <col min="16138" max="16138" width="4.28515625" style="55" customWidth="1"/>
    <col min="16139" max="16139" width="6.42578125" style="55" customWidth="1"/>
    <col min="16140" max="16140" width="3.28515625" style="55" customWidth="1"/>
    <col min="16141" max="16141" width="6" style="55" customWidth="1"/>
    <col min="16142" max="16142" width="5.7109375" style="55" bestFit="1" customWidth="1"/>
    <col min="16143" max="16143" width="7" style="55" customWidth="1"/>
    <col min="16144" max="16144" width="5.42578125" style="55" customWidth="1"/>
    <col min="16145" max="16145" width="5" style="55" customWidth="1"/>
    <col min="16146" max="16146" width="6" style="55" bestFit="1" customWidth="1"/>
    <col min="16147" max="16147" width="6.140625" style="55" customWidth="1"/>
    <col min="16148" max="16148" width="16.5703125" style="55" customWidth="1"/>
    <col min="16149" max="16384" width="11.42578125" style="55"/>
  </cols>
  <sheetData>
    <row r="1" spans="1:26" ht="15" customHeight="1">
      <c r="B1" s="5845" t="str">
        <f>'Recap Sheet'!A1</f>
        <v>South Carolina School Food Service Purchasing Alliance,Inc</v>
      </c>
      <c r="C1" s="5845"/>
      <c r="D1" s="5845"/>
      <c r="E1" s="5845"/>
      <c r="F1" s="5845"/>
      <c r="G1" s="5845"/>
      <c r="H1" s="5845"/>
      <c r="I1" s="5845"/>
      <c r="J1" s="5845"/>
      <c r="K1" s="5845"/>
      <c r="L1" s="5845"/>
      <c r="M1" s="5845"/>
    </row>
    <row r="2" spans="1:26" ht="15" customHeight="1">
      <c r="B2" s="5845" t="str">
        <f>'Recap Sheet'!A2</f>
        <v>Solicitation #B00002425</v>
      </c>
      <c r="C2" s="5845"/>
      <c r="D2" s="5160"/>
      <c r="E2" s="5161"/>
      <c r="F2" s="5846" t="str">
        <f>'Recap Sheet'!B2</f>
        <v>Bid Period: August 1, 2024 - July 31, 2025</v>
      </c>
      <c r="G2" s="5846"/>
      <c r="H2" s="5846"/>
      <c r="I2" s="5846"/>
      <c r="J2" s="5846"/>
      <c r="K2" s="5846"/>
      <c r="L2" s="5846"/>
      <c r="M2" s="5846"/>
    </row>
    <row r="3" spans="1:26" ht="18" customHeight="1" thickBot="1">
      <c r="A3" s="2202"/>
      <c r="B3" s="115" t="str">
        <f>'Recap Sheet'!A3</f>
        <v xml:space="preserve">School Food Authority or Agency Name: </v>
      </c>
      <c r="D3" s="175"/>
      <c r="E3" s="37"/>
      <c r="F3" s="5860" t="str">
        <f>'Recap Sheet'!A4</f>
        <v xml:space="preserve">Bidder's Name: </v>
      </c>
      <c r="G3" s="5860"/>
      <c r="H3" s="5860"/>
      <c r="I3" s="5860"/>
      <c r="J3" s="5860"/>
      <c r="K3" s="5860"/>
      <c r="L3" s="5860"/>
      <c r="M3" s="5860"/>
      <c r="N3" s="5860"/>
      <c r="O3" s="2359"/>
      <c r="P3" s="2359"/>
      <c r="Q3" s="2359"/>
      <c r="R3" s="115"/>
    </row>
    <row r="4" spans="1:26" s="6" customFormat="1" ht="18.75" customHeight="1" thickBot="1">
      <c r="A4" s="2223" t="s">
        <v>2265</v>
      </c>
      <c r="B4" s="116" t="str">
        <f>'Recap Sheet'!B3</f>
        <v>Lexington Richland School District Five</v>
      </c>
      <c r="C4" s="128" t="s">
        <v>19</v>
      </c>
      <c r="D4" s="177"/>
      <c r="E4" s="131"/>
      <c r="F4" s="5861">
        <f>'Recap Sheet'!B4</f>
        <v>0</v>
      </c>
      <c r="G4" s="5852"/>
      <c r="H4" s="5852"/>
      <c r="I4" s="5852"/>
      <c r="J4" s="5852"/>
      <c r="K4" s="5852"/>
      <c r="L4" s="5852"/>
      <c r="M4" s="5852"/>
      <c r="N4" s="5853"/>
      <c r="O4" s="2358"/>
      <c r="P4" s="2358"/>
      <c r="Q4" s="2358"/>
      <c r="R4" s="171"/>
      <c r="S4" s="145" t="s">
        <v>121</v>
      </c>
      <c r="T4" s="122"/>
      <c r="U4" s="122"/>
      <c r="V4" s="122"/>
      <c r="W4" s="122"/>
      <c r="X4" s="122"/>
      <c r="Y4" s="207"/>
    </row>
    <row r="5" spans="1:26" s="6" customFormat="1" ht="15" customHeight="1" thickBot="1">
      <c r="A5" s="2223">
        <v>6000</v>
      </c>
      <c r="B5" s="110" t="s">
        <v>20</v>
      </c>
      <c r="C5" s="129" t="s">
        <v>2791</v>
      </c>
      <c r="D5" s="2256"/>
      <c r="E5" s="132"/>
      <c r="F5" s="112"/>
      <c r="G5" s="5859" t="s">
        <v>0</v>
      </c>
      <c r="H5" s="5859"/>
      <c r="I5" s="5859"/>
      <c r="J5" s="5859"/>
      <c r="K5" s="5859"/>
      <c r="L5" s="118">
        <f>'Recap Sheet'!B5</f>
        <v>0</v>
      </c>
      <c r="M5" s="109"/>
      <c r="N5" s="113"/>
      <c r="O5" s="2370" t="s">
        <v>2742</v>
      </c>
      <c r="P5" s="5856" t="s">
        <v>2750</v>
      </c>
      <c r="Q5" s="5848" t="s">
        <v>2751</v>
      </c>
      <c r="R5" s="172" t="s">
        <v>1148</v>
      </c>
      <c r="S5" s="146" t="s">
        <v>122</v>
      </c>
      <c r="T5" s="60" t="s">
        <v>121</v>
      </c>
      <c r="U5" s="60" t="s">
        <v>1314</v>
      </c>
      <c r="V5" s="2504" t="s">
        <v>2777</v>
      </c>
      <c r="W5" s="201" t="s">
        <v>123</v>
      </c>
      <c r="X5" s="4940" t="s">
        <v>1315</v>
      </c>
      <c r="Y5" s="105" t="s">
        <v>3075</v>
      </c>
      <c r="Z5" s="4935"/>
    </row>
    <row r="6" spans="1:26" ht="15" customHeight="1">
      <c r="A6" s="2145" t="s">
        <v>2244</v>
      </c>
      <c r="B6" s="16"/>
      <c r="C6" s="129" t="s">
        <v>2794</v>
      </c>
      <c r="D6" s="2252" t="s">
        <v>2281</v>
      </c>
      <c r="E6" s="133" t="s">
        <v>21</v>
      </c>
      <c r="F6" s="140" t="s">
        <v>22</v>
      </c>
      <c r="G6" s="60" t="s">
        <v>23</v>
      </c>
      <c r="H6" s="77" t="s">
        <v>24</v>
      </c>
      <c r="I6" s="60" t="s">
        <v>25</v>
      </c>
      <c r="J6" s="60" t="s">
        <v>26</v>
      </c>
      <c r="K6" s="77" t="s">
        <v>27</v>
      </c>
      <c r="L6" s="60" t="s">
        <v>28</v>
      </c>
      <c r="M6" s="106" t="s">
        <v>29</v>
      </c>
      <c r="N6" s="111" t="s">
        <v>30</v>
      </c>
      <c r="O6" s="2371" t="s">
        <v>2743</v>
      </c>
      <c r="P6" s="5857"/>
      <c r="Q6" s="5849"/>
      <c r="R6" s="105" t="s">
        <v>1149</v>
      </c>
      <c r="S6" s="146" t="s">
        <v>124</v>
      </c>
      <c r="T6" s="60" t="s">
        <v>1151</v>
      </c>
      <c r="U6" s="60" t="s">
        <v>3032</v>
      </c>
      <c r="V6" s="60" t="s">
        <v>2776</v>
      </c>
      <c r="W6" s="60" t="s">
        <v>1313</v>
      </c>
      <c r="X6" s="4941" t="s">
        <v>1154</v>
      </c>
      <c r="Y6" s="105" t="s">
        <v>3076</v>
      </c>
      <c r="Z6" s="4933"/>
    </row>
    <row r="7" spans="1:26" ht="15" customHeight="1" thickBot="1">
      <c r="A7" s="2224" t="s">
        <v>2245</v>
      </c>
      <c r="B7" s="96"/>
      <c r="C7" s="2539" t="s">
        <v>2795</v>
      </c>
      <c r="D7" s="17" t="s">
        <v>31</v>
      </c>
      <c r="E7" s="134" t="s">
        <v>31</v>
      </c>
      <c r="F7" s="141" t="s">
        <v>32</v>
      </c>
      <c r="G7" s="98" t="s">
        <v>33</v>
      </c>
      <c r="H7" s="99" t="s">
        <v>34</v>
      </c>
      <c r="I7" s="98" t="s">
        <v>35</v>
      </c>
      <c r="J7" s="98" t="s">
        <v>27</v>
      </c>
      <c r="K7" s="99" t="s">
        <v>36</v>
      </c>
      <c r="L7" s="98" t="s">
        <v>37</v>
      </c>
      <c r="M7" s="98" t="s">
        <v>36</v>
      </c>
      <c r="N7" s="100" t="s">
        <v>27</v>
      </c>
      <c r="O7" s="2372" t="s">
        <v>31</v>
      </c>
      <c r="P7" s="5858"/>
      <c r="Q7" s="5850"/>
      <c r="R7" s="98" t="s">
        <v>1150</v>
      </c>
      <c r="S7" s="143" t="s">
        <v>126</v>
      </c>
      <c r="T7" s="98" t="s">
        <v>1152</v>
      </c>
      <c r="U7" s="98" t="s">
        <v>3033</v>
      </c>
      <c r="V7" s="98" t="s">
        <v>2775</v>
      </c>
      <c r="W7" s="163" t="s">
        <v>36</v>
      </c>
      <c r="X7" s="163" t="s">
        <v>38</v>
      </c>
      <c r="Y7" s="4934" t="s">
        <v>2745</v>
      </c>
      <c r="Z7" s="4933"/>
    </row>
    <row r="8" spans="1:26" ht="15" customHeight="1" thickBot="1">
      <c r="A8" s="12"/>
      <c r="B8" s="95" t="s">
        <v>2766</v>
      </c>
      <c r="C8" s="12"/>
      <c r="D8" s="10"/>
      <c r="E8" s="135"/>
      <c r="F8" s="12"/>
      <c r="G8" s="67"/>
      <c r="H8" s="75"/>
      <c r="I8" s="11"/>
      <c r="J8" s="10"/>
      <c r="K8" s="75"/>
      <c r="L8" s="11"/>
      <c r="M8" s="11"/>
      <c r="N8" s="188"/>
      <c r="O8" s="200" t="s">
        <v>2767</v>
      </c>
      <c r="P8" s="2475">
        <v>100883</v>
      </c>
      <c r="Q8" s="2530" t="s">
        <v>2768</v>
      </c>
      <c r="R8" s="2530"/>
      <c r="S8" s="2476">
        <v>2.0903</v>
      </c>
      <c r="T8" s="2476"/>
      <c r="U8" s="2476"/>
      <c r="V8" s="2476"/>
      <c r="W8" s="66"/>
      <c r="X8" s="4557"/>
      <c r="Y8" s="4557"/>
      <c r="Z8" s="4933"/>
    </row>
    <row r="9" spans="1:26" ht="15" customHeight="1" thickBot="1">
      <c r="A9" s="4530"/>
      <c r="B9" s="164"/>
      <c r="C9" s="12"/>
      <c r="D9" s="3082"/>
      <c r="E9" s="4531"/>
      <c r="F9" s="12"/>
      <c r="G9" s="67"/>
      <c r="H9" s="4463"/>
      <c r="I9" s="4505"/>
      <c r="J9" s="3082"/>
      <c r="K9" s="4463"/>
      <c r="L9" s="4505"/>
      <c r="M9" s="4505"/>
      <c r="N9" s="4532"/>
      <c r="O9" s="4936" t="s">
        <v>3592</v>
      </c>
      <c r="P9" s="4937" t="s">
        <v>3066</v>
      </c>
      <c r="Q9" s="4938" t="s">
        <v>2768</v>
      </c>
      <c r="R9" s="4938"/>
      <c r="S9" s="4939">
        <v>1.5880000000000001</v>
      </c>
      <c r="T9" s="2476" t="s">
        <v>3593</v>
      </c>
      <c r="U9" s="2476" t="s">
        <v>3071</v>
      </c>
      <c r="V9" s="4558" t="s">
        <v>2768</v>
      </c>
      <c r="W9" s="4557"/>
      <c r="X9" s="4557"/>
      <c r="Y9" s="2476">
        <v>1.5880000000000001</v>
      </c>
      <c r="Z9" s="4933"/>
    </row>
    <row r="10" spans="1:26" s="71" customFormat="1" ht="15" customHeight="1" thickBot="1">
      <c r="A10" s="4501">
        <v>4001</v>
      </c>
      <c r="B10" s="4629" t="s">
        <v>1719</v>
      </c>
      <c r="C10" s="4076" t="s">
        <v>2340</v>
      </c>
      <c r="D10" s="3882">
        <v>16250</v>
      </c>
      <c r="E10" s="4120"/>
      <c r="F10" s="3882" t="s">
        <v>1649</v>
      </c>
      <c r="G10" s="4502">
        <v>84</v>
      </c>
      <c r="H10" s="655"/>
      <c r="I10" s="2455">
        <f>ROUND(H10*G10/G10,2)</f>
        <v>0</v>
      </c>
      <c r="J10" s="4121" t="s">
        <v>39</v>
      </c>
      <c r="K10" s="4122">
        <v>78.599999999999994</v>
      </c>
      <c r="L10" s="4503">
        <f>IF(OR(ISBLANK(K10),K10=0,H10=0,ISBLANK(H10)),,ROUND(K10+$L$5,2))</f>
        <v>0</v>
      </c>
      <c r="M10" s="4009">
        <f>ROUND(I10*L10,2)</f>
        <v>0</v>
      </c>
      <c r="N10" s="3838">
        <f>ROUND(L10/G10,4)</f>
        <v>0</v>
      </c>
      <c r="O10" s="2556">
        <v>16300</v>
      </c>
      <c r="P10" s="4535" t="s">
        <v>1649</v>
      </c>
      <c r="Q10" s="2560">
        <v>84</v>
      </c>
      <c r="R10" s="4536">
        <v>33</v>
      </c>
      <c r="S10" s="4081">
        <v>25.2</v>
      </c>
      <c r="T10" s="4945">
        <f>ROUND($S$8*S10,2)</f>
        <v>52.68</v>
      </c>
      <c r="U10" s="4537">
        <f>IF(ISBLANK(O10),,R10+T10)</f>
        <v>85.68</v>
      </c>
      <c r="V10" s="3476" t="s">
        <v>2778</v>
      </c>
      <c r="W10" s="3887" t="b">
        <f>IF(ISNUMBER(K10),IF(V10="Y",(K10-T10)))</f>
        <v>0</v>
      </c>
      <c r="X10" s="3977">
        <f>W10/G10</f>
        <v>0</v>
      </c>
      <c r="Y10" s="3778">
        <f>IF(V10="N",IF(ISNUMBER(R10),(R10)/Q10))</f>
        <v>0.39285714285714285</v>
      </c>
    </row>
    <row r="11" spans="1:26" s="71" customFormat="1" ht="15" customHeight="1">
      <c r="A11" s="861"/>
      <c r="B11" s="813" t="s">
        <v>1720</v>
      </c>
      <c r="C11" s="814"/>
      <c r="D11" s="876"/>
      <c r="E11" s="852"/>
      <c r="F11" s="853"/>
      <c r="G11" s="854"/>
      <c r="H11" s="860"/>
      <c r="I11" s="814"/>
      <c r="J11" s="861"/>
      <c r="K11" s="862"/>
      <c r="L11" s="863"/>
      <c r="M11" s="864"/>
      <c r="N11" s="3848"/>
      <c r="O11" s="2377"/>
      <c r="P11" s="1816"/>
      <c r="Q11" s="2389"/>
      <c r="R11" s="865"/>
      <c r="S11" s="866"/>
      <c r="T11" s="866"/>
      <c r="U11" s="867"/>
      <c r="V11" s="867"/>
      <c r="W11" s="867"/>
      <c r="X11" s="866"/>
      <c r="Y11" s="2469"/>
    </row>
    <row r="12" spans="1:26" s="71" customFormat="1" ht="15" customHeight="1">
      <c r="A12" s="861"/>
      <c r="B12" s="813" t="s">
        <v>1721</v>
      </c>
      <c r="C12" s="814"/>
      <c r="D12" s="1816"/>
      <c r="E12" s="852"/>
      <c r="F12" s="853"/>
      <c r="G12" s="854"/>
      <c r="H12" s="816"/>
      <c r="I12" s="814"/>
      <c r="J12" s="861"/>
      <c r="K12" s="862"/>
      <c r="L12" s="863"/>
      <c r="M12" s="864"/>
      <c r="N12" s="3848"/>
      <c r="O12" s="2377"/>
      <c r="P12" s="2447"/>
      <c r="Q12" s="2389"/>
      <c r="R12" s="865"/>
      <c r="S12" s="866"/>
      <c r="T12" s="866"/>
      <c r="U12" s="867"/>
      <c r="V12" s="867"/>
      <c r="W12" s="867"/>
      <c r="X12" s="866"/>
      <c r="Y12" s="2469"/>
    </row>
    <row r="13" spans="1:26" s="71" customFormat="1" ht="15" customHeight="1">
      <c r="A13" s="861"/>
      <c r="B13" s="813" t="s">
        <v>1722</v>
      </c>
      <c r="C13" s="814"/>
      <c r="D13" s="649"/>
      <c r="E13" s="852"/>
      <c r="F13" s="853"/>
      <c r="G13" s="854"/>
      <c r="H13" s="816"/>
      <c r="I13" s="814"/>
      <c r="J13" s="861"/>
      <c r="K13" s="862"/>
      <c r="L13" s="863"/>
      <c r="M13" s="864"/>
      <c r="N13" s="3848"/>
      <c r="O13" s="2479"/>
      <c r="P13" s="1265"/>
      <c r="Q13" s="1202"/>
      <c r="R13" s="865"/>
      <c r="S13" s="866"/>
      <c r="T13" s="866"/>
      <c r="U13" s="867"/>
      <c r="V13" s="867"/>
      <c r="W13" s="867"/>
      <c r="X13" s="866"/>
      <c r="Y13" s="2469"/>
    </row>
    <row r="14" spans="1:26" s="71" customFormat="1" ht="15" customHeight="1">
      <c r="A14" s="861"/>
      <c r="B14" s="813"/>
      <c r="C14" s="814"/>
      <c r="D14" s="649"/>
      <c r="E14" s="852"/>
      <c r="F14" s="853"/>
      <c r="G14" s="854"/>
      <c r="H14" s="816"/>
      <c r="I14" s="814"/>
      <c r="J14" s="861"/>
      <c r="K14" s="862"/>
      <c r="L14" s="863"/>
      <c r="M14" s="864"/>
      <c r="N14" s="3848"/>
      <c r="O14" s="2522"/>
      <c r="P14" s="2523"/>
      <c r="Q14" s="2524"/>
      <c r="R14" s="865"/>
      <c r="S14" s="866"/>
      <c r="T14" s="866"/>
      <c r="U14" s="867"/>
      <c r="V14" s="867"/>
      <c r="W14" s="867"/>
      <c r="X14" s="866"/>
      <c r="Y14" s="2469"/>
    </row>
    <row r="15" spans="1:26" s="71" customFormat="1" ht="15" customHeight="1" thickBot="1">
      <c r="A15" s="2107"/>
      <c r="B15" s="287" t="s">
        <v>1723</v>
      </c>
      <c r="C15" s="288"/>
      <c r="D15" s="716"/>
      <c r="E15" s="701"/>
      <c r="F15" s="702"/>
      <c r="G15" s="451"/>
      <c r="H15" s="675"/>
      <c r="I15" s="676"/>
      <c r="J15" s="551"/>
      <c r="K15" s="856"/>
      <c r="L15" s="857"/>
      <c r="M15" s="554"/>
      <c r="N15" s="4200"/>
      <c r="O15" s="2477"/>
      <c r="P15" s="2478"/>
      <c r="Q15" s="716"/>
      <c r="R15" s="828"/>
      <c r="S15" s="858"/>
      <c r="T15" s="730"/>
      <c r="U15" s="859"/>
      <c r="V15" s="859"/>
      <c r="W15" s="859"/>
      <c r="X15" s="858"/>
      <c r="Y15" s="823"/>
    </row>
    <row r="16" spans="1:26" s="71" customFormat="1" ht="15" customHeight="1" thickBot="1">
      <c r="A16" s="2464">
        <v>4002</v>
      </c>
      <c r="B16" s="289" t="s">
        <v>1045</v>
      </c>
      <c r="C16" s="223" t="s">
        <v>2339</v>
      </c>
      <c r="D16" s="649">
        <v>209903</v>
      </c>
      <c r="E16" s="512"/>
      <c r="F16" s="697" t="s">
        <v>1043</v>
      </c>
      <c r="G16" s="400">
        <v>64</v>
      </c>
      <c r="H16" s="655">
        <v>30</v>
      </c>
      <c r="I16" s="660">
        <f>ROUND(H16*G16/G16,2)</f>
        <v>30</v>
      </c>
      <c r="J16" s="229" t="s">
        <v>39</v>
      </c>
      <c r="K16" s="594">
        <v>48.48</v>
      </c>
      <c r="L16" s="661">
        <f>IF(OR(ISBLANK(K16),K16=0,H16=0,ISBLANK(H16)),,ROUND(K16+$L$5,2))</f>
        <v>48.48</v>
      </c>
      <c r="M16" s="538">
        <f>ROUND(I16*L16,2)</f>
        <v>1454.4</v>
      </c>
      <c r="N16" s="3838">
        <f>ROUND(L16/G16,4)</f>
        <v>0.75749999999999995</v>
      </c>
      <c r="O16" s="2055">
        <v>209903</v>
      </c>
      <c r="P16" s="2055" t="s">
        <v>2770</v>
      </c>
      <c r="Q16" s="2055">
        <v>64</v>
      </c>
      <c r="R16" s="3439">
        <v>31.32</v>
      </c>
      <c r="S16" s="371">
        <v>10.71</v>
      </c>
      <c r="T16" s="4942">
        <f>ROUND($S$9*S16,2)</f>
        <v>17.010000000000002</v>
      </c>
      <c r="U16" s="1182">
        <f>IF(ISBLANK(O16),,R16+T16)</f>
        <v>48.33</v>
      </c>
      <c r="V16" s="3477" t="s">
        <v>2779</v>
      </c>
      <c r="W16" s="234">
        <f>IF(ISNUMBER(K16),IF(V16="Y",(K16-T16)))</f>
        <v>31.469999999999995</v>
      </c>
      <c r="X16" s="2382">
        <f>W16/G16</f>
        <v>0.49171874999999993</v>
      </c>
      <c r="Y16" s="3778" t="b">
        <f>IF(V16="N",IF(ISNUMBER(R16),(R16+T16)/Q16))</f>
        <v>0</v>
      </c>
    </row>
    <row r="17" spans="1:25" s="71" customFormat="1" ht="15" customHeight="1">
      <c r="A17" s="861"/>
      <c r="B17" s="225" t="s">
        <v>1716</v>
      </c>
      <c r="C17" s="600"/>
      <c r="D17" s="2267"/>
      <c r="E17" s="294"/>
      <c r="F17" s="600"/>
      <c r="G17" s="296"/>
      <c r="H17" s="666"/>
      <c r="I17" s="667"/>
      <c r="J17" s="295"/>
      <c r="K17" s="626"/>
      <c r="L17" s="699"/>
      <c r="M17" s="668"/>
      <c r="N17" s="3846"/>
      <c r="O17" s="2412"/>
      <c r="P17" s="2487"/>
      <c r="Q17" s="2489"/>
      <c r="R17" s="595"/>
      <c r="S17" s="371"/>
      <c r="T17" s="3272"/>
      <c r="U17" s="3444"/>
      <c r="V17" s="2501"/>
      <c r="W17" s="634"/>
      <c r="X17" s="634"/>
      <c r="Y17" s="927"/>
    </row>
    <row r="18" spans="1:25" s="71" customFormat="1" ht="15" customHeight="1">
      <c r="A18" s="861"/>
      <c r="B18" s="225" t="s">
        <v>1717</v>
      </c>
      <c r="C18" s="235" t="s">
        <v>65</v>
      </c>
      <c r="D18" s="2267"/>
      <c r="E18" s="294"/>
      <c r="F18" s="235" t="s">
        <v>65</v>
      </c>
      <c r="G18" s="226" t="s">
        <v>65</v>
      </c>
      <c r="H18" s="329"/>
      <c r="I18" s="660" t="s">
        <v>65</v>
      </c>
      <c r="J18" s="225" t="s">
        <v>65</v>
      </c>
      <c r="K18" s="595"/>
      <c r="L18" s="661" t="s">
        <v>65</v>
      </c>
      <c r="M18" s="538" t="s">
        <v>65</v>
      </c>
      <c r="N18" s="3838" t="s">
        <v>65</v>
      </c>
      <c r="O18" s="2413"/>
      <c r="P18" s="2413"/>
      <c r="Q18" s="2413"/>
      <c r="R18" s="595"/>
      <c r="S18" s="371" t="s">
        <v>65</v>
      </c>
      <c r="T18" s="293" t="s">
        <v>65</v>
      </c>
      <c r="U18" s="293"/>
      <c r="V18" s="293"/>
      <c r="W18" s="234" t="s">
        <v>65</v>
      </c>
      <c r="X18" s="234" t="s">
        <v>65</v>
      </c>
      <c r="Y18" s="243" t="s">
        <v>65</v>
      </c>
    </row>
    <row r="19" spans="1:25" s="71" customFormat="1" ht="15" customHeight="1">
      <c r="A19" s="781"/>
      <c r="B19" s="237" t="s">
        <v>1718</v>
      </c>
      <c r="C19" s="474"/>
      <c r="D19" s="2280"/>
      <c r="E19" s="294"/>
      <c r="F19" s="600"/>
      <c r="G19" s="296"/>
      <c r="H19" s="666"/>
      <c r="I19" s="669"/>
      <c r="J19" s="868"/>
      <c r="K19" s="820"/>
      <c r="L19" s="714"/>
      <c r="M19" s="511"/>
      <c r="N19" s="4201"/>
      <c r="O19" s="2481"/>
      <c r="P19" s="2488"/>
      <c r="Q19" s="2491"/>
      <c r="R19" s="715"/>
      <c r="S19" s="869"/>
      <c r="T19" s="293"/>
      <c r="U19" s="293"/>
      <c r="V19" s="293"/>
      <c r="W19" s="742"/>
      <c r="X19" s="3456"/>
      <c r="Y19" s="2469"/>
    </row>
    <row r="20" spans="1:25" s="71" customFormat="1" ht="15" customHeight="1" thickBot="1">
      <c r="A20" s="2201"/>
      <c r="B20" s="317" t="s">
        <v>1047</v>
      </c>
      <c r="C20" s="318"/>
      <c r="D20" s="716"/>
      <c r="E20" s="701"/>
      <c r="F20" s="702"/>
      <c r="G20" s="451"/>
      <c r="H20" s="675"/>
      <c r="I20" s="318"/>
      <c r="J20" s="551"/>
      <c r="K20" s="590"/>
      <c r="L20" s="659"/>
      <c r="M20" s="364"/>
      <c r="N20" s="3842"/>
      <c r="O20" s="2477"/>
      <c r="P20" s="2478"/>
      <c r="Q20" s="716"/>
      <c r="R20" s="821"/>
      <c r="S20" s="730"/>
      <c r="T20" s="822"/>
      <c r="U20" s="822"/>
      <c r="V20" s="822"/>
      <c r="W20" s="822"/>
      <c r="X20" s="858"/>
      <c r="Y20" s="674"/>
    </row>
    <row r="21" spans="1:25" s="71" customFormat="1" ht="15" customHeight="1" thickBot="1">
      <c r="A21" s="2464">
        <v>4003</v>
      </c>
      <c r="B21" s="276" t="s">
        <v>1044</v>
      </c>
      <c r="C21" s="256" t="s">
        <v>2339</v>
      </c>
      <c r="D21" s="649">
        <v>256503</v>
      </c>
      <c r="E21" s="277"/>
      <c r="F21" s="855" t="s">
        <v>1245</v>
      </c>
      <c r="G21" s="258">
        <v>62</v>
      </c>
      <c r="H21" s="655"/>
      <c r="I21" s="444">
        <f>ROUND(H21*G21/G21,2)</f>
        <v>0</v>
      </c>
      <c r="J21" s="257" t="s">
        <v>39</v>
      </c>
      <c r="K21" s="642">
        <v>48</v>
      </c>
      <c r="L21" s="656">
        <f>IF(OR(ISBLANK(K21),K21=0,H21=0,ISBLANK(H21)),,ROUND(K21+$L$5,2))</f>
        <v>0</v>
      </c>
      <c r="M21" s="253">
        <f>ROUND(I21*L21,2)</f>
        <v>0</v>
      </c>
      <c r="N21" s="3838">
        <f>ROUND(L21/G21,4)</f>
        <v>0</v>
      </c>
      <c r="O21" s="2055">
        <v>256503</v>
      </c>
      <c r="P21" s="1648" t="s">
        <v>2769</v>
      </c>
      <c r="Q21" s="1648">
        <v>62</v>
      </c>
      <c r="R21" s="3440">
        <v>26.88</v>
      </c>
      <c r="S21" s="2548">
        <v>13.26</v>
      </c>
      <c r="T21" s="4942">
        <f>ROUND($S$9*S21,2)</f>
        <v>21.06</v>
      </c>
      <c r="U21" s="3446">
        <f>IF(ISBLANK(O21),,R21+T21)</f>
        <v>47.94</v>
      </c>
      <c r="V21" s="3476" t="s">
        <v>2779</v>
      </c>
      <c r="W21" s="254">
        <f>IF(ISNUMBER(K21),IF(V21="Y",(K21-T21)))</f>
        <v>26.94</v>
      </c>
      <c r="X21" s="2381">
        <f>W21/G21</f>
        <v>0.43451612903225806</v>
      </c>
      <c r="Y21" s="3779" t="b">
        <f>IF(V21="N",IF(ISNUMBER(R21),(R21+T21)/Q21))</f>
        <v>0</v>
      </c>
    </row>
    <row r="22" spans="1:25" s="71" customFormat="1" ht="15" customHeight="1">
      <c r="A22" s="861"/>
      <c r="B22" s="225" t="s">
        <v>1724</v>
      </c>
      <c r="C22" s="235" t="s">
        <v>65</v>
      </c>
      <c r="D22" s="1816"/>
      <c r="E22" s="294"/>
      <c r="F22" s="600" t="s">
        <v>65</v>
      </c>
      <c r="G22" s="296" t="s">
        <v>65</v>
      </c>
      <c r="H22" s="666"/>
      <c r="I22" s="667" t="s">
        <v>65</v>
      </c>
      <c r="J22" s="295" t="s">
        <v>65</v>
      </c>
      <c r="K22" s="626"/>
      <c r="L22" s="699" t="s">
        <v>65</v>
      </c>
      <c r="M22" s="668" t="s">
        <v>65</v>
      </c>
      <c r="N22" s="3846" t="s">
        <v>65</v>
      </c>
      <c r="O22" s="1816"/>
      <c r="P22" s="1648"/>
      <c r="Q22" s="1648"/>
      <c r="R22" s="4138"/>
      <c r="S22" s="2648" t="s">
        <v>65</v>
      </c>
      <c r="T22" s="327" t="s">
        <v>65</v>
      </c>
      <c r="U22" s="327"/>
      <c r="V22" s="327"/>
      <c r="W22" s="634" t="s">
        <v>89</v>
      </c>
      <c r="X22" s="634" t="s">
        <v>65</v>
      </c>
      <c r="Y22" s="2469" t="s">
        <v>65</v>
      </c>
    </row>
    <row r="23" spans="1:25" s="71" customFormat="1" ht="15" customHeight="1">
      <c r="A23" s="781"/>
      <c r="B23" s="813" t="s">
        <v>1725</v>
      </c>
      <c r="C23" s="795"/>
      <c r="D23" s="649"/>
      <c r="E23" s="806"/>
      <c r="F23" s="871"/>
      <c r="G23" s="872"/>
      <c r="H23" s="808"/>
      <c r="I23" s="873"/>
      <c r="J23" s="868"/>
      <c r="K23" s="648"/>
      <c r="L23" s="829"/>
      <c r="M23" s="305"/>
      <c r="N23" s="3846"/>
      <c r="O23" s="2494"/>
      <c r="P23" s="2495"/>
      <c r="Q23" s="2495"/>
      <c r="R23" s="874"/>
      <c r="S23" s="2548"/>
      <c r="T23" s="327"/>
      <c r="U23" s="327"/>
      <c r="V23" s="327"/>
      <c r="W23" s="328"/>
      <c r="X23" s="328"/>
      <c r="Y23" s="2469"/>
    </row>
    <row r="24" spans="1:25" s="71" customFormat="1" ht="15" customHeight="1">
      <c r="A24" s="781"/>
      <c r="B24" s="225" t="s">
        <v>1726</v>
      </c>
      <c r="C24" s="474" t="s">
        <v>65</v>
      </c>
      <c r="D24" s="649"/>
      <c r="E24" s="294" t="s">
        <v>65</v>
      </c>
      <c r="F24" s="600" t="s">
        <v>65</v>
      </c>
      <c r="G24" s="296" t="s">
        <v>65</v>
      </c>
      <c r="H24" s="666"/>
      <c r="I24" s="667" t="s">
        <v>65</v>
      </c>
      <c r="J24" s="295" t="s">
        <v>65</v>
      </c>
      <c r="K24" s="595"/>
      <c r="L24" s="699" t="s">
        <v>65</v>
      </c>
      <c r="M24" s="668" t="s">
        <v>65</v>
      </c>
      <c r="N24" s="3846" t="s">
        <v>65</v>
      </c>
      <c r="O24" s="649"/>
      <c r="P24" s="1648"/>
      <c r="Q24" s="1648"/>
      <c r="R24" s="700"/>
      <c r="S24" s="2648" t="s">
        <v>65</v>
      </c>
      <c r="T24" s="327" t="s">
        <v>65</v>
      </c>
      <c r="U24" s="327"/>
      <c r="V24" s="327"/>
      <c r="W24" s="634" t="s">
        <v>65</v>
      </c>
      <c r="X24" s="634" t="s">
        <v>65</v>
      </c>
      <c r="Y24" s="2469" t="s">
        <v>65</v>
      </c>
    </row>
    <row r="25" spans="1:25" s="71" customFormat="1" ht="15" customHeight="1" thickBot="1">
      <c r="A25" s="2201"/>
      <c r="B25" s="317" t="s">
        <v>1046</v>
      </c>
      <c r="C25" s="318"/>
      <c r="D25" s="716"/>
      <c r="E25" s="701"/>
      <c r="F25" s="702"/>
      <c r="G25" s="451"/>
      <c r="H25" s="675"/>
      <c r="I25" s="318"/>
      <c r="J25" s="551"/>
      <c r="K25" s="590"/>
      <c r="L25" s="659"/>
      <c r="M25" s="364"/>
      <c r="N25" s="3842"/>
      <c r="O25" s="954"/>
      <c r="P25" s="954"/>
      <c r="Q25" s="2418"/>
      <c r="R25" s="821"/>
      <c r="S25" s="4423"/>
      <c r="T25" s="822"/>
      <c r="U25" s="822"/>
      <c r="V25" s="822"/>
      <c r="W25" s="822"/>
      <c r="X25" s="730"/>
      <c r="Y25" s="823"/>
    </row>
    <row r="26" spans="1:25" s="71" customFormat="1" ht="15" customHeight="1" thickBot="1">
      <c r="A26" s="2464">
        <v>4004</v>
      </c>
      <c r="B26" s="289" t="s">
        <v>1246</v>
      </c>
      <c r="C26" s="223" t="s">
        <v>2339</v>
      </c>
      <c r="D26" s="649">
        <v>209503</v>
      </c>
      <c r="E26" s="224"/>
      <c r="F26" s="697" t="s">
        <v>1247</v>
      </c>
      <c r="G26" s="400">
        <v>71</v>
      </c>
      <c r="H26" s="655"/>
      <c r="I26" s="660">
        <f>ROUND(H26*G26/G26,2)</f>
        <v>0</v>
      </c>
      <c r="J26" s="229" t="s">
        <v>39</v>
      </c>
      <c r="K26" s="557">
        <v>43.56</v>
      </c>
      <c r="L26" s="661">
        <f>IF(OR(ISBLANK(K26),K26=0,H26=0,ISBLANK(H26)),,ROUND(K26+$L$5,2))</f>
        <v>0</v>
      </c>
      <c r="M26" s="538">
        <f>ROUND(I26*L26,2)</f>
        <v>0</v>
      </c>
      <c r="N26" s="3838">
        <f>ROUND(L26/G26,4)</f>
        <v>0</v>
      </c>
      <c r="O26" s="256">
        <v>209503</v>
      </c>
      <c r="P26" s="273" t="s">
        <v>2771</v>
      </c>
      <c r="Q26" s="2416">
        <v>71</v>
      </c>
      <c r="R26" s="3441">
        <v>26.76</v>
      </c>
      <c r="S26" s="2648">
        <v>10.53</v>
      </c>
      <c r="T26" s="4943">
        <f>ROUND($S$9*S26,2)</f>
        <v>16.72</v>
      </c>
      <c r="U26" s="292">
        <f>IF(ISBLANK(O26),,R26+T26)</f>
        <v>43.480000000000004</v>
      </c>
      <c r="V26" s="3476" t="s">
        <v>2779</v>
      </c>
      <c r="W26" s="254">
        <f>IF(ISNUMBER(K26),IF(V26="Y",(K26-T26)))</f>
        <v>26.840000000000003</v>
      </c>
      <c r="X26" s="2381">
        <f>W26/G26</f>
        <v>0.37802816901408454</v>
      </c>
      <c r="Y26" s="3779" t="b">
        <f>IF(V26="N",IF(ISNUMBER(R26),(R26+T26)/Q26))</f>
        <v>0</v>
      </c>
    </row>
    <row r="27" spans="1:25" s="71" customFormat="1" ht="15" customHeight="1">
      <c r="A27" s="861"/>
      <c r="B27" s="225" t="s">
        <v>1727</v>
      </c>
      <c r="C27" s="235" t="s">
        <v>65</v>
      </c>
      <c r="D27" s="876"/>
      <c r="E27" s="294"/>
      <c r="F27" s="600" t="s">
        <v>65</v>
      </c>
      <c r="G27" s="296" t="s">
        <v>65</v>
      </c>
      <c r="H27" s="666"/>
      <c r="I27" s="667" t="s">
        <v>65</v>
      </c>
      <c r="J27" s="295" t="s">
        <v>65</v>
      </c>
      <c r="K27" s="626"/>
      <c r="L27" s="699" t="s">
        <v>65</v>
      </c>
      <c r="M27" s="668" t="s">
        <v>65</v>
      </c>
      <c r="N27" s="3846" t="s">
        <v>65</v>
      </c>
      <c r="O27" s="649"/>
      <c r="P27" s="1648"/>
      <c r="Q27" s="1648"/>
      <c r="R27" s="700"/>
      <c r="S27" s="2648" t="s">
        <v>65</v>
      </c>
      <c r="T27" s="327" t="s">
        <v>65</v>
      </c>
      <c r="U27" s="327"/>
      <c r="V27" s="327"/>
      <c r="W27" s="634" t="s">
        <v>89</v>
      </c>
      <c r="X27" s="634" t="s">
        <v>65</v>
      </c>
      <c r="Y27" s="657" t="s">
        <v>65</v>
      </c>
    </row>
    <row r="28" spans="1:25" s="71" customFormat="1" ht="15" customHeight="1">
      <c r="A28" s="781"/>
      <c r="B28" s="225" t="s">
        <v>1728</v>
      </c>
      <c r="C28" s="474" t="s">
        <v>65</v>
      </c>
      <c r="D28" s="876"/>
      <c r="E28" s="294" t="s">
        <v>65</v>
      </c>
      <c r="F28" s="600" t="s">
        <v>65</v>
      </c>
      <c r="G28" s="296" t="s">
        <v>65</v>
      </c>
      <c r="H28" s="666"/>
      <c r="I28" s="667" t="s">
        <v>65</v>
      </c>
      <c r="J28" s="295" t="s">
        <v>65</v>
      </c>
      <c r="K28" s="595"/>
      <c r="L28" s="699" t="s">
        <v>65</v>
      </c>
      <c r="M28" s="668" t="s">
        <v>65</v>
      </c>
      <c r="N28" s="3846" t="s">
        <v>65</v>
      </c>
      <c r="O28" s="1591"/>
      <c r="P28" s="1265"/>
      <c r="Q28" s="2416"/>
      <c r="R28" s="700"/>
      <c r="S28" s="2648" t="s">
        <v>65</v>
      </c>
      <c r="T28" s="327" t="s">
        <v>65</v>
      </c>
      <c r="U28" s="327"/>
      <c r="V28" s="327"/>
      <c r="W28" s="634" t="s">
        <v>65</v>
      </c>
      <c r="X28" s="634" t="s">
        <v>65</v>
      </c>
      <c r="Y28" s="2469" t="s">
        <v>65</v>
      </c>
    </row>
    <row r="29" spans="1:25" s="71" customFormat="1" ht="15" customHeight="1" thickBot="1">
      <c r="A29" s="2201"/>
      <c r="B29" s="317" t="s">
        <v>1046</v>
      </c>
      <c r="C29" s="318"/>
      <c r="D29" s="716"/>
      <c r="E29" s="701"/>
      <c r="F29" s="702"/>
      <c r="G29" s="451"/>
      <c r="H29" s="675"/>
      <c r="I29" s="318"/>
      <c r="J29" s="551"/>
      <c r="K29" s="590"/>
      <c r="L29" s="659"/>
      <c r="M29" s="364"/>
      <c r="N29" s="3842"/>
      <c r="O29" s="2482"/>
      <c r="P29" s="536"/>
      <c r="Q29" s="954"/>
      <c r="R29" s="821"/>
      <c r="S29" s="4423"/>
      <c r="T29" s="822"/>
      <c r="U29" s="822"/>
      <c r="V29" s="822"/>
      <c r="W29" s="822"/>
      <c r="X29" s="730"/>
      <c r="Y29" s="823"/>
    </row>
    <row r="30" spans="1:25" s="71" customFormat="1" ht="15" customHeight="1" thickBot="1">
      <c r="A30" s="2464">
        <v>4005</v>
      </c>
      <c r="B30" s="810" t="s">
        <v>1248</v>
      </c>
      <c r="C30" s="281" t="s">
        <v>2339</v>
      </c>
      <c r="D30" s="1813">
        <v>317004</v>
      </c>
      <c r="E30" s="224"/>
      <c r="F30" s="703" t="s">
        <v>1249</v>
      </c>
      <c r="G30" s="704">
        <v>209</v>
      </c>
      <c r="H30" s="655"/>
      <c r="I30" s="556">
        <f>ROUND(H30*G30/G30,2)</f>
        <v>0</v>
      </c>
      <c r="J30" s="705" t="s">
        <v>39</v>
      </c>
      <c r="K30" s="4932">
        <v>145.80000000000001</v>
      </c>
      <c r="L30" s="706">
        <f>IF(OR(ISBLANK(K30),K30=0,H30=0,ISBLANK(H30)),,ROUND(K30+$L$5,2))</f>
        <v>0</v>
      </c>
      <c r="M30" s="515">
        <f>ROUND(I30*L30,2)</f>
        <v>0</v>
      </c>
      <c r="N30" s="4202">
        <f>ROUND(L30/G30,4)</f>
        <v>0</v>
      </c>
      <c r="O30" s="2055">
        <v>317004</v>
      </c>
      <c r="P30" s="273" t="s">
        <v>2773</v>
      </c>
      <c r="Q30" s="262">
        <v>209</v>
      </c>
      <c r="R30" s="4932"/>
      <c r="S30" s="2648">
        <v>41.31</v>
      </c>
      <c r="T30" s="4943">
        <f>ROUND($S$9*S30,2)</f>
        <v>65.599999999999994</v>
      </c>
      <c r="U30" s="292">
        <f>IF(ISBLANK(O30),,R30+T30)</f>
        <v>65.599999999999994</v>
      </c>
      <c r="V30" s="3476" t="s">
        <v>2779</v>
      </c>
      <c r="W30" s="254">
        <f>IF(ISNUMBER(K30),IF(V30="Y",(K30-T30)))</f>
        <v>80.200000000000017</v>
      </c>
      <c r="X30" s="2381">
        <f>W30/G30</f>
        <v>0.38373205741626804</v>
      </c>
      <c r="Y30" s="3778" t="b">
        <f>IF(V30="N",IF(ISNUMBER(R30),(R30+T30)/Q30))</f>
        <v>0</v>
      </c>
    </row>
    <row r="31" spans="1:25" s="71" customFormat="1" ht="15" customHeight="1">
      <c r="A31" s="861"/>
      <c r="B31" s="225" t="s">
        <v>1729</v>
      </c>
      <c r="C31" s="235" t="s">
        <v>3339</v>
      </c>
      <c r="D31" s="1816"/>
      <c r="E31" s="294"/>
      <c r="F31" s="741" t="s">
        <v>65</v>
      </c>
      <c r="G31" s="226" t="s">
        <v>65</v>
      </c>
      <c r="H31" s="329"/>
      <c r="I31" s="660" t="s">
        <v>65</v>
      </c>
      <c r="J31" s="708" t="s">
        <v>65</v>
      </c>
      <c r="K31" s="3439">
        <v>4.05</v>
      </c>
      <c r="L31" s="699" t="s">
        <v>3338</v>
      </c>
      <c r="M31" s="668"/>
      <c r="N31" s="3846" t="s">
        <v>65</v>
      </c>
      <c r="O31" s="649"/>
      <c r="P31" s="1648"/>
      <c r="Q31" s="1648"/>
      <c r="R31" s="3439">
        <v>2.44</v>
      </c>
      <c r="S31" s="699" t="s">
        <v>3338</v>
      </c>
      <c r="T31" s="293" t="s">
        <v>65</v>
      </c>
      <c r="U31" s="293"/>
      <c r="V31" s="293"/>
      <c r="W31" s="234" t="s">
        <v>65</v>
      </c>
      <c r="X31" s="234" t="s">
        <v>65</v>
      </c>
      <c r="Y31" s="2469" t="s">
        <v>65</v>
      </c>
    </row>
    <row r="32" spans="1:25" s="71" customFormat="1" ht="15" customHeight="1">
      <c r="A32" s="777"/>
      <c r="B32" s="237" t="s">
        <v>1730</v>
      </c>
      <c r="C32" s="235"/>
      <c r="D32" s="876"/>
      <c r="E32" s="709"/>
      <c r="F32" s="710"/>
      <c r="G32" s="711"/>
      <c r="H32" s="329"/>
      <c r="I32" s="256"/>
      <c r="J32" s="708"/>
      <c r="K32" s="824"/>
      <c r="L32" s="656"/>
      <c r="M32" s="253"/>
      <c r="N32" s="3838"/>
      <c r="O32" s="2419"/>
      <c r="P32" s="2419"/>
      <c r="Q32" s="2419"/>
      <c r="R32" s="696"/>
      <c r="S32" s="4424"/>
      <c r="T32" s="696"/>
      <c r="U32" s="2589"/>
      <c r="V32" s="2502"/>
      <c r="W32" s="335"/>
      <c r="X32" s="825"/>
      <c r="Y32" s="657"/>
    </row>
    <row r="33" spans="1:25" s="71" customFormat="1" ht="15" customHeight="1">
      <c r="A33" s="2203"/>
      <c r="B33" s="237" t="s">
        <v>1731</v>
      </c>
      <c r="C33" s="707"/>
      <c r="D33" s="2269"/>
      <c r="E33" s="709"/>
      <c r="F33" s="710"/>
      <c r="G33" s="711"/>
      <c r="H33" s="329"/>
      <c r="I33" s="712"/>
      <c r="J33" s="826"/>
      <c r="K33" s="713"/>
      <c r="L33" s="714"/>
      <c r="M33" s="511"/>
      <c r="N33" s="4201"/>
      <c r="O33" s="2420"/>
      <c r="P33" s="2420"/>
      <c r="Q33" s="2420"/>
      <c r="R33" s="715"/>
      <c r="S33" s="1989"/>
      <c r="T33" s="715"/>
      <c r="U33" s="851"/>
      <c r="V33" s="851"/>
      <c r="W33" s="511"/>
      <c r="X33" s="827"/>
      <c r="Y33" s="2469"/>
    </row>
    <row r="34" spans="1:25" s="71" customFormat="1" ht="15" customHeight="1" thickBot="1">
      <c r="A34" s="2201"/>
      <c r="B34" s="317" t="s">
        <v>1046</v>
      </c>
      <c r="C34" s="318" t="s">
        <v>65</v>
      </c>
      <c r="D34" s="1664"/>
      <c r="E34" s="353"/>
      <c r="F34" s="716"/>
      <c r="G34" s="320"/>
      <c r="H34" s="675"/>
      <c r="I34" s="717"/>
      <c r="J34" s="718"/>
      <c r="K34" s="719"/>
      <c r="L34" s="673"/>
      <c r="M34" s="364"/>
      <c r="N34" s="3842"/>
      <c r="O34" s="2483"/>
      <c r="P34" s="2425"/>
      <c r="Q34" s="2492"/>
      <c r="R34" s="821"/>
      <c r="S34" s="630"/>
      <c r="T34" s="363"/>
      <c r="U34" s="363"/>
      <c r="V34" s="363"/>
      <c r="W34" s="364" t="s">
        <v>2772</v>
      </c>
      <c r="X34" s="730"/>
      <c r="Y34" s="823"/>
    </row>
    <row r="35" spans="1:25" s="71" customFormat="1" ht="15" customHeight="1" thickBot="1">
      <c r="A35" s="2464">
        <v>4006</v>
      </c>
      <c r="B35" s="810" t="s">
        <v>1248</v>
      </c>
      <c r="C35" s="281" t="s">
        <v>2341</v>
      </c>
      <c r="D35" s="649">
        <v>103581086</v>
      </c>
      <c r="E35" s="224"/>
      <c r="F35" s="703" t="s">
        <v>1978</v>
      </c>
      <c r="G35" s="704">
        <v>183</v>
      </c>
      <c r="H35" s="577"/>
      <c r="I35" s="556">
        <f>ROUND(H35*G35/G35,2)</f>
        <v>0</v>
      </c>
      <c r="J35" s="705" t="s">
        <v>39</v>
      </c>
      <c r="K35" s="557" t="s">
        <v>4381</v>
      </c>
      <c r="L35" s="706">
        <f>IF(OR(ISBLANK(K35),K35=0,H35=0,ISBLANK(H35)),,ROUND(K35+$L$5,2))</f>
        <v>0</v>
      </c>
      <c r="M35" s="515">
        <f>ROUND(I35*L35,2)</f>
        <v>0</v>
      </c>
      <c r="N35" s="4202">
        <f>ROUND(L35/G35,4)</f>
        <v>0</v>
      </c>
      <c r="O35" s="3454">
        <v>103581086</v>
      </c>
      <c r="P35" s="2493" t="s">
        <v>1978</v>
      </c>
      <c r="Q35" s="2493">
        <v>183</v>
      </c>
      <c r="R35" s="3441"/>
      <c r="S35" s="2648">
        <v>38.049999999999997</v>
      </c>
      <c r="T35" s="4942">
        <f>ROUND($S$9*S35,2)</f>
        <v>60.42</v>
      </c>
      <c r="U35" s="291">
        <f>IF(ISBLANK(O35),,R35+T35)</f>
        <v>60.42</v>
      </c>
      <c r="V35" s="3476" t="s">
        <v>2779</v>
      </c>
      <c r="W35" s="234" t="b">
        <f>IF(ISNUMBER(K35),IF(V35="Y",(K35-T35)))</f>
        <v>0</v>
      </c>
      <c r="X35" s="2382">
        <f>W35/G35</f>
        <v>0</v>
      </c>
      <c r="Y35" s="3778" t="b">
        <f>IF(V35="N",IF(ISNUMBER(R35),(R35+T35)/Q35))</f>
        <v>0</v>
      </c>
    </row>
    <row r="36" spans="1:25" s="71" customFormat="1" ht="15" customHeight="1">
      <c r="A36" s="861"/>
      <c r="B36" s="225" t="s">
        <v>1729</v>
      </c>
      <c r="C36" s="814" t="s">
        <v>1048</v>
      </c>
      <c r="D36" s="649"/>
      <c r="E36" s="294"/>
      <c r="F36" s="741" t="s">
        <v>65</v>
      </c>
      <c r="G36" s="226" t="s">
        <v>65</v>
      </c>
      <c r="H36" s="329"/>
      <c r="I36" s="660" t="s">
        <v>65</v>
      </c>
      <c r="J36" s="708" t="s">
        <v>65</v>
      </c>
      <c r="K36" s="3439"/>
      <c r="L36" s="661" t="s">
        <v>3338</v>
      </c>
      <c r="M36" s="538" t="s">
        <v>65</v>
      </c>
      <c r="N36" s="3838" t="s">
        <v>65</v>
      </c>
      <c r="O36" s="2422"/>
      <c r="P36" s="2526"/>
      <c r="Q36" s="2526"/>
      <c r="R36" s="595"/>
      <c r="S36" s="2648" t="s">
        <v>3338</v>
      </c>
      <c r="T36" s="293" t="s">
        <v>65</v>
      </c>
      <c r="U36" s="293"/>
      <c r="V36" s="293"/>
      <c r="W36" s="234" t="s">
        <v>65</v>
      </c>
      <c r="X36" s="280" t="s">
        <v>65</v>
      </c>
      <c r="Y36" s="2469" t="s">
        <v>65</v>
      </c>
    </row>
    <row r="37" spans="1:25" s="71" customFormat="1" ht="15" customHeight="1">
      <c r="A37" s="777"/>
      <c r="B37" s="237" t="s">
        <v>1730</v>
      </c>
      <c r="C37" s="814"/>
      <c r="D37" s="649"/>
      <c r="E37" s="875"/>
      <c r="F37" s="876"/>
      <c r="G37" s="877"/>
      <c r="H37" s="816"/>
      <c r="I37" s="256"/>
      <c r="J37" s="881"/>
      <c r="K37" s="882"/>
      <c r="L37" s="656"/>
      <c r="M37" s="253"/>
      <c r="N37" s="3838"/>
      <c r="O37" s="2055"/>
      <c r="P37" s="2055"/>
      <c r="Q37" s="2055"/>
      <c r="R37" s="882"/>
      <c r="S37" s="2548"/>
      <c r="T37" s="502"/>
      <c r="U37" s="3447"/>
      <c r="V37" s="2503"/>
      <c r="W37" s="254"/>
      <c r="X37" s="280"/>
      <c r="Y37" s="657"/>
    </row>
    <row r="38" spans="1:25" s="71" customFormat="1" ht="15" customHeight="1">
      <c r="A38" s="2203"/>
      <c r="B38" s="237" t="s">
        <v>1731</v>
      </c>
      <c r="C38" s="4179"/>
      <c r="D38" s="2270"/>
      <c r="E38" s="709"/>
      <c r="F38" s="710"/>
      <c r="G38" s="711"/>
      <c r="H38" s="329"/>
      <c r="I38" s="712"/>
      <c r="J38" s="879"/>
      <c r="K38" s="880"/>
      <c r="L38" s="796"/>
      <c r="M38" s="782"/>
      <c r="N38" s="4201"/>
      <c r="O38" s="2055"/>
      <c r="P38" s="2055"/>
      <c r="Q38" s="2055"/>
      <c r="R38" s="851"/>
      <c r="S38" s="4425"/>
      <c r="T38" s="3448"/>
      <c r="U38" s="3448"/>
      <c r="V38" s="3448"/>
      <c r="W38" s="961"/>
      <c r="X38" s="851"/>
      <c r="Y38" s="657"/>
    </row>
    <row r="39" spans="1:25" s="71" customFormat="1" ht="15" customHeight="1">
      <c r="A39" s="2464"/>
      <c r="B39" s="2463" t="s">
        <v>1046</v>
      </c>
      <c r="D39" s="853"/>
      <c r="E39" s="1198"/>
      <c r="F39" s="1816"/>
      <c r="G39" s="815"/>
      <c r="H39" s="2465"/>
      <c r="I39" s="2466"/>
      <c r="J39" s="881"/>
      <c r="K39" s="2467"/>
      <c r="L39" s="2468"/>
      <c r="M39" s="864"/>
      <c r="N39" s="4203"/>
      <c r="O39" s="2484"/>
      <c r="P39" s="2484"/>
      <c r="Q39" s="2484"/>
      <c r="R39" s="865"/>
      <c r="S39" s="4426"/>
      <c r="T39" s="2655"/>
      <c r="U39" s="2655"/>
      <c r="V39" s="2655"/>
      <c r="W39" s="2305"/>
      <c r="X39" s="865"/>
      <c r="Y39" s="657"/>
    </row>
    <row r="40" spans="1:25" s="71" customFormat="1" ht="15" customHeight="1">
      <c r="A40" s="2462"/>
      <c r="B40" s="830" t="s">
        <v>2764</v>
      </c>
      <c r="C40" s="814"/>
      <c r="D40" s="853"/>
      <c r="E40" s="1198"/>
      <c r="F40" s="1816"/>
      <c r="G40" s="815"/>
      <c r="H40" s="2527"/>
      <c r="I40" s="2466"/>
      <c r="J40" s="881"/>
      <c r="K40" s="2467"/>
      <c r="L40" s="2468"/>
      <c r="M40" s="864"/>
      <c r="N40" s="4203"/>
      <c r="O40" s="2484"/>
      <c r="P40" s="2484"/>
      <c r="Q40" s="2484"/>
      <c r="R40" s="2502"/>
      <c r="S40" s="4427"/>
      <c r="T40" s="3401"/>
      <c r="U40" s="3402"/>
      <c r="V40" s="2521"/>
      <c r="W40" s="2441"/>
      <c r="X40" s="2502"/>
      <c r="Y40" s="657"/>
    </row>
    <row r="41" spans="1:25" s="71" customFormat="1" ht="15" customHeight="1" thickBot="1">
      <c r="A41" s="2201"/>
      <c r="B41" s="1016" t="s">
        <v>2765</v>
      </c>
      <c r="C41" s="288"/>
      <c r="D41" s="702"/>
      <c r="E41" s="552"/>
      <c r="F41" s="727"/>
      <c r="G41" s="465"/>
      <c r="H41" s="675"/>
      <c r="I41" s="2459"/>
      <c r="J41" s="2460"/>
      <c r="K41" s="2461"/>
      <c r="L41" s="677"/>
      <c r="M41" s="554"/>
      <c r="N41" s="4200"/>
      <c r="O41" s="1644"/>
      <c r="P41" s="1644"/>
      <c r="Q41" s="1644"/>
      <c r="R41" s="828"/>
      <c r="S41" s="1865"/>
      <c r="T41" s="3455"/>
      <c r="U41" s="3455"/>
      <c r="V41" s="567"/>
      <c r="W41" s="554"/>
      <c r="X41" s="828"/>
      <c r="Y41" s="823"/>
    </row>
    <row r="42" spans="1:25" s="71" customFormat="1" ht="15" customHeight="1" thickBot="1">
      <c r="A42" s="4117">
        <v>4007</v>
      </c>
      <c r="B42" s="810" t="s">
        <v>1254</v>
      </c>
      <c r="C42" s="528" t="s">
        <v>2339</v>
      </c>
      <c r="D42" s="1796">
        <v>285628</v>
      </c>
      <c r="E42" s="224"/>
      <c r="F42" s="528" t="s">
        <v>1253</v>
      </c>
      <c r="G42" s="704">
        <v>147</v>
      </c>
      <c r="H42" s="720"/>
      <c r="I42" s="528">
        <f>ROUND(H42*G42/G42,2)</f>
        <v>0</v>
      </c>
      <c r="J42" s="721" t="s">
        <v>39</v>
      </c>
      <c r="K42" s="557">
        <v>97.72</v>
      </c>
      <c r="L42" s="722">
        <f>IF(OR(ISBLANK(K42),K42=0,H42=0,ISBLANK(H42)),,ROUND(K42+$L$5,2))</f>
        <v>0</v>
      </c>
      <c r="M42" s="723">
        <f>ROUND(I42*L42,2)</f>
        <v>0</v>
      </c>
      <c r="N42" s="3850">
        <f>ROUND(L42/G42,4)</f>
        <v>0</v>
      </c>
      <c r="O42" s="2055">
        <v>285628</v>
      </c>
      <c r="P42" s="2055" t="s">
        <v>2780</v>
      </c>
      <c r="Q42" s="2055">
        <v>147</v>
      </c>
      <c r="R42" s="3441">
        <v>50.96</v>
      </c>
      <c r="S42" s="2648">
        <v>29.26</v>
      </c>
      <c r="T42" s="4943">
        <f>ROUND($S$9*S42,2)</f>
        <v>46.46</v>
      </c>
      <c r="U42" s="292">
        <f>IF(ISBLANK(O42),,R42+T42)</f>
        <v>97.42</v>
      </c>
      <c r="V42" s="3478" t="s">
        <v>2779</v>
      </c>
      <c r="W42" s="234">
        <f>IF(ISNUMBER(K42),IF(V42="Y",(K42-T42)))</f>
        <v>51.26</v>
      </c>
      <c r="X42" s="2382">
        <f>W42/G42</f>
        <v>0.34870748299319726</v>
      </c>
      <c r="Y42" s="3778" t="b">
        <f>IF(V42="N",IF(ISNUMBER(R42),(R42+T42)/Q42))</f>
        <v>0</v>
      </c>
    </row>
    <row r="43" spans="1:25" s="71" customFormat="1" ht="15" customHeight="1">
      <c r="A43" s="861"/>
      <c r="B43" s="225" t="s">
        <v>2262</v>
      </c>
      <c r="C43" s="235" t="s">
        <v>65</v>
      </c>
      <c r="D43" s="2269"/>
      <c r="E43" s="294"/>
      <c r="F43" s="235"/>
      <c r="G43" s="226"/>
      <c r="H43" s="329"/>
      <c r="I43" s="235"/>
      <c r="J43" s="225"/>
      <c r="K43" s="724"/>
      <c r="L43" s="725"/>
      <c r="M43" s="464"/>
      <c r="N43" s="3851"/>
      <c r="O43" s="2419"/>
      <c r="P43" s="2419"/>
      <c r="Q43" s="2419"/>
      <c r="R43" s="731"/>
      <c r="S43" s="2648" t="s">
        <v>65</v>
      </c>
      <c r="T43" s="292" t="s">
        <v>65</v>
      </c>
      <c r="U43" s="292"/>
      <c r="V43" s="3453"/>
      <c r="W43" s="234" t="s">
        <v>89</v>
      </c>
      <c r="X43" s="234" t="s">
        <v>65</v>
      </c>
      <c r="Y43" s="890" t="s">
        <v>65</v>
      </c>
    </row>
    <row r="44" spans="1:25" s="71" customFormat="1" ht="15" customHeight="1">
      <c r="A44" s="2206"/>
      <c r="B44" s="813" t="s">
        <v>2260</v>
      </c>
      <c r="C44" s="814"/>
      <c r="D44" s="2270"/>
      <c r="E44" s="806"/>
      <c r="F44" s="814"/>
      <c r="G44" s="892"/>
      <c r="H44" s="816"/>
      <c r="I44" s="893"/>
      <c r="J44" s="813"/>
      <c r="K44" s="817"/>
      <c r="L44" s="818"/>
      <c r="M44" s="819"/>
      <c r="N44" s="3851"/>
      <c r="O44" s="2420"/>
      <c r="P44" s="2420"/>
      <c r="Q44" s="2420"/>
      <c r="R44" s="894"/>
      <c r="S44" s="4430"/>
      <c r="T44" s="292"/>
      <c r="U44" s="292"/>
      <c r="V44" s="3453"/>
      <c r="W44" s="878"/>
      <c r="X44" s="878"/>
      <c r="Y44" s="890"/>
    </row>
    <row r="45" spans="1:25" s="71" customFormat="1" ht="15" customHeight="1">
      <c r="A45" s="2206"/>
      <c r="B45" s="847" t="s">
        <v>2261</v>
      </c>
      <c r="C45" s="235" t="s">
        <v>65</v>
      </c>
      <c r="D45" s="2271"/>
      <c r="E45" s="294"/>
      <c r="F45" s="235"/>
      <c r="G45" s="462"/>
      <c r="H45" s="329"/>
      <c r="I45" s="434"/>
      <c r="J45" s="225"/>
      <c r="K45" s="724"/>
      <c r="L45" s="725"/>
      <c r="M45" s="464"/>
      <c r="N45" s="3851"/>
      <c r="O45" s="2420"/>
      <c r="P45" s="2420"/>
      <c r="Q45" s="2420"/>
      <c r="R45" s="848"/>
      <c r="S45" s="4428"/>
      <c r="T45" s="842"/>
      <c r="U45" s="851"/>
      <c r="V45" s="851"/>
      <c r="W45" s="841"/>
      <c r="X45" s="841"/>
      <c r="Y45" s="890"/>
    </row>
    <row r="46" spans="1:25" s="71" customFormat="1" ht="15" customHeight="1" thickBot="1">
      <c r="A46" s="1086"/>
      <c r="B46" s="388" t="s">
        <v>1050</v>
      </c>
      <c r="C46" s="425"/>
      <c r="D46" s="2292"/>
      <c r="E46" s="727"/>
      <c r="F46" s="425"/>
      <c r="G46" s="465"/>
      <c r="H46" s="728"/>
      <c r="I46" s="341"/>
      <c r="J46" s="729"/>
      <c r="K46" s="552"/>
      <c r="L46" s="553"/>
      <c r="M46" s="554"/>
      <c r="N46" s="3812"/>
      <c r="O46" s="2483"/>
      <c r="P46" s="2425"/>
      <c r="Q46" s="2492"/>
      <c r="R46" s="849"/>
      <c r="S46" s="2197"/>
      <c r="T46" s="589"/>
      <c r="U46" s="589"/>
      <c r="V46" s="589"/>
      <c r="W46" s="589"/>
      <c r="X46" s="589"/>
      <c r="Y46" s="846"/>
    </row>
    <row r="47" spans="1:25" s="71" customFormat="1" ht="15" customHeight="1" thickBot="1">
      <c r="A47" s="4117">
        <v>4008</v>
      </c>
      <c r="B47" s="810" t="s">
        <v>1255</v>
      </c>
      <c r="C47" s="528" t="s">
        <v>2342</v>
      </c>
      <c r="D47" s="2274">
        <v>271106</v>
      </c>
      <c r="E47" s="224"/>
      <c r="F47" s="528" t="s">
        <v>1258</v>
      </c>
      <c r="G47" s="704">
        <v>120</v>
      </c>
      <c r="H47" s="720">
        <v>50</v>
      </c>
      <c r="I47" s="528">
        <f>ROUND(H47*G47/G47,2)</f>
        <v>50</v>
      </c>
      <c r="J47" s="721" t="s">
        <v>39</v>
      </c>
      <c r="K47" s="557">
        <v>97.58</v>
      </c>
      <c r="L47" s="722">
        <f>IF(OR(ISBLANK(K47),K47=0,H47=0,ISBLANK(H47)),,ROUND(K47+$L$5,2))</f>
        <v>97.58</v>
      </c>
      <c r="M47" s="723">
        <f>ROUND(I47*L47,2)</f>
        <v>4879</v>
      </c>
      <c r="N47" s="3850">
        <f>ROUND(L47/G47,4)</f>
        <v>0.81320000000000003</v>
      </c>
      <c r="O47" s="2055">
        <v>271106</v>
      </c>
      <c r="P47" s="2055" t="s">
        <v>2781</v>
      </c>
      <c r="Q47" s="2055">
        <v>120</v>
      </c>
      <c r="R47" s="3441">
        <v>86.93</v>
      </c>
      <c r="S47" s="2648">
        <v>6.64</v>
      </c>
      <c r="T47" s="4943">
        <f>ROUND($S$9*S47,2)</f>
        <v>10.54</v>
      </c>
      <c r="U47" s="292">
        <f>IF(ISBLANK(O47),,R47+T47)</f>
        <v>97.47</v>
      </c>
      <c r="V47" s="3478" t="s">
        <v>2779</v>
      </c>
      <c r="W47" s="234">
        <f>IF(ISNUMBER(K47),IF(V47="Y",(K47-T47)))</f>
        <v>87.039999999999992</v>
      </c>
      <c r="X47" s="2382">
        <f>W47/G47</f>
        <v>0.72533333333333327</v>
      </c>
      <c r="Y47" s="3778" t="b">
        <f>IF(V47="N",IF(ISNUMBER(R47),(R47+T47)/Q47))</f>
        <v>0</v>
      </c>
    </row>
    <row r="48" spans="1:25" s="71" customFormat="1" ht="15" customHeight="1">
      <c r="A48" s="861"/>
      <c r="B48" s="225" t="s">
        <v>1736</v>
      </c>
      <c r="C48" s="235" t="s">
        <v>65</v>
      </c>
      <c r="D48" s="2283"/>
      <c r="E48" s="294"/>
      <c r="F48" s="235"/>
      <c r="G48" s="226"/>
      <c r="H48" s="329"/>
      <c r="I48" s="235"/>
      <c r="J48" s="225"/>
      <c r="K48" s="724"/>
      <c r="L48" s="725"/>
      <c r="M48" s="464"/>
      <c r="N48" s="3851"/>
      <c r="O48" s="2336"/>
      <c r="P48" s="2336"/>
      <c r="Q48" s="2336"/>
      <c r="R48" s="731"/>
      <c r="S48" s="2648" t="s">
        <v>65</v>
      </c>
      <c r="T48" s="292" t="s">
        <v>65</v>
      </c>
      <c r="U48" s="292"/>
      <c r="V48" s="3453"/>
      <c r="W48" s="234" t="s">
        <v>89</v>
      </c>
      <c r="X48" s="234" t="s">
        <v>65</v>
      </c>
      <c r="Y48" s="890" t="s">
        <v>65</v>
      </c>
    </row>
    <row r="49" spans="1:25" s="71" customFormat="1" ht="15" customHeight="1">
      <c r="A49" s="2206"/>
      <c r="B49" s="847" t="s">
        <v>1737</v>
      </c>
      <c r="C49" s="235" t="s">
        <v>65</v>
      </c>
      <c r="D49" s="649"/>
      <c r="E49" s="294"/>
      <c r="F49" s="235"/>
      <c r="G49" s="462"/>
      <c r="H49" s="329"/>
      <c r="I49" s="434"/>
      <c r="J49" s="225"/>
      <c r="K49" s="724"/>
      <c r="L49" s="725"/>
      <c r="M49" s="464"/>
      <c r="N49" s="3851"/>
      <c r="O49" s="2336"/>
      <c r="P49" s="2336"/>
      <c r="Q49" s="2336"/>
      <c r="R49" s="848"/>
      <c r="S49" s="4428"/>
      <c r="T49" s="842"/>
      <c r="U49" s="851"/>
      <c r="V49" s="3448"/>
      <c r="W49" s="841"/>
      <c r="X49" s="841"/>
      <c r="Y49" s="890"/>
    </row>
    <row r="50" spans="1:25" s="71" customFormat="1" ht="15" customHeight="1" thickBot="1">
      <c r="A50" s="1086"/>
      <c r="B50" s="388" t="s">
        <v>1050</v>
      </c>
      <c r="C50" s="425"/>
      <c r="D50" s="716"/>
      <c r="E50" s="727"/>
      <c r="F50" s="425"/>
      <c r="G50" s="465"/>
      <c r="H50" s="728"/>
      <c r="I50" s="341"/>
      <c r="J50" s="729"/>
      <c r="K50" s="552"/>
      <c r="L50" s="553"/>
      <c r="M50" s="554"/>
      <c r="N50" s="3812"/>
      <c r="O50" s="2426"/>
      <c r="P50" s="2426"/>
      <c r="Q50" s="2426"/>
      <c r="R50" s="849"/>
      <c r="S50" s="2197"/>
      <c r="T50" s="589"/>
      <c r="U50" s="589"/>
      <c r="V50" s="3452"/>
      <c r="W50" s="589"/>
      <c r="X50" s="589"/>
      <c r="Y50" s="846"/>
    </row>
    <row r="51" spans="1:25" s="71" customFormat="1" ht="15" customHeight="1" thickBot="1">
      <c r="A51" s="2462">
        <v>4009</v>
      </c>
      <c r="B51" s="2511" t="s">
        <v>1256</v>
      </c>
      <c r="C51" s="795" t="s">
        <v>2339</v>
      </c>
      <c r="D51" s="1796">
        <v>231818</v>
      </c>
      <c r="E51" s="2452"/>
      <c r="F51" s="795" t="s">
        <v>118</v>
      </c>
      <c r="G51" s="2186">
        <v>96</v>
      </c>
      <c r="H51" s="720"/>
      <c r="I51" s="795">
        <f>ROUND(H51*G51/G51,2)</f>
        <v>0</v>
      </c>
      <c r="J51" s="2156" t="s">
        <v>39</v>
      </c>
      <c r="K51" s="2507">
        <v>95.94</v>
      </c>
      <c r="L51" s="2508">
        <f>IF(OR(ISBLANK(K51),K51=0,H51=0,ISBLANK(H51)),,ROUND(K51+$L$5,2))</f>
        <v>0</v>
      </c>
      <c r="M51" s="782">
        <f>ROUND(I51*L51,2)</f>
        <v>0</v>
      </c>
      <c r="N51" s="4201">
        <f>ROUND(L51/G51,4)</f>
        <v>0</v>
      </c>
      <c r="O51" s="1796">
        <v>231818</v>
      </c>
      <c r="P51" s="2447" t="s">
        <v>2782</v>
      </c>
      <c r="Q51" s="2447">
        <v>96</v>
      </c>
      <c r="R51" s="2456">
        <v>61.2</v>
      </c>
      <c r="S51" s="3119">
        <v>18.21</v>
      </c>
      <c r="T51" s="4942">
        <f>ROUND($S$9*S51,2)</f>
        <v>28.92</v>
      </c>
      <c r="U51" s="3446">
        <f>IF(ISBLANK(O51),,R51+T51)</f>
        <v>90.12</v>
      </c>
      <c r="V51" s="3478" t="s">
        <v>2779</v>
      </c>
      <c r="W51" s="2509">
        <f>IF(ISNUMBER(K51),IF(V51="Y",(K51-T51)))</f>
        <v>67.02</v>
      </c>
      <c r="X51" s="3782">
        <f>W51/G51</f>
        <v>0.698125</v>
      </c>
      <c r="Y51" s="3778" t="b">
        <f>IF(V51="N",IF(ISNUMBER(R51),(R51+T51)/Q51))</f>
        <v>0</v>
      </c>
    </row>
    <row r="52" spans="1:25" s="71" customFormat="1" ht="15" customHeight="1">
      <c r="A52" s="861"/>
      <c r="B52" s="225" t="s">
        <v>1738</v>
      </c>
      <c r="C52" s="235" t="s">
        <v>65</v>
      </c>
      <c r="D52" s="876"/>
      <c r="E52" s="294"/>
      <c r="F52" s="235"/>
      <c r="G52" s="226"/>
      <c r="H52" s="329"/>
      <c r="I52" s="235"/>
      <c r="J52" s="225"/>
      <c r="K52" s="724"/>
      <c r="L52" s="725"/>
      <c r="M52" s="464"/>
      <c r="N52" s="3851"/>
      <c r="O52" s="2427"/>
      <c r="P52" s="2427"/>
      <c r="Q52" s="2427"/>
      <c r="R52" s="731"/>
      <c r="S52" s="2648" t="s">
        <v>65</v>
      </c>
      <c r="T52" s="292" t="s">
        <v>65</v>
      </c>
      <c r="U52" s="292"/>
      <c r="V52" s="3453"/>
      <c r="W52" s="234" t="s">
        <v>89</v>
      </c>
      <c r="X52" s="234" t="s">
        <v>65</v>
      </c>
      <c r="Y52" s="243" t="s">
        <v>65</v>
      </c>
    </row>
    <row r="53" spans="1:25" s="71" customFormat="1" ht="15" customHeight="1">
      <c r="A53" s="861"/>
      <c r="B53" s="813" t="s">
        <v>1739</v>
      </c>
      <c r="C53" s="814"/>
      <c r="D53" s="1816"/>
      <c r="E53" s="806"/>
      <c r="F53" s="814"/>
      <c r="G53" s="815"/>
      <c r="H53" s="531"/>
      <c r="I53" s="814"/>
      <c r="J53" s="813"/>
      <c r="K53" s="817"/>
      <c r="L53" s="818"/>
      <c r="M53" s="819"/>
      <c r="N53" s="3851"/>
      <c r="O53" s="2377"/>
      <c r="P53" s="2517"/>
      <c r="Q53" s="1816"/>
      <c r="R53" s="894"/>
      <c r="S53" s="4430"/>
      <c r="T53" s="292"/>
      <c r="U53" s="292"/>
      <c r="V53" s="3453"/>
      <c r="W53" s="878"/>
      <c r="X53" s="878"/>
      <c r="Y53" s="890"/>
    </row>
    <row r="54" spans="1:25" s="71" customFormat="1" ht="15" customHeight="1">
      <c r="A54" s="861"/>
      <c r="B54" s="225" t="s">
        <v>1740</v>
      </c>
      <c r="C54" s="235" t="s">
        <v>65</v>
      </c>
      <c r="D54" s="649"/>
      <c r="E54" s="294"/>
      <c r="F54" s="235"/>
      <c r="G54" s="226"/>
      <c r="H54" s="850"/>
      <c r="I54" s="235"/>
      <c r="J54" s="225"/>
      <c r="K54" s="724"/>
      <c r="L54" s="725"/>
      <c r="M54" s="464"/>
      <c r="N54" s="3851"/>
      <c r="O54" s="2329"/>
      <c r="P54" s="2329"/>
      <c r="Q54" s="2329"/>
      <c r="R54" s="848"/>
      <c r="S54" s="4428"/>
      <c r="T54" s="842"/>
      <c r="U54" s="851"/>
      <c r="V54" s="851"/>
      <c r="W54" s="841"/>
      <c r="X54" s="841"/>
      <c r="Y54" s="890"/>
    </row>
    <row r="55" spans="1:25" s="71" customFormat="1" ht="15" customHeight="1" thickBot="1">
      <c r="A55" s="1598"/>
      <c r="B55" s="2510" t="s">
        <v>1257</v>
      </c>
      <c r="C55" s="425"/>
      <c r="D55" s="716"/>
      <c r="E55" s="727"/>
      <c r="F55" s="425"/>
      <c r="G55" s="465"/>
      <c r="H55" s="728"/>
      <c r="I55" s="341"/>
      <c r="J55" s="729"/>
      <c r="K55" s="552"/>
      <c r="L55" s="553"/>
      <c r="M55" s="554"/>
      <c r="N55" s="3812"/>
      <c r="O55" s="1652"/>
      <c r="P55" s="1652"/>
      <c r="Q55" s="536"/>
      <c r="R55" s="2485"/>
      <c r="S55" s="2197"/>
      <c r="T55" s="589"/>
      <c r="U55" s="589"/>
      <c r="V55" s="589"/>
      <c r="W55" s="589"/>
      <c r="X55" s="589"/>
      <c r="Y55" s="846"/>
    </row>
    <row r="56" spans="1:25" s="71" customFormat="1" ht="15" customHeight="1" thickBot="1">
      <c r="A56" s="2462">
        <v>4010</v>
      </c>
      <c r="B56" s="2511" t="s">
        <v>1741</v>
      </c>
      <c r="C56" s="795" t="s">
        <v>2339</v>
      </c>
      <c r="D56" s="2447">
        <v>136374</v>
      </c>
      <c r="E56" s="2452"/>
      <c r="F56" s="795" t="s">
        <v>4398</v>
      </c>
      <c r="G56" s="2186">
        <v>400</v>
      </c>
      <c r="H56" s="720">
        <v>50</v>
      </c>
      <c r="I56" s="795">
        <f>ROUND(H56*G56/G56,2)</f>
        <v>50</v>
      </c>
      <c r="J56" s="2156" t="s">
        <v>39</v>
      </c>
      <c r="K56" s="2507">
        <v>127.95</v>
      </c>
      <c r="L56" s="2508">
        <f>IF(OR(ISBLANK(K56),K56=0,H56=0,ISBLANK(H56)),,ROUND(K56+$L$5,2))</f>
        <v>127.95</v>
      </c>
      <c r="M56" s="782">
        <f>ROUND(I56*L56,2)</f>
        <v>6397.5</v>
      </c>
      <c r="N56" s="4201">
        <f>ROUND(L56/G56,4)</f>
        <v>0.31990000000000002</v>
      </c>
      <c r="O56" s="2484">
        <v>207130</v>
      </c>
      <c r="P56" s="2484" t="s">
        <v>4397</v>
      </c>
      <c r="Q56" s="2484">
        <v>400</v>
      </c>
      <c r="R56" s="2456">
        <v>102.6</v>
      </c>
      <c r="S56" s="3119">
        <v>31.76</v>
      </c>
      <c r="T56" s="4942">
        <f>ROUND($S$9*S56,2)</f>
        <v>50.43</v>
      </c>
      <c r="U56" s="3446">
        <f>IF(ISBLANK(O56),,R56+T56)</f>
        <v>153.03</v>
      </c>
      <c r="V56" s="3476" t="s">
        <v>2779</v>
      </c>
      <c r="W56" s="782">
        <f>IF(ISNUMBER(K56),IF(V56="Y",(K56-T56)))</f>
        <v>77.52000000000001</v>
      </c>
      <c r="X56" s="3782">
        <f>W56/G56</f>
        <v>0.19380000000000003</v>
      </c>
      <c r="Y56" s="3778" t="b">
        <f>IF(V56="N",IF(ISNUMBER(R56),(R56+T56)/Q56))</f>
        <v>0</v>
      </c>
    </row>
    <row r="57" spans="1:25" s="71" customFormat="1" ht="15" customHeight="1">
      <c r="A57" s="861"/>
      <c r="B57" s="225" t="s">
        <v>1742</v>
      </c>
      <c r="C57" s="235" t="s">
        <v>65</v>
      </c>
      <c r="D57" s="1816"/>
      <c r="E57" s="294"/>
      <c r="F57" s="235"/>
      <c r="G57" s="226"/>
      <c r="H57" s="329"/>
      <c r="I57" s="235"/>
      <c r="J57" s="225"/>
      <c r="K57" s="724"/>
      <c r="L57" s="725"/>
      <c r="M57" s="464"/>
      <c r="N57" s="3851"/>
      <c r="O57" s="2479"/>
      <c r="P57" s="2326"/>
      <c r="Q57" s="1265"/>
      <c r="R57" s="731"/>
      <c r="S57" s="2648" t="s">
        <v>65</v>
      </c>
      <c r="T57" s="292" t="s">
        <v>65</v>
      </c>
      <c r="U57" s="292"/>
      <c r="V57" s="2505"/>
      <c r="W57" s="234" t="s">
        <v>89</v>
      </c>
      <c r="X57" s="234" t="s">
        <v>65</v>
      </c>
      <c r="Y57" s="243" t="s">
        <v>65</v>
      </c>
    </row>
    <row r="58" spans="1:25" s="71" customFormat="1" ht="15" customHeight="1">
      <c r="A58" s="861"/>
      <c r="B58" s="225" t="s">
        <v>1743</v>
      </c>
      <c r="C58" s="235" t="s">
        <v>65</v>
      </c>
      <c r="D58" s="1816"/>
      <c r="E58" s="294"/>
      <c r="F58" s="235"/>
      <c r="G58" s="226"/>
      <c r="H58" s="850"/>
      <c r="I58" s="235"/>
      <c r="J58" s="225"/>
      <c r="K58" s="724"/>
      <c r="L58" s="725"/>
      <c r="M58" s="464"/>
      <c r="N58" s="3851"/>
      <c r="O58" s="2447"/>
      <c r="P58" s="2513"/>
      <c r="Q58" s="2514"/>
      <c r="R58" s="848"/>
      <c r="S58" s="4428"/>
      <c r="T58" s="842"/>
      <c r="U58" s="851"/>
      <c r="V58" s="851"/>
      <c r="W58" s="841"/>
      <c r="X58" s="841"/>
      <c r="Y58" s="890"/>
    </row>
    <row r="59" spans="1:25" s="71" customFormat="1" ht="15" customHeight="1" thickBot="1">
      <c r="A59" s="1598"/>
      <c r="B59" s="2510" t="s">
        <v>1257</v>
      </c>
      <c r="C59" s="425"/>
      <c r="D59" s="716"/>
      <c r="E59" s="727"/>
      <c r="F59" s="425"/>
      <c r="G59" s="465"/>
      <c r="H59" s="728"/>
      <c r="I59" s="341"/>
      <c r="J59" s="729"/>
      <c r="K59" s="552"/>
      <c r="L59" s="553"/>
      <c r="M59" s="554"/>
      <c r="N59" s="3812"/>
      <c r="O59" s="2512"/>
      <c r="P59" s="2512"/>
      <c r="Q59" s="2519"/>
      <c r="R59" s="2485"/>
      <c r="S59" s="2197"/>
      <c r="T59" s="589"/>
      <c r="U59" s="589"/>
      <c r="V59" s="589"/>
      <c r="W59" s="589"/>
      <c r="X59" s="589"/>
      <c r="Y59" s="846"/>
    </row>
    <row r="60" spans="1:25" s="71" customFormat="1" ht="15" customHeight="1" thickBot="1">
      <c r="A60" s="2462">
        <v>4011</v>
      </c>
      <c r="B60" s="2511" t="s">
        <v>1744</v>
      </c>
      <c r="C60" s="795" t="s">
        <v>3974</v>
      </c>
      <c r="D60" s="2447">
        <v>19200</v>
      </c>
      <c r="E60" s="2452"/>
      <c r="F60" s="795" t="s">
        <v>1747</v>
      </c>
      <c r="G60" s="2186">
        <v>184</v>
      </c>
      <c r="H60" s="720"/>
      <c r="I60" s="795">
        <f>ROUND(H60*G60/G60,2)</f>
        <v>0</v>
      </c>
      <c r="J60" s="2156" t="s">
        <v>39</v>
      </c>
      <c r="K60" s="2507">
        <v>136.5</v>
      </c>
      <c r="L60" s="2508">
        <f>IF(OR(ISBLANK(K60),K60=0,H60=0,ISBLANK(H60)),,ROUND(K60+$L$5,2))</f>
        <v>0</v>
      </c>
      <c r="M60" s="782">
        <f>ROUND(I60*L60,2)</f>
        <v>0</v>
      </c>
      <c r="N60" s="4201">
        <f>ROUND(L60/G60,4)</f>
        <v>0</v>
      </c>
      <c r="O60" s="3454">
        <v>19200</v>
      </c>
      <c r="P60" s="5427" t="s">
        <v>2783</v>
      </c>
      <c r="Q60" s="2493">
        <v>184</v>
      </c>
      <c r="R60" s="2456">
        <v>89.4</v>
      </c>
      <c r="S60" s="3119">
        <v>29.28</v>
      </c>
      <c r="T60" s="4942">
        <f>ROUND($S$9*S60,2)</f>
        <v>46.5</v>
      </c>
      <c r="U60" s="3446">
        <f>IF(ISBLANK(O60),,R60+T60)</f>
        <v>135.9</v>
      </c>
      <c r="V60" s="3476" t="s">
        <v>2779</v>
      </c>
      <c r="W60" s="2509">
        <f>IF(ISNUMBER(K60),IF(V60="Y",(K60-T60)))</f>
        <v>90</v>
      </c>
      <c r="X60" s="3782">
        <f>W60/G60</f>
        <v>0.4891304347826087</v>
      </c>
      <c r="Y60" s="3778" t="b">
        <f>IF(V60="N",IF(ISNUMBER(R60),(R60+T60)/Q60))</f>
        <v>0</v>
      </c>
    </row>
    <row r="61" spans="1:25" s="71" customFormat="1" ht="15" customHeight="1">
      <c r="A61" s="861"/>
      <c r="B61" s="225" t="s">
        <v>1745</v>
      </c>
      <c r="C61" s="235" t="s">
        <v>65</v>
      </c>
      <c r="D61" s="649"/>
      <c r="E61" s="294"/>
      <c r="F61" s="235"/>
      <c r="G61" s="226"/>
      <c r="H61" s="329"/>
      <c r="I61" s="235"/>
      <c r="J61" s="225"/>
      <c r="K61" s="724"/>
      <c r="L61" s="725"/>
      <c r="M61" s="464"/>
      <c r="N61" s="3851"/>
      <c r="O61" s="3451"/>
      <c r="P61" s="2515"/>
      <c r="Q61" s="2515"/>
      <c r="R61" s="731"/>
      <c r="S61" s="2648" t="s">
        <v>65</v>
      </c>
      <c r="T61" s="292" t="s">
        <v>65</v>
      </c>
      <c r="U61" s="292"/>
      <c r="V61" s="2505"/>
      <c r="W61" s="234" t="s">
        <v>89</v>
      </c>
      <c r="X61" s="234" t="s">
        <v>65</v>
      </c>
      <c r="Y61" s="243" t="s">
        <v>65</v>
      </c>
    </row>
    <row r="62" spans="1:25" s="71" customFormat="1" ht="15" customHeight="1">
      <c r="A62" s="861"/>
      <c r="B62" s="225" t="s">
        <v>1746</v>
      </c>
      <c r="C62" s="235" t="s">
        <v>65</v>
      </c>
      <c r="D62" s="1816"/>
      <c r="E62" s="294"/>
      <c r="F62" s="235"/>
      <c r="G62" s="226"/>
      <c r="H62" s="850"/>
      <c r="I62" s="235"/>
      <c r="J62" s="225"/>
      <c r="K62" s="724"/>
      <c r="L62" s="725"/>
      <c r="M62" s="464"/>
      <c r="N62" s="3851"/>
      <c r="O62" s="3171"/>
      <c r="P62" s="3171"/>
      <c r="Q62" s="2429"/>
      <c r="R62" s="848"/>
      <c r="S62" s="4428"/>
      <c r="T62" s="842"/>
      <c r="U62" s="851"/>
      <c r="V62" s="851"/>
      <c r="W62" s="841"/>
      <c r="X62" s="841"/>
      <c r="Y62" s="890"/>
    </row>
    <row r="63" spans="1:25" s="71" customFormat="1" ht="15" customHeight="1" thickBot="1">
      <c r="A63" s="937"/>
      <c r="B63" s="1053" t="s">
        <v>1563</v>
      </c>
      <c r="C63" s="536"/>
      <c r="D63" s="716"/>
      <c r="E63" s="716"/>
      <c r="F63" s="536"/>
      <c r="G63" s="320"/>
      <c r="H63" s="978"/>
      <c r="I63" s="954"/>
      <c r="J63" s="1214"/>
      <c r="K63" s="363"/>
      <c r="L63" s="1122"/>
      <c r="M63" s="364"/>
      <c r="N63" s="3811"/>
      <c r="O63" s="2520"/>
      <c r="P63" s="2520"/>
      <c r="Q63" s="2520"/>
      <c r="R63" s="2485"/>
      <c r="S63" s="2197"/>
      <c r="T63" s="589"/>
      <c r="U63" s="589"/>
      <c r="V63" s="589"/>
      <c r="W63" s="589"/>
      <c r="X63" s="589"/>
      <c r="Y63" s="846"/>
    </row>
    <row r="64" spans="1:25" s="71" customFormat="1" ht="15" customHeight="1" thickBot="1">
      <c r="A64" s="2462">
        <v>4012</v>
      </c>
      <c r="B64" s="2511" t="s">
        <v>1748</v>
      </c>
      <c r="C64" s="795" t="s">
        <v>2339</v>
      </c>
      <c r="D64" s="2551">
        <v>616630</v>
      </c>
      <c r="E64" s="3382"/>
      <c r="F64" s="795" t="s">
        <v>1751</v>
      </c>
      <c r="G64" s="2186">
        <v>175</v>
      </c>
      <c r="H64" s="3383"/>
      <c r="I64" s="795">
        <f>ROUND(H64*G64/G64,2)</f>
        <v>0</v>
      </c>
      <c r="J64" s="2156" t="s">
        <v>39</v>
      </c>
      <c r="K64" s="3376">
        <v>127.5</v>
      </c>
      <c r="L64" s="2508">
        <f>IF(OR(ISBLANK(K64),K64=0,H64=0,ISBLANK(H64)),,ROUND(K64+$L$5,2))</f>
        <v>0</v>
      </c>
      <c r="M64" s="782">
        <f>ROUND(I64*L64,2)</f>
        <v>0</v>
      </c>
      <c r="N64" s="4201">
        <f>ROUND(L64/G64,4)</f>
        <v>0</v>
      </c>
      <c r="O64" s="2427">
        <v>616630</v>
      </c>
      <c r="P64" s="2490" t="s">
        <v>1751</v>
      </c>
      <c r="Q64" s="2490">
        <v>175</v>
      </c>
      <c r="R64" s="3441">
        <v>81</v>
      </c>
      <c r="S64" s="2648">
        <v>29.07</v>
      </c>
      <c r="T64" s="4943">
        <f>ROUND($S$9*S64,2)</f>
        <v>46.16</v>
      </c>
      <c r="U64" s="292">
        <f>IF(ISBLANK(O64),,R64+T64)</f>
        <v>127.16</v>
      </c>
      <c r="V64" s="3476" t="s">
        <v>2779</v>
      </c>
      <c r="W64" s="234">
        <f>IF(ISNUMBER(K64),IF(V64="Y",(K64-T64)))</f>
        <v>81.34</v>
      </c>
      <c r="X64" s="2382">
        <f>W64/G64</f>
        <v>0.46480000000000005</v>
      </c>
      <c r="Y64" s="3778" t="b">
        <f>IF(V64="N",IF(ISNUMBER(R64),(R64+T64)/Q64))</f>
        <v>0</v>
      </c>
    </row>
    <row r="65" spans="1:25" s="71" customFormat="1" ht="15" customHeight="1">
      <c r="A65" s="861"/>
      <c r="B65" s="225" t="s">
        <v>1749</v>
      </c>
      <c r="C65" s="235" t="s">
        <v>65</v>
      </c>
      <c r="D65" s="1816"/>
      <c r="E65" s="294"/>
      <c r="F65" s="235"/>
      <c r="G65" s="226"/>
      <c r="H65" s="329"/>
      <c r="I65" s="235"/>
      <c r="J65" s="225"/>
      <c r="K65" s="724"/>
      <c r="L65" s="725"/>
      <c r="M65" s="464"/>
      <c r="N65" s="3851"/>
      <c r="O65" s="2428"/>
      <c r="P65" s="2428"/>
      <c r="Q65" s="2428"/>
      <c r="R65" s="731"/>
      <c r="S65" s="2838" t="s">
        <v>65</v>
      </c>
      <c r="T65" s="2279" t="s">
        <v>65</v>
      </c>
      <c r="U65" s="3446"/>
      <c r="V65" s="2505"/>
      <c r="W65" s="783" t="s">
        <v>89</v>
      </c>
      <c r="X65" s="783" t="s">
        <v>65</v>
      </c>
      <c r="Y65" s="243" t="s">
        <v>65</v>
      </c>
    </row>
    <row r="66" spans="1:25" s="71" customFormat="1" ht="15" customHeight="1">
      <c r="A66" s="861"/>
      <c r="B66" s="225" t="s">
        <v>1750</v>
      </c>
      <c r="C66" s="235" t="s">
        <v>65</v>
      </c>
      <c r="D66" s="1816"/>
      <c r="E66" s="294"/>
      <c r="F66" s="235"/>
      <c r="G66" s="226"/>
      <c r="H66" s="850"/>
      <c r="I66" s="235"/>
      <c r="J66" s="225"/>
      <c r="K66" s="724"/>
      <c r="L66" s="725"/>
      <c r="M66" s="464"/>
      <c r="N66" s="3851"/>
      <c r="O66" s="2518"/>
      <c r="P66" s="2423"/>
      <c r="Q66" s="2515"/>
      <c r="R66" s="848"/>
      <c r="S66" s="4431"/>
      <c r="T66" s="865"/>
      <c r="U66" s="865"/>
      <c r="V66" s="865"/>
      <c r="W66" s="865"/>
      <c r="X66" s="866"/>
      <c r="Y66" s="2469"/>
    </row>
    <row r="67" spans="1:25" s="71" customFormat="1" ht="15" customHeight="1" thickBot="1">
      <c r="A67" s="2176"/>
      <c r="B67" s="1053" t="s">
        <v>1056</v>
      </c>
      <c r="C67" s="536"/>
      <c r="D67" s="536"/>
      <c r="E67" s="716"/>
      <c r="F67" s="536"/>
      <c r="G67" s="320"/>
      <c r="H67" s="978"/>
      <c r="I67" s="954"/>
      <c r="J67" s="1214"/>
      <c r="K67" s="363"/>
      <c r="L67" s="1122"/>
      <c r="M67" s="364"/>
      <c r="N67" s="3811"/>
      <c r="O67" s="536"/>
      <c r="P67" s="536"/>
      <c r="Q67" s="536"/>
      <c r="R67" s="536"/>
      <c r="S67" s="361"/>
      <c r="T67" s="536"/>
      <c r="U67" s="536"/>
      <c r="V67" s="536"/>
      <c r="W67" s="536"/>
      <c r="X67" s="536"/>
      <c r="Y67" s="3457"/>
    </row>
    <row r="68" spans="1:25" s="71" customFormat="1" ht="15" customHeight="1" thickBot="1">
      <c r="A68" s="3411">
        <v>4013</v>
      </c>
      <c r="B68" s="2673" t="s">
        <v>3062</v>
      </c>
      <c r="C68" s="1849" t="s">
        <v>3064</v>
      </c>
      <c r="D68" s="1849">
        <v>2265589209</v>
      </c>
      <c r="E68" s="3406"/>
      <c r="F68" s="1849" t="s">
        <v>3065</v>
      </c>
      <c r="G68" s="2186">
        <v>133</v>
      </c>
      <c r="H68" s="3383">
        <v>50</v>
      </c>
      <c r="I68" s="1092">
        <f>ROUND(H68*G68/G68,2)</f>
        <v>50</v>
      </c>
      <c r="J68" s="920" t="s">
        <v>39</v>
      </c>
      <c r="K68" s="3654">
        <v>115.5</v>
      </c>
      <c r="L68" s="3381">
        <f>IF(OR(ISBLANK(K68),K68=0,H68=0,ISBLANK(H68)),,ROUND(K68+$L$5,2))</f>
        <v>115.5</v>
      </c>
      <c r="M68" s="782">
        <f>ROUND(I68*L68,2)</f>
        <v>5775</v>
      </c>
      <c r="N68" s="4205">
        <f>ROUND(L68/G68,4)</f>
        <v>0.86839999999999995</v>
      </c>
      <c r="O68" s="1131" t="s">
        <v>3066</v>
      </c>
      <c r="P68" s="1849" t="s">
        <v>1059</v>
      </c>
      <c r="Q68" s="1849">
        <v>133</v>
      </c>
      <c r="R68" s="3441">
        <v>69.150000000000006</v>
      </c>
      <c r="S68" s="2648">
        <v>29.19</v>
      </c>
      <c r="T68" s="4944">
        <f>ROUND($S$9*S68,2)</f>
        <v>46.35</v>
      </c>
      <c r="U68" s="292">
        <f>IF(ISBLANK(O68),,R68+T68)</f>
        <v>115.5</v>
      </c>
      <c r="V68" s="3442" t="s">
        <v>2779</v>
      </c>
      <c r="W68" s="262">
        <f>IF(ISNUMBER(K68),IF(V68="Y",(K68-T68)))</f>
        <v>69.150000000000006</v>
      </c>
      <c r="X68" s="3783">
        <f>W68/G68</f>
        <v>0.51992481203007523</v>
      </c>
      <c r="Y68" s="3777" t="b">
        <f>IF(V68="N",IF(ISNUMBER(R68),(R68+T68)/Q68))</f>
        <v>0</v>
      </c>
    </row>
    <row r="69" spans="1:25" s="71" customFormat="1" ht="15" customHeight="1">
      <c r="A69" s="3390"/>
      <c r="B69" s="3404" t="s">
        <v>3063</v>
      </c>
      <c r="C69" s="3378"/>
      <c r="D69" s="3378"/>
      <c r="E69" s="3310"/>
      <c r="F69" s="3378"/>
      <c r="G69" s="3407"/>
      <c r="H69" s="1435"/>
      <c r="I69" s="3378"/>
      <c r="J69" s="3404"/>
      <c r="K69" s="3401"/>
      <c r="L69" s="3408"/>
      <c r="M69" s="3409"/>
      <c r="N69" s="3807"/>
      <c r="O69" s="2638"/>
      <c r="P69" s="3378"/>
      <c r="Q69" s="3378"/>
      <c r="R69" s="3378"/>
      <c r="S69" s="3391"/>
      <c r="T69" s="3378"/>
      <c r="U69" s="3378"/>
      <c r="V69" s="3378"/>
      <c r="W69" s="3378"/>
      <c r="X69" s="3378"/>
      <c r="Y69" s="3458"/>
    </row>
    <row r="70" spans="1:25" s="71" customFormat="1" ht="15" customHeight="1" thickBot="1">
      <c r="A70" s="218"/>
      <c r="B70" s="901" t="s">
        <v>3067</v>
      </c>
      <c r="C70" s="536"/>
      <c r="D70" s="536"/>
      <c r="E70" s="716"/>
      <c r="F70" s="536"/>
      <c r="G70" s="320"/>
      <c r="H70" s="728"/>
      <c r="I70" s="536"/>
      <c r="J70" s="901"/>
      <c r="K70" s="363"/>
      <c r="L70" s="1122"/>
      <c r="M70" s="364"/>
      <c r="N70" s="3812"/>
      <c r="O70" s="425"/>
      <c r="P70" s="536"/>
      <c r="Q70" s="536"/>
      <c r="R70" s="536"/>
      <c r="S70" s="361"/>
      <c r="T70" s="536"/>
      <c r="U70" s="536"/>
      <c r="V70" s="536"/>
      <c r="W70" s="536"/>
      <c r="X70" s="536"/>
      <c r="Y70" s="3457"/>
    </row>
    <row r="71" spans="1:25" s="71" customFormat="1" ht="15" customHeight="1" thickBot="1">
      <c r="A71" s="3410">
        <v>4014</v>
      </c>
      <c r="B71" s="3305" t="s">
        <v>3068</v>
      </c>
      <c r="C71" s="2638" t="s">
        <v>3064</v>
      </c>
      <c r="D71" s="2638">
        <v>2265589204</v>
      </c>
      <c r="E71" s="3406"/>
      <c r="F71" s="2638" t="s">
        <v>3072</v>
      </c>
      <c r="G71" s="2593">
        <v>80</v>
      </c>
      <c r="H71" s="3383">
        <v>180</v>
      </c>
      <c r="I71" s="1131">
        <f>ROUND(H71*G71/G71,2)</f>
        <v>180</v>
      </c>
      <c r="J71" s="2653" t="s">
        <v>39</v>
      </c>
      <c r="K71" s="3405">
        <v>55.98</v>
      </c>
      <c r="L71" s="2642">
        <f>IF(OR(ISBLANK(K71),K71=0,H71=0,ISBLANK(H71)),,ROUND(K71+$L$5,2))</f>
        <v>55.98</v>
      </c>
      <c r="M71" s="2741">
        <f>ROUND(I71*L71,2)</f>
        <v>10076.4</v>
      </c>
      <c r="N71" s="3807">
        <f>ROUND(L71/G71,4)</f>
        <v>0.69979999999999998</v>
      </c>
      <c r="O71" s="2638" t="s">
        <v>3071</v>
      </c>
      <c r="P71" s="2638" t="s">
        <v>3072</v>
      </c>
      <c r="Q71" s="2638">
        <v>80</v>
      </c>
      <c r="R71" s="3441"/>
      <c r="S71" s="2340">
        <v>23.9</v>
      </c>
      <c r="T71" s="5789">
        <f>ROUND($S$9*S71,2)</f>
        <v>37.950000000000003</v>
      </c>
      <c r="U71" s="292">
        <f>IF(ISBLANK(O71),,R71+T71)</f>
        <v>37.950000000000003</v>
      </c>
      <c r="V71" s="3443" t="s">
        <v>2779</v>
      </c>
      <c r="W71" s="2638">
        <f>IF(ISNUMBER(K71),IF(V71="Y",(K71-T71)))</f>
        <v>18.029999999999994</v>
      </c>
      <c r="X71" s="3075">
        <f>W71/G71</f>
        <v>0.22537499999999994</v>
      </c>
      <c r="Y71" s="3778" t="b">
        <f>IF(V71="N",IF(ISNUMBER(R71),(R71+T71)/Q71))</f>
        <v>0</v>
      </c>
    </row>
    <row r="72" spans="1:25" s="71" customFormat="1" ht="15" customHeight="1">
      <c r="A72" s="2162"/>
      <c r="B72" s="3404" t="s">
        <v>3069</v>
      </c>
      <c r="C72" s="235" t="s">
        <v>3339</v>
      </c>
      <c r="D72" s="3378"/>
      <c r="E72" s="3310"/>
      <c r="F72" s="3378"/>
      <c r="G72" s="3407"/>
      <c r="H72" s="1435"/>
      <c r="I72" s="3378" t="s">
        <v>3279</v>
      </c>
      <c r="J72" s="3404"/>
      <c r="K72" s="4448">
        <v>3.11</v>
      </c>
      <c r="L72" s="3412" t="s">
        <v>3280</v>
      </c>
      <c r="M72" s="3409"/>
      <c r="N72" s="3807"/>
      <c r="O72" s="1591"/>
      <c r="P72" s="3378"/>
      <c r="Q72" s="3378"/>
      <c r="R72" s="4206">
        <v>1.52</v>
      </c>
      <c r="S72" s="3391"/>
      <c r="T72" s="3378"/>
      <c r="U72" s="3378"/>
      <c r="V72" s="3378"/>
      <c r="W72" s="4207"/>
      <c r="X72" s="3378"/>
      <c r="Y72" s="3458"/>
    </row>
    <row r="73" spans="1:25" s="71" customFormat="1" ht="15" customHeight="1" thickBot="1">
      <c r="A73" s="2161"/>
      <c r="B73" s="901" t="s">
        <v>3070</v>
      </c>
      <c r="C73" s="536"/>
      <c r="D73" s="536"/>
      <c r="E73" s="716"/>
      <c r="F73" s="536"/>
      <c r="G73" s="320"/>
      <c r="H73" s="728"/>
      <c r="I73" s="536"/>
      <c r="J73" s="901"/>
      <c r="K73" s="4634"/>
      <c r="L73" s="4635"/>
      <c r="M73" s="364"/>
      <c r="N73" s="3811"/>
      <c r="O73" s="425"/>
      <c r="P73" s="536"/>
      <c r="Q73" s="536"/>
      <c r="R73" s="536"/>
      <c r="S73" s="361"/>
      <c r="T73" s="536"/>
      <c r="U73" s="536"/>
      <c r="V73" s="536"/>
      <c r="W73" s="536"/>
      <c r="X73" s="536"/>
      <c r="Y73" s="3457"/>
    </row>
    <row r="74" spans="1:25" s="71" customFormat="1" ht="15" customHeight="1" thickBot="1">
      <c r="A74" s="2162">
        <v>4015</v>
      </c>
      <c r="B74" s="4638" t="s">
        <v>3062</v>
      </c>
      <c r="C74" s="1849" t="s">
        <v>3064</v>
      </c>
      <c r="D74" s="1849">
        <v>2265582887</v>
      </c>
      <c r="E74" s="3406"/>
      <c r="F74" s="1849" t="s">
        <v>3390</v>
      </c>
      <c r="G74" s="2186">
        <v>44</v>
      </c>
      <c r="H74" s="3383"/>
      <c r="I74" s="2437">
        <f>ROUND(H74*G74/G74,2)</f>
        <v>0</v>
      </c>
      <c r="J74" s="2975" t="s">
        <v>39</v>
      </c>
      <c r="K74" s="3654" t="s">
        <v>4393</v>
      </c>
      <c r="L74" s="4637">
        <f>IF(OR(ISBLANK(K74),K74=0,H74=0,ISBLANK(H74)),,ROUND(K74+$L$5,2))</f>
        <v>0</v>
      </c>
      <c r="M74" s="4009">
        <f>ROUND(I74*L74,2)</f>
        <v>0</v>
      </c>
      <c r="N74" s="3807">
        <f>ROUND(L74/G74,4)</f>
        <v>0</v>
      </c>
      <c r="O74" s="2437"/>
      <c r="P74" s="1849"/>
      <c r="Q74" s="1849"/>
      <c r="R74" s="1849"/>
      <c r="S74" s="1447"/>
      <c r="T74" s="1849"/>
      <c r="U74" s="1849"/>
      <c r="V74" s="1849"/>
      <c r="W74" s="1849"/>
      <c r="X74" s="1849"/>
      <c r="Y74" s="4633"/>
    </row>
    <row r="75" spans="1:25" s="71" customFormat="1" ht="15" customHeight="1">
      <c r="A75" s="2162"/>
      <c r="B75" s="3404" t="s">
        <v>3453</v>
      </c>
      <c r="C75" s="3378"/>
      <c r="D75" s="3378"/>
      <c r="E75" s="3310"/>
      <c r="F75" s="3378"/>
      <c r="G75" s="3407"/>
      <c r="H75" s="1435"/>
      <c r="I75" s="3938"/>
      <c r="J75" s="3404"/>
      <c r="K75" s="4631"/>
      <c r="L75" s="4637"/>
      <c r="M75" s="4009"/>
      <c r="N75" s="3807"/>
      <c r="O75" s="2437"/>
      <c r="P75" s="1257"/>
      <c r="Q75" s="1257"/>
      <c r="R75" s="1257"/>
      <c r="S75" s="791"/>
      <c r="T75" s="1257"/>
      <c r="U75" s="1257"/>
      <c r="V75" s="1257"/>
      <c r="W75" s="1257"/>
      <c r="X75" s="1257"/>
      <c r="Y75" s="4632"/>
    </row>
    <row r="76" spans="1:25" s="71" customFormat="1" ht="15" customHeight="1" thickBot="1">
      <c r="A76" s="2161"/>
      <c r="B76" s="901" t="s">
        <v>3454</v>
      </c>
      <c r="C76" s="536"/>
      <c r="D76" s="536"/>
      <c r="E76" s="716"/>
      <c r="F76" s="536"/>
      <c r="G76" s="320"/>
      <c r="H76" s="728"/>
      <c r="I76" s="425"/>
      <c r="J76" s="901"/>
      <c r="K76" s="4634"/>
      <c r="L76" s="4929"/>
      <c r="M76" s="554"/>
      <c r="N76" s="3812"/>
      <c r="O76" s="341"/>
      <c r="P76" s="536"/>
      <c r="Q76" s="536"/>
      <c r="R76" s="536"/>
      <c r="S76" s="361"/>
      <c r="T76" s="536"/>
      <c r="U76" s="536"/>
      <c r="V76" s="536"/>
      <c r="W76" s="536"/>
      <c r="X76" s="536"/>
      <c r="Y76" s="3457"/>
    </row>
    <row r="77" spans="1:25" s="71" customFormat="1" ht="15" customHeight="1" thickBot="1">
      <c r="A77" s="2162">
        <v>4016</v>
      </c>
      <c r="B77" s="3305" t="s">
        <v>3591</v>
      </c>
      <c r="C77" s="2638" t="s">
        <v>3064</v>
      </c>
      <c r="D77" s="2638" t="s">
        <v>3590</v>
      </c>
      <c r="E77" s="4133"/>
      <c r="F77" s="2638" t="s">
        <v>3365</v>
      </c>
      <c r="G77" s="2593">
        <v>40</v>
      </c>
      <c r="H77" s="3383"/>
      <c r="I77" s="1131">
        <f>ROUND(H77*G77/G77,2)</f>
        <v>0</v>
      </c>
      <c r="J77" s="2653" t="s">
        <v>39</v>
      </c>
      <c r="K77" s="3654">
        <v>32.049999999999997</v>
      </c>
      <c r="L77" s="2642">
        <f>IF(OR(ISBLANK(K77),K77=0,H77=0,ISBLANK(H77)),,ROUND(K77+$L$5,2))</f>
        <v>0</v>
      </c>
      <c r="M77" s="2741">
        <f>ROUND(I77*L77,2)</f>
        <v>0</v>
      </c>
      <c r="N77" s="3807">
        <f>ROUND(L77/G77,4)</f>
        <v>0</v>
      </c>
      <c r="O77" s="2638"/>
      <c r="P77" s="2638"/>
      <c r="Q77" s="2638"/>
      <c r="R77" s="4932"/>
      <c r="S77" s="1146"/>
      <c r="T77" s="2563"/>
      <c r="U77" s="2563"/>
      <c r="V77" s="2563"/>
      <c r="W77" s="2638"/>
      <c r="X77" s="3075"/>
      <c r="Y77" s="3778"/>
    </row>
    <row r="78" spans="1:25" s="71" customFormat="1" ht="15" customHeight="1">
      <c r="A78" s="2162"/>
      <c r="B78" s="3750" t="s">
        <v>3975</v>
      </c>
      <c r="C78" s="3938"/>
      <c r="D78" s="3938"/>
      <c r="E78" s="5330"/>
      <c r="F78" s="3938"/>
      <c r="G78" s="4130"/>
      <c r="H78" s="5428"/>
      <c r="I78" s="2437"/>
      <c r="J78" s="3770"/>
      <c r="K78" s="3402"/>
      <c r="L78" s="4637"/>
      <c r="M78" s="4009"/>
      <c r="N78" s="3807"/>
      <c r="O78" s="2437"/>
      <c r="P78" s="3938"/>
      <c r="Q78" s="3938"/>
      <c r="R78" s="4989"/>
      <c r="S78" s="4100"/>
      <c r="T78" s="4100"/>
      <c r="U78" s="4100"/>
      <c r="V78" s="4100"/>
      <c r="W78" s="3938"/>
      <c r="X78" s="4586"/>
      <c r="Y78" s="3778"/>
    </row>
    <row r="79" spans="1:25" s="71" customFormat="1" ht="15" customHeight="1" thickBot="1">
      <c r="A79" s="2161"/>
      <c r="B79" s="1086" t="s">
        <v>3976</v>
      </c>
      <c r="C79" s="425"/>
      <c r="D79" s="425"/>
      <c r="E79" s="5429"/>
      <c r="F79" s="425"/>
      <c r="G79" s="465"/>
      <c r="H79" s="5430"/>
      <c r="I79" s="341"/>
      <c r="J79" s="466"/>
      <c r="K79" s="3455"/>
      <c r="L79" s="4929"/>
      <c r="M79" s="554"/>
      <c r="N79" s="3812"/>
      <c r="O79" s="341"/>
      <c r="P79" s="425"/>
      <c r="Q79" s="425"/>
      <c r="R79" s="856"/>
      <c r="S79" s="550"/>
      <c r="T79" s="550"/>
      <c r="U79" s="550"/>
      <c r="V79" s="550"/>
      <c r="W79" s="425"/>
      <c r="X79" s="4788"/>
      <c r="Y79" s="3802"/>
    </row>
    <row r="80" spans="1:25" ht="15" customHeight="1" thickBot="1">
      <c r="A80" s="1086"/>
      <c r="B80" s="466"/>
      <c r="C80" s="425"/>
      <c r="D80" s="425"/>
      <c r="E80" s="727"/>
      <c r="F80" s="425"/>
      <c r="G80" s="465"/>
      <c r="H80" s="5837"/>
      <c r="I80" s="341"/>
      <c r="J80" s="677" t="s">
        <v>48</v>
      </c>
      <c r="K80" s="4636"/>
      <c r="L80" s="757"/>
      <c r="M80" s="554">
        <f>SUMIF(M10:M79,"&gt;0")</f>
        <v>28582.300000000003</v>
      </c>
      <c r="N80" s="3812"/>
      <c r="O80" s="2570"/>
      <c r="P80" s="2761"/>
      <c r="Q80" s="2761"/>
      <c r="R80" s="365"/>
      <c r="S80" s="466"/>
      <c r="T80" s="466"/>
      <c r="U80" s="466"/>
      <c r="V80" s="466"/>
      <c r="W80" s="466"/>
      <c r="X80" s="466"/>
      <c r="Y80" s="4930"/>
    </row>
    <row r="81" spans="15:17" ht="15" customHeight="1">
      <c r="O81" s="249"/>
      <c r="P81" s="249"/>
      <c r="Q81" s="249"/>
    </row>
    <row r="82" spans="15:17" ht="15" customHeight="1">
      <c r="O82" s="73"/>
      <c r="P82" s="73"/>
      <c r="Q82" s="73"/>
    </row>
    <row r="108" spans="8:8" ht="15" customHeight="1" thickBot="1">
      <c r="H108" s="728"/>
    </row>
    <row r="113" spans="8:8" ht="15" customHeight="1" thickBot="1">
      <c r="H113" s="728"/>
    </row>
  </sheetData>
  <sheetProtection selectLockedCells="1"/>
  <customSheetViews>
    <customSheetView guid="{F8F3C058-0B72-45B1-9471-FD232B18A87C}" showPageBreaks="1">
      <pane ySplit="9" topLeftCell="A54" activePane="bottomLeft" state="frozen"/>
      <selection pane="bottomLeft" activeCell="M81" sqref="M81"/>
      <pageMargins left="0.25" right="0.25" top="0.75" bottom="0.75" header="0.3" footer="0.3"/>
      <pageSetup paperSize="5" scale="64" fitToHeight="0" orientation="landscape" useFirstPageNumber="1" r:id="rId1"/>
      <headerFooter scaleWithDoc="0"/>
    </customSheetView>
  </customSheetViews>
  <mergeCells count="8">
    <mergeCell ref="G5:K5"/>
    <mergeCell ref="P5:P7"/>
    <mergeCell ref="Q5:Q7"/>
    <mergeCell ref="B1:M1"/>
    <mergeCell ref="B2:C2"/>
    <mergeCell ref="F2:M2"/>
    <mergeCell ref="F3:N3"/>
    <mergeCell ref="F4:N4"/>
  </mergeCells>
  <conditionalFormatting sqref="H65:H67 H43:H46 H36:H41 H22:H25 H27:H29 H31:H34 H48:H50 H17:H20 H11:H15 H52:H55 H57:H59 H61:H63 H69:H70 H72:H73 H75:H76">
    <cfRule type="cellIs" dxfId="351" priority="38" stopIfTrue="1" operator="equal">
      <formula>0</formula>
    </cfRule>
  </conditionalFormatting>
  <conditionalFormatting sqref="H65:H67 H43:H46 H36:H41 H22:H25 H27:H29 H31:H34 H48:H50 H17:H20 H11:H15 H52:H55 H57:H59 H61:H63 H69:H70 H72:H73 H75:H76">
    <cfRule type="cellIs" dxfId="350" priority="37" stopIfTrue="1" operator="equal">
      <formula>0</formula>
    </cfRule>
  </conditionalFormatting>
  <conditionalFormatting sqref="H108">
    <cfRule type="cellIs" dxfId="349" priority="4" stopIfTrue="1" operator="equal">
      <formula>0</formula>
    </cfRule>
  </conditionalFormatting>
  <conditionalFormatting sqref="H108">
    <cfRule type="cellIs" dxfId="348" priority="3" stopIfTrue="1" operator="equal">
      <formula>0</formula>
    </cfRule>
  </conditionalFormatting>
  <conditionalFormatting sqref="H113">
    <cfRule type="cellIs" dxfId="347" priority="2" stopIfTrue="1" operator="equal">
      <formula>0</formula>
    </cfRule>
  </conditionalFormatting>
  <conditionalFormatting sqref="H113">
    <cfRule type="cellIs" dxfId="346" priority="1" stopIfTrue="1" operator="equal">
      <formula>0</formula>
    </cfRule>
  </conditionalFormatting>
  <hyperlinks>
    <hyperlink ref="C4" location="'Recap Sheet'!B1" tooltip="Click here to return to recap sheet" display="Return to Recap Sheet" xr:uid="{00000000-0004-0000-0400-000000000000}"/>
  </hyperlinks>
  <pageMargins left="0.25" right="0.25" top="0.75" bottom="0.75" header="0.3" footer="0.3"/>
  <pageSetup paperSize="5" scale="64" fitToHeight="0" orientation="landscape" useFirstPageNumber="1" r:id="rId2"/>
  <headerFooter scaleWithDoc="0"/>
  <drawing r:id="rId3"/>
  <legacyDrawing r:id="rId4"/>
  <mc:AlternateContent xmlns:mc="http://schemas.openxmlformats.org/markup-compatibility/2006">
    <mc:Choice Requires="x14">
      <controls>
        <mc:AlternateContent xmlns:mc="http://schemas.openxmlformats.org/markup-compatibility/2006">
          <mc:Choice Requires="x14">
            <control shapeId="55297" r:id="rId5" name="Button 1">
              <controlPr defaultSize="0" print="0" autoFill="0" autoPict="0" macro="[0]!VersatileDisplayWorksheetPopup">
                <anchor moveWithCells="1">
                  <from>
                    <xdr:col>12</xdr:col>
                    <xdr:colOff>638175</xdr:colOff>
                    <xdr:row>1</xdr:row>
                    <xdr:rowOff>9525</xdr:rowOff>
                  </from>
                  <to>
                    <xdr:col>14</xdr:col>
                    <xdr:colOff>19050</xdr:colOff>
                    <xdr:row>2</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7" tint="0.39997558519241921"/>
  </sheetPr>
  <dimension ref="A1:Y49"/>
  <sheetViews>
    <sheetView zoomScaleNormal="100" workbookViewId="0">
      <pane ySplit="9" topLeftCell="A34" activePane="bottomLeft" state="frozen"/>
      <selection activeCell="H80" sqref="H80"/>
      <selection pane="bottomLeft" activeCell="H45" sqref="H45"/>
    </sheetView>
  </sheetViews>
  <sheetFormatPr defaultColWidth="11.42578125" defaultRowHeight="12.75"/>
  <cols>
    <col min="1" max="1" width="6.140625" style="55" customWidth="1"/>
    <col min="2" max="2" width="53.28515625" style="55" customWidth="1"/>
    <col min="3" max="3" width="17.7109375" style="55" customWidth="1"/>
    <col min="4" max="4" width="9.7109375" style="55" customWidth="1"/>
    <col min="5" max="5" width="8.28515625" style="37" customWidth="1"/>
    <col min="6" max="6" width="8.28515625" style="63" customWidth="1"/>
    <col min="7" max="7" width="7.28515625" style="64" customWidth="1"/>
    <col min="8" max="8" width="7" style="74" customWidth="1"/>
    <col min="9" max="9" width="8.28515625" style="37" customWidth="1"/>
    <col min="10" max="10" width="8.28515625" style="55" customWidth="1"/>
    <col min="11" max="11" width="8.28515625" style="76" customWidth="1"/>
    <col min="12" max="12" width="8.28515625" style="30" customWidth="1"/>
    <col min="13" max="13" width="9.7109375" style="38" customWidth="1"/>
    <col min="14" max="14" width="8.28515625" style="39" customWidth="1"/>
    <col min="15" max="15" width="11.28515625" style="39" customWidth="1"/>
    <col min="16" max="16" width="9.42578125" style="39" customWidth="1"/>
    <col min="17" max="17" width="7.140625" style="39" customWidth="1"/>
    <col min="18" max="18" width="8.28515625" style="39" customWidth="1"/>
    <col min="19" max="19" width="9.140625" style="55" customWidth="1"/>
    <col min="20" max="21" width="8.7109375" style="55" customWidth="1"/>
    <col min="22" max="22" width="4.7109375" style="55" customWidth="1"/>
    <col min="23" max="24" width="7.5703125" style="55" customWidth="1"/>
    <col min="25" max="261" width="11.42578125" style="55"/>
    <col min="262" max="262" width="3.85546875" style="55" customWidth="1"/>
    <col min="263" max="263" width="49.7109375" style="55" customWidth="1"/>
    <col min="264" max="264" width="29.42578125" style="55" customWidth="1"/>
    <col min="265" max="265" width="6.28515625" style="55" customWidth="1"/>
    <col min="266" max="266" width="4.28515625" style="55" customWidth="1"/>
    <col min="267" max="267" width="6.42578125" style="55" customWidth="1"/>
    <col min="268" max="268" width="3.28515625" style="55" customWidth="1"/>
    <col min="269" max="269" width="6" style="55" customWidth="1"/>
    <col min="270" max="270" width="5.7109375" style="55" bestFit="1" customWidth="1"/>
    <col min="271" max="271" width="7" style="55" customWidth="1"/>
    <col min="272" max="272" width="5.42578125" style="55" customWidth="1"/>
    <col min="273" max="273" width="5" style="55" customWidth="1"/>
    <col min="274" max="274" width="6" style="55" bestFit="1" customWidth="1"/>
    <col min="275" max="275" width="6.140625" style="55" customWidth="1"/>
    <col min="276" max="276" width="16.5703125" style="55" customWidth="1"/>
    <col min="277" max="517" width="11.42578125" style="55"/>
    <col min="518" max="518" width="3.85546875" style="55" customWidth="1"/>
    <col min="519" max="519" width="49.7109375" style="55" customWidth="1"/>
    <col min="520" max="520" width="29.42578125" style="55" customWidth="1"/>
    <col min="521" max="521" width="6.28515625" style="55" customWidth="1"/>
    <col min="522" max="522" width="4.28515625" style="55" customWidth="1"/>
    <col min="523" max="523" width="6.42578125" style="55" customWidth="1"/>
    <col min="524" max="524" width="3.28515625" style="55" customWidth="1"/>
    <col min="525" max="525" width="6" style="55" customWidth="1"/>
    <col min="526" max="526" width="5.7109375" style="55" bestFit="1" customWidth="1"/>
    <col min="527" max="527" width="7" style="55" customWidth="1"/>
    <col min="528" max="528" width="5.42578125" style="55" customWidth="1"/>
    <col min="529" max="529" width="5" style="55" customWidth="1"/>
    <col min="530" max="530" width="6" style="55" bestFit="1" customWidth="1"/>
    <col min="531" max="531" width="6.140625" style="55" customWidth="1"/>
    <col min="532" max="532" width="16.5703125" style="55" customWidth="1"/>
    <col min="533" max="773" width="11.42578125" style="55"/>
    <col min="774" max="774" width="3.85546875" style="55" customWidth="1"/>
    <col min="775" max="775" width="49.7109375" style="55" customWidth="1"/>
    <col min="776" max="776" width="29.42578125" style="55" customWidth="1"/>
    <col min="777" max="777" width="6.28515625" style="55" customWidth="1"/>
    <col min="778" max="778" width="4.28515625" style="55" customWidth="1"/>
    <col min="779" max="779" width="6.42578125" style="55" customWidth="1"/>
    <col min="780" max="780" width="3.28515625" style="55" customWidth="1"/>
    <col min="781" max="781" width="6" style="55" customWidth="1"/>
    <col min="782" max="782" width="5.7109375" style="55" bestFit="1" customWidth="1"/>
    <col min="783" max="783" width="7" style="55" customWidth="1"/>
    <col min="784" max="784" width="5.42578125" style="55" customWidth="1"/>
    <col min="785" max="785" width="5" style="55" customWidth="1"/>
    <col min="786" max="786" width="6" style="55" bestFit="1" customWidth="1"/>
    <col min="787" max="787" width="6.140625" style="55" customWidth="1"/>
    <col min="788" max="788" width="16.5703125" style="55" customWidth="1"/>
    <col min="789" max="1029" width="11.42578125" style="55"/>
    <col min="1030" max="1030" width="3.85546875" style="55" customWidth="1"/>
    <col min="1031" max="1031" width="49.7109375" style="55" customWidth="1"/>
    <col min="1032" max="1032" width="29.42578125" style="55" customWidth="1"/>
    <col min="1033" max="1033" width="6.28515625" style="55" customWidth="1"/>
    <col min="1034" max="1034" width="4.28515625" style="55" customWidth="1"/>
    <col min="1035" max="1035" width="6.42578125" style="55" customWidth="1"/>
    <col min="1036" max="1036" width="3.28515625" style="55" customWidth="1"/>
    <col min="1037" max="1037" width="6" style="55" customWidth="1"/>
    <col min="1038" max="1038" width="5.7109375" style="55" bestFit="1" customWidth="1"/>
    <col min="1039" max="1039" width="7" style="55" customWidth="1"/>
    <col min="1040" max="1040" width="5.42578125" style="55" customWidth="1"/>
    <col min="1041" max="1041" width="5" style="55" customWidth="1"/>
    <col min="1042" max="1042" width="6" style="55" bestFit="1" customWidth="1"/>
    <col min="1043" max="1043" width="6.140625" style="55" customWidth="1"/>
    <col min="1044" max="1044" width="16.5703125" style="55" customWidth="1"/>
    <col min="1045" max="1285" width="11.42578125" style="55"/>
    <col min="1286" max="1286" width="3.85546875" style="55" customWidth="1"/>
    <col min="1287" max="1287" width="49.7109375" style="55" customWidth="1"/>
    <col min="1288" max="1288" width="29.42578125" style="55" customWidth="1"/>
    <col min="1289" max="1289" width="6.28515625" style="55" customWidth="1"/>
    <col min="1290" max="1290" width="4.28515625" style="55" customWidth="1"/>
    <col min="1291" max="1291" width="6.42578125" style="55" customWidth="1"/>
    <col min="1292" max="1292" width="3.28515625" style="55" customWidth="1"/>
    <col min="1293" max="1293" width="6" style="55" customWidth="1"/>
    <col min="1294" max="1294" width="5.7109375" style="55" bestFit="1" customWidth="1"/>
    <col min="1295" max="1295" width="7" style="55" customWidth="1"/>
    <col min="1296" max="1296" width="5.42578125" style="55" customWidth="1"/>
    <col min="1297" max="1297" width="5" style="55" customWidth="1"/>
    <col min="1298" max="1298" width="6" style="55" bestFit="1" customWidth="1"/>
    <col min="1299" max="1299" width="6.140625" style="55" customWidth="1"/>
    <col min="1300" max="1300" width="16.5703125" style="55" customWidth="1"/>
    <col min="1301" max="1541" width="11.42578125" style="55"/>
    <col min="1542" max="1542" width="3.85546875" style="55" customWidth="1"/>
    <col min="1543" max="1543" width="49.7109375" style="55" customWidth="1"/>
    <col min="1544" max="1544" width="29.42578125" style="55" customWidth="1"/>
    <col min="1545" max="1545" width="6.28515625" style="55" customWidth="1"/>
    <col min="1546" max="1546" width="4.28515625" style="55" customWidth="1"/>
    <col min="1547" max="1547" width="6.42578125" style="55" customWidth="1"/>
    <col min="1548" max="1548" width="3.28515625" style="55" customWidth="1"/>
    <col min="1549" max="1549" width="6" style="55" customWidth="1"/>
    <col min="1550" max="1550" width="5.7109375" style="55" bestFit="1" customWidth="1"/>
    <col min="1551" max="1551" width="7" style="55" customWidth="1"/>
    <col min="1552" max="1552" width="5.42578125" style="55" customWidth="1"/>
    <col min="1553" max="1553" width="5" style="55" customWidth="1"/>
    <col min="1554" max="1554" width="6" style="55" bestFit="1" customWidth="1"/>
    <col min="1555" max="1555" width="6.140625" style="55" customWidth="1"/>
    <col min="1556" max="1556" width="16.5703125" style="55" customWidth="1"/>
    <col min="1557" max="1797" width="11.42578125" style="55"/>
    <col min="1798" max="1798" width="3.85546875" style="55" customWidth="1"/>
    <col min="1799" max="1799" width="49.7109375" style="55" customWidth="1"/>
    <col min="1800" max="1800" width="29.42578125" style="55" customWidth="1"/>
    <col min="1801" max="1801" width="6.28515625" style="55" customWidth="1"/>
    <col min="1802" max="1802" width="4.28515625" style="55" customWidth="1"/>
    <col min="1803" max="1803" width="6.42578125" style="55" customWidth="1"/>
    <col min="1804" max="1804" width="3.28515625" style="55" customWidth="1"/>
    <col min="1805" max="1805" width="6" style="55" customWidth="1"/>
    <col min="1806" max="1806" width="5.7109375" style="55" bestFit="1" customWidth="1"/>
    <col min="1807" max="1807" width="7" style="55" customWidth="1"/>
    <col min="1808" max="1808" width="5.42578125" style="55" customWidth="1"/>
    <col min="1809" max="1809" width="5" style="55" customWidth="1"/>
    <col min="1810" max="1810" width="6" style="55" bestFit="1" customWidth="1"/>
    <col min="1811" max="1811" width="6.140625" style="55" customWidth="1"/>
    <col min="1812" max="1812" width="16.5703125" style="55" customWidth="1"/>
    <col min="1813" max="2053" width="11.42578125" style="55"/>
    <col min="2054" max="2054" width="3.85546875" style="55" customWidth="1"/>
    <col min="2055" max="2055" width="49.7109375" style="55" customWidth="1"/>
    <col min="2056" max="2056" width="29.42578125" style="55" customWidth="1"/>
    <col min="2057" max="2057" width="6.28515625" style="55" customWidth="1"/>
    <col min="2058" max="2058" width="4.28515625" style="55" customWidth="1"/>
    <col min="2059" max="2059" width="6.42578125" style="55" customWidth="1"/>
    <col min="2060" max="2060" width="3.28515625" style="55" customWidth="1"/>
    <col min="2061" max="2061" width="6" style="55" customWidth="1"/>
    <col min="2062" max="2062" width="5.7109375" style="55" bestFit="1" customWidth="1"/>
    <col min="2063" max="2063" width="7" style="55" customWidth="1"/>
    <col min="2064" max="2064" width="5.42578125" style="55" customWidth="1"/>
    <col min="2065" max="2065" width="5" style="55" customWidth="1"/>
    <col min="2066" max="2066" width="6" style="55" bestFit="1" customWidth="1"/>
    <col min="2067" max="2067" width="6.140625" style="55" customWidth="1"/>
    <col min="2068" max="2068" width="16.5703125" style="55" customWidth="1"/>
    <col min="2069" max="2309" width="11.42578125" style="55"/>
    <col min="2310" max="2310" width="3.85546875" style="55" customWidth="1"/>
    <col min="2311" max="2311" width="49.7109375" style="55" customWidth="1"/>
    <col min="2312" max="2312" width="29.42578125" style="55" customWidth="1"/>
    <col min="2313" max="2313" width="6.28515625" style="55" customWidth="1"/>
    <col min="2314" max="2314" width="4.28515625" style="55" customWidth="1"/>
    <col min="2315" max="2315" width="6.42578125" style="55" customWidth="1"/>
    <col min="2316" max="2316" width="3.28515625" style="55" customWidth="1"/>
    <col min="2317" max="2317" width="6" style="55" customWidth="1"/>
    <col min="2318" max="2318" width="5.7109375" style="55" bestFit="1" customWidth="1"/>
    <col min="2319" max="2319" width="7" style="55" customWidth="1"/>
    <col min="2320" max="2320" width="5.42578125" style="55" customWidth="1"/>
    <col min="2321" max="2321" width="5" style="55" customWidth="1"/>
    <col min="2322" max="2322" width="6" style="55" bestFit="1" customWidth="1"/>
    <col min="2323" max="2323" width="6.140625" style="55" customWidth="1"/>
    <col min="2324" max="2324" width="16.5703125" style="55" customWidth="1"/>
    <col min="2325" max="2565" width="11.42578125" style="55"/>
    <col min="2566" max="2566" width="3.85546875" style="55" customWidth="1"/>
    <col min="2567" max="2567" width="49.7109375" style="55" customWidth="1"/>
    <col min="2568" max="2568" width="29.42578125" style="55" customWidth="1"/>
    <col min="2569" max="2569" width="6.28515625" style="55" customWidth="1"/>
    <col min="2570" max="2570" width="4.28515625" style="55" customWidth="1"/>
    <col min="2571" max="2571" width="6.42578125" style="55" customWidth="1"/>
    <col min="2572" max="2572" width="3.28515625" style="55" customWidth="1"/>
    <col min="2573" max="2573" width="6" style="55" customWidth="1"/>
    <col min="2574" max="2574" width="5.7109375" style="55" bestFit="1" customWidth="1"/>
    <col min="2575" max="2575" width="7" style="55" customWidth="1"/>
    <col min="2576" max="2576" width="5.42578125" style="55" customWidth="1"/>
    <col min="2577" max="2577" width="5" style="55" customWidth="1"/>
    <col min="2578" max="2578" width="6" style="55" bestFit="1" customWidth="1"/>
    <col min="2579" max="2579" width="6.140625" style="55" customWidth="1"/>
    <col min="2580" max="2580" width="16.5703125" style="55" customWidth="1"/>
    <col min="2581" max="2821" width="11.42578125" style="55"/>
    <col min="2822" max="2822" width="3.85546875" style="55" customWidth="1"/>
    <col min="2823" max="2823" width="49.7109375" style="55" customWidth="1"/>
    <col min="2824" max="2824" width="29.42578125" style="55" customWidth="1"/>
    <col min="2825" max="2825" width="6.28515625" style="55" customWidth="1"/>
    <col min="2826" max="2826" width="4.28515625" style="55" customWidth="1"/>
    <col min="2827" max="2827" width="6.42578125" style="55" customWidth="1"/>
    <col min="2828" max="2828" width="3.28515625" style="55" customWidth="1"/>
    <col min="2829" max="2829" width="6" style="55" customWidth="1"/>
    <col min="2830" max="2830" width="5.7109375" style="55" bestFit="1" customWidth="1"/>
    <col min="2831" max="2831" width="7" style="55" customWidth="1"/>
    <col min="2832" max="2832" width="5.42578125" style="55" customWidth="1"/>
    <col min="2833" max="2833" width="5" style="55" customWidth="1"/>
    <col min="2834" max="2834" width="6" style="55" bestFit="1" customWidth="1"/>
    <col min="2835" max="2835" width="6.140625" style="55" customWidth="1"/>
    <col min="2836" max="2836" width="16.5703125" style="55" customWidth="1"/>
    <col min="2837" max="3077" width="11.42578125" style="55"/>
    <col min="3078" max="3078" width="3.85546875" style="55" customWidth="1"/>
    <col min="3079" max="3079" width="49.7109375" style="55" customWidth="1"/>
    <col min="3080" max="3080" width="29.42578125" style="55" customWidth="1"/>
    <col min="3081" max="3081" width="6.28515625" style="55" customWidth="1"/>
    <col min="3082" max="3082" width="4.28515625" style="55" customWidth="1"/>
    <col min="3083" max="3083" width="6.42578125" style="55" customWidth="1"/>
    <col min="3084" max="3084" width="3.28515625" style="55" customWidth="1"/>
    <col min="3085" max="3085" width="6" style="55" customWidth="1"/>
    <col min="3086" max="3086" width="5.7109375" style="55" bestFit="1" customWidth="1"/>
    <col min="3087" max="3087" width="7" style="55" customWidth="1"/>
    <col min="3088" max="3088" width="5.42578125" style="55" customWidth="1"/>
    <col min="3089" max="3089" width="5" style="55" customWidth="1"/>
    <col min="3090" max="3090" width="6" style="55" bestFit="1" customWidth="1"/>
    <col min="3091" max="3091" width="6.140625" style="55" customWidth="1"/>
    <col min="3092" max="3092" width="16.5703125" style="55" customWidth="1"/>
    <col min="3093" max="3333" width="11.42578125" style="55"/>
    <col min="3334" max="3334" width="3.85546875" style="55" customWidth="1"/>
    <col min="3335" max="3335" width="49.7109375" style="55" customWidth="1"/>
    <col min="3336" max="3336" width="29.42578125" style="55" customWidth="1"/>
    <col min="3337" max="3337" width="6.28515625" style="55" customWidth="1"/>
    <col min="3338" max="3338" width="4.28515625" style="55" customWidth="1"/>
    <col min="3339" max="3339" width="6.42578125" style="55" customWidth="1"/>
    <col min="3340" max="3340" width="3.28515625" style="55" customWidth="1"/>
    <col min="3341" max="3341" width="6" style="55" customWidth="1"/>
    <col min="3342" max="3342" width="5.7109375" style="55" bestFit="1" customWidth="1"/>
    <col min="3343" max="3343" width="7" style="55" customWidth="1"/>
    <col min="3344" max="3344" width="5.42578125" style="55" customWidth="1"/>
    <col min="3345" max="3345" width="5" style="55" customWidth="1"/>
    <col min="3346" max="3346" width="6" style="55" bestFit="1" customWidth="1"/>
    <col min="3347" max="3347" width="6.140625" style="55" customWidth="1"/>
    <col min="3348" max="3348" width="16.5703125" style="55" customWidth="1"/>
    <col min="3349" max="3589" width="11.42578125" style="55"/>
    <col min="3590" max="3590" width="3.85546875" style="55" customWidth="1"/>
    <col min="3591" max="3591" width="49.7109375" style="55" customWidth="1"/>
    <col min="3592" max="3592" width="29.42578125" style="55" customWidth="1"/>
    <col min="3593" max="3593" width="6.28515625" style="55" customWidth="1"/>
    <col min="3594" max="3594" width="4.28515625" style="55" customWidth="1"/>
    <col min="3595" max="3595" width="6.42578125" style="55" customWidth="1"/>
    <col min="3596" max="3596" width="3.28515625" style="55" customWidth="1"/>
    <col min="3597" max="3597" width="6" style="55" customWidth="1"/>
    <col min="3598" max="3598" width="5.7109375" style="55" bestFit="1" customWidth="1"/>
    <col min="3599" max="3599" width="7" style="55" customWidth="1"/>
    <col min="3600" max="3600" width="5.42578125" style="55" customWidth="1"/>
    <col min="3601" max="3601" width="5" style="55" customWidth="1"/>
    <col min="3602" max="3602" width="6" style="55" bestFit="1" customWidth="1"/>
    <col min="3603" max="3603" width="6.140625" style="55" customWidth="1"/>
    <col min="3604" max="3604" width="16.5703125" style="55" customWidth="1"/>
    <col min="3605" max="3845" width="11.42578125" style="55"/>
    <col min="3846" max="3846" width="3.85546875" style="55" customWidth="1"/>
    <col min="3847" max="3847" width="49.7109375" style="55" customWidth="1"/>
    <col min="3848" max="3848" width="29.42578125" style="55" customWidth="1"/>
    <col min="3849" max="3849" width="6.28515625" style="55" customWidth="1"/>
    <col min="3850" max="3850" width="4.28515625" style="55" customWidth="1"/>
    <col min="3851" max="3851" width="6.42578125" style="55" customWidth="1"/>
    <col min="3852" max="3852" width="3.28515625" style="55" customWidth="1"/>
    <col min="3853" max="3853" width="6" style="55" customWidth="1"/>
    <col min="3854" max="3854" width="5.7109375" style="55" bestFit="1" customWidth="1"/>
    <col min="3855" max="3855" width="7" style="55" customWidth="1"/>
    <col min="3856" max="3856" width="5.42578125" style="55" customWidth="1"/>
    <col min="3857" max="3857" width="5" style="55" customWidth="1"/>
    <col min="3858" max="3858" width="6" style="55" bestFit="1" customWidth="1"/>
    <col min="3859" max="3859" width="6.140625" style="55" customWidth="1"/>
    <col min="3860" max="3860" width="16.5703125" style="55" customWidth="1"/>
    <col min="3861" max="4101" width="11.42578125" style="55"/>
    <col min="4102" max="4102" width="3.85546875" style="55" customWidth="1"/>
    <col min="4103" max="4103" width="49.7109375" style="55" customWidth="1"/>
    <col min="4104" max="4104" width="29.42578125" style="55" customWidth="1"/>
    <col min="4105" max="4105" width="6.28515625" style="55" customWidth="1"/>
    <col min="4106" max="4106" width="4.28515625" style="55" customWidth="1"/>
    <col min="4107" max="4107" width="6.42578125" style="55" customWidth="1"/>
    <col min="4108" max="4108" width="3.28515625" style="55" customWidth="1"/>
    <col min="4109" max="4109" width="6" style="55" customWidth="1"/>
    <col min="4110" max="4110" width="5.7109375" style="55" bestFit="1" customWidth="1"/>
    <col min="4111" max="4111" width="7" style="55" customWidth="1"/>
    <col min="4112" max="4112" width="5.42578125" style="55" customWidth="1"/>
    <col min="4113" max="4113" width="5" style="55" customWidth="1"/>
    <col min="4114" max="4114" width="6" style="55" bestFit="1" customWidth="1"/>
    <col min="4115" max="4115" width="6.140625" style="55" customWidth="1"/>
    <col min="4116" max="4116" width="16.5703125" style="55" customWidth="1"/>
    <col min="4117" max="4357" width="11.42578125" style="55"/>
    <col min="4358" max="4358" width="3.85546875" style="55" customWidth="1"/>
    <col min="4359" max="4359" width="49.7109375" style="55" customWidth="1"/>
    <col min="4360" max="4360" width="29.42578125" style="55" customWidth="1"/>
    <col min="4361" max="4361" width="6.28515625" style="55" customWidth="1"/>
    <col min="4362" max="4362" width="4.28515625" style="55" customWidth="1"/>
    <col min="4363" max="4363" width="6.42578125" style="55" customWidth="1"/>
    <col min="4364" max="4364" width="3.28515625" style="55" customWidth="1"/>
    <col min="4365" max="4365" width="6" style="55" customWidth="1"/>
    <col min="4366" max="4366" width="5.7109375" style="55" bestFit="1" customWidth="1"/>
    <col min="4367" max="4367" width="7" style="55" customWidth="1"/>
    <col min="4368" max="4368" width="5.42578125" style="55" customWidth="1"/>
    <col min="4369" max="4369" width="5" style="55" customWidth="1"/>
    <col min="4370" max="4370" width="6" style="55" bestFit="1" customWidth="1"/>
    <col min="4371" max="4371" width="6.140625" style="55" customWidth="1"/>
    <col min="4372" max="4372" width="16.5703125" style="55" customWidth="1"/>
    <col min="4373" max="4613" width="11.42578125" style="55"/>
    <col min="4614" max="4614" width="3.85546875" style="55" customWidth="1"/>
    <col min="4615" max="4615" width="49.7109375" style="55" customWidth="1"/>
    <col min="4616" max="4616" width="29.42578125" style="55" customWidth="1"/>
    <col min="4617" max="4617" width="6.28515625" style="55" customWidth="1"/>
    <col min="4618" max="4618" width="4.28515625" style="55" customWidth="1"/>
    <col min="4619" max="4619" width="6.42578125" style="55" customWidth="1"/>
    <col min="4620" max="4620" width="3.28515625" style="55" customWidth="1"/>
    <col min="4621" max="4621" width="6" style="55" customWidth="1"/>
    <col min="4622" max="4622" width="5.7109375" style="55" bestFit="1" customWidth="1"/>
    <col min="4623" max="4623" width="7" style="55" customWidth="1"/>
    <col min="4624" max="4624" width="5.42578125" style="55" customWidth="1"/>
    <col min="4625" max="4625" width="5" style="55" customWidth="1"/>
    <col min="4626" max="4626" width="6" style="55" bestFit="1" customWidth="1"/>
    <col min="4627" max="4627" width="6.140625" style="55" customWidth="1"/>
    <col min="4628" max="4628" width="16.5703125" style="55" customWidth="1"/>
    <col min="4629" max="4869" width="11.42578125" style="55"/>
    <col min="4870" max="4870" width="3.85546875" style="55" customWidth="1"/>
    <col min="4871" max="4871" width="49.7109375" style="55" customWidth="1"/>
    <col min="4872" max="4872" width="29.42578125" style="55" customWidth="1"/>
    <col min="4873" max="4873" width="6.28515625" style="55" customWidth="1"/>
    <col min="4874" max="4874" width="4.28515625" style="55" customWidth="1"/>
    <col min="4875" max="4875" width="6.42578125" style="55" customWidth="1"/>
    <col min="4876" max="4876" width="3.28515625" style="55" customWidth="1"/>
    <col min="4877" max="4877" width="6" style="55" customWidth="1"/>
    <col min="4878" max="4878" width="5.7109375" style="55" bestFit="1" customWidth="1"/>
    <col min="4879" max="4879" width="7" style="55" customWidth="1"/>
    <col min="4880" max="4880" width="5.42578125" style="55" customWidth="1"/>
    <col min="4881" max="4881" width="5" style="55" customWidth="1"/>
    <col min="4882" max="4882" width="6" style="55" bestFit="1" customWidth="1"/>
    <col min="4883" max="4883" width="6.140625" style="55" customWidth="1"/>
    <col min="4884" max="4884" width="16.5703125" style="55" customWidth="1"/>
    <col min="4885" max="5125" width="11.42578125" style="55"/>
    <col min="5126" max="5126" width="3.85546875" style="55" customWidth="1"/>
    <col min="5127" max="5127" width="49.7109375" style="55" customWidth="1"/>
    <col min="5128" max="5128" width="29.42578125" style="55" customWidth="1"/>
    <col min="5129" max="5129" width="6.28515625" style="55" customWidth="1"/>
    <col min="5130" max="5130" width="4.28515625" style="55" customWidth="1"/>
    <col min="5131" max="5131" width="6.42578125" style="55" customWidth="1"/>
    <col min="5132" max="5132" width="3.28515625" style="55" customWidth="1"/>
    <col min="5133" max="5133" width="6" style="55" customWidth="1"/>
    <col min="5134" max="5134" width="5.7109375" style="55" bestFit="1" customWidth="1"/>
    <col min="5135" max="5135" width="7" style="55" customWidth="1"/>
    <col min="5136" max="5136" width="5.42578125" style="55" customWidth="1"/>
    <col min="5137" max="5137" width="5" style="55" customWidth="1"/>
    <col min="5138" max="5138" width="6" style="55" bestFit="1" customWidth="1"/>
    <col min="5139" max="5139" width="6.140625" style="55" customWidth="1"/>
    <col min="5140" max="5140" width="16.5703125" style="55" customWidth="1"/>
    <col min="5141" max="5381" width="11.42578125" style="55"/>
    <col min="5382" max="5382" width="3.85546875" style="55" customWidth="1"/>
    <col min="5383" max="5383" width="49.7109375" style="55" customWidth="1"/>
    <col min="5384" max="5384" width="29.42578125" style="55" customWidth="1"/>
    <col min="5385" max="5385" width="6.28515625" style="55" customWidth="1"/>
    <col min="5386" max="5386" width="4.28515625" style="55" customWidth="1"/>
    <col min="5387" max="5387" width="6.42578125" style="55" customWidth="1"/>
    <col min="5388" max="5388" width="3.28515625" style="55" customWidth="1"/>
    <col min="5389" max="5389" width="6" style="55" customWidth="1"/>
    <col min="5390" max="5390" width="5.7109375" style="55" bestFit="1" customWidth="1"/>
    <col min="5391" max="5391" width="7" style="55" customWidth="1"/>
    <col min="5392" max="5392" width="5.42578125" style="55" customWidth="1"/>
    <col min="5393" max="5393" width="5" style="55" customWidth="1"/>
    <col min="5394" max="5394" width="6" style="55" bestFit="1" customWidth="1"/>
    <col min="5395" max="5395" width="6.140625" style="55" customWidth="1"/>
    <col min="5396" max="5396" width="16.5703125" style="55" customWidth="1"/>
    <col min="5397" max="5637" width="11.42578125" style="55"/>
    <col min="5638" max="5638" width="3.85546875" style="55" customWidth="1"/>
    <col min="5639" max="5639" width="49.7109375" style="55" customWidth="1"/>
    <col min="5640" max="5640" width="29.42578125" style="55" customWidth="1"/>
    <col min="5641" max="5641" width="6.28515625" style="55" customWidth="1"/>
    <col min="5642" max="5642" width="4.28515625" style="55" customWidth="1"/>
    <col min="5643" max="5643" width="6.42578125" style="55" customWidth="1"/>
    <col min="5644" max="5644" width="3.28515625" style="55" customWidth="1"/>
    <col min="5645" max="5645" width="6" style="55" customWidth="1"/>
    <col min="5646" max="5646" width="5.7109375" style="55" bestFit="1" customWidth="1"/>
    <col min="5647" max="5647" width="7" style="55" customWidth="1"/>
    <col min="5648" max="5648" width="5.42578125" style="55" customWidth="1"/>
    <col min="5649" max="5649" width="5" style="55" customWidth="1"/>
    <col min="5650" max="5650" width="6" style="55" bestFit="1" customWidth="1"/>
    <col min="5651" max="5651" width="6.140625" style="55" customWidth="1"/>
    <col min="5652" max="5652" width="16.5703125" style="55" customWidth="1"/>
    <col min="5653" max="5893" width="11.42578125" style="55"/>
    <col min="5894" max="5894" width="3.85546875" style="55" customWidth="1"/>
    <col min="5895" max="5895" width="49.7109375" style="55" customWidth="1"/>
    <col min="5896" max="5896" width="29.42578125" style="55" customWidth="1"/>
    <col min="5897" max="5897" width="6.28515625" style="55" customWidth="1"/>
    <col min="5898" max="5898" width="4.28515625" style="55" customWidth="1"/>
    <col min="5899" max="5899" width="6.42578125" style="55" customWidth="1"/>
    <col min="5900" max="5900" width="3.28515625" style="55" customWidth="1"/>
    <col min="5901" max="5901" width="6" style="55" customWidth="1"/>
    <col min="5902" max="5902" width="5.7109375" style="55" bestFit="1" customWidth="1"/>
    <col min="5903" max="5903" width="7" style="55" customWidth="1"/>
    <col min="5904" max="5904" width="5.42578125" style="55" customWidth="1"/>
    <col min="5905" max="5905" width="5" style="55" customWidth="1"/>
    <col min="5906" max="5906" width="6" style="55" bestFit="1" customWidth="1"/>
    <col min="5907" max="5907" width="6.140625" style="55" customWidth="1"/>
    <col min="5908" max="5908" width="16.5703125" style="55" customWidth="1"/>
    <col min="5909" max="6149" width="11.42578125" style="55"/>
    <col min="6150" max="6150" width="3.85546875" style="55" customWidth="1"/>
    <col min="6151" max="6151" width="49.7109375" style="55" customWidth="1"/>
    <col min="6152" max="6152" width="29.42578125" style="55" customWidth="1"/>
    <col min="6153" max="6153" width="6.28515625" style="55" customWidth="1"/>
    <col min="6154" max="6154" width="4.28515625" style="55" customWidth="1"/>
    <col min="6155" max="6155" width="6.42578125" style="55" customWidth="1"/>
    <col min="6156" max="6156" width="3.28515625" style="55" customWidth="1"/>
    <col min="6157" max="6157" width="6" style="55" customWidth="1"/>
    <col min="6158" max="6158" width="5.7109375" style="55" bestFit="1" customWidth="1"/>
    <col min="6159" max="6159" width="7" style="55" customWidth="1"/>
    <col min="6160" max="6160" width="5.42578125" style="55" customWidth="1"/>
    <col min="6161" max="6161" width="5" style="55" customWidth="1"/>
    <col min="6162" max="6162" width="6" style="55" bestFit="1" customWidth="1"/>
    <col min="6163" max="6163" width="6.140625" style="55" customWidth="1"/>
    <col min="6164" max="6164" width="16.5703125" style="55" customWidth="1"/>
    <col min="6165" max="6405" width="11.42578125" style="55"/>
    <col min="6406" max="6406" width="3.85546875" style="55" customWidth="1"/>
    <col min="6407" max="6407" width="49.7109375" style="55" customWidth="1"/>
    <col min="6408" max="6408" width="29.42578125" style="55" customWidth="1"/>
    <col min="6409" max="6409" width="6.28515625" style="55" customWidth="1"/>
    <col min="6410" max="6410" width="4.28515625" style="55" customWidth="1"/>
    <col min="6411" max="6411" width="6.42578125" style="55" customWidth="1"/>
    <col min="6412" max="6412" width="3.28515625" style="55" customWidth="1"/>
    <col min="6413" max="6413" width="6" style="55" customWidth="1"/>
    <col min="6414" max="6414" width="5.7109375" style="55" bestFit="1" customWidth="1"/>
    <col min="6415" max="6415" width="7" style="55" customWidth="1"/>
    <col min="6416" max="6416" width="5.42578125" style="55" customWidth="1"/>
    <col min="6417" max="6417" width="5" style="55" customWidth="1"/>
    <col min="6418" max="6418" width="6" style="55" bestFit="1" customWidth="1"/>
    <col min="6419" max="6419" width="6.140625" style="55" customWidth="1"/>
    <col min="6420" max="6420" width="16.5703125" style="55" customWidth="1"/>
    <col min="6421" max="6661" width="11.42578125" style="55"/>
    <col min="6662" max="6662" width="3.85546875" style="55" customWidth="1"/>
    <col min="6663" max="6663" width="49.7109375" style="55" customWidth="1"/>
    <col min="6664" max="6664" width="29.42578125" style="55" customWidth="1"/>
    <col min="6665" max="6665" width="6.28515625" style="55" customWidth="1"/>
    <col min="6666" max="6666" width="4.28515625" style="55" customWidth="1"/>
    <col min="6667" max="6667" width="6.42578125" style="55" customWidth="1"/>
    <col min="6668" max="6668" width="3.28515625" style="55" customWidth="1"/>
    <col min="6669" max="6669" width="6" style="55" customWidth="1"/>
    <col min="6670" max="6670" width="5.7109375" style="55" bestFit="1" customWidth="1"/>
    <col min="6671" max="6671" width="7" style="55" customWidth="1"/>
    <col min="6672" max="6672" width="5.42578125" style="55" customWidth="1"/>
    <col min="6673" max="6673" width="5" style="55" customWidth="1"/>
    <col min="6674" max="6674" width="6" style="55" bestFit="1" customWidth="1"/>
    <col min="6675" max="6675" width="6.140625" style="55" customWidth="1"/>
    <col min="6676" max="6676" width="16.5703125" style="55" customWidth="1"/>
    <col min="6677" max="6917" width="11.42578125" style="55"/>
    <col min="6918" max="6918" width="3.85546875" style="55" customWidth="1"/>
    <col min="6919" max="6919" width="49.7109375" style="55" customWidth="1"/>
    <col min="6920" max="6920" width="29.42578125" style="55" customWidth="1"/>
    <col min="6921" max="6921" width="6.28515625" style="55" customWidth="1"/>
    <col min="6922" max="6922" width="4.28515625" style="55" customWidth="1"/>
    <col min="6923" max="6923" width="6.42578125" style="55" customWidth="1"/>
    <col min="6924" max="6924" width="3.28515625" style="55" customWidth="1"/>
    <col min="6925" max="6925" width="6" style="55" customWidth="1"/>
    <col min="6926" max="6926" width="5.7109375" style="55" bestFit="1" customWidth="1"/>
    <col min="6927" max="6927" width="7" style="55" customWidth="1"/>
    <col min="6928" max="6928" width="5.42578125" style="55" customWidth="1"/>
    <col min="6929" max="6929" width="5" style="55" customWidth="1"/>
    <col min="6930" max="6930" width="6" style="55" bestFit="1" customWidth="1"/>
    <col min="6931" max="6931" width="6.140625" style="55" customWidth="1"/>
    <col min="6932" max="6932" width="16.5703125" style="55" customWidth="1"/>
    <col min="6933" max="7173" width="11.42578125" style="55"/>
    <col min="7174" max="7174" width="3.85546875" style="55" customWidth="1"/>
    <col min="7175" max="7175" width="49.7109375" style="55" customWidth="1"/>
    <col min="7176" max="7176" width="29.42578125" style="55" customWidth="1"/>
    <col min="7177" max="7177" width="6.28515625" style="55" customWidth="1"/>
    <col min="7178" max="7178" width="4.28515625" style="55" customWidth="1"/>
    <col min="7179" max="7179" width="6.42578125" style="55" customWidth="1"/>
    <col min="7180" max="7180" width="3.28515625" style="55" customWidth="1"/>
    <col min="7181" max="7181" width="6" style="55" customWidth="1"/>
    <col min="7182" max="7182" width="5.7109375" style="55" bestFit="1" customWidth="1"/>
    <col min="7183" max="7183" width="7" style="55" customWidth="1"/>
    <col min="7184" max="7184" width="5.42578125" style="55" customWidth="1"/>
    <col min="7185" max="7185" width="5" style="55" customWidth="1"/>
    <col min="7186" max="7186" width="6" style="55" bestFit="1" customWidth="1"/>
    <col min="7187" max="7187" width="6.140625" style="55" customWidth="1"/>
    <col min="7188" max="7188" width="16.5703125" style="55" customWidth="1"/>
    <col min="7189" max="7429" width="11.42578125" style="55"/>
    <col min="7430" max="7430" width="3.85546875" style="55" customWidth="1"/>
    <col min="7431" max="7431" width="49.7109375" style="55" customWidth="1"/>
    <col min="7432" max="7432" width="29.42578125" style="55" customWidth="1"/>
    <col min="7433" max="7433" width="6.28515625" style="55" customWidth="1"/>
    <col min="7434" max="7434" width="4.28515625" style="55" customWidth="1"/>
    <col min="7435" max="7435" width="6.42578125" style="55" customWidth="1"/>
    <col min="7436" max="7436" width="3.28515625" style="55" customWidth="1"/>
    <col min="7437" max="7437" width="6" style="55" customWidth="1"/>
    <col min="7438" max="7438" width="5.7109375" style="55" bestFit="1" customWidth="1"/>
    <col min="7439" max="7439" width="7" style="55" customWidth="1"/>
    <col min="7440" max="7440" width="5.42578125" style="55" customWidth="1"/>
    <col min="7441" max="7441" width="5" style="55" customWidth="1"/>
    <col min="7442" max="7442" width="6" style="55" bestFit="1" customWidth="1"/>
    <col min="7443" max="7443" width="6.140625" style="55" customWidth="1"/>
    <col min="7444" max="7444" width="16.5703125" style="55" customWidth="1"/>
    <col min="7445" max="7685" width="11.42578125" style="55"/>
    <col min="7686" max="7686" width="3.85546875" style="55" customWidth="1"/>
    <col min="7687" max="7687" width="49.7109375" style="55" customWidth="1"/>
    <col min="7688" max="7688" width="29.42578125" style="55" customWidth="1"/>
    <col min="7689" max="7689" width="6.28515625" style="55" customWidth="1"/>
    <col min="7690" max="7690" width="4.28515625" style="55" customWidth="1"/>
    <col min="7691" max="7691" width="6.42578125" style="55" customWidth="1"/>
    <col min="7692" max="7692" width="3.28515625" style="55" customWidth="1"/>
    <col min="7693" max="7693" width="6" style="55" customWidth="1"/>
    <col min="7694" max="7694" width="5.7109375" style="55" bestFit="1" customWidth="1"/>
    <col min="7695" max="7695" width="7" style="55" customWidth="1"/>
    <col min="7696" max="7696" width="5.42578125" style="55" customWidth="1"/>
    <col min="7697" max="7697" width="5" style="55" customWidth="1"/>
    <col min="7698" max="7698" width="6" style="55" bestFit="1" customWidth="1"/>
    <col min="7699" max="7699" width="6.140625" style="55" customWidth="1"/>
    <col min="7700" max="7700" width="16.5703125" style="55" customWidth="1"/>
    <col min="7701" max="7941" width="11.42578125" style="55"/>
    <col min="7942" max="7942" width="3.85546875" style="55" customWidth="1"/>
    <col min="7943" max="7943" width="49.7109375" style="55" customWidth="1"/>
    <col min="7944" max="7944" width="29.42578125" style="55" customWidth="1"/>
    <col min="7945" max="7945" width="6.28515625" style="55" customWidth="1"/>
    <col min="7946" max="7946" width="4.28515625" style="55" customWidth="1"/>
    <col min="7947" max="7947" width="6.42578125" style="55" customWidth="1"/>
    <col min="7948" max="7948" width="3.28515625" style="55" customWidth="1"/>
    <col min="7949" max="7949" width="6" style="55" customWidth="1"/>
    <col min="7950" max="7950" width="5.7109375" style="55" bestFit="1" customWidth="1"/>
    <col min="7951" max="7951" width="7" style="55" customWidth="1"/>
    <col min="7952" max="7952" width="5.42578125" style="55" customWidth="1"/>
    <col min="7953" max="7953" width="5" style="55" customWidth="1"/>
    <col min="7954" max="7954" width="6" style="55" bestFit="1" customWidth="1"/>
    <col min="7955" max="7955" width="6.140625" style="55" customWidth="1"/>
    <col min="7956" max="7956" width="16.5703125" style="55" customWidth="1"/>
    <col min="7957" max="8197" width="11.42578125" style="55"/>
    <col min="8198" max="8198" width="3.85546875" style="55" customWidth="1"/>
    <col min="8199" max="8199" width="49.7109375" style="55" customWidth="1"/>
    <col min="8200" max="8200" width="29.42578125" style="55" customWidth="1"/>
    <col min="8201" max="8201" width="6.28515625" style="55" customWidth="1"/>
    <col min="8202" max="8202" width="4.28515625" style="55" customWidth="1"/>
    <col min="8203" max="8203" width="6.42578125" style="55" customWidth="1"/>
    <col min="8204" max="8204" width="3.28515625" style="55" customWidth="1"/>
    <col min="8205" max="8205" width="6" style="55" customWidth="1"/>
    <col min="8206" max="8206" width="5.7109375" style="55" bestFit="1" customWidth="1"/>
    <col min="8207" max="8207" width="7" style="55" customWidth="1"/>
    <col min="8208" max="8208" width="5.42578125" style="55" customWidth="1"/>
    <col min="8209" max="8209" width="5" style="55" customWidth="1"/>
    <col min="8210" max="8210" width="6" style="55" bestFit="1" customWidth="1"/>
    <col min="8211" max="8211" width="6.140625" style="55" customWidth="1"/>
    <col min="8212" max="8212" width="16.5703125" style="55" customWidth="1"/>
    <col min="8213" max="8453" width="11.42578125" style="55"/>
    <col min="8454" max="8454" width="3.85546875" style="55" customWidth="1"/>
    <col min="8455" max="8455" width="49.7109375" style="55" customWidth="1"/>
    <col min="8456" max="8456" width="29.42578125" style="55" customWidth="1"/>
    <col min="8457" max="8457" width="6.28515625" style="55" customWidth="1"/>
    <col min="8458" max="8458" width="4.28515625" style="55" customWidth="1"/>
    <col min="8459" max="8459" width="6.42578125" style="55" customWidth="1"/>
    <col min="8460" max="8460" width="3.28515625" style="55" customWidth="1"/>
    <col min="8461" max="8461" width="6" style="55" customWidth="1"/>
    <col min="8462" max="8462" width="5.7109375" style="55" bestFit="1" customWidth="1"/>
    <col min="8463" max="8463" width="7" style="55" customWidth="1"/>
    <col min="8464" max="8464" width="5.42578125" style="55" customWidth="1"/>
    <col min="8465" max="8465" width="5" style="55" customWidth="1"/>
    <col min="8466" max="8466" width="6" style="55" bestFit="1" customWidth="1"/>
    <col min="8467" max="8467" width="6.140625" style="55" customWidth="1"/>
    <col min="8468" max="8468" width="16.5703125" style="55" customWidth="1"/>
    <col min="8469" max="8709" width="11.42578125" style="55"/>
    <col min="8710" max="8710" width="3.85546875" style="55" customWidth="1"/>
    <col min="8711" max="8711" width="49.7109375" style="55" customWidth="1"/>
    <col min="8712" max="8712" width="29.42578125" style="55" customWidth="1"/>
    <col min="8713" max="8713" width="6.28515625" style="55" customWidth="1"/>
    <col min="8714" max="8714" width="4.28515625" style="55" customWidth="1"/>
    <col min="8715" max="8715" width="6.42578125" style="55" customWidth="1"/>
    <col min="8716" max="8716" width="3.28515625" style="55" customWidth="1"/>
    <col min="8717" max="8717" width="6" style="55" customWidth="1"/>
    <col min="8718" max="8718" width="5.7109375" style="55" bestFit="1" customWidth="1"/>
    <col min="8719" max="8719" width="7" style="55" customWidth="1"/>
    <col min="8720" max="8720" width="5.42578125" style="55" customWidth="1"/>
    <col min="8721" max="8721" width="5" style="55" customWidth="1"/>
    <col min="8722" max="8722" width="6" style="55" bestFit="1" customWidth="1"/>
    <col min="8723" max="8723" width="6.140625" style="55" customWidth="1"/>
    <col min="8724" max="8724" width="16.5703125" style="55" customWidth="1"/>
    <col min="8725" max="8965" width="11.42578125" style="55"/>
    <col min="8966" max="8966" width="3.85546875" style="55" customWidth="1"/>
    <col min="8967" max="8967" width="49.7109375" style="55" customWidth="1"/>
    <col min="8968" max="8968" width="29.42578125" style="55" customWidth="1"/>
    <col min="8969" max="8969" width="6.28515625" style="55" customWidth="1"/>
    <col min="8970" max="8970" width="4.28515625" style="55" customWidth="1"/>
    <col min="8971" max="8971" width="6.42578125" style="55" customWidth="1"/>
    <col min="8972" max="8972" width="3.28515625" style="55" customWidth="1"/>
    <col min="8973" max="8973" width="6" style="55" customWidth="1"/>
    <col min="8974" max="8974" width="5.7109375" style="55" bestFit="1" customWidth="1"/>
    <col min="8975" max="8975" width="7" style="55" customWidth="1"/>
    <col min="8976" max="8976" width="5.42578125" style="55" customWidth="1"/>
    <col min="8977" max="8977" width="5" style="55" customWidth="1"/>
    <col min="8978" max="8978" width="6" style="55" bestFit="1" customWidth="1"/>
    <col min="8979" max="8979" width="6.140625" style="55" customWidth="1"/>
    <col min="8980" max="8980" width="16.5703125" style="55" customWidth="1"/>
    <col min="8981" max="9221" width="11.42578125" style="55"/>
    <col min="9222" max="9222" width="3.85546875" style="55" customWidth="1"/>
    <col min="9223" max="9223" width="49.7109375" style="55" customWidth="1"/>
    <col min="9224" max="9224" width="29.42578125" style="55" customWidth="1"/>
    <col min="9225" max="9225" width="6.28515625" style="55" customWidth="1"/>
    <col min="9226" max="9226" width="4.28515625" style="55" customWidth="1"/>
    <col min="9227" max="9227" width="6.42578125" style="55" customWidth="1"/>
    <col min="9228" max="9228" width="3.28515625" style="55" customWidth="1"/>
    <col min="9229" max="9229" width="6" style="55" customWidth="1"/>
    <col min="9230" max="9230" width="5.7109375" style="55" bestFit="1" customWidth="1"/>
    <col min="9231" max="9231" width="7" style="55" customWidth="1"/>
    <col min="9232" max="9232" width="5.42578125" style="55" customWidth="1"/>
    <col min="9233" max="9233" width="5" style="55" customWidth="1"/>
    <col min="9234" max="9234" width="6" style="55" bestFit="1" customWidth="1"/>
    <col min="9235" max="9235" width="6.140625" style="55" customWidth="1"/>
    <col min="9236" max="9236" width="16.5703125" style="55" customWidth="1"/>
    <col min="9237" max="9477" width="11.42578125" style="55"/>
    <col min="9478" max="9478" width="3.85546875" style="55" customWidth="1"/>
    <col min="9479" max="9479" width="49.7109375" style="55" customWidth="1"/>
    <col min="9480" max="9480" width="29.42578125" style="55" customWidth="1"/>
    <col min="9481" max="9481" width="6.28515625" style="55" customWidth="1"/>
    <col min="9482" max="9482" width="4.28515625" style="55" customWidth="1"/>
    <col min="9483" max="9483" width="6.42578125" style="55" customWidth="1"/>
    <col min="9484" max="9484" width="3.28515625" style="55" customWidth="1"/>
    <col min="9485" max="9485" width="6" style="55" customWidth="1"/>
    <col min="9486" max="9486" width="5.7109375" style="55" bestFit="1" customWidth="1"/>
    <col min="9487" max="9487" width="7" style="55" customWidth="1"/>
    <col min="9488" max="9488" width="5.42578125" style="55" customWidth="1"/>
    <col min="9489" max="9489" width="5" style="55" customWidth="1"/>
    <col min="9490" max="9490" width="6" style="55" bestFit="1" customWidth="1"/>
    <col min="9491" max="9491" width="6.140625" style="55" customWidth="1"/>
    <col min="9492" max="9492" width="16.5703125" style="55" customWidth="1"/>
    <col min="9493" max="9733" width="11.42578125" style="55"/>
    <col min="9734" max="9734" width="3.85546875" style="55" customWidth="1"/>
    <col min="9735" max="9735" width="49.7109375" style="55" customWidth="1"/>
    <col min="9736" max="9736" width="29.42578125" style="55" customWidth="1"/>
    <col min="9737" max="9737" width="6.28515625" style="55" customWidth="1"/>
    <col min="9738" max="9738" width="4.28515625" style="55" customWidth="1"/>
    <col min="9739" max="9739" width="6.42578125" style="55" customWidth="1"/>
    <col min="9740" max="9740" width="3.28515625" style="55" customWidth="1"/>
    <col min="9741" max="9741" width="6" style="55" customWidth="1"/>
    <col min="9742" max="9742" width="5.7109375" style="55" bestFit="1" customWidth="1"/>
    <col min="9743" max="9743" width="7" style="55" customWidth="1"/>
    <col min="9744" max="9744" width="5.42578125" style="55" customWidth="1"/>
    <col min="9745" max="9745" width="5" style="55" customWidth="1"/>
    <col min="9746" max="9746" width="6" style="55" bestFit="1" customWidth="1"/>
    <col min="9747" max="9747" width="6.140625" style="55" customWidth="1"/>
    <col min="9748" max="9748" width="16.5703125" style="55" customWidth="1"/>
    <col min="9749" max="9989" width="11.42578125" style="55"/>
    <col min="9990" max="9990" width="3.85546875" style="55" customWidth="1"/>
    <col min="9991" max="9991" width="49.7109375" style="55" customWidth="1"/>
    <col min="9992" max="9992" width="29.42578125" style="55" customWidth="1"/>
    <col min="9993" max="9993" width="6.28515625" style="55" customWidth="1"/>
    <col min="9994" max="9994" width="4.28515625" style="55" customWidth="1"/>
    <col min="9995" max="9995" width="6.42578125" style="55" customWidth="1"/>
    <col min="9996" max="9996" width="3.28515625" style="55" customWidth="1"/>
    <col min="9997" max="9997" width="6" style="55" customWidth="1"/>
    <col min="9998" max="9998" width="5.7109375" style="55" bestFit="1" customWidth="1"/>
    <col min="9999" max="9999" width="7" style="55" customWidth="1"/>
    <col min="10000" max="10000" width="5.42578125" style="55" customWidth="1"/>
    <col min="10001" max="10001" width="5" style="55" customWidth="1"/>
    <col min="10002" max="10002" width="6" style="55" bestFit="1" customWidth="1"/>
    <col min="10003" max="10003" width="6.140625" style="55" customWidth="1"/>
    <col min="10004" max="10004" width="16.5703125" style="55" customWidth="1"/>
    <col min="10005" max="10245" width="11.42578125" style="55"/>
    <col min="10246" max="10246" width="3.85546875" style="55" customWidth="1"/>
    <col min="10247" max="10247" width="49.7109375" style="55" customWidth="1"/>
    <col min="10248" max="10248" width="29.42578125" style="55" customWidth="1"/>
    <col min="10249" max="10249" width="6.28515625" style="55" customWidth="1"/>
    <col min="10250" max="10250" width="4.28515625" style="55" customWidth="1"/>
    <col min="10251" max="10251" width="6.42578125" style="55" customWidth="1"/>
    <col min="10252" max="10252" width="3.28515625" style="55" customWidth="1"/>
    <col min="10253" max="10253" width="6" style="55" customWidth="1"/>
    <col min="10254" max="10254" width="5.7109375" style="55" bestFit="1" customWidth="1"/>
    <col min="10255" max="10255" width="7" style="55" customWidth="1"/>
    <col min="10256" max="10256" width="5.42578125" style="55" customWidth="1"/>
    <col min="10257" max="10257" width="5" style="55" customWidth="1"/>
    <col min="10258" max="10258" width="6" style="55" bestFit="1" customWidth="1"/>
    <col min="10259" max="10259" width="6.140625" style="55" customWidth="1"/>
    <col min="10260" max="10260" width="16.5703125" style="55" customWidth="1"/>
    <col min="10261" max="10501" width="11.42578125" style="55"/>
    <col min="10502" max="10502" width="3.85546875" style="55" customWidth="1"/>
    <col min="10503" max="10503" width="49.7109375" style="55" customWidth="1"/>
    <col min="10504" max="10504" width="29.42578125" style="55" customWidth="1"/>
    <col min="10505" max="10505" width="6.28515625" style="55" customWidth="1"/>
    <col min="10506" max="10506" width="4.28515625" style="55" customWidth="1"/>
    <col min="10507" max="10507" width="6.42578125" style="55" customWidth="1"/>
    <col min="10508" max="10508" width="3.28515625" style="55" customWidth="1"/>
    <col min="10509" max="10509" width="6" style="55" customWidth="1"/>
    <col min="10510" max="10510" width="5.7109375" style="55" bestFit="1" customWidth="1"/>
    <col min="10511" max="10511" width="7" style="55" customWidth="1"/>
    <col min="10512" max="10512" width="5.42578125" style="55" customWidth="1"/>
    <col min="10513" max="10513" width="5" style="55" customWidth="1"/>
    <col min="10514" max="10514" width="6" style="55" bestFit="1" customWidth="1"/>
    <col min="10515" max="10515" width="6.140625" style="55" customWidth="1"/>
    <col min="10516" max="10516" width="16.5703125" style="55" customWidth="1"/>
    <col min="10517" max="10757" width="11.42578125" style="55"/>
    <col min="10758" max="10758" width="3.85546875" style="55" customWidth="1"/>
    <col min="10759" max="10759" width="49.7109375" style="55" customWidth="1"/>
    <col min="10760" max="10760" width="29.42578125" style="55" customWidth="1"/>
    <col min="10761" max="10761" width="6.28515625" style="55" customWidth="1"/>
    <col min="10762" max="10762" width="4.28515625" style="55" customWidth="1"/>
    <col min="10763" max="10763" width="6.42578125" style="55" customWidth="1"/>
    <col min="10764" max="10764" width="3.28515625" style="55" customWidth="1"/>
    <col min="10765" max="10765" width="6" style="55" customWidth="1"/>
    <col min="10766" max="10766" width="5.7109375" style="55" bestFit="1" customWidth="1"/>
    <col min="10767" max="10767" width="7" style="55" customWidth="1"/>
    <col min="10768" max="10768" width="5.42578125" style="55" customWidth="1"/>
    <col min="10769" max="10769" width="5" style="55" customWidth="1"/>
    <col min="10770" max="10770" width="6" style="55" bestFit="1" customWidth="1"/>
    <col min="10771" max="10771" width="6.140625" style="55" customWidth="1"/>
    <col min="10772" max="10772" width="16.5703125" style="55" customWidth="1"/>
    <col min="10773" max="11013" width="11.42578125" style="55"/>
    <col min="11014" max="11014" width="3.85546875" style="55" customWidth="1"/>
    <col min="11015" max="11015" width="49.7109375" style="55" customWidth="1"/>
    <col min="11016" max="11016" width="29.42578125" style="55" customWidth="1"/>
    <col min="11017" max="11017" width="6.28515625" style="55" customWidth="1"/>
    <col min="11018" max="11018" width="4.28515625" style="55" customWidth="1"/>
    <col min="11019" max="11019" width="6.42578125" style="55" customWidth="1"/>
    <col min="11020" max="11020" width="3.28515625" style="55" customWidth="1"/>
    <col min="11021" max="11021" width="6" style="55" customWidth="1"/>
    <col min="11022" max="11022" width="5.7109375" style="55" bestFit="1" customWidth="1"/>
    <col min="11023" max="11023" width="7" style="55" customWidth="1"/>
    <col min="11024" max="11024" width="5.42578125" style="55" customWidth="1"/>
    <col min="11025" max="11025" width="5" style="55" customWidth="1"/>
    <col min="11026" max="11026" width="6" style="55" bestFit="1" customWidth="1"/>
    <col min="11027" max="11027" width="6.140625" style="55" customWidth="1"/>
    <col min="11028" max="11028" width="16.5703125" style="55" customWidth="1"/>
    <col min="11029" max="11269" width="11.42578125" style="55"/>
    <col min="11270" max="11270" width="3.85546875" style="55" customWidth="1"/>
    <col min="11271" max="11271" width="49.7109375" style="55" customWidth="1"/>
    <col min="11272" max="11272" width="29.42578125" style="55" customWidth="1"/>
    <col min="11273" max="11273" width="6.28515625" style="55" customWidth="1"/>
    <col min="11274" max="11274" width="4.28515625" style="55" customWidth="1"/>
    <col min="11275" max="11275" width="6.42578125" style="55" customWidth="1"/>
    <col min="11276" max="11276" width="3.28515625" style="55" customWidth="1"/>
    <col min="11277" max="11277" width="6" style="55" customWidth="1"/>
    <col min="11278" max="11278" width="5.7109375" style="55" bestFit="1" customWidth="1"/>
    <col min="11279" max="11279" width="7" style="55" customWidth="1"/>
    <col min="11280" max="11280" width="5.42578125" style="55" customWidth="1"/>
    <col min="11281" max="11281" width="5" style="55" customWidth="1"/>
    <col min="11282" max="11282" width="6" style="55" bestFit="1" customWidth="1"/>
    <col min="11283" max="11283" width="6.140625" style="55" customWidth="1"/>
    <col min="11284" max="11284" width="16.5703125" style="55" customWidth="1"/>
    <col min="11285" max="11525" width="11.42578125" style="55"/>
    <col min="11526" max="11526" width="3.85546875" style="55" customWidth="1"/>
    <col min="11527" max="11527" width="49.7109375" style="55" customWidth="1"/>
    <col min="11528" max="11528" width="29.42578125" style="55" customWidth="1"/>
    <col min="11529" max="11529" width="6.28515625" style="55" customWidth="1"/>
    <col min="11530" max="11530" width="4.28515625" style="55" customWidth="1"/>
    <col min="11531" max="11531" width="6.42578125" style="55" customWidth="1"/>
    <col min="11532" max="11532" width="3.28515625" style="55" customWidth="1"/>
    <col min="11533" max="11533" width="6" style="55" customWidth="1"/>
    <col min="11534" max="11534" width="5.7109375" style="55" bestFit="1" customWidth="1"/>
    <col min="11535" max="11535" width="7" style="55" customWidth="1"/>
    <col min="11536" max="11536" width="5.42578125" style="55" customWidth="1"/>
    <col min="11537" max="11537" width="5" style="55" customWidth="1"/>
    <col min="11538" max="11538" width="6" style="55" bestFit="1" customWidth="1"/>
    <col min="11539" max="11539" width="6.140625" style="55" customWidth="1"/>
    <col min="11540" max="11540" width="16.5703125" style="55" customWidth="1"/>
    <col min="11541" max="11781" width="11.42578125" style="55"/>
    <col min="11782" max="11782" width="3.85546875" style="55" customWidth="1"/>
    <col min="11783" max="11783" width="49.7109375" style="55" customWidth="1"/>
    <col min="11784" max="11784" width="29.42578125" style="55" customWidth="1"/>
    <col min="11785" max="11785" width="6.28515625" style="55" customWidth="1"/>
    <col min="11786" max="11786" width="4.28515625" style="55" customWidth="1"/>
    <col min="11787" max="11787" width="6.42578125" style="55" customWidth="1"/>
    <col min="11788" max="11788" width="3.28515625" style="55" customWidth="1"/>
    <col min="11789" max="11789" width="6" style="55" customWidth="1"/>
    <col min="11790" max="11790" width="5.7109375" style="55" bestFit="1" customWidth="1"/>
    <col min="11791" max="11791" width="7" style="55" customWidth="1"/>
    <col min="11792" max="11792" width="5.42578125" style="55" customWidth="1"/>
    <col min="11793" max="11793" width="5" style="55" customWidth="1"/>
    <col min="11794" max="11794" width="6" style="55" bestFit="1" customWidth="1"/>
    <col min="11795" max="11795" width="6.140625" style="55" customWidth="1"/>
    <col min="11796" max="11796" width="16.5703125" style="55" customWidth="1"/>
    <col min="11797" max="12037" width="11.42578125" style="55"/>
    <col min="12038" max="12038" width="3.85546875" style="55" customWidth="1"/>
    <col min="12039" max="12039" width="49.7109375" style="55" customWidth="1"/>
    <col min="12040" max="12040" width="29.42578125" style="55" customWidth="1"/>
    <col min="12041" max="12041" width="6.28515625" style="55" customWidth="1"/>
    <col min="12042" max="12042" width="4.28515625" style="55" customWidth="1"/>
    <col min="12043" max="12043" width="6.42578125" style="55" customWidth="1"/>
    <col min="12044" max="12044" width="3.28515625" style="55" customWidth="1"/>
    <col min="12045" max="12045" width="6" style="55" customWidth="1"/>
    <col min="12046" max="12046" width="5.7109375" style="55" bestFit="1" customWidth="1"/>
    <col min="12047" max="12047" width="7" style="55" customWidth="1"/>
    <col min="12048" max="12048" width="5.42578125" style="55" customWidth="1"/>
    <col min="12049" max="12049" width="5" style="55" customWidth="1"/>
    <col min="12050" max="12050" width="6" style="55" bestFit="1" customWidth="1"/>
    <col min="12051" max="12051" width="6.140625" style="55" customWidth="1"/>
    <col min="12052" max="12052" width="16.5703125" style="55" customWidth="1"/>
    <col min="12053" max="12293" width="11.42578125" style="55"/>
    <col min="12294" max="12294" width="3.85546875" style="55" customWidth="1"/>
    <col min="12295" max="12295" width="49.7109375" style="55" customWidth="1"/>
    <col min="12296" max="12296" width="29.42578125" style="55" customWidth="1"/>
    <col min="12297" max="12297" width="6.28515625" style="55" customWidth="1"/>
    <col min="12298" max="12298" width="4.28515625" style="55" customWidth="1"/>
    <col min="12299" max="12299" width="6.42578125" style="55" customWidth="1"/>
    <col min="12300" max="12300" width="3.28515625" style="55" customWidth="1"/>
    <col min="12301" max="12301" width="6" style="55" customWidth="1"/>
    <col min="12302" max="12302" width="5.7109375" style="55" bestFit="1" customWidth="1"/>
    <col min="12303" max="12303" width="7" style="55" customWidth="1"/>
    <col min="12304" max="12304" width="5.42578125" style="55" customWidth="1"/>
    <col min="12305" max="12305" width="5" style="55" customWidth="1"/>
    <col min="12306" max="12306" width="6" style="55" bestFit="1" customWidth="1"/>
    <col min="12307" max="12307" width="6.140625" style="55" customWidth="1"/>
    <col min="12308" max="12308" width="16.5703125" style="55" customWidth="1"/>
    <col min="12309" max="12549" width="11.42578125" style="55"/>
    <col min="12550" max="12550" width="3.85546875" style="55" customWidth="1"/>
    <col min="12551" max="12551" width="49.7109375" style="55" customWidth="1"/>
    <col min="12552" max="12552" width="29.42578125" style="55" customWidth="1"/>
    <col min="12553" max="12553" width="6.28515625" style="55" customWidth="1"/>
    <col min="12554" max="12554" width="4.28515625" style="55" customWidth="1"/>
    <col min="12555" max="12555" width="6.42578125" style="55" customWidth="1"/>
    <col min="12556" max="12556" width="3.28515625" style="55" customWidth="1"/>
    <col min="12557" max="12557" width="6" style="55" customWidth="1"/>
    <col min="12558" max="12558" width="5.7109375" style="55" bestFit="1" customWidth="1"/>
    <col min="12559" max="12559" width="7" style="55" customWidth="1"/>
    <col min="12560" max="12560" width="5.42578125" style="55" customWidth="1"/>
    <col min="12561" max="12561" width="5" style="55" customWidth="1"/>
    <col min="12562" max="12562" width="6" style="55" bestFit="1" customWidth="1"/>
    <col min="12563" max="12563" width="6.140625" style="55" customWidth="1"/>
    <col min="12564" max="12564" width="16.5703125" style="55" customWidth="1"/>
    <col min="12565" max="12805" width="11.42578125" style="55"/>
    <col min="12806" max="12806" width="3.85546875" style="55" customWidth="1"/>
    <col min="12807" max="12807" width="49.7109375" style="55" customWidth="1"/>
    <col min="12808" max="12808" width="29.42578125" style="55" customWidth="1"/>
    <col min="12809" max="12809" width="6.28515625" style="55" customWidth="1"/>
    <col min="12810" max="12810" width="4.28515625" style="55" customWidth="1"/>
    <col min="12811" max="12811" width="6.42578125" style="55" customWidth="1"/>
    <col min="12812" max="12812" width="3.28515625" style="55" customWidth="1"/>
    <col min="12813" max="12813" width="6" style="55" customWidth="1"/>
    <col min="12814" max="12814" width="5.7109375" style="55" bestFit="1" customWidth="1"/>
    <col min="12815" max="12815" width="7" style="55" customWidth="1"/>
    <col min="12816" max="12816" width="5.42578125" style="55" customWidth="1"/>
    <col min="12817" max="12817" width="5" style="55" customWidth="1"/>
    <col min="12818" max="12818" width="6" style="55" bestFit="1" customWidth="1"/>
    <col min="12819" max="12819" width="6.140625" style="55" customWidth="1"/>
    <col min="12820" max="12820" width="16.5703125" style="55" customWidth="1"/>
    <col min="12821" max="13061" width="11.42578125" style="55"/>
    <col min="13062" max="13062" width="3.85546875" style="55" customWidth="1"/>
    <col min="13063" max="13063" width="49.7109375" style="55" customWidth="1"/>
    <col min="13064" max="13064" width="29.42578125" style="55" customWidth="1"/>
    <col min="13065" max="13065" width="6.28515625" style="55" customWidth="1"/>
    <col min="13066" max="13066" width="4.28515625" style="55" customWidth="1"/>
    <col min="13067" max="13067" width="6.42578125" style="55" customWidth="1"/>
    <col min="13068" max="13068" width="3.28515625" style="55" customWidth="1"/>
    <col min="13069" max="13069" width="6" style="55" customWidth="1"/>
    <col min="13070" max="13070" width="5.7109375" style="55" bestFit="1" customWidth="1"/>
    <col min="13071" max="13071" width="7" style="55" customWidth="1"/>
    <col min="13072" max="13072" width="5.42578125" style="55" customWidth="1"/>
    <col min="13073" max="13073" width="5" style="55" customWidth="1"/>
    <col min="13074" max="13074" width="6" style="55" bestFit="1" customWidth="1"/>
    <col min="13075" max="13075" width="6.140625" style="55" customWidth="1"/>
    <col min="13076" max="13076" width="16.5703125" style="55" customWidth="1"/>
    <col min="13077" max="13317" width="11.42578125" style="55"/>
    <col min="13318" max="13318" width="3.85546875" style="55" customWidth="1"/>
    <col min="13319" max="13319" width="49.7109375" style="55" customWidth="1"/>
    <col min="13320" max="13320" width="29.42578125" style="55" customWidth="1"/>
    <col min="13321" max="13321" width="6.28515625" style="55" customWidth="1"/>
    <col min="13322" max="13322" width="4.28515625" style="55" customWidth="1"/>
    <col min="13323" max="13323" width="6.42578125" style="55" customWidth="1"/>
    <col min="13324" max="13324" width="3.28515625" style="55" customWidth="1"/>
    <col min="13325" max="13325" width="6" style="55" customWidth="1"/>
    <col min="13326" max="13326" width="5.7109375" style="55" bestFit="1" customWidth="1"/>
    <col min="13327" max="13327" width="7" style="55" customWidth="1"/>
    <col min="13328" max="13328" width="5.42578125" style="55" customWidth="1"/>
    <col min="13329" max="13329" width="5" style="55" customWidth="1"/>
    <col min="13330" max="13330" width="6" style="55" bestFit="1" customWidth="1"/>
    <col min="13331" max="13331" width="6.140625" style="55" customWidth="1"/>
    <col min="13332" max="13332" width="16.5703125" style="55" customWidth="1"/>
    <col min="13333" max="13573" width="11.42578125" style="55"/>
    <col min="13574" max="13574" width="3.85546875" style="55" customWidth="1"/>
    <col min="13575" max="13575" width="49.7109375" style="55" customWidth="1"/>
    <col min="13576" max="13576" width="29.42578125" style="55" customWidth="1"/>
    <col min="13577" max="13577" width="6.28515625" style="55" customWidth="1"/>
    <col min="13578" max="13578" width="4.28515625" style="55" customWidth="1"/>
    <col min="13579" max="13579" width="6.42578125" style="55" customWidth="1"/>
    <col min="13580" max="13580" width="3.28515625" style="55" customWidth="1"/>
    <col min="13581" max="13581" width="6" style="55" customWidth="1"/>
    <col min="13582" max="13582" width="5.7109375" style="55" bestFit="1" customWidth="1"/>
    <col min="13583" max="13583" width="7" style="55" customWidth="1"/>
    <col min="13584" max="13584" width="5.42578125" style="55" customWidth="1"/>
    <col min="13585" max="13585" width="5" style="55" customWidth="1"/>
    <col min="13586" max="13586" width="6" style="55" bestFit="1" customWidth="1"/>
    <col min="13587" max="13587" width="6.140625" style="55" customWidth="1"/>
    <col min="13588" max="13588" width="16.5703125" style="55" customWidth="1"/>
    <col min="13589" max="13829" width="11.42578125" style="55"/>
    <col min="13830" max="13830" width="3.85546875" style="55" customWidth="1"/>
    <col min="13831" max="13831" width="49.7109375" style="55" customWidth="1"/>
    <col min="13832" max="13832" width="29.42578125" style="55" customWidth="1"/>
    <col min="13833" max="13833" width="6.28515625" style="55" customWidth="1"/>
    <col min="13834" max="13834" width="4.28515625" style="55" customWidth="1"/>
    <col min="13835" max="13835" width="6.42578125" style="55" customWidth="1"/>
    <col min="13836" max="13836" width="3.28515625" style="55" customWidth="1"/>
    <col min="13837" max="13837" width="6" style="55" customWidth="1"/>
    <col min="13838" max="13838" width="5.7109375" style="55" bestFit="1" customWidth="1"/>
    <col min="13839" max="13839" width="7" style="55" customWidth="1"/>
    <col min="13840" max="13840" width="5.42578125" style="55" customWidth="1"/>
    <col min="13841" max="13841" width="5" style="55" customWidth="1"/>
    <col min="13842" max="13842" width="6" style="55" bestFit="1" customWidth="1"/>
    <col min="13843" max="13843" width="6.140625" style="55" customWidth="1"/>
    <col min="13844" max="13844" width="16.5703125" style="55" customWidth="1"/>
    <col min="13845" max="14085" width="11.42578125" style="55"/>
    <col min="14086" max="14086" width="3.85546875" style="55" customWidth="1"/>
    <col min="14087" max="14087" width="49.7109375" style="55" customWidth="1"/>
    <col min="14088" max="14088" width="29.42578125" style="55" customWidth="1"/>
    <col min="14089" max="14089" width="6.28515625" style="55" customWidth="1"/>
    <col min="14090" max="14090" width="4.28515625" style="55" customWidth="1"/>
    <col min="14091" max="14091" width="6.42578125" style="55" customWidth="1"/>
    <col min="14092" max="14092" width="3.28515625" style="55" customWidth="1"/>
    <col min="14093" max="14093" width="6" style="55" customWidth="1"/>
    <col min="14094" max="14094" width="5.7109375" style="55" bestFit="1" customWidth="1"/>
    <col min="14095" max="14095" width="7" style="55" customWidth="1"/>
    <col min="14096" max="14096" width="5.42578125" style="55" customWidth="1"/>
    <col min="14097" max="14097" width="5" style="55" customWidth="1"/>
    <col min="14098" max="14098" width="6" style="55" bestFit="1" customWidth="1"/>
    <col min="14099" max="14099" width="6.140625" style="55" customWidth="1"/>
    <col min="14100" max="14100" width="16.5703125" style="55" customWidth="1"/>
    <col min="14101" max="14341" width="11.42578125" style="55"/>
    <col min="14342" max="14342" width="3.85546875" style="55" customWidth="1"/>
    <col min="14343" max="14343" width="49.7109375" style="55" customWidth="1"/>
    <col min="14344" max="14344" width="29.42578125" style="55" customWidth="1"/>
    <col min="14345" max="14345" width="6.28515625" style="55" customWidth="1"/>
    <col min="14346" max="14346" width="4.28515625" style="55" customWidth="1"/>
    <col min="14347" max="14347" width="6.42578125" style="55" customWidth="1"/>
    <col min="14348" max="14348" width="3.28515625" style="55" customWidth="1"/>
    <col min="14349" max="14349" width="6" style="55" customWidth="1"/>
    <col min="14350" max="14350" width="5.7109375" style="55" bestFit="1" customWidth="1"/>
    <col min="14351" max="14351" width="7" style="55" customWidth="1"/>
    <col min="14352" max="14352" width="5.42578125" style="55" customWidth="1"/>
    <col min="14353" max="14353" width="5" style="55" customWidth="1"/>
    <col min="14354" max="14354" width="6" style="55" bestFit="1" customWidth="1"/>
    <col min="14355" max="14355" width="6.140625" style="55" customWidth="1"/>
    <col min="14356" max="14356" width="16.5703125" style="55" customWidth="1"/>
    <col min="14357" max="14597" width="11.42578125" style="55"/>
    <col min="14598" max="14598" width="3.85546875" style="55" customWidth="1"/>
    <col min="14599" max="14599" width="49.7109375" style="55" customWidth="1"/>
    <col min="14600" max="14600" width="29.42578125" style="55" customWidth="1"/>
    <col min="14601" max="14601" width="6.28515625" style="55" customWidth="1"/>
    <col min="14602" max="14602" width="4.28515625" style="55" customWidth="1"/>
    <col min="14603" max="14603" width="6.42578125" style="55" customWidth="1"/>
    <col min="14604" max="14604" width="3.28515625" style="55" customWidth="1"/>
    <col min="14605" max="14605" width="6" style="55" customWidth="1"/>
    <col min="14606" max="14606" width="5.7109375" style="55" bestFit="1" customWidth="1"/>
    <col min="14607" max="14607" width="7" style="55" customWidth="1"/>
    <col min="14608" max="14608" width="5.42578125" style="55" customWidth="1"/>
    <col min="14609" max="14609" width="5" style="55" customWidth="1"/>
    <col min="14610" max="14610" width="6" style="55" bestFit="1" customWidth="1"/>
    <col min="14611" max="14611" width="6.140625" style="55" customWidth="1"/>
    <col min="14612" max="14612" width="16.5703125" style="55" customWidth="1"/>
    <col min="14613" max="14853" width="11.42578125" style="55"/>
    <col min="14854" max="14854" width="3.85546875" style="55" customWidth="1"/>
    <col min="14855" max="14855" width="49.7109375" style="55" customWidth="1"/>
    <col min="14856" max="14856" width="29.42578125" style="55" customWidth="1"/>
    <col min="14857" max="14857" width="6.28515625" style="55" customWidth="1"/>
    <col min="14858" max="14858" width="4.28515625" style="55" customWidth="1"/>
    <col min="14859" max="14859" width="6.42578125" style="55" customWidth="1"/>
    <col min="14860" max="14860" width="3.28515625" style="55" customWidth="1"/>
    <col min="14861" max="14861" width="6" style="55" customWidth="1"/>
    <col min="14862" max="14862" width="5.7109375" style="55" bestFit="1" customWidth="1"/>
    <col min="14863" max="14863" width="7" style="55" customWidth="1"/>
    <col min="14864" max="14864" width="5.42578125" style="55" customWidth="1"/>
    <col min="14865" max="14865" width="5" style="55" customWidth="1"/>
    <col min="14866" max="14866" width="6" style="55" bestFit="1" customWidth="1"/>
    <col min="14867" max="14867" width="6.140625" style="55" customWidth="1"/>
    <col min="14868" max="14868" width="16.5703125" style="55" customWidth="1"/>
    <col min="14869" max="15109" width="11.42578125" style="55"/>
    <col min="15110" max="15110" width="3.85546875" style="55" customWidth="1"/>
    <col min="15111" max="15111" width="49.7109375" style="55" customWidth="1"/>
    <col min="15112" max="15112" width="29.42578125" style="55" customWidth="1"/>
    <col min="15113" max="15113" width="6.28515625" style="55" customWidth="1"/>
    <col min="15114" max="15114" width="4.28515625" style="55" customWidth="1"/>
    <col min="15115" max="15115" width="6.42578125" style="55" customWidth="1"/>
    <col min="15116" max="15116" width="3.28515625" style="55" customWidth="1"/>
    <col min="15117" max="15117" width="6" style="55" customWidth="1"/>
    <col min="15118" max="15118" width="5.7109375" style="55" bestFit="1" customWidth="1"/>
    <col min="15119" max="15119" width="7" style="55" customWidth="1"/>
    <col min="15120" max="15120" width="5.42578125" style="55" customWidth="1"/>
    <col min="15121" max="15121" width="5" style="55" customWidth="1"/>
    <col min="15122" max="15122" width="6" style="55" bestFit="1" customWidth="1"/>
    <col min="15123" max="15123" width="6.140625" style="55" customWidth="1"/>
    <col min="15124" max="15124" width="16.5703125" style="55" customWidth="1"/>
    <col min="15125" max="15365" width="11.42578125" style="55"/>
    <col min="15366" max="15366" width="3.85546875" style="55" customWidth="1"/>
    <col min="15367" max="15367" width="49.7109375" style="55" customWidth="1"/>
    <col min="15368" max="15368" width="29.42578125" style="55" customWidth="1"/>
    <col min="15369" max="15369" width="6.28515625" style="55" customWidth="1"/>
    <col min="15370" max="15370" width="4.28515625" style="55" customWidth="1"/>
    <col min="15371" max="15371" width="6.42578125" style="55" customWidth="1"/>
    <col min="15372" max="15372" width="3.28515625" style="55" customWidth="1"/>
    <col min="15373" max="15373" width="6" style="55" customWidth="1"/>
    <col min="15374" max="15374" width="5.7109375" style="55" bestFit="1" customWidth="1"/>
    <col min="15375" max="15375" width="7" style="55" customWidth="1"/>
    <col min="15376" max="15376" width="5.42578125" style="55" customWidth="1"/>
    <col min="15377" max="15377" width="5" style="55" customWidth="1"/>
    <col min="15378" max="15378" width="6" style="55" bestFit="1" customWidth="1"/>
    <col min="15379" max="15379" width="6.140625" style="55" customWidth="1"/>
    <col min="15380" max="15380" width="16.5703125" style="55" customWidth="1"/>
    <col min="15381" max="15621" width="11.42578125" style="55"/>
    <col min="15622" max="15622" width="3.85546875" style="55" customWidth="1"/>
    <col min="15623" max="15623" width="49.7109375" style="55" customWidth="1"/>
    <col min="15624" max="15624" width="29.42578125" style="55" customWidth="1"/>
    <col min="15625" max="15625" width="6.28515625" style="55" customWidth="1"/>
    <col min="15626" max="15626" width="4.28515625" style="55" customWidth="1"/>
    <col min="15627" max="15627" width="6.42578125" style="55" customWidth="1"/>
    <col min="15628" max="15628" width="3.28515625" style="55" customWidth="1"/>
    <col min="15629" max="15629" width="6" style="55" customWidth="1"/>
    <col min="15630" max="15630" width="5.7109375" style="55" bestFit="1" customWidth="1"/>
    <col min="15631" max="15631" width="7" style="55" customWidth="1"/>
    <col min="15632" max="15632" width="5.42578125" style="55" customWidth="1"/>
    <col min="15633" max="15633" width="5" style="55" customWidth="1"/>
    <col min="15634" max="15634" width="6" style="55" bestFit="1" customWidth="1"/>
    <col min="15635" max="15635" width="6.140625" style="55" customWidth="1"/>
    <col min="15636" max="15636" width="16.5703125" style="55" customWidth="1"/>
    <col min="15637" max="15877" width="11.42578125" style="55"/>
    <col min="15878" max="15878" width="3.85546875" style="55" customWidth="1"/>
    <col min="15879" max="15879" width="49.7109375" style="55" customWidth="1"/>
    <col min="15880" max="15880" width="29.42578125" style="55" customWidth="1"/>
    <col min="15881" max="15881" width="6.28515625" style="55" customWidth="1"/>
    <col min="15882" max="15882" width="4.28515625" style="55" customWidth="1"/>
    <col min="15883" max="15883" width="6.42578125" style="55" customWidth="1"/>
    <col min="15884" max="15884" width="3.28515625" style="55" customWidth="1"/>
    <col min="15885" max="15885" width="6" style="55" customWidth="1"/>
    <col min="15886" max="15886" width="5.7109375" style="55" bestFit="1" customWidth="1"/>
    <col min="15887" max="15887" width="7" style="55" customWidth="1"/>
    <col min="15888" max="15888" width="5.42578125" style="55" customWidth="1"/>
    <col min="15889" max="15889" width="5" style="55" customWidth="1"/>
    <col min="15890" max="15890" width="6" style="55" bestFit="1" customWidth="1"/>
    <col min="15891" max="15891" width="6.140625" style="55" customWidth="1"/>
    <col min="15892" max="15892" width="16.5703125" style="55" customWidth="1"/>
    <col min="15893" max="16133" width="11.42578125" style="55"/>
    <col min="16134" max="16134" width="3.85546875" style="55" customWidth="1"/>
    <col min="16135" max="16135" width="49.7109375" style="55" customWidth="1"/>
    <col min="16136" max="16136" width="29.42578125" style="55" customWidth="1"/>
    <col min="16137" max="16137" width="6.28515625" style="55" customWidth="1"/>
    <col min="16138" max="16138" width="4.28515625" style="55" customWidth="1"/>
    <col min="16139" max="16139" width="6.42578125" style="55" customWidth="1"/>
    <col min="16140" max="16140" width="3.28515625" style="55" customWidth="1"/>
    <col min="16141" max="16141" width="6" style="55" customWidth="1"/>
    <col min="16142" max="16142" width="5.7109375" style="55" bestFit="1" customWidth="1"/>
    <col min="16143" max="16143" width="7" style="55" customWidth="1"/>
    <col min="16144" max="16144" width="5.42578125" style="55" customWidth="1"/>
    <col min="16145" max="16145" width="5" style="55" customWidth="1"/>
    <col min="16146" max="16146" width="6" style="55" bestFit="1" customWidth="1"/>
    <col min="16147" max="16147" width="6.140625" style="55" customWidth="1"/>
    <col min="16148" max="16148" width="16.5703125" style="55" customWidth="1"/>
    <col min="16149" max="16384" width="11.42578125" style="55"/>
  </cols>
  <sheetData>
    <row r="1" spans="1:25" ht="15.75">
      <c r="B1" s="5845" t="str">
        <f>'Recap Sheet'!A1</f>
        <v>South Carolina School Food Service Purchasing Alliance,Inc</v>
      </c>
      <c r="C1" s="5845"/>
      <c r="D1" s="5845"/>
      <c r="E1" s="5845"/>
      <c r="F1" s="5845"/>
      <c r="G1" s="5845"/>
      <c r="H1" s="5845"/>
      <c r="I1" s="5845"/>
      <c r="J1" s="5845"/>
      <c r="K1" s="5845"/>
      <c r="L1" s="5845"/>
      <c r="M1" s="5845"/>
    </row>
    <row r="2" spans="1:25" ht="15.75">
      <c r="B2" s="5845" t="str">
        <f>'Recap Sheet'!A2</f>
        <v>Solicitation #B00002425</v>
      </c>
      <c r="C2" s="5845"/>
      <c r="D2" s="5160"/>
      <c r="E2" s="5159"/>
      <c r="F2" s="5846" t="str">
        <f>'Recap Sheet'!B2</f>
        <v>Bid Period: August 1, 2024 - July 31, 2025</v>
      </c>
      <c r="G2" s="5846"/>
      <c r="H2" s="5846"/>
      <c r="I2" s="5846"/>
      <c r="J2" s="5846"/>
      <c r="K2" s="5846"/>
      <c r="L2" s="5846"/>
      <c r="M2" s="5846"/>
    </row>
    <row r="3" spans="1:25" ht="14.25" customHeight="1" thickBot="1">
      <c r="A3" s="47"/>
      <c r="B3" s="47" t="str">
        <f>'Recap Sheet'!A3</f>
        <v xml:space="preserve">School Food Authority or Agency Name: </v>
      </c>
      <c r="D3" s="175"/>
      <c r="F3" s="47" t="str">
        <f>'Recap Sheet'!A4</f>
        <v xml:space="preserve">Bidder's Name: </v>
      </c>
      <c r="G3" s="59"/>
      <c r="H3" s="119"/>
      <c r="I3" s="48"/>
      <c r="J3" s="59"/>
      <c r="K3" s="59"/>
      <c r="L3" s="49"/>
      <c r="M3" s="49"/>
      <c r="O3" s="2359"/>
      <c r="P3" s="2359"/>
      <c r="Q3" s="2359"/>
    </row>
    <row r="4" spans="1:25" s="6" customFormat="1" ht="18.75" customHeight="1" thickBot="1">
      <c r="A4" s="2223">
        <v>6001</v>
      </c>
      <c r="B4" s="116" t="str">
        <f>'Recap Sheet'!B3</f>
        <v>Lexington Richland School District Five</v>
      </c>
      <c r="C4" s="2540" t="s">
        <v>19</v>
      </c>
      <c r="D4" s="177"/>
      <c r="E4" s="138"/>
      <c r="F4" s="5861">
        <f>'Recap Sheet'!B4</f>
        <v>0</v>
      </c>
      <c r="G4" s="5852"/>
      <c r="H4" s="5852"/>
      <c r="I4" s="5852"/>
      <c r="J4" s="5852"/>
      <c r="K4" s="5852"/>
      <c r="L4" s="5852"/>
      <c r="M4" s="5852"/>
      <c r="N4" s="5853"/>
      <c r="O4" s="2358"/>
      <c r="P4" s="2358"/>
      <c r="Q4" s="2358"/>
      <c r="R4" s="171"/>
      <c r="S4" s="145" t="s">
        <v>121</v>
      </c>
      <c r="T4" s="122"/>
      <c r="U4" s="122"/>
      <c r="V4" s="122"/>
      <c r="W4" s="122"/>
      <c r="X4" s="123"/>
      <c r="Y4" s="123"/>
    </row>
    <row r="5" spans="1:25" s="6" customFormat="1" ht="15" customHeight="1" thickBot="1">
      <c r="A5" s="2223">
        <v>8000</v>
      </c>
      <c r="B5" s="110" t="s">
        <v>20</v>
      </c>
      <c r="C5" s="8" t="s">
        <v>2791</v>
      </c>
      <c r="D5" s="2256"/>
      <c r="E5" s="139"/>
      <c r="F5" s="112"/>
      <c r="G5" s="5859" t="s">
        <v>0</v>
      </c>
      <c r="H5" s="5859"/>
      <c r="I5" s="5859"/>
      <c r="J5" s="5859"/>
      <c r="K5" s="5859"/>
      <c r="L5" s="118">
        <f>'Recap Sheet'!B5</f>
        <v>0</v>
      </c>
      <c r="M5" s="109"/>
      <c r="N5" s="113"/>
      <c r="O5" s="2370" t="s">
        <v>2742</v>
      </c>
      <c r="P5" s="5856" t="s">
        <v>2750</v>
      </c>
      <c r="Q5" s="5862" t="s">
        <v>2751</v>
      </c>
      <c r="R5" s="172" t="s">
        <v>1148</v>
      </c>
      <c r="S5" s="146" t="s">
        <v>122</v>
      </c>
      <c r="T5" s="60" t="s">
        <v>121</v>
      </c>
      <c r="U5" s="60" t="s">
        <v>1314</v>
      </c>
      <c r="V5" s="2504" t="s">
        <v>2777</v>
      </c>
      <c r="W5" s="201" t="s">
        <v>1313</v>
      </c>
      <c r="X5" s="60" t="s">
        <v>1312</v>
      </c>
      <c r="Y5" s="60" t="s">
        <v>3075</v>
      </c>
    </row>
    <row r="6" spans="1:25" ht="15" customHeight="1">
      <c r="A6" s="2145" t="s">
        <v>2244</v>
      </c>
      <c r="B6" s="16"/>
      <c r="C6" s="129" t="s">
        <v>2794</v>
      </c>
      <c r="D6" s="2252" t="s">
        <v>2281</v>
      </c>
      <c r="E6" s="133" t="s">
        <v>21</v>
      </c>
      <c r="F6" s="87" t="s">
        <v>22</v>
      </c>
      <c r="G6" s="60" t="s">
        <v>23</v>
      </c>
      <c r="H6" s="60" t="s">
        <v>24</v>
      </c>
      <c r="I6" s="60" t="s">
        <v>25</v>
      </c>
      <c r="J6" s="60" t="s">
        <v>26</v>
      </c>
      <c r="K6" s="60" t="s">
        <v>27</v>
      </c>
      <c r="L6" s="60" t="s">
        <v>28</v>
      </c>
      <c r="M6" s="106" t="s">
        <v>29</v>
      </c>
      <c r="N6" s="111" t="s">
        <v>30</v>
      </c>
      <c r="O6" s="2371" t="s">
        <v>2743</v>
      </c>
      <c r="P6" s="5857"/>
      <c r="Q6" s="5863"/>
      <c r="R6" s="105" t="s">
        <v>1149</v>
      </c>
      <c r="S6" s="146" t="s">
        <v>124</v>
      </c>
      <c r="T6" s="60" t="s">
        <v>1151</v>
      </c>
      <c r="U6" s="60" t="s">
        <v>3032</v>
      </c>
      <c r="V6" s="60" t="s">
        <v>2776</v>
      </c>
      <c r="W6" s="60" t="s">
        <v>123</v>
      </c>
      <c r="X6" s="60" t="s">
        <v>1154</v>
      </c>
      <c r="Y6" s="60" t="s">
        <v>3076</v>
      </c>
    </row>
    <row r="7" spans="1:25" ht="15" customHeight="1" thickBot="1">
      <c r="A7" s="2225" t="s">
        <v>2245</v>
      </c>
      <c r="B7" s="96"/>
      <c r="C7" s="2539" t="s">
        <v>2795</v>
      </c>
      <c r="D7" s="17" t="s">
        <v>31</v>
      </c>
      <c r="E7" s="134" t="s">
        <v>31</v>
      </c>
      <c r="F7" s="89" t="s">
        <v>32</v>
      </c>
      <c r="G7" s="98" t="s">
        <v>33</v>
      </c>
      <c r="H7" s="98" t="s">
        <v>34</v>
      </c>
      <c r="I7" s="98" t="s">
        <v>35</v>
      </c>
      <c r="J7" s="98" t="s">
        <v>27</v>
      </c>
      <c r="K7" s="98" t="s">
        <v>36</v>
      </c>
      <c r="L7" s="98" t="s">
        <v>37</v>
      </c>
      <c r="M7" s="98" t="s">
        <v>36</v>
      </c>
      <c r="N7" s="100" t="s">
        <v>27</v>
      </c>
      <c r="O7" s="2372" t="s">
        <v>31</v>
      </c>
      <c r="P7" s="5858"/>
      <c r="Q7" s="5864"/>
      <c r="R7" s="120" t="s">
        <v>1150</v>
      </c>
      <c r="S7" s="143" t="s">
        <v>126</v>
      </c>
      <c r="T7" s="98" t="s">
        <v>1152</v>
      </c>
      <c r="U7" s="98" t="s">
        <v>3033</v>
      </c>
      <c r="V7" s="98" t="s">
        <v>2775</v>
      </c>
      <c r="W7" s="163" t="s">
        <v>36</v>
      </c>
      <c r="X7" s="163" t="s">
        <v>38</v>
      </c>
      <c r="Y7" s="163" t="s">
        <v>2745</v>
      </c>
    </row>
    <row r="8" spans="1:25" ht="14.25" thickBot="1">
      <c r="A8" s="83"/>
      <c r="B8" s="83" t="s">
        <v>87</v>
      </c>
      <c r="C8" s="34"/>
      <c r="D8" s="10"/>
      <c r="E8" s="86"/>
      <c r="F8" s="61"/>
      <c r="G8" s="62"/>
      <c r="H8" s="79"/>
      <c r="I8" s="50"/>
      <c r="J8" s="51"/>
      <c r="K8" s="80"/>
      <c r="L8" s="52"/>
      <c r="M8" s="35"/>
      <c r="N8" s="53"/>
      <c r="O8" s="167" t="s">
        <v>3301</v>
      </c>
      <c r="P8" s="173"/>
      <c r="Q8" s="167">
        <v>110601</v>
      </c>
      <c r="R8" s="2531"/>
      <c r="S8" s="2531" t="s">
        <v>2768</v>
      </c>
      <c r="T8" s="66"/>
      <c r="U8" s="2528">
        <v>2.0908000000000002</v>
      </c>
      <c r="V8" s="66"/>
      <c r="W8" s="66"/>
      <c r="X8" s="126"/>
      <c r="Y8" s="126"/>
    </row>
    <row r="9" spans="1:25" ht="14.25" thickBot="1">
      <c r="A9" s="4519"/>
      <c r="B9" s="4519"/>
      <c r="C9" s="4520"/>
      <c r="D9" s="3082"/>
      <c r="E9" s="4521"/>
      <c r="F9" s="4522"/>
      <c r="G9" s="4523"/>
      <c r="H9" s="4464"/>
      <c r="I9" s="4524"/>
      <c r="J9" s="4525"/>
      <c r="K9" s="4526"/>
      <c r="L9" s="4527"/>
      <c r="M9" s="4528"/>
      <c r="N9" s="4529"/>
      <c r="O9" s="4553"/>
      <c r="P9" s="4544"/>
      <c r="Q9" s="4554"/>
      <c r="R9" s="4555"/>
      <c r="S9" s="4556"/>
      <c r="T9" s="4556"/>
      <c r="U9" s="4556"/>
      <c r="V9" s="4557"/>
      <c r="W9" s="4557"/>
      <c r="X9" s="126"/>
      <c r="Y9" s="4557"/>
    </row>
    <row r="10" spans="1:25" ht="15" customHeight="1" thickBot="1">
      <c r="A10" s="4097">
        <v>6001</v>
      </c>
      <c r="B10" s="4095" t="s">
        <v>1272</v>
      </c>
      <c r="C10" s="3750" t="s">
        <v>2361</v>
      </c>
      <c r="D10" s="4210">
        <v>418302</v>
      </c>
      <c r="E10" s="4478"/>
      <c r="F10" s="4500" t="s">
        <v>1093</v>
      </c>
      <c r="G10" s="4130">
        <v>44</v>
      </c>
      <c r="H10" s="1007"/>
      <c r="I10" s="2437">
        <f>ROUND($H$10*$G$10/G10,2)</f>
        <v>0</v>
      </c>
      <c r="J10" s="3770" t="s">
        <v>39</v>
      </c>
      <c r="K10" s="4071"/>
      <c r="L10" s="2803">
        <f>IF(OR(ISBLANK(K10),K10=0,H10=0,ISBLANK(H10)),,ROUND(K10+$L$5,2))</f>
        <v>0</v>
      </c>
      <c r="M10" s="4009">
        <f>ROUND(I10*L10,2)</f>
        <v>0</v>
      </c>
      <c r="N10" s="3807">
        <f>ROUND(L10/G10,4)</f>
        <v>0</v>
      </c>
      <c r="O10" s="2556">
        <v>418302</v>
      </c>
      <c r="P10" s="2557" t="s">
        <v>2784</v>
      </c>
      <c r="Q10" s="3346">
        <v>44</v>
      </c>
      <c r="R10" s="3162"/>
      <c r="S10" s="3980">
        <v>6.99</v>
      </c>
      <c r="T10" s="2658">
        <f>ROUND($U$8*S10,2)</f>
        <v>14.61</v>
      </c>
      <c r="U10" s="2658">
        <f>IF(ISBLANK(O10),,R10+T10)</f>
        <v>14.61</v>
      </c>
      <c r="V10" s="4534" t="s">
        <v>2779</v>
      </c>
      <c r="W10" s="3887" t="b">
        <f>IF(ISNUMBER(K10),IF(V10="Y",(K10-T10)))</f>
        <v>0</v>
      </c>
      <c r="X10" s="4127"/>
      <c r="Y10" s="3778" t="b">
        <f>IF(V10="N",IF(ISNUMBER(R10),(R10+T10)/Q10))</f>
        <v>0</v>
      </c>
    </row>
    <row r="11" spans="1:25" ht="15" customHeight="1">
      <c r="A11" s="2217"/>
      <c r="B11" s="522" t="s">
        <v>1768</v>
      </c>
      <c r="C11" s="944" t="s">
        <v>2290</v>
      </c>
      <c r="D11" s="2267" t="s">
        <v>2362</v>
      </c>
      <c r="E11" s="763"/>
      <c r="F11" s="1035" t="s">
        <v>1094</v>
      </c>
      <c r="G11" s="268">
        <v>80</v>
      </c>
      <c r="H11" s="940"/>
      <c r="I11" s="397">
        <f>ROUND($H$10*$G$10/G11,2)</f>
        <v>0</v>
      </c>
      <c r="J11" s="401" t="s">
        <v>39</v>
      </c>
      <c r="K11" s="241">
        <v>52.36</v>
      </c>
      <c r="L11" s="965">
        <f>IF(OR(ISBLANK(K11),K11=0,H10=0,ISBLANK(H10)),,ROUND(K11+$L$5,2))</f>
        <v>0</v>
      </c>
      <c r="M11" s="538">
        <f>ROUND(I11*L11,2)</f>
        <v>0</v>
      </c>
      <c r="N11" s="3807">
        <f>ROUND(L11/G11,4)</f>
        <v>0</v>
      </c>
      <c r="O11" s="2412" t="s">
        <v>2362</v>
      </c>
      <c r="P11" s="2772" t="s">
        <v>2785</v>
      </c>
      <c r="Q11" s="2489">
        <v>80</v>
      </c>
      <c r="R11" s="3161">
        <v>25.51</v>
      </c>
      <c r="S11" s="2648">
        <v>12.84</v>
      </c>
      <c r="T11" s="2658">
        <f>ROUND($U$8*S11,2)</f>
        <v>26.85</v>
      </c>
      <c r="U11" s="2827">
        <f>IF(ISBLANK(O11),,R11+T11)</f>
        <v>52.36</v>
      </c>
      <c r="V11" s="3476" t="s">
        <v>2779</v>
      </c>
      <c r="W11" s="234">
        <f>IF(ISNUMBER(K11),IF(V11="Y",(K11-T11)))</f>
        <v>25.509999999999998</v>
      </c>
      <c r="X11" s="2431">
        <f>W11/G11</f>
        <v>0.31887499999999996</v>
      </c>
      <c r="Y11" s="3456" t="b">
        <f>IF(V11="N",IF(ISNUMBER(R11),(R11+T11)/Q11))</f>
        <v>0</v>
      </c>
    </row>
    <row r="12" spans="1:25" ht="15" customHeight="1">
      <c r="A12" s="275"/>
      <c r="B12" s="401" t="s">
        <v>1769</v>
      </c>
      <c r="C12" s="271" t="s">
        <v>65</v>
      </c>
      <c r="D12" s="2267"/>
      <c r="E12" s="371"/>
      <c r="F12" s="399" t="s">
        <v>65</v>
      </c>
      <c r="G12" s="400" t="s">
        <v>65</v>
      </c>
      <c r="H12" s="940"/>
      <c r="I12" s="397" t="s">
        <v>65</v>
      </c>
      <c r="J12" s="217" t="s">
        <v>65</v>
      </c>
      <c r="K12" s="230"/>
      <c r="L12" s="965" t="s">
        <v>65</v>
      </c>
      <c r="M12" s="538" t="s">
        <v>65</v>
      </c>
      <c r="N12" s="3807" t="s">
        <v>65</v>
      </c>
      <c r="O12" s="2413"/>
      <c r="P12" s="2360"/>
      <c r="Q12" s="2533"/>
      <c r="R12" s="233"/>
      <c r="S12" s="371" t="s">
        <v>65</v>
      </c>
      <c r="T12" s="2656" t="s">
        <v>65</v>
      </c>
      <c r="U12" s="2656"/>
      <c r="V12" s="2656"/>
      <c r="W12" s="234" t="s">
        <v>65</v>
      </c>
      <c r="X12" s="2431" t="s">
        <v>65</v>
      </c>
      <c r="Y12" s="234" t="s">
        <v>65</v>
      </c>
    </row>
    <row r="13" spans="1:25" ht="15" customHeight="1">
      <c r="A13" s="275"/>
      <c r="B13" s="217" t="s">
        <v>1770</v>
      </c>
      <c r="C13" s="1033" t="s">
        <v>65</v>
      </c>
      <c r="D13" s="2280"/>
      <c r="E13" s="371"/>
      <c r="F13" s="1036" t="s">
        <v>65</v>
      </c>
      <c r="G13" s="400" t="s">
        <v>65</v>
      </c>
      <c r="H13" s="940"/>
      <c r="I13" s="397" t="s">
        <v>65</v>
      </c>
      <c r="J13" s="401" t="s">
        <v>65</v>
      </c>
      <c r="K13" s="230"/>
      <c r="L13" s="965" t="s">
        <v>65</v>
      </c>
      <c r="M13" s="538" t="s">
        <v>65</v>
      </c>
      <c r="N13" s="3807" t="s">
        <v>65</v>
      </c>
      <c r="O13" s="2481"/>
      <c r="P13" s="3032"/>
      <c r="Q13" s="3050"/>
      <c r="R13" s="742"/>
      <c r="S13" s="869" t="s">
        <v>65</v>
      </c>
      <c r="T13" s="2656" t="s">
        <v>65</v>
      </c>
      <c r="U13" s="2656"/>
      <c r="V13" s="2656"/>
      <c r="W13" s="234" t="s">
        <v>65</v>
      </c>
      <c r="X13" s="2431" t="s">
        <v>65</v>
      </c>
      <c r="Y13" s="234" t="s">
        <v>65</v>
      </c>
    </row>
    <row r="14" spans="1:25" ht="15" customHeight="1" thickBot="1">
      <c r="A14" s="1317"/>
      <c r="B14" s="218" t="s">
        <v>1279</v>
      </c>
      <c r="C14" s="416"/>
      <c r="D14" s="716"/>
      <c r="E14" s="1067"/>
      <c r="F14" s="413"/>
      <c r="G14" s="414"/>
      <c r="H14" s="728"/>
      <c r="I14" s="536"/>
      <c r="J14" s="466"/>
      <c r="K14" s="470"/>
      <c r="L14" s="935"/>
      <c r="M14" s="364"/>
      <c r="N14" s="3811"/>
      <c r="O14" s="727"/>
      <c r="P14" s="2571"/>
      <c r="Q14" s="902"/>
      <c r="R14" s="325"/>
      <c r="S14" s="822"/>
      <c r="T14" s="822"/>
      <c r="U14" s="822"/>
      <c r="V14" s="822"/>
      <c r="W14" s="822"/>
      <c r="X14" s="4285"/>
      <c r="Y14" s="2485" t="s">
        <v>65</v>
      </c>
    </row>
    <row r="15" spans="1:25" ht="15" customHeight="1" thickBot="1">
      <c r="A15" s="2159">
        <v>6002</v>
      </c>
      <c r="B15" s="481" t="s">
        <v>1273</v>
      </c>
      <c r="C15" s="914" t="s">
        <v>2363</v>
      </c>
      <c r="D15" s="649" t="s">
        <v>2364</v>
      </c>
      <c r="E15" s="763"/>
      <c r="F15" s="1034" t="s">
        <v>1275</v>
      </c>
      <c r="G15" s="409">
        <v>46</v>
      </c>
      <c r="H15" s="1007">
        <v>30</v>
      </c>
      <c r="I15" s="397">
        <f>ROUND(H15*G15/G15,2)</f>
        <v>30</v>
      </c>
      <c r="J15" s="401" t="s">
        <v>39</v>
      </c>
      <c r="K15" s="241">
        <v>34.28</v>
      </c>
      <c r="L15" s="1037">
        <f>IF(OR(ISBLANK(K15),K15=0,H15=0,ISBLANK(H15)),,ROUND(K15+$L$5,2))</f>
        <v>34.28</v>
      </c>
      <c r="M15" s="538">
        <f>ROUND(I15*L15,2)</f>
        <v>1028.4000000000001</v>
      </c>
      <c r="N15" s="3807">
        <f>ROUND(L15/G15,4)</f>
        <v>0.74519999999999997</v>
      </c>
      <c r="O15" s="2415" t="s">
        <v>2364</v>
      </c>
      <c r="P15" s="2379" t="s">
        <v>2787</v>
      </c>
      <c r="Q15" s="2534">
        <v>46</v>
      </c>
      <c r="R15" s="3161">
        <v>17.809999999999999</v>
      </c>
      <c r="S15" s="2648">
        <v>7.4</v>
      </c>
      <c r="T15" s="2656">
        <f>ROUND($U$8*S15,2)</f>
        <v>15.47</v>
      </c>
      <c r="U15" s="2656">
        <f>IF(ISBLANK(O15),,R15+T15)</f>
        <v>33.28</v>
      </c>
      <c r="V15" s="3476" t="s">
        <v>2779</v>
      </c>
      <c r="W15" s="234">
        <f>IF(ISNUMBER(K15),IF(V15="Y",(K15-T15)))</f>
        <v>18.810000000000002</v>
      </c>
      <c r="X15" s="2431">
        <f>W15/G15</f>
        <v>0.40891304347826091</v>
      </c>
      <c r="Y15" s="234" t="b">
        <f>IF(V15="N",IF(ISNUMBER(R15),(R15+T15)/Q15))</f>
        <v>0</v>
      </c>
    </row>
    <row r="16" spans="1:25" ht="15" customHeight="1">
      <c r="A16" s="1197"/>
      <c r="B16" s="217" t="s">
        <v>1768</v>
      </c>
      <c r="C16" s="271" t="s">
        <v>2361</v>
      </c>
      <c r="D16" s="876">
        <v>422072</v>
      </c>
      <c r="E16" s="1494"/>
      <c r="F16" s="1035" t="s">
        <v>1092</v>
      </c>
      <c r="G16" s="268">
        <v>44</v>
      </c>
      <c r="H16" s="940"/>
      <c r="I16" s="397">
        <f>ROUND(H15*G15/G16,2)</f>
        <v>31.36</v>
      </c>
      <c r="J16" s="401" t="s">
        <v>39</v>
      </c>
      <c r="K16" s="1928"/>
      <c r="L16" s="965">
        <f>IF(OR(ISBLANK(K16),K16=0,H15=0,ISBLANK(H15)),,ROUND(K16+$L$5,2))</f>
        <v>0</v>
      </c>
      <c r="M16" s="538">
        <f>ROUND(I16*L16,2)</f>
        <v>0</v>
      </c>
      <c r="N16" s="3807">
        <f>ROUND(L16/G16,4)</f>
        <v>0</v>
      </c>
      <c r="O16" s="2377">
        <v>422072</v>
      </c>
      <c r="P16" s="3310" t="s">
        <v>2788</v>
      </c>
      <c r="Q16" s="2535">
        <v>44</v>
      </c>
      <c r="R16" s="3161"/>
      <c r="S16" s="2648">
        <v>6.99</v>
      </c>
      <c r="T16" s="2656">
        <f>ROUND($U$8*S16,2)</f>
        <v>14.61</v>
      </c>
      <c r="U16" s="2656">
        <f>IF(ISBLANK(O16),,R16+T16)</f>
        <v>14.61</v>
      </c>
      <c r="V16" s="5785" t="s">
        <v>2779</v>
      </c>
      <c r="W16" s="2727" t="b">
        <f>IF(ISNUMBER(K16),IF(V16="Y",(K16-T16)))</f>
        <v>0</v>
      </c>
      <c r="X16" s="2882"/>
      <c r="Y16" s="2727" t="b">
        <f>IF(V16="N",IF(ISNUMBER(R16),(R16+T16)/Q16))</f>
        <v>0</v>
      </c>
    </row>
    <row r="17" spans="1:25" ht="15" customHeight="1">
      <c r="A17" s="1335"/>
      <c r="B17" s="219" t="s">
        <v>1769</v>
      </c>
      <c r="C17" s="1039"/>
      <c r="D17" s="1816"/>
      <c r="E17" s="1040"/>
      <c r="F17" s="1041"/>
      <c r="G17" s="541"/>
      <c r="H17" s="940"/>
      <c r="I17" s="1042"/>
      <c r="J17" s="217"/>
      <c r="K17" s="447"/>
      <c r="L17" s="1043"/>
      <c r="M17" s="449"/>
      <c r="N17" s="3815"/>
      <c r="O17" s="2377"/>
      <c r="P17" s="3882"/>
      <c r="Q17" s="3789"/>
      <c r="R17" s="437"/>
      <c r="S17" s="1068"/>
      <c r="T17" s="507"/>
      <c r="U17" s="3214"/>
      <c r="V17" s="2529"/>
      <c r="W17" s="931"/>
      <c r="X17" s="4286"/>
      <c r="Y17" s="254"/>
    </row>
    <row r="18" spans="1:25" ht="15" customHeight="1">
      <c r="A18" s="1449"/>
      <c r="B18" s="438" t="s">
        <v>1771</v>
      </c>
      <c r="C18" s="1039"/>
      <c r="D18" s="649"/>
      <c r="E18" s="1040"/>
      <c r="F18" s="1041"/>
      <c r="G18" s="541"/>
      <c r="H18" s="940"/>
      <c r="I18" s="1042"/>
      <c r="J18" s="217"/>
      <c r="K18" s="447"/>
      <c r="L18" s="1043"/>
      <c r="M18" s="449"/>
      <c r="N18" s="3815"/>
      <c r="O18" s="1591"/>
      <c r="P18" s="1202"/>
      <c r="Q18" s="2897"/>
      <c r="R18" s="742"/>
      <c r="S18" s="869"/>
      <c r="T18" s="508"/>
      <c r="U18" s="3265"/>
      <c r="V18" s="2501"/>
      <c r="W18" s="1045"/>
      <c r="X18" s="4287"/>
      <c r="Y18" s="254"/>
    </row>
    <row r="19" spans="1:25" ht="15" customHeight="1" thickBot="1">
      <c r="A19" s="1746"/>
      <c r="B19" s="388" t="s">
        <v>1274</v>
      </c>
      <c r="C19" s="1046"/>
      <c r="D19" s="716"/>
      <c r="E19" s="1047"/>
      <c r="F19" s="1048"/>
      <c r="G19" s="320"/>
      <c r="H19" s="728"/>
      <c r="I19" s="954"/>
      <c r="J19" s="466"/>
      <c r="K19" s="363"/>
      <c r="L19" s="935"/>
      <c r="M19" s="364"/>
      <c r="N19" s="3811"/>
      <c r="O19" s="3049"/>
      <c r="P19" s="471"/>
      <c r="Q19" s="3040"/>
      <c r="R19" s="325"/>
      <c r="S19" s="822"/>
      <c r="T19" s="822"/>
      <c r="U19" s="822"/>
      <c r="V19" s="822"/>
      <c r="W19" s="822"/>
      <c r="X19" s="4285"/>
      <c r="Y19" s="2787" t="s">
        <v>65</v>
      </c>
    </row>
    <row r="20" spans="1:25" ht="15" customHeight="1" thickBot="1">
      <c r="A20" s="2159">
        <v>6003</v>
      </c>
      <c r="B20" s="1069" t="s">
        <v>1766</v>
      </c>
      <c r="C20" s="914" t="s">
        <v>3532</v>
      </c>
      <c r="D20" s="649" t="s">
        <v>2365</v>
      </c>
      <c r="E20" s="763"/>
      <c r="F20" s="1034" t="s">
        <v>3365</v>
      </c>
      <c r="G20" s="409">
        <v>40</v>
      </c>
      <c r="H20" s="1010">
        <v>50</v>
      </c>
      <c r="I20" s="397">
        <f>ROUND(H20*G20/G20,2)</f>
        <v>50</v>
      </c>
      <c r="J20" s="401" t="s">
        <v>39</v>
      </c>
      <c r="K20" s="241">
        <v>30.13</v>
      </c>
      <c r="L20" s="1037">
        <f>IF(OR(ISBLANK(K20),K20=0,H20=0,ISBLANK(H20)),,ROUND(K20+$L$5,2))</f>
        <v>30.13</v>
      </c>
      <c r="M20" s="538">
        <f>ROUND(I20*L20,2)</f>
        <v>1506.5</v>
      </c>
      <c r="N20" s="3807">
        <f>ROUND(L20/G20,4)</f>
        <v>0.75329999999999997</v>
      </c>
      <c r="O20" s="649"/>
      <c r="P20" s="1648"/>
      <c r="Q20" s="2532"/>
      <c r="R20" s="406"/>
      <c r="S20" s="2648" t="s">
        <v>65</v>
      </c>
      <c r="T20" s="2656"/>
      <c r="U20" s="2656"/>
      <c r="V20" s="2656"/>
      <c r="W20" s="2727"/>
      <c r="X20" s="2882" t="s">
        <v>65</v>
      </c>
      <c r="Y20" s="2727"/>
    </row>
    <row r="21" spans="1:25" ht="15" customHeight="1">
      <c r="A21" s="1197"/>
      <c r="B21" s="217" t="s">
        <v>2786</v>
      </c>
      <c r="C21" s="1049"/>
      <c r="D21" s="1816"/>
      <c r="E21" s="1038"/>
      <c r="F21" s="1035"/>
      <c r="G21" s="268"/>
      <c r="H21" s="940"/>
      <c r="I21" s="463"/>
      <c r="J21" s="401"/>
      <c r="K21" s="334"/>
      <c r="L21" s="965"/>
      <c r="M21" s="335"/>
      <c r="N21" s="3816"/>
      <c r="O21" s="649"/>
      <c r="P21" s="1648"/>
      <c r="Q21" s="2532"/>
      <c r="R21" s="233"/>
      <c r="S21" s="371" t="s">
        <v>65</v>
      </c>
      <c r="T21" s="327" t="s">
        <v>65</v>
      </c>
      <c r="U21" s="327"/>
      <c r="V21" s="327"/>
      <c r="W21" s="634" t="s">
        <v>65</v>
      </c>
      <c r="X21" s="4288" t="s">
        <v>65</v>
      </c>
      <c r="Y21" s="234" t="s">
        <v>65</v>
      </c>
    </row>
    <row r="22" spans="1:25" ht="15" customHeight="1">
      <c r="A22" s="1335"/>
      <c r="B22" s="219" t="s">
        <v>3366</v>
      </c>
      <c r="C22" s="1039"/>
      <c r="D22" s="1816"/>
      <c r="E22" s="1040"/>
      <c r="F22" s="1041"/>
      <c r="G22" s="541"/>
      <c r="H22" s="940"/>
      <c r="I22" s="1042"/>
      <c r="J22" s="217"/>
      <c r="K22" s="447"/>
      <c r="L22" s="1043"/>
      <c r="M22" s="449"/>
      <c r="N22" s="3815"/>
      <c r="O22" s="1816"/>
      <c r="P22" s="1648"/>
      <c r="Q22" s="3577"/>
      <c r="R22" s="437"/>
      <c r="S22" s="1068"/>
      <c r="T22" s="507"/>
      <c r="U22" s="3213"/>
      <c r="V22" s="2529"/>
      <c r="W22" s="931"/>
      <c r="X22" s="2873"/>
      <c r="Y22" s="254"/>
    </row>
    <row r="23" spans="1:25" ht="15" customHeight="1" thickBot="1">
      <c r="A23" s="936"/>
      <c r="B23" s="388" t="s">
        <v>1276</v>
      </c>
      <c r="C23" s="1046"/>
      <c r="D23" s="716"/>
      <c r="E23" s="1047"/>
      <c r="F23" s="1048"/>
      <c r="G23" s="320"/>
      <c r="H23" s="940"/>
      <c r="I23" s="954"/>
      <c r="J23" s="466"/>
      <c r="K23" s="363"/>
      <c r="L23" s="935"/>
      <c r="M23" s="364"/>
      <c r="N23" s="3811"/>
      <c r="O23" s="4233"/>
      <c r="P23" s="471"/>
      <c r="Q23" s="4234"/>
      <c r="R23" s="1221"/>
      <c r="S23" s="2587" t="s">
        <v>65</v>
      </c>
      <c r="T23" s="2862" t="s">
        <v>65</v>
      </c>
      <c r="U23" s="2598"/>
      <c r="V23" s="2598"/>
      <c r="W23" s="365" t="s">
        <v>65</v>
      </c>
      <c r="X23" s="2878" t="s">
        <v>89</v>
      </c>
      <c r="Y23" s="365" t="s">
        <v>65</v>
      </c>
    </row>
    <row r="24" spans="1:25" ht="15" customHeight="1" thickBot="1">
      <c r="A24" s="1490">
        <v>6004</v>
      </c>
      <c r="B24" s="1069" t="s">
        <v>1767</v>
      </c>
      <c r="C24" s="1033" t="s">
        <v>2366</v>
      </c>
      <c r="D24" s="649" t="s">
        <v>2367</v>
      </c>
      <c r="E24" s="763"/>
      <c r="F24" s="1034" t="s">
        <v>88</v>
      </c>
      <c r="G24" s="409">
        <v>40</v>
      </c>
      <c r="H24" s="1010"/>
      <c r="I24" s="397">
        <f>ROUND(H24*G24/G24,2)</f>
        <v>0</v>
      </c>
      <c r="J24" s="401" t="s">
        <v>39</v>
      </c>
      <c r="K24" s="241">
        <v>26.57</v>
      </c>
      <c r="L24" s="1037">
        <f>IF(OR(ISBLANK(K24),K24=0,H24=0,ISBLANK(H24)),,ROUND(K24+$L$5,2))</f>
        <v>0</v>
      </c>
      <c r="M24" s="538">
        <f>ROUND(I24*L24,2)</f>
        <v>0</v>
      </c>
      <c r="N24" s="3807">
        <f>ROUND(L24/G24,4)</f>
        <v>0</v>
      </c>
      <c r="O24" s="649"/>
      <c r="P24" s="1648"/>
      <c r="Q24" s="2532"/>
      <c r="R24" s="3121"/>
      <c r="S24" s="2648" t="s">
        <v>65</v>
      </c>
      <c r="T24" s="2656"/>
      <c r="U24" s="2656"/>
      <c r="V24" s="2656"/>
      <c r="W24" s="2727"/>
      <c r="X24" s="2882" t="s">
        <v>65</v>
      </c>
      <c r="Y24" s="2727"/>
    </row>
    <row r="25" spans="1:25" ht="15" customHeight="1">
      <c r="A25" s="1335"/>
      <c r="B25" s="217" t="s">
        <v>1772</v>
      </c>
      <c r="C25" s="944" t="s">
        <v>2361</v>
      </c>
      <c r="D25" s="649">
        <v>427203</v>
      </c>
      <c r="E25" s="763"/>
      <c r="F25" s="1035" t="s">
        <v>88</v>
      </c>
      <c r="G25" s="268">
        <v>40</v>
      </c>
      <c r="H25" s="940"/>
      <c r="I25" s="397">
        <f>ROUND(H24*G24/G25,2)</f>
        <v>0</v>
      </c>
      <c r="J25" s="217" t="s">
        <v>39</v>
      </c>
      <c r="K25" s="5829">
        <v>32.6</v>
      </c>
      <c r="L25" s="231">
        <f>IF(OR(ISBLANK(K25),K25=0,H24=0,ISBLANK(H24)),,ROUND(K25+$L$5,2))</f>
        <v>0</v>
      </c>
      <c r="M25" s="300">
        <f>ROUND(I25*L25,2)</f>
        <v>0</v>
      </c>
      <c r="N25" s="3808"/>
      <c r="O25" s="1591">
        <v>427203</v>
      </c>
      <c r="P25" s="2747" t="s">
        <v>2789</v>
      </c>
      <c r="Q25" s="2536">
        <v>40</v>
      </c>
      <c r="R25" s="3162">
        <v>19.18</v>
      </c>
      <c r="S25" s="2603">
        <v>6.42</v>
      </c>
      <c r="T25" s="4142">
        <f>ROUND($U$8*S25,2)</f>
        <v>13.42</v>
      </c>
      <c r="U25" s="4142">
        <f>IF(ISBLANK(O25),,R25+T25)</f>
        <v>32.6</v>
      </c>
      <c r="V25" s="5786" t="s">
        <v>2779</v>
      </c>
      <c r="W25" s="2675">
        <f>IF(ISNUMBER(K25),IF(V25="Y",(K25-T25)))</f>
        <v>19.18</v>
      </c>
      <c r="X25" s="2703">
        <f>W25/G25</f>
        <v>0.47949999999999998</v>
      </c>
      <c r="Y25" s="2675" t="b">
        <f>IF(V25="N",IF(ISNUMBER(R25),(R25+T25)/Q25))</f>
        <v>0</v>
      </c>
    </row>
    <row r="26" spans="1:25" ht="15" customHeight="1">
      <c r="A26" s="1335"/>
      <c r="B26" s="217" t="s">
        <v>1773</v>
      </c>
      <c r="C26" s="928" t="s">
        <v>2368</v>
      </c>
      <c r="D26" s="1816">
        <v>25152</v>
      </c>
      <c r="E26" s="763"/>
      <c r="F26" s="1035" t="s">
        <v>88</v>
      </c>
      <c r="G26" s="268">
        <v>40</v>
      </c>
      <c r="H26" s="925"/>
      <c r="I26" s="964">
        <f>ROUND($H$24*$G$24/G26,2)</f>
        <v>0</v>
      </c>
      <c r="J26" s="217" t="s">
        <v>39</v>
      </c>
      <c r="K26" s="2068"/>
      <c r="L26" s="231">
        <f>IF(OR(ISBLANK(K26),K26=0,H24=0,ISBLANK(H24)),,ROUND(K26+$L$5,2))</f>
        <v>0</v>
      </c>
      <c r="M26" s="300">
        <f>ROUND(I26*L26,2)</f>
        <v>0</v>
      </c>
      <c r="N26" s="3808">
        <f>ROUND(L26/G26,4)</f>
        <v>0</v>
      </c>
      <c r="O26" s="2437"/>
      <c r="P26" s="2746"/>
      <c r="Q26" s="3052"/>
      <c r="R26" s="3122"/>
      <c r="S26" s="2603" t="s">
        <v>65</v>
      </c>
      <c r="T26" s="2658"/>
      <c r="U26" s="2658"/>
      <c r="V26" s="2658"/>
      <c r="W26" s="2605"/>
      <c r="X26" s="2828"/>
      <c r="Y26" s="2605"/>
    </row>
    <row r="27" spans="1:25" ht="15" customHeight="1">
      <c r="A27" s="2177"/>
      <c r="B27" s="1052" t="s">
        <v>1774</v>
      </c>
      <c r="C27" s="944"/>
      <c r="D27" s="876"/>
      <c r="E27" s="765"/>
      <c r="F27" s="1041"/>
      <c r="G27" s="541"/>
      <c r="H27" s="940"/>
      <c r="I27" s="967"/>
      <c r="J27" s="217"/>
      <c r="K27" s="286"/>
      <c r="L27" s="965"/>
      <c r="M27" s="335"/>
      <c r="N27" s="3816"/>
      <c r="O27" s="649"/>
      <c r="P27" s="1648"/>
      <c r="Q27" s="2532"/>
      <c r="R27" s="3456"/>
      <c r="S27" s="867"/>
      <c r="T27" s="867"/>
      <c r="U27" s="867"/>
      <c r="V27" s="867"/>
      <c r="W27" s="867"/>
      <c r="X27" s="4289"/>
      <c r="Y27" s="2747" t="s">
        <v>65</v>
      </c>
    </row>
    <row r="28" spans="1:25" ht="15" customHeight="1" thickBot="1">
      <c r="A28" s="2176"/>
      <c r="B28" s="1053" t="s">
        <v>1278</v>
      </c>
      <c r="C28" s="901"/>
      <c r="D28" s="716"/>
      <c r="E28" s="1054"/>
      <c r="F28" s="1048"/>
      <c r="G28" s="320"/>
      <c r="H28" s="728"/>
      <c r="I28" s="341"/>
      <c r="J28" s="466"/>
      <c r="K28" s="552"/>
      <c r="L28" s="1055"/>
      <c r="M28" s="554"/>
      <c r="N28" s="3812"/>
      <c r="O28" s="341"/>
      <c r="P28" s="2787"/>
      <c r="Q28" s="143"/>
      <c r="R28" s="365"/>
      <c r="S28" s="859"/>
      <c r="T28" s="859"/>
      <c r="U28" s="859"/>
      <c r="V28" s="822"/>
      <c r="W28" s="859"/>
      <c r="X28" s="4290"/>
      <c r="Y28" s="325" t="s">
        <v>65</v>
      </c>
    </row>
    <row r="29" spans="1:25" ht="15" customHeight="1" thickBot="1">
      <c r="A29" s="1490">
        <v>6005</v>
      </c>
      <c r="B29" s="481" t="s">
        <v>1277</v>
      </c>
      <c r="C29" s="1033" t="s">
        <v>2290</v>
      </c>
      <c r="D29" s="649">
        <v>38118</v>
      </c>
      <c r="E29" s="763"/>
      <c r="F29" s="1034" t="s">
        <v>1280</v>
      </c>
      <c r="G29" s="409">
        <v>80</v>
      </c>
      <c r="H29" s="1010"/>
      <c r="I29" s="397">
        <f>ROUND(H29*G29/G29,2)</f>
        <v>0</v>
      </c>
      <c r="J29" s="401" t="s">
        <v>39</v>
      </c>
      <c r="K29" s="241">
        <v>63.56</v>
      </c>
      <c r="L29" s="1037">
        <f>IF(OR(ISBLANK(K29),K29=0,H29=0,ISBLANK(H29)),,ROUND(K29+$L$5,2))</f>
        <v>0</v>
      </c>
      <c r="M29" s="538">
        <f>ROUND(I29*L29,2)</f>
        <v>0</v>
      </c>
      <c r="N29" s="3807">
        <f>ROUND(L29/G29,4)</f>
        <v>0</v>
      </c>
      <c r="O29" s="1341">
        <v>38118</v>
      </c>
      <c r="P29" s="2747" t="s">
        <v>2790</v>
      </c>
      <c r="Q29" s="2536">
        <v>80</v>
      </c>
      <c r="R29" s="3161">
        <v>36.380000000000003</v>
      </c>
      <c r="S29" s="2648">
        <v>13</v>
      </c>
      <c r="T29" s="2656">
        <f>ROUND($U$8*S29,2)</f>
        <v>27.18</v>
      </c>
      <c r="U29" s="2656">
        <f>IF(ISBLANK(O29),,R29+T29)</f>
        <v>63.56</v>
      </c>
      <c r="V29" s="5785" t="s">
        <v>2779</v>
      </c>
      <c r="W29" s="234">
        <f>IF(ISNUMBER(K29),IF(V29="Y",(K29-T29)))</f>
        <v>36.380000000000003</v>
      </c>
      <c r="X29" s="2431">
        <f>W29/G29</f>
        <v>0.45475000000000004</v>
      </c>
      <c r="Y29" s="234" t="b">
        <f>IF(V29="N",IF(ISNUMBER(R29),(R29+T29)/Q29))</f>
        <v>0</v>
      </c>
    </row>
    <row r="30" spans="1:25" ht="15" customHeight="1">
      <c r="A30" s="1197"/>
      <c r="B30" s="217" t="s">
        <v>1775</v>
      </c>
      <c r="C30" s="271" t="s">
        <v>65</v>
      </c>
      <c r="D30" s="1813"/>
      <c r="E30" s="371"/>
      <c r="F30" s="1035" t="s">
        <v>65</v>
      </c>
      <c r="G30" s="268" t="s">
        <v>65</v>
      </c>
      <c r="H30" s="940"/>
      <c r="I30" s="964" t="s">
        <v>65</v>
      </c>
      <c r="J30" s="401" t="s">
        <v>65</v>
      </c>
      <c r="K30" s="286"/>
      <c r="L30" s="965" t="s">
        <v>65</v>
      </c>
      <c r="M30" s="335" t="s">
        <v>65</v>
      </c>
      <c r="N30" s="3816" t="s">
        <v>65</v>
      </c>
      <c r="O30" s="1591"/>
      <c r="P30" s="1202"/>
      <c r="Q30" s="2897"/>
      <c r="R30" s="233"/>
      <c r="S30" s="371"/>
      <c r="T30" s="2656"/>
      <c r="U30" s="2656"/>
      <c r="V30" s="2656"/>
      <c r="W30" s="234"/>
      <c r="X30" s="2431"/>
      <c r="Y30" s="234"/>
    </row>
    <row r="31" spans="1:25" ht="15" customHeight="1">
      <c r="A31" s="1335"/>
      <c r="B31" s="217" t="s">
        <v>1776</v>
      </c>
      <c r="C31" s="944" t="s">
        <v>65</v>
      </c>
      <c r="D31" s="1816"/>
      <c r="E31" s="371"/>
      <c r="F31" s="1035" t="s">
        <v>65</v>
      </c>
      <c r="G31" s="268" t="s">
        <v>65</v>
      </c>
      <c r="H31" s="940"/>
      <c r="I31" s="964" t="s">
        <v>65</v>
      </c>
      <c r="J31" s="217" t="s">
        <v>65</v>
      </c>
      <c r="K31" s="286"/>
      <c r="L31" s="965" t="s">
        <v>65</v>
      </c>
      <c r="M31" s="335" t="s">
        <v>65</v>
      </c>
      <c r="N31" s="3816" t="s">
        <v>65</v>
      </c>
      <c r="O31" s="2552"/>
      <c r="P31" s="1816"/>
      <c r="Q31" s="2897"/>
      <c r="R31" s="233"/>
      <c r="S31" s="371"/>
      <c r="T31" s="2656"/>
      <c r="U31" s="2656"/>
      <c r="V31" s="2656"/>
      <c r="W31" s="234"/>
      <c r="X31" s="2431"/>
      <c r="Y31" s="234"/>
    </row>
    <row r="32" spans="1:25" ht="15" customHeight="1">
      <c r="A32" s="2177"/>
      <c r="B32" s="1052" t="s">
        <v>1777</v>
      </c>
      <c r="C32" s="944"/>
      <c r="D32" s="876"/>
      <c r="E32" s="765"/>
      <c r="F32" s="1041"/>
      <c r="G32" s="541"/>
      <c r="H32" s="940"/>
      <c r="I32" s="1056"/>
      <c r="J32" s="217"/>
      <c r="K32" s="930"/>
      <c r="L32" s="1043"/>
      <c r="M32" s="449"/>
      <c r="N32" s="3815"/>
      <c r="O32" s="2419"/>
      <c r="P32" s="2361"/>
      <c r="Q32" s="2537"/>
      <c r="R32" s="233"/>
      <c r="S32" s="371"/>
      <c r="T32" s="2656"/>
      <c r="U32" s="2656"/>
      <c r="V32" s="2656"/>
      <c r="W32" s="234"/>
      <c r="X32" s="2431"/>
      <c r="Y32" s="234"/>
    </row>
    <row r="33" spans="1:25" ht="15" customHeight="1" thickBot="1">
      <c r="A33" s="937"/>
      <c r="B33" s="1053" t="s">
        <v>1279</v>
      </c>
      <c r="C33" s="901"/>
      <c r="D33" s="2287"/>
      <c r="E33" s="1054"/>
      <c r="F33" s="1048"/>
      <c r="G33" s="320"/>
      <c r="H33" s="728"/>
      <c r="I33" s="954"/>
      <c r="J33" s="466"/>
      <c r="K33" s="363"/>
      <c r="L33" s="935"/>
      <c r="M33" s="364"/>
      <c r="N33" s="3811"/>
      <c r="O33" s="2425"/>
      <c r="P33" s="396"/>
      <c r="Q33" s="3041"/>
      <c r="R33" s="325"/>
      <c r="S33" s="822"/>
      <c r="T33" s="822"/>
      <c r="U33" s="822"/>
      <c r="V33" s="822"/>
      <c r="W33" s="822"/>
      <c r="X33" s="4285"/>
      <c r="Y33" s="2485" t="s">
        <v>65</v>
      </c>
    </row>
    <row r="34" spans="1:25" ht="15" customHeight="1" thickBot="1">
      <c r="A34" s="1490">
        <v>6006</v>
      </c>
      <c r="B34" s="481" t="s">
        <v>1281</v>
      </c>
      <c r="C34" s="1033" t="s">
        <v>2361</v>
      </c>
      <c r="D34" s="855">
        <v>422071</v>
      </c>
      <c r="E34" s="763"/>
      <c r="F34" s="1034" t="s">
        <v>88</v>
      </c>
      <c r="G34" s="409">
        <v>40</v>
      </c>
      <c r="H34" s="1010"/>
      <c r="I34" s="397">
        <f>ROUND(H34*G34/G34,2)</f>
        <v>0</v>
      </c>
      <c r="J34" s="401" t="s">
        <v>39</v>
      </c>
      <c r="K34" s="241">
        <v>39.799999999999997</v>
      </c>
      <c r="L34" s="1037">
        <f>IF(OR(ISBLANK(K34),K34=0,H34=0,ISBLANK(H34)),,ROUND(K34+$L$5,2))</f>
        <v>0</v>
      </c>
      <c r="M34" s="538">
        <f>ROUND(I34*L34,2)</f>
        <v>0</v>
      </c>
      <c r="N34" s="3807">
        <f>ROUND(L34/G34,4)</f>
        <v>0</v>
      </c>
      <c r="O34" s="2732">
        <v>422071</v>
      </c>
      <c r="P34" s="4187" t="s">
        <v>88</v>
      </c>
      <c r="Q34" s="4188">
        <v>40</v>
      </c>
      <c r="R34" s="3161">
        <v>26.48</v>
      </c>
      <c r="S34" s="2648">
        <v>6.37</v>
      </c>
      <c r="T34" s="2656">
        <f>ROUND($U$8*S34,2)</f>
        <v>13.32</v>
      </c>
      <c r="U34" s="2656">
        <f>IF(ISBLANK(O34),,R34+T34)</f>
        <v>39.799999999999997</v>
      </c>
      <c r="V34" s="5785" t="s">
        <v>2779</v>
      </c>
      <c r="W34" s="234">
        <f>IF(ISNUMBER(K34),IF(V34="Y",(K34-T34)))</f>
        <v>26.479999999999997</v>
      </c>
      <c r="X34" s="2431">
        <f>W34/G34</f>
        <v>0.66199999999999992</v>
      </c>
      <c r="Y34" s="234" t="b">
        <f>IF(V34="N",IF(ISNUMBER(R34),(R34+T34)/Q34))</f>
        <v>0</v>
      </c>
    </row>
    <row r="35" spans="1:25" ht="15" customHeight="1">
      <c r="A35" s="1197"/>
      <c r="B35" s="217" t="s">
        <v>1775</v>
      </c>
      <c r="C35" s="271" t="s">
        <v>65</v>
      </c>
      <c r="D35" s="649"/>
      <c r="E35" s="371"/>
      <c r="F35" s="1035" t="s">
        <v>65</v>
      </c>
      <c r="G35" s="268" t="s">
        <v>65</v>
      </c>
      <c r="H35" s="940"/>
      <c r="I35" s="964" t="s">
        <v>65</v>
      </c>
      <c r="J35" s="401" t="s">
        <v>65</v>
      </c>
      <c r="K35" s="286"/>
      <c r="L35" s="965" t="s">
        <v>65</v>
      </c>
      <c r="M35" s="335" t="s">
        <v>65</v>
      </c>
      <c r="N35" s="3816" t="s">
        <v>65</v>
      </c>
      <c r="O35" s="3046"/>
      <c r="P35" s="2443"/>
      <c r="Q35" s="3048"/>
      <c r="R35" s="505"/>
      <c r="S35" s="3450"/>
      <c r="T35" s="867"/>
      <c r="U35" s="867"/>
      <c r="V35" s="867"/>
      <c r="W35" s="867"/>
      <c r="X35" s="4289"/>
      <c r="Y35" s="3788" t="s">
        <v>65</v>
      </c>
    </row>
    <row r="36" spans="1:25" ht="15" customHeight="1">
      <c r="A36" s="1335"/>
      <c r="B36" s="217" t="s">
        <v>1776</v>
      </c>
      <c r="C36" s="944" t="s">
        <v>65</v>
      </c>
      <c r="D36" s="649"/>
      <c r="E36" s="371"/>
      <c r="F36" s="1035" t="s">
        <v>65</v>
      </c>
      <c r="G36" s="268" t="s">
        <v>65</v>
      </c>
      <c r="H36" s="940"/>
      <c r="I36" s="964" t="s">
        <v>65</v>
      </c>
      <c r="J36" s="217" t="s">
        <v>65</v>
      </c>
      <c r="K36" s="286"/>
      <c r="L36" s="965" t="s">
        <v>65</v>
      </c>
      <c r="M36" s="335" t="s">
        <v>65</v>
      </c>
      <c r="N36" s="3816" t="s">
        <v>65</v>
      </c>
      <c r="O36" s="2487"/>
      <c r="P36" s="2752"/>
      <c r="Q36" s="2487"/>
      <c r="R36" s="217"/>
      <c r="S36" s="3456"/>
      <c r="T36" s="867"/>
      <c r="U36" s="867"/>
      <c r="V36" s="867"/>
      <c r="W36" s="867"/>
      <c r="X36" s="4289"/>
      <c r="Y36" s="2747" t="s">
        <v>65</v>
      </c>
    </row>
    <row r="37" spans="1:25" ht="15" customHeight="1">
      <c r="A37" s="2177"/>
      <c r="B37" s="1052" t="s">
        <v>1777</v>
      </c>
      <c r="C37" s="944"/>
      <c r="D37" s="649"/>
      <c r="E37" s="765"/>
      <c r="F37" s="1041"/>
      <c r="G37" s="541"/>
      <c r="H37" s="940"/>
      <c r="I37" s="1056"/>
      <c r="J37" s="217"/>
      <c r="K37" s="930"/>
      <c r="L37" s="1043"/>
      <c r="M37" s="449"/>
      <c r="N37" s="3814"/>
      <c r="O37" s="2055"/>
      <c r="P37" s="280"/>
      <c r="Q37" s="2532"/>
      <c r="R37" s="505"/>
      <c r="S37" s="3791"/>
      <c r="T37" s="3790"/>
      <c r="U37" s="3790"/>
      <c r="V37" s="3790"/>
      <c r="W37" s="3790"/>
      <c r="X37" s="4291"/>
      <c r="Y37" s="3788" t="s">
        <v>65</v>
      </c>
    </row>
    <row r="38" spans="1:25" ht="15" customHeight="1" thickBot="1">
      <c r="A38" s="937"/>
      <c r="B38" s="1053" t="s">
        <v>1778</v>
      </c>
      <c r="C38" s="901"/>
      <c r="D38" s="1664"/>
      <c r="E38" s="1054"/>
      <c r="F38" s="1048"/>
      <c r="G38" s="320"/>
      <c r="H38" s="728"/>
      <c r="I38" s="954"/>
      <c r="J38" s="466"/>
      <c r="K38" s="363"/>
      <c r="L38" s="935"/>
      <c r="M38" s="364"/>
      <c r="N38" s="3812"/>
      <c r="O38" s="1644"/>
      <c r="P38" s="849"/>
      <c r="Q38" s="902"/>
      <c r="R38" s="325"/>
      <c r="S38" s="858"/>
      <c r="T38" s="859"/>
      <c r="U38" s="859"/>
      <c r="V38" s="859"/>
      <c r="W38" s="859"/>
      <c r="X38" s="4290"/>
      <c r="Y38" s="325" t="s">
        <v>65</v>
      </c>
    </row>
    <row r="39" spans="1:25" ht="15" customHeight="1" thickBot="1">
      <c r="A39" s="1490">
        <v>6007</v>
      </c>
      <c r="B39" s="481" t="s">
        <v>1282</v>
      </c>
      <c r="C39" s="1033" t="s">
        <v>4123</v>
      </c>
      <c r="D39" s="855">
        <v>26242</v>
      </c>
      <c r="E39" s="763"/>
      <c r="F39" s="1034" t="s">
        <v>1145</v>
      </c>
      <c r="G39" s="409">
        <v>53</v>
      </c>
      <c r="H39" s="1010"/>
      <c r="I39" s="397">
        <f>ROUND(H39*G39/G39,2)</f>
        <v>0</v>
      </c>
      <c r="J39" s="401" t="s">
        <v>39</v>
      </c>
      <c r="K39" s="1928">
        <v>32.5</v>
      </c>
      <c r="L39" s="1037">
        <f>IF(OR(ISBLANK(K39),K39=0,H39=0,ISBLANK(H39)),,ROUND(K39+$L$5,2))</f>
        <v>0</v>
      </c>
      <c r="M39" s="538">
        <f>ROUND(I39*L39,2)</f>
        <v>0</v>
      </c>
      <c r="N39" s="3807">
        <f>ROUND(L39/G39,4)</f>
        <v>0</v>
      </c>
      <c r="O39" s="2055"/>
      <c r="P39" s="280"/>
      <c r="Q39" s="2532"/>
      <c r="R39" s="406"/>
      <c r="S39" s="2648" t="s">
        <v>65</v>
      </c>
      <c r="T39" s="2656"/>
      <c r="U39" s="2656"/>
      <c r="V39" s="2656"/>
      <c r="W39" s="2727"/>
      <c r="X39" s="2882"/>
      <c r="Y39" s="2727"/>
    </row>
    <row r="40" spans="1:25" ht="15" customHeight="1">
      <c r="A40" s="1197"/>
      <c r="B40" s="217" t="s">
        <v>1779</v>
      </c>
      <c r="C40" s="271"/>
      <c r="D40" s="1816"/>
      <c r="E40" s="2648"/>
      <c r="F40" s="1035"/>
      <c r="G40" s="268"/>
      <c r="H40" s="940"/>
      <c r="I40" s="964"/>
      <c r="J40" s="401"/>
      <c r="K40" s="334"/>
      <c r="L40" s="965"/>
      <c r="M40" s="335"/>
      <c r="N40" s="3816"/>
      <c r="O40" s="2055"/>
      <c r="P40" s="280"/>
      <c r="Q40" s="2532"/>
      <c r="R40" s="406"/>
      <c r="S40" s="2648" t="s">
        <v>65</v>
      </c>
      <c r="T40" s="2656"/>
      <c r="U40" s="2656"/>
      <c r="V40" s="2656"/>
      <c r="W40" s="2727"/>
      <c r="X40" s="2882"/>
      <c r="Y40" s="2727"/>
    </row>
    <row r="41" spans="1:25" ht="15" customHeight="1">
      <c r="A41" s="1335"/>
      <c r="B41" s="217" t="s">
        <v>3982</v>
      </c>
      <c r="C41" s="944" t="s">
        <v>65</v>
      </c>
      <c r="D41" s="2271"/>
      <c r="E41" s="371"/>
      <c r="F41" s="1035" t="s">
        <v>65</v>
      </c>
      <c r="G41" s="268" t="s">
        <v>65</v>
      </c>
      <c r="H41" s="940"/>
      <c r="I41" s="964" t="s">
        <v>65</v>
      </c>
      <c r="J41" s="217" t="s">
        <v>65</v>
      </c>
      <c r="K41" s="286"/>
      <c r="L41" s="965" t="s">
        <v>65</v>
      </c>
      <c r="M41" s="335" t="s">
        <v>65</v>
      </c>
      <c r="N41" s="3816" t="s">
        <v>65</v>
      </c>
      <c r="O41" s="2423"/>
      <c r="P41" s="2364"/>
      <c r="Q41" s="3792"/>
      <c r="R41" s="2747"/>
      <c r="S41" s="867"/>
      <c r="T41" s="867"/>
      <c r="U41" s="867"/>
      <c r="V41" s="4232"/>
      <c r="W41" s="867"/>
      <c r="X41" s="4292"/>
      <c r="Y41" s="2747" t="s">
        <v>65</v>
      </c>
    </row>
    <row r="42" spans="1:25" ht="15" customHeight="1">
      <c r="A42" s="2177"/>
      <c r="B42" s="3404" t="s">
        <v>4124</v>
      </c>
      <c r="C42" s="944"/>
      <c r="D42" s="2281"/>
      <c r="E42" s="765"/>
      <c r="F42" s="1041"/>
      <c r="G42" s="541"/>
      <c r="H42" s="940"/>
      <c r="I42" s="1056"/>
      <c r="J42" s="217"/>
      <c r="K42" s="930"/>
      <c r="L42" s="1043"/>
      <c r="M42" s="449"/>
      <c r="N42" s="3816" t="s">
        <v>65</v>
      </c>
      <c r="O42" s="2625"/>
      <c r="P42" s="2755"/>
      <c r="Q42" s="3047"/>
      <c r="R42" s="2747"/>
      <c r="S42" s="867"/>
      <c r="T42" s="867"/>
      <c r="U42" s="867"/>
      <c r="V42" s="867"/>
      <c r="W42" s="867"/>
      <c r="X42" s="4289"/>
      <c r="Y42" s="2747" t="s">
        <v>65</v>
      </c>
    </row>
    <row r="43" spans="1:25" ht="15" customHeight="1" thickBot="1">
      <c r="A43" s="937"/>
      <c r="B43" s="2510" t="s">
        <v>4521</v>
      </c>
      <c r="C43" s="901"/>
      <c r="D43" s="2273"/>
      <c r="E43" s="1054"/>
      <c r="F43" s="1048"/>
      <c r="G43" s="320"/>
      <c r="H43" s="728"/>
      <c r="I43" s="954"/>
      <c r="J43" s="466"/>
      <c r="K43" s="363"/>
      <c r="L43" s="935"/>
      <c r="M43" s="364"/>
      <c r="N43" s="3811"/>
      <c r="O43" s="1644"/>
      <c r="P43" s="849"/>
      <c r="Q43" s="902"/>
      <c r="R43" s="365"/>
      <c r="S43" s="822"/>
      <c r="T43" s="859"/>
      <c r="U43" s="859"/>
      <c r="V43" s="859"/>
      <c r="W43" s="859"/>
      <c r="X43" s="4290"/>
      <c r="Y43" s="325" t="s">
        <v>65</v>
      </c>
    </row>
    <row r="44" spans="1:25" ht="15" customHeight="1" thickBot="1">
      <c r="A44" s="2218">
        <v>6008</v>
      </c>
      <c r="B44" s="1070" t="s">
        <v>1283</v>
      </c>
      <c r="C44" s="1061" t="s">
        <v>2369</v>
      </c>
      <c r="D44" s="1813">
        <v>514540</v>
      </c>
      <c r="E44" s="763"/>
      <c r="F44" s="399" t="s">
        <v>1592</v>
      </c>
      <c r="G44" s="400">
        <v>129</v>
      </c>
      <c r="H44" s="1007">
        <v>50</v>
      </c>
      <c r="I44" s="397">
        <f>ROUND(H44*G44/G44,2)</f>
        <v>50</v>
      </c>
      <c r="J44" s="401" t="s">
        <v>39</v>
      </c>
      <c r="K44" s="241">
        <v>57</v>
      </c>
      <c r="L44" s="1037">
        <f>IF(OR(ISBLANK(K44),K44=0,H44=0,ISBLANK(H44)),,ROUND(K44+$L$5,2))</f>
        <v>57</v>
      </c>
      <c r="M44" s="538">
        <f>ROUND(I44*L44,2)</f>
        <v>2850</v>
      </c>
      <c r="N44" s="3807">
        <f>ROUND(L44/G44,4)</f>
        <v>0.44190000000000002</v>
      </c>
      <c r="O44" s="2330"/>
      <c r="P44" s="1452"/>
      <c r="Q44" s="2538"/>
      <c r="R44" s="1452"/>
      <c r="S44" s="2838" t="s">
        <v>65</v>
      </c>
      <c r="T44" s="3123"/>
      <c r="U44" s="3123"/>
      <c r="V44" s="3123"/>
      <c r="W44" s="3124"/>
      <c r="X44" s="4293" t="s">
        <v>65</v>
      </c>
      <c r="Y44" s="3124" t="s">
        <v>65</v>
      </c>
    </row>
    <row r="45" spans="1:25" ht="15" customHeight="1">
      <c r="A45" s="1197"/>
      <c r="B45" s="217" t="s">
        <v>1977</v>
      </c>
      <c r="C45" s="948"/>
      <c r="D45" s="1265"/>
      <c r="E45" s="949"/>
      <c r="F45" s="1062"/>
      <c r="G45" s="226"/>
      <c r="H45" s="1063"/>
      <c r="I45" s="274"/>
      <c r="J45" s="217"/>
      <c r="K45" s="1064"/>
      <c r="L45" s="532"/>
      <c r="M45" s="253"/>
      <c r="N45" s="3816" t="s">
        <v>65</v>
      </c>
      <c r="O45" s="1194"/>
      <c r="P45" s="2853"/>
      <c r="Q45" s="3042"/>
      <c r="R45" s="1202"/>
      <c r="S45" s="866"/>
      <c r="T45" s="866"/>
      <c r="U45" s="3450"/>
      <c r="V45" s="866"/>
      <c r="W45" s="866"/>
      <c r="X45" s="4294"/>
      <c r="Y45" s="1202" t="s">
        <v>65</v>
      </c>
    </row>
    <row r="46" spans="1:25" ht="15" customHeight="1" thickBot="1">
      <c r="A46" s="745"/>
      <c r="B46" s="745" t="s">
        <v>1091</v>
      </c>
      <c r="C46" s="1065"/>
      <c r="D46" s="1065"/>
      <c r="E46" s="746"/>
      <c r="F46" s="1066"/>
      <c r="G46" s="748"/>
      <c r="H46" s="749"/>
      <c r="I46" s="750"/>
      <c r="J46" s="751"/>
      <c r="K46" s="752"/>
      <c r="L46" s="753"/>
      <c r="M46" s="754"/>
      <c r="N46" s="3817" t="s">
        <v>65</v>
      </c>
      <c r="O46" s="3043"/>
      <c r="P46" s="3043"/>
      <c r="Q46" s="3043"/>
      <c r="R46" s="3043"/>
      <c r="S46" s="3043"/>
      <c r="T46" s="3043"/>
      <c r="U46" s="3043"/>
      <c r="V46" s="3043"/>
      <c r="W46" s="3043"/>
      <c r="X46" s="4295"/>
      <c r="Y46" s="3043"/>
    </row>
    <row r="47" spans="1:25" ht="15" customHeight="1" thickTop="1" thickBot="1">
      <c r="A47" s="466"/>
      <c r="B47" s="466"/>
      <c r="C47" s="466"/>
      <c r="D47" s="466"/>
      <c r="E47" s="425"/>
      <c r="F47" s="975"/>
      <c r="G47" s="465"/>
      <c r="H47" s="728"/>
      <c r="I47" s="341"/>
      <c r="J47" s="677" t="s">
        <v>48</v>
      </c>
      <c r="K47" s="1015"/>
      <c r="L47" s="1016"/>
      <c r="M47" s="554">
        <f>SUMIF(M10:M46,"&gt;0")</f>
        <v>5384.9</v>
      </c>
      <c r="N47" s="849"/>
      <c r="O47" s="3044"/>
      <c r="P47" s="3044"/>
      <c r="Q47" s="3044"/>
      <c r="R47" s="3044"/>
      <c r="S47" s="3044"/>
      <c r="T47" s="3044"/>
      <c r="U47" s="3044"/>
      <c r="V47" s="3044"/>
      <c r="W47" s="3044"/>
      <c r="X47" s="3044"/>
      <c r="Y47" s="3044"/>
    </row>
    <row r="48" spans="1:25">
      <c r="O48" s="3045"/>
      <c r="P48" s="3045"/>
      <c r="Q48" s="3045"/>
    </row>
    <row r="49" spans="15:15">
      <c r="O49" s="73"/>
    </row>
  </sheetData>
  <sheetProtection selectLockedCells="1"/>
  <customSheetViews>
    <customSheetView guid="{F8F3C058-0B72-45B1-9471-FD232B18A87C}" showPageBreaks="1">
      <pane ySplit="9" topLeftCell="A19" activePane="bottomLeft" state="frozen"/>
      <selection pane="bottomLeft" activeCell="M47" sqref="M47"/>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showPageBreaks="1" fitToPage="1">
      <selection activeCell="B16" sqref="B16"/>
      <pageMargins left="0" right="0" top="0" bottom="0" header="0" footer="0"/>
      <pageSetup scale="92" fitToHeight="0" orientation="landscape" r:id="rId3"/>
      <headerFooter>
        <oddHeader>&amp;C&amp;16South Carolina Purchasing Alliance Lot A
&amp;R&amp;12&amp;A
2014</oddHeader>
      </headerFooter>
    </customSheetView>
  </customSheetViews>
  <mergeCells count="7">
    <mergeCell ref="P5:P7"/>
    <mergeCell ref="Q5:Q7"/>
    <mergeCell ref="B1:M1"/>
    <mergeCell ref="B2:C2"/>
    <mergeCell ref="F2:M2"/>
    <mergeCell ref="F4:N4"/>
    <mergeCell ref="G5:K5"/>
  </mergeCells>
  <conditionalFormatting sqref="H40:H43 H45:H47 H21:H23 H30:H33 H35:H38 H25:H28 H11:H14 H16:H19">
    <cfRule type="cellIs" dxfId="345" priority="104" stopIfTrue="1" operator="equal">
      <formula>0</formula>
    </cfRule>
  </conditionalFormatting>
  <conditionalFormatting sqref="H40:H43 H45:H47 H21:H23 H30:H33 H35:H38 H25:H28 H11:H14 H16:H19">
    <cfRule type="cellIs" dxfId="344" priority="103" stopIfTrue="1" operator="equal">
      <formula>0</formula>
    </cfRule>
  </conditionalFormatting>
  <hyperlinks>
    <hyperlink ref="C4" location="'Recap Sheet'!B1" tooltip="Click here to return to recap sheet" display="Return to Recap Sheet" xr:uid="{00000000-0004-0000-0500-000000000000}"/>
  </hyperlinks>
  <pageMargins left="0.25" right="0.25" top="0.75" bottom="0.75" header="0.3" footer="0.3"/>
  <pageSetup paperSize="5" scale="64" fitToHeight="0" orientation="landscape" useFirstPageNumber="1" r:id="rId4"/>
  <headerFooter scaleWithDoc="0"/>
  <drawing r:id="rId5"/>
  <legacyDrawing r:id="rId6"/>
  <mc:AlternateContent xmlns:mc="http://schemas.openxmlformats.org/markup-compatibility/2006">
    <mc:Choice Requires="x14">
      <controls>
        <mc:AlternateContent xmlns:mc="http://schemas.openxmlformats.org/markup-compatibility/2006">
          <mc:Choice Requires="x14">
            <control shapeId="59394" r:id="rId7" name="Button 2">
              <controlPr defaultSize="0" print="0" autoFill="0" autoPict="0" macro="[0]!VersatileDisplayWorksheetPopup">
                <anchor moveWithCells="1">
                  <from>
                    <xdr:col>13</xdr:col>
                    <xdr:colOff>9525</xdr:colOff>
                    <xdr:row>1</xdr:row>
                    <xdr:rowOff>0</xdr:rowOff>
                  </from>
                  <to>
                    <xdr:col>14</xdr:col>
                    <xdr:colOff>0</xdr:colOff>
                    <xdr:row>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theme="5" tint="-0.249977111117893"/>
  </sheetPr>
  <dimension ref="A1:AB50"/>
  <sheetViews>
    <sheetView zoomScale="90" zoomScaleNormal="90" workbookViewId="0">
      <pane ySplit="9" topLeftCell="A34" activePane="bottomLeft" state="frozen"/>
      <selection activeCell="H80" sqref="H80"/>
      <selection pane="bottomLeft" activeCell="O43" sqref="O43"/>
    </sheetView>
  </sheetViews>
  <sheetFormatPr defaultColWidth="11.42578125" defaultRowHeight="15" customHeight="1"/>
  <cols>
    <col min="1" max="1" width="7.28515625" style="55" customWidth="1"/>
    <col min="2" max="2" width="50.28515625" style="55" customWidth="1"/>
    <col min="3" max="3" width="17.5703125" style="55" customWidth="1"/>
    <col min="4" max="4" width="15.28515625" style="55" customWidth="1"/>
    <col min="5" max="5" width="9" style="37" customWidth="1"/>
    <col min="6" max="6" width="8.85546875" style="63" customWidth="1"/>
    <col min="7" max="7" width="6.42578125" style="64" customWidth="1"/>
    <col min="8" max="8" width="7.85546875" style="74" customWidth="1"/>
    <col min="9" max="9" width="7.5703125" style="37" customWidth="1"/>
    <col min="10" max="10" width="6" style="55" customWidth="1"/>
    <col min="11" max="11" width="7.5703125" style="76" customWidth="1"/>
    <col min="12" max="12" width="9" style="30" customWidth="1"/>
    <col min="13" max="13" width="9" style="38" customWidth="1"/>
    <col min="14" max="14" width="9" style="39" customWidth="1"/>
    <col min="15" max="15" width="11.28515625" style="39" customWidth="1"/>
    <col min="16" max="16" width="9.42578125" style="39" customWidth="1"/>
    <col min="17" max="17" width="7.5703125" style="39" customWidth="1"/>
    <col min="18" max="18" width="8.140625" style="39" customWidth="1"/>
    <col min="19" max="19" width="9" style="55" customWidth="1"/>
    <col min="20" max="20" width="8.85546875" style="55" customWidth="1"/>
    <col min="21" max="21" width="10" style="55" customWidth="1"/>
    <col min="22" max="22" width="4.85546875" style="4381" customWidth="1"/>
    <col min="23" max="24" width="7.85546875" style="55" customWidth="1"/>
    <col min="25" max="26" width="12.28515625" style="55" customWidth="1"/>
    <col min="27" max="261" width="11.42578125" style="55"/>
    <col min="262" max="262" width="3.85546875" style="55" customWidth="1"/>
    <col min="263" max="263" width="49.7109375" style="55" customWidth="1"/>
    <col min="264" max="264" width="29.42578125" style="55" customWidth="1"/>
    <col min="265" max="265" width="6.28515625" style="55" customWidth="1"/>
    <col min="266" max="266" width="4.28515625" style="55" customWidth="1"/>
    <col min="267" max="267" width="6.42578125" style="55" customWidth="1"/>
    <col min="268" max="268" width="3.28515625" style="55" customWidth="1"/>
    <col min="269" max="269" width="6" style="55" customWidth="1"/>
    <col min="270" max="270" width="5.7109375" style="55" bestFit="1" customWidth="1"/>
    <col min="271" max="271" width="7" style="55" customWidth="1"/>
    <col min="272" max="272" width="5.42578125" style="55" customWidth="1"/>
    <col min="273" max="273" width="5" style="55" customWidth="1"/>
    <col min="274" max="274" width="6" style="55" bestFit="1" customWidth="1"/>
    <col min="275" max="275" width="6.140625" style="55" customWidth="1"/>
    <col min="276" max="276" width="16.5703125" style="55" customWidth="1"/>
    <col min="277" max="517" width="11.42578125" style="55"/>
    <col min="518" max="518" width="3.85546875" style="55" customWidth="1"/>
    <col min="519" max="519" width="49.7109375" style="55" customWidth="1"/>
    <col min="520" max="520" width="29.42578125" style="55" customWidth="1"/>
    <col min="521" max="521" width="6.28515625" style="55" customWidth="1"/>
    <col min="522" max="522" width="4.28515625" style="55" customWidth="1"/>
    <col min="523" max="523" width="6.42578125" style="55" customWidth="1"/>
    <col min="524" max="524" width="3.28515625" style="55" customWidth="1"/>
    <col min="525" max="525" width="6" style="55" customWidth="1"/>
    <col min="526" max="526" width="5.7109375" style="55" bestFit="1" customWidth="1"/>
    <col min="527" max="527" width="7" style="55" customWidth="1"/>
    <col min="528" max="528" width="5.42578125" style="55" customWidth="1"/>
    <col min="529" max="529" width="5" style="55" customWidth="1"/>
    <col min="530" max="530" width="6" style="55" bestFit="1" customWidth="1"/>
    <col min="531" max="531" width="6.140625" style="55" customWidth="1"/>
    <col min="532" max="532" width="16.5703125" style="55" customWidth="1"/>
    <col min="533" max="773" width="11.42578125" style="55"/>
    <col min="774" max="774" width="3.85546875" style="55" customWidth="1"/>
    <col min="775" max="775" width="49.7109375" style="55" customWidth="1"/>
    <col min="776" max="776" width="29.42578125" style="55" customWidth="1"/>
    <col min="777" max="777" width="6.28515625" style="55" customWidth="1"/>
    <col min="778" max="778" width="4.28515625" style="55" customWidth="1"/>
    <col min="779" max="779" width="6.42578125" style="55" customWidth="1"/>
    <col min="780" max="780" width="3.28515625" style="55" customWidth="1"/>
    <col min="781" max="781" width="6" style="55" customWidth="1"/>
    <col min="782" max="782" width="5.7109375" style="55" bestFit="1" customWidth="1"/>
    <col min="783" max="783" width="7" style="55" customWidth="1"/>
    <col min="784" max="784" width="5.42578125" style="55" customWidth="1"/>
    <col min="785" max="785" width="5" style="55" customWidth="1"/>
    <col min="786" max="786" width="6" style="55" bestFit="1" customWidth="1"/>
    <col min="787" max="787" width="6.140625" style="55" customWidth="1"/>
    <col min="788" max="788" width="16.5703125" style="55" customWidth="1"/>
    <col min="789" max="1029" width="11.42578125" style="55"/>
    <col min="1030" max="1030" width="3.85546875" style="55" customWidth="1"/>
    <col min="1031" max="1031" width="49.7109375" style="55" customWidth="1"/>
    <col min="1032" max="1032" width="29.42578125" style="55" customWidth="1"/>
    <col min="1033" max="1033" width="6.28515625" style="55" customWidth="1"/>
    <col min="1034" max="1034" width="4.28515625" style="55" customWidth="1"/>
    <col min="1035" max="1035" width="6.42578125" style="55" customWidth="1"/>
    <col min="1036" max="1036" width="3.28515625" style="55" customWidth="1"/>
    <col min="1037" max="1037" width="6" style="55" customWidth="1"/>
    <col min="1038" max="1038" width="5.7109375" style="55" bestFit="1" customWidth="1"/>
    <col min="1039" max="1039" width="7" style="55" customWidth="1"/>
    <col min="1040" max="1040" width="5.42578125" style="55" customWidth="1"/>
    <col min="1041" max="1041" width="5" style="55" customWidth="1"/>
    <col min="1042" max="1042" width="6" style="55" bestFit="1" customWidth="1"/>
    <col min="1043" max="1043" width="6.140625" style="55" customWidth="1"/>
    <col min="1044" max="1044" width="16.5703125" style="55" customWidth="1"/>
    <col min="1045" max="1285" width="11.42578125" style="55"/>
    <col min="1286" max="1286" width="3.85546875" style="55" customWidth="1"/>
    <col min="1287" max="1287" width="49.7109375" style="55" customWidth="1"/>
    <col min="1288" max="1288" width="29.42578125" style="55" customWidth="1"/>
    <col min="1289" max="1289" width="6.28515625" style="55" customWidth="1"/>
    <col min="1290" max="1290" width="4.28515625" style="55" customWidth="1"/>
    <col min="1291" max="1291" width="6.42578125" style="55" customWidth="1"/>
    <col min="1292" max="1292" width="3.28515625" style="55" customWidth="1"/>
    <col min="1293" max="1293" width="6" style="55" customWidth="1"/>
    <col min="1294" max="1294" width="5.7109375" style="55" bestFit="1" customWidth="1"/>
    <col min="1295" max="1295" width="7" style="55" customWidth="1"/>
    <col min="1296" max="1296" width="5.42578125" style="55" customWidth="1"/>
    <col min="1297" max="1297" width="5" style="55" customWidth="1"/>
    <col min="1298" max="1298" width="6" style="55" bestFit="1" customWidth="1"/>
    <col min="1299" max="1299" width="6.140625" style="55" customWidth="1"/>
    <col min="1300" max="1300" width="16.5703125" style="55" customWidth="1"/>
    <col min="1301" max="1541" width="11.42578125" style="55"/>
    <col min="1542" max="1542" width="3.85546875" style="55" customWidth="1"/>
    <col min="1543" max="1543" width="49.7109375" style="55" customWidth="1"/>
    <col min="1544" max="1544" width="29.42578125" style="55" customWidth="1"/>
    <col min="1545" max="1545" width="6.28515625" style="55" customWidth="1"/>
    <col min="1546" max="1546" width="4.28515625" style="55" customWidth="1"/>
    <col min="1547" max="1547" width="6.42578125" style="55" customWidth="1"/>
    <col min="1548" max="1548" width="3.28515625" style="55" customWidth="1"/>
    <col min="1549" max="1549" width="6" style="55" customWidth="1"/>
    <col min="1550" max="1550" width="5.7109375" style="55" bestFit="1" customWidth="1"/>
    <col min="1551" max="1551" width="7" style="55" customWidth="1"/>
    <col min="1552" max="1552" width="5.42578125" style="55" customWidth="1"/>
    <col min="1553" max="1553" width="5" style="55" customWidth="1"/>
    <col min="1554" max="1554" width="6" style="55" bestFit="1" customWidth="1"/>
    <col min="1555" max="1555" width="6.140625" style="55" customWidth="1"/>
    <col min="1556" max="1556" width="16.5703125" style="55" customWidth="1"/>
    <col min="1557" max="1797" width="11.42578125" style="55"/>
    <col min="1798" max="1798" width="3.85546875" style="55" customWidth="1"/>
    <col min="1799" max="1799" width="49.7109375" style="55" customWidth="1"/>
    <col min="1800" max="1800" width="29.42578125" style="55" customWidth="1"/>
    <col min="1801" max="1801" width="6.28515625" style="55" customWidth="1"/>
    <col min="1802" max="1802" width="4.28515625" style="55" customWidth="1"/>
    <col min="1803" max="1803" width="6.42578125" style="55" customWidth="1"/>
    <col min="1804" max="1804" width="3.28515625" style="55" customWidth="1"/>
    <col min="1805" max="1805" width="6" style="55" customWidth="1"/>
    <col min="1806" max="1806" width="5.7109375" style="55" bestFit="1" customWidth="1"/>
    <col min="1807" max="1807" width="7" style="55" customWidth="1"/>
    <col min="1808" max="1808" width="5.42578125" style="55" customWidth="1"/>
    <col min="1809" max="1809" width="5" style="55" customWidth="1"/>
    <col min="1810" max="1810" width="6" style="55" bestFit="1" customWidth="1"/>
    <col min="1811" max="1811" width="6.140625" style="55" customWidth="1"/>
    <col min="1812" max="1812" width="16.5703125" style="55" customWidth="1"/>
    <col min="1813" max="2053" width="11.42578125" style="55"/>
    <col min="2054" max="2054" width="3.85546875" style="55" customWidth="1"/>
    <col min="2055" max="2055" width="49.7109375" style="55" customWidth="1"/>
    <col min="2056" max="2056" width="29.42578125" style="55" customWidth="1"/>
    <col min="2057" max="2057" width="6.28515625" style="55" customWidth="1"/>
    <col min="2058" max="2058" width="4.28515625" style="55" customWidth="1"/>
    <col min="2059" max="2059" width="6.42578125" style="55" customWidth="1"/>
    <col min="2060" max="2060" width="3.28515625" style="55" customWidth="1"/>
    <col min="2061" max="2061" width="6" style="55" customWidth="1"/>
    <col min="2062" max="2062" width="5.7109375" style="55" bestFit="1" customWidth="1"/>
    <col min="2063" max="2063" width="7" style="55" customWidth="1"/>
    <col min="2064" max="2064" width="5.42578125" style="55" customWidth="1"/>
    <col min="2065" max="2065" width="5" style="55" customWidth="1"/>
    <col min="2066" max="2066" width="6" style="55" bestFit="1" customWidth="1"/>
    <col min="2067" max="2067" width="6.140625" style="55" customWidth="1"/>
    <col min="2068" max="2068" width="16.5703125" style="55" customWidth="1"/>
    <col min="2069" max="2309" width="11.42578125" style="55"/>
    <col min="2310" max="2310" width="3.85546875" style="55" customWidth="1"/>
    <col min="2311" max="2311" width="49.7109375" style="55" customWidth="1"/>
    <col min="2312" max="2312" width="29.42578125" style="55" customWidth="1"/>
    <col min="2313" max="2313" width="6.28515625" style="55" customWidth="1"/>
    <col min="2314" max="2314" width="4.28515625" style="55" customWidth="1"/>
    <col min="2315" max="2315" width="6.42578125" style="55" customWidth="1"/>
    <col min="2316" max="2316" width="3.28515625" style="55" customWidth="1"/>
    <col min="2317" max="2317" width="6" style="55" customWidth="1"/>
    <col min="2318" max="2318" width="5.7109375" style="55" bestFit="1" customWidth="1"/>
    <col min="2319" max="2319" width="7" style="55" customWidth="1"/>
    <col min="2320" max="2320" width="5.42578125" style="55" customWidth="1"/>
    <col min="2321" max="2321" width="5" style="55" customWidth="1"/>
    <col min="2322" max="2322" width="6" style="55" bestFit="1" customWidth="1"/>
    <col min="2323" max="2323" width="6.140625" style="55" customWidth="1"/>
    <col min="2324" max="2324" width="16.5703125" style="55" customWidth="1"/>
    <col min="2325" max="2565" width="11.42578125" style="55"/>
    <col min="2566" max="2566" width="3.85546875" style="55" customWidth="1"/>
    <col min="2567" max="2567" width="49.7109375" style="55" customWidth="1"/>
    <col min="2568" max="2568" width="29.42578125" style="55" customWidth="1"/>
    <col min="2569" max="2569" width="6.28515625" style="55" customWidth="1"/>
    <col min="2570" max="2570" width="4.28515625" style="55" customWidth="1"/>
    <col min="2571" max="2571" width="6.42578125" style="55" customWidth="1"/>
    <col min="2572" max="2572" width="3.28515625" style="55" customWidth="1"/>
    <col min="2573" max="2573" width="6" style="55" customWidth="1"/>
    <col min="2574" max="2574" width="5.7109375" style="55" bestFit="1" customWidth="1"/>
    <col min="2575" max="2575" width="7" style="55" customWidth="1"/>
    <col min="2576" max="2576" width="5.42578125" style="55" customWidth="1"/>
    <col min="2577" max="2577" width="5" style="55" customWidth="1"/>
    <col min="2578" max="2578" width="6" style="55" bestFit="1" customWidth="1"/>
    <col min="2579" max="2579" width="6.140625" style="55" customWidth="1"/>
    <col min="2580" max="2580" width="16.5703125" style="55" customWidth="1"/>
    <col min="2581" max="2821" width="11.42578125" style="55"/>
    <col min="2822" max="2822" width="3.85546875" style="55" customWidth="1"/>
    <col min="2823" max="2823" width="49.7109375" style="55" customWidth="1"/>
    <col min="2824" max="2824" width="29.42578125" style="55" customWidth="1"/>
    <col min="2825" max="2825" width="6.28515625" style="55" customWidth="1"/>
    <col min="2826" max="2826" width="4.28515625" style="55" customWidth="1"/>
    <col min="2827" max="2827" width="6.42578125" style="55" customWidth="1"/>
    <col min="2828" max="2828" width="3.28515625" style="55" customWidth="1"/>
    <col min="2829" max="2829" width="6" style="55" customWidth="1"/>
    <col min="2830" max="2830" width="5.7109375" style="55" bestFit="1" customWidth="1"/>
    <col min="2831" max="2831" width="7" style="55" customWidth="1"/>
    <col min="2832" max="2832" width="5.42578125" style="55" customWidth="1"/>
    <col min="2833" max="2833" width="5" style="55" customWidth="1"/>
    <col min="2834" max="2834" width="6" style="55" bestFit="1" customWidth="1"/>
    <col min="2835" max="2835" width="6.140625" style="55" customWidth="1"/>
    <col min="2836" max="2836" width="16.5703125" style="55" customWidth="1"/>
    <col min="2837" max="3077" width="11.42578125" style="55"/>
    <col min="3078" max="3078" width="3.85546875" style="55" customWidth="1"/>
    <col min="3079" max="3079" width="49.7109375" style="55" customWidth="1"/>
    <col min="3080" max="3080" width="29.42578125" style="55" customWidth="1"/>
    <col min="3081" max="3081" width="6.28515625" style="55" customWidth="1"/>
    <col min="3082" max="3082" width="4.28515625" style="55" customWidth="1"/>
    <col min="3083" max="3083" width="6.42578125" style="55" customWidth="1"/>
    <col min="3084" max="3084" width="3.28515625" style="55" customWidth="1"/>
    <col min="3085" max="3085" width="6" style="55" customWidth="1"/>
    <col min="3086" max="3086" width="5.7109375" style="55" bestFit="1" customWidth="1"/>
    <col min="3087" max="3087" width="7" style="55" customWidth="1"/>
    <col min="3088" max="3088" width="5.42578125" style="55" customWidth="1"/>
    <col min="3089" max="3089" width="5" style="55" customWidth="1"/>
    <col min="3090" max="3090" width="6" style="55" bestFit="1" customWidth="1"/>
    <col min="3091" max="3091" width="6.140625" style="55" customWidth="1"/>
    <col min="3092" max="3092" width="16.5703125" style="55" customWidth="1"/>
    <col min="3093" max="3333" width="11.42578125" style="55"/>
    <col min="3334" max="3334" width="3.85546875" style="55" customWidth="1"/>
    <col min="3335" max="3335" width="49.7109375" style="55" customWidth="1"/>
    <col min="3336" max="3336" width="29.42578125" style="55" customWidth="1"/>
    <col min="3337" max="3337" width="6.28515625" style="55" customWidth="1"/>
    <col min="3338" max="3338" width="4.28515625" style="55" customWidth="1"/>
    <col min="3339" max="3339" width="6.42578125" style="55" customWidth="1"/>
    <col min="3340" max="3340" width="3.28515625" style="55" customWidth="1"/>
    <col min="3341" max="3341" width="6" style="55" customWidth="1"/>
    <col min="3342" max="3342" width="5.7109375" style="55" bestFit="1" customWidth="1"/>
    <col min="3343" max="3343" width="7" style="55" customWidth="1"/>
    <col min="3344" max="3344" width="5.42578125" style="55" customWidth="1"/>
    <col min="3345" max="3345" width="5" style="55" customWidth="1"/>
    <col min="3346" max="3346" width="6" style="55" bestFit="1" customWidth="1"/>
    <col min="3347" max="3347" width="6.140625" style="55" customWidth="1"/>
    <col min="3348" max="3348" width="16.5703125" style="55" customWidth="1"/>
    <col min="3349" max="3589" width="11.42578125" style="55"/>
    <col min="3590" max="3590" width="3.85546875" style="55" customWidth="1"/>
    <col min="3591" max="3591" width="49.7109375" style="55" customWidth="1"/>
    <col min="3592" max="3592" width="29.42578125" style="55" customWidth="1"/>
    <col min="3593" max="3593" width="6.28515625" style="55" customWidth="1"/>
    <col min="3594" max="3594" width="4.28515625" style="55" customWidth="1"/>
    <col min="3595" max="3595" width="6.42578125" style="55" customWidth="1"/>
    <col min="3596" max="3596" width="3.28515625" style="55" customWidth="1"/>
    <col min="3597" max="3597" width="6" style="55" customWidth="1"/>
    <col min="3598" max="3598" width="5.7109375" style="55" bestFit="1" customWidth="1"/>
    <col min="3599" max="3599" width="7" style="55" customWidth="1"/>
    <col min="3600" max="3600" width="5.42578125" style="55" customWidth="1"/>
    <col min="3601" max="3601" width="5" style="55" customWidth="1"/>
    <col min="3602" max="3602" width="6" style="55" bestFit="1" customWidth="1"/>
    <col min="3603" max="3603" width="6.140625" style="55" customWidth="1"/>
    <col min="3604" max="3604" width="16.5703125" style="55" customWidth="1"/>
    <col min="3605" max="3845" width="11.42578125" style="55"/>
    <col min="3846" max="3846" width="3.85546875" style="55" customWidth="1"/>
    <col min="3847" max="3847" width="49.7109375" style="55" customWidth="1"/>
    <col min="3848" max="3848" width="29.42578125" style="55" customWidth="1"/>
    <col min="3849" max="3849" width="6.28515625" style="55" customWidth="1"/>
    <col min="3850" max="3850" width="4.28515625" style="55" customWidth="1"/>
    <col min="3851" max="3851" width="6.42578125" style="55" customWidth="1"/>
    <col min="3852" max="3852" width="3.28515625" style="55" customWidth="1"/>
    <col min="3853" max="3853" width="6" style="55" customWidth="1"/>
    <col min="3854" max="3854" width="5.7109375" style="55" bestFit="1" customWidth="1"/>
    <col min="3855" max="3855" width="7" style="55" customWidth="1"/>
    <col min="3856" max="3856" width="5.42578125" style="55" customWidth="1"/>
    <col min="3857" max="3857" width="5" style="55" customWidth="1"/>
    <col min="3858" max="3858" width="6" style="55" bestFit="1" customWidth="1"/>
    <col min="3859" max="3859" width="6.140625" style="55" customWidth="1"/>
    <col min="3860" max="3860" width="16.5703125" style="55" customWidth="1"/>
    <col min="3861" max="4101" width="11.42578125" style="55"/>
    <col min="4102" max="4102" width="3.85546875" style="55" customWidth="1"/>
    <col min="4103" max="4103" width="49.7109375" style="55" customWidth="1"/>
    <col min="4104" max="4104" width="29.42578125" style="55" customWidth="1"/>
    <col min="4105" max="4105" width="6.28515625" style="55" customWidth="1"/>
    <col min="4106" max="4106" width="4.28515625" style="55" customWidth="1"/>
    <col min="4107" max="4107" width="6.42578125" style="55" customWidth="1"/>
    <col min="4108" max="4108" width="3.28515625" style="55" customWidth="1"/>
    <col min="4109" max="4109" width="6" style="55" customWidth="1"/>
    <col min="4110" max="4110" width="5.7109375" style="55" bestFit="1" customWidth="1"/>
    <col min="4111" max="4111" width="7" style="55" customWidth="1"/>
    <col min="4112" max="4112" width="5.42578125" style="55" customWidth="1"/>
    <col min="4113" max="4113" width="5" style="55" customWidth="1"/>
    <col min="4114" max="4114" width="6" style="55" bestFit="1" customWidth="1"/>
    <col min="4115" max="4115" width="6.140625" style="55" customWidth="1"/>
    <col min="4116" max="4116" width="16.5703125" style="55" customWidth="1"/>
    <col min="4117" max="4357" width="11.42578125" style="55"/>
    <col min="4358" max="4358" width="3.85546875" style="55" customWidth="1"/>
    <col min="4359" max="4359" width="49.7109375" style="55" customWidth="1"/>
    <col min="4360" max="4360" width="29.42578125" style="55" customWidth="1"/>
    <col min="4361" max="4361" width="6.28515625" style="55" customWidth="1"/>
    <col min="4362" max="4362" width="4.28515625" style="55" customWidth="1"/>
    <col min="4363" max="4363" width="6.42578125" style="55" customWidth="1"/>
    <col min="4364" max="4364" width="3.28515625" style="55" customWidth="1"/>
    <col min="4365" max="4365" width="6" style="55" customWidth="1"/>
    <col min="4366" max="4366" width="5.7109375" style="55" bestFit="1" customWidth="1"/>
    <col min="4367" max="4367" width="7" style="55" customWidth="1"/>
    <col min="4368" max="4368" width="5.42578125" style="55" customWidth="1"/>
    <col min="4369" max="4369" width="5" style="55" customWidth="1"/>
    <col min="4370" max="4370" width="6" style="55" bestFit="1" customWidth="1"/>
    <col min="4371" max="4371" width="6.140625" style="55" customWidth="1"/>
    <col min="4372" max="4372" width="16.5703125" style="55" customWidth="1"/>
    <col min="4373" max="4613" width="11.42578125" style="55"/>
    <col min="4614" max="4614" width="3.85546875" style="55" customWidth="1"/>
    <col min="4615" max="4615" width="49.7109375" style="55" customWidth="1"/>
    <col min="4616" max="4616" width="29.42578125" style="55" customWidth="1"/>
    <col min="4617" max="4617" width="6.28515625" style="55" customWidth="1"/>
    <col min="4618" max="4618" width="4.28515625" style="55" customWidth="1"/>
    <col min="4619" max="4619" width="6.42578125" style="55" customWidth="1"/>
    <col min="4620" max="4620" width="3.28515625" style="55" customWidth="1"/>
    <col min="4621" max="4621" width="6" style="55" customWidth="1"/>
    <col min="4622" max="4622" width="5.7109375" style="55" bestFit="1" customWidth="1"/>
    <col min="4623" max="4623" width="7" style="55" customWidth="1"/>
    <col min="4624" max="4624" width="5.42578125" style="55" customWidth="1"/>
    <col min="4625" max="4625" width="5" style="55" customWidth="1"/>
    <col min="4626" max="4626" width="6" style="55" bestFit="1" customWidth="1"/>
    <col min="4627" max="4627" width="6.140625" style="55" customWidth="1"/>
    <col min="4628" max="4628" width="16.5703125" style="55" customWidth="1"/>
    <col min="4629" max="4869" width="11.42578125" style="55"/>
    <col min="4870" max="4870" width="3.85546875" style="55" customWidth="1"/>
    <col min="4871" max="4871" width="49.7109375" style="55" customWidth="1"/>
    <col min="4872" max="4872" width="29.42578125" style="55" customWidth="1"/>
    <col min="4873" max="4873" width="6.28515625" style="55" customWidth="1"/>
    <col min="4874" max="4874" width="4.28515625" style="55" customWidth="1"/>
    <col min="4875" max="4875" width="6.42578125" style="55" customWidth="1"/>
    <col min="4876" max="4876" width="3.28515625" style="55" customWidth="1"/>
    <col min="4877" max="4877" width="6" style="55" customWidth="1"/>
    <col min="4878" max="4878" width="5.7109375" style="55" bestFit="1" customWidth="1"/>
    <col min="4879" max="4879" width="7" style="55" customWidth="1"/>
    <col min="4880" max="4880" width="5.42578125" style="55" customWidth="1"/>
    <col min="4881" max="4881" width="5" style="55" customWidth="1"/>
    <col min="4882" max="4882" width="6" style="55" bestFit="1" customWidth="1"/>
    <col min="4883" max="4883" width="6.140625" style="55" customWidth="1"/>
    <col min="4884" max="4884" width="16.5703125" style="55" customWidth="1"/>
    <col min="4885" max="5125" width="11.42578125" style="55"/>
    <col min="5126" max="5126" width="3.85546875" style="55" customWidth="1"/>
    <col min="5127" max="5127" width="49.7109375" style="55" customWidth="1"/>
    <col min="5128" max="5128" width="29.42578125" style="55" customWidth="1"/>
    <col min="5129" max="5129" width="6.28515625" style="55" customWidth="1"/>
    <col min="5130" max="5130" width="4.28515625" style="55" customWidth="1"/>
    <col min="5131" max="5131" width="6.42578125" style="55" customWidth="1"/>
    <col min="5132" max="5132" width="3.28515625" style="55" customWidth="1"/>
    <col min="5133" max="5133" width="6" style="55" customWidth="1"/>
    <col min="5134" max="5134" width="5.7109375" style="55" bestFit="1" customWidth="1"/>
    <col min="5135" max="5135" width="7" style="55" customWidth="1"/>
    <col min="5136" max="5136" width="5.42578125" style="55" customWidth="1"/>
    <col min="5137" max="5137" width="5" style="55" customWidth="1"/>
    <col min="5138" max="5138" width="6" style="55" bestFit="1" customWidth="1"/>
    <col min="5139" max="5139" width="6.140625" style="55" customWidth="1"/>
    <col min="5140" max="5140" width="16.5703125" style="55" customWidth="1"/>
    <col min="5141" max="5381" width="11.42578125" style="55"/>
    <col min="5382" max="5382" width="3.85546875" style="55" customWidth="1"/>
    <col min="5383" max="5383" width="49.7109375" style="55" customWidth="1"/>
    <col min="5384" max="5384" width="29.42578125" style="55" customWidth="1"/>
    <col min="5385" max="5385" width="6.28515625" style="55" customWidth="1"/>
    <col min="5386" max="5386" width="4.28515625" style="55" customWidth="1"/>
    <col min="5387" max="5387" width="6.42578125" style="55" customWidth="1"/>
    <col min="5388" max="5388" width="3.28515625" style="55" customWidth="1"/>
    <col min="5389" max="5389" width="6" style="55" customWidth="1"/>
    <col min="5390" max="5390" width="5.7109375" style="55" bestFit="1" customWidth="1"/>
    <col min="5391" max="5391" width="7" style="55" customWidth="1"/>
    <col min="5392" max="5392" width="5.42578125" style="55" customWidth="1"/>
    <col min="5393" max="5393" width="5" style="55" customWidth="1"/>
    <col min="5394" max="5394" width="6" style="55" bestFit="1" customWidth="1"/>
    <col min="5395" max="5395" width="6.140625" style="55" customWidth="1"/>
    <col min="5396" max="5396" width="16.5703125" style="55" customWidth="1"/>
    <col min="5397" max="5637" width="11.42578125" style="55"/>
    <col min="5638" max="5638" width="3.85546875" style="55" customWidth="1"/>
    <col min="5639" max="5639" width="49.7109375" style="55" customWidth="1"/>
    <col min="5640" max="5640" width="29.42578125" style="55" customWidth="1"/>
    <col min="5641" max="5641" width="6.28515625" style="55" customWidth="1"/>
    <col min="5642" max="5642" width="4.28515625" style="55" customWidth="1"/>
    <col min="5643" max="5643" width="6.42578125" style="55" customWidth="1"/>
    <col min="5644" max="5644" width="3.28515625" style="55" customWidth="1"/>
    <col min="5645" max="5645" width="6" style="55" customWidth="1"/>
    <col min="5646" max="5646" width="5.7109375" style="55" bestFit="1" customWidth="1"/>
    <col min="5647" max="5647" width="7" style="55" customWidth="1"/>
    <col min="5648" max="5648" width="5.42578125" style="55" customWidth="1"/>
    <col min="5649" max="5649" width="5" style="55" customWidth="1"/>
    <col min="5650" max="5650" width="6" style="55" bestFit="1" customWidth="1"/>
    <col min="5651" max="5651" width="6.140625" style="55" customWidth="1"/>
    <col min="5652" max="5652" width="16.5703125" style="55" customWidth="1"/>
    <col min="5653" max="5893" width="11.42578125" style="55"/>
    <col min="5894" max="5894" width="3.85546875" style="55" customWidth="1"/>
    <col min="5895" max="5895" width="49.7109375" style="55" customWidth="1"/>
    <col min="5896" max="5896" width="29.42578125" style="55" customWidth="1"/>
    <col min="5897" max="5897" width="6.28515625" style="55" customWidth="1"/>
    <col min="5898" max="5898" width="4.28515625" style="55" customWidth="1"/>
    <col min="5899" max="5899" width="6.42578125" style="55" customWidth="1"/>
    <col min="5900" max="5900" width="3.28515625" style="55" customWidth="1"/>
    <col min="5901" max="5901" width="6" style="55" customWidth="1"/>
    <col min="5902" max="5902" width="5.7109375" style="55" bestFit="1" customWidth="1"/>
    <col min="5903" max="5903" width="7" style="55" customWidth="1"/>
    <col min="5904" max="5904" width="5.42578125" style="55" customWidth="1"/>
    <col min="5905" max="5905" width="5" style="55" customWidth="1"/>
    <col min="5906" max="5906" width="6" style="55" bestFit="1" customWidth="1"/>
    <col min="5907" max="5907" width="6.140625" style="55" customWidth="1"/>
    <col min="5908" max="5908" width="16.5703125" style="55" customWidth="1"/>
    <col min="5909" max="6149" width="11.42578125" style="55"/>
    <col min="6150" max="6150" width="3.85546875" style="55" customWidth="1"/>
    <col min="6151" max="6151" width="49.7109375" style="55" customWidth="1"/>
    <col min="6152" max="6152" width="29.42578125" style="55" customWidth="1"/>
    <col min="6153" max="6153" width="6.28515625" style="55" customWidth="1"/>
    <col min="6154" max="6154" width="4.28515625" style="55" customWidth="1"/>
    <col min="6155" max="6155" width="6.42578125" style="55" customWidth="1"/>
    <col min="6156" max="6156" width="3.28515625" style="55" customWidth="1"/>
    <col min="6157" max="6157" width="6" style="55" customWidth="1"/>
    <col min="6158" max="6158" width="5.7109375" style="55" bestFit="1" customWidth="1"/>
    <col min="6159" max="6159" width="7" style="55" customWidth="1"/>
    <col min="6160" max="6160" width="5.42578125" style="55" customWidth="1"/>
    <col min="6161" max="6161" width="5" style="55" customWidth="1"/>
    <col min="6162" max="6162" width="6" style="55" bestFit="1" customWidth="1"/>
    <col min="6163" max="6163" width="6.140625" style="55" customWidth="1"/>
    <col min="6164" max="6164" width="16.5703125" style="55" customWidth="1"/>
    <col min="6165" max="6405" width="11.42578125" style="55"/>
    <col min="6406" max="6406" width="3.85546875" style="55" customWidth="1"/>
    <col min="6407" max="6407" width="49.7109375" style="55" customWidth="1"/>
    <col min="6408" max="6408" width="29.42578125" style="55" customWidth="1"/>
    <col min="6409" max="6409" width="6.28515625" style="55" customWidth="1"/>
    <col min="6410" max="6410" width="4.28515625" style="55" customWidth="1"/>
    <col min="6411" max="6411" width="6.42578125" style="55" customWidth="1"/>
    <col min="6412" max="6412" width="3.28515625" style="55" customWidth="1"/>
    <col min="6413" max="6413" width="6" style="55" customWidth="1"/>
    <col min="6414" max="6414" width="5.7109375" style="55" bestFit="1" customWidth="1"/>
    <col min="6415" max="6415" width="7" style="55" customWidth="1"/>
    <col min="6416" max="6416" width="5.42578125" style="55" customWidth="1"/>
    <col min="6417" max="6417" width="5" style="55" customWidth="1"/>
    <col min="6418" max="6418" width="6" style="55" bestFit="1" customWidth="1"/>
    <col min="6419" max="6419" width="6.140625" style="55" customWidth="1"/>
    <col min="6420" max="6420" width="16.5703125" style="55" customWidth="1"/>
    <col min="6421" max="6661" width="11.42578125" style="55"/>
    <col min="6662" max="6662" width="3.85546875" style="55" customWidth="1"/>
    <col min="6663" max="6663" width="49.7109375" style="55" customWidth="1"/>
    <col min="6664" max="6664" width="29.42578125" style="55" customWidth="1"/>
    <col min="6665" max="6665" width="6.28515625" style="55" customWidth="1"/>
    <col min="6666" max="6666" width="4.28515625" style="55" customWidth="1"/>
    <col min="6667" max="6667" width="6.42578125" style="55" customWidth="1"/>
    <col min="6668" max="6668" width="3.28515625" style="55" customWidth="1"/>
    <col min="6669" max="6669" width="6" style="55" customWidth="1"/>
    <col min="6670" max="6670" width="5.7109375" style="55" bestFit="1" customWidth="1"/>
    <col min="6671" max="6671" width="7" style="55" customWidth="1"/>
    <col min="6672" max="6672" width="5.42578125" style="55" customWidth="1"/>
    <col min="6673" max="6673" width="5" style="55" customWidth="1"/>
    <col min="6674" max="6674" width="6" style="55" bestFit="1" customWidth="1"/>
    <col min="6675" max="6675" width="6.140625" style="55" customWidth="1"/>
    <col min="6676" max="6676" width="16.5703125" style="55" customWidth="1"/>
    <col min="6677" max="6917" width="11.42578125" style="55"/>
    <col min="6918" max="6918" width="3.85546875" style="55" customWidth="1"/>
    <col min="6919" max="6919" width="49.7109375" style="55" customWidth="1"/>
    <col min="6920" max="6920" width="29.42578125" style="55" customWidth="1"/>
    <col min="6921" max="6921" width="6.28515625" style="55" customWidth="1"/>
    <col min="6922" max="6922" width="4.28515625" style="55" customWidth="1"/>
    <col min="6923" max="6923" width="6.42578125" style="55" customWidth="1"/>
    <col min="6924" max="6924" width="3.28515625" style="55" customWidth="1"/>
    <col min="6925" max="6925" width="6" style="55" customWidth="1"/>
    <col min="6926" max="6926" width="5.7109375" style="55" bestFit="1" customWidth="1"/>
    <col min="6927" max="6927" width="7" style="55" customWidth="1"/>
    <col min="6928" max="6928" width="5.42578125" style="55" customWidth="1"/>
    <col min="6929" max="6929" width="5" style="55" customWidth="1"/>
    <col min="6930" max="6930" width="6" style="55" bestFit="1" customWidth="1"/>
    <col min="6931" max="6931" width="6.140625" style="55" customWidth="1"/>
    <col min="6932" max="6932" width="16.5703125" style="55" customWidth="1"/>
    <col min="6933" max="7173" width="11.42578125" style="55"/>
    <col min="7174" max="7174" width="3.85546875" style="55" customWidth="1"/>
    <col min="7175" max="7175" width="49.7109375" style="55" customWidth="1"/>
    <col min="7176" max="7176" width="29.42578125" style="55" customWidth="1"/>
    <col min="7177" max="7177" width="6.28515625" style="55" customWidth="1"/>
    <col min="7178" max="7178" width="4.28515625" style="55" customWidth="1"/>
    <col min="7179" max="7179" width="6.42578125" style="55" customWidth="1"/>
    <col min="7180" max="7180" width="3.28515625" style="55" customWidth="1"/>
    <col min="7181" max="7181" width="6" style="55" customWidth="1"/>
    <col min="7182" max="7182" width="5.7109375" style="55" bestFit="1" customWidth="1"/>
    <col min="7183" max="7183" width="7" style="55" customWidth="1"/>
    <col min="7184" max="7184" width="5.42578125" style="55" customWidth="1"/>
    <col min="7185" max="7185" width="5" style="55" customWidth="1"/>
    <col min="7186" max="7186" width="6" style="55" bestFit="1" customWidth="1"/>
    <col min="7187" max="7187" width="6.140625" style="55" customWidth="1"/>
    <col min="7188" max="7188" width="16.5703125" style="55" customWidth="1"/>
    <col min="7189" max="7429" width="11.42578125" style="55"/>
    <col min="7430" max="7430" width="3.85546875" style="55" customWidth="1"/>
    <col min="7431" max="7431" width="49.7109375" style="55" customWidth="1"/>
    <col min="7432" max="7432" width="29.42578125" style="55" customWidth="1"/>
    <col min="7433" max="7433" width="6.28515625" style="55" customWidth="1"/>
    <col min="7434" max="7434" width="4.28515625" style="55" customWidth="1"/>
    <col min="7435" max="7435" width="6.42578125" style="55" customWidth="1"/>
    <col min="7436" max="7436" width="3.28515625" style="55" customWidth="1"/>
    <col min="7437" max="7437" width="6" style="55" customWidth="1"/>
    <col min="7438" max="7438" width="5.7109375" style="55" bestFit="1" customWidth="1"/>
    <col min="7439" max="7439" width="7" style="55" customWidth="1"/>
    <col min="7440" max="7440" width="5.42578125" style="55" customWidth="1"/>
    <col min="7441" max="7441" width="5" style="55" customWidth="1"/>
    <col min="7442" max="7442" width="6" style="55" bestFit="1" customWidth="1"/>
    <col min="7443" max="7443" width="6.140625" style="55" customWidth="1"/>
    <col min="7444" max="7444" width="16.5703125" style="55" customWidth="1"/>
    <col min="7445" max="7685" width="11.42578125" style="55"/>
    <col min="7686" max="7686" width="3.85546875" style="55" customWidth="1"/>
    <col min="7687" max="7687" width="49.7109375" style="55" customWidth="1"/>
    <col min="7688" max="7688" width="29.42578125" style="55" customWidth="1"/>
    <col min="7689" max="7689" width="6.28515625" style="55" customWidth="1"/>
    <col min="7690" max="7690" width="4.28515625" style="55" customWidth="1"/>
    <col min="7691" max="7691" width="6.42578125" style="55" customWidth="1"/>
    <col min="7692" max="7692" width="3.28515625" style="55" customWidth="1"/>
    <col min="7693" max="7693" width="6" style="55" customWidth="1"/>
    <col min="7694" max="7694" width="5.7109375" style="55" bestFit="1" customWidth="1"/>
    <col min="7695" max="7695" width="7" style="55" customWidth="1"/>
    <col min="7696" max="7696" width="5.42578125" style="55" customWidth="1"/>
    <col min="7697" max="7697" width="5" style="55" customWidth="1"/>
    <col min="7698" max="7698" width="6" style="55" bestFit="1" customWidth="1"/>
    <col min="7699" max="7699" width="6.140625" style="55" customWidth="1"/>
    <col min="7700" max="7700" width="16.5703125" style="55" customWidth="1"/>
    <col min="7701" max="7941" width="11.42578125" style="55"/>
    <col min="7942" max="7942" width="3.85546875" style="55" customWidth="1"/>
    <col min="7943" max="7943" width="49.7109375" style="55" customWidth="1"/>
    <col min="7944" max="7944" width="29.42578125" style="55" customWidth="1"/>
    <col min="7945" max="7945" width="6.28515625" style="55" customWidth="1"/>
    <col min="7946" max="7946" width="4.28515625" style="55" customWidth="1"/>
    <col min="7947" max="7947" width="6.42578125" style="55" customWidth="1"/>
    <col min="7948" max="7948" width="3.28515625" style="55" customWidth="1"/>
    <col min="7949" max="7949" width="6" style="55" customWidth="1"/>
    <col min="7950" max="7950" width="5.7109375" style="55" bestFit="1" customWidth="1"/>
    <col min="7951" max="7951" width="7" style="55" customWidth="1"/>
    <col min="7952" max="7952" width="5.42578125" style="55" customWidth="1"/>
    <col min="7953" max="7953" width="5" style="55" customWidth="1"/>
    <col min="7954" max="7954" width="6" style="55" bestFit="1" customWidth="1"/>
    <col min="7955" max="7955" width="6.140625" style="55" customWidth="1"/>
    <col min="7956" max="7956" width="16.5703125" style="55" customWidth="1"/>
    <col min="7957" max="8197" width="11.42578125" style="55"/>
    <col min="8198" max="8198" width="3.85546875" style="55" customWidth="1"/>
    <col min="8199" max="8199" width="49.7109375" style="55" customWidth="1"/>
    <col min="8200" max="8200" width="29.42578125" style="55" customWidth="1"/>
    <col min="8201" max="8201" width="6.28515625" style="55" customWidth="1"/>
    <col min="8202" max="8202" width="4.28515625" style="55" customWidth="1"/>
    <col min="8203" max="8203" width="6.42578125" style="55" customWidth="1"/>
    <col min="8204" max="8204" width="3.28515625" style="55" customWidth="1"/>
    <col min="8205" max="8205" width="6" style="55" customWidth="1"/>
    <col min="8206" max="8206" width="5.7109375" style="55" bestFit="1" customWidth="1"/>
    <col min="8207" max="8207" width="7" style="55" customWidth="1"/>
    <col min="8208" max="8208" width="5.42578125" style="55" customWidth="1"/>
    <col min="8209" max="8209" width="5" style="55" customWidth="1"/>
    <col min="8210" max="8210" width="6" style="55" bestFit="1" customWidth="1"/>
    <col min="8211" max="8211" width="6.140625" style="55" customWidth="1"/>
    <col min="8212" max="8212" width="16.5703125" style="55" customWidth="1"/>
    <col min="8213" max="8453" width="11.42578125" style="55"/>
    <col min="8454" max="8454" width="3.85546875" style="55" customWidth="1"/>
    <col min="8455" max="8455" width="49.7109375" style="55" customWidth="1"/>
    <col min="8456" max="8456" width="29.42578125" style="55" customWidth="1"/>
    <col min="8457" max="8457" width="6.28515625" style="55" customWidth="1"/>
    <col min="8458" max="8458" width="4.28515625" style="55" customWidth="1"/>
    <col min="8459" max="8459" width="6.42578125" style="55" customWidth="1"/>
    <col min="8460" max="8460" width="3.28515625" style="55" customWidth="1"/>
    <col min="8461" max="8461" width="6" style="55" customWidth="1"/>
    <col min="8462" max="8462" width="5.7109375" style="55" bestFit="1" customWidth="1"/>
    <col min="8463" max="8463" width="7" style="55" customWidth="1"/>
    <col min="8464" max="8464" width="5.42578125" style="55" customWidth="1"/>
    <col min="8465" max="8465" width="5" style="55" customWidth="1"/>
    <col min="8466" max="8466" width="6" style="55" bestFit="1" customWidth="1"/>
    <col min="8467" max="8467" width="6.140625" style="55" customWidth="1"/>
    <col min="8468" max="8468" width="16.5703125" style="55" customWidth="1"/>
    <col min="8469" max="8709" width="11.42578125" style="55"/>
    <col min="8710" max="8710" width="3.85546875" style="55" customWidth="1"/>
    <col min="8711" max="8711" width="49.7109375" style="55" customWidth="1"/>
    <col min="8712" max="8712" width="29.42578125" style="55" customWidth="1"/>
    <col min="8713" max="8713" width="6.28515625" style="55" customWidth="1"/>
    <col min="8714" max="8714" width="4.28515625" style="55" customWidth="1"/>
    <col min="8715" max="8715" width="6.42578125" style="55" customWidth="1"/>
    <col min="8716" max="8716" width="3.28515625" style="55" customWidth="1"/>
    <col min="8717" max="8717" width="6" style="55" customWidth="1"/>
    <col min="8718" max="8718" width="5.7109375" style="55" bestFit="1" customWidth="1"/>
    <col min="8719" max="8719" width="7" style="55" customWidth="1"/>
    <col min="8720" max="8720" width="5.42578125" style="55" customWidth="1"/>
    <col min="8721" max="8721" width="5" style="55" customWidth="1"/>
    <col min="8722" max="8722" width="6" style="55" bestFit="1" customWidth="1"/>
    <col min="8723" max="8723" width="6.140625" style="55" customWidth="1"/>
    <col min="8724" max="8724" width="16.5703125" style="55" customWidth="1"/>
    <col min="8725" max="8965" width="11.42578125" style="55"/>
    <col min="8966" max="8966" width="3.85546875" style="55" customWidth="1"/>
    <col min="8967" max="8967" width="49.7109375" style="55" customWidth="1"/>
    <col min="8968" max="8968" width="29.42578125" style="55" customWidth="1"/>
    <col min="8969" max="8969" width="6.28515625" style="55" customWidth="1"/>
    <col min="8970" max="8970" width="4.28515625" style="55" customWidth="1"/>
    <col min="8971" max="8971" width="6.42578125" style="55" customWidth="1"/>
    <col min="8972" max="8972" width="3.28515625" style="55" customWidth="1"/>
    <col min="8973" max="8973" width="6" style="55" customWidth="1"/>
    <col min="8974" max="8974" width="5.7109375" style="55" bestFit="1" customWidth="1"/>
    <col min="8975" max="8975" width="7" style="55" customWidth="1"/>
    <col min="8976" max="8976" width="5.42578125" style="55" customWidth="1"/>
    <col min="8977" max="8977" width="5" style="55" customWidth="1"/>
    <col min="8978" max="8978" width="6" style="55" bestFit="1" customWidth="1"/>
    <col min="8979" max="8979" width="6.140625" style="55" customWidth="1"/>
    <col min="8980" max="8980" width="16.5703125" style="55" customWidth="1"/>
    <col min="8981" max="9221" width="11.42578125" style="55"/>
    <col min="9222" max="9222" width="3.85546875" style="55" customWidth="1"/>
    <col min="9223" max="9223" width="49.7109375" style="55" customWidth="1"/>
    <col min="9224" max="9224" width="29.42578125" style="55" customWidth="1"/>
    <col min="9225" max="9225" width="6.28515625" style="55" customWidth="1"/>
    <col min="9226" max="9226" width="4.28515625" style="55" customWidth="1"/>
    <col min="9227" max="9227" width="6.42578125" style="55" customWidth="1"/>
    <col min="9228" max="9228" width="3.28515625" style="55" customWidth="1"/>
    <col min="9229" max="9229" width="6" style="55" customWidth="1"/>
    <col min="9230" max="9230" width="5.7109375" style="55" bestFit="1" customWidth="1"/>
    <col min="9231" max="9231" width="7" style="55" customWidth="1"/>
    <col min="9232" max="9232" width="5.42578125" style="55" customWidth="1"/>
    <col min="9233" max="9233" width="5" style="55" customWidth="1"/>
    <col min="9234" max="9234" width="6" style="55" bestFit="1" customWidth="1"/>
    <col min="9235" max="9235" width="6.140625" style="55" customWidth="1"/>
    <col min="9236" max="9236" width="16.5703125" style="55" customWidth="1"/>
    <col min="9237" max="9477" width="11.42578125" style="55"/>
    <col min="9478" max="9478" width="3.85546875" style="55" customWidth="1"/>
    <col min="9479" max="9479" width="49.7109375" style="55" customWidth="1"/>
    <col min="9480" max="9480" width="29.42578125" style="55" customWidth="1"/>
    <col min="9481" max="9481" width="6.28515625" style="55" customWidth="1"/>
    <col min="9482" max="9482" width="4.28515625" style="55" customWidth="1"/>
    <col min="9483" max="9483" width="6.42578125" style="55" customWidth="1"/>
    <col min="9484" max="9484" width="3.28515625" style="55" customWidth="1"/>
    <col min="9485" max="9485" width="6" style="55" customWidth="1"/>
    <col min="9486" max="9486" width="5.7109375" style="55" bestFit="1" customWidth="1"/>
    <col min="9487" max="9487" width="7" style="55" customWidth="1"/>
    <col min="9488" max="9488" width="5.42578125" style="55" customWidth="1"/>
    <col min="9489" max="9489" width="5" style="55" customWidth="1"/>
    <col min="9490" max="9490" width="6" style="55" bestFit="1" customWidth="1"/>
    <col min="9491" max="9491" width="6.140625" style="55" customWidth="1"/>
    <col min="9492" max="9492" width="16.5703125" style="55" customWidth="1"/>
    <col min="9493" max="9733" width="11.42578125" style="55"/>
    <col min="9734" max="9734" width="3.85546875" style="55" customWidth="1"/>
    <col min="9735" max="9735" width="49.7109375" style="55" customWidth="1"/>
    <col min="9736" max="9736" width="29.42578125" style="55" customWidth="1"/>
    <col min="9737" max="9737" width="6.28515625" style="55" customWidth="1"/>
    <col min="9738" max="9738" width="4.28515625" style="55" customWidth="1"/>
    <col min="9739" max="9739" width="6.42578125" style="55" customWidth="1"/>
    <col min="9740" max="9740" width="3.28515625" style="55" customWidth="1"/>
    <col min="9741" max="9741" width="6" style="55" customWidth="1"/>
    <col min="9742" max="9742" width="5.7109375" style="55" bestFit="1" customWidth="1"/>
    <col min="9743" max="9743" width="7" style="55" customWidth="1"/>
    <col min="9744" max="9744" width="5.42578125" style="55" customWidth="1"/>
    <col min="9745" max="9745" width="5" style="55" customWidth="1"/>
    <col min="9746" max="9746" width="6" style="55" bestFit="1" customWidth="1"/>
    <col min="9747" max="9747" width="6.140625" style="55" customWidth="1"/>
    <col min="9748" max="9748" width="16.5703125" style="55" customWidth="1"/>
    <col min="9749" max="9989" width="11.42578125" style="55"/>
    <col min="9990" max="9990" width="3.85546875" style="55" customWidth="1"/>
    <col min="9991" max="9991" width="49.7109375" style="55" customWidth="1"/>
    <col min="9992" max="9992" width="29.42578125" style="55" customWidth="1"/>
    <col min="9993" max="9993" width="6.28515625" style="55" customWidth="1"/>
    <col min="9994" max="9994" width="4.28515625" style="55" customWidth="1"/>
    <col min="9995" max="9995" width="6.42578125" style="55" customWidth="1"/>
    <col min="9996" max="9996" width="3.28515625" style="55" customWidth="1"/>
    <col min="9997" max="9997" width="6" style="55" customWidth="1"/>
    <col min="9998" max="9998" width="5.7109375" style="55" bestFit="1" customWidth="1"/>
    <col min="9999" max="9999" width="7" style="55" customWidth="1"/>
    <col min="10000" max="10000" width="5.42578125" style="55" customWidth="1"/>
    <col min="10001" max="10001" width="5" style="55" customWidth="1"/>
    <col min="10002" max="10002" width="6" style="55" bestFit="1" customWidth="1"/>
    <col min="10003" max="10003" width="6.140625" style="55" customWidth="1"/>
    <col min="10004" max="10004" width="16.5703125" style="55" customWidth="1"/>
    <col min="10005" max="10245" width="11.42578125" style="55"/>
    <col min="10246" max="10246" width="3.85546875" style="55" customWidth="1"/>
    <col min="10247" max="10247" width="49.7109375" style="55" customWidth="1"/>
    <col min="10248" max="10248" width="29.42578125" style="55" customWidth="1"/>
    <col min="10249" max="10249" width="6.28515625" style="55" customWidth="1"/>
    <col min="10250" max="10250" width="4.28515625" style="55" customWidth="1"/>
    <col min="10251" max="10251" width="6.42578125" style="55" customWidth="1"/>
    <col min="10252" max="10252" width="3.28515625" style="55" customWidth="1"/>
    <col min="10253" max="10253" width="6" style="55" customWidth="1"/>
    <col min="10254" max="10254" width="5.7109375" style="55" bestFit="1" customWidth="1"/>
    <col min="10255" max="10255" width="7" style="55" customWidth="1"/>
    <col min="10256" max="10256" width="5.42578125" style="55" customWidth="1"/>
    <col min="10257" max="10257" width="5" style="55" customWidth="1"/>
    <col min="10258" max="10258" width="6" style="55" bestFit="1" customWidth="1"/>
    <col min="10259" max="10259" width="6.140625" style="55" customWidth="1"/>
    <col min="10260" max="10260" width="16.5703125" style="55" customWidth="1"/>
    <col min="10261" max="10501" width="11.42578125" style="55"/>
    <col min="10502" max="10502" width="3.85546875" style="55" customWidth="1"/>
    <col min="10503" max="10503" width="49.7109375" style="55" customWidth="1"/>
    <col min="10504" max="10504" width="29.42578125" style="55" customWidth="1"/>
    <col min="10505" max="10505" width="6.28515625" style="55" customWidth="1"/>
    <col min="10506" max="10506" width="4.28515625" style="55" customWidth="1"/>
    <col min="10507" max="10507" width="6.42578125" style="55" customWidth="1"/>
    <col min="10508" max="10508" width="3.28515625" style="55" customWidth="1"/>
    <col min="10509" max="10509" width="6" style="55" customWidth="1"/>
    <col min="10510" max="10510" width="5.7109375" style="55" bestFit="1" customWidth="1"/>
    <col min="10511" max="10511" width="7" style="55" customWidth="1"/>
    <col min="10512" max="10512" width="5.42578125" style="55" customWidth="1"/>
    <col min="10513" max="10513" width="5" style="55" customWidth="1"/>
    <col min="10514" max="10514" width="6" style="55" bestFit="1" customWidth="1"/>
    <col min="10515" max="10515" width="6.140625" style="55" customWidth="1"/>
    <col min="10516" max="10516" width="16.5703125" style="55" customWidth="1"/>
    <col min="10517" max="10757" width="11.42578125" style="55"/>
    <col min="10758" max="10758" width="3.85546875" style="55" customWidth="1"/>
    <col min="10759" max="10759" width="49.7109375" style="55" customWidth="1"/>
    <col min="10760" max="10760" width="29.42578125" style="55" customWidth="1"/>
    <col min="10761" max="10761" width="6.28515625" style="55" customWidth="1"/>
    <col min="10762" max="10762" width="4.28515625" style="55" customWidth="1"/>
    <col min="10763" max="10763" width="6.42578125" style="55" customWidth="1"/>
    <col min="10764" max="10764" width="3.28515625" style="55" customWidth="1"/>
    <col min="10765" max="10765" width="6" style="55" customWidth="1"/>
    <col min="10766" max="10766" width="5.7109375" style="55" bestFit="1" customWidth="1"/>
    <col min="10767" max="10767" width="7" style="55" customWidth="1"/>
    <col min="10768" max="10768" width="5.42578125" style="55" customWidth="1"/>
    <col min="10769" max="10769" width="5" style="55" customWidth="1"/>
    <col min="10770" max="10770" width="6" style="55" bestFit="1" customWidth="1"/>
    <col min="10771" max="10771" width="6.140625" style="55" customWidth="1"/>
    <col min="10772" max="10772" width="16.5703125" style="55" customWidth="1"/>
    <col min="10773" max="11013" width="11.42578125" style="55"/>
    <col min="11014" max="11014" width="3.85546875" style="55" customWidth="1"/>
    <col min="11015" max="11015" width="49.7109375" style="55" customWidth="1"/>
    <col min="11016" max="11016" width="29.42578125" style="55" customWidth="1"/>
    <col min="11017" max="11017" width="6.28515625" style="55" customWidth="1"/>
    <col min="11018" max="11018" width="4.28515625" style="55" customWidth="1"/>
    <col min="11019" max="11019" width="6.42578125" style="55" customWidth="1"/>
    <col min="11020" max="11020" width="3.28515625" style="55" customWidth="1"/>
    <col min="11021" max="11021" width="6" style="55" customWidth="1"/>
    <col min="11022" max="11022" width="5.7109375" style="55" bestFit="1" customWidth="1"/>
    <col min="11023" max="11023" width="7" style="55" customWidth="1"/>
    <col min="11024" max="11024" width="5.42578125" style="55" customWidth="1"/>
    <col min="11025" max="11025" width="5" style="55" customWidth="1"/>
    <col min="11026" max="11026" width="6" style="55" bestFit="1" customWidth="1"/>
    <col min="11027" max="11027" width="6.140625" style="55" customWidth="1"/>
    <col min="11028" max="11028" width="16.5703125" style="55" customWidth="1"/>
    <col min="11029" max="11269" width="11.42578125" style="55"/>
    <col min="11270" max="11270" width="3.85546875" style="55" customWidth="1"/>
    <col min="11271" max="11271" width="49.7109375" style="55" customWidth="1"/>
    <col min="11272" max="11272" width="29.42578125" style="55" customWidth="1"/>
    <col min="11273" max="11273" width="6.28515625" style="55" customWidth="1"/>
    <col min="11274" max="11274" width="4.28515625" style="55" customWidth="1"/>
    <col min="11275" max="11275" width="6.42578125" style="55" customWidth="1"/>
    <col min="11276" max="11276" width="3.28515625" style="55" customWidth="1"/>
    <col min="11277" max="11277" width="6" style="55" customWidth="1"/>
    <col min="11278" max="11278" width="5.7109375" style="55" bestFit="1" customWidth="1"/>
    <col min="11279" max="11279" width="7" style="55" customWidth="1"/>
    <col min="11280" max="11280" width="5.42578125" style="55" customWidth="1"/>
    <col min="11281" max="11281" width="5" style="55" customWidth="1"/>
    <col min="11282" max="11282" width="6" style="55" bestFit="1" customWidth="1"/>
    <col min="11283" max="11283" width="6.140625" style="55" customWidth="1"/>
    <col min="11284" max="11284" width="16.5703125" style="55" customWidth="1"/>
    <col min="11285" max="11525" width="11.42578125" style="55"/>
    <col min="11526" max="11526" width="3.85546875" style="55" customWidth="1"/>
    <col min="11527" max="11527" width="49.7109375" style="55" customWidth="1"/>
    <col min="11528" max="11528" width="29.42578125" style="55" customWidth="1"/>
    <col min="11529" max="11529" width="6.28515625" style="55" customWidth="1"/>
    <col min="11530" max="11530" width="4.28515625" style="55" customWidth="1"/>
    <col min="11531" max="11531" width="6.42578125" style="55" customWidth="1"/>
    <col min="11532" max="11532" width="3.28515625" style="55" customWidth="1"/>
    <col min="11533" max="11533" width="6" style="55" customWidth="1"/>
    <col min="11534" max="11534" width="5.7109375" style="55" bestFit="1" customWidth="1"/>
    <col min="11535" max="11535" width="7" style="55" customWidth="1"/>
    <col min="11536" max="11536" width="5.42578125" style="55" customWidth="1"/>
    <col min="11537" max="11537" width="5" style="55" customWidth="1"/>
    <col min="11538" max="11538" width="6" style="55" bestFit="1" customWidth="1"/>
    <col min="11539" max="11539" width="6.140625" style="55" customWidth="1"/>
    <col min="11540" max="11540" width="16.5703125" style="55" customWidth="1"/>
    <col min="11541" max="11781" width="11.42578125" style="55"/>
    <col min="11782" max="11782" width="3.85546875" style="55" customWidth="1"/>
    <col min="11783" max="11783" width="49.7109375" style="55" customWidth="1"/>
    <col min="11784" max="11784" width="29.42578125" style="55" customWidth="1"/>
    <col min="11785" max="11785" width="6.28515625" style="55" customWidth="1"/>
    <col min="11786" max="11786" width="4.28515625" style="55" customWidth="1"/>
    <col min="11787" max="11787" width="6.42578125" style="55" customWidth="1"/>
    <col min="11788" max="11788" width="3.28515625" style="55" customWidth="1"/>
    <col min="11789" max="11789" width="6" style="55" customWidth="1"/>
    <col min="11790" max="11790" width="5.7109375" style="55" bestFit="1" customWidth="1"/>
    <col min="11791" max="11791" width="7" style="55" customWidth="1"/>
    <col min="11792" max="11792" width="5.42578125" style="55" customWidth="1"/>
    <col min="11793" max="11793" width="5" style="55" customWidth="1"/>
    <col min="11794" max="11794" width="6" style="55" bestFit="1" customWidth="1"/>
    <col min="11795" max="11795" width="6.140625" style="55" customWidth="1"/>
    <col min="11796" max="11796" width="16.5703125" style="55" customWidth="1"/>
    <col min="11797" max="12037" width="11.42578125" style="55"/>
    <col min="12038" max="12038" width="3.85546875" style="55" customWidth="1"/>
    <col min="12039" max="12039" width="49.7109375" style="55" customWidth="1"/>
    <col min="12040" max="12040" width="29.42578125" style="55" customWidth="1"/>
    <col min="12041" max="12041" width="6.28515625" style="55" customWidth="1"/>
    <col min="12042" max="12042" width="4.28515625" style="55" customWidth="1"/>
    <col min="12043" max="12043" width="6.42578125" style="55" customWidth="1"/>
    <col min="12044" max="12044" width="3.28515625" style="55" customWidth="1"/>
    <col min="12045" max="12045" width="6" style="55" customWidth="1"/>
    <col min="12046" max="12046" width="5.7109375" style="55" bestFit="1" customWidth="1"/>
    <col min="12047" max="12047" width="7" style="55" customWidth="1"/>
    <col min="12048" max="12048" width="5.42578125" style="55" customWidth="1"/>
    <col min="12049" max="12049" width="5" style="55" customWidth="1"/>
    <col min="12050" max="12050" width="6" style="55" bestFit="1" customWidth="1"/>
    <col min="12051" max="12051" width="6.140625" style="55" customWidth="1"/>
    <col min="12052" max="12052" width="16.5703125" style="55" customWidth="1"/>
    <col min="12053" max="12293" width="11.42578125" style="55"/>
    <col min="12294" max="12294" width="3.85546875" style="55" customWidth="1"/>
    <col min="12295" max="12295" width="49.7109375" style="55" customWidth="1"/>
    <col min="12296" max="12296" width="29.42578125" style="55" customWidth="1"/>
    <col min="12297" max="12297" width="6.28515625" style="55" customWidth="1"/>
    <col min="12298" max="12298" width="4.28515625" style="55" customWidth="1"/>
    <col min="12299" max="12299" width="6.42578125" style="55" customWidth="1"/>
    <col min="12300" max="12300" width="3.28515625" style="55" customWidth="1"/>
    <col min="12301" max="12301" width="6" style="55" customWidth="1"/>
    <col min="12302" max="12302" width="5.7109375" style="55" bestFit="1" customWidth="1"/>
    <col min="12303" max="12303" width="7" style="55" customWidth="1"/>
    <col min="12304" max="12304" width="5.42578125" style="55" customWidth="1"/>
    <col min="12305" max="12305" width="5" style="55" customWidth="1"/>
    <col min="12306" max="12306" width="6" style="55" bestFit="1" customWidth="1"/>
    <col min="12307" max="12307" width="6.140625" style="55" customWidth="1"/>
    <col min="12308" max="12308" width="16.5703125" style="55" customWidth="1"/>
    <col min="12309" max="12549" width="11.42578125" style="55"/>
    <col min="12550" max="12550" width="3.85546875" style="55" customWidth="1"/>
    <col min="12551" max="12551" width="49.7109375" style="55" customWidth="1"/>
    <col min="12552" max="12552" width="29.42578125" style="55" customWidth="1"/>
    <col min="12553" max="12553" width="6.28515625" style="55" customWidth="1"/>
    <col min="12554" max="12554" width="4.28515625" style="55" customWidth="1"/>
    <col min="12555" max="12555" width="6.42578125" style="55" customWidth="1"/>
    <col min="12556" max="12556" width="3.28515625" style="55" customWidth="1"/>
    <col min="12557" max="12557" width="6" style="55" customWidth="1"/>
    <col min="12558" max="12558" width="5.7109375" style="55" bestFit="1" customWidth="1"/>
    <col min="12559" max="12559" width="7" style="55" customWidth="1"/>
    <col min="12560" max="12560" width="5.42578125" style="55" customWidth="1"/>
    <col min="12561" max="12561" width="5" style="55" customWidth="1"/>
    <col min="12562" max="12562" width="6" style="55" bestFit="1" customWidth="1"/>
    <col min="12563" max="12563" width="6.140625" style="55" customWidth="1"/>
    <col min="12564" max="12564" width="16.5703125" style="55" customWidth="1"/>
    <col min="12565" max="12805" width="11.42578125" style="55"/>
    <col min="12806" max="12806" width="3.85546875" style="55" customWidth="1"/>
    <col min="12807" max="12807" width="49.7109375" style="55" customWidth="1"/>
    <col min="12808" max="12808" width="29.42578125" style="55" customWidth="1"/>
    <col min="12809" max="12809" width="6.28515625" style="55" customWidth="1"/>
    <col min="12810" max="12810" width="4.28515625" style="55" customWidth="1"/>
    <col min="12811" max="12811" width="6.42578125" style="55" customWidth="1"/>
    <col min="12812" max="12812" width="3.28515625" style="55" customWidth="1"/>
    <col min="12813" max="12813" width="6" style="55" customWidth="1"/>
    <col min="12814" max="12814" width="5.7109375" style="55" bestFit="1" customWidth="1"/>
    <col min="12815" max="12815" width="7" style="55" customWidth="1"/>
    <col min="12816" max="12816" width="5.42578125" style="55" customWidth="1"/>
    <col min="12817" max="12817" width="5" style="55" customWidth="1"/>
    <col min="12818" max="12818" width="6" style="55" bestFit="1" customWidth="1"/>
    <col min="12819" max="12819" width="6.140625" style="55" customWidth="1"/>
    <col min="12820" max="12820" width="16.5703125" style="55" customWidth="1"/>
    <col min="12821" max="13061" width="11.42578125" style="55"/>
    <col min="13062" max="13062" width="3.85546875" style="55" customWidth="1"/>
    <col min="13063" max="13063" width="49.7109375" style="55" customWidth="1"/>
    <col min="13064" max="13064" width="29.42578125" style="55" customWidth="1"/>
    <col min="13065" max="13065" width="6.28515625" style="55" customWidth="1"/>
    <col min="13066" max="13066" width="4.28515625" style="55" customWidth="1"/>
    <col min="13067" max="13067" width="6.42578125" style="55" customWidth="1"/>
    <col min="13068" max="13068" width="3.28515625" style="55" customWidth="1"/>
    <col min="13069" max="13069" width="6" style="55" customWidth="1"/>
    <col min="13070" max="13070" width="5.7109375" style="55" bestFit="1" customWidth="1"/>
    <col min="13071" max="13071" width="7" style="55" customWidth="1"/>
    <col min="13072" max="13072" width="5.42578125" style="55" customWidth="1"/>
    <col min="13073" max="13073" width="5" style="55" customWidth="1"/>
    <col min="13074" max="13074" width="6" style="55" bestFit="1" customWidth="1"/>
    <col min="13075" max="13075" width="6.140625" style="55" customWidth="1"/>
    <col min="13076" max="13076" width="16.5703125" style="55" customWidth="1"/>
    <col min="13077" max="13317" width="11.42578125" style="55"/>
    <col min="13318" max="13318" width="3.85546875" style="55" customWidth="1"/>
    <col min="13319" max="13319" width="49.7109375" style="55" customWidth="1"/>
    <col min="13320" max="13320" width="29.42578125" style="55" customWidth="1"/>
    <col min="13321" max="13321" width="6.28515625" style="55" customWidth="1"/>
    <col min="13322" max="13322" width="4.28515625" style="55" customWidth="1"/>
    <col min="13323" max="13323" width="6.42578125" style="55" customWidth="1"/>
    <col min="13324" max="13324" width="3.28515625" style="55" customWidth="1"/>
    <col min="13325" max="13325" width="6" style="55" customWidth="1"/>
    <col min="13326" max="13326" width="5.7109375" style="55" bestFit="1" customWidth="1"/>
    <col min="13327" max="13327" width="7" style="55" customWidth="1"/>
    <col min="13328" max="13328" width="5.42578125" style="55" customWidth="1"/>
    <col min="13329" max="13329" width="5" style="55" customWidth="1"/>
    <col min="13330" max="13330" width="6" style="55" bestFit="1" customWidth="1"/>
    <col min="13331" max="13331" width="6.140625" style="55" customWidth="1"/>
    <col min="13332" max="13332" width="16.5703125" style="55" customWidth="1"/>
    <col min="13333" max="13573" width="11.42578125" style="55"/>
    <col min="13574" max="13574" width="3.85546875" style="55" customWidth="1"/>
    <col min="13575" max="13575" width="49.7109375" style="55" customWidth="1"/>
    <col min="13576" max="13576" width="29.42578125" style="55" customWidth="1"/>
    <col min="13577" max="13577" width="6.28515625" style="55" customWidth="1"/>
    <col min="13578" max="13578" width="4.28515625" style="55" customWidth="1"/>
    <col min="13579" max="13579" width="6.42578125" style="55" customWidth="1"/>
    <col min="13580" max="13580" width="3.28515625" style="55" customWidth="1"/>
    <col min="13581" max="13581" width="6" style="55" customWidth="1"/>
    <col min="13582" max="13582" width="5.7109375" style="55" bestFit="1" customWidth="1"/>
    <col min="13583" max="13583" width="7" style="55" customWidth="1"/>
    <col min="13584" max="13584" width="5.42578125" style="55" customWidth="1"/>
    <col min="13585" max="13585" width="5" style="55" customWidth="1"/>
    <col min="13586" max="13586" width="6" style="55" bestFit="1" customWidth="1"/>
    <col min="13587" max="13587" width="6.140625" style="55" customWidth="1"/>
    <col min="13588" max="13588" width="16.5703125" style="55" customWidth="1"/>
    <col min="13589" max="13829" width="11.42578125" style="55"/>
    <col min="13830" max="13830" width="3.85546875" style="55" customWidth="1"/>
    <col min="13831" max="13831" width="49.7109375" style="55" customWidth="1"/>
    <col min="13832" max="13832" width="29.42578125" style="55" customWidth="1"/>
    <col min="13833" max="13833" width="6.28515625" style="55" customWidth="1"/>
    <col min="13834" max="13834" width="4.28515625" style="55" customWidth="1"/>
    <col min="13835" max="13835" width="6.42578125" style="55" customWidth="1"/>
    <col min="13836" max="13836" width="3.28515625" style="55" customWidth="1"/>
    <col min="13837" max="13837" width="6" style="55" customWidth="1"/>
    <col min="13838" max="13838" width="5.7109375" style="55" bestFit="1" customWidth="1"/>
    <col min="13839" max="13839" width="7" style="55" customWidth="1"/>
    <col min="13840" max="13840" width="5.42578125" style="55" customWidth="1"/>
    <col min="13841" max="13841" width="5" style="55" customWidth="1"/>
    <col min="13842" max="13842" width="6" style="55" bestFit="1" customWidth="1"/>
    <col min="13843" max="13843" width="6.140625" style="55" customWidth="1"/>
    <col min="13844" max="13844" width="16.5703125" style="55" customWidth="1"/>
    <col min="13845" max="14085" width="11.42578125" style="55"/>
    <col min="14086" max="14086" width="3.85546875" style="55" customWidth="1"/>
    <col min="14087" max="14087" width="49.7109375" style="55" customWidth="1"/>
    <col min="14088" max="14088" width="29.42578125" style="55" customWidth="1"/>
    <col min="14089" max="14089" width="6.28515625" style="55" customWidth="1"/>
    <col min="14090" max="14090" width="4.28515625" style="55" customWidth="1"/>
    <col min="14091" max="14091" width="6.42578125" style="55" customWidth="1"/>
    <col min="14092" max="14092" width="3.28515625" style="55" customWidth="1"/>
    <col min="14093" max="14093" width="6" style="55" customWidth="1"/>
    <col min="14094" max="14094" width="5.7109375" style="55" bestFit="1" customWidth="1"/>
    <col min="14095" max="14095" width="7" style="55" customWidth="1"/>
    <col min="14096" max="14096" width="5.42578125" style="55" customWidth="1"/>
    <col min="14097" max="14097" width="5" style="55" customWidth="1"/>
    <col min="14098" max="14098" width="6" style="55" bestFit="1" customWidth="1"/>
    <col min="14099" max="14099" width="6.140625" style="55" customWidth="1"/>
    <col min="14100" max="14100" width="16.5703125" style="55" customWidth="1"/>
    <col min="14101" max="14341" width="11.42578125" style="55"/>
    <col min="14342" max="14342" width="3.85546875" style="55" customWidth="1"/>
    <col min="14343" max="14343" width="49.7109375" style="55" customWidth="1"/>
    <col min="14344" max="14344" width="29.42578125" style="55" customWidth="1"/>
    <col min="14345" max="14345" width="6.28515625" style="55" customWidth="1"/>
    <col min="14346" max="14346" width="4.28515625" style="55" customWidth="1"/>
    <col min="14347" max="14347" width="6.42578125" style="55" customWidth="1"/>
    <col min="14348" max="14348" width="3.28515625" style="55" customWidth="1"/>
    <col min="14349" max="14349" width="6" style="55" customWidth="1"/>
    <col min="14350" max="14350" width="5.7109375" style="55" bestFit="1" customWidth="1"/>
    <col min="14351" max="14351" width="7" style="55" customWidth="1"/>
    <col min="14352" max="14352" width="5.42578125" style="55" customWidth="1"/>
    <col min="14353" max="14353" width="5" style="55" customWidth="1"/>
    <col min="14354" max="14354" width="6" style="55" bestFit="1" customWidth="1"/>
    <col min="14355" max="14355" width="6.140625" style="55" customWidth="1"/>
    <col min="14356" max="14356" width="16.5703125" style="55" customWidth="1"/>
    <col min="14357" max="14597" width="11.42578125" style="55"/>
    <col min="14598" max="14598" width="3.85546875" style="55" customWidth="1"/>
    <col min="14599" max="14599" width="49.7109375" style="55" customWidth="1"/>
    <col min="14600" max="14600" width="29.42578125" style="55" customWidth="1"/>
    <col min="14601" max="14601" width="6.28515625" style="55" customWidth="1"/>
    <col min="14602" max="14602" width="4.28515625" style="55" customWidth="1"/>
    <col min="14603" max="14603" width="6.42578125" style="55" customWidth="1"/>
    <col min="14604" max="14604" width="3.28515625" style="55" customWidth="1"/>
    <col min="14605" max="14605" width="6" style="55" customWidth="1"/>
    <col min="14606" max="14606" width="5.7109375" style="55" bestFit="1" customWidth="1"/>
    <col min="14607" max="14607" width="7" style="55" customWidth="1"/>
    <col min="14608" max="14608" width="5.42578125" style="55" customWidth="1"/>
    <col min="14609" max="14609" width="5" style="55" customWidth="1"/>
    <col min="14610" max="14610" width="6" style="55" bestFit="1" customWidth="1"/>
    <col min="14611" max="14611" width="6.140625" style="55" customWidth="1"/>
    <col min="14612" max="14612" width="16.5703125" style="55" customWidth="1"/>
    <col min="14613" max="14853" width="11.42578125" style="55"/>
    <col min="14854" max="14854" width="3.85546875" style="55" customWidth="1"/>
    <col min="14855" max="14855" width="49.7109375" style="55" customWidth="1"/>
    <col min="14856" max="14856" width="29.42578125" style="55" customWidth="1"/>
    <col min="14857" max="14857" width="6.28515625" style="55" customWidth="1"/>
    <col min="14858" max="14858" width="4.28515625" style="55" customWidth="1"/>
    <col min="14859" max="14859" width="6.42578125" style="55" customWidth="1"/>
    <col min="14860" max="14860" width="3.28515625" style="55" customWidth="1"/>
    <col min="14861" max="14861" width="6" style="55" customWidth="1"/>
    <col min="14862" max="14862" width="5.7109375" style="55" bestFit="1" customWidth="1"/>
    <col min="14863" max="14863" width="7" style="55" customWidth="1"/>
    <col min="14864" max="14864" width="5.42578125" style="55" customWidth="1"/>
    <col min="14865" max="14865" width="5" style="55" customWidth="1"/>
    <col min="14866" max="14866" width="6" style="55" bestFit="1" customWidth="1"/>
    <col min="14867" max="14867" width="6.140625" style="55" customWidth="1"/>
    <col min="14868" max="14868" width="16.5703125" style="55" customWidth="1"/>
    <col min="14869" max="15109" width="11.42578125" style="55"/>
    <col min="15110" max="15110" width="3.85546875" style="55" customWidth="1"/>
    <col min="15111" max="15111" width="49.7109375" style="55" customWidth="1"/>
    <col min="15112" max="15112" width="29.42578125" style="55" customWidth="1"/>
    <col min="15113" max="15113" width="6.28515625" style="55" customWidth="1"/>
    <col min="15114" max="15114" width="4.28515625" style="55" customWidth="1"/>
    <col min="15115" max="15115" width="6.42578125" style="55" customWidth="1"/>
    <col min="15116" max="15116" width="3.28515625" style="55" customWidth="1"/>
    <col min="15117" max="15117" width="6" style="55" customWidth="1"/>
    <col min="15118" max="15118" width="5.7109375" style="55" bestFit="1" customWidth="1"/>
    <col min="15119" max="15119" width="7" style="55" customWidth="1"/>
    <col min="15120" max="15120" width="5.42578125" style="55" customWidth="1"/>
    <col min="15121" max="15121" width="5" style="55" customWidth="1"/>
    <col min="15122" max="15122" width="6" style="55" bestFit="1" customWidth="1"/>
    <col min="15123" max="15123" width="6.140625" style="55" customWidth="1"/>
    <col min="15124" max="15124" width="16.5703125" style="55" customWidth="1"/>
    <col min="15125" max="15365" width="11.42578125" style="55"/>
    <col min="15366" max="15366" width="3.85546875" style="55" customWidth="1"/>
    <col min="15367" max="15367" width="49.7109375" style="55" customWidth="1"/>
    <col min="15368" max="15368" width="29.42578125" style="55" customWidth="1"/>
    <col min="15369" max="15369" width="6.28515625" style="55" customWidth="1"/>
    <col min="15370" max="15370" width="4.28515625" style="55" customWidth="1"/>
    <col min="15371" max="15371" width="6.42578125" style="55" customWidth="1"/>
    <col min="15372" max="15372" width="3.28515625" style="55" customWidth="1"/>
    <col min="15373" max="15373" width="6" style="55" customWidth="1"/>
    <col min="15374" max="15374" width="5.7109375" style="55" bestFit="1" customWidth="1"/>
    <col min="15375" max="15375" width="7" style="55" customWidth="1"/>
    <col min="15376" max="15376" width="5.42578125" style="55" customWidth="1"/>
    <col min="15377" max="15377" width="5" style="55" customWidth="1"/>
    <col min="15378" max="15378" width="6" style="55" bestFit="1" customWidth="1"/>
    <col min="15379" max="15379" width="6.140625" style="55" customWidth="1"/>
    <col min="15380" max="15380" width="16.5703125" style="55" customWidth="1"/>
    <col min="15381" max="15621" width="11.42578125" style="55"/>
    <col min="15622" max="15622" width="3.85546875" style="55" customWidth="1"/>
    <col min="15623" max="15623" width="49.7109375" style="55" customWidth="1"/>
    <col min="15624" max="15624" width="29.42578125" style="55" customWidth="1"/>
    <col min="15625" max="15625" width="6.28515625" style="55" customWidth="1"/>
    <col min="15626" max="15626" width="4.28515625" style="55" customWidth="1"/>
    <col min="15627" max="15627" width="6.42578125" style="55" customWidth="1"/>
    <col min="15628" max="15628" width="3.28515625" style="55" customWidth="1"/>
    <col min="15629" max="15629" width="6" style="55" customWidth="1"/>
    <col min="15630" max="15630" width="5.7109375" style="55" bestFit="1" customWidth="1"/>
    <col min="15631" max="15631" width="7" style="55" customWidth="1"/>
    <col min="15632" max="15632" width="5.42578125" style="55" customWidth="1"/>
    <col min="15633" max="15633" width="5" style="55" customWidth="1"/>
    <col min="15634" max="15634" width="6" style="55" bestFit="1" customWidth="1"/>
    <col min="15635" max="15635" width="6.140625" style="55" customWidth="1"/>
    <col min="15636" max="15636" width="16.5703125" style="55" customWidth="1"/>
    <col min="15637" max="15877" width="11.42578125" style="55"/>
    <col min="15878" max="15878" width="3.85546875" style="55" customWidth="1"/>
    <col min="15879" max="15879" width="49.7109375" style="55" customWidth="1"/>
    <col min="15880" max="15880" width="29.42578125" style="55" customWidth="1"/>
    <col min="15881" max="15881" width="6.28515625" style="55" customWidth="1"/>
    <col min="15882" max="15882" width="4.28515625" style="55" customWidth="1"/>
    <col min="15883" max="15883" width="6.42578125" style="55" customWidth="1"/>
    <col min="15884" max="15884" width="3.28515625" style="55" customWidth="1"/>
    <col min="15885" max="15885" width="6" style="55" customWidth="1"/>
    <col min="15886" max="15886" width="5.7109375" style="55" bestFit="1" customWidth="1"/>
    <col min="15887" max="15887" width="7" style="55" customWidth="1"/>
    <col min="15888" max="15888" width="5.42578125" style="55" customWidth="1"/>
    <col min="15889" max="15889" width="5" style="55" customWidth="1"/>
    <col min="15890" max="15890" width="6" style="55" bestFit="1" customWidth="1"/>
    <col min="15891" max="15891" width="6.140625" style="55" customWidth="1"/>
    <col min="15892" max="15892" width="16.5703125" style="55" customWidth="1"/>
    <col min="15893" max="16133" width="11.42578125" style="55"/>
    <col min="16134" max="16134" width="3.85546875" style="55" customWidth="1"/>
    <col min="16135" max="16135" width="49.7109375" style="55" customWidth="1"/>
    <col min="16136" max="16136" width="29.42578125" style="55" customWidth="1"/>
    <col min="16137" max="16137" width="6.28515625" style="55" customWidth="1"/>
    <col min="16138" max="16138" width="4.28515625" style="55" customWidth="1"/>
    <col min="16139" max="16139" width="6.42578125" style="55" customWidth="1"/>
    <col min="16140" max="16140" width="3.28515625" style="55" customWidth="1"/>
    <col min="16141" max="16141" width="6" style="55" customWidth="1"/>
    <col min="16142" max="16142" width="5.7109375" style="55" bestFit="1" customWidth="1"/>
    <col min="16143" max="16143" width="7" style="55" customWidth="1"/>
    <col min="16144" max="16144" width="5.42578125" style="55" customWidth="1"/>
    <col min="16145" max="16145" width="5" style="55" customWidth="1"/>
    <col min="16146" max="16146" width="6" style="55" bestFit="1" customWidth="1"/>
    <col min="16147" max="16147" width="6.140625" style="55" customWidth="1"/>
    <col min="16148" max="16148" width="16.5703125" style="55" customWidth="1"/>
    <col min="16149" max="16384" width="11.42578125" style="55"/>
  </cols>
  <sheetData>
    <row r="1" spans="1:28" ht="15" customHeight="1">
      <c r="B1" s="5845" t="str">
        <f>'Recap Sheet'!A1</f>
        <v>South Carolina School Food Service Purchasing Alliance,Inc</v>
      </c>
      <c r="C1" s="5845"/>
      <c r="D1" s="5845"/>
      <c r="E1" s="5845"/>
      <c r="F1" s="5845"/>
      <c r="G1" s="5845"/>
      <c r="H1" s="5845"/>
      <c r="I1" s="5845"/>
      <c r="J1" s="5845"/>
      <c r="K1" s="5845"/>
      <c r="L1" s="5845"/>
      <c r="M1" s="5845"/>
    </row>
    <row r="2" spans="1:28" ht="15" customHeight="1" thickBot="1">
      <c r="B2" s="5865" t="str">
        <f>'Recap Sheet'!A2</f>
        <v>Solicitation #B00002425</v>
      </c>
      <c r="C2" s="5865"/>
      <c r="D2" s="5169"/>
      <c r="E2" s="5170"/>
      <c r="F2" s="5866" t="str">
        <f>'Recap Sheet'!B2</f>
        <v>Bid Period: August 1, 2024 - July 31, 2025</v>
      </c>
      <c r="G2" s="5866"/>
      <c r="H2" s="5866"/>
      <c r="I2" s="5866"/>
      <c r="J2" s="5866"/>
      <c r="K2" s="5866"/>
      <c r="L2" s="5866"/>
      <c r="M2" s="5866"/>
      <c r="N2" s="5171"/>
      <c r="O2" s="5171"/>
      <c r="P2" s="5171"/>
      <c r="Q2" s="5171"/>
      <c r="R2" s="5171"/>
      <c r="S2" s="3969"/>
      <c r="T2" s="3969"/>
      <c r="U2" s="3969"/>
      <c r="V2" s="5078"/>
      <c r="W2" s="3969"/>
      <c r="X2" s="3969"/>
      <c r="Y2" s="3969"/>
      <c r="Z2" s="3969"/>
    </row>
    <row r="3" spans="1:28" ht="18" customHeight="1" thickBot="1">
      <c r="A3" s="990"/>
      <c r="B3" s="1157" t="str">
        <f>'Recap Sheet'!A3</f>
        <v xml:space="preserve">School Food Authority or Agency Name: </v>
      </c>
      <c r="C3" s="215"/>
      <c r="D3" s="175"/>
      <c r="E3" s="1682"/>
      <c r="F3" s="5871"/>
      <c r="G3" s="5871"/>
      <c r="H3" s="5871"/>
      <c r="I3" s="5871"/>
      <c r="J3" s="5871"/>
      <c r="K3" s="5871"/>
      <c r="L3" s="5871"/>
      <c r="M3" s="5871"/>
      <c r="N3" s="5871"/>
      <c r="O3" s="2359"/>
      <c r="P3" s="2359"/>
      <c r="Q3" s="2359"/>
      <c r="R3" s="1157"/>
      <c r="S3" s="215"/>
      <c r="T3" s="215"/>
      <c r="U3" s="215"/>
      <c r="V3" s="5167"/>
      <c r="W3" s="215"/>
      <c r="X3" s="215"/>
      <c r="Y3" s="5168"/>
      <c r="Z3" s="5168"/>
    </row>
    <row r="4" spans="1:28" s="6" customFormat="1" ht="18.75" customHeight="1" thickBot="1">
      <c r="A4" s="2223">
        <v>8001</v>
      </c>
      <c r="B4" s="991" t="str">
        <f>'Recap Sheet'!B3</f>
        <v>Lexington Richland School District Five</v>
      </c>
      <c r="C4" s="992" t="s">
        <v>19</v>
      </c>
      <c r="D4" s="177"/>
      <c r="E4" s="993"/>
      <c r="F4" s="5867">
        <f>'Recap Sheet'!B4</f>
        <v>0</v>
      </c>
      <c r="G4" s="5868"/>
      <c r="H4" s="5868"/>
      <c r="I4" s="5868"/>
      <c r="J4" s="5868"/>
      <c r="K4" s="5868"/>
      <c r="L4" s="5868"/>
      <c r="M4" s="5868"/>
      <c r="N4" s="5869"/>
      <c r="O4" s="2358"/>
      <c r="P4" s="2358"/>
      <c r="Q4" s="2358"/>
      <c r="R4" s="994"/>
      <c r="S4" s="2544" t="s">
        <v>121</v>
      </c>
      <c r="T4" s="996"/>
      <c r="U4" s="996"/>
      <c r="V4" s="996"/>
      <c r="W4" s="996"/>
      <c r="X4" s="997"/>
      <c r="Y4" s="997"/>
      <c r="Z4" s="997"/>
    </row>
    <row r="5" spans="1:28" s="6" customFormat="1" ht="15" customHeight="1" thickBot="1">
      <c r="A5" s="2223">
        <v>10000</v>
      </c>
      <c r="B5" s="998" t="s">
        <v>20</v>
      </c>
      <c r="C5" s="897" t="s">
        <v>2791</v>
      </c>
      <c r="D5" s="2256"/>
      <c r="E5" s="999"/>
      <c r="F5" s="1000"/>
      <c r="G5" s="5870" t="s">
        <v>0</v>
      </c>
      <c r="H5" s="5870"/>
      <c r="I5" s="5870"/>
      <c r="J5" s="5870"/>
      <c r="K5" s="5870"/>
      <c r="L5" s="1001">
        <f>'Recap Sheet'!B5</f>
        <v>0</v>
      </c>
      <c r="M5" s="1002"/>
      <c r="N5" s="898"/>
      <c r="O5" s="2370" t="s">
        <v>2742</v>
      </c>
      <c r="P5" s="5856" t="s">
        <v>2750</v>
      </c>
      <c r="Q5" s="5862" t="s">
        <v>2751</v>
      </c>
      <c r="R5" s="3480" t="s">
        <v>1156</v>
      </c>
      <c r="S5" s="146" t="s">
        <v>122</v>
      </c>
      <c r="T5" s="60" t="s">
        <v>121</v>
      </c>
      <c r="U5" s="60" t="s">
        <v>1314</v>
      </c>
      <c r="V5" s="2504" t="s">
        <v>2777</v>
      </c>
      <c r="W5" s="201"/>
      <c r="X5" s="60" t="s">
        <v>123</v>
      </c>
      <c r="Y5" s="60" t="s">
        <v>3075</v>
      </c>
      <c r="Z5" s="60" t="s">
        <v>3075</v>
      </c>
    </row>
    <row r="6" spans="1:28" ht="15" customHeight="1">
      <c r="A6" s="2145" t="s">
        <v>2244</v>
      </c>
      <c r="B6" s="217"/>
      <c r="C6" s="129" t="s">
        <v>2794</v>
      </c>
      <c r="D6" s="2252" t="s">
        <v>2281</v>
      </c>
      <c r="E6" s="900" t="s">
        <v>21</v>
      </c>
      <c r="F6" s="60" t="s">
        <v>22</v>
      </c>
      <c r="G6" s="60" t="s">
        <v>23</v>
      </c>
      <c r="H6" s="77" t="s">
        <v>24</v>
      </c>
      <c r="I6" s="60" t="s">
        <v>25</v>
      </c>
      <c r="J6" s="60" t="s">
        <v>26</v>
      </c>
      <c r="K6" s="77" t="s">
        <v>27</v>
      </c>
      <c r="L6" s="60" t="s">
        <v>28</v>
      </c>
      <c r="M6" s="106" t="s">
        <v>29</v>
      </c>
      <c r="N6" s="111" t="s">
        <v>30</v>
      </c>
      <c r="O6" s="2371" t="s">
        <v>2743</v>
      </c>
      <c r="P6" s="5857"/>
      <c r="Q6" s="5863"/>
      <c r="R6" s="105" t="s">
        <v>1149</v>
      </c>
      <c r="S6" s="146" t="s">
        <v>124</v>
      </c>
      <c r="T6" s="60" t="s">
        <v>1151</v>
      </c>
      <c r="U6" s="60" t="s">
        <v>3032</v>
      </c>
      <c r="V6" s="60" t="s">
        <v>2776</v>
      </c>
      <c r="W6" s="60" t="s">
        <v>123</v>
      </c>
      <c r="X6" s="60" t="s">
        <v>125</v>
      </c>
      <c r="Y6" s="60" t="s">
        <v>3076</v>
      </c>
      <c r="Z6" s="60" t="s">
        <v>3076</v>
      </c>
    </row>
    <row r="7" spans="1:28" ht="15" customHeight="1" thickBot="1">
      <c r="A7" s="2225" t="s">
        <v>2245</v>
      </c>
      <c r="B7" s="1003"/>
      <c r="C7" s="2539" t="s">
        <v>2795</v>
      </c>
      <c r="D7" s="17" t="s">
        <v>31</v>
      </c>
      <c r="E7" s="902" t="s">
        <v>31</v>
      </c>
      <c r="F7" s="98" t="s">
        <v>32</v>
      </c>
      <c r="G7" s="98" t="s">
        <v>33</v>
      </c>
      <c r="H7" s="99" t="s">
        <v>34</v>
      </c>
      <c r="I7" s="98" t="s">
        <v>35</v>
      </c>
      <c r="J7" s="98" t="s">
        <v>27</v>
      </c>
      <c r="K7" s="99" t="s">
        <v>36</v>
      </c>
      <c r="L7" s="98" t="s">
        <v>37</v>
      </c>
      <c r="M7" s="98" t="s">
        <v>36</v>
      </c>
      <c r="N7" s="100" t="s">
        <v>27</v>
      </c>
      <c r="O7" s="2372" t="s">
        <v>31</v>
      </c>
      <c r="P7" s="5858"/>
      <c r="Q7" s="5864"/>
      <c r="R7" s="120" t="s">
        <v>1150</v>
      </c>
      <c r="S7" s="143" t="s">
        <v>126</v>
      </c>
      <c r="T7" s="98" t="s">
        <v>1152</v>
      </c>
      <c r="U7" s="98" t="s">
        <v>3033</v>
      </c>
      <c r="V7" s="98" t="s">
        <v>2775</v>
      </c>
      <c r="W7" s="163" t="s">
        <v>36</v>
      </c>
      <c r="X7" s="163" t="s">
        <v>38</v>
      </c>
      <c r="Y7" s="163" t="s">
        <v>3306</v>
      </c>
      <c r="Z7" s="163" t="s">
        <v>3306</v>
      </c>
    </row>
    <row r="8" spans="1:28" ht="15" customHeight="1" thickBot="1">
      <c r="A8" s="1004"/>
      <c r="B8" s="1004" t="s">
        <v>78</v>
      </c>
      <c r="C8" s="903"/>
      <c r="D8" s="10"/>
      <c r="E8" s="904"/>
      <c r="F8" s="905"/>
      <c r="G8" s="906"/>
      <c r="H8" s="907"/>
      <c r="I8" s="908"/>
      <c r="J8" s="909"/>
      <c r="K8" s="910"/>
      <c r="L8" s="911"/>
      <c r="M8" s="912"/>
      <c r="N8" s="913"/>
      <c r="O8" s="2542" t="s">
        <v>5</v>
      </c>
      <c r="P8" s="761"/>
      <c r="Q8" s="2542">
        <v>100193</v>
      </c>
      <c r="R8" s="2543"/>
      <c r="S8" s="2543" t="s">
        <v>2768</v>
      </c>
      <c r="T8" s="761"/>
      <c r="U8" s="4826">
        <v>1.4044000000000001</v>
      </c>
      <c r="V8" s="4366"/>
      <c r="W8" s="761"/>
      <c r="X8" s="762"/>
      <c r="Y8" s="1006"/>
      <c r="Z8" s="1006"/>
    </row>
    <row r="9" spans="1:28" ht="15" customHeight="1" thickBot="1">
      <c r="A9" s="3080"/>
      <c r="B9" s="3080"/>
      <c r="C9" s="3084"/>
      <c r="D9" s="3082"/>
      <c r="E9" s="3081"/>
      <c r="F9" s="4514"/>
      <c r="G9" s="4510"/>
      <c r="H9" s="4465"/>
      <c r="I9" s="4515"/>
      <c r="J9" s="4469"/>
      <c r="K9" s="4516"/>
      <c r="L9" s="4517"/>
      <c r="M9" s="4508"/>
      <c r="N9" s="4518"/>
      <c r="O9" s="4549"/>
      <c r="P9" s="1416"/>
      <c r="Q9" s="3088"/>
      <c r="R9" s="4550"/>
      <c r="S9" s="4546"/>
      <c r="T9" s="4551"/>
      <c r="U9" s="2545"/>
      <c r="V9" s="4552"/>
      <c r="W9" s="1416"/>
      <c r="X9" s="762"/>
      <c r="Y9" s="1006"/>
      <c r="Z9" s="1006"/>
    </row>
    <row r="10" spans="1:28" ht="15" customHeight="1" thickBot="1">
      <c r="A10" s="4097">
        <v>8001</v>
      </c>
      <c r="B10" s="4095" t="s">
        <v>80</v>
      </c>
      <c r="C10" s="1449" t="s">
        <v>2340</v>
      </c>
      <c r="D10" s="3750">
        <v>13012</v>
      </c>
      <c r="E10" s="4478"/>
      <c r="F10" s="4499" t="s">
        <v>1080</v>
      </c>
      <c r="G10" s="2186">
        <v>96</v>
      </c>
      <c r="H10" s="1007">
        <v>20</v>
      </c>
      <c r="I10" s="2437">
        <f>ROUND($H$10*$G$10/G10,2)</f>
        <v>20</v>
      </c>
      <c r="J10" s="4121" t="s">
        <v>39</v>
      </c>
      <c r="K10" s="4071">
        <v>69.8</v>
      </c>
      <c r="L10" s="2803">
        <f>IF(OR(ISBLANK(K10),K10=0,H10=0,ISBLANK(H10)),,ROUND(K10+$L$5,2))</f>
        <v>69.8</v>
      </c>
      <c r="M10" s="4009">
        <f>ROUND(I10*L10,2)</f>
        <v>1396</v>
      </c>
      <c r="N10" s="3807">
        <f>ROUND(L10/G10,4)</f>
        <v>0.72709999999999997</v>
      </c>
      <c r="O10" s="2556"/>
      <c r="P10" s="2557"/>
      <c r="Q10" s="2556"/>
      <c r="R10" s="2565"/>
      <c r="S10" s="3980"/>
      <c r="T10" s="3622"/>
      <c r="U10" s="4533"/>
      <c r="V10" s="4368"/>
      <c r="W10" s="3887"/>
      <c r="X10" s="4127"/>
      <c r="Y10" s="3807"/>
      <c r="Z10" s="3807"/>
    </row>
    <row r="11" spans="1:28" ht="15" customHeight="1">
      <c r="A11" s="1449"/>
      <c r="B11" s="217" t="s">
        <v>81</v>
      </c>
      <c r="C11" s="217" t="s">
        <v>2343</v>
      </c>
      <c r="D11" s="275">
        <v>7046</v>
      </c>
      <c r="E11" s="1009"/>
      <c r="F11" s="225" t="s">
        <v>1080</v>
      </c>
      <c r="G11" s="226">
        <v>103</v>
      </c>
      <c r="H11" s="1008"/>
      <c r="I11" s="225">
        <f>ROUND($H$10*$G$10/G11,2)</f>
        <v>18.64</v>
      </c>
      <c r="J11" s="225" t="s">
        <v>39</v>
      </c>
      <c r="K11" s="241"/>
      <c r="L11" s="965">
        <f>IF(OR(ISBLANK(K11),K11=0,H10=0,ISBLANK(H10)),,ROUND(K11+$L$5,2))</f>
        <v>0</v>
      </c>
      <c r="M11" s="538">
        <f>ROUND(I11*L11,2)</f>
        <v>0</v>
      </c>
      <c r="N11" s="3807">
        <f>ROUND(L11/G11,4)</f>
        <v>0</v>
      </c>
      <c r="O11" s="2412"/>
      <c r="P11" s="4189"/>
      <c r="Q11" s="2489"/>
      <c r="R11" s="3070"/>
      <c r="S11" s="2548"/>
      <c r="T11" s="3618"/>
      <c r="U11" s="3474"/>
      <c r="V11" s="4368"/>
      <c r="W11" s="1115"/>
      <c r="X11" s="2826"/>
      <c r="Y11" s="2549"/>
      <c r="Z11" s="2549"/>
    </row>
    <row r="12" spans="1:28" ht="15" customHeight="1">
      <c r="A12" s="1302"/>
      <c r="B12" s="1334" t="s">
        <v>1174</v>
      </c>
      <c r="C12" s="3521"/>
      <c r="D12" s="3419"/>
      <c r="E12" s="3399"/>
      <c r="F12" s="3785"/>
      <c r="G12" s="3786"/>
      <c r="H12" s="915"/>
      <c r="I12" s="225"/>
      <c r="J12" s="225" t="s">
        <v>39</v>
      </c>
      <c r="K12" s="286"/>
      <c r="L12" s="299"/>
      <c r="M12" s="300"/>
      <c r="N12" s="3808"/>
      <c r="O12" s="2413"/>
      <c r="P12" s="2360"/>
      <c r="Q12" s="2413"/>
      <c r="R12" s="3070"/>
      <c r="S12" s="2548"/>
      <c r="T12" s="3618"/>
      <c r="U12" s="3474"/>
      <c r="V12" s="4368"/>
      <c r="W12" s="1115"/>
      <c r="X12" s="2826"/>
      <c r="Y12" s="2549"/>
      <c r="Z12" s="2549"/>
    </row>
    <row r="13" spans="1:28" ht="15" customHeight="1" thickBot="1">
      <c r="A13" s="1302"/>
      <c r="B13" s="388" t="s">
        <v>1170</v>
      </c>
      <c r="C13" s="466" t="s">
        <v>65</v>
      </c>
      <c r="D13" s="1086"/>
      <c r="E13" s="301"/>
      <c r="F13" s="491" t="s">
        <v>65</v>
      </c>
      <c r="G13" s="916" t="s">
        <v>65</v>
      </c>
      <c r="H13" s="917"/>
      <c r="I13" s="491" t="s">
        <v>65</v>
      </c>
      <c r="J13" s="491" t="s">
        <v>65</v>
      </c>
      <c r="K13" s="470"/>
      <c r="L13" s="918" t="s">
        <v>65</v>
      </c>
      <c r="M13" s="919" t="s">
        <v>65</v>
      </c>
      <c r="N13" s="3809" t="s">
        <v>65</v>
      </c>
      <c r="O13" s="2414"/>
      <c r="P13" s="198"/>
      <c r="Q13" s="2414"/>
      <c r="R13" s="1221"/>
      <c r="S13" s="568" t="s">
        <v>65</v>
      </c>
      <c r="T13" s="3125" t="s">
        <v>65</v>
      </c>
      <c r="U13" s="1865"/>
      <c r="V13" s="4369"/>
      <c r="W13" s="1088"/>
      <c r="X13" s="4312"/>
      <c r="Y13" s="3877"/>
      <c r="Z13" s="3877"/>
    </row>
    <row r="14" spans="1:28" ht="15" customHeight="1" thickBot="1">
      <c r="A14" s="2213">
        <v>8002</v>
      </c>
      <c r="B14" s="221" t="s">
        <v>1081</v>
      </c>
      <c r="C14" s="920" t="s">
        <v>2340</v>
      </c>
      <c r="D14" s="275">
        <v>12013</v>
      </c>
      <c r="E14" s="764"/>
      <c r="F14" s="921" t="s">
        <v>1220</v>
      </c>
      <c r="G14" s="258">
        <v>40</v>
      </c>
      <c r="H14" s="1010">
        <v>100</v>
      </c>
      <c r="I14" s="270">
        <f>ROUND($H$14*$G$14/G14,2)</f>
        <v>100</v>
      </c>
      <c r="J14" s="475" t="s">
        <v>39</v>
      </c>
      <c r="K14" s="922">
        <v>39.5</v>
      </c>
      <c r="L14" s="272">
        <f>IF(OR(ISBLANK(K14),K14=0,H14=0,ISBLANK(H14)),,ROUND(K14+$L$5,2))</f>
        <v>39.5</v>
      </c>
      <c r="M14" s="253">
        <f>ROUND(I14*L14,2)</f>
        <v>3950</v>
      </c>
      <c r="N14" s="3807">
        <f>ROUND(L14/G14,4)</f>
        <v>0.98750000000000004</v>
      </c>
      <c r="O14" s="649">
        <v>12307</v>
      </c>
      <c r="P14" s="1648" t="s">
        <v>2796</v>
      </c>
      <c r="Q14" s="2547">
        <v>80</v>
      </c>
      <c r="R14" s="3160">
        <v>32</v>
      </c>
      <c r="S14" s="2548">
        <v>22.8</v>
      </c>
      <c r="T14" s="3618">
        <f>ROUND($U$8*S14,2)</f>
        <v>32.020000000000003</v>
      </c>
      <c r="U14" s="3634">
        <f>IF(ISBLANK(O14),,R14+T14)</f>
        <v>64.02000000000001</v>
      </c>
      <c r="V14" s="4367" t="s">
        <v>2778</v>
      </c>
      <c r="W14" s="2727" t="b">
        <f>IF(ISNUMBER(K14),IF(V14="Y",(K14-T14)))</f>
        <v>0</v>
      </c>
      <c r="X14" s="2826">
        <f>W14/G14</f>
        <v>0</v>
      </c>
      <c r="Y14" s="2549">
        <f>IF(V14="N",IF(ISNUMBER(R14),(R14)/Q14))</f>
        <v>0.4</v>
      </c>
      <c r="Z14" s="2549">
        <f>IF(V14="N",IF(ISNUMBER(R14),U14/Q14))</f>
        <v>0.80025000000000013</v>
      </c>
    </row>
    <row r="15" spans="1:28" ht="15" customHeight="1">
      <c r="A15" s="2017"/>
      <c r="B15" s="923" t="s">
        <v>1752</v>
      </c>
      <c r="C15" s="924"/>
      <c r="D15" s="275"/>
      <c r="E15" s="764"/>
      <c r="F15" s="921"/>
      <c r="G15" s="258"/>
      <c r="H15" s="925"/>
      <c r="I15" s="926" t="s">
        <v>65</v>
      </c>
      <c r="J15" s="295" t="s">
        <v>65</v>
      </c>
      <c r="K15" s="286"/>
      <c r="L15" s="231" t="s">
        <v>65</v>
      </c>
      <c r="M15" s="305" t="s">
        <v>65</v>
      </c>
      <c r="N15" s="3810" t="s">
        <v>65</v>
      </c>
      <c r="O15" s="2415"/>
      <c r="P15" s="2379"/>
      <c r="Q15" s="2415"/>
      <c r="R15" s="946"/>
      <c r="S15" s="2548"/>
      <c r="T15" s="3618"/>
      <c r="U15" s="3474"/>
      <c r="V15" s="4368"/>
      <c r="W15" s="1115"/>
      <c r="X15" s="2826"/>
      <c r="Y15" s="2549"/>
      <c r="Z15" s="2549"/>
      <c r="AB15" s="55" t="s">
        <v>473</v>
      </c>
    </row>
    <row r="16" spans="1:28" ht="15" customHeight="1">
      <c r="A16" s="1302"/>
      <c r="B16" s="1334" t="s">
        <v>1753</v>
      </c>
      <c r="C16" s="928" t="s">
        <v>65</v>
      </c>
      <c r="D16" s="275"/>
      <c r="E16" s="301" t="s">
        <v>65</v>
      </c>
      <c r="F16" s="929" t="s">
        <v>65</v>
      </c>
      <c r="G16" s="604" t="s">
        <v>89</v>
      </c>
      <c r="H16" s="925"/>
      <c r="I16" s="926" t="s">
        <v>65</v>
      </c>
      <c r="J16" s="357" t="s">
        <v>65</v>
      </c>
      <c r="K16" s="930"/>
      <c r="L16" s="358" t="s">
        <v>65</v>
      </c>
      <c r="M16" s="305" t="s">
        <v>65</v>
      </c>
      <c r="N16" s="3810" t="s">
        <v>65</v>
      </c>
      <c r="O16" s="2377"/>
      <c r="P16" s="2629"/>
      <c r="Q16" s="2719"/>
      <c r="R16" s="946"/>
      <c r="S16" s="2548" t="s">
        <v>65</v>
      </c>
      <c r="T16" s="3618" t="s">
        <v>65</v>
      </c>
      <c r="U16" s="3474"/>
      <c r="V16" s="4368"/>
      <c r="W16" s="1115" t="s">
        <v>65</v>
      </c>
      <c r="X16" s="2826" t="s">
        <v>65</v>
      </c>
      <c r="Y16" s="2549" t="s">
        <v>65</v>
      </c>
      <c r="Z16" s="2549" t="s">
        <v>65</v>
      </c>
    </row>
    <row r="17" spans="1:26" ht="15" customHeight="1" thickBot="1">
      <c r="A17" s="2216"/>
      <c r="B17" s="218" t="s">
        <v>1070</v>
      </c>
      <c r="C17" s="932" t="s">
        <v>65</v>
      </c>
      <c r="D17" s="416"/>
      <c r="E17" s="301"/>
      <c r="F17" s="933" t="s">
        <v>65</v>
      </c>
      <c r="G17" s="934" t="s">
        <v>65</v>
      </c>
      <c r="H17" s="925"/>
      <c r="I17" s="495" t="s">
        <v>65</v>
      </c>
      <c r="J17" s="496" t="s">
        <v>65</v>
      </c>
      <c r="K17" s="322"/>
      <c r="L17" s="935" t="s">
        <v>65</v>
      </c>
      <c r="M17" s="364" t="s">
        <v>65</v>
      </c>
      <c r="N17" s="3811" t="s">
        <v>65</v>
      </c>
      <c r="O17" s="2477"/>
      <c r="P17" s="1697"/>
      <c r="Q17" s="2569"/>
      <c r="R17" s="1221"/>
      <c r="S17" s="568" t="s">
        <v>65</v>
      </c>
      <c r="T17" s="3125" t="s">
        <v>65</v>
      </c>
      <c r="U17" s="1865"/>
      <c r="V17" s="4369"/>
      <c r="W17" s="1088" t="s">
        <v>65</v>
      </c>
      <c r="X17" s="4312" t="s">
        <v>65</v>
      </c>
      <c r="Y17" s="3636" t="s">
        <v>65</v>
      </c>
      <c r="Z17" s="3636" t="s">
        <v>65</v>
      </c>
    </row>
    <row r="18" spans="1:26" ht="15" customHeight="1" thickBot="1">
      <c r="A18" s="2212">
        <v>8003</v>
      </c>
      <c r="B18" s="1534" t="s">
        <v>1082</v>
      </c>
      <c r="C18" s="920" t="s">
        <v>2340</v>
      </c>
      <c r="D18" s="275">
        <v>12105</v>
      </c>
      <c r="E18" s="764"/>
      <c r="F18" s="921" t="s">
        <v>1220</v>
      </c>
      <c r="G18" s="258">
        <v>64</v>
      </c>
      <c r="H18" s="1010">
        <v>50</v>
      </c>
      <c r="I18" s="270">
        <f>ROUND($H$18*$G$18/G18,2)</f>
        <v>50</v>
      </c>
      <c r="J18" s="475" t="s">
        <v>39</v>
      </c>
      <c r="K18" s="922">
        <v>50.7</v>
      </c>
      <c r="L18" s="272">
        <f>IF(OR(ISBLANK(K18),K18=0,H18=0,ISBLANK(H18)),,ROUND(K18+$L$5,2))</f>
        <v>50.7</v>
      </c>
      <c r="M18" s="253">
        <f>ROUND(I18*L18,2)</f>
        <v>2535</v>
      </c>
      <c r="N18" s="3807">
        <f>ROUND(L18/G18,4)</f>
        <v>0.79220000000000002</v>
      </c>
      <c r="O18" s="1131">
        <v>12302</v>
      </c>
      <c r="P18" s="2746" t="s">
        <v>2797</v>
      </c>
      <c r="Q18" s="2562">
        <v>256</v>
      </c>
      <c r="R18" s="3162">
        <v>78.400000000000006</v>
      </c>
      <c r="S18" s="2548">
        <v>64</v>
      </c>
      <c r="T18" s="3618">
        <f>ROUND($U$8*S18,2)</f>
        <v>89.88</v>
      </c>
      <c r="U18" s="3634">
        <f>IF(ISBLANK(O18),,R18+T18)</f>
        <v>168.28</v>
      </c>
      <c r="V18" s="4367" t="s">
        <v>2778</v>
      </c>
      <c r="W18" s="1115" t="b">
        <f>IF(ISNUMBER(K18),IF(V18="Y",(K18-T18)))</f>
        <v>0</v>
      </c>
      <c r="X18" s="2826">
        <f>W18/G18</f>
        <v>0</v>
      </c>
      <c r="Y18" s="2549">
        <f>IF(V18="N",IF(ISNUMBER(R18),(R18)/Q18))</f>
        <v>0.30625000000000002</v>
      </c>
      <c r="Z18" s="2549">
        <f>IF(V18="N",IF(ISNUMBER(R18),U18/Q18))</f>
        <v>0.65734375</v>
      </c>
    </row>
    <row r="19" spans="1:26" ht="15" customHeight="1">
      <c r="A19" s="1302"/>
      <c r="B19" s="1260" t="s">
        <v>1754</v>
      </c>
      <c r="C19" s="924"/>
      <c r="D19" s="275"/>
      <c r="E19" s="764"/>
      <c r="F19" s="921"/>
      <c r="G19" s="258"/>
      <c r="H19" s="925"/>
      <c r="I19" s="926" t="s">
        <v>65</v>
      </c>
      <c r="J19" s="295" t="s">
        <v>65</v>
      </c>
      <c r="K19" s="286"/>
      <c r="L19" s="231" t="s">
        <v>65</v>
      </c>
      <c r="M19" s="305" t="s">
        <v>65</v>
      </c>
      <c r="N19" s="3810" t="s">
        <v>65</v>
      </c>
      <c r="O19" s="2480"/>
      <c r="P19" s="477"/>
      <c r="Q19" s="2486"/>
      <c r="R19" s="946"/>
      <c r="S19" s="2548"/>
      <c r="T19" s="3618"/>
      <c r="U19" s="3474"/>
      <c r="V19" s="4368"/>
      <c r="W19" s="1115"/>
      <c r="X19" s="2826"/>
      <c r="Y19" s="2549"/>
      <c r="Z19" s="2549"/>
    </row>
    <row r="20" spans="1:26" ht="15" customHeight="1">
      <c r="A20" s="1302"/>
      <c r="B20" s="438" t="s">
        <v>1755</v>
      </c>
      <c r="C20" s="928" t="s">
        <v>65</v>
      </c>
      <c r="D20" s="275"/>
      <c r="E20" s="301" t="s">
        <v>65</v>
      </c>
      <c r="F20" s="929" t="s">
        <v>65</v>
      </c>
      <c r="G20" s="604" t="s">
        <v>89</v>
      </c>
      <c r="H20" s="925"/>
      <c r="I20" s="926" t="s">
        <v>65</v>
      </c>
      <c r="J20" s="357" t="s">
        <v>65</v>
      </c>
      <c r="K20" s="930"/>
      <c r="L20" s="358" t="s">
        <v>65</v>
      </c>
      <c r="M20" s="305" t="s">
        <v>65</v>
      </c>
      <c r="N20" s="3810" t="s">
        <v>65</v>
      </c>
      <c r="O20" s="649"/>
      <c r="P20" s="1648"/>
      <c r="Q20" s="1648"/>
      <c r="R20" s="946"/>
      <c r="S20" s="2548" t="s">
        <v>65</v>
      </c>
      <c r="T20" s="3618" t="s">
        <v>65</v>
      </c>
      <c r="U20" s="3474"/>
      <c r="V20" s="4368"/>
      <c r="W20" s="1115" t="s">
        <v>65</v>
      </c>
      <c r="X20" s="2826" t="s">
        <v>65</v>
      </c>
      <c r="Y20" s="2549" t="s">
        <v>65</v>
      </c>
      <c r="Z20" s="2549" t="s">
        <v>65</v>
      </c>
    </row>
    <row r="21" spans="1:26" ht="15" customHeight="1" thickBot="1">
      <c r="A21" s="937"/>
      <c r="B21" s="936" t="s">
        <v>1070</v>
      </c>
      <c r="C21" s="937"/>
      <c r="D21" s="416"/>
      <c r="E21" s="938"/>
      <c r="F21" s="939"/>
      <c r="G21" s="320"/>
      <c r="H21" s="940"/>
      <c r="I21" s="941"/>
      <c r="J21" s="319"/>
      <c r="K21" s="363"/>
      <c r="L21" s="935"/>
      <c r="M21" s="364"/>
      <c r="N21" s="3811"/>
      <c r="O21" s="2570"/>
      <c r="P21" s="2571"/>
      <c r="Q21" s="2571"/>
      <c r="R21" s="1221"/>
      <c r="S21" s="568" t="s">
        <v>65</v>
      </c>
      <c r="T21" s="3125" t="s">
        <v>65</v>
      </c>
      <c r="U21" s="1865"/>
      <c r="V21" s="4369"/>
      <c r="W21" s="1088" t="s">
        <v>65</v>
      </c>
      <c r="X21" s="4312" t="s">
        <v>65</v>
      </c>
      <c r="Y21" s="3636" t="s">
        <v>65</v>
      </c>
      <c r="Z21" s="3636" t="s">
        <v>65</v>
      </c>
    </row>
    <row r="22" spans="1:26" ht="15" customHeight="1" thickBot="1">
      <c r="A22" s="2213">
        <v>8004</v>
      </c>
      <c r="B22" s="221" t="s">
        <v>1265</v>
      </c>
      <c r="C22" s="920" t="s">
        <v>4488</v>
      </c>
      <c r="D22" s="275">
        <v>10000019256</v>
      </c>
      <c r="E22" s="764"/>
      <c r="F22" s="957" t="s">
        <v>3657</v>
      </c>
      <c r="G22" s="555">
        <v>85</v>
      </c>
      <c r="H22" s="1010"/>
      <c r="I22" s="270">
        <f>ROUND(H22*G22/G22,2)</f>
        <v>0</v>
      </c>
      <c r="J22" s="475" t="s">
        <v>39</v>
      </c>
      <c r="K22" s="5830">
        <v>87.86</v>
      </c>
      <c r="L22" s="272">
        <f>IF(OR(ISBLANK(K22),K22=0,H22=0,ISBLANK(H22)),,ROUND(K22+$L$5,2))</f>
        <v>0</v>
      </c>
      <c r="M22" s="253">
        <f>ROUND(I22*L22,2)</f>
        <v>0</v>
      </c>
      <c r="N22" s="3807"/>
      <c r="O22" s="2563">
        <v>10000016904</v>
      </c>
      <c r="P22" s="3346" t="s">
        <v>3657</v>
      </c>
      <c r="Q22" s="2564">
        <v>85</v>
      </c>
      <c r="R22" s="3162">
        <v>39.5</v>
      </c>
      <c r="S22" s="2548">
        <v>17.37</v>
      </c>
      <c r="T22" s="3619">
        <f>ROUND($U$8*S22,2)</f>
        <v>24.39</v>
      </c>
      <c r="U22" s="3634">
        <f>IF(ISBLANK(O22),,R22+T22)</f>
        <v>63.89</v>
      </c>
      <c r="V22" s="4370" t="s">
        <v>2778</v>
      </c>
      <c r="W22" s="1115" t="b">
        <f>IF(ISNUMBER(K22),IF(V22="Y",(K22-T22)))</f>
        <v>0</v>
      </c>
      <c r="X22" s="2826">
        <f>W22/G22</f>
        <v>0</v>
      </c>
      <c r="Y22" s="2549">
        <f>IF(V22="N",IF(ISNUMBER(R22),(R22)/Q22))</f>
        <v>0.46470588235294119</v>
      </c>
      <c r="Z22" s="2549">
        <f>IF(V22="N",IF(ISNUMBER(R22),U22/Q22))</f>
        <v>0.75164705882352945</v>
      </c>
    </row>
    <row r="23" spans="1:26" ht="15" customHeight="1">
      <c r="A23" s="1197"/>
      <c r="B23" s="217" t="s">
        <v>1756</v>
      </c>
      <c r="C23" s="217" t="s">
        <v>2319</v>
      </c>
      <c r="D23" s="2845" t="s">
        <v>2344</v>
      </c>
      <c r="E23" s="764"/>
      <c r="F23" s="969" t="s">
        <v>1267</v>
      </c>
      <c r="G23" s="226">
        <v>138</v>
      </c>
      <c r="H23" s="940"/>
      <c r="I23" s="270">
        <f>ROUND(H22*G22/G23,2)</f>
        <v>0</v>
      </c>
      <c r="J23" s="225" t="s">
        <v>39</v>
      </c>
      <c r="K23" s="241">
        <v>107.79</v>
      </c>
      <c r="L23" s="965">
        <f>IF(OR(ISBLANK(K23),K23=0,H22=0,ISBLANK(H22)),,ROUND(K23+$L$5,2))</f>
        <v>0</v>
      </c>
      <c r="M23" s="538">
        <f>ROUND(I23*L23,2)</f>
        <v>0</v>
      </c>
      <c r="N23" s="3807">
        <f>ROUND(L23/G23,4)</f>
        <v>0</v>
      </c>
      <c r="O23" s="2494" t="s">
        <v>2345</v>
      </c>
      <c r="P23" s="242" t="s">
        <v>2798</v>
      </c>
      <c r="Q23" s="2495">
        <v>138</v>
      </c>
      <c r="R23" s="3160"/>
      <c r="S23" s="2548">
        <v>19.100000000000001</v>
      </c>
      <c r="T23" s="3618">
        <f>ROUND($U$8*S23,2)</f>
        <v>26.82</v>
      </c>
      <c r="U23" s="3474">
        <f>IF(ISBLANK(O23),,R23+T23)</f>
        <v>26.82</v>
      </c>
      <c r="V23" s="4367" t="s">
        <v>2778</v>
      </c>
      <c r="W23" s="1115" t="b">
        <f>IF(ISNUMBER(K23),IF(V23="Y",(K23-T23)))</f>
        <v>0</v>
      </c>
      <c r="X23" s="2826">
        <f>W23/G23</f>
        <v>0</v>
      </c>
      <c r="Y23" s="2549" t="b">
        <f>IF(V23="N",IF(ISNUMBER(R23),(R23)/Q23))</f>
        <v>0</v>
      </c>
      <c r="Z23" s="2549" t="b">
        <f>IF(V23="N",IF(ISNUMBER(R23),U23/Q23))</f>
        <v>0</v>
      </c>
    </row>
    <row r="24" spans="1:26" ht="15" customHeight="1">
      <c r="A24" s="1197"/>
      <c r="B24" s="219" t="s">
        <v>1757</v>
      </c>
      <c r="C24" s="219"/>
      <c r="D24" s="275"/>
      <c r="E24" s="301"/>
      <c r="F24" s="1019"/>
      <c r="G24" s="884"/>
      <c r="H24" s="1020"/>
      <c r="I24" s="1021"/>
      <c r="J24" s="1022"/>
      <c r="K24" s="349"/>
      <c r="L24" s="534"/>
      <c r="M24" s="973"/>
      <c r="N24" s="3807"/>
      <c r="O24" s="649"/>
      <c r="P24" s="1648"/>
      <c r="Q24" s="3310"/>
      <c r="R24" s="3258"/>
      <c r="S24" s="3126"/>
      <c r="T24" s="3620"/>
      <c r="U24" s="3474"/>
      <c r="V24" s="4371"/>
      <c r="W24" s="2853"/>
      <c r="X24" s="2951"/>
      <c r="Y24" s="3127"/>
      <c r="Z24" s="3127"/>
    </row>
    <row r="25" spans="1:26" ht="15" customHeight="1">
      <c r="A25" s="1197"/>
      <c r="B25" s="217" t="s">
        <v>1758</v>
      </c>
      <c r="C25" s="217"/>
      <c r="D25" s="275"/>
      <c r="E25" s="301"/>
      <c r="F25" s="1019"/>
      <c r="G25" s="884"/>
      <c r="H25" s="925"/>
      <c r="I25" s="1023"/>
      <c r="J25" s="1022"/>
      <c r="K25" s="349"/>
      <c r="L25" s="534"/>
      <c r="M25" s="973"/>
      <c r="N25" s="3807"/>
      <c r="O25" s="1341"/>
      <c r="P25" s="2747"/>
      <c r="Q25" s="1341"/>
      <c r="R25" s="2749"/>
      <c r="S25" s="3128"/>
      <c r="T25" s="3621"/>
      <c r="U25" s="2934"/>
      <c r="V25" s="4372"/>
      <c r="W25" s="275"/>
      <c r="X25" s="2826"/>
      <c r="Y25" s="3127"/>
      <c r="Z25" s="3127"/>
    </row>
    <row r="26" spans="1:26" ht="15" customHeight="1" thickBot="1">
      <c r="A26" s="1086"/>
      <c r="B26" s="388" t="s">
        <v>1266</v>
      </c>
      <c r="C26" s="466"/>
      <c r="D26" s="416"/>
      <c r="E26" s="425"/>
      <c r="F26" s="975"/>
      <c r="G26" s="465"/>
      <c r="H26" s="728"/>
      <c r="I26" s="341"/>
      <c r="J26" s="729"/>
      <c r="K26" s="552"/>
      <c r="L26" s="553"/>
      <c r="M26" s="554"/>
      <c r="N26" s="3812"/>
      <c r="O26" s="1714"/>
      <c r="P26" s="2787"/>
      <c r="Q26" s="341"/>
      <c r="R26" s="2737"/>
      <c r="S26" s="2174"/>
      <c r="T26" s="2240"/>
      <c r="U26" s="1086"/>
      <c r="V26" s="4373"/>
      <c r="W26" s="1086"/>
      <c r="X26" s="2881"/>
      <c r="Y26" s="3129"/>
      <c r="Z26" s="3129"/>
    </row>
    <row r="27" spans="1:26" ht="15" customHeight="1" thickBot="1">
      <c r="A27" s="1490">
        <v>8005</v>
      </c>
      <c r="B27" s="480" t="s">
        <v>1268</v>
      </c>
      <c r="C27" s="438" t="s">
        <v>4488</v>
      </c>
      <c r="D27" s="275">
        <v>10000044531</v>
      </c>
      <c r="E27" s="764"/>
      <c r="F27" s="921" t="s">
        <v>1269</v>
      </c>
      <c r="G27" s="258">
        <v>100</v>
      </c>
      <c r="H27" s="1010">
        <v>100</v>
      </c>
      <c r="I27" s="270">
        <f>ROUND(H27*G27/G27,2)</f>
        <v>100</v>
      </c>
      <c r="J27" s="257" t="s">
        <v>39</v>
      </c>
      <c r="K27" s="279"/>
      <c r="L27" s="272">
        <f>IF(OR(ISBLANK(K27),K27=0,H27=0,ISBLANK(H27)),,ROUND(K27+$L$5,2))</f>
        <v>0</v>
      </c>
      <c r="M27" s="641">
        <f>ROUND(L27*I27,2)</f>
        <v>0</v>
      </c>
      <c r="N27" s="3807">
        <f>ROUND(L27/G27,4)</f>
        <v>0</v>
      </c>
      <c r="O27" s="2551"/>
      <c r="P27" s="2552"/>
      <c r="Q27" s="2552"/>
      <c r="R27" s="2565"/>
      <c r="S27" s="2603"/>
      <c r="T27" s="3622"/>
      <c r="U27" s="3634"/>
      <c r="V27" s="4368"/>
      <c r="W27" s="2605"/>
      <c r="X27" s="2828"/>
      <c r="Y27" s="2549"/>
      <c r="Z27" s="2549"/>
    </row>
    <row r="28" spans="1:26" ht="15" customHeight="1">
      <c r="A28" s="1197"/>
      <c r="B28" s="217" t="s">
        <v>1759</v>
      </c>
      <c r="C28" s="55" t="s">
        <v>2315</v>
      </c>
      <c r="D28" s="275" t="s">
        <v>2347</v>
      </c>
      <c r="E28" s="1027"/>
      <c r="F28" s="1028" t="s">
        <v>1270</v>
      </c>
      <c r="G28" s="3787">
        <v>208</v>
      </c>
      <c r="I28" s="2337">
        <f>ROUND(H27*G27/G28,2)</f>
        <v>48.08</v>
      </c>
      <c r="J28" s="2258" t="s">
        <v>39</v>
      </c>
      <c r="K28" s="241"/>
      <c r="L28" s="965">
        <f>IF(OR(ISBLANK(K28),K28=0,H27=0,ISBLANK(H27)),,ROUND(K28+$L$5,2))</f>
        <v>0</v>
      </c>
      <c r="M28" s="538">
        <f>ROUND(I28*L28,2)</f>
        <v>0</v>
      </c>
      <c r="N28" s="3807">
        <f>ROUND(L28/G28,4)</f>
        <v>0</v>
      </c>
      <c r="O28" s="2437" t="s">
        <v>2346</v>
      </c>
      <c r="P28" s="2746" t="s">
        <v>2799</v>
      </c>
      <c r="Q28" s="2437">
        <v>208</v>
      </c>
      <c r="R28" s="3645"/>
      <c r="S28" s="3131">
        <v>29.12</v>
      </c>
      <c r="T28" s="3131">
        <f>ROUND($U$8*S28,2)</f>
        <v>40.9</v>
      </c>
      <c r="U28" s="3131">
        <f>IF(ISBLANK(O28),,R28+T28)</f>
        <v>40.9</v>
      </c>
      <c r="V28" s="4374" t="s">
        <v>2778</v>
      </c>
      <c r="W28" s="3630" t="b">
        <f>IF(ISNUMBER(K28),IF(V28="Y",(K28-T28)))</f>
        <v>0</v>
      </c>
      <c r="X28" s="4335">
        <f>W28/G28</f>
        <v>0</v>
      </c>
      <c r="Y28" s="4336" t="b">
        <f>IF(V28="N",IF(ISNUMBER(R28),(R28)/Q28))</f>
        <v>0</v>
      </c>
      <c r="Z28" s="4336" t="b">
        <f>IF(V28="N",IF(ISNUMBER(R28),U28/Q28))</f>
        <v>0</v>
      </c>
    </row>
    <row r="29" spans="1:26" ht="15" customHeight="1">
      <c r="A29" s="275"/>
      <c r="B29" s="438" t="s">
        <v>1760</v>
      </c>
      <c r="C29" s="219" t="s">
        <v>2335</v>
      </c>
      <c r="D29" s="275" t="s">
        <v>2348</v>
      </c>
      <c r="E29" s="764"/>
      <c r="F29" s="921" t="s">
        <v>1271</v>
      </c>
      <c r="G29" s="3787">
        <v>216</v>
      </c>
      <c r="I29" s="2337">
        <f>ROUND(H27*G27/G29,2)</f>
        <v>46.3</v>
      </c>
      <c r="J29" s="2258" t="s">
        <v>39</v>
      </c>
      <c r="K29" s="1525">
        <v>111.49</v>
      </c>
      <c r="L29" s="2583">
        <f>IF(OR(ISBLANK(K29),K29=0,H27=0,ISBLANK(H27)),,ROUND(K29+$L$5,2))</f>
        <v>111.49</v>
      </c>
      <c r="M29" s="2584">
        <f t="shared" ref="M29" si="0">ROUND(L29*I29,2)</f>
        <v>5161.99</v>
      </c>
      <c r="N29" s="3810">
        <f>ROUND(L29/G29,4)</f>
        <v>0.51619999999999999</v>
      </c>
      <c r="O29" s="1341" t="s">
        <v>2349</v>
      </c>
      <c r="P29" s="2747" t="s">
        <v>2800</v>
      </c>
      <c r="Q29" s="1341">
        <v>216</v>
      </c>
      <c r="R29" s="3645">
        <v>60.15</v>
      </c>
      <c r="S29" s="3131">
        <v>36.19</v>
      </c>
      <c r="T29" s="3131">
        <f>ROUND($U$8*S29,2)</f>
        <v>50.83</v>
      </c>
      <c r="U29" s="3131">
        <f>IF(ISBLANK(O29),,R29+T29)</f>
        <v>110.97999999999999</v>
      </c>
      <c r="V29" s="4374" t="s">
        <v>2778</v>
      </c>
      <c r="W29" s="3630" t="b">
        <f>IF(ISNUMBER(K29),IF(V29="Y",(K29-T29)))</f>
        <v>0</v>
      </c>
      <c r="X29" s="4335">
        <f>W29/G29</f>
        <v>0</v>
      </c>
      <c r="Y29" s="4337">
        <f>IF(V29="N",IF(ISNUMBER(R29),(R29)/Q29))</f>
        <v>0.27847222222222223</v>
      </c>
      <c r="Z29" s="4337">
        <f>IF(V29="N",IF(ISNUMBER(R29),U29/Q29))</f>
        <v>0.5137962962962962</v>
      </c>
    </row>
    <row r="30" spans="1:26" ht="15" customHeight="1">
      <c r="A30" s="275"/>
      <c r="B30" s="438" t="s">
        <v>1761</v>
      </c>
      <c r="D30" s="275"/>
      <c r="E30" s="2635"/>
      <c r="F30" s="3785"/>
      <c r="G30" s="3786"/>
      <c r="I30" s="2337"/>
      <c r="J30" s="2258"/>
      <c r="K30" s="2582"/>
      <c r="L30" s="2583"/>
      <c r="M30" s="2584"/>
      <c r="N30" s="3808"/>
      <c r="O30" s="1341"/>
      <c r="P30" s="2747"/>
      <c r="Q30" s="1341"/>
      <c r="R30" s="3635"/>
      <c r="S30" s="3131"/>
      <c r="T30" s="3131"/>
      <c r="U30" s="3131"/>
      <c r="V30" s="4375"/>
      <c r="W30" s="3630"/>
      <c r="X30" s="4335"/>
      <c r="Y30" s="4337"/>
      <c r="Z30" s="4337"/>
    </row>
    <row r="31" spans="1:26" ht="15" customHeight="1">
      <c r="A31" s="275"/>
      <c r="B31" s="2053" t="s">
        <v>1762</v>
      </c>
      <c r="C31" s="219"/>
      <c r="D31" s="275"/>
      <c r="E31" s="2550"/>
      <c r="F31" s="1028"/>
      <c r="G31" s="815"/>
      <c r="H31" s="940"/>
      <c r="I31" s="2437"/>
      <c r="J31" s="2578"/>
      <c r="K31" s="2579"/>
      <c r="L31" s="2580"/>
      <c r="M31" s="2581"/>
      <c r="N31" s="3808"/>
      <c r="O31" s="2551"/>
      <c r="P31" s="2552"/>
      <c r="Q31" s="2552"/>
      <c r="R31" s="946"/>
      <c r="S31" s="2548"/>
      <c r="T31" s="3618"/>
      <c r="U31" s="3474"/>
      <c r="V31" s="4368"/>
      <c r="W31" s="1115"/>
      <c r="X31" s="2826"/>
      <c r="Y31" s="2549"/>
      <c r="Z31" s="2549"/>
    </row>
    <row r="32" spans="1:26" ht="15" customHeight="1">
      <c r="A32" s="275"/>
      <c r="B32" s="3521"/>
      <c r="C32" s="438"/>
      <c r="D32" s="275"/>
      <c r="E32" s="2548"/>
      <c r="F32" s="921"/>
      <c r="G32" s="258"/>
      <c r="H32" s="940"/>
      <c r="I32" s="270"/>
      <c r="J32" s="972"/>
      <c r="K32" s="349"/>
      <c r="L32" s="304"/>
      <c r="M32" s="305"/>
      <c r="N32" s="3810"/>
      <c r="O32" s="2419"/>
      <c r="P32" s="2361"/>
      <c r="Q32" s="3633"/>
      <c r="R32" s="2576"/>
      <c r="S32" s="2548"/>
      <c r="T32" s="3618"/>
      <c r="U32" s="3474"/>
      <c r="V32" s="4368"/>
      <c r="W32" s="1115"/>
      <c r="X32" s="2826"/>
      <c r="Y32" s="2549"/>
      <c r="Z32" s="2549"/>
    </row>
    <row r="33" spans="1:26" ht="15" customHeight="1" thickBot="1">
      <c r="A33" s="1086"/>
      <c r="B33" s="17"/>
      <c r="C33" s="466"/>
      <c r="D33" s="416"/>
      <c r="E33" s="425"/>
      <c r="F33" s="975"/>
      <c r="G33" s="465"/>
      <c r="H33" s="728"/>
      <c r="I33" s="341"/>
      <c r="J33" s="729"/>
      <c r="K33" s="552"/>
      <c r="L33" s="553"/>
      <c r="M33" s="554"/>
      <c r="N33" s="3812"/>
      <c r="O33" s="2483"/>
      <c r="P33" s="396"/>
      <c r="Q33" s="2492"/>
      <c r="R33" s="2737"/>
      <c r="S33" s="2174"/>
      <c r="T33" s="2240"/>
      <c r="U33" s="1086"/>
      <c r="V33" s="4373"/>
      <c r="W33" s="1086"/>
      <c r="X33" s="2881"/>
      <c r="Y33" s="3129"/>
      <c r="Z33" s="3129"/>
    </row>
    <row r="34" spans="1:26" ht="15" customHeight="1" thickBot="1">
      <c r="A34" s="2212">
        <v>8006</v>
      </c>
      <c r="B34" s="1807" t="s">
        <v>1083</v>
      </c>
      <c r="C34" s="914" t="s">
        <v>4466</v>
      </c>
      <c r="D34" s="3165">
        <v>90070247190454</v>
      </c>
      <c r="E34" s="764"/>
      <c r="F34" s="1029" t="s">
        <v>1085</v>
      </c>
      <c r="G34" s="695">
        <v>20</v>
      </c>
      <c r="H34" s="1010">
        <v>50</v>
      </c>
      <c r="I34" s="270">
        <f>ROUND(H34*G34/G34,2)</f>
        <v>50</v>
      </c>
      <c r="J34" s="225" t="s">
        <v>39</v>
      </c>
      <c r="K34" s="279">
        <f>G34*K35</f>
        <v>58</v>
      </c>
      <c r="L34" s="304">
        <f>IF(OR(ISBLANK(K34),K34=0,H34=0,ISBLANK(H34)),,ROUND(K34+$L$5,2))</f>
        <v>58</v>
      </c>
      <c r="M34" s="305">
        <f>ROUND(L34*I34,2)</f>
        <v>2900</v>
      </c>
      <c r="N34" s="3810">
        <f>ROUND(L34/G34,4)</f>
        <v>2.9</v>
      </c>
      <c r="O34" s="2554"/>
      <c r="P34" s="2555"/>
      <c r="Q34" s="2554"/>
      <c r="R34" s="2565"/>
      <c r="S34" s="2603"/>
      <c r="T34" s="3622"/>
      <c r="U34" s="3634"/>
      <c r="V34" s="3433"/>
      <c r="W34" s="2605"/>
      <c r="X34" s="2828"/>
      <c r="Y34" s="2549"/>
      <c r="Z34" s="2549"/>
    </row>
    <row r="35" spans="1:26" ht="15" customHeight="1">
      <c r="A35" s="2160"/>
      <c r="B35" s="271" t="s">
        <v>1084</v>
      </c>
      <c r="C35" s="5565"/>
      <c r="D35" s="5566"/>
      <c r="E35" s="5581"/>
      <c r="F35" s="5567"/>
      <c r="G35" s="5568"/>
      <c r="H35" s="940"/>
      <c r="I35" s="270" t="s">
        <v>4467</v>
      </c>
      <c r="J35" s="225"/>
      <c r="K35" s="346">
        <v>2.9</v>
      </c>
      <c r="L35" s="272"/>
      <c r="M35" s="253"/>
      <c r="N35" s="3807"/>
      <c r="O35" s="2573"/>
      <c r="P35" s="2748"/>
      <c r="Q35" s="2573"/>
      <c r="R35" s="2565"/>
      <c r="S35" s="2603" t="s">
        <v>65</v>
      </c>
      <c r="T35" s="3623"/>
      <c r="U35" s="3474"/>
      <c r="V35" s="4368"/>
      <c r="W35" s="2605"/>
      <c r="X35" s="2828"/>
      <c r="Y35" s="2549"/>
      <c r="Z35" s="2549"/>
    </row>
    <row r="36" spans="1:26" ht="15" customHeight="1">
      <c r="A36" s="2177"/>
      <c r="B36" s="944"/>
      <c r="C36" s="945"/>
      <c r="D36" s="3165"/>
      <c r="E36" s="2548"/>
      <c r="F36" s="5146"/>
      <c r="G36" s="3185"/>
      <c r="H36" s="1013"/>
      <c r="I36" s="1113"/>
      <c r="J36" s="251"/>
      <c r="K36" s="410"/>
      <c r="L36" s="965"/>
      <c r="M36" s="538"/>
      <c r="N36" s="3807"/>
      <c r="O36" s="2422"/>
      <c r="P36" s="2772"/>
      <c r="Q36" s="2525"/>
      <c r="R36" s="2565"/>
      <c r="S36" s="2603" t="s">
        <v>65</v>
      </c>
      <c r="T36" s="3622"/>
      <c r="U36" s="3474"/>
      <c r="V36" s="3433"/>
      <c r="W36" s="2605"/>
      <c r="X36" s="2828"/>
      <c r="Y36" s="2549"/>
      <c r="Z36" s="2549"/>
    </row>
    <row r="37" spans="1:26" ht="15" customHeight="1">
      <c r="A37" s="2177"/>
      <c r="B37" s="944"/>
      <c r="C37" s="945" t="s">
        <v>2350</v>
      </c>
      <c r="D37" s="275">
        <v>2328</v>
      </c>
      <c r="E37" s="764"/>
      <c r="F37" s="942" t="s">
        <v>1086</v>
      </c>
      <c r="G37" s="476">
        <v>18</v>
      </c>
      <c r="H37" s="925"/>
      <c r="I37" s="270">
        <f>ROUND(H34*G34/G37,2)</f>
        <v>55.56</v>
      </c>
      <c r="J37" s="257" t="s">
        <v>39</v>
      </c>
      <c r="K37" s="241"/>
      <c r="L37" s="965">
        <f>IF(OR(ISBLANK(K37),K37=0,H34=0,ISBLANK(H34)),,ROUND(K37+$L$5,2))</f>
        <v>0</v>
      </c>
      <c r="M37" s="538">
        <f t="shared" ref="M37" si="1">ROUND(I37*L37,2)</f>
        <v>0</v>
      </c>
      <c r="N37" s="3807">
        <f>ROUND(L37/G37,4)</f>
        <v>0</v>
      </c>
      <c r="O37" s="2055"/>
      <c r="P37" s="280"/>
      <c r="Q37" s="2055"/>
      <c r="R37" s="2565"/>
      <c r="S37" s="2824" t="s">
        <v>65</v>
      </c>
      <c r="T37" s="3475"/>
      <c r="U37" s="3072"/>
      <c r="V37" s="4376"/>
      <c r="W37" s="3506"/>
      <c r="X37" s="4310"/>
      <c r="Y37" s="3632"/>
      <c r="Z37" s="3632"/>
    </row>
    <row r="38" spans="1:26" ht="15" customHeight="1" thickBot="1">
      <c r="A38" s="937"/>
      <c r="B38" s="936" t="s">
        <v>1216</v>
      </c>
      <c r="C38" s="937"/>
      <c r="D38" s="416"/>
      <c r="E38" s="938"/>
      <c r="F38" s="939"/>
      <c r="G38" s="320"/>
      <c r="H38" s="728"/>
      <c r="I38" s="941"/>
      <c r="J38" s="319"/>
      <c r="K38" s="363"/>
      <c r="L38" s="935"/>
      <c r="M38" s="364"/>
      <c r="N38" s="3811"/>
      <c r="O38" s="2553"/>
      <c r="P38" s="849"/>
      <c r="Q38" s="1644"/>
      <c r="R38" s="1221"/>
      <c r="S38" s="568" t="s">
        <v>65</v>
      </c>
      <c r="T38" s="3125" t="s">
        <v>65</v>
      </c>
      <c r="U38" s="1865"/>
      <c r="V38" s="4369"/>
      <c r="W38" s="2599" t="s">
        <v>65</v>
      </c>
      <c r="X38" s="4338" t="s">
        <v>65</v>
      </c>
      <c r="Y38" s="3129" t="s">
        <v>65</v>
      </c>
      <c r="Z38" s="3129" t="s">
        <v>65</v>
      </c>
    </row>
    <row r="39" spans="1:26" ht="15" customHeight="1" thickBot="1">
      <c r="A39" s="1490">
        <v>8007</v>
      </c>
      <c r="B39" s="480" t="s">
        <v>84</v>
      </c>
      <c r="C39" s="438" t="s">
        <v>4482</v>
      </c>
      <c r="D39" s="275">
        <v>23258</v>
      </c>
      <c r="E39" s="764"/>
      <c r="F39" s="921"/>
      <c r="G39" s="258"/>
      <c r="H39" s="1007">
        <v>50</v>
      </c>
      <c r="I39" s="270" t="e">
        <f>ROUND(H39*G39/G39,2)</f>
        <v>#DIV/0!</v>
      </c>
      <c r="J39" s="257" t="s">
        <v>39</v>
      </c>
      <c r="K39" s="279"/>
      <c r="L39" s="272">
        <f>IF(OR(ISBLANK(K39),K39=0,H39=0,ISBLANK(H39)),,ROUND(K39+$L$5,2))</f>
        <v>0</v>
      </c>
      <c r="M39" s="253" t="e">
        <f>ROUND(I39*L39,2)</f>
        <v>#DIV/0!</v>
      </c>
      <c r="N39" s="3807" t="e">
        <f>ROUND(L39/G39,4)</f>
        <v>#DIV/0!</v>
      </c>
      <c r="O39" s="2577"/>
      <c r="P39" s="2565"/>
      <c r="Q39" s="2577"/>
      <c r="R39" s="3130"/>
      <c r="S39" s="2603" t="s">
        <v>65</v>
      </c>
      <c r="T39" s="2604"/>
      <c r="U39" s="3616"/>
      <c r="V39" s="4368"/>
      <c r="W39" s="2605"/>
      <c r="X39" s="2828"/>
      <c r="Y39" s="2549"/>
      <c r="Z39" s="2549"/>
    </row>
    <row r="40" spans="1:26" ht="15" customHeight="1" thickBot="1">
      <c r="A40" s="1086"/>
      <c r="B40" s="901" t="s">
        <v>85</v>
      </c>
      <c r="C40" s="466" t="s">
        <v>2351</v>
      </c>
      <c r="D40" s="1086">
        <v>21057</v>
      </c>
      <c r="E40" s="1031"/>
      <c r="F40" s="2286" t="s">
        <v>86</v>
      </c>
      <c r="G40" s="465">
        <v>120</v>
      </c>
      <c r="H40" s="978"/>
      <c r="I40" s="979">
        <f>ROUND($H$39*$G$39/G40,2)</f>
        <v>0</v>
      </c>
      <c r="J40" s="319" t="s">
        <v>39</v>
      </c>
      <c r="K40" s="962">
        <v>48.75</v>
      </c>
      <c r="L40" s="935">
        <f>IF(OR(ISBLANK(K40),H39=0,ISBLANK(H39)),,ROUND(K40+$L$5,2))</f>
        <v>48.75</v>
      </c>
      <c r="M40" s="364">
        <f>ROUND(L40*I40,2)</f>
        <v>0</v>
      </c>
      <c r="N40" s="3811">
        <f>ROUND(L40/G40,4)</f>
        <v>0.40629999999999999</v>
      </c>
      <c r="O40" s="2570"/>
      <c r="P40" s="727"/>
      <c r="Q40" s="727"/>
      <c r="R40" s="2596"/>
      <c r="S40" s="2587" t="s">
        <v>65</v>
      </c>
      <c r="T40" s="2862"/>
      <c r="U40" s="3617"/>
      <c r="V40" s="4379"/>
      <c r="W40" s="2599"/>
      <c r="X40" s="2881"/>
      <c r="Y40" s="2600"/>
      <c r="Z40" s="2600"/>
    </row>
    <row r="41" spans="1:26" ht="15" customHeight="1" thickBot="1">
      <c r="A41" s="1490">
        <v>8008</v>
      </c>
      <c r="B41" s="480" t="s">
        <v>3862</v>
      </c>
      <c r="C41" s="438" t="s">
        <v>3863</v>
      </c>
      <c r="D41" s="275">
        <v>31006</v>
      </c>
      <c r="E41" s="764"/>
      <c r="F41" s="921" t="s">
        <v>4469</v>
      </c>
      <c r="G41" s="258">
        <v>183</v>
      </c>
      <c r="H41" s="1007"/>
      <c r="I41" s="270">
        <f>ROUND(H41*G41/G41,2)</f>
        <v>0</v>
      </c>
      <c r="J41" s="257" t="s">
        <v>39</v>
      </c>
      <c r="K41" s="279">
        <v>88.27</v>
      </c>
      <c r="L41" s="272">
        <f>IF(OR(ISBLANK(K41),K41=0,H41=0,ISBLANK(H41)),,ROUND(K41+$L$5,2))</f>
        <v>0</v>
      </c>
      <c r="M41" s="253">
        <f>ROUND(I41*L41,2)</f>
        <v>0</v>
      </c>
      <c r="N41" s="3807">
        <f>ROUND(L41/G41,4)</f>
        <v>0</v>
      </c>
      <c r="O41" s="5333"/>
      <c r="P41" s="5333"/>
      <c r="Q41" s="5333"/>
      <c r="R41" s="5334"/>
      <c r="S41" s="5335"/>
      <c r="T41" s="4995"/>
      <c r="U41" s="4995"/>
      <c r="V41" s="4869"/>
      <c r="W41" s="4175"/>
      <c r="X41" s="4654"/>
      <c r="Y41" s="4654"/>
      <c r="Z41" s="3632"/>
    </row>
    <row r="42" spans="1:26" ht="15" customHeight="1">
      <c r="A42" s="3304"/>
      <c r="B42" s="3404" t="s">
        <v>3864</v>
      </c>
      <c r="C42" s="3404"/>
      <c r="D42" s="3304"/>
      <c r="E42" s="4395"/>
      <c r="F42" s="5331"/>
      <c r="G42" s="5340"/>
      <c r="H42" s="1435"/>
      <c r="I42" s="4251"/>
      <c r="J42" s="4667"/>
      <c r="K42" s="3401"/>
      <c r="L42" s="3408"/>
      <c r="M42" s="3409"/>
      <c r="N42" s="4207"/>
      <c r="O42" s="3310"/>
      <c r="P42" s="3310"/>
      <c r="Q42" s="3310"/>
      <c r="R42" s="5332"/>
      <c r="S42" s="4395"/>
      <c r="T42" s="4284"/>
      <c r="U42" s="4284"/>
      <c r="V42" s="5081"/>
      <c r="W42" s="3506"/>
      <c r="X42" s="4143"/>
      <c r="Y42" s="4143"/>
      <c r="Z42" s="3632"/>
    </row>
    <row r="43" spans="1:26" ht="15" customHeight="1">
      <c r="A43" s="3304"/>
      <c r="B43" s="3404" t="s">
        <v>3865</v>
      </c>
      <c r="C43" s="3404"/>
      <c r="D43" s="3304"/>
      <c r="E43" s="4395"/>
      <c r="F43" s="5331"/>
      <c r="G43" s="5340"/>
      <c r="H43" s="1435"/>
      <c r="I43" s="4251"/>
      <c r="J43" s="4667"/>
      <c r="K43" s="3401"/>
      <c r="L43" s="3408"/>
      <c r="M43" s="3409"/>
      <c r="N43" s="4207"/>
      <c r="O43" s="3310"/>
      <c r="P43" s="3310"/>
      <c r="Q43" s="3310"/>
      <c r="R43" s="5332"/>
      <c r="S43" s="4395"/>
      <c r="T43" s="4284"/>
      <c r="U43" s="4284"/>
      <c r="V43" s="5081"/>
      <c r="W43" s="3506"/>
      <c r="X43" s="4143"/>
      <c r="Y43" s="4143"/>
      <c r="Z43" s="3632"/>
    </row>
    <row r="44" spans="1:26" ht="15" customHeight="1" thickBot="1">
      <c r="A44" s="5336"/>
      <c r="B44" s="5337"/>
      <c r="C44" s="5337"/>
      <c r="D44" s="5336"/>
      <c r="E44" s="5580"/>
      <c r="F44" s="5338"/>
      <c r="G44" s="5339"/>
      <c r="H44" s="728"/>
      <c r="I44" s="941"/>
      <c r="J44" s="3768"/>
      <c r="K44" s="4634"/>
      <c r="L44" s="4176"/>
      <c r="M44" s="963"/>
      <c r="N44" s="4325"/>
      <c r="O44" s="2774"/>
      <c r="P44" s="2774"/>
      <c r="Q44" s="2774"/>
      <c r="R44" s="5341"/>
      <c r="S44" s="5342"/>
      <c r="T44" s="4153"/>
      <c r="U44" s="4153"/>
      <c r="V44" s="5343"/>
      <c r="W44" s="2794"/>
      <c r="X44" s="4312"/>
      <c r="Y44" s="4312"/>
      <c r="Z44" s="3129"/>
    </row>
    <row r="45" spans="1:26" ht="15.75" customHeight="1" thickBot="1">
      <c r="A45" s="4618"/>
      <c r="B45" s="5847" t="s">
        <v>3119</v>
      </c>
      <c r="C45" s="5847"/>
      <c r="D45" s="5847"/>
      <c r="E45" s="5847"/>
      <c r="F45" s="5847"/>
      <c r="G45" s="5847"/>
      <c r="H45" s="4619"/>
      <c r="I45" s="4619"/>
      <c r="J45" s="4619"/>
      <c r="K45" s="4619"/>
      <c r="L45" s="4619"/>
      <c r="M45" s="4620"/>
      <c r="N45" s="4621"/>
      <c r="O45" s="4619"/>
      <c r="P45" s="4619"/>
      <c r="Q45" s="4619"/>
      <c r="R45" s="4619"/>
      <c r="S45" s="4619"/>
      <c r="T45" s="4619"/>
      <c r="U45" s="4619"/>
      <c r="V45" s="4619"/>
      <c r="W45" s="4619"/>
      <c r="X45" s="4619"/>
      <c r="Y45" s="4622"/>
      <c r="Z45" s="4622"/>
    </row>
    <row r="46" spans="1:26" ht="15" customHeight="1" thickBot="1">
      <c r="A46" s="2212">
        <v>8009</v>
      </c>
      <c r="B46" s="1807" t="s">
        <v>1260</v>
      </c>
      <c r="C46" s="420" t="s">
        <v>40</v>
      </c>
      <c r="D46" s="278"/>
      <c r="E46" s="347"/>
      <c r="F46" s="267" t="s">
        <v>1520</v>
      </c>
      <c r="G46" s="258">
        <v>12</v>
      </c>
      <c r="H46" s="1007"/>
      <c r="I46" s="270">
        <f>ROUND($H$46*$G$46/G46,2)</f>
        <v>0</v>
      </c>
      <c r="J46" s="438" t="s">
        <v>39</v>
      </c>
      <c r="K46" s="346"/>
      <c r="L46" s="272"/>
      <c r="M46" s="253"/>
      <c r="N46" s="3807"/>
      <c r="O46" s="2556"/>
      <c r="P46" s="2557"/>
      <c r="Q46" s="2556"/>
      <c r="R46" s="2565"/>
      <c r="S46" s="3071"/>
      <c r="T46" s="3624"/>
      <c r="U46" s="2655"/>
      <c r="V46" s="4377"/>
      <c r="W46" s="2824"/>
      <c r="X46" s="4339"/>
      <c r="Y46" s="4340"/>
      <c r="Z46" s="4340"/>
    </row>
    <row r="47" spans="1:26" ht="15" customHeight="1">
      <c r="A47" s="1197"/>
      <c r="B47" s="271" t="s">
        <v>1087</v>
      </c>
      <c r="C47" s="1012" t="s">
        <v>41</v>
      </c>
      <c r="D47" s="1009"/>
      <c r="E47" s="1009"/>
      <c r="F47" s="1009"/>
      <c r="G47" s="1009"/>
      <c r="H47" s="1013"/>
      <c r="I47" s="404" t="e">
        <f>ROUND(H46*G46/G47,2)</f>
        <v>#DIV/0!</v>
      </c>
      <c r="J47" s="271" t="s">
        <v>39</v>
      </c>
      <c r="K47" s="279"/>
      <c r="L47" s="315">
        <f>IF(OR(ISBLANK(K47),K47=0,H46=0,ISBLANK(H46)),,ROUND(K47+$L$5,2))</f>
        <v>0</v>
      </c>
      <c r="M47" s="242" t="e">
        <f>ROUND(I47*L47,2)</f>
        <v>#DIV/0!</v>
      </c>
      <c r="N47" s="2549" t="e">
        <f>ROUND(L47/G47,4)</f>
        <v>#DIV/0!</v>
      </c>
      <c r="O47" s="2055"/>
      <c r="P47" s="280"/>
      <c r="Q47" s="2055"/>
      <c r="R47" s="946"/>
      <c r="S47" s="330"/>
      <c r="T47" s="3625"/>
      <c r="U47" s="3401"/>
      <c r="V47" s="4378"/>
      <c r="W47" s="310"/>
      <c r="X47" s="4341"/>
      <c r="Y47" s="4342"/>
      <c r="Z47" s="4342"/>
    </row>
    <row r="48" spans="1:26" ht="15" customHeight="1" thickBot="1">
      <c r="A48" s="937"/>
      <c r="B48" s="936" t="s">
        <v>1065</v>
      </c>
      <c r="C48" s="937"/>
      <c r="D48" s="1686"/>
      <c r="E48" s="938"/>
      <c r="F48" s="939"/>
      <c r="G48" s="320"/>
      <c r="H48" s="728"/>
      <c r="I48" s="941"/>
      <c r="J48" s="319"/>
      <c r="K48" s="363"/>
      <c r="L48" s="935"/>
      <c r="M48" s="364"/>
      <c r="N48" s="3811"/>
      <c r="O48" s="2566"/>
      <c r="P48" s="429"/>
      <c r="Q48" s="2567"/>
      <c r="R48" s="1221"/>
      <c r="S48" s="568" t="s">
        <v>65</v>
      </c>
      <c r="T48" s="3125" t="s">
        <v>65</v>
      </c>
      <c r="U48" s="1865"/>
      <c r="V48" s="4369"/>
      <c r="W48" s="2599" t="s">
        <v>65</v>
      </c>
      <c r="X48" s="4338" t="s">
        <v>65</v>
      </c>
      <c r="Y48" s="3129" t="s">
        <v>65</v>
      </c>
      <c r="Z48" s="3129" t="s">
        <v>65</v>
      </c>
    </row>
    <row r="49" spans="1:26" ht="15" customHeight="1" thickBot="1">
      <c r="A49" s="1086"/>
      <c r="B49" s="466"/>
      <c r="C49" s="466"/>
      <c r="D49" s="466"/>
      <c r="E49" s="425"/>
      <c r="F49" s="975"/>
      <c r="G49" s="465"/>
      <c r="H49" s="728"/>
      <c r="I49" s="341"/>
      <c r="J49" s="677" t="s">
        <v>48</v>
      </c>
      <c r="K49" s="1015"/>
      <c r="L49" s="1016"/>
      <c r="M49" s="554">
        <f>SUMIF(M10:M48,"&gt;0")</f>
        <v>15942.99</v>
      </c>
      <c r="N49" s="472"/>
      <c r="O49" s="2477"/>
      <c r="P49" s="2478"/>
      <c r="Q49" s="2478"/>
      <c r="R49" s="3545"/>
      <c r="S49" s="2174"/>
      <c r="T49" s="2174"/>
      <c r="U49" s="2174"/>
      <c r="V49" s="4380"/>
      <c r="W49" s="2174"/>
      <c r="X49" s="2174"/>
      <c r="Y49" s="3132"/>
      <c r="Z49" s="3132"/>
    </row>
    <row r="50" spans="1:26" ht="15" customHeight="1">
      <c r="O50" s="878"/>
      <c r="P50" s="878"/>
      <c r="Q50" s="878"/>
    </row>
  </sheetData>
  <sheetProtection selectLockedCells="1"/>
  <customSheetViews>
    <customSheetView guid="{F8F3C058-0B72-45B1-9471-FD232B18A87C}" showPageBreaks="1">
      <pane ySplit="9" topLeftCell="A32" activePane="bottomLeft" state="frozen"/>
      <selection pane="bottomLeft" activeCell="M49" sqref="M49"/>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showPageBreaks="1" fitToPage="1">
      <selection activeCell="C40" sqref="C40"/>
      <pageMargins left="0" right="0" top="0" bottom="0" header="0" footer="0"/>
      <pageSetup scale="92" fitToHeight="0" orientation="landscape" r:id="rId3"/>
      <headerFooter>
        <oddHeader>&amp;C&amp;16South Carolina Purchasing Alliance Lot A
&amp;R&amp;12&amp;A
2014</oddHeader>
      </headerFooter>
    </customSheetView>
  </customSheetViews>
  <mergeCells count="9">
    <mergeCell ref="B1:M1"/>
    <mergeCell ref="B2:C2"/>
    <mergeCell ref="F2:M2"/>
    <mergeCell ref="Q5:Q7"/>
    <mergeCell ref="B45:G45"/>
    <mergeCell ref="F4:N4"/>
    <mergeCell ref="G5:K5"/>
    <mergeCell ref="F3:N3"/>
    <mergeCell ref="P5:P7"/>
  </mergeCells>
  <conditionalFormatting sqref="H35:H38 H15:H17 H40 H19:H21 H31:H33 H23:H26 H47:H49 H42:H44">
    <cfRule type="cellIs" dxfId="343" priority="112" stopIfTrue="1" operator="equal">
      <formula>0</formula>
    </cfRule>
  </conditionalFormatting>
  <conditionalFormatting sqref="H35:H38 H15:H17 H40 H19:H21 H31:H33 H23:H26 H47:H49 H42:H44">
    <cfRule type="cellIs" dxfId="342" priority="111" stopIfTrue="1" operator="equal">
      <formula>0</formula>
    </cfRule>
  </conditionalFormatting>
  <hyperlinks>
    <hyperlink ref="C4" location="'Recap Sheet'!B1" tooltip="Click here to return to recap sheet" display="Return to Recap Sheet" xr:uid="{00000000-0004-0000-0600-000000000000}"/>
  </hyperlinks>
  <pageMargins left="0.25" right="0.25" top="0.75" bottom="0.75" header="0.3" footer="0.3"/>
  <pageSetup paperSize="5" scale="64" fitToHeight="0" orientation="landscape" useFirstPageNumber="1" r:id="rId4"/>
  <headerFooter scaleWithDoc="0"/>
  <drawing r:id="rId5"/>
  <legacyDrawing r:id="rId6"/>
  <mc:AlternateContent xmlns:mc="http://schemas.openxmlformats.org/markup-compatibility/2006">
    <mc:Choice Requires="x14">
      <controls>
        <mc:AlternateContent xmlns:mc="http://schemas.openxmlformats.org/markup-compatibility/2006">
          <mc:Choice Requires="x14">
            <control shapeId="50178" r:id="rId7" name="Button 2">
              <controlPr defaultSize="0" print="0" autoFill="0" autoPict="0" macro="[0]!VersatileDisplayWorksheetPopup">
                <anchor moveWithCells="1">
                  <from>
                    <xdr:col>13</xdr:col>
                    <xdr:colOff>9525</xdr:colOff>
                    <xdr:row>0</xdr:row>
                    <xdr:rowOff>180975</xdr:rowOff>
                  </from>
                  <to>
                    <xdr:col>13</xdr:col>
                    <xdr:colOff>552450</xdr:colOff>
                    <xdr:row>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1">
    <tabColor theme="7" tint="0.39997558519241921"/>
  </sheetPr>
  <dimension ref="A1:Z166"/>
  <sheetViews>
    <sheetView zoomScaleNormal="100" workbookViewId="0">
      <pane ySplit="9" topLeftCell="A109" activePane="bottomLeft" state="frozen"/>
      <selection activeCell="H80" sqref="H80"/>
      <selection pane="bottomLeft" activeCell="G170" sqref="G170"/>
    </sheetView>
  </sheetViews>
  <sheetFormatPr defaultColWidth="11.42578125" defaultRowHeight="15" customHeight="1"/>
  <cols>
    <col min="1" max="1" width="7.28515625" style="55" customWidth="1"/>
    <col min="2" max="2" width="64.42578125" style="55" bestFit="1" customWidth="1"/>
    <col min="3" max="3" width="21.5703125" style="37" customWidth="1"/>
    <col min="4" max="4" width="11.28515625" style="55" customWidth="1"/>
    <col min="5" max="5" width="7.7109375" style="37" customWidth="1"/>
    <col min="6" max="6" width="9.42578125" style="37" customWidth="1"/>
    <col min="7" max="7" width="5.7109375" style="144" customWidth="1"/>
    <col min="8" max="8" width="6.42578125" style="103" customWidth="1"/>
    <col min="9" max="9" width="6.42578125" style="37" customWidth="1"/>
    <col min="10" max="10" width="3.28515625" style="55" customWidth="1"/>
    <col min="11" max="11" width="7.42578125" style="76" customWidth="1"/>
    <col min="12" max="12" width="7.42578125" style="30" customWidth="1"/>
    <col min="13" max="13" width="9.7109375" style="38" customWidth="1"/>
    <col min="14" max="14" width="7.140625" style="39" customWidth="1"/>
    <col min="15" max="15" width="11.28515625" style="39" customWidth="1"/>
    <col min="16" max="16" width="9.42578125" style="39" customWidth="1"/>
    <col min="17" max="17" width="7.28515625" style="39" customWidth="1"/>
    <col min="18" max="18" width="8.42578125" style="39" customWidth="1"/>
    <col min="19" max="19" width="8.7109375" style="147" customWidth="1"/>
    <col min="20" max="21" width="9" style="84" customWidth="1"/>
    <col min="22" max="22" width="4.7109375" style="84" customWidth="1"/>
    <col min="23" max="23" width="7.5703125" style="84" customWidth="1"/>
    <col min="24" max="24" width="8.42578125" style="55" customWidth="1"/>
    <col min="25" max="25" width="11.5703125" style="55" customWidth="1"/>
    <col min="26" max="26" width="7.42578125" style="55" customWidth="1"/>
    <col min="27" max="27" width="6.85546875" style="55" customWidth="1"/>
    <col min="28" max="28" width="5.42578125" style="55" customWidth="1"/>
    <col min="29" max="29" width="5.85546875" style="55" customWidth="1"/>
    <col min="30" max="264" width="11.42578125" style="55"/>
    <col min="265" max="265" width="3.85546875" style="55" customWidth="1"/>
    <col min="266" max="266" width="49.7109375" style="55" customWidth="1"/>
    <col min="267" max="267" width="29.42578125" style="55" customWidth="1"/>
    <col min="268" max="268" width="6.28515625" style="55" customWidth="1"/>
    <col min="269" max="269" width="4.28515625" style="55" customWidth="1"/>
    <col min="270" max="270" width="6.42578125" style="55" customWidth="1"/>
    <col min="271" max="271" width="3.28515625" style="55" customWidth="1"/>
    <col min="272" max="272" width="6" style="55" customWidth="1"/>
    <col min="273" max="273" width="5.7109375" style="55" bestFit="1" customWidth="1"/>
    <col min="274" max="274" width="7" style="55" customWidth="1"/>
    <col min="275" max="275" width="5.42578125" style="55" customWidth="1"/>
    <col min="276" max="276" width="5" style="55" customWidth="1"/>
    <col min="277" max="277" width="6" style="55" bestFit="1" customWidth="1"/>
    <col min="278" max="278" width="6.140625" style="55" customWidth="1"/>
    <col min="279" max="279" width="16.5703125" style="55" customWidth="1"/>
    <col min="280" max="520" width="11.42578125" style="55"/>
    <col min="521" max="521" width="3.85546875" style="55" customWidth="1"/>
    <col min="522" max="522" width="49.7109375" style="55" customWidth="1"/>
    <col min="523" max="523" width="29.42578125" style="55" customWidth="1"/>
    <col min="524" max="524" width="6.28515625" style="55" customWidth="1"/>
    <col min="525" max="525" width="4.28515625" style="55" customWidth="1"/>
    <col min="526" max="526" width="6.42578125" style="55" customWidth="1"/>
    <col min="527" max="527" width="3.28515625" style="55" customWidth="1"/>
    <col min="528" max="528" width="6" style="55" customWidth="1"/>
    <col min="529" max="529" width="5.7109375" style="55" bestFit="1" customWidth="1"/>
    <col min="530" max="530" width="7" style="55" customWidth="1"/>
    <col min="531" max="531" width="5.42578125" style="55" customWidth="1"/>
    <col min="532" max="532" width="5" style="55" customWidth="1"/>
    <col min="533" max="533" width="6" style="55" bestFit="1" customWidth="1"/>
    <col min="534" max="534" width="6.140625" style="55" customWidth="1"/>
    <col min="535" max="535" width="16.5703125" style="55" customWidth="1"/>
    <col min="536" max="776" width="11.42578125" style="55"/>
    <col min="777" max="777" width="3.85546875" style="55" customWidth="1"/>
    <col min="778" max="778" width="49.7109375" style="55" customWidth="1"/>
    <col min="779" max="779" width="29.42578125" style="55" customWidth="1"/>
    <col min="780" max="780" width="6.28515625" style="55" customWidth="1"/>
    <col min="781" max="781" width="4.28515625" style="55" customWidth="1"/>
    <col min="782" max="782" width="6.42578125" style="55" customWidth="1"/>
    <col min="783" max="783" width="3.28515625" style="55" customWidth="1"/>
    <col min="784" max="784" width="6" style="55" customWidth="1"/>
    <col min="785" max="785" width="5.7109375" style="55" bestFit="1" customWidth="1"/>
    <col min="786" max="786" width="7" style="55" customWidth="1"/>
    <col min="787" max="787" width="5.42578125" style="55" customWidth="1"/>
    <col min="788" max="788" width="5" style="55" customWidth="1"/>
    <col min="789" max="789" width="6" style="55" bestFit="1" customWidth="1"/>
    <col min="790" max="790" width="6.140625" style="55" customWidth="1"/>
    <col min="791" max="791" width="16.5703125" style="55" customWidth="1"/>
    <col min="792" max="1032" width="11.42578125" style="55"/>
    <col min="1033" max="1033" width="3.85546875" style="55" customWidth="1"/>
    <col min="1034" max="1034" width="49.7109375" style="55" customWidth="1"/>
    <col min="1035" max="1035" width="29.42578125" style="55" customWidth="1"/>
    <col min="1036" max="1036" width="6.28515625" style="55" customWidth="1"/>
    <col min="1037" max="1037" width="4.28515625" style="55" customWidth="1"/>
    <col min="1038" max="1038" width="6.42578125" style="55" customWidth="1"/>
    <col min="1039" max="1039" width="3.28515625" style="55" customWidth="1"/>
    <col min="1040" max="1040" width="6" style="55" customWidth="1"/>
    <col min="1041" max="1041" width="5.7109375" style="55" bestFit="1" customWidth="1"/>
    <col min="1042" max="1042" width="7" style="55" customWidth="1"/>
    <col min="1043" max="1043" width="5.42578125" style="55" customWidth="1"/>
    <col min="1044" max="1044" width="5" style="55" customWidth="1"/>
    <col min="1045" max="1045" width="6" style="55" bestFit="1" customWidth="1"/>
    <col min="1046" max="1046" width="6.140625" style="55" customWidth="1"/>
    <col min="1047" max="1047" width="16.5703125" style="55" customWidth="1"/>
    <col min="1048" max="1288" width="11.42578125" style="55"/>
    <col min="1289" max="1289" width="3.85546875" style="55" customWidth="1"/>
    <col min="1290" max="1290" width="49.7109375" style="55" customWidth="1"/>
    <col min="1291" max="1291" width="29.42578125" style="55" customWidth="1"/>
    <col min="1292" max="1292" width="6.28515625" style="55" customWidth="1"/>
    <col min="1293" max="1293" width="4.28515625" style="55" customWidth="1"/>
    <col min="1294" max="1294" width="6.42578125" style="55" customWidth="1"/>
    <col min="1295" max="1295" width="3.28515625" style="55" customWidth="1"/>
    <col min="1296" max="1296" width="6" style="55" customWidth="1"/>
    <col min="1297" max="1297" width="5.7109375" style="55" bestFit="1" customWidth="1"/>
    <col min="1298" max="1298" width="7" style="55" customWidth="1"/>
    <col min="1299" max="1299" width="5.42578125" style="55" customWidth="1"/>
    <col min="1300" max="1300" width="5" style="55" customWidth="1"/>
    <col min="1301" max="1301" width="6" style="55" bestFit="1" customWidth="1"/>
    <col min="1302" max="1302" width="6.140625" style="55" customWidth="1"/>
    <col min="1303" max="1303" width="16.5703125" style="55" customWidth="1"/>
    <col min="1304" max="1544" width="11.42578125" style="55"/>
    <col min="1545" max="1545" width="3.85546875" style="55" customWidth="1"/>
    <col min="1546" max="1546" width="49.7109375" style="55" customWidth="1"/>
    <col min="1547" max="1547" width="29.42578125" style="55" customWidth="1"/>
    <col min="1548" max="1548" width="6.28515625" style="55" customWidth="1"/>
    <col min="1549" max="1549" width="4.28515625" style="55" customWidth="1"/>
    <col min="1550" max="1550" width="6.42578125" style="55" customWidth="1"/>
    <col min="1551" max="1551" width="3.28515625" style="55" customWidth="1"/>
    <col min="1552" max="1552" width="6" style="55" customWidth="1"/>
    <col min="1553" max="1553" width="5.7109375" style="55" bestFit="1" customWidth="1"/>
    <col min="1554" max="1554" width="7" style="55" customWidth="1"/>
    <col min="1555" max="1555" width="5.42578125" style="55" customWidth="1"/>
    <col min="1556" max="1556" width="5" style="55" customWidth="1"/>
    <col min="1557" max="1557" width="6" style="55" bestFit="1" customWidth="1"/>
    <col min="1558" max="1558" width="6.140625" style="55" customWidth="1"/>
    <col min="1559" max="1559" width="16.5703125" style="55" customWidth="1"/>
    <col min="1560" max="1800" width="11.42578125" style="55"/>
    <col min="1801" max="1801" width="3.85546875" style="55" customWidth="1"/>
    <col min="1802" max="1802" width="49.7109375" style="55" customWidth="1"/>
    <col min="1803" max="1803" width="29.42578125" style="55" customWidth="1"/>
    <col min="1804" max="1804" width="6.28515625" style="55" customWidth="1"/>
    <col min="1805" max="1805" width="4.28515625" style="55" customWidth="1"/>
    <col min="1806" max="1806" width="6.42578125" style="55" customWidth="1"/>
    <col min="1807" max="1807" width="3.28515625" style="55" customWidth="1"/>
    <col min="1808" max="1808" width="6" style="55" customWidth="1"/>
    <col min="1809" max="1809" width="5.7109375" style="55" bestFit="1" customWidth="1"/>
    <col min="1810" max="1810" width="7" style="55" customWidth="1"/>
    <col min="1811" max="1811" width="5.42578125" style="55" customWidth="1"/>
    <col min="1812" max="1812" width="5" style="55" customWidth="1"/>
    <col min="1813" max="1813" width="6" style="55" bestFit="1" customWidth="1"/>
    <col min="1814" max="1814" width="6.140625" style="55" customWidth="1"/>
    <col min="1815" max="1815" width="16.5703125" style="55" customWidth="1"/>
    <col min="1816" max="2056" width="11.42578125" style="55"/>
    <col min="2057" max="2057" width="3.85546875" style="55" customWidth="1"/>
    <col min="2058" max="2058" width="49.7109375" style="55" customWidth="1"/>
    <col min="2059" max="2059" width="29.42578125" style="55" customWidth="1"/>
    <col min="2060" max="2060" width="6.28515625" style="55" customWidth="1"/>
    <col min="2061" max="2061" width="4.28515625" style="55" customWidth="1"/>
    <col min="2062" max="2062" width="6.42578125" style="55" customWidth="1"/>
    <col min="2063" max="2063" width="3.28515625" style="55" customWidth="1"/>
    <col min="2064" max="2064" width="6" style="55" customWidth="1"/>
    <col min="2065" max="2065" width="5.7109375" style="55" bestFit="1" customWidth="1"/>
    <col min="2066" max="2066" width="7" style="55" customWidth="1"/>
    <col min="2067" max="2067" width="5.42578125" style="55" customWidth="1"/>
    <col min="2068" max="2068" width="5" style="55" customWidth="1"/>
    <col min="2069" max="2069" width="6" style="55" bestFit="1" customWidth="1"/>
    <col min="2070" max="2070" width="6.140625" style="55" customWidth="1"/>
    <col min="2071" max="2071" width="16.5703125" style="55" customWidth="1"/>
    <col min="2072" max="2312" width="11.42578125" style="55"/>
    <col min="2313" max="2313" width="3.85546875" style="55" customWidth="1"/>
    <col min="2314" max="2314" width="49.7109375" style="55" customWidth="1"/>
    <col min="2315" max="2315" width="29.42578125" style="55" customWidth="1"/>
    <col min="2316" max="2316" width="6.28515625" style="55" customWidth="1"/>
    <col min="2317" max="2317" width="4.28515625" style="55" customWidth="1"/>
    <col min="2318" max="2318" width="6.42578125" style="55" customWidth="1"/>
    <col min="2319" max="2319" width="3.28515625" style="55" customWidth="1"/>
    <col min="2320" max="2320" width="6" style="55" customWidth="1"/>
    <col min="2321" max="2321" width="5.7109375" style="55" bestFit="1" customWidth="1"/>
    <col min="2322" max="2322" width="7" style="55" customWidth="1"/>
    <col min="2323" max="2323" width="5.42578125" style="55" customWidth="1"/>
    <col min="2324" max="2324" width="5" style="55" customWidth="1"/>
    <col min="2325" max="2325" width="6" style="55" bestFit="1" customWidth="1"/>
    <col min="2326" max="2326" width="6.140625" style="55" customWidth="1"/>
    <col min="2327" max="2327" width="16.5703125" style="55" customWidth="1"/>
    <col min="2328" max="2568" width="11.42578125" style="55"/>
    <col min="2569" max="2569" width="3.85546875" style="55" customWidth="1"/>
    <col min="2570" max="2570" width="49.7109375" style="55" customWidth="1"/>
    <col min="2571" max="2571" width="29.42578125" style="55" customWidth="1"/>
    <col min="2572" max="2572" width="6.28515625" style="55" customWidth="1"/>
    <col min="2573" max="2573" width="4.28515625" style="55" customWidth="1"/>
    <col min="2574" max="2574" width="6.42578125" style="55" customWidth="1"/>
    <col min="2575" max="2575" width="3.28515625" style="55" customWidth="1"/>
    <col min="2576" max="2576" width="6" style="55" customWidth="1"/>
    <col min="2577" max="2577" width="5.7109375" style="55" bestFit="1" customWidth="1"/>
    <col min="2578" max="2578" width="7" style="55" customWidth="1"/>
    <col min="2579" max="2579" width="5.42578125" style="55" customWidth="1"/>
    <col min="2580" max="2580" width="5" style="55" customWidth="1"/>
    <col min="2581" max="2581" width="6" style="55" bestFit="1" customWidth="1"/>
    <col min="2582" max="2582" width="6.140625" style="55" customWidth="1"/>
    <col min="2583" max="2583" width="16.5703125" style="55" customWidth="1"/>
    <col min="2584" max="2824" width="11.42578125" style="55"/>
    <col min="2825" max="2825" width="3.85546875" style="55" customWidth="1"/>
    <col min="2826" max="2826" width="49.7109375" style="55" customWidth="1"/>
    <col min="2827" max="2827" width="29.42578125" style="55" customWidth="1"/>
    <col min="2828" max="2828" width="6.28515625" style="55" customWidth="1"/>
    <col min="2829" max="2829" width="4.28515625" style="55" customWidth="1"/>
    <col min="2830" max="2830" width="6.42578125" style="55" customWidth="1"/>
    <col min="2831" max="2831" width="3.28515625" style="55" customWidth="1"/>
    <col min="2832" max="2832" width="6" style="55" customWidth="1"/>
    <col min="2833" max="2833" width="5.7109375" style="55" bestFit="1" customWidth="1"/>
    <col min="2834" max="2834" width="7" style="55" customWidth="1"/>
    <col min="2835" max="2835" width="5.42578125" style="55" customWidth="1"/>
    <col min="2836" max="2836" width="5" style="55" customWidth="1"/>
    <col min="2837" max="2837" width="6" style="55" bestFit="1" customWidth="1"/>
    <col min="2838" max="2838" width="6.140625" style="55" customWidth="1"/>
    <col min="2839" max="2839" width="16.5703125" style="55" customWidth="1"/>
    <col min="2840" max="3080" width="11.42578125" style="55"/>
    <col min="3081" max="3081" width="3.85546875" style="55" customWidth="1"/>
    <col min="3082" max="3082" width="49.7109375" style="55" customWidth="1"/>
    <col min="3083" max="3083" width="29.42578125" style="55" customWidth="1"/>
    <col min="3084" max="3084" width="6.28515625" style="55" customWidth="1"/>
    <col min="3085" max="3085" width="4.28515625" style="55" customWidth="1"/>
    <col min="3086" max="3086" width="6.42578125" style="55" customWidth="1"/>
    <col min="3087" max="3087" width="3.28515625" style="55" customWidth="1"/>
    <col min="3088" max="3088" width="6" style="55" customWidth="1"/>
    <col min="3089" max="3089" width="5.7109375" style="55" bestFit="1" customWidth="1"/>
    <col min="3090" max="3090" width="7" style="55" customWidth="1"/>
    <col min="3091" max="3091" width="5.42578125" style="55" customWidth="1"/>
    <col min="3092" max="3092" width="5" style="55" customWidth="1"/>
    <col min="3093" max="3093" width="6" style="55" bestFit="1" customWidth="1"/>
    <col min="3094" max="3094" width="6.140625" style="55" customWidth="1"/>
    <col min="3095" max="3095" width="16.5703125" style="55" customWidth="1"/>
    <col min="3096" max="3336" width="11.42578125" style="55"/>
    <col min="3337" max="3337" width="3.85546875" style="55" customWidth="1"/>
    <col min="3338" max="3338" width="49.7109375" style="55" customWidth="1"/>
    <col min="3339" max="3339" width="29.42578125" style="55" customWidth="1"/>
    <col min="3340" max="3340" width="6.28515625" style="55" customWidth="1"/>
    <col min="3341" max="3341" width="4.28515625" style="55" customWidth="1"/>
    <col min="3342" max="3342" width="6.42578125" style="55" customWidth="1"/>
    <col min="3343" max="3343" width="3.28515625" style="55" customWidth="1"/>
    <col min="3344" max="3344" width="6" style="55" customWidth="1"/>
    <col min="3345" max="3345" width="5.7109375" style="55" bestFit="1" customWidth="1"/>
    <col min="3346" max="3346" width="7" style="55" customWidth="1"/>
    <col min="3347" max="3347" width="5.42578125" style="55" customWidth="1"/>
    <col min="3348" max="3348" width="5" style="55" customWidth="1"/>
    <col min="3349" max="3349" width="6" style="55" bestFit="1" customWidth="1"/>
    <col min="3350" max="3350" width="6.140625" style="55" customWidth="1"/>
    <col min="3351" max="3351" width="16.5703125" style="55" customWidth="1"/>
    <col min="3352" max="3592" width="11.42578125" style="55"/>
    <col min="3593" max="3593" width="3.85546875" style="55" customWidth="1"/>
    <col min="3594" max="3594" width="49.7109375" style="55" customWidth="1"/>
    <col min="3595" max="3595" width="29.42578125" style="55" customWidth="1"/>
    <col min="3596" max="3596" width="6.28515625" style="55" customWidth="1"/>
    <col min="3597" max="3597" width="4.28515625" style="55" customWidth="1"/>
    <col min="3598" max="3598" width="6.42578125" style="55" customWidth="1"/>
    <col min="3599" max="3599" width="3.28515625" style="55" customWidth="1"/>
    <col min="3600" max="3600" width="6" style="55" customWidth="1"/>
    <col min="3601" max="3601" width="5.7109375" style="55" bestFit="1" customWidth="1"/>
    <col min="3602" max="3602" width="7" style="55" customWidth="1"/>
    <col min="3603" max="3603" width="5.42578125" style="55" customWidth="1"/>
    <col min="3604" max="3604" width="5" style="55" customWidth="1"/>
    <col min="3605" max="3605" width="6" style="55" bestFit="1" customWidth="1"/>
    <col min="3606" max="3606" width="6.140625" style="55" customWidth="1"/>
    <col min="3607" max="3607" width="16.5703125" style="55" customWidth="1"/>
    <col min="3608" max="3848" width="11.42578125" style="55"/>
    <col min="3849" max="3849" width="3.85546875" style="55" customWidth="1"/>
    <col min="3850" max="3850" width="49.7109375" style="55" customWidth="1"/>
    <col min="3851" max="3851" width="29.42578125" style="55" customWidth="1"/>
    <col min="3852" max="3852" width="6.28515625" style="55" customWidth="1"/>
    <col min="3853" max="3853" width="4.28515625" style="55" customWidth="1"/>
    <col min="3854" max="3854" width="6.42578125" style="55" customWidth="1"/>
    <col min="3855" max="3855" width="3.28515625" style="55" customWidth="1"/>
    <col min="3856" max="3856" width="6" style="55" customWidth="1"/>
    <col min="3857" max="3857" width="5.7109375" style="55" bestFit="1" customWidth="1"/>
    <col min="3858" max="3858" width="7" style="55" customWidth="1"/>
    <col min="3859" max="3859" width="5.42578125" style="55" customWidth="1"/>
    <col min="3860" max="3860" width="5" style="55" customWidth="1"/>
    <col min="3861" max="3861" width="6" style="55" bestFit="1" customWidth="1"/>
    <col min="3862" max="3862" width="6.140625" style="55" customWidth="1"/>
    <col min="3863" max="3863" width="16.5703125" style="55" customWidth="1"/>
    <col min="3864" max="4104" width="11.42578125" style="55"/>
    <col min="4105" max="4105" width="3.85546875" style="55" customWidth="1"/>
    <col min="4106" max="4106" width="49.7109375" style="55" customWidth="1"/>
    <col min="4107" max="4107" width="29.42578125" style="55" customWidth="1"/>
    <col min="4108" max="4108" width="6.28515625" style="55" customWidth="1"/>
    <col min="4109" max="4109" width="4.28515625" style="55" customWidth="1"/>
    <col min="4110" max="4110" width="6.42578125" style="55" customWidth="1"/>
    <col min="4111" max="4111" width="3.28515625" style="55" customWidth="1"/>
    <col min="4112" max="4112" width="6" style="55" customWidth="1"/>
    <col min="4113" max="4113" width="5.7109375" style="55" bestFit="1" customWidth="1"/>
    <col min="4114" max="4114" width="7" style="55" customWidth="1"/>
    <col min="4115" max="4115" width="5.42578125" style="55" customWidth="1"/>
    <col min="4116" max="4116" width="5" style="55" customWidth="1"/>
    <col min="4117" max="4117" width="6" style="55" bestFit="1" customWidth="1"/>
    <col min="4118" max="4118" width="6.140625" style="55" customWidth="1"/>
    <col min="4119" max="4119" width="16.5703125" style="55" customWidth="1"/>
    <col min="4120" max="4360" width="11.42578125" style="55"/>
    <col min="4361" max="4361" width="3.85546875" style="55" customWidth="1"/>
    <col min="4362" max="4362" width="49.7109375" style="55" customWidth="1"/>
    <col min="4363" max="4363" width="29.42578125" style="55" customWidth="1"/>
    <col min="4364" max="4364" width="6.28515625" style="55" customWidth="1"/>
    <col min="4365" max="4365" width="4.28515625" style="55" customWidth="1"/>
    <col min="4366" max="4366" width="6.42578125" style="55" customWidth="1"/>
    <col min="4367" max="4367" width="3.28515625" style="55" customWidth="1"/>
    <col min="4368" max="4368" width="6" style="55" customWidth="1"/>
    <col min="4369" max="4369" width="5.7109375" style="55" bestFit="1" customWidth="1"/>
    <col min="4370" max="4370" width="7" style="55" customWidth="1"/>
    <col min="4371" max="4371" width="5.42578125" style="55" customWidth="1"/>
    <col min="4372" max="4372" width="5" style="55" customWidth="1"/>
    <col min="4373" max="4373" width="6" style="55" bestFit="1" customWidth="1"/>
    <col min="4374" max="4374" width="6.140625" style="55" customWidth="1"/>
    <col min="4375" max="4375" width="16.5703125" style="55" customWidth="1"/>
    <col min="4376" max="4616" width="11.42578125" style="55"/>
    <col min="4617" max="4617" width="3.85546875" style="55" customWidth="1"/>
    <col min="4618" max="4618" width="49.7109375" style="55" customWidth="1"/>
    <col min="4619" max="4619" width="29.42578125" style="55" customWidth="1"/>
    <col min="4620" max="4620" width="6.28515625" style="55" customWidth="1"/>
    <col min="4621" max="4621" width="4.28515625" style="55" customWidth="1"/>
    <col min="4622" max="4622" width="6.42578125" style="55" customWidth="1"/>
    <col min="4623" max="4623" width="3.28515625" style="55" customWidth="1"/>
    <col min="4624" max="4624" width="6" style="55" customWidth="1"/>
    <col min="4625" max="4625" width="5.7109375" style="55" bestFit="1" customWidth="1"/>
    <col min="4626" max="4626" width="7" style="55" customWidth="1"/>
    <col min="4627" max="4627" width="5.42578125" style="55" customWidth="1"/>
    <col min="4628" max="4628" width="5" style="55" customWidth="1"/>
    <col min="4629" max="4629" width="6" style="55" bestFit="1" customWidth="1"/>
    <col min="4630" max="4630" width="6.140625" style="55" customWidth="1"/>
    <col min="4631" max="4631" width="16.5703125" style="55" customWidth="1"/>
    <col min="4632" max="4872" width="11.42578125" style="55"/>
    <col min="4873" max="4873" width="3.85546875" style="55" customWidth="1"/>
    <col min="4874" max="4874" width="49.7109375" style="55" customWidth="1"/>
    <col min="4875" max="4875" width="29.42578125" style="55" customWidth="1"/>
    <col min="4876" max="4876" width="6.28515625" style="55" customWidth="1"/>
    <col min="4877" max="4877" width="4.28515625" style="55" customWidth="1"/>
    <col min="4878" max="4878" width="6.42578125" style="55" customWidth="1"/>
    <col min="4879" max="4879" width="3.28515625" style="55" customWidth="1"/>
    <col min="4880" max="4880" width="6" style="55" customWidth="1"/>
    <col min="4881" max="4881" width="5.7109375" style="55" bestFit="1" customWidth="1"/>
    <col min="4882" max="4882" width="7" style="55" customWidth="1"/>
    <col min="4883" max="4883" width="5.42578125" style="55" customWidth="1"/>
    <col min="4884" max="4884" width="5" style="55" customWidth="1"/>
    <col min="4885" max="4885" width="6" style="55" bestFit="1" customWidth="1"/>
    <col min="4886" max="4886" width="6.140625" style="55" customWidth="1"/>
    <col min="4887" max="4887" width="16.5703125" style="55" customWidth="1"/>
    <col min="4888" max="5128" width="11.42578125" style="55"/>
    <col min="5129" max="5129" width="3.85546875" style="55" customWidth="1"/>
    <col min="5130" max="5130" width="49.7109375" style="55" customWidth="1"/>
    <col min="5131" max="5131" width="29.42578125" style="55" customWidth="1"/>
    <col min="5132" max="5132" width="6.28515625" style="55" customWidth="1"/>
    <col min="5133" max="5133" width="4.28515625" style="55" customWidth="1"/>
    <col min="5134" max="5134" width="6.42578125" style="55" customWidth="1"/>
    <col min="5135" max="5135" width="3.28515625" style="55" customWidth="1"/>
    <col min="5136" max="5136" width="6" style="55" customWidth="1"/>
    <col min="5137" max="5137" width="5.7109375" style="55" bestFit="1" customWidth="1"/>
    <col min="5138" max="5138" width="7" style="55" customWidth="1"/>
    <col min="5139" max="5139" width="5.42578125" style="55" customWidth="1"/>
    <col min="5140" max="5140" width="5" style="55" customWidth="1"/>
    <col min="5141" max="5141" width="6" style="55" bestFit="1" customWidth="1"/>
    <col min="5142" max="5142" width="6.140625" style="55" customWidth="1"/>
    <col min="5143" max="5143" width="16.5703125" style="55" customWidth="1"/>
    <col min="5144" max="5384" width="11.42578125" style="55"/>
    <col min="5385" max="5385" width="3.85546875" style="55" customWidth="1"/>
    <col min="5386" max="5386" width="49.7109375" style="55" customWidth="1"/>
    <col min="5387" max="5387" width="29.42578125" style="55" customWidth="1"/>
    <col min="5388" max="5388" width="6.28515625" style="55" customWidth="1"/>
    <col min="5389" max="5389" width="4.28515625" style="55" customWidth="1"/>
    <col min="5390" max="5390" width="6.42578125" style="55" customWidth="1"/>
    <col min="5391" max="5391" width="3.28515625" style="55" customWidth="1"/>
    <col min="5392" max="5392" width="6" style="55" customWidth="1"/>
    <col min="5393" max="5393" width="5.7109375" style="55" bestFit="1" customWidth="1"/>
    <col min="5394" max="5394" width="7" style="55" customWidth="1"/>
    <col min="5395" max="5395" width="5.42578125" style="55" customWidth="1"/>
    <col min="5396" max="5396" width="5" style="55" customWidth="1"/>
    <col min="5397" max="5397" width="6" style="55" bestFit="1" customWidth="1"/>
    <col min="5398" max="5398" width="6.140625" style="55" customWidth="1"/>
    <col min="5399" max="5399" width="16.5703125" style="55" customWidth="1"/>
    <col min="5400" max="5640" width="11.42578125" style="55"/>
    <col min="5641" max="5641" width="3.85546875" style="55" customWidth="1"/>
    <col min="5642" max="5642" width="49.7109375" style="55" customWidth="1"/>
    <col min="5643" max="5643" width="29.42578125" style="55" customWidth="1"/>
    <col min="5644" max="5644" width="6.28515625" style="55" customWidth="1"/>
    <col min="5645" max="5645" width="4.28515625" style="55" customWidth="1"/>
    <col min="5646" max="5646" width="6.42578125" style="55" customWidth="1"/>
    <col min="5647" max="5647" width="3.28515625" style="55" customWidth="1"/>
    <col min="5648" max="5648" width="6" style="55" customWidth="1"/>
    <col min="5649" max="5649" width="5.7109375" style="55" bestFit="1" customWidth="1"/>
    <col min="5650" max="5650" width="7" style="55" customWidth="1"/>
    <col min="5651" max="5651" width="5.42578125" style="55" customWidth="1"/>
    <col min="5652" max="5652" width="5" style="55" customWidth="1"/>
    <col min="5653" max="5653" width="6" style="55" bestFit="1" customWidth="1"/>
    <col min="5654" max="5654" width="6.140625" style="55" customWidth="1"/>
    <col min="5655" max="5655" width="16.5703125" style="55" customWidth="1"/>
    <col min="5656" max="5896" width="11.42578125" style="55"/>
    <col min="5897" max="5897" width="3.85546875" style="55" customWidth="1"/>
    <col min="5898" max="5898" width="49.7109375" style="55" customWidth="1"/>
    <col min="5899" max="5899" width="29.42578125" style="55" customWidth="1"/>
    <col min="5900" max="5900" width="6.28515625" style="55" customWidth="1"/>
    <col min="5901" max="5901" width="4.28515625" style="55" customWidth="1"/>
    <col min="5902" max="5902" width="6.42578125" style="55" customWidth="1"/>
    <col min="5903" max="5903" width="3.28515625" style="55" customWidth="1"/>
    <col min="5904" max="5904" width="6" style="55" customWidth="1"/>
    <col min="5905" max="5905" width="5.7109375" style="55" bestFit="1" customWidth="1"/>
    <col min="5906" max="5906" width="7" style="55" customWidth="1"/>
    <col min="5907" max="5907" width="5.42578125" style="55" customWidth="1"/>
    <col min="5908" max="5908" width="5" style="55" customWidth="1"/>
    <col min="5909" max="5909" width="6" style="55" bestFit="1" customWidth="1"/>
    <col min="5910" max="5910" width="6.140625" style="55" customWidth="1"/>
    <col min="5911" max="5911" width="16.5703125" style="55" customWidth="1"/>
    <col min="5912" max="6152" width="11.42578125" style="55"/>
    <col min="6153" max="6153" width="3.85546875" style="55" customWidth="1"/>
    <col min="6154" max="6154" width="49.7109375" style="55" customWidth="1"/>
    <col min="6155" max="6155" width="29.42578125" style="55" customWidth="1"/>
    <col min="6156" max="6156" width="6.28515625" style="55" customWidth="1"/>
    <col min="6157" max="6157" width="4.28515625" style="55" customWidth="1"/>
    <col min="6158" max="6158" width="6.42578125" style="55" customWidth="1"/>
    <col min="6159" max="6159" width="3.28515625" style="55" customWidth="1"/>
    <col min="6160" max="6160" width="6" style="55" customWidth="1"/>
    <col min="6161" max="6161" width="5.7109375" style="55" bestFit="1" customWidth="1"/>
    <col min="6162" max="6162" width="7" style="55" customWidth="1"/>
    <col min="6163" max="6163" width="5.42578125" style="55" customWidth="1"/>
    <col min="6164" max="6164" width="5" style="55" customWidth="1"/>
    <col min="6165" max="6165" width="6" style="55" bestFit="1" customWidth="1"/>
    <col min="6166" max="6166" width="6.140625" style="55" customWidth="1"/>
    <col min="6167" max="6167" width="16.5703125" style="55" customWidth="1"/>
    <col min="6168" max="6408" width="11.42578125" style="55"/>
    <col min="6409" max="6409" width="3.85546875" style="55" customWidth="1"/>
    <col min="6410" max="6410" width="49.7109375" style="55" customWidth="1"/>
    <col min="6411" max="6411" width="29.42578125" style="55" customWidth="1"/>
    <col min="6412" max="6412" width="6.28515625" style="55" customWidth="1"/>
    <col min="6413" max="6413" width="4.28515625" style="55" customWidth="1"/>
    <col min="6414" max="6414" width="6.42578125" style="55" customWidth="1"/>
    <col min="6415" max="6415" width="3.28515625" style="55" customWidth="1"/>
    <col min="6416" max="6416" width="6" style="55" customWidth="1"/>
    <col min="6417" max="6417" width="5.7109375" style="55" bestFit="1" customWidth="1"/>
    <col min="6418" max="6418" width="7" style="55" customWidth="1"/>
    <col min="6419" max="6419" width="5.42578125" style="55" customWidth="1"/>
    <col min="6420" max="6420" width="5" style="55" customWidth="1"/>
    <col min="6421" max="6421" width="6" style="55" bestFit="1" customWidth="1"/>
    <col min="6422" max="6422" width="6.140625" style="55" customWidth="1"/>
    <col min="6423" max="6423" width="16.5703125" style="55" customWidth="1"/>
    <col min="6424" max="6664" width="11.42578125" style="55"/>
    <col min="6665" max="6665" width="3.85546875" style="55" customWidth="1"/>
    <col min="6666" max="6666" width="49.7109375" style="55" customWidth="1"/>
    <col min="6667" max="6667" width="29.42578125" style="55" customWidth="1"/>
    <col min="6668" max="6668" width="6.28515625" style="55" customWidth="1"/>
    <col min="6669" max="6669" width="4.28515625" style="55" customWidth="1"/>
    <col min="6670" max="6670" width="6.42578125" style="55" customWidth="1"/>
    <col min="6671" max="6671" width="3.28515625" style="55" customWidth="1"/>
    <col min="6672" max="6672" width="6" style="55" customWidth="1"/>
    <col min="6673" max="6673" width="5.7109375" style="55" bestFit="1" customWidth="1"/>
    <col min="6674" max="6674" width="7" style="55" customWidth="1"/>
    <col min="6675" max="6675" width="5.42578125" style="55" customWidth="1"/>
    <col min="6676" max="6676" width="5" style="55" customWidth="1"/>
    <col min="6677" max="6677" width="6" style="55" bestFit="1" customWidth="1"/>
    <col min="6678" max="6678" width="6.140625" style="55" customWidth="1"/>
    <col min="6679" max="6679" width="16.5703125" style="55" customWidth="1"/>
    <col min="6680" max="6920" width="11.42578125" style="55"/>
    <col min="6921" max="6921" width="3.85546875" style="55" customWidth="1"/>
    <col min="6922" max="6922" width="49.7109375" style="55" customWidth="1"/>
    <col min="6923" max="6923" width="29.42578125" style="55" customWidth="1"/>
    <col min="6924" max="6924" width="6.28515625" style="55" customWidth="1"/>
    <col min="6925" max="6925" width="4.28515625" style="55" customWidth="1"/>
    <col min="6926" max="6926" width="6.42578125" style="55" customWidth="1"/>
    <col min="6927" max="6927" width="3.28515625" style="55" customWidth="1"/>
    <col min="6928" max="6928" width="6" style="55" customWidth="1"/>
    <col min="6929" max="6929" width="5.7109375" style="55" bestFit="1" customWidth="1"/>
    <col min="6930" max="6930" width="7" style="55" customWidth="1"/>
    <col min="6931" max="6931" width="5.42578125" style="55" customWidth="1"/>
    <col min="6932" max="6932" width="5" style="55" customWidth="1"/>
    <col min="6933" max="6933" width="6" style="55" bestFit="1" customWidth="1"/>
    <col min="6934" max="6934" width="6.140625" style="55" customWidth="1"/>
    <col min="6935" max="6935" width="16.5703125" style="55" customWidth="1"/>
    <col min="6936" max="7176" width="11.42578125" style="55"/>
    <col min="7177" max="7177" width="3.85546875" style="55" customWidth="1"/>
    <col min="7178" max="7178" width="49.7109375" style="55" customWidth="1"/>
    <col min="7179" max="7179" width="29.42578125" style="55" customWidth="1"/>
    <col min="7180" max="7180" width="6.28515625" style="55" customWidth="1"/>
    <col min="7181" max="7181" width="4.28515625" style="55" customWidth="1"/>
    <col min="7182" max="7182" width="6.42578125" style="55" customWidth="1"/>
    <col min="7183" max="7183" width="3.28515625" style="55" customWidth="1"/>
    <col min="7184" max="7184" width="6" style="55" customWidth="1"/>
    <col min="7185" max="7185" width="5.7109375" style="55" bestFit="1" customWidth="1"/>
    <col min="7186" max="7186" width="7" style="55" customWidth="1"/>
    <col min="7187" max="7187" width="5.42578125" style="55" customWidth="1"/>
    <col min="7188" max="7188" width="5" style="55" customWidth="1"/>
    <col min="7189" max="7189" width="6" style="55" bestFit="1" customWidth="1"/>
    <col min="7190" max="7190" width="6.140625" style="55" customWidth="1"/>
    <col min="7191" max="7191" width="16.5703125" style="55" customWidth="1"/>
    <col min="7192" max="7432" width="11.42578125" style="55"/>
    <col min="7433" max="7433" width="3.85546875" style="55" customWidth="1"/>
    <col min="7434" max="7434" width="49.7109375" style="55" customWidth="1"/>
    <col min="7435" max="7435" width="29.42578125" style="55" customWidth="1"/>
    <col min="7436" max="7436" width="6.28515625" style="55" customWidth="1"/>
    <col min="7437" max="7437" width="4.28515625" style="55" customWidth="1"/>
    <col min="7438" max="7438" width="6.42578125" style="55" customWidth="1"/>
    <col min="7439" max="7439" width="3.28515625" style="55" customWidth="1"/>
    <col min="7440" max="7440" width="6" style="55" customWidth="1"/>
    <col min="7441" max="7441" width="5.7109375" style="55" bestFit="1" customWidth="1"/>
    <col min="7442" max="7442" width="7" style="55" customWidth="1"/>
    <col min="7443" max="7443" width="5.42578125" style="55" customWidth="1"/>
    <col min="7444" max="7444" width="5" style="55" customWidth="1"/>
    <col min="7445" max="7445" width="6" style="55" bestFit="1" customWidth="1"/>
    <col min="7446" max="7446" width="6.140625" style="55" customWidth="1"/>
    <col min="7447" max="7447" width="16.5703125" style="55" customWidth="1"/>
    <col min="7448" max="7688" width="11.42578125" style="55"/>
    <col min="7689" max="7689" width="3.85546875" style="55" customWidth="1"/>
    <col min="7690" max="7690" width="49.7109375" style="55" customWidth="1"/>
    <col min="7691" max="7691" width="29.42578125" style="55" customWidth="1"/>
    <col min="7692" max="7692" width="6.28515625" style="55" customWidth="1"/>
    <col min="7693" max="7693" width="4.28515625" style="55" customWidth="1"/>
    <col min="7694" max="7694" width="6.42578125" style="55" customWidth="1"/>
    <col min="7695" max="7695" width="3.28515625" style="55" customWidth="1"/>
    <col min="7696" max="7696" width="6" style="55" customWidth="1"/>
    <col min="7697" max="7697" width="5.7109375" style="55" bestFit="1" customWidth="1"/>
    <col min="7698" max="7698" width="7" style="55" customWidth="1"/>
    <col min="7699" max="7699" width="5.42578125" style="55" customWidth="1"/>
    <col min="7700" max="7700" width="5" style="55" customWidth="1"/>
    <col min="7701" max="7701" width="6" style="55" bestFit="1" customWidth="1"/>
    <col min="7702" max="7702" width="6.140625" style="55" customWidth="1"/>
    <col min="7703" max="7703" width="16.5703125" style="55" customWidth="1"/>
    <col min="7704" max="7944" width="11.42578125" style="55"/>
    <col min="7945" max="7945" width="3.85546875" style="55" customWidth="1"/>
    <col min="7946" max="7946" width="49.7109375" style="55" customWidth="1"/>
    <col min="7947" max="7947" width="29.42578125" style="55" customWidth="1"/>
    <col min="7948" max="7948" width="6.28515625" style="55" customWidth="1"/>
    <col min="7949" max="7949" width="4.28515625" style="55" customWidth="1"/>
    <col min="7950" max="7950" width="6.42578125" style="55" customWidth="1"/>
    <col min="7951" max="7951" width="3.28515625" style="55" customWidth="1"/>
    <col min="7952" max="7952" width="6" style="55" customWidth="1"/>
    <col min="7953" max="7953" width="5.7109375" style="55" bestFit="1" customWidth="1"/>
    <col min="7954" max="7954" width="7" style="55" customWidth="1"/>
    <col min="7955" max="7955" width="5.42578125" style="55" customWidth="1"/>
    <col min="7956" max="7956" width="5" style="55" customWidth="1"/>
    <col min="7957" max="7957" width="6" style="55" bestFit="1" customWidth="1"/>
    <col min="7958" max="7958" width="6.140625" style="55" customWidth="1"/>
    <col min="7959" max="7959" width="16.5703125" style="55" customWidth="1"/>
    <col min="7960" max="8200" width="11.42578125" style="55"/>
    <col min="8201" max="8201" width="3.85546875" style="55" customWidth="1"/>
    <col min="8202" max="8202" width="49.7109375" style="55" customWidth="1"/>
    <col min="8203" max="8203" width="29.42578125" style="55" customWidth="1"/>
    <col min="8204" max="8204" width="6.28515625" style="55" customWidth="1"/>
    <col min="8205" max="8205" width="4.28515625" style="55" customWidth="1"/>
    <col min="8206" max="8206" width="6.42578125" style="55" customWidth="1"/>
    <col min="8207" max="8207" width="3.28515625" style="55" customWidth="1"/>
    <col min="8208" max="8208" width="6" style="55" customWidth="1"/>
    <col min="8209" max="8209" width="5.7109375" style="55" bestFit="1" customWidth="1"/>
    <col min="8210" max="8210" width="7" style="55" customWidth="1"/>
    <col min="8211" max="8211" width="5.42578125" style="55" customWidth="1"/>
    <col min="8212" max="8212" width="5" style="55" customWidth="1"/>
    <col min="8213" max="8213" width="6" style="55" bestFit="1" customWidth="1"/>
    <col min="8214" max="8214" width="6.140625" style="55" customWidth="1"/>
    <col min="8215" max="8215" width="16.5703125" style="55" customWidth="1"/>
    <col min="8216" max="8456" width="11.42578125" style="55"/>
    <col min="8457" max="8457" width="3.85546875" style="55" customWidth="1"/>
    <col min="8458" max="8458" width="49.7109375" style="55" customWidth="1"/>
    <col min="8459" max="8459" width="29.42578125" style="55" customWidth="1"/>
    <col min="8460" max="8460" width="6.28515625" style="55" customWidth="1"/>
    <col min="8461" max="8461" width="4.28515625" style="55" customWidth="1"/>
    <col min="8462" max="8462" width="6.42578125" style="55" customWidth="1"/>
    <col min="8463" max="8463" width="3.28515625" style="55" customWidth="1"/>
    <col min="8464" max="8464" width="6" style="55" customWidth="1"/>
    <col min="8465" max="8465" width="5.7109375" style="55" bestFit="1" customWidth="1"/>
    <col min="8466" max="8466" width="7" style="55" customWidth="1"/>
    <col min="8467" max="8467" width="5.42578125" style="55" customWidth="1"/>
    <col min="8468" max="8468" width="5" style="55" customWidth="1"/>
    <col min="8469" max="8469" width="6" style="55" bestFit="1" customWidth="1"/>
    <col min="8470" max="8470" width="6.140625" style="55" customWidth="1"/>
    <col min="8471" max="8471" width="16.5703125" style="55" customWidth="1"/>
    <col min="8472" max="8712" width="11.42578125" style="55"/>
    <col min="8713" max="8713" width="3.85546875" style="55" customWidth="1"/>
    <col min="8714" max="8714" width="49.7109375" style="55" customWidth="1"/>
    <col min="8715" max="8715" width="29.42578125" style="55" customWidth="1"/>
    <col min="8716" max="8716" width="6.28515625" style="55" customWidth="1"/>
    <col min="8717" max="8717" width="4.28515625" style="55" customWidth="1"/>
    <col min="8718" max="8718" width="6.42578125" style="55" customWidth="1"/>
    <col min="8719" max="8719" width="3.28515625" style="55" customWidth="1"/>
    <col min="8720" max="8720" width="6" style="55" customWidth="1"/>
    <col min="8721" max="8721" width="5.7109375" style="55" bestFit="1" customWidth="1"/>
    <col min="8722" max="8722" width="7" style="55" customWidth="1"/>
    <col min="8723" max="8723" width="5.42578125" style="55" customWidth="1"/>
    <col min="8724" max="8724" width="5" style="55" customWidth="1"/>
    <col min="8725" max="8725" width="6" style="55" bestFit="1" customWidth="1"/>
    <col min="8726" max="8726" width="6.140625" style="55" customWidth="1"/>
    <col min="8727" max="8727" width="16.5703125" style="55" customWidth="1"/>
    <col min="8728" max="8968" width="11.42578125" style="55"/>
    <col min="8969" max="8969" width="3.85546875" style="55" customWidth="1"/>
    <col min="8970" max="8970" width="49.7109375" style="55" customWidth="1"/>
    <col min="8971" max="8971" width="29.42578125" style="55" customWidth="1"/>
    <col min="8972" max="8972" width="6.28515625" style="55" customWidth="1"/>
    <col min="8973" max="8973" width="4.28515625" style="55" customWidth="1"/>
    <col min="8974" max="8974" width="6.42578125" style="55" customWidth="1"/>
    <col min="8975" max="8975" width="3.28515625" style="55" customWidth="1"/>
    <col min="8976" max="8976" width="6" style="55" customWidth="1"/>
    <col min="8977" max="8977" width="5.7109375" style="55" bestFit="1" customWidth="1"/>
    <col min="8978" max="8978" width="7" style="55" customWidth="1"/>
    <col min="8979" max="8979" width="5.42578125" style="55" customWidth="1"/>
    <col min="8980" max="8980" width="5" style="55" customWidth="1"/>
    <col min="8981" max="8981" width="6" style="55" bestFit="1" customWidth="1"/>
    <col min="8982" max="8982" width="6.140625" style="55" customWidth="1"/>
    <col min="8983" max="8983" width="16.5703125" style="55" customWidth="1"/>
    <col min="8984" max="9224" width="11.42578125" style="55"/>
    <col min="9225" max="9225" width="3.85546875" style="55" customWidth="1"/>
    <col min="9226" max="9226" width="49.7109375" style="55" customWidth="1"/>
    <col min="9227" max="9227" width="29.42578125" style="55" customWidth="1"/>
    <col min="9228" max="9228" width="6.28515625" style="55" customWidth="1"/>
    <col min="9229" max="9229" width="4.28515625" style="55" customWidth="1"/>
    <col min="9230" max="9230" width="6.42578125" style="55" customWidth="1"/>
    <col min="9231" max="9231" width="3.28515625" style="55" customWidth="1"/>
    <col min="9232" max="9232" width="6" style="55" customWidth="1"/>
    <col min="9233" max="9233" width="5.7109375" style="55" bestFit="1" customWidth="1"/>
    <col min="9234" max="9234" width="7" style="55" customWidth="1"/>
    <col min="9235" max="9235" width="5.42578125" style="55" customWidth="1"/>
    <col min="9236" max="9236" width="5" style="55" customWidth="1"/>
    <col min="9237" max="9237" width="6" style="55" bestFit="1" customWidth="1"/>
    <col min="9238" max="9238" width="6.140625" style="55" customWidth="1"/>
    <col min="9239" max="9239" width="16.5703125" style="55" customWidth="1"/>
    <col min="9240" max="9480" width="11.42578125" style="55"/>
    <col min="9481" max="9481" width="3.85546875" style="55" customWidth="1"/>
    <col min="9482" max="9482" width="49.7109375" style="55" customWidth="1"/>
    <col min="9483" max="9483" width="29.42578125" style="55" customWidth="1"/>
    <col min="9484" max="9484" width="6.28515625" style="55" customWidth="1"/>
    <col min="9485" max="9485" width="4.28515625" style="55" customWidth="1"/>
    <col min="9486" max="9486" width="6.42578125" style="55" customWidth="1"/>
    <col min="9487" max="9487" width="3.28515625" style="55" customWidth="1"/>
    <col min="9488" max="9488" width="6" style="55" customWidth="1"/>
    <col min="9489" max="9489" width="5.7109375" style="55" bestFit="1" customWidth="1"/>
    <col min="9490" max="9490" width="7" style="55" customWidth="1"/>
    <col min="9491" max="9491" width="5.42578125" style="55" customWidth="1"/>
    <col min="9492" max="9492" width="5" style="55" customWidth="1"/>
    <col min="9493" max="9493" width="6" style="55" bestFit="1" customWidth="1"/>
    <col min="9494" max="9494" width="6.140625" style="55" customWidth="1"/>
    <col min="9495" max="9495" width="16.5703125" style="55" customWidth="1"/>
    <col min="9496" max="9736" width="11.42578125" style="55"/>
    <col min="9737" max="9737" width="3.85546875" style="55" customWidth="1"/>
    <col min="9738" max="9738" width="49.7109375" style="55" customWidth="1"/>
    <col min="9739" max="9739" width="29.42578125" style="55" customWidth="1"/>
    <col min="9740" max="9740" width="6.28515625" style="55" customWidth="1"/>
    <col min="9741" max="9741" width="4.28515625" style="55" customWidth="1"/>
    <col min="9742" max="9742" width="6.42578125" style="55" customWidth="1"/>
    <col min="9743" max="9743" width="3.28515625" style="55" customWidth="1"/>
    <col min="9744" max="9744" width="6" style="55" customWidth="1"/>
    <col min="9745" max="9745" width="5.7109375" style="55" bestFit="1" customWidth="1"/>
    <col min="9746" max="9746" width="7" style="55" customWidth="1"/>
    <col min="9747" max="9747" width="5.42578125" style="55" customWidth="1"/>
    <col min="9748" max="9748" width="5" style="55" customWidth="1"/>
    <col min="9749" max="9749" width="6" style="55" bestFit="1" customWidth="1"/>
    <col min="9750" max="9750" width="6.140625" style="55" customWidth="1"/>
    <col min="9751" max="9751" width="16.5703125" style="55" customWidth="1"/>
    <col min="9752" max="9992" width="11.42578125" style="55"/>
    <col min="9993" max="9993" width="3.85546875" style="55" customWidth="1"/>
    <col min="9994" max="9994" width="49.7109375" style="55" customWidth="1"/>
    <col min="9995" max="9995" width="29.42578125" style="55" customWidth="1"/>
    <col min="9996" max="9996" width="6.28515625" style="55" customWidth="1"/>
    <col min="9997" max="9997" width="4.28515625" style="55" customWidth="1"/>
    <col min="9998" max="9998" width="6.42578125" style="55" customWidth="1"/>
    <col min="9999" max="9999" width="3.28515625" style="55" customWidth="1"/>
    <col min="10000" max="10000" width="6" style="55" customWidth="1"/>
    <col min="10001" max="10001" width="5.7109375" style="55" bestFit="1" customWidth="1"/>
    <col min="10002" max="10002" width="7" style="55" customWidth="1"/>
    <col min="10003" max="10003" width="5.42578125" style="55" customWidth="1"/>
    <col min="10004" max="10004" width="5" style="55" customWidth="1"/>
    <col min="10005" max="10005" width="6" style="55" bestFit="1" customWidth="1"/>
    <col min="10006" max="10006" width="6.140625" style="55" customWidth="1"/>
    <col min="10007" max="10007" width="16.5703125" style="55" customWidth="1"/>
    <col min="10008" max="10248" width="11.42578125" style="55"/>
    <col min="10249" max="10249" width="3.85546875" style="55" customWidth="1"/>
    <col min="10250" max="10250" width="49.7109375" style="55" customWidth="1"/>
    <col min="10251" max="10251" width="29.42578125" style="55" customWidth="1"/>
    <col min="10252" max="10252" width="6.28515625" style="55" customWidth="1"/>
    <col min="10253" max="10253" width="4.28515625" style="55" customWidth="1"/>
    <col min="10254" max="10254" width="6.42578125" style="55" customWidth="1"/>
    <col min="10255" max="10255" width="3.28515625" style="55" customWidth="1"/>
    <col min="10256" max="10256" width="6" style="55" customWidth="1"/>
    <col min="10257" max="10257" width="5.7109375" style="55" bestFit="1" customWidth="1"/>
    <col min="10258" max="10258" width="7" style="55" customWidth="1"/>
    <col min="10259" max="10259" width="5.42578125" style="55" customWidth="1"/>
    <col min="10260" max="10260" width="5" style="55" customWidth="1"/>
    <col min="10261" max="10261" width="6" style="55" bestFit="1" customWidth="1"/>
    <col min="10262" max="10262" width="6.140625" style="55" customWidth="1"/>
    <col min="10263" max="10263" width="16.5703125" style="55" customWidth="1"/>
    <col min="10264" max="10504" width="11.42578125" style="55"/>
    <col min="10505" max="10505" width="3.85546875" style="55" customWidth="1"/>
    <col min="10506" max="10506" width="49.7109375" style="55" customWidth="1"/>
    <col min="10507" max="10507" width="29.42578125" style="55" customWidth="1"/>
    <col min="10508" max="10508" width="6.28515625" style="55" customWidth="1"/>
    <col min="10509" max="10509" width="4.28515625" style="55" customWidth="1"/>
    <col min="10510" max="10510" width="6.42578125" style="55" customWidth="1"/>
    <col min="10511" max="10511" width="3.28515625" style="55" customWidth="1"/>
    <col min="10512" max="10512" width="6" style="55" customWidth="1"/>
    <col min="10513" max="10513" width="5.7109375" style="55" bestFit="1" customWidth="1"/>
    <col min="10514" max="10514" width="7" style="55" customWidth="1"/>
    <col min="10515" max="10515" width="5.42578125" style="55" customWidth="1"/>
    <col min="10516" max="10516" width="5" style="55" customWidth="1"/>
    <col min="10517" max="10517" width="6" style="55" bestFit="1" customWidth="1"/>
    <col min="10518" max="10518" width="6.140625" style="55" customWidth="1"/>
    <col min="10519" max="10519" width="16.5703125" style="55" customWidth="1"/>
    <col min="10520" max="10760" width="11.42578125" style="55"/>
    <col min="10761" max="10761" width="3.85546875" style="55" customWidth="1"/>
    <col min="10762" max="10762" width="49.7109375" style="55" customWidth="1"/>
    <col min="10763" max="10763" width="29.42578125" style="55" customWidth="1"/>
    <col min="10764" max="10764" width="6.28515625" style="55" customWidth="1"/>
    <col min="10765" max="10765" width="4.28515625" style="55" customWidth="1"/>
    <col min="10766" max="10766" width="6.42578125" style="55" customWidth="1"/>
    <col min="10767" max="10767" width="3.28515625" style="55" customWidth="1"/>
    <col min="10768" max="10768" width="6" style="55" customWidth="1"/>
    <col min="10769" max="10769" width="5.7109375" style="55" bestFit="1" customWidth="1"/>
    <col min="10770" max="10770" width="7" style="55" customWidth="1"/>
    <col min="10771" max="10771" width="5.42578125" style="55" customWidth="1"/>
    <col min="10772" max="10772" width="5" style="55" customWidth="1"/>
    <col min="10773" max="10773" width="6" style="55" bestFit="1" customWidth="1"/>
    <col min="10774" max="10774" width="6.140625" style="55" customWidth="1"/>
    <col min="10775" max="10775" width="16.5703125" style="55" customWidth="1"/>
    <col min="10776" max="11016" width="11.42578125" style="55"/>
    <col min="11017" max="11017" width="3.85546875" style="55" customWidth="1"/>
    <col min="11018" max="11018" width="49.7109375" style="55" customWidth="1"/>
    <col min="11019" max="11019" width="29.42578125" style="55" customWidth="1"/>
    <col min="11020" max="11020" width="6.28515625" style="55" customWidth="1"/>
    <col min="11021" max="11021" width="4.28515625" style="55" customWidth="1"/>
    <col min="11022" max="11022" width="6.42578125" style="55" customWidth="1"/>
    <col min="11023" max="11023" width="3.28515625" style="55" customWidth="1"/>
    <col min="11024" max="11024" width="6" style="55" customWidth="1"/>
    <col min="11025" max="11025" width="5.7109375" style="55" bestFit="1" customWidth="1"/>
    <col min="11026" max="11026" width="7" style="55" customWidth="1"/>
    <col min="11027" max="11027" width="5.42578125" style="55" customWidth="1"/>
    <col min="11028" max="11028" width="5" style="55" customWidth="1"/>
    <col min="11029" max="11029" width="6" style="55" bestFit="1" customWidth="1"/>
    <col min="11030" max="11030" width="6.140625" style="55" customWidth="1"/>
    <col min="11031" max="11031" width="16.5703125" style="55" customWidth="1"/>
    <col min="11032" max="11272" width="11.42578125" style="55"/>
    <col min="11273" max="11273" width="3.85546875" style="55" customWidth="1"/>
    <col min="11274" max="11274" width="49.7109375" style="55" customWidth="1"/>
    <col min="11275" max="11275" width="29.42578125" style="55" customWidth="1"/>
    <col min="11276" max="11276" width="6.28515625" style="55" customWidth="1"/>
    <col min="11277" max="11277" width="4.28515625" style="55" customWidth="1"/>
    <col min="11278" max="11278" width="6.42578125" style="55" customWidth="1"/>
    <col min="11279" max="11279" width="3.28515625" style="55" customWidth="1"/>
    <col min="11280" max="11280" width="6" style="55" customWidth="1"/>
    <col min="11281" max="11281" width="5.7109375" style="55" bestFit="1" customWidth="1"/>
    <col min="11282" max="11282" width="7" style="55" customWidth="1"/>
    <col min="11283" max="11283" width="5.42578125" style="55" customWidth="1"/>
    <col min="11284" max="11284" width="5" style="55" customWidth="1"/>
    <col min="11285" max="11285" width="6" style="55" bestFit="1" customWidth="1"/>
    <col min="11286" max="11286" width="6.140625" style="55" customWidth="1"/>
    <col min="11287" max="11287" width="16.5703125" style="55" customWidth="1"/>
    <col min="11288" max="11528" width="11.42578125" style="55"/>
    <col min="11529" max="11529" width="3.85546875" style="55" customWidth="1"/>
    <col min="11530" max="11530" width="49.7109375" style="55" customWidth="1"/>
    <col min="11531" max="11531" width="29.42578125" style="55" customWidth="1"/>
    <col min="11532" max="11532" width="6.28515625" style="55" customWidth="1"/>
    <col min="11533" max="11533" width="4.28515625" style="55" customWidth="1"/>
    <col min="11534" max="11534" width="6.42578125" style="55" customWidth="1"/>
    <col min="11535" max="11535" width="3.28515625" style="55" customWidth="1"/>
    <col min="11536" max="11536" width="6" style="55" customWidth="1"/>
    <col min="11537" max="11537" width="5.7109375" style="55" bestFit="1" customWidth="1"/>
    <col min="11538" max="11538" width="7" style="55" customWidth="1"/>
    <col min="11539" max="11539" width="5.42578125" style="55" customWidth="1"/>
    <col min="11540" max="11540" width="5" style="55" customWidth="1"/>
    <col min="11541" max="11541" width="6" style="55" bestFit="1" customWidth="1"/>
    <col min="11542" max="11542" width="6.140625" style="55" customWidth="1"/>
    <col min="11543" max="11543" width="16.5703125" style="55" customWidth="1"/>
    <col min="11544" max="11784" width="11.42578125" style="55"/>
    <col min="11785" max="11785" width="3.85546875" style="55" customWidth="1"/>
    <col min="11786" max="11786" width="49.7109375" style="55" customWidth="1"/>
    <col min="11787" max="11787" width="29.42578125" style="55" customWidth="1"/>
    <col min="11788" max="11788" width="6.28515625" style="55" customWidth="1"/>
    <col min="11789" max="11789" width="4.28515625" style="55" customWidth="1"/>
    <col min="11790" max="11790" width="6.42578125" style="55" customWidth="1"/>
    <col min="11791" max="11791" width="3.28515625" style="55" customWidth="1"/>
    <col min="11792" max="11792" width="6" style="55" customWidth="1"/>
    <col min="11793" max="11793" width="5.7109375" style="55" bestFit="1" customWidth="1"/>
    <col min="11794" max="11794" width="7" style="55" customWidth="1"/>
    <col min="11795" max="11795" width="5.42578125" style="55" customWidth="1"/>
    <col min="11796" max="11796" width="5" style="55" customWidth="1"/>
    <col min="11797" max="11797" width="6" style="55" bestFit="1" customWidth="1"/>
    <col min="11798" max="11798" width="6.140625" style="55" customWidth="1"/>
    <col min="11799" max="11799" width="16.5703125" style="55" customWidth="1"/>
    <col min="11800" max="12040" width="11.42578125" style="55"/>
    <col min="12041" max="12041" width="3.85546875" style="55" customWidth="1"/>
    <col min="12042" max="12042" width="49.7109375" style="55" customWidth="1"/>
    <col min="12043" max="12043" width="29.42578125" style="55" customWidth="1"/>
    <col min="12044" max="12044" width="6.28515625" style="55" customWidth="1"/>
    <col min="12045" max="12045" width="4.28515625" style="55" customWidth="1"/>
    <col min="12046" max="12046" width="6.42578125" style="55" customWidth="1"/>
    <col min="12047" max="12047" width="3.28515625" style="55" customWidth="1"/>
    <col min="12048" max="12048" width="6" style="55" customWidth="1"/>
    <col min="12049" max="12049" width="5.7109375" style="55" bestFit="1" customWidth="1"/>
    <col min="12050" max="12050" width="7" style="55" customWidth="1"/>
    <col min="12051" max="12051" width="5.42578125" style="55" customWidth="1"/>
    <col min="12052" max="12052" width="5" style="55" customWidth="1"/>
    <col min="12053" max="12053" width="6" style="55" bestFit="1" customWidth="1"/>
    <col min="12054" max="12054" width="6.140625" style="55" customWidth="1"/>
    <col min="12055" max="12055" width="16.5703125" style="55" customWidth="1"/>
    <col min="12056" max="12296" width="11.42578125" style="55"/>
    <col min="12297" max="12297" width="3.85546875" style="55" customWidth="1"/>
    <col min="12298" max="12298" width="49.7109375" style="55" customWidth="1"/>
    <col min="12299" max="12299" width="29.42578125" style="55" customWidth="1"/>
    <col min="12300" max="12300" width="6.28515625" style="55" customWidth="1"/>
    <col min="12301" max="12301" width="4.28515625" style="55" customWidth="1"/>
    <col min="12302" max="12302" width="6.42578125" style="55" customWidth="1"/>
    <col min="12303" max="12303" width="3.28515625" style="55" customWidth="1"/>
    <col min="12304" max="12304" width="6" style="55" customWidth="1"/>
    <col min="12305" max="12305" width="5.7109375" style="55" bestFit="1" customWidth="1"/>
    <col min="12306" max="12306" width="7" style="55" customWidth="1"/>
    <col min="12307" max="12307" width="5.42578125" style="55" customWidth="1"/>
    <col min="12308" max="12308" width="5" style="55" customWidth="1"/>
    <col min="12309" max="12309" width="6" style="55" bestFit="1" customWidth="1"/>
    <col min="12310" max="12310" width="6.140625" style="55" customWidth="1"/>
    <col min="12311" max="12311" width="16.5703125" style="55" customWidth="1"/>
    <col min="12312" max="12552" width="11.42578125" style="55"/>
    <col min="12553" max="12553" width="3.85546875" style="55" customWidth="1"/>
    <col min="12554" max="12554" width="49.7109375" style="55" customWidth="1"/>
    <col min="12555" max="12555" width="29.42578125" style="55" customWidth="1"/>
    <col min="12556" max="12556" width="6.28515625" style="55" customWidth="1"/>
    <col min="12557" max="12557" width="4.28515625" style="55" customWidth="1"/>
    <col min="12558" max="12558" width="6.42578125" style="55" customWidth="1"/>
    <col min="12559" max="12559" width="3.28515625" style="55" customWidth="1"/>
    <col min="12560" max="12560" width="6" style="55" customWidth="1"/>
    <col min="12561" max="12561" width="5.7109375" style="55" bestFit="1" customWidth="1"/>
    <col min="12562" max="12562" width="7" style="55" customWidth="1"/>
    <col min="12563" max="12563" width="5.42578125" style="55" customWidth="1"/>
    <col min="12564" max="12564" width="5" style="55" customWidth="1"/>
    <col min="12565" max="12565" width="6" style="55" bestFit="1" customWidth="1"/>
    <col min="12566" max="12566" width="6.140625" style="55" customWidth="1"/>
    <col min="12567" max="12567" width="16.5703125" style="55" customWidth="1"/>
    <col min="12568" max="12808" width="11.42578125" style="55"/>
    <col min="12809" max="12809" width="3.85546875" style="55" customWidth="1"/>
    <col min="12810" max="12810" width="49.7109375" style="55" customWidth="1"/>
    <col min="12811" max="12811" width="29.42578125" style="55" customWidth="1"/>
    <col min="12812" max="12812" width="6.28515625" style="55" customWidth="1"/>
    <col min="12813" max="12813" width="4.28515625" style="55" customWidth="1"/>
    <col min="12814" max="12814" width="6.42578125" style="55" customWidth="1"/>
    <col min="12815" max="12815" width="3.28515625" style="55" customWidth="1"/>
    <col min="12816" max="12816" width="6" style="55" customWidth="1"/>
    <col min="12817" max="12817" width="5.7109375" style="55" bestFit="1" customWidth="1"/>
    <col min="12818" max="12818" width="7" style="55" customWidth="1"/>
    <col min="12819" max="12819" width="5.42578125" style="55" customWidth="1"/>
    <col min="12820" max="12820" width="5" style="55" customWidth="1"/>
    <col min="12821" max="12821" width="6" style="55" bestFit="1" customWidth="1"/>
    <col min="12822" max="12822" width="6.140625" style="55" customWidth="1"/>
    <col min="12823" max="12823" width="16.5703125" style="55" customWidth="1"/>
    <col min="12824" max="13064" width="11.42578125" style="55"/>
    <col min="13065" max="13065" width="3.85546875" style="55" customWidth="1"/>
    <col min="13066" max="13066" width="49.7109375" style="55" customWidth="1"/>
    <col min="13067" max="13067" width="29.42578125" style="55" customWidth="1"/>
    <col min="13068" max="13068" width="6.28515625" style="55" customWidth="1"/>
    <col min="13069" max="13069" width="4.28515625" style="55" customWidth="1"/>
    <col min="13070" max="13070" width="6.42578125" style="55" customWidth="1"/>
    <col min="13071" max="13071" width="3.28515625" style="55" customWidth="1"/>
    <col min="13072" max="13072" width="6" style="55" customWidth="1"/>
    <col min="13073" max="13073" width="5.7109375" style="55" bestFit="1" customWidth="1"/>
    <col min="13074" max="13074" width="7" style="55" customWidth="1"/>
    <col min="13075" max="13075" width="5.42578125" style="55" customWidth="1"/>
    <col min="13076" max="13076" width="5" style="55" customWidth="1"/>
    <col min="13077" max="13077" width="6" style="55" bestFit="1" customWidth="1"/>
    <col min="13078" max="13078" width="6.140625" style="55" customWidth="1"/>
    <col min="13079" max="13079" width="16.5703125" style="55" customWidth="1"/>
    <col min="13080" max="13320" width="11.42578125" style="55"/>
    <col min="13321" max="13321" width="3.85546875" style="55" customWidth="1"/>
    <col min="13322" max="13322" width="49.7109375" style="55" customWidth="1"/>
    <col min="13323" max="13323" width="29.42578125" style="55" customWidth="1"/>
    <col min="13324" max="13324" width="6.28515625" style="55" customWidth="1"/>
    <col min="13325" max="13325" width="4.28515625" style="55" customWidth="1"/>
    <col min="13326" max="13326" width="6.42578125" style="55" customWidth="1"/>
    <col min="13327" max="13327" width="3.28515625" style="55" customWidth="1"/>
    <col min="13328" max="13328" width="6" style="55" customWidth="1"/>
    <col min="13329" max="13329" width="5.7109375" style="55" bestFit="1" customWidth="1"/>
    <col min="13330" max="13330" width="7" style="55" customWidth="1"/>
    <col min="13331" max="13331" width="5.42578125" style="55" customWidth="1"/>
    <col min="13332" max="13332" width="5" style="55" customWidth="1"/>
    <col min="13333" max="13333" width="6" style="55" bestFit="1" customWidth="1"/>
    <col min="13334" max="13334" width="6.140625" style="55" customWidth="1"/>
    <col min="13335" max="13335" width="16.5703125" style="55" customWidth="1"/>
    <col min="13336" max="13576" width="11.42578125" style="55"/>
    <col min="13577" max="13577" width="3.85546875" style="55" customWidth="1"/>
    <col min="13578" max="13578" width="49.7109375" style="55" customWidth="1"/>
    <col min="13579" max="13579" width="29.42578125" style="55" customWidth="1"/>
    <col min="13580" max="13580" width="6.28515625" style="55" customWidth="1"/>
    <col min="13581" max="13581" width="4.28515625" style="55" customWidth="1"/>
    <col min="13582" max="13582" width="6.42578125" style="55" customWidth="1"/>
    <col min="13583" max="13583" width="3.28515625" style="55" customWidth="1"/>
    <col min="13584" max="13584" width="6" style="55" customWidth="1"/>
    <col min="13585" max="13585" width="5.7109375" style="55" bestFit="1" customWidth="1"/>
    <col min="13586" max="13586" width="7" style="55" customWidth="1"/>
    <col min="13587" max="13587" width="5.42578125" style="55" customWidth="1"/>
    <col min="13588" max="13588" width="5" style="55" customWidth="1"/>
    <col min="13589" max="13589" width="6" style="55" bestFit="1" customWidth="1"/>
    <col min="13590" max="13590" width="6.140625" style="55" customWidth="1"/>
    <col min="13591" max="13591" width="16.5703125" style="55" customWidth="1"/>
    <col min="13592" max="13832" width="11.42578125" style="55"/>
    <col min="13833" max="13833" width="3.85546875" style="55" customWidth="1"/>
    <col min="13834" max="13834" width="49.7109375" style="55" customWidth="1"/>
    <col min="13835" max="13835" width="29.42578125" style="55" customWidth="1"/>
    <col min="13836" max="13836" width="6.28515625" style="55" customWidth="1"/>
    <col min="13837" max="13837" width="4.28515625" style="55" customWidth="1"/>
    <col min="13838" max="13838" width="6.42578125" style="55" customWidth="1"/>
    <col min="13839" max="13839" width="3.28515625" style="55" customWidth="1"/>
    <col min="13840" max="13840" width="6" style="55" customWidth="1"/>
    <col min="13841" max="13841" width="5.7109375" style="55" bestFit="1" customWidth="1"/>
    <col min="13842" max="13842" width="7" style="55" customWidth="1"/>
    <col min="13843" max="13843" width="5.42578125" style="55" customWidth="1"/>
    <col min="13844" max="13844" width="5" style="55" customWidth="1"/>
    <col min="13845" max="13845" width="6" style="55" bestFit="1" customWidth="1"/>
    <col min="13846" max="13846" width="6.140625" style="55" customWidth="1"/>
    <col min="13847" max="13847" width="16.5703125" style="55" customWidth="1"/>
    <col min="13848" max="14088" width="11.42578125" style="55"/>
    <col min="14089" max="14089" width="3.85546875" style="55" customWidth="1"/>
    <col min="14090" max="14090" width="49.7109375" style="55" customWidth="1"/>
    <col min="14091" max="14091" width="29.42578125" style="55" customWidth="1"/>
    <col min="14092" max="14092" width="6.28515625" style="55" customWidth="1"/>
    <col min="14093" max="14093" width="4.28515625" style="55" customWidth="1"/>
    <col min="14094" max="14094" width="6.42578125" style="55" customWidth="1"/>
    <col min="14095" max="14095" width="3.28515625" style="55" customWidth="1"/>
    <col min="14096" max="14096" width="6" style="55" customWidth="1"/>
    <col min="14097" max="14097" width="5.7109375" style="55" bestFit="1" customWidth="1"/>
    <col min="14098" max="14098" width="7" style="55" customWidth="1"/>
    <col min="14099" max="14099" width="5.42578125" style="55" customWidth="1"/>
    <col min="14100" max="14100" width="5" style="55" customWidth="1"/>
    <col min="14101" max="14101" width="6" style="55" bestFit="1" customWidth="1"/>
    <col min="14102" max="14102" width="6.140625" style="55" customWidth="1"/>
    <col min="14103" max="14103" width="16.5703125" style="55" customWidth="1"/>
    <col min="14104" max="14344" width="11.42578125" style="55"/>
    <col min="14345" max="14345" width="3.85546875" style="55" customWidth="1"/>
    <col min="14346" max="14346" width="49.7109375" style="55" customWidth="1"/>
    <col min="14347" max="14347" width="29.42578125" style="55" customWidth="1"/>
    <col min="14348" max="14348" width="6.28515625" style="55" customWidth="1"/>
    <col min="14349" max="14349" width="4.28515625" style="55" customWidth="1"/>
    <col min="14350" max="14350" width="6.42578125" style="55" customWidth="1"/>
    <col min="14351" max="14351" width="3.28515625" style="55" customWidth="1"/>
    <col min="14352" max="14352" width="6" style="55" customWidth="1"/>
    <col min="14353" max="14353" width="5.7109375" style="55" bestFit="1" customWidth="1"/>
    <col min="14354" max="14354" width="7" style="55" customWidth="1"/>
    <col min="14355" max="14355" width="5.42578125" style="55" customWidth="1"/>
    <col min="14356" max="14356" width="5" style="55" customWidth="1"/>
    <col min="14357" max="14357" width="6" style="55" bestFit="1" customWidth="1"/>
    <col min="14358" max="14358" width="6.140625" style="55" customWidth="1"/>
    <col min="14359" max="14359" width="16.5703125" style="55" customWidth="1"/>
    <col min="14360" max="14600" width="11.42578125" style="55"/>
    <col min="14601" max="14601" width="3.85546875" style="55" customWidth="1"/>
    <col min="14602" max="14602" width="49.7109375" style="55" customWidth="1"/>
    <col min="14603" max="14603" width="29.42578125" style="55" customWidth="1"/>
    <col min="14604" max="14604" width="6.28515625" style="55" customWidth="1"/>
    <col min="14605" max="14605" width="4.28515625" style="55" customWidth="1"/>
    <col min="14606" max="14606" width="6.42578125" style="55" customWidth="1"/>
    <col min="14607" max="14607" width="3.28515625" style="55" customWidth="1"/>
    <col min="14608" max="14608" width="6" style="55" customWidth="1"/>
    <col min="14609" max="14609" width="5.7109375" style="55" bestFit="1" customWidth="1"/>
    <col min="14610" max="14610" width="7" style="55" customWidth="1"/>
    <col min="14611" max="14611" width="5.42578125" style="55" customWidth="1"/>
    <col min="14612" max="14612" width="5" style="55" customWidth="1"/>
    <col min="14613" max="14613" width="6" style="55" bestFit="1" customWidth="1"/>
    <col min="14614" max="14614" width="6.140625" style="55" customWidth="1"/>
    <col min="14615" max="14615" width="16.5703125" style="55" customWidth="1"/>
    <col min="14616" max="14856" width="11.42578125" style="55"/>
    <col min="14857" max="14857" width="3.85546875" style="55" customWidth="1"/>
    <col min="14858" max="14858" width="49.7109375" style="55" customWidth="1"/>
    <col min="14859" max="14859" width="29.42578125" style="55" customWidth="1"/>
    <col min="14860" max="14860" width="6.28515625" style="55" customWidth="1"/>
    <col min="14861" max="14861" width="4.28515625" style="55" customWidth="1"/>
    <col min="14862" max="14862" width="6.42578125" style="55" customWidth="1"/>
    <col min="14863" max="14863" width="3.28515625" style="55" customWidth="1"/>
    <col min="14864" max="14864" width="6" style="55" customWidth="1"/>
    <col min="14865" max="14865" width="5.7109375" style="55" bestFit="1" customWidth="1"/>
    <col min="14866" max="14866" width="7" style="55" customWidth="1"/>
    <col min="14867" max="14867" width="5.42578125" style="55" customWidth="1"/>
    <col min="14868" max="14868" width="5" style="55" customWidth="1"/>
    <col min="14869" max="14869" width="6" style="55" bestFit="1" customWidth="1"/>
    <col min="14870" max="14870" width="6.140625" style="55" customWidth="1"/>
    <col min="14871" max="14871" width="16.5703125" style="55" customWidth="1"/>
    <col min="14872" max="15112" width="11.42578125" style="55"/>
    <col min="15113" max="15113" width="3.85546875" style="55" customWidth="1"/>
    <col min="15114" max="15114" width="49.7109375" style="55" customWidth="1"/>
    <col min="15115" max="15115" width="29.42578125" style="55" customWidth="1"/>
    <col min="15116" max="15116" width="6.28515625" style="55" customWidth="1"/>
    <col min="15117" max="15117" width="4.28515625" style="55" customWidth="1"/>
    <col min="15118" max="15118" width="6.42578125" style="55" customWidth="1"/>
    <col min="15119" max="15119" width="3.28515625" style="55" customWidth="1"/>
    <col min="15120" max="15120" width="6" style="55" customWidth="1"/>
    <col min="15121" max="15121" width="5.7109375" style="55" bestFit="1" customWidth="1"/>
    <col min="15122" max="15122" width="7" style="55" customWidth="1"/>
    <col min="15123" max="15123" width="5.42578125" style="55" customWidth="1"/>
    <col min="15124" max="15124" width="5" style="55" customWidth="1"/>
    <col min="15125" max="15125" width="6" style="55" bestFit="1" customWidth="1"/>
    <col min="15126" max="15126" width="6.140625" style="55" customWidth="1"/>
    <col min="15127" max="15127" width="16.5703125" style="55" customWidth="1"/>
    <col min="15128" max="15368" width="11.42578125" style="55"/>
    <col min="15369" max="15369" width="3.85546875" style="55" customWidth="1"/>
    <col min="15370" max="15370" width="49.7109375" style="55" customWidth="1"/>
    <col min="15371" max="15371" width="29.42578125" style="55" customWidth="1"/>
    <col min="15372" max="15372" width="6.28515625" style="55" customWidth="1"/>
    <col min="15373" max="15373" width="4.28515625" style="55" customWidth="1"/>
    <col min="15374" max="15374" width="6.42578125" style="55" customWidth="1"/>
    <col min="15375" max="15375" width="3.28515625" style="55" customWidth="1"/>
    <col min="15376" max="15376" width="6" style="55" customWidth="1"/>
    <col min="15377" max="15377" width="5.7109375" style="55" bestFit="1" customWidth="1"/>
    <col min="15378" max="15378" width="7" style="55" customWidth="1"/>
    <col min="15379" max="15379" width="5.42578125" style="55" customWidth="1"/>
    <col min="15380" max="15380" width="5" style="55" customWidth="1"/>
    <col min="15381" max="15381" width="6" style="55" bestFit="1" customWidth="1"/>
    <col min="15382" max="15382" width="6.140625" style="55" customWidth="1"/>
    <col min="15383" max="15383" width="16.5703125" style="55" customWidth="1"/>
    <col min="15384" max="15624" width="11.42578125" style="55"/>
    <col min="15625" max="15625" width="3.85546875" style="55" customWidth="1"/>
    <col min="15626" max="15626" width="49.7109375" style="55" customWidth="1"/>
    <col min="15627" max="15627" width="29.42578125" style="55" customWidth="1"/>
    <col min="15628" max="15628" width="6.28515625" style="55" customWidth="1"/>
    <col min="15629" max="15629" width="4.28515625" style="55" customWidth="1"/>
    <col min="15630" max="15630" width="6.42578125" style="55" customWidth="1"/>
    <col min="15631" max="15631" width="3.28515625" style="55" customWidth="1"/>
    <col min="15632" max="15632" width="6" style="55" customWidth="1"/>
    <col min="15633" max="15633" width="5.7109375" style="55" bestFit="1" customWidth="1"/>
    <col min="15634" max="15634" width="7" style="55" customWidth="1"/>
    <col min="15635" max="15635" width="5.42578125" style="55" customWidth="1"/>
    <col min="15636" max="15636" width="5" style="55" customWidth="1"/>
    <col min="15637" max="15637" width="6" style="55" bestFit="1" customWidth="1"/>
    <col min="15638" max="15638" width="6.140625" style="55" customWidth="1"/>
    <col min="15639" max="15639" width="16.5703125" style="55" customWidth="1"/>
    <col min="15640" max="15880" width="11.42578125" style="55"/>
    <col min="15881" max="15881" width="3.85546875" style="55" customWidth="1"/>
    <col min="15882" max="15882" width="49.7109375" style="55" customWidth="1"/>
    <col min="15883" max="15883" width="29.42578125" style="55" customWidth="1"/>
    <col min="15884" max="15884" width="6.28515625" style="55" customWidth="1"/>
    <col min="15885" max="15885" width="4.28515625" style="55" customWidth="1"/>
    <col min="15886" max="15886" width="6.42578125" style="55" customWidth="1"/>
    <col min="15887" max="15887" width="3.28515625" style="55" customWidth="1"/>
    <col min="15888" max="15888" width="6" style="55" customWidth="1"/>
    <col min="15889" max="15889" width="5.7109375" style="55" bestFit="1" customWidth="1"/>
    <col min="15890" max="15890" width="7" style="55" customWidth="1"/>
    <col min="15891" max="15891" width="5.42578125" style="55" customWidth="1"/>
    <col min="15892" max="15892" width="5" style="55" customWidth="1"/>
    <col min="15893" max="15893" width="6" style="55" bestFit="1" customWidth="1"/>
    <col min="15894" max="15894" width="6.140625" style="55" customWidth="1"/>
    <col min="15895" max="15895" width="16.5703125" style="55" customWidth="1"/>
    <col min="15896" max="16136" width="11.42578125" style="55"/>
    <col min="16137" max="16137" width="3.85546875" style="55" customWidth="1"/>
    <col min="16138" max="16138" width="49.7109375" style="55" customWidth="1"/>
    <col min="16139" max="16139" width="29.42578125" style="55" customWidth="1"/>
    <col min="16140" max="16140" width="6.28515625" style="55" customWidth="1"/>
    <col min="16141" max="16141" width="4.28515625" style="55" customWidth="1"/>
    <col min="16142" max="16142" width="6.42578125" style="55" customWidth="1"/>
    <col min="16143" max="16143" width="3.28515625" style="55" customWidth="1"/>
    <col min="16144" max="16144" width="6" style="55" customWidth="1"/>
    <col min="16145" max="16145" width="5.7109375" style="55" bestFit="1" customWidth="1"/>
    <col min="16146" max="16146" width="7" style="55" customWidth="1"/>
    <col min="16147" max="16147" width="5.42578125" style="55" customWidth="1"/>
    <col min="16148" max="16148" width="5" style="55" customWidth="1"/>
    <col min="16149" max="16149" width="6" style="55" bestFit="1" customWidth="1"/>
    <col min="16150" max="16150" width="6.140625" style="55" customWidth="1"/>
    <col min="16151" max="16151" width="16.5703125" style="55" customWidth="1"/>
    <col min="16152" max="16384" width="11.42578125" style="55"/>
  </cols>
  <sheetData>
    <row r="1" spans="1:26" ht="15" customHeight="1">
      <c r="B1" s="5845" t="str">
        <f>'Recap Sheet'!A1</f>
        <v>South Carolina School Food Service Purchasing Alliance,Inc</v>
      </c>
      <c r="C1" s="5845"/>
      <c r="D1" s="5845"/>
      <c r="E1" s="5845"/>
      <c r="F1" s="5845"/>
      <c r="G1" s="5845"/>
      <c r="H1" s="5845"/>
      <c r="I1" s="5845"/>
      <c r="J1" s="5845"/>
      <c r="K1" s="5845"/>
      <c r="L1" s="5845"/>
      <c r="M1" s="5845"/>
    </row>
    <row r="2" spans="1:26"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6"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2359"/>
      <c r="P3" s="2359"/>
      <c r="Q3" s="2359"/>
      <c r="R3" s="1158"/>
      <c r="S3" s="5872"/>
      <c r="T3" s="5872"/>
      <c r="U3" s="5872"/>
      <c r="V3" s="5872"/>
      <c r="W3" s="5872"/>
      <c r="X3" s="5872"/>
      <c r="Y3" s="5872"/>
      <c r="Z3" s="15"/>
    </row>
    <row r="4" spans="1:26" s="6" customFormat="1" ht="18.75" customHeight="1" thickBot="1">
      <c r="A4" s="2223" t="s">
        <v>2266</v>
      </c>
      <c r="B4" s="991" t="str">
        <f>'Recap Sheet'!B3</f>
        <v>Lexington Richland School District Five</v>
      </c>
      <c r="C4" s="1159" t="s">
        <v>19</v>
      </c>
      <c r="D4" s="177"/>
      <c r="E4" s="993"/>
      <c r="F4" s="5867">
        <f>'Recap Sheet'!B4</f>
        <v>0</v>
      </c>
      <c r="G4" s="5868"/>
      <c r="H4" s="5868"/>
      <c r="I4" s="5868"/>
      <c r="J4" s="5868"/>
      <c r="K4" s="5868"/>
      <c r="L4" s="5868"/>
      <c r="M4" s="5868"/>
      <c r="N4" s="5869"/>
      <c r="O4" s="2358"/>
      <c r="P4" s="2358"/>
      <c r="Q4" s="2358"/>
      <c r="R4" s="1071"/>
      <c r="S4" s="995"/>
      <c r="T4" s="996"/>
      <c r="U4" s="996"/>
      <c r="V4" s="996"/>
      <c r="W4" s="996"/>
      <c r="X4" s="996"/>
      <c r="Y4" s="997"/>
      <c r="Z4" s="56"/>
    </row>
    <row r="5" spans="1:26" s="6" customFormat="1" ht="15" customHeight="1" thickBot="1">
      <c r="A5" s="2223">
        <v>12000</v>
      </c>
      <c r="B5" s="998" t="s">
        <v>20</v>
      </c>
      <c r="C5" s="897" t="s">
        <v>2791</v>
      </c>
      <c r="D5" s="2256"/>
      <c r="E5" s="1160"/>
      <c r="F5" s="1161"/>
      <c r="G5" s="5870" t="s">
        <v>0</v>
      </c>
      <c r="H5" s="5870"/>
      <c r="I5" s="5870"/>
      <c r="J5" s="5870"/>
      <c r="K5" s="5870"/>
      <c r="L5" s="1162">
        <f>'Recap Sheet'!B5</f>
        <v>0</v>
      </c>
      <c r="M5" s="1002"/>
      <c r="N5" s="1073"/>
      <c r="O5" s="2370" t="s">
        <v>2742</v>
      </c>
      <c r="P5" s="5856" t="s">
        <v>2750</v>
      </c>
      <c r="Q5" s="5862" t="s">
        <v>2751</v>
      </c>
      <c r="R5" s="899" t="s">
        <v>1148</v>
      </c>
      <c r="S5" s="146" t="s">
        <v>122</v>
      </c>
      <c r="T5" s="60" t="s">
        <v>121</v>
      </c>
      <c r="U5" s="60" t="s">
        <v>1314</v>
      </c>
      <c r="V5" s="2504" t="s">
        <v>2777</v>
      </c>
      <c r="W5" s="60" t="s">
        <v>1316</v>
      </c>
      <c r="X5" s="201" t="s">
        <v>1315</v>
      </c>
      <c r="Y5" s="60" t="s">
        <v>3075</v>
      </c>
      <c r="Z5" s="56"/>
    </row>
    <row r="6" spans="1:26" ht="15" customHeight="1">
      <c r="A6" s="2145" t="s">
        <v>2244</v>
      </c>
      <c r="B6" s="217"/>
      <c r="C6" s="129" t="s">
        <v>2794</v>
      </c>
      <c r="D6" s="2252" t="s">
        <v>2281</v>
      </c>
      <c r="E6" s="900" t="s">
        <v>21</v>
      </c>
      <c r="F6" s="142" t="s">
        <v>22</v>
      </c>
      <c r="G6" s="142" t="s">
        <v>23</v>
      </c>
      <c r="H6" s="60" t="s">
        <v>24</v>
      </c>
      <c r="I6" s="60" t="s">
        <v>25</v>
      </c>
      <c r="J6" s="60" t="s">
        <v>26</v>
      </c>
      <c r="K6" s="60" t="s">
        <v>27</v>
      </c>
      <c r="L6" s="60" t="s">
        <v>28</v>
      </c>
      <c r="M6" s="106" t="s">
        <v>29</v>
      </c>
      <c r="N6" s="105" t="s">
        <v>30</v>
      </c>
      <c r="O6" s="2371" t="s">
        <v>2743</v>
      </c>
      <c r="P6" s="5857"/>
      <c r="Q6" s="5863"/>
      <c r="R6" s="105" t="s">
        <v>1318</v>
      </c>
      <c r="S6" s="146" t="s">
        <v>124</v>
      </c>
      <c r="T6" s="60" t="s">
        <v>1151</v>
      </c>
      <c r="U6" s="60" t="s">
        <v>3032</v>
      </c>
      <c r="V6" s="60" t="s">
        <v>2776</v>
      </c>
      <c r="W6" s="60" t="s">
        <v>1153</v>
      </c>
      <c r="X6" s="60" t="s">
        <v>1317</v>
      </c>
      <c r="Y6" s="60" t="s">
        <v>3076</v>
      </c>
      <c r="Z6" s="56"/>
    </row>
    <row r="7" spans="1:26" ht="15" customHeight="1" thickBot="1">
      <c r="A7" s="2225" t="s">
        <v>2245</v>
      </c>
      <c r="B7" s="1003"/>
      <c r="C7" s="2539" t="s">
        <v>2795</v>
      </c>
      <c r="D7" s="17" t="s">
        <v>31</v>
      </c>
      <c r="E7" s="902" t="s">
        <v>31</v>
      </c>
      <c r="F7" s="143" t="s">
        <v>32</v>
      </c>
      <c r="G7" s="143" t="s">
        <v>33</v>
      </c>
      <c r="H7" s="98" t="s">
        <v>34</v>
      </c>
      <c r="I7" s="98" t="s">
        <v>35</v>
      </c>
      <c r="J7" s="98" t="s">
        <v>27</v>
      </c>
      <c r="K7" s="98" t="s">
        <v>36</v>
      </c>
      <c r="L7" s="98" t="s">
        <v>37</v>
      </c>
      <c r="M7" s="98" t="s">
        <v>36</v>
      </c>
      <c r="N7" s="120" t="s">
        <v>27</v>
      </c>
      <c r="O7" s="2372" t="s">
        <v>31</v>
      </c>
      <c r="P7" s="5858"/>
      <c r="Q7" s="5864"/>
      <c r="R7" s="120" t="s">
        <v>1150</v>
      </c>
      <c r="S7" s="143" t="s">
        <v>126</v>
      </c>
      <c r="T7" s="98" t="s">
        <v>1152</v>
      </c>
      <c r="U7" s="98" t="s">
        <v>3033</v>
      </c>
      <c r="V7" s="98" t="s">
        <v>2775</v>
      </c>
      <c r="W7" s="98" t="s">
        <v>36</v>
      </c>
      <c r="X7" s="163" t="s">
        <v>38</v>
      </c>
      <c r="Y7" s="162" t="s">
        <v>2745</v>
      </c>
      <c r="Z7" s="56"/>
    </row>
    <row r="8" spans="1:26" s="29" customFormat="1" ht="15" customHeight="1">
      <c r="A8" s="3089"/>
      <c r="B8" s="3089" t="s">
        <v>6</v>
      </c>
      <c r="C8" s="3090"/>
      <c r="D8" s="3091"/>
      <c r="E8" s="3090"/>
      <c r="F8" s="3090"/>
      <c r="G8" s="3092"/>
      <c r="H8" s="3093"/>
      <c r="I8" s="3094"/>
      <c r="J8" s="3095"/>
      <c r="K8" s="3096"/>
      <c r="L8" s="3094"/>
      <c r="M8" s="3094"/>
      <c r="N8" s="3097"/>
      <c r="O8" s="3098" t="s">
        <v>3297</v>
      </c>
      <c r="P8" s="3099"/>
      <c r="Q8" s="3099">
        <v>110244</v>
      </c>
      <c r="R8" s="4571" t="s">
        <v>2768</v>
      </c>
      <c r="S8" s="4570"/>
      <c r="T8" s="3101">
        <v>2.0065</v>
      </c>
      <c r="U8" s="5086" t="s">
        <v>3349</v>
      </c>
      <c r="V8" s="5087"/>
      <c r="W8" s="5087"/>
      <c r="X8" s="5088">
        <v>110253</v>
      </c>
      <c r="Y8" s="4578">
        <v>2.1036999999999999</v>
      </c>
    </row>
    <row r="9" spans="1:26" s="29" customFormat="1" ht="15" customHeight="1" thickBot="1">
      <c r="A9" s="3080"/>
      <c r="B9" s="3080"/>
      <c r="C9" s="3081"/>
      <c r="D9" s="3082"/>
      <c r="E9" s="3081"/>
      <c r="F9" s="3081"/>
      <c r="G9" s="3083"/>
      <c r="H9" s="3079"/>
      <c r="I9" s="1416"/>
      <c r="J9" s="3084"/>
      <c r="K9" s="3085"/>
      <c r="L9" s="1416"/>
      <c r="M9" s="1416"/>
      <c r="N9" s="3086"/>
      <c r="O9" s="4548" t="s">
        <v>3296</v>
      </c>
      <c r="P9" s="4450"/>
      <c r="Q9" s="4450">
        <v>110242</v>
      </c>
      <c r="R9" s="5092" t="s">
        <v>2768</v>
      </c>
      <c r="S9" s="5089"/>
      <c r="T9" s="5090">
        <v>2.1036999999999999</v>
      </c>
      <c r="U9" s="3100"/>
      <c r="V9" s="1416"/>
      <c r="W9" s="1416"/>
      <c r="X9" s="1416"/>
      <c r="Y9" s="762"/>
    </row>
    <row r="10" spans="1:26" ht="15" customHeight="1" thickBot="1">
      <c r="A10" s="3005">
        <v>10001</v>
      </c>
      <c r="B10" s="2673" t="s">
        <v>3557</v>
      </c>
      <c r="C10" s="4100" t="s">
        <v>4483</v>
      </c>
      <c r="D10" s="3882">
        <v>17020111120</v>
      </c>
      <c r="E10" s="4478"/>
      <c r="F10" s="4495" t="s">
        <v>1003</v>
      </c>
      <c r="G10" s="3939">
        <v>144</v>
      </c>
      <c r="H10" s="1167"/>
      <c r="I10" s="2437">
        <f>ROUND($H$10*$G$10/G10,2)</f>
        <v>0</v>
      </c>
      <c r="J10" s="3770" t="s">
        <v>39</v>
      </c>
      <c r="K10" s="4071">
        <v>53.14</v>
      </c>
      <c r="L10" s="4014">
        <f>IF(OR(ISBLANK(K10),K10=0,H10=0,ISBLANK(H10)),,ROUND(K10+$L$5,2))</f>
        <v>0</v>
      </c>
      <c r="M10" s="2643">
        <f>ROUND(I10*L10,2)</f>
        <v>0</v>
      </c>
      <c r="N10" s="3778">
        <f>ROUND(L10/G10,4)</f>
        <v>0</v>
      </c>
      <c r="O10" s="2562">
        <v>17020111120</v>
      </c>
      <c r="P10" s="2556" t="s">
        <v>2804</v>
      </c>
      <c r="Q10" s="2556">
        <v>144</v>
      </c>
      <c r="R10" s="3162">
        <v>35.08</v>
      </c>
      <c r="S10" s="3980">
        <v>9</v>
      </c>
      <c r="T10" s="4945">
        <f>ROUND($T$8*S10,2)</f>
        <v>18.059999999999999</v>
      </c>
      <c r="U10" s="291">
        <f>IF(ISBLANK(O10),,R10+T10)</f>
        <v>53.14</v>
      </c>
      <c r="V10" s="3649" t="s">
        <v>2779</v>
      </c>
      <c r="W10" s="3887">
        <f>IF(ISNUMBER(K10),IF(V10="Y",(K10-T10)))</f>
        <v>35.08</v>
      </c>
      <c r="X10" s="2609">
        <f>W10/G10</f>
        <v>0.24361111111111111</v>
      </c>
      <c r="Y10" s="3778" t="b">
        <f>IF(V10="N",IF(ISNUMBER(R10),(R10+T10)/Q10))</f>
        <v>0</v>
      </c>
    </row>
    <row r="11" spans="1:26" ht="15" customHeight="1">
      <c r="A11" s="2163"/>
      <c r="B11" s="522" t="s">
        <v>1001</v>
      </c>
      <c r="C11" s="202" t="s">
        <v>3665</v>
      </c>
      <c r="D11" s="649">
        <v>1627220117</v>
      </c>
      <c r="E11" s="767"/>
      <c r="F11" s="298" t="s">
        <v>3558</v>
      </c>
      <c r="G11" s="1076">
        <v>144</v>
      </c>
      <c r="H11" s="1168"/>
      <c r="I11" s="397">
        <f>ROUND(H10*G10/G11,2)</f>
        <v>0</v>
      </c>
      <c r="J11" s="401" t="s">
        <v>39</v>
      </c>
      <c r="K11" s="1928"/>
      <c r="L11" s="1215">
        <f>IF(OR(ISBLANK(K11),K11=0,H10=0,ISBLANK(H10)),,ROUND(K11+$L$5,2))</f>
        <v>0</v>
      </c>
      <c r="M11" s="1107">
        <f>ROUND(I11*L11,2)</f>
        <v>0</v>
      </c>
      <c r="N11" s="3800">
        <f>ROUND(L11/G11,4)</f>
        <v>0</v>
      </c>
      <c r="O11" s="2626">
        <v>1627220117</v>
      </c>
      <c r="P11" s="298" t="s">
        <v>3558</v>
      </c>
      <c r="Q11" s="1076">
        <v>144</v>
      </c>
      <c r="R11" s="3930"/>
      <c r="S11" s="371">
        <v>9.5399999999999991</v>
      </c>
      <c r="T11" s="5150">
        <f>ROUND($T$8*S11,2)</f>
        <v>19.14</v>
      </c>
      <c r="U11" s="327">
        <f>IF(ISBLANK(O11),,R11+T11)</f>
        <v>19.14</v>
      </c>
      <c r="V11" s="3420" t="s">
        <v>2779</v>
      </c>
      <c r="W11" s="327" t="b">
        <f>IF(ISNUMBER(K11),IF(V11="Y",(K11-T11)))</f>
        <v>0</v>
      </c>
      <c r="X11" s="2610">
        <f>W11/G11</f>
        <v>0</v>
      </c>
      <c r="Y11" s="2610" t="b">
        <f>IF(V11="N",IF(ISNUMBER(R11),(R11+T11)/Q11))</f>
        <v>0</v>
      </c>
    </row>
    <row r="12" spans="1:26" ht="15" customHeight="1">
      <c r="A12" s="2163"/>
      <c r="B12" s="1211" t="s">
        <v>1002</v>
      </c>
      <c r="C12" s="202" t="s">
        <v>65</v>
      </c>
      <c r="D12" s="649"/>
      <c r="E12" s="371"/>
      <c r="F12" s="298" t="s">
        <v>65</v>
      </c>
      <c r="G12" s="1076" t="s">
        <v>65</v>
      </c>
      <c r="H12" s="1168"/>
      <c r="I12" s="1050" t="s">
        <v>65</v>
      </c>
      <c r="J12" s="1212" t="s">
        <v>65</v>
      </c>
      <c r="K12" s="286"/>
      <c r="L12" s="299" t="s">
        <v>65</v>
      </c>
      <c r="M12" s="1078" t="s">
        <v>65</v>
      </c>
      <c r="N12" s="3795" t="s">
        <v>65</v>
      </c>
      <c r="O12" s="4384"/>
      <c r="P12" s="2333"/>
      <c r="Q12" s="2413"/>
      <c r="R12" s="1080"/>
      <c r="S12" s="371" t="s">
        <v>65</v>
      </c>
      <c r="T12" s="327" t="s">
        <v>65</v>
      </c>
      <c r="U12" s="327"/>
      <c r="V12" s="327"/>
      <c r="W12" s="327"/>
      <c r="X12" s="2610" t="s">
        <v>65</v>
      </c>
      <c r="Y12" s="2610" t="s">
        <v>65</v>
      </c>
    </row>
    <row r="13" spans="1:26" ht="15" customHeight="1" thickBot="1">
      <c r="A13" s="2219"/>
      <c r="B13" s="1003" t="s">
        <v>96</v>
      </c>
      <c r="C13" s="361"/>
      <c r="D13" s="2291"/>
      <c r="E13" s="1083"/>
      <c r="F13" s="550"/>
      <c r="G13" s="1084"/>
      <c r="H13" s="1169"/>
      <c r="I13" s="1085"/>
      <c r="J13" s="1086"/>
      <c r="K13" s="363"/>
      <c r="L13" s="323"/>
      <c r="M13" s="1087"/>
      <c r="N13" s="3796"/>
      <c r="O13" s="2804"/>
      <c r="P13" s="2512"/>
      <c r="Q13" s="2414"/>
      <c r="R13" s="1088"/>
      <c r="S13" s="1083"/>
      <c r="T13" s="1170"/>
      <c r="U13" s="1170"/>
      <c r="V13" s="1170"/>
      <c r="W13" s="1170"/>
      <c r="X13" s="2611"/>
      <c r="Y13" s="2611"/>
    </row>
    <row r="14" spans="1:26" ht="15" customHeight="1" thickBot="1">
      <c r="A14" s="2220">
        <v>10002</v>
      </c>
      <c r="B14" s="771" t="s">
        <v>1819</v>
      </c>
      <c r="C14" s="547" t="s">
        <v>2320</v>
      </c>
      <c r="D14" s="649">
        <v>65225</v>
      </c>
      <c r="E14" s="763"/>
      <c r="F14" s="482" t="s">
        <v>1823</v>
      </c>
      <c r="G14" s="1089">
        <v>73</v>
      </c>
      <c r="H14" s="1171">
        <v>500</v>
      </c>
      <c r="I14" s="397">
        <f>ROUND($H$14*$G$14/G14,2)</f>
        <v>500</v>
      </c>
      <c r="J14" s="1213" t="s">
        <v>39</v>
      </c>
      <c r="K14" s="241">
        <v>78.92</v>
      </c>
      <c r="L14" s="537">
        <f>IF(OR(ISBLANK(K14),K14=0,H14=0,ISBLANK(H14)),,ROUND(K14+$L$5,2))</f>
        <v>78.92</v>
      </c>
      <c r="M14" s="1210">
        <f>ROUND(I14*L14,2)</f>
        <v>39460</v>
      </c>
      <c r="N14" s="3778">
        <f>ROUND(L14/G14,4)</f>
        <v>1.0810999999999999</v>
      </c>
      <c r="O14" s="2629">
        <v>65225</v>
      </c>
      <c r="P14" s="1648" t="s">
        <v>1823</v>
      </c>
      <c r="Q14" s="1648">
        <v>73</v>
      </c>
      <c r="R14" s="3160">
        <v>60.46</v>
      </c>
      <c r="S14" s="2648">
        <v>9.1999999999999993</v>
      </c>
      <c r="T14" s="5150">
        <f>ROUND($T$8*S14,2)</f>
        <v>18.46</v>
      </c>
      <c r="U14" s="292">
        <f>IF(ISBLANK(O14),,R14+T14)</f>
        <v>78.92</v>
      </c>
      <c r="V14" s="3420" t="s">
        <v>2779</v>
      </c>
      <c r="W14" s="292">
        <f>IF(ISNUMBER(K14),IF(V14="Y",(K14-T14)))</f>
        <v>60.46</v>
      </c>
      <c r="X14" s="2609">
        <f>W14/G14</f>
        <v>0.82821917808219181</v>
      </c>
      <c r="Y14" s="2609" t="b">
        <f>IF(V14="N",IF(ISNUMBER(R14),(R14+T14)/Q14))</f>
        <v>0</v>
      </c>
    </row>
    <row r="15" spans="1:26" ht="15" customHeight="1">
      <c r="A15" s="2163"/>
      <c r="B15" s="522" t="s">
        <v>1820</v>
      </c>
      <c r="C15" s="202"/>
      <c r="D15" s="1816"/>
      <c r="E15" s="371"/>
      <c r="F15" s="274"/>
      <c r="G15" s="1090"/>
      <c r="H15" s="1172"/>
      <c r="I15" s="397"/>
      <c r="J15" s="217"/>
      <c r="K15" s="230"/>
      <c r="L15" s="537"/>
      <c r="M15" s="1210"/>
      <c r="N15" s="3778"/>
      <c r="O15" s="2630"/>
      <c r="P15" s="2415"/>
      <c r="Q15" s="2415"/>
      <c r="R15" s="280"/>
      <c r="S15" s="371"/>
      <c r="T15" s="327"/>
      <c r="U15" s="327"/>
      <c r="V15" s="327"/>
      <c r="W15" s="327"/>
      <c r="X15" s="2610"/>
      <c r="Y15" s="2612"/>
    </row>
    <row r="16" spans="1:26" ht="15" customHeight="1">
      <c r="A16" s="2217"/>
      <c r="B16" s="522" t="s">
        <v>1821</v>
      </c>
      <c r="C16" s="791"/>
      <c r="D16" s="876"/>
      <c r="E16" s="3497"/>
      <c r="F16" s="1257"/>
      <c r="G16" s="1258"/>
      <c r="H16" s="1259"/>
      <c r="I16" s="3378"/>
      <c r="J16" s="3404"/>
      <c r="K16" s="3396"/>
      <c r="L16" s="3408"/>
      <c r="M16" s="2305"/>
      <c r="N16" s="3797"/>
      <c r="O16" s="2631"/>
      <c r="P16" s="3310"/>
      <c r="Q16" s="2389"/>
      <c r="R16" s="280"/>
      <c r="S16" s="2558"/>
      <c r="T16" s="327"/>
      <c r="U16" s="327"/>
      <c r="V16" s="327"/>
      <c r="W16" s="327"/>
      <c r="X16" s="2613"/>
      <c r="Y16" s="3638"/>
    </row>
    <row r="17" spans="1:25" ht="15" customHeight="1">
      <c r="A17" s="2217"/>
      <c r="B17" s="522" t="s">
        <v>1822</v>
      </c>
      <c r="C17" s="446"/>
      <c r="D17" s="1816"/>
      <c r="E17" s="765"/>
      <c r="F17" s="479"/>
      <c r="G17" s="1091"/>
      <c r="H17" s="1172"/>
      <c r="I17" s="1092"/>
      <c r="J17" s="959"/>
      <c r="K17" s="303"/>
      <c r="L17" s="548"/>
      <c r="M17" s="961"/>
      <c r="N17" s="3798"/>
      <c r="O17" s="2631"/>
      <c r="P17" s="3310"/>
      <c r="Q17" s="2389"/>
      <c r="R17" s="505"/>
      <c r="S17" s="765"/>
      <c r="T17" s="327"/>
      <c r="U17" s="327"/>
      <c r="V17" s="327"/>
      <c r="W17" s="327"/>
      <c r="X17" s="2614"/>
      <c r="Y17" s="2615"/>
    </row>
    <row r="18" spans="1:25" ht="15" customHeight="1" thickBot="1">
      <c r="A18" s="2219"/>
      <c r="B18" s="1003" t="s">
        <v>1507</v>
      </c>
      <c r="C18" s="361"/>
      <c r="D18" s="727"/>
      <c r="E18" s="389"/>
      <c r="F18" s="536"/>
      <c r="G18" s="1094"/>
      <c r="H18" s="1174"/>
      <c r="I18" s="1060"/>
      <c r="J18" s="901"/>
      <c r="K18" s="1095"/>
      <c r="L18" s="901"/>
      <c r="M18" s="1096"/>
      <c r="N18" s="3799"/>
      <c r="O18" s="954"/>
      <c r="P18" s="954"/>
      <c r="Q18" s="341"/>
      <c r="R18" s="901"/>
      <c r="S18" s="389"/>
      <c r="T18" s="1175"/>
      <c r="U18" s="3637"/>
      <c r="V18" s="3637"/>
      <c r="W18" s="1175"/>
      <c r="X18" s="2611"/>
      <c r="Y18" s="2611"/>
    </row>
    <row r="19" spans="1:25" ht="15" customHeight="1" thickBot="1">
      <c r="A19" s="2207">
        <v>10003</v>
      </c>
      <c r="B19" s="771" t="s">
        <v>4235</v>
      </c>
      <c r="C19" s="202" t="s">
        <v>2370</v>
      </c>
      <c r="D19" s="649" t="s">
        <v>2371</v>
      </c>
      <c r="E19" s="763"/>
      <c r="F19" s="274" t="s">
        <v>1826</v>
      </c>
      <c r="G19" s="1090">
        <v>96</v>
      </c>
      <c r="H19" s="1171"/>
      <c r="I19" s="397">
        <f>ROUND(H19*G19/G19,2)</f>
        <v>0</v>
      </c>
      <c r="J19" s="401" t="s">
        <v>39</v>
      </c>
      <c r="K19" s="264">
        <v>57.45</v>
      </c>
      <c r="L19" s="537">
        <f>IF(OR(ISBLANK(K19),K19=0,H19=0,ISBLANK(H19)),,ROUND(K19+$L$5,2))</f>
        <v>0</v>
      </c>
      <c r="M19" s="1210">
        <f>ROUND(I19*L19,2)</f>
        <v>0</v>
      </c>
      <c r="N19" s="3778">
        <f>ROUND(L19/G19,4)</f>
        <v>0</v>
      </c>
      <c r="O19" s="3597" t="s">
        <v>2371</v>
      </c>
      <c r="P19" s="3598" t="s">
        <v>2805</v>
      </c>
      <c r="Q19" s="3598">
        <v>96</v>
      </c>
      <c r="R19" s="3160">
        <v>52.13</v>
      </c>
      <c r="S19" s="2648">
        <v>2.65</v>
      </c>
      <c r="T19" s="5150">
        <f>ROUND($T$8*S19,2)</f>
        <v>5.32</v>
      </c>
      <c r="U19" s="292">
        <f>IF(ISBLANK(O19),,R19+T19)</f>
        <v>57.45</v>
      </c>
      <c r="V19" s="3420" t="s">
        <v>2779</v>
      </c>
      <c r="W19" s="292">
        <f>IF(ISNUMBER(K19),IF(V19="Y",(K19-T19)))</f>
        <v>52.13</v>
      </c>
      <c r="X19" s="2609">
        <f>W19/G19</f>
        <v>0.5430208333333334</v>
      </c>
      <c r="Y19" s="2609" t="b">
        <f>IF(V19="N",IF(ISNUMBER(R19),(R19+T19)/Q19))</f>
        <v>0</v>
      </c>
    </row>
    <row r="20" spans="1:25" ht="15" customHeight="1">
      <c r="A20" s="2163"/>
      <c r="B20" s="522" t="s">
        <v>1824</v>
      </c>
      <c r="C20" s="202" t="s">
        <v>65</v>
      </c>
      <c r="D20" s="1816"/>
      <c r="E20" s="1125"/>
      <c r="F20" s="202"/>
      <c r="G20" s="1126"/>
      <c r="H20" s="1169"/>
      <c r="I20" s="397"/>
      <c r="J20" s="401"/>
      <c r="K20" s="286"/>
      <c r="L20" s="1215"/>
      <c r="M20" s="1216"/>
      <c r="N20" s="3800"/>
      <c r="O20" s="2629"/>
      <c r="P20" s="1648"/>
      <c r="Q20" s="1648"/>
      <c r="R20" s="280"/>
      <c r="S20" s="371"/>
      <c r="T20" s="327"/>
      <c r="U20" s="327"/>
      <c r="V20" s="327"/>
      <c r="W20" s="327"/>
      <c r="X20" s="2612"/>
      <c r="Y20" s="2612"/>
    </row>
    <row r="21" spans="1:25" ht="15" customHeight="1">
      <c r="A21" s="2217"/>
      <c r="B21" s="1099" t="s">
        <v>1825</v>
      </c>
      <c r="C21" s="446"/>
      <c r="D21" s="1816"/>
      <c r="E21" s="1136"/>
      <c r="F21" s="446"/>
      <c r="G21" s="1141"/>
      <c r="H21" s="1169"/>
      <c r="I21" s="278"/>
      <c r="J21" s="438"/>
      <c r="K21" s="286"/>
      <c r="L21" s="1097"/>
      <c r="M21" s="1098"/>
      <c r="N21" s="3800"/>
      <c r="O21" s="2629"/>
      <c r="P21" s="1648"/>
      <c r="Q21" s="1648"/>
      <c r="R21" s="931"/>
      <c r="S21" s="301"/>
      <c r="T21" s="507"/>
      <c r="U21" s="507"/>
      <c r="V21" s="507"/>
      <c r="W21" s="507"/>
      <c r="X21" s="2616"/>
      <c r="Y21" s="2616"/>
    </row>
    <row r="22" spans="1:25" ht="15" customHeight="1">
      <c r="A22" s="2217"/>
      <c r="B22" s="1099" t="s">
        <v>65</v>
      </c>
      <c r="C22" s="446"/>
      <c r="D22" s="1816"/>
      <c r="E22" s="1136"/>
      <c r="F22" s="446"/>
      <c r="G22" s="1141"/>
      <c r="H22" s="1169"/>
      <c r="I22" s="1092"/>
      <c r="J22" s="959"/>
      <c r="K22" s="303"/>
      <c r="L22" s="1100"/>
      <c r="M22" s="1101"/>
      <c r="N22" s="3801"/>
      <c r="O22" s="2631"/>
      <c r="P22" s="1648"/>
      <c r="Q22" s="1648"/>
      <c r="R22" s="1045"/>
      <c r="S22" s="765"/>
      <c r="T22" s="508"/>
      <c r="U22" s="508"/>
      <c r="V22" s="508"/>
      <c r="W22" s="508"/>
      <c r="X22" s="2617"/>
      <c r="Y22" s="2618"/>
    </row>
    <row r="23" spans="1:25" ht="15" customHeight="1" thickBot="1">
      <c r="A23" s="2219"/>
      <c r="B23" s="1003" t="s">
        <v>96</v>
      </c>
      <c r="C23" s="361"/>
      <c r="D23" s="727"/>
      <c r="E23" s="389"/>
      <c r="F23" s="361"/>
      <c r="G23" s="1102"/>
      <c r="H23" s="1169"/>
      <c r="I23" s="1103"/>
      <c r="J23" s="416"/>
      <c r="K23" s="363"/>
      <c r="L23" s="323"/>
      <c r="M23" s="1087"/>
      <c r="N23" s="3796"/>
      <c r="O23" s="4388"/>
      <c r="P23" s="2807"/>
      <c r="Q23" s="3049"/>
      <c r="R23" s="1088"/>
      <c r="S23" s="389"/>
      <c r="T23" s="419"/>
      <c r="U23" s="419"/>
      <c r="V23" s="419"/>
      <c r="W23" s="419"/>
      <c r="X23" s="2611"/>
      <c r="Y23" s="2619"/>
    </row>
    <row r="24" spans="1:25" ht="15" customHeight="1" thickBot="1">
      <c r="A24" s="2207">
        <v>10004</v>
      </c>
      <c r="B24" s="771" t="s">
        <v>3794</v>
      </c>
      <c r="C24" s="202" t="s">
        <v>3253</v>
      </c>
      <c r="D24" s="649"/>
      <c r="E24" s="2648"/>
      <c r="F24" s="3595" t="s">
        <v>1828</v>
      </c>
      <c r="G24" s="1090">
        <v>120</v>
      </c>
      <c r="H24" s="1171">
        <v>200</v>
      </c>
      <c r="I24" s="397">
        <f>ROUND(H24*G24/G24,2)</f>
        <v>200</v>
      </c>
      <c r="J24" s="401" t="s">
        <v>39</v>
      </c>
      <c r="K24" s="264">
        <v>89.2</v>
      </c>
      <c r="L24" s="537">
        <f>IF(OR(ISBLANK(K24),K24=0,H24=0,ISBLANK(H24)),,ROUND(K24+$L$5,2))</f>
        <v>89.2</v>
      </c>
      <c r="M24" s="1210">
        <f>ROUND(I24*L24,2)</f>
        <v>17840</v>
      </c>
      <c r="N24" s="3778">
        <f>ROUND(L24/G24,4)</f>
        <v>0.74329999999999996</v>
      </c>
      <c r="O24" s="2629">
        <v>11003</v>
      </c>
      <c r="P24" s="2552" t="s">
        <v>1828</v>
      </c>
      <c r="Q24" s="2552">
        <v>120</v>
      </c>
      <c r="R24" s="3160">
        <v>54.41</v>
      </c>
      <c r="S24" s="2648">
        <v>7.5</v>
      </c>
      <c r="T24" s="5150">
        <f>ROUND($T$8*S24,2)</f>
        <v>15.05</v>
      </c>
      <c r="U24" s="292">
        <f>IF(ISBLANK(O24),,R24+T24)</f>
        <v>69.459999999999994</v>
      </c>
      <c r="V24" s="3420" t="s">
        <v>2779</v>
      </c>
      <c r="W24" s="292">
        <f>IF(ISNUMBER(K24),IF(V24="Y",(K24-T24)))</f>
        <v>74.150000000000006</v>
      </c>
      <c r="X24" s="2609">
        <f>W24/G24</f>
        <v>0.61791666666666667</v>
      </c>
      <c r="Y24" s="2609" t="b">
        <f>IF(V24="N",IF(ISNUMBER(R24),(R24+T24)/Q24))</f>
        <v>0</v>
      </c>
    </row>
    <row r="25" spans="1:25" ht="15" customHeight="1">
      <c r="A25" s="2163"/>
      <c r="B25" s="522" t="s">
        <v>1827</v>
      </c>
      <c r="C25" s="202" t="s">
        <v>3254</v>
      </c>
      <c r="D25" s="855">
        <v>11003</v>
      </c>
      <c r="E25" s="1223"/>
      <c r="F25" s="3596"/>
      <c r="G25" s="1126"/>
      <c r="H25" s="1169"/>
      <c r="I25" s="397"/>
      <c r="J25" s="401"/>
      <c r="K25" s="334"/>
      <c r="L25" s="1215"/>
      <c r="M25" s="1216"/>
      <c r="N25" s="3800"/>
      <c r="O25" s="1341"/>
      <c r="P25" s="1341"/>
      <c r="Q25" s="2417"/>
      <c r="R25" s="280"/>
      <c r="S25" s="371" t="s">
        <v>65</v>
      </c>
      <c r="T25" s="327" t="s">
        <v>65</v>
      </c>
      <c r="U25" s="327"/>
      <c r="V25" s="327"/>
      <c r="W25" s="327" t="s">
        <v>65</v>
      </c>
      <c r="X25" s="2609" t="s">
        <v>65</v>
      </c>
      <c r="Y25" s="2609" t="s">
        <v>65</v>
      </c>
    </row>
    <row r="26" spans="1:25" ht="15" customHeight="1">
      <c r="A26" s="2217"/>
      <c r="B26" s="1099" t="s">
        <v>3798</v>
      </c>
      <c r="C26" s="446"/>
      <c r="D26" s="2270"/>
      <c r="E26" s="1136"/>
      <c r="F26" s="446"/>
      <c r="G26" s="1141"/>
      <c r="H26" s="1169"/>
      <c r="I26" s="278"/>
      <c r="J26" s="438"/>
      <c r="K26" s="286"/>
      <c r="L26" s="1097"/>
      <c r="M26" s="1098"/>
      <c r="N26" s="3800"/>
      <c r="O26" s="2437"/>
      <c r="P26" s="2437"/>
      <c r="Q26" s="2562"/>
      <c r="R26" s="931"/>
      <c r="S26" s="301"/>
      <c r="T26" s="507"/>
      <c r="U26" s="507"/>
      <c r="V26" s="507"/>
      <c r="W26" s="507"/>
      <c r="X26" s="2616"/>
      <c r="Y26" s="2616"/>
    </row>
    <row r="27" spans="1:25" ht="15" customHeight="1" thickBot="1">
      <c r="A27" s="2241"/>
      <c r="B27" s="1444" t="s">
        <v>1004</v>
      </c>
      <c r="C27" s="361"/>
      <c r="D27" s="1664"/>
      <c r="E27" s="389"/>
      <c r="F27" s="361"/>
      <c r="G27" s="1102"/>
      <c r="H27" s="1187"/>
      <c r="I27" s="341"/>
      <c r="J27" s="466"/>
      <c r="K27" s="470"/>
      <c r="L27" s="918"/>
      <c r="M27" s="2095"/>
      <c r="N27" s="3892"/>
      <c r="O27" s="954"/>
      <c r="P27" s="954"/>
      <c r="Q27" s="954"/>
      <c r="R27" s="494"/>
      <c r="S27" s="769"/>
      <c r="T27" s="1242"/>
      <c r="U27" s="1242"/>
      <c r="V27" s="1242"/>
      <c r="W27" s="1242"/>
      <c r="X27" s="2619"/>
      <c r="Y27" s="2619"/>
    </row>
    <row r="28" spans="1:25" ht="15" customHeight="1" thickBot="1">
      <c r="A28" s="2220">
        <v>10005</v>
      </c>
      <c r="B28" s="2673" t="s">
        <v>3795</v>
      </c>
      <c r="C28" s="4100" t="s">
        <v>3253</v>
      </c>
      <c r="F28" s="1447" t="s">
        <v>3797</v>
      </c>
      <c r="G28" s="2246">
        <v>120</v>
      </c>
      <c r="H28" s="1171">
        <v>60</v>
      </c>
      <c r="I28" s="397">
        <f>ROUND(H28*G28/G28,2)</f>
        <v>60</v>
      </c>
      <c r="J28" s="401" t="s">
        <v>39</v>
      </c>
      <c r="K28" s="264">
        <v>70.739999999999995</v>
      </c>
      <c r="L28" s="537">
        <f>IF(OR(ISBLANK(K28),K28=0,H28=0,ISBLANK(H28)),,ROUND(K28+$L$5,2))</f>
        <v>70.739999999999995</v>
      </c>
      <c r="M28" s="1210">
        <f>ROUND(I28*L28,2)</f>
        <v>4244.3999999999996</v>
      </c>
      <c r="N28" s="3778">
        <f>ROUND(L28/G28,4)</f>
        <v>0.58950000000000002</v>
      </c>
      <c r="O28" s="2629">
        <v>11008</v>
      </c>
      <c r="P28" s="2552" t="s">
        <v>3799</v>
      </c>
      <c r="Q28" s="2552">
        <v>120</v>
      </c>
      <c r="R28" s="3160">
        <v>55.69</v>
      </c>
      <c r="S28" s="2648">
        <v>7.5</v>
      </c>
      <c r="T28" s="5150">
        <f>ROUND($T$8*S28,2)</f>
        <v>15.05</v>
      </c>
      <c r="U28" s="292">
        <f>IF(ISBLANK(O28),,R28+T28)</f>
        <v>70.739999999999995</v>
      </c>
      <c r="V28" s="3420" t="s">
        <v>2779</v>
      </c>
      <c r="W28" s="292">
        <f>IF(ISNUMBER(K28),IF(V28="Y",(K28-T28)))</f>
        <v>55.69</v>
      </c>
      <c r="X28" s="2609">
        <f>W28/G28</f>
        <v>0.46408333333333329</v>
      </c>
      <c r="Y28" s="2609" t="b">
        <f>IF(V28="N",IF(ISNUMBER(R28),(R28+T28)/Q28))</f>
        <v>0</v>
      </c>
    </row>
    <row r="29" spans="1:25" ht="15" customHeight="1">
      <c r="A29" s="5237"/>
      <c r="B29" s="522" t="s">
        <v>1827</v>
      </c>
      <c r="C29" s="5053" t="s">
        <v>3796</v>
      </c>
      <c r="D29" s="5238">
        <v>11008</v>
      </c>
      <c r="E29" s="1223"/>
      <c r="F29" s="5053"/>
      <c r="G29" s="5239"/>
      <c r="H29" s="1266"/>
      <c r="I29" s="3378"/>
      <c r="J29" s="3404"/>
      <c r="K29" s="3396"/>
      <c r="L29" s="3397"/>
      <c r="M29" s="1282"/>
      <c r="N29" s="3795"/>
      <c r="O29" s="2437"/>
      <c r="P29" s="2562"/>
      <c r="Q29" s="2562"/>
      <c r="R29" s="2667"/>
      <c r="S29" s="4081"/>
      <c r="T29" s="1798"/>
      <c r="U29" s="1798"/>
      <c r="V29" s="1798"/>
      <c r="W29" s="1798"/>
      <c r="X29" s="5241"/>
      <c r="Y29" s="5241"/>
    </row>
    <row r="30" spans="1:25" ht="15" customHeight="1">
      <c r="A30" s="2217"/>
      <c r="B30" s="1099" t="s">
        <v>3798</v>
      </c>
      <c r="C30" s="446"/>
      <c r="D30" s="876"/>
      <c r="E30" s="1136"/>
      <c r="F30" s="446"/>
      <c r="G30" s="1141"/>
      <c r="H30" s="1169"/>
      <c r="I30" s="1092"/>
      <c r="J30" s="959"/>
      <c r="K30" s="303"/>
      <c r="L30" s="1100"/>
      <c r="M30" s="1101"/>
      <c r="N30" s="3801"/>
      <c r="O30" s="2629"/>
      <c r="P30" s="1648"/>
      <c r="Q30" s="1648"/>
      <c r="R30" s="1278"/>
      <c r="S30" s="1256"/>
      <c r="T30" s="508"/>
      <c r="U30" s="508"/>
      <c r="V30" s="508"/>
      <c r="W30" s="508"/>
      <c r="X30" s="5240"/>
      <c r="Y30" s="5241"/>
    </row>
    <row r="31" spans="1:25" ht="15" customHeight="1" thickBot="1">
      <c r="A31" s="2219"/>
      <c r="B31" s="1003" t="s">
        <v>1004</v>
      </c>
      <c r="C31" s="361"/>
      <c r="D31" s="716"/>
      <c r="E31" s="389"/>
      <c r="F31" s="361"/>
      <c r="G31" s="1102"/>
      <c r="H31" s="1169"/>
      <c r="I31" s="1103"/>
      <c r="J31" s="416"/>
      <c r="K31" s="363"/>
      <c r="L31" s="323"/>
      <c r="M31" s="1087"/>
      <c r="N31" s="3796"/>
      <c r="O31" s="954"/>
      <c r="P31" s="954"/>
      <c r="Q31" s="954"/>
      <c r="R31" s="1088"/>
      <c r="S31" s="389"/>
      <c r="T31" s="419"/>
      <c r="U31" s="419"/>
      <c r="V31" s="419"/>
      <c r="W31" s="419"/>
      <c r="X31" s="2611"/>
      <c r="Y31" s="2619"/>
    </row>
    <row r="32" spans="1:25" ht="15" customHeight="1" thickBot="1">
      <c r="A32" s="2207">
        <v>10006</v>
      </c>
      <c r="B32" s="771" t="s">
        <v>1321</v>
      </c>
      <c r="C32" s="202"/>
      <c r="D32" s="649"/>
      <c r="E32" s="763"/>
      <c r="F32" s="274"/>
      <c r="G32" s="1090"/>
      <c r="H32" s="1171"/>
      <c r="I32" s="397" t="e">
        <f>ROUND(H32*G32/G32,2)</f>
        <v>#DIV/0!</v>
      </c>
      <c r="J32" s="401" t="s">
        <v>39</v>
      </c>
      <c r="K32" s="334"/>
      <c r="L32" s="537">
        <f>IF(OR(ISBLANK(K32),K32=0,H32=0,ISBLANK(H32)),,ROUND(K32+$L$5,2))</f>
        <v>0</v>
      </c>
      <c r="M32" s="1210" t="e">
        <f>ROUND(I32*L32,2)</f>
        <v>#DIV/0!</v>
      </c>
      <c r="N32" s="3778" t="e">
        <f>ROUND(L32/G32,4)</f>
        <v>#DIV/0!</v>
      </c>
      <c r="O32" s="262"/>
      <c r="P32" s="262"/>
      <c r="Q32" s="2562"/>
      <c r="R32" s="3160"/>
      <c r="S32" s="2648"/>
      <c r="T32" s="292"/>
      <c r="U32" s="292">
        <f>IF(ISBLANK(O32),,R32+T32)</f>
        <v>0</v>
      </c>
      <c r="V32" s="3420" t="s">
        <v>2779</v>
      </c>
      <c r="W32" s="292" t="b">
        <f>IF(ISNUMBER(K32),IF(V32="Y",(K32-T32)))</f>
        <v>0</v>
      </c>
      <c r="X32" s="2609" t="e">
        <f>W32/G32</f>
        <v>#DIV/0!</v>
      </c>
      <c r="Y32" s="2609" t="b">
        <f>IF(V32="N",IF(ISNUMBER(R32),(R32+T32)/Q32))</f>
        <v>0</v>
      </c>
    </row>
    <row r="33" spans="1:25" ht="15" customHeight="1">
      <c r="A33" s="2163"/>
      <c r="B33" s="522" t="s">
        <v>1829</v>
      </c>
      <c r="C33" s="4306"/>
      <c r="D33" s="4216"/>
      <c r="E33" s="1125"/>
      <c r="F33" s="202" t="s">
        <v>65</v>
      </c>
      <c r="G33" s="1126" t="s">
        <v>65</v>
      </c>
      <c r="H33" s="1169"/>
      <c r="I33" s="397" t="s">
        <v>65</v>
      </c>
      <c r="J33" s="401" t="s">
        <v>65</v>
      </c>
      <c r="K33" s="286"/>
      <c r="L33" s="1215"/>
      <c r="M33" s="1216"/>
      <c r="N33" s="3800"/>
      <c r="O33" s="1341"/>
      <c r="P33" s="1341"/>
      <c r="Q33" s="1341"/>
      <c r="R33" s="280"/>
      <c r="S33" s="371" t="s">
        <v>65</v>
      </c>
      <c r="T33" s="327" t="s">
        <v>65</v>
      </c>
      <c r="U33" s="327"/>
      <c r="V33" s="327"/>
      <c r="W33" s="327" t="s">
        <v>65</v>
      </c>
      <c r="X33" s="2609" t="s">
        <v>65</v>
      </c>
      <c r="Y33" s="2609" t="s">
        <v>65</v>
      </c>
    </row>
    <row r="34" spans="1:25" ht="15" customHeight="1">
      <c r="A34" s="2217"/>
      <c r="B34" s="1099" t="s">
        <v>1830</v>
      </c>
      <c r="C34" s="446"/>
      <c r="D34" s="1816"/>
      <c r="E34" s="1136"/>
      <c r="F34" s="446"/>
      <c r="G34" s="1141"/>
      <c r="H34" s="1169"/>
      <c r="I34" s="278"/>
      <c r="J34" s="438"/>
      <c r="K34" s="286"/>
      <c r="L34" s="1097"/>
      <c r="M34" s="1098"/>
      <c r="N34" s="3800"/>
      <c r="O34" s="2629"/>
      <c r="P34" s="1648"/>
      <c r="Q34" s="1648"/>
      <c r="R34" s="931"/>
      <c r="S34" s="301"/>
      <c r="T34" s="507"/>
      <c r="U34" s="507"/>
      <c r="V34" s="507"/>
      <c r="W34" s="507"/>
      <c r="X34" s="2616"/>
      <c r="Y34" s="2616"/>
    </row>
    <row r="35" spans="1:25" ht="15" customHeight="1">
      <c r="A35" s="2217"/>
      <c r="B35" s="1099" t="s">
        <v>1831</v>
      </c>
      <c r="C35" s="446"/>
      <c r="D35" s="876"/>
      <c r="E35" s="1136"/>
      <c r="F35" s="446"/>
      <c r="G35" s="1141"/>
      <c r="H35" s="1169"/>
      <c r="I35" s="1092"/>
      <c r="J35" s="959"/>
      <c r="K35" s="303"/>
      <c r="L35" s="1100"/>
      <c r="M35" s="1101"/>
      <c r="N35" s="3795"/>
      <c r="O35" s="2573"/>
      <c r="P35" s="2419"/>
      <c r="Q35" s="2419"/>
      <c r="R35" s="1045"/>
      <c r="S35" s="765"/>
      <c r="T35" s="508"/>
      <c r="U35" s="508"/>
      <c r="V35" s="508"/>
      <c r="W35" s="508"/>
      <c r="X35" s="2617"/>
      <c r="Y35" s="2618"/>
    </row>
    <row r="36" spans="1:25" ht="15" customHeight="1" thickBot="1">
      <c r="A36" s="2219"/>
      <c r="B36" s="1003" t="s">
        <v>1832</v>
      </c>
      <c r="C36" s="361"/>
      <c r="D36" s="2287"/>
      <c r="E36" s="389"/>
      <c r="F36" s="361"/>
      <c r="G36" s="1102"/>
      <c r="H36" s="1169"/>
      <c r="I36" s="1103"/>
      <c r="J36" s="416"/>
      <c r="K36" s="363"/>
      <c r="L36" s="323"/>
      <c r="M36" s="1087"/>
      <c r="N36" s="3796"/>
      <c r="O36" s="2421"/>
      <c r="P36" s="2425"/>
      <c r="Q36" s="2492"/>
      <c r="R36" s="1088"/>
      <c r="S36" s="389"/>
      <c r="T36" s="419"/>
      <c r="U36" s="419"/>
      <c r="V36" s="419"/>
      <c r="W36" s="419"/>
      <c r="X36" s="2611"/>
      <c r="Y36" s="2619"/>
    </row>
    <row r="37" spans="1:25" ht="15" customHeight="1" thickBot="1">
      <c r="A37" s="2207">
        <v>10007</v>
      </c>
      <c r="B37" s="771" t="s">
        <v>1322</v>
      </c>
      <c r="C37" s="1208" t="s">
        <v>3642</v>
      </c>
      <c r="D37" s="855">
        <v>78697</v>
      </c>
      <c r="E37" s="763"/>
      <c r="F37" s="421" t="s">
        <v>1006</v>
      </c>
      <c r="G37" s="1209">
        <v>96</v>
      </c>
      <c r="H37" s="1171">
        <v>150</v>
      </c>
      <c r="I37" s="397">
        <f>ROUND(H37*$G$52/G37,2)</f>
        <v>109.38</v>
      </c>
      <c r="J37" s="401" t="s">
        <v>39</v>
      </c>
      <c r="K37" s="1928">
        <v>49</v>
      </c>
      <c r="L37" s="537">
        <f>IF(OR(ISBLANK(K37),K37=0,H37=0,ISBLANK(H37)),,ROUND(K37+$L$5,2))</f>
        <v>49</v>
      </c>
      <c r="M37" s="1104">
        <f>ROUND(I37*L37,2)</f>
        <v>5359.62</v>
      </c>
      <c r="N37" s="3778">
        <f>ROUND(L37/G37,4)</f>
        <v>0.51039999999999996</v>
      </c>
      <c r="O37" s="2429">
        <v>78697</v>
      </c>
      <c r="P37" s="2647" t="s">
        <v>2806</v>
      </c>
      <c r="Q37" s="2424">
        <v>96</v>
      </c>
      <c r="R37" s="3160">
        <v>0</v>
      </c>
      <c r="S37" s="2648">
        <v>8.4</v>
      </c>
      <c r="T37" s="5150">
        <f>ROUND($T$8*S37,2)</f>
        <v>16.850000000000001</v>
      </c>
      <c r="U37" s="2656">
        <f>IF(ISBLANK(O37),,R37+T37)</f>
        <v>16.850000000000001</v>
      </c>
      <c r="V37" s="3420" t="s">
        <v>2779</v>
      </c>
      <c r="W37" s="2656">
        <f>IF(ISNUMBER(K37),IF(V37="Y",(K37-T37)))</f>
        <v>32.15</v>
      </c>
      <c r="X37" s="2657">
        <f>W37/G37</f>
        <v>0.33489583333333334</v>
      </c>
      <c r="Y37" s="2657" t="b">
        <f>IF(V37="N",IF(ISNUMBER(R37),(R37+T37)/Q37))</f>
        <v>0</v>
      </c>
    </row>
    <row r="38" spans="1:25" ht="15" customHeight="1">
      <c r="A38" s="2207"/>
      <c r="B38" s="760" t="s">
        <v>1833</v>
      </c>
      <c r="C38" s="274" t="s">
        <v>2373</v>
      </c>
      <c r="D38" s="649" t="s">
        <v>3321</v>
      </c>
      <c r="E38" s="763"/>
      <c r="F38" s="421" t="s">
        <v>1007</v>
      </c>
      <c r="G38" s="1209">
        <v>96</v>
      </c>
      <c r="H38" s="1169"/>
      <c r="I38" s="397">
        <f>ROUND(H37*G37/G38,2)</f>
        <v>150</v>
      </c>
      <c r="J38" s="401" t="s">
        <v>39</v>
      </c>
      <c r="K38" s="1928"/>
      <c r="L38" s="1215">
        <f>IF(OR(ISBLANK(K38),K38=0,H37=0,ISBLANK(H37)),,ROUND(K38+$L$5,2))</f>
        <v>0</v>
      </c>
      <c r="M38" s="1107">
        <f>ROUND(I38*L38,2)</f>
        <v>0</v>
      </c>
      <c r="N38" s="3800">
        <f>ROUND(L38/G38,4)</f>
        <v>0</v>
      </c>
      <c r="O38" s="2516" t="s">
        <v>3321</v>
      </c>
      <c r="P38" s="2623" t="s">
        <v>2807</v>
      </c>
      <c r="Q38" s="2515">
        <v>96</v>
      </c>
      <c r="R38" s="3160">
        <v>38.53</v>
      </c>
      <c r="S38" s="2648">
        <v>7.5</v>
      </c>
      <c r="T38" s="5150">
        <f>ROUND($T$8*S38,2)</f>
        <v>15.05</v>
      </c>
      <c r="U38" s="2656">
        <f>IF(ISBLANK(O38),,R38+T38)</f>
        <v>53.58</v>
      </c>
      <c r="V38" s="3420" t="s">
        <v>2779</v>
      </c>
      <c r="W38" s="2656" t="b">
        <f>IF(ISNUMBER(K38),IF(V38="Y",(K38-T38)))</f>
        <v>0</v>
      </c>
      <c r="X38" s="2657">
        <f>W38/G38</f>
        <v>0</v>
      </c>
      <c r="Y38" s="2657" t="b">
        <f>IF(V38="N",IF(ISNUMBER(R38),(R38+T38)/Q38))</f>
        <v>0</v>
      </c>
    </row>
    <row r="39" spans="1:25" ht="15" customHeight="1">
      <c r="A39" s="2158"/>
      <c r="B39" s="217" t="s">
        <v>1834</v>
      </c>
      <c r="C39" s="202" t="s">
        <v>1005</v>
      </c>
      <c r="D39" s="649" t="s">
        <v>2374</v>
      </c>
      <c r="E39" s="764"/>
      <c r="F39" s="278" t="s">
        <v>91</v>
      </c>
      <c r="G39" s="1217">
        <v>96</v>
      </c>
      <c r="H39" s="1169"/>
      <c r="I39" s="397">
        <f>ROUND(H37*G37/G39,2)</f>
        <v>150</v>
      </c>
      <c r="J39" s="438" t="s">
        <v>39</v>
      </c>
      <c r="K39" s="241">
        <v>48.83</v>
      </c>
      <c r="L39" s="537">
        <f>IF(OR(ISBLANK(K39),K39=0,H37=0,ISBLANK(H37)),,ROUND(K39+$L$5,2))</f>
        <v>48.83</v>
      </c>
      <c r="M39" s="1104">
        <f>ROUND(I39*L39,2)</f>
        <v>7324.5</v>
      </c>
      <c r="N39" s="3778">
        <f>ROUND(L39/G39,4)</f>
        <v>0.50860000000000005</v>
      </c>
      <c r="O39" s="2526" t="s">
        <v>2374</v>
      </c>
      <c r="P39" s="1205" t="s">
        <v>2808</v>
      </c>
      <c r="Q39" s="2489">
        <v>96</v>
      </c>
      <c r="R39" s="3160">
        <v>33.78</v>
      </c>
      <c r="S39" s="2548">
        <v>7.5</v>
      </c>
      <c r="T39" s="5150">
        <f>ROUND($T$8*S39,2)</f>
        <v>15.05</v>
      </c>
      <c r="U39" s="292">
        <f>IF(ISBLANK(O39),,R39+T39)</f>
        <v>48.83</v>
      </c>
      <c r="V39" s="3420" t="s">
        <v>2779</v>
      </c>
      <c r="W39" s="292">
        <f>IF(ISNUMBER(K39),IF(V39="Y",(K39-T39)))</f>
        <v>33.78</v>
      </c>
      <c r="X39" s="2609">
        <f>W39/G39</f>
        <v>0.35187499999999999</v>
      </c>
      <c r="Y39" s="2616" t="b">
        <f>IF(V39="N",IF(ISNUMBER(R39),(R39+T39)/Q39))</f>
        <v>0</v>
      </c>
    </row>
    <row r="40" spans="1:25" ht="15" customHeight="1">
      <c r="A40" s="1197"/>
      <c r="B40" s="217" t="s">
        <v>1835</v>
      </c>
      <c r="C40" s="202" t="s">
        <v>65</v>
      </c>
      <c r="D40" s="649"/>
      <c r="E40" s="1268"/>
      <c r="F40" s="278" t="s">
        <v>65</v>
      </c>
      <c r="G40" s="1217" t="s">
        <v>65</v>
      </c>
      <c r="H40" s="1169"/>
      <c r="I40" s="397" t="s">
        <v>65</v>
      </c>
      <c r="J40" s="438" t="s">
        <v>65</v>
      </c>
      <c r="K40" s="349"/>
      <c r="L40" s="1097"/>
      <c r="M40" s="1078"/>
      <c r="N40" s="3800"/>
      <c r="O40" s="2562"/>
      <c r="P40" s="2055"/>
      <c r="Q40" s="2055"/>
      <c r="R40" s="280"/>
      <c r="S40" s="301" t="s">
        <v>65</v>
      </c>
      <c r="T40" s="327" t="s">
        <v>65</v>
      </c>
      <c r="U40" s="327"/>
      <c r="V40" s="327"/>
      <c r="W40" s="327" t="s">
        <v>65</v>
      </c>
      <c r="X40" s="2609" t="s">
        <v>89</v>
      </c>
      <c r="Y40" s="2616" t="s">
        <v>65</v>
      </c>
    </row>
    <row r="41" spans="1:25" ht="15" customHeight="1" thickBot="1">
      <c r="A41" s="2221"/>
      <c r="B41" s="1003" t="s">
        <v>96</v>
      </c>
      <c r="C41" s="550"/>
      <c r="D41" s="1664"/>
      <c r="E41" s="769"/>
      <c r="F41" s="425"/>
      <c r="G41" s="1156"/>
      <c r="H41" s="1187"/>
      <c r="I41" s="341"/>
      <c r="J41" s="466"/>
      <c r="K41" s="470"/>
      <c r="L41" s="553"/>
      <c r="M41" s="956"/>
      <c r="N41" s="3802"/>
      <c r="O41" s="1712"/>
      <c r="P41" s="1644"/>
      <c r="Q41" s="425"/>
      <c r="R41" s="849"/>
      <c r="S41" s="769"/>
      <c r="T41" s="1242"/>
      <c r="U41" s="1242"/>
      <c r="V41" s="1242"/>
      <c r="W41" s="1242"/>
      <c r="X41" s="2619"/>
      <c r="Y41" s="2619"/>
    </row>
    <row r="42" spans="1:25" ht="15" customHeight="1" thickBot="1">
      <c r="A42" s="2207">
        <v>10008</v>
      </c>
      <c r="B42" s="771" t="s">
        <v>1368</v>
      </c>
      <c r="C42" s="1208" t="s">
        <v>2370</v>
      </c>
      <c r="D42" s="855" t="s">
        <v>3322</v>
      </c>
      <c r="E42" s="763"/>
      <c r="F42" s="421" t="s">
        <v>1007</v>
      </c>
      <c r="G42" s="1209">
        <v>96</v>
      </c>
      <c r="H42" s="1171">
        <v>200</v>
      </c>
      <c r="I42" s="397">
        <f>ROUND(H42*$G$42/G42,2)</f>
        <v>200</v>
      </c>
      <c r="J42" s="401" t="s">
        <v>39</v>
      </c>
      <c r="K42" s="1928"/>
      <c r="L42" s="537">
        <f>IF(OR(ISBLANK(K42),K42=0,H42=0,ISBLANK(H42)),,ROUND(K42+$L$5,2))</f>
        <v>0</v>
      </c>
      <c r="M42" s="1104">
        <f>ROUND(I42*L42,2)</f>
        <v>0</v>
      </c>
      <c r="N42" s="3778">
        <f>ROUND(L42/G42,4)</f>
        <v>0</v>
      </c>
      <c r="O42" s="2562" t="s">
        <v>3322</v>
      </c>
      <c r="P42" s="2556" t="s">
        <v>2809</v>
      </c>
      <c r="Q42" s="2556">
        <v>96</v>
      </c>
      <c r="R42" s="3160"/>
      <c r="S42" s="2648">
        <v>6</v>
      </c>
      <c r="T42" s="5150">
        <f>ROUND($T$8*S42,2)</f>
        <v>12.04</v>
      </c>
      <c r="U42" s="2656">
        <f>IF(ISBLANK(O42),,R42+T42)</f>
        <v>12.04</v>
      </c>
      <c r="V42" s="3649" t="s">
        <v>2779</v>
      </c>
      <c r="W42" s="2658" t="b">
        <f>IF(ISNUMBER(K42),IF(V42="Y",(K42-T42)))</f>
        <v>0</v>
      </c>
      <c r="X42" s="3053"/>
      <c r="Y42" s="3053" t="b">
        <f>IF(V42="N",IF(ISNUMBER(R42),(R42+T42)/Q42))</f>
        <v>0</v>
      </c>
    </row>
    <row r="43" spans="1:25" ht="15" customHeight="1">
      <c r="A43" s="2207"/>
      <c r="B43" s="760" t="s">
        <v>1836</v>
      </c>
      <c r="C43" s="274" t="s">
        <v>3642</v>
      </c>
      <c r="D43" s="649">
        <v>78698</v>
      </c>
      <c r="E43" s="763"/>
      <c r="F43" s="421" t="s">
        <v>1369</v>
      </c>
      <c r="G43" s="1209">
        <v>96</v>
      </c>
      <c r="H43" s="1169"/>
      <c r="I43" s="397">
        <f>ROUND(H42*$G$42/G43,2)</f>
        <v>200</v>
      </c>
      <c r="J43" s="401" t="s">
        <v>39</v>
      </c>
      <c r="K43" s="5831">
        <v>49.96</v>
      </c>
      <c r="L43" s="1215">
        <f>IF(OR(ISBLANK(K43),K43=0,H42=0,ISBLANK(H42)),,ROUND(K43+$L$5,2))</f>
        <v>49.96</v>
      </c>
      <c r="M43" s="1107">
        <f>ROUND(I43*L43,2)</f>
        <v>9992</v>
      </c>
      <c r="N43" s="3800"/>
      <c r="O43" s="2562">
        <v>78698</v>
      </c>
      <c r="P43" s="2055" t="s">
        <v>2810</v>
      </c>
      <c r="Q43" s="2055">
        <v>96</v>
      </c>
      <c r="R43" s="3160">
        <v>0</v>
      </c>
      <c r="S43" s="2648">
        <v>6.66</v>
      </c>
      <c r="T43" s="5150">
        <f>ROUND($T$8*S43,2)</f>
        <v>13.36</v>
      </c>
      <c r="U43" s="2656">
        <f>IF(ISBLANK(O43),,R43+T43)</f>
        <v>13.36</v>
      </c>
      <c r="V43" s="3420" t="s">
        <v>2779</v>
      </c>
      <c r="W43" s="2656">
        <f>IF(ISNUMBER(K43),IF(V43="Y",(K43-T43)))</f>
        <v>36.6</v>
      </c>
      <c r="X43" s="2657">
        <f>W43/G43</f>
        <v>0.38125000000000003</v>
      </c>
      <c r="Y43" s="2657" t="b">
        <f>IF(V43="N",IF(ISNUMBER(R43),(R43+T43)/Q43))</f>
        <v>0</v>
      </c>
    </row>
    <row r="44" spans="1:25" ht="15" customHeight="1">
      <c r="A44" s="2207"/>
      <c r="B44" s="217" t="s">
        <v>1837</v>
      </c>
      <c r="C44" s="202" t="s">
        <v>2375</v>
      </c>
      <c r="D44" s="2271" t="s">
        <v>2376</v>
      </c>
      <c r="E44" s="764"/>
      <c r="F44" s="278" t="s">
        <v>92</v>
      </c>
      <c r="G44" s="1217">
        <v>96</v>
      </c>
      <c r="H44" s="1169"/>
      <c r="I44" s="270">
        <f>ROUND(H42*$G$42/G44,2)</f>
        <v>200</v>
      </c>
      <c r="J44" s="438" t="s">
        <v>39</v>
      </c>
      <c r="K44" s="241">
        <v>49.6</v>
      </c>
      <c r="L44" s="537">
        <f>IF(OR(ISBLANK(K44),K44=0,H42=0,ISBLANK(H42)),,ROUND(K44+$L$5,2))</f>
        <v>49.6</v>
      </c>
      <c r="M44" s="335">
        <f>ROUND(I44*L44,2)</f>
        <v>9920</v>
      </c>
      <c r="N44" s="3778">
        <f>ROUND(L44/G44,4)</f>
        <v>0.51670000000000005</v>
      </c>
      <c r="O44" s="2516" t="s">
        <v>2376</v>
      </c>
      <c r="P44" s="2423" t="s">
        <v>2811</v>
      </c>
      <c r="Q44" s="2423">
        <v>96</v>
      </c>
      <c r="R44" s="3160">
        <v>37.56</v>
      </c>
      <c r="S44" s="2548">
        <v>6</v>
      </c>
      <c r="T44" s="5150">
        <f>ROUND($T$8*S44,2)</f>
        <v>12.04</v>
      </c>
      <c r="U44" s="292">
        <f>IF(ISBLANK(O44),,R44+T44)</f>
        <v>49.6</v>
      </c>
      <c r="V44" s="3420" t="s">
        <v>2779</v>
      </c>
      <c r="W44" s="292">
        <f>IF(ISNUMBER(K44),IF(V44="Y",(K44-T44)))</f>
        <v>37.56</v>
      </c>
      <c r="X44" s="2609"/>
      <c r="Y44" s="2609" t="b">
        <f>IF(V44="N",IF(ISNUMBER(R44),(R44+T44)/Q44))</f>
        <v>0</v>
      </c>
    </row>
    <row r="45" spans="1:25" ht="15" customHeight="1">
      <c r="A45" s="1197"/>
      <c r="B45" s="217" t="s">
        <v>1835</v>
      </c>
      <c r="C45" s="202" t="s">
        <v>65</v>
      </c>
      <c r="D45" s="2281"/>
      <c r="E45" s="301"/>
      <c r="F45" s="1105" t="s">
        <v>65</v>
      </c>
      <c r="G45" s="1219" t="s">
        <v>65</v>
      </c>
      <c r="H45" s="1168"/>
      <c r="I45" s="926" t="s">
        <v>65</v>
      </c>
      <c r="J45" s="1081" t="s">
        <v>65</v>
      </c>
      <c r="K45" s="230"/>
      <c r="L45" s="537" t="s">
        <v>65</v>
      </c>
      <c r="M45" s="335" t="s">
        <v>65</v>
      </c>
      <c r="N45" s="3778" t="s">
        <v>65</v>
      </c>
      <c r="O45" s="2518"/>
      <c r="P45" s="3451"/>
      <c r="Q45" s="3451"/>
      <c r="R45" s="280"/>
      <c r="S45" s="2548" t="s">
        <v>65</v>
      </c>
      <c r="T45" s="292" t="s">
        <v>65</v>
      </c>
      <c r="U45" s="292"/>
      <c r="V45" s="292"/>
      <c r="W45" s="292" t="s">
        <v>65</v>
      </c>
      <c r="X45" s="2609" t="s">
        <v>65</v>
      </c>
      <c r="Y45" s="2609" t="s">
        <v>89</v>
      </c>
    </row>
    <row r="46" spans="1:25" ht="15" customHeight="1" thickBot="1">
      <c r="A46" s="2221"/>
      <c r="B46" s="1003" t="s">
        <v>96</v>
      </c>
      <c r="C46" s="550"/>
      <c r="D46" s="2273"/>
      <c r="E46" s="769"/>
      <c r="F46" s="425"/>
      <c r="G46" s="1156"/>
      <c r="H46" s="1187"/>
      <c r="I46" s="341"/>
      <c r="J46" s="466"/>
      <c r="K46" s="470"/>
      <c r="L46" s="553"/>
      <c r="M46" s="956"/>
      <c r="N46" s="3802"/>
      <c r="O46" s="1712"/>
      <c r="P46" s="1644"/>
      <c r="Q46" s="425"/>
      <c r="R46" s="849"/>
      <c r="S46" s="769"/>
      <c r="T46" s="1242"/>
      <c r="U46" s="1242"/>
      <c r="V46" s="1242"/>
      <c r="W46" s="1242"/>
      <c r="X46" s="2619"/>
      <c r="Y46" s="2619"/>
    </row>
    <row r="47" spans="1:25" ht="15" customHeight="1" thickBot="1">
      <c r="A47" s="2207">
        <v>10009</v>
      </c>
      <c r="B47" s="771" t="s">
        <v>1370</v>
      </c>
      <c r="C47" s="1208" t="s">
        <v>2375</v>
      </c>
      <c r="D47" s="2310" t="s">
        <v>2377</v>
      </c>
      <c r="E47" s="763"/>
      <c r="F47" s="421" t="s">
        <v>92</v>
      </c>
      <c r="G47" s="1209">
        <v>96</v>
      </c>
      <c r="H47" s="1171">
        <v>400</v>
      </c>
      <c r="I47" s="397">
        <f>ROUND(H47*G47/G47,2)</f>
        <v>400</v>
      </c>
      <c r="J47" s="401" t="s">
        <v>39</v>
      </c>
      <c r="K47" s="241">
        <v>49.6</v>
      </c>
      <c r="L47" s="537">
        <f>IF(OR(ISBLANK(K47),K47=0,H47=0,ISBLANK(H47)),,ROUND(K47+$L$5,2))</f>
        <v>49.6</v>
      </c>
      <c r="M47" s="1104">
        <f>ROUND(I47*L47,2)</f>
        <v>19840</v>
      </c>
      <c r="N47" s="3778">
        <f>ROUND(L47/G47,4)</f>
        <v>0.51670000000000005</v>
      </c>
      <c r="O47" s="2646" t="s">
        <v>2377</v>
      </c>
      <c r="P47" s="2563" t="s">
        <v>2811</v>
      </c>
      <c r="Q47" s="2563">
        <v>96</v>
      </c>
      <c r="R47" s="3160">
        <v>37.56</v>
      </c>
      <c r="S47" s="2648">
        <v>6</v>
      </c>
      <c r="T47" s="5150">
        <f>ROUND($T$8*S47,2)</f>
        <v>12.04</v>
      </c>
      <c r="U47" s="292">
        <f>IF(ISBLANK(O47),,R47+T47)</f>
        <v>49.6</v>
      </c>
      <c r="V47" s="3420" t="s">
        <v>2779</v>
      </c>
      <c r="W47" s="291">
        <f>IF(ISNUMBER(K47),IF(V47="Y",(K47-T47)))</f>
        <v>37.56</v>
      </c>
      <c r="X47" s="2616">
        <f>W47/G47</f>
        <v>0.39125000000000004</v>
      </c>
      <c r="Y47" s="2616" t="b">
        <f>IF(V47="N",IF(ISNUMBER(R47),(R47+T47)/Q47))</f>
        <v>0</v>
      </c>
    </row>
    <row r="48" spans="1:25" ht="15" customHeight="1">
      <c r="A48" s="2207"/>
      <c r="B48" s="760" t="s">
        <v>1838</v>
      </c>
      <c r="C48" s="274" t="s">
        <v>2370</v>
      </c>
      <c r="D48" s="649" t="s">
        <v>3324</v>
      </c>
      <c r="E48" s="763"/>
      <c r="F48" s="421" t="s">
        <v>90</v>
      </c>
      <c r="G48" s="1209">
        <v>96</v>
      </c>
      <c r="H48" s="1169"/>
      <c r="I48" s="397">
        <f>ROUND(H47*$G$47/G48,2)</f>
        <v>400</v>
      </c>
      <c r="J48" s="401" t="s">
        <v>39</v>
      </c>
      <c r="K48" s="1928"/>
      <c r="L48" s="1215">
        <f>IF(OR(ISBLANK(K48),K48=0,H47=0,ISBLANK(H47)),,ROUND(K48+$L$5,2))</f>
        <v>0</v>
      </c>
      <c r="M48" s="1107">
        <f>ROUND(I48*L48,2)</f>
        <v>0</v>
      </c>
      <c r="N48" s="3800">
        <f>ROUND(L48/G48,4)</f>
        <v>0</v>
      </c>
      <c r="O48" s="2632" t="s">
        <v>3324</v>
      </c>
      <c r="P48" s="1194" t="s">
        <v>2812</v>
      </c>
      <c r="Q48" s="1194">
        <v>96</v>
      </c>
      <c r="R48" s="3160">
        <v>44.52</v>
      </c>
      <c r="S48" s="2648">
        <v>6.96</v>
      </c>
      <c r="T48" s="5150">
        <f>ROUND($T$8*S48,2)</f>
        <v>13.97</v>
      </c>
      <c r="U48" s="2656">
        <f>IF(ISBLANK(O48),,R48+T48)</f>
        <v>58.49</v>
      </c>
      <c r="V48" s="3420" t="s">
        <v>2779</v>
      </c>
      <c r="W48" s="2658" t="b">
        <f>IF(ISNUMBER(K48),IF(V48="Y",(K48-T48)))</f>
        <v>0</v>
      </c>
      <c r="X48" s="2659">
        <f>W48/G48</f>
        <v>0</v>
      </c>
      <c r="Y48" s="2659" t="b">
        <f>IF(V48="N",IF(ISNUMBER(R48),(R48+T48)/Q48))</f>
        <v>0</v>
      </c>
    </row>
    <row r="49" spans="1:25" ht="15" customHeight="1">
      <c r="A49" s="2148"/>
      <c r="B49" s="760" t="s">
        <v>1839</v>
      </c>
      <c r="C49" s="1265"/>
      <c r="D49" s="2269"/>
      <c r="E49" s="764"/>
      <c r="F49" s="278"/>
      <c r="G49" s="1217"/>
      <c r="H49" s="1266"/>
      <c r="I49" s="270"/>
      <c r="J49" s="438"/>
      <c r="K49" s="349"/>
      <c r="L49" s="1097"/>
      <c r="M49" s="1267"/>
      <c r="N49" s="3800"/>
      <c r="O49" s="2631"/>
      <c r="P49" s="1816"/>
      <c r="Q49" s="1816"/>
      <c r="R49" s="280"/>
      <c r="S49" s="2548"/>
      <c r="T49" s="292"/>
      <c r="U49" s="292"/>
      <c r="V49" s="292"/>
      <c r="W49" s="1271"/>
      <c r="X49" s="2616"/>
      <c r="Y49" s="2616"/>
    </row>
    <row r="50" spans="1:25" ht="15" customHeight="1">
      <c r="A50" s="1197"/>
      <c r="B50" s="217" t="s">
        <v>1840</v>
      </c>
      <c r="C50" s="202" t="s">
        <v>65</v>
      </c>
      <c r="D50" s="2270"/>
      <c r="E50" s="301"/>
      <c r="F50" s="1105"/>
      <c r="G50" s="1219"/>
      <c r="H50" s="1168"/>
      <c r="I50" s="926"/>
      <c r="J50" s="1081"/>
      <c r="K50" s="349"/>
      <c r="L50" s="534"/>
      <c r="M50" s="966"/>
      <c r="N50" s="3778"/>
      <c r="O50" s="2633"/>
      <c r="P50" s="2499"/>
      <c r="Q50" s="2499"/>
      <c r="R50" s="280"/>
      <c r="S50" s="2548"/>
      <c r="T50" s="1240"/>
      <c r="U50" s="1240"/>
      <c r="V50" s="1240"/>
      <c r="W50" s="1240"/>
      <c r="X50" s="2616"/>
      <c r="Y50" s="2616"/>
    </row>
    <row r="51" spans="1:25" ht="15" customHeight="1" thickBot="1">
      <c r="A51" s="2221"/>
      <c r="B51" s="1003" t="s">
        <v>96</v>
      </c>
      <c r="C51" s="550"/>
      <c r="D51" s="1695"/>
      <c r="E51" s="769"/>
      <c r="F51" s="425"/>
      <c r="G51" s="1156"/>
      <c r="H51" s="1187"/>
      <c r="I51" s="341"/>
      <c r="J51" s="466"/>
      <c r="K51" s="470"/>
      <c r="L51" s="553"/>
      <c r="M51" s="956"/>
      <c r="N51" s="3802"/>
      <c r="O51" s="2645"/>
      <c r="P51" s="2492"/>
      <c r="Q51" s="2492"/>
      <c r="R51" s="849"/>
      <c r="S51" s="2587"/>
      <c r="T51" s="1239"/>
      <c r="U51" s="1239"/>
      <c r="V51" s="1239"/>
      <c r="W51" s="1241"/>
      <c r="X51" s="2611"/>
      <c r="Y51" s="2611"/>
    </row>
    <row r="52" spans="1:25" ht="15" customHeight="1" thickBot="1">
      <c r="A52" s="2207">
        <v>10010</v>
      </c>
      <c r="B52" s="771" t="s">
        <v>1384</v>
      </c>
      <c r="C52" s="1208" t="s">
        <v>2378</v>
      </c>
      <c r="D52" s="649" t="s">
        <v>2379</v>
      </c>
      <c r="E52" s="763"/>
      <c r="F52" s="421" t="s">
        <v>93</v>
      </c>
      <c r="G52" s="1209">
        <v>70</v>
      </c>
      <c r="H52" s="1171"/>
      <c r="I52" s="397">
        <f>ROUND(H52*$G$52/G52,2)</f>
        <v>0</v>
      </c>
      <c r="J52" s="401" t="s">
        <v>39</v>
      </c>
      <c r="K52" s="241">
        <v>51.99</v>
      </c>
      <c r="L52" s="537">
        <f>IF(OR(ISBLANK(K52),K52=0,H52=0,ISBLANK(H52)),,ROUND(K52+$L$5,2))</f>
        <v>0</v>
      </c>
      <c r="M52" s="1104">
        <f>ROUND(I52*L52,2)</f>
        <v>0</v>
      </c>
      <c r="N52" s="3778">
        <f>ROUND(L52/G52,4)</f>
        <v>0</v>
      </c>
      <c r="O52" s="2639" t="s">
        <v>2379</v>
      </c>
      <c r="P52" s="2640" t="s">
        <v>2813</v>
      </c>
      <c r="Q52" s="2640">
        <v>70</v>
      </c>
      <c r="R52" s="3160"/>
      <c r="S52" s="2648">
        <v>6.56</v>
      </c>
      <c r="T52" s="5150">
        <f>ROUND($T$8*S52,2)</f>
        <v>13.16</v>
      </c>
      <c r="U52" s="2656">
        <f>IF(ISBLANK(O52),,R52+T52)</f>
        <v>13.16</v>
      </c>
      <c r="V52" s="3420" t="s">
        <v>2779</v>
      </c>
      <c r="W52" s="2658">
        <f>IF(ISNUMBER(K52),IF(V52="Y",(K52-T52)))</f>
        <v>38.83</v>
      </c>
      <c r="X52" s="2659"/>
      <c r="Y52" s="2659" t="b">
        <f>IF(V52="N",IF(ISNUMBER(R52),(R52+T52)/Q52))</f>
        <v>0</v>
      </c>
    </row>
    <row r="53" spans="1:25" ht="15" customHeight="1">
      <c r="A53" s="2207"/>
      <c r="B53" s="760" t="s">
        <v>1841</v>
      </c>
      <c r="C53" s="274" t="s">
        <v>2370</v>
      </c>
      <c r="D53" s="876" t="s">
        <v>3323</v>
      </c>
      <c r="E53" s="763"/>
      <c r="F53" s="421" t="s">
        <v>1017</v>
      </c>
      <c r="G53" s="1209">
        <v>72</v>
      </c>
      <c r="H53" s="1169"/>
      <c r="I53" s="397">
        <f>ROUND(H52*$G$52/G53,2)</f>
        <v>0</v>
      </c>
      <c r="J53" s="401" t="s">
        <v>39</v>
      </c>
      <c r="K53" s="5832">
        <v>54.59</v>
      </c>
      <c r="L53" s="537">
        <f>IF(OR(ISBLANK(K53),K53=0,H52=0,ISBLANK(H52)),,ROUND(K53+$L$5,2))</f>
        <v>0</v>
      </c>
      <c r="M53" s="1104">
        <f>ROUND(I53*L53,2)</f>
        <v>0</v>
      </c>
      <c r="N53" s="3778">
        <f>ROUND(L53/G53,4)</f>
        <v>0</v>
      </c>
      <c r="O53" s="1341" t="s">
        <v>3323</v>
      </c>
      <c r="P53" s="1265" t="s">
        <v>2814</v>
      </c>
      <c r="Q53" s="1265">
        <v>72</v>
      </c>
      <c r="R53" s="3160">
        <v>38.26</v>
      </c>
      <c r="S53" s="2648">
        <v>8.14</v>
      </c>
      <c r="T53" s="5150">
        <f>ROUND($T$8*S53,2)</f>
        <v>16.329999999999998</v>
      </c>
      <c r="U53" s="292">
        <f>IF(ISBLANK(O53),,R53+T53)</f>
        <v>54.589999999999996</v>
      </c>
      <c r="V53" s="3420" t="s">
        <v>2779</v>
      </c>
      <c r="W53" s="292">
        <f>IF(ISNUMBER(K53),IF(V53="Y",(K53-T53)))</f>
        <v>38.260000000000005</v>
      </c>
      <c r="X53" s="2609">
        <f>W53/G53</f>
        <v>0.53138888888888891</v>
      </c>
      <c r="Y53" s="2609" t="b">
        <f>IF(V53="N",IF(ISNUMBER(R53),(R53+T53)/Q53))</f>
        <v>0</v>
      </c>
    </row>
    <row r="54" spans="1:25" ht="15" customHeight="1">
      <c r="A54" s="2158"/>
      <c r="B54" s="217" t="s">
        <v>1842</v>
      </c>
      <c r="C54" s="202"/>
      <c r="D54" s="649"/>
      <c r="E54" s="2548"/>
      <c r="F54" s="278"/>
      <c r="G54" s="1217"/>
      <c r="H54" s="1169"/>
      <c r="I54" s="397"/>
      <c r="J54" s="401"/>
      <c r="K54" s="410"/>
      <c r="L54" s="1215">
        <f>IF(OR(ISBLANK(K54),K54=0,H52=0,ISBLANK(H52)),,ROUND(K54+$L$5,2))</f>
        <v>0</v>
      </c>
      <c r="M54" s="1107">
        <f>ROUND(I54*L54,2)</f>
        <v>0</v>
      </c>
      <c r="N54" s="3800" t="e">
        <f>ROUND(L54/G54,4)</f>
        <v>#DIV/0!</v>
      </c>
      <c r="O54" s="2515"/>
      <c r="P54" s="2625"/>
      <c r="Q54" s="2625"/>
      <c r="R54" s="946"/>
      <c r="S54" s="2548"/>
      <c r="T54" s="2656">
        <f>ROUND($T$8*S54,2)</f>
        <v>0</v>
      </c>
      <c r="U54" s="2656">
        <f>IF(ISBLANK(O54),,R54+T54)</f>
        <v>0</v>
      </c>
      <c r="V54" s="3420" t="s">
        <v>2779</v>
      </c>
      <c r="W54" s="2656" t="b">
        <f>IF(ISNUMBER(K54),IF(V54="Y",(K54-T54)))</f>
        <v>0</v>
      </c>
      <c r="X54" s="2657" t="e">
        <f>W54/G54</f>
        <v>#DIV/0!</v>
      </c>
      <c r="Y54" s="2657" t="b">
        <f>IF(V54="N",IF(ISNUMBER(R54),(R54+T54)/Q54))</f>
        <v>0</v>
      </c>
    </row>
    <row r="55" spans="1:25" ht="15" customHeight="1">
      <c r="A55" s="1197"/>
      <c r="B55" s="217" t="s">
        <v>1840</v>
      </c>
      <c r="C55" s="202"/>
      <c r="D55" s="649"/>
      <c r="E55" s="301"/>
      <c r="F55" s="1105" t="s">
        <v>65</v>
      </c>
      <c r="G55" s="1219" t="s">
        <v>65</v>
      </c>
      <c r="H55" s="1168"/>
      <c r="I55" s="926" t="s">
        <v>65</v>
      </c>
      <c r="J55" s="1081" t="s">
        <v>65</v>
      </c>
      <c r="K55" s="349"/>
      <c r="L55" s="1097" t="s">
        <v>65</v>
      </c>
      <c r="M55" s="1078" t="s">
        <v>65</v>
      </c>
      <c r="N55" s="3800" t="s">
        <v>65</v>
      </c>
      <c r="O55" s="2633"/>
      <c r="P55" s="2499"/>
      <c r="Q55" s="2499"/>
      <c r="R55" s="931"/>
      <c r="S55" s="301" t="s">
        <v>65</v>
      </c>
      <c r="T55" s="327" t="s">
        <v>65</v>
      </c>
      <c r="U55" s="327"/>
      <c r="V55" s="327"/>
      <c r="W55" s="327" t="s">
        <v>65</v>
      </c>
      <c r="X55" s="2609" t="s">
        <v>65</v>
      </c>
      <c r="Y55" s="2609" t="s">
        <v>65</v>
      </c>
    </row>
    <row r="56" spans="1:25" ht="15" customHeight="1" thickBot="1">
      <c r="A56" s="2221"/>
      <c r="B56" s="1003" t="s">
        <v>96</v>
      </c>
      <c r="C56" s="550"/>
      <c r="D56" s="727"/>
      <c r="E56" s="769"/>
      <c r="F56" s="425"/>
      <c r="G56" s="1156"/>
      <c r="H56" s="1187"/>
      <c r="I56" s="341"/>
      <c r="J56" s="466"/>
      <c r="K56" s="470"/>
      <c r="L56" s="553"/>
      <c r="M56" s="956"/>
      <c r="N56" s="3802"/>
      <c r="O56" s="2645"/>
      <c r="P56" s="2492"/>
      <c r="Q56" s="2492"/>
      <c r="R56" s="849"/>
      <c r="S56" s="769"/>
      <c r="T56" s="1242"/>
      <c r="U56" s="1242"/>
      <c r="V56" s="1242"/>
      <c r="W56" s="1242"/>
      <c r="X56" s="2619"/>
      <c r="Y56" s="2619"/>
    </row>
    <row r="57" spans="1:25" ht="15" customHeight="1" thickBot="1">
      <c r="A57" s="2207">
        <v>10011</v>
      </c>
      <c r="B57" s="1254" t="s">
        <v>1371</v>
      </c>
      <c r="C57" s="202" t="s">
        <v>2375</v>
      </c>
      <c r="D57" s="2283" t="s">
        <v>2383</v>
      </c>
      <c r="E57" s="763"/>
      <c r="F57" s="202" t="s">
        <v>1010</v>
      </c>
      <c r="G57" s="1126">
        <v>96</v>
      </c>
      <c r="H57" s="1167"/>
      <c r="I57" s="397">
        <f>ROUND(H57*$G$57/G57,2)</f>
        <v>0</v>
      </c>
      <c r="J57" s="401" t="s">
        <v>39</v>
      </c>
      <c r="K57" s="241">
        <v>61.76</v>
      </c>
      <c r="L57" s="537">
        <f>IF(OR(ISBLANK(K57),K57=0,H57=0,ISBLANK(H57)),,ROUND(K57+$L$5,2))</f>
        <v>0</v>
      </c>
      <c r="M57" s="1104">
        <f>ROUND(I57*L57,2)</f>
        <v>0</v>
      </c>
      <c r="N57" s="3778">
        <f>ROUND(L57/G57,4)</f>
        <v>0</v>
      </c>
      <c r="O57" s="2639" t="s">
        <v>2383</v>
      </c>
      <c r="P57" s="2640" t="s">
        <v>2816</v>
      </c>
      <c r="Q57" s="2640">
        <v>96</v>
      </c>
      <c r="R57" s="3160">
        <v>52.29</v>
      </c>
      <c r="S57" s="2648">
        <v>4.5</v>
      </c>
      <c r="T57" s="5480">
        <f>ROUND($Y$8*S57,2)</f>
        <v>9.4700000000000006</v>
      </c>
      <c r="U57" s="292">
        <f>IF(ISBLANK(O57),,R57+T57)</f>
        <v>61.76</v>
      </c>
      <c r="V57" s="3420" t="s">
        <v>2779</v>
      </c>
      <c r="W57" s="292">
        <f>IF(ISNUMBER(K57),IF(V57="Y",(K57-T57)))</f>
        <v>52.29</v>
      </c>
      <c r="X57" s="2609">
        <f>W57/G57</f>
        <v>0.54468749999999999</v>
      </c>
      <c r="Y57" s="2609" t="b">
        <f>IF(V57="N",IF(ISNUMBER(R57),(R57+T57)/Q57))</f>
        <v>0</v>
      </c>
    </row>
    <row r="58" spans="1:25" ht="15" customHeight="1">
      <c r="A58" s="2193"/>
      <c r="B58" s="522" t="s">
        <v>1843</v>
      </c>
      <c r="C58" s="202" t="s">
        <v>2381</v>
      </c>
      <c r="D58" s="2274" t="s">
        <v>2382</v>
      </c>
      <c r="E58" s="763"/>
      <c r="F58" s="202" t="s">
        <v>1009</v>
      </c>
      <c r="G58" s="1126">
        <v>72</v>
      </c>
      <c r="H58" s="1169"/>
      <c r="I58" s="397">
        <f>ROUND(H57*$G$57/G58,2)</f>
        <v>0</v>
      </c>
      <c r="J58" s="401" t="s">
        <v>39</v>
      </c>
      <c r="K58" s="1928"/>
      <c r="L58" s="1215">
        <f>IF(OR(ISBLANK(K58),K58=0,H57=0,ISBLANK(H57)),,ROUND(K58+$L$5,2))</f>
        <v>0</v>
      </c>
      <c r="M58" s="1107">
        <f>ROUND(I58*L58,2)</f>
        <v>0</v>
      </c>
      <c r="N58" s="3778">
        <f>ROUND(L58/G58,4)</f>
        <v>0</v>
      </c>
      <c r="O58" s="1341" t="s">
        <v>2382</v>
      </c>
      <c r="P58" s="1265" t="s">
        <v>2815</v>
      </c>
      <c r="Q58" s="1265">
        <v>72</v>
      </c>
      <c r="R58" s="3160"/>
      <c r="S58" s="2648">
        <v>8.44</v>
      </c>
      <c r="T58" s="5150">
        <f>ROUND($T$8*S58,2)</f>
        <v>16.93</v>
      </c>
      <c r="U58" s="292">
        <f>IF(ISBLANK(O58),,R58+T58)</f>
        <v>16.93</v>
      </c>
      <c r="V58" s="3420" t="s">
        <v>2779</v>
      </c>
      <c r="W58" s="292" t="b">
        <f>IF(ISNUMBER(K58),IF(V58="Y",(K58-T58)))</f>
        <v>0</v>
      </c>
      <c r="X58" s="2609">
        <f>W58/G58</f>
        <v>0</v>
      </c>
      <c r="Y58" s="2609" t="b">
        <f>IF(V58="N",IF(ISNUMBER(R58),(R58+T58)/Q58))</f>
        <v>0</v>
      </c>
    </row>
    <row r="59" spans="1:25" ht="15" customHeight="1">
      <c r="A59" s="2222"/>
      <c r="B59" s="1099" t="s">
        <v>1844</v>
      </c>
      <c r="C59" s="202" t="s">
        <v>3642</v>
      </c>
      <c r="D59" s="649">
        <v>68523</v>
      </c>
      <c r="E59" s="763"/>
      <c r="F59" s="202" t="s">
        <v>1011</v>
      </c>
      <c r="G59" s="1126">
        <v>72</v>
      </c>
      <c r="H59" s="1266"/>
      <c r="I59" s="397">
        <f>ROUND(H57*$G$57/G59,2)</f>
        <v>0</v>
      </c>
      <c r="J59" s="401" t="s">
        <v>39</v>
      </c>
      <c r="K59" s="241"/>
      <c r="L59" s="537">
        <f>IF(OR(ISBLANK(K59),K59=0,H57=0,ISBLANK(H57)),,ROUND(K59+$L$5,2))</f>
        <v>0</v>
      </c>
      <c r="M59" s="1104">
        <f>ROUND(I59*L59,2)</f>
        <v>0</v>
      </c>
      <c r="N59" s="3778">
        <f>ROUND(L59/G59,4)</f>
        <v>0</v>
      </c>
      <c r="O59" s="649">
        <v>68523</v>
      </c>
      <c r="P59" s="1194" t="s">
        <v>1011</v>
      </c>
      <c r="Q59" s="1194">
        <v>72</v>
      </c>
      <c r="R59" s="3160"/>
      <c r="S59" s="2648">
        <v>3.42</v>
      </c>
      <c r="T59" s="5150">
        <f>ROUND($T$8*S59,2)</f>
        <v>6.86</v>
      </c>
      <c r="U59" s="292">
        <f>IF(ISBLANK(O59),,R59+T59)</f>
        <v>6.86</v>
      </c>
      <c r="V59" s="3420" t="s">
        <v>2779</v>
      </c>
      <c r="W59" s="291" t="b">
        <f>IF(ISNUMBER(K59),IF(V59="Y",(K59-T59)))</f>
        <v>0</v>
      </c>
      <c r="X59" s="2616">
        <f>W59/G59</f>
        <v>0</v>
      </c>
      <c r="Y59" s="2616" t="b">
        <f>IF(V59="N",IF(ISNUMBER(R59),(R59+T59)/Q59))</f>
        <v>0</v>
      </c>
    </row>
    <row r="60" spans="1:25" ht="15" customHeight="1" thickBot="1">
      <c r="A60" s="2222"/>
      <c r="B60" s="1099" t="s">
        <v>1379</v>
      </c>
      <c r="C60" s="202"/>
      <c r="D60" s="649"/>
      <c r="E60" s="2648"/>
      <c r="F60" s="202"/>
      <c r="G60" s="1126"/>
      <c r="H60" s="1266"/>
      <c r="I60" s="397"/>
      <c r="J60" s="401"/>
      <c r="K60" s="230"/>
      <c r="L60" s="537" t="s">
        <v>89</v>
      </c>
      <c r="M60" s="864" t="s">
        <v>65</v>
      </c>
      <c r="N60" s="3778" t="s">
        <v>89</v>
      </c>
      <c r="O60" s="2632"/>
      <c r="P60" s="1194"/>
      <c r="Q60" s="1194"/>
      <c r="R60" s="280"/>
      <c r="S60" s="2648"/>
      <c r="T60" s="1243"/>
      <c r="U60" s="2606"/>
      <c r="V60" s="2606"/>
      <c r="W60" s="1244"/>
      <c r="X60" s="2619"/>
      <c r="Y60" s="2619"/>
    </row>
    <row r="61" spans="1:25" ht="15" customHeight="1" thickBot="1">
      <c r="A61" s="2222"/>
      <c r="B61" s="1003" t="s">
        <v>96</v>
      </c>
      <c r="C61" s="202" t="s">
        <v>65</v>
      </c>
      <c r="D61" s="716"/>
      <c r="E61" s="2652" t="s">
        <v>65</v>
      </c>
      <c r="F61" s="202" t="s">
        <v>65</v>
      </c>
      <c r="G61" s="1126" t="s">
        <v>65</v>
      </c>
      <c r="H61" s="1187"/>
      <c r="I61" s="425" t="s">
        <v>65</v>
      </c>
      <c r="J61" s="1033" t="s">
        <v>65</v>
      </c>
      <c r="K61" s="322"/>
      <c r="L61" s="497" t="s">
        <v>65</v>
      </c>
      <c r="M61" s="2644"/>
      <c r="N61" s="3799" t="s">
        <v>65</v>
      </c>
      <c r="O61" s="1103"/>
      <c r="P61" s="361"/>
      <c r="Q61" s="361"/>
      <c r="R61" s="325"/>
      <c r="S61" s="2648" t="s">
        <v>65</v>
      </c>
      <c r="T61" s="1243" t="s">
        <v>65</v>
      </c>
      <c r="U61" s="2606"/>
      <c r="V61" s="2606"/>
      <c r="W61" s="1244" t="s">
        <v>65</v>
      </c>
      <c r="X61" s="2619" t="s">
        <v>65</v>
      </c>
      <c r="Y61" s="2619" t="s">
        <v>65</v>
      </c>
    </row>
    <row r="62" spans="1:25" ht="15" customHeight="1" thickBot="1">
      <c r="A62" s="2194">
        <v>10012</v>
      </c>
      <c r="B62" s="1272" t="s">
        <v>1012</v>
      </c>
      <c r="C62" s="366" t="s">
        <v>2384</v>
      </c>
      <c r="D62" s="1796" t="s">
        <v>2385</v>
      </c>
      <c r="E62" s="2592"/>
      <c r="F62" s="273" t="s">
        <v>1013</v>
      </c>
      <c r="G62" s="1130">
        <v>60</v>
      </c>
      <c r="H62" s="1167"/>
      <c r="I62" s="421">
        <f>ROUND($H$62*$G$62/G62,2)</f>
        <v>0</v>
      </c>
      <c r="J62" s="920" t="s">
        <v>39</v>
      </c>
      <c r="K62" s="2641"/>
      <c r="L62" s="2642">
        <f>IF(OR(ISBLANK(K62),K62=0,H62=0,ISBLANK(H62)),,ROUND(K62+$L$5,2))</f>
        <v>0</v>
      </c>
      <c r="M62" s="2643">
        <f>ROUND(I62*L62,2)</f>
        <v>0</v>
      </c>
      <c r="N62" s="3778">
        <f>ROUND(L62/G62,4)</f>
        <v>0</v>
      </c>
      <c r="O62" s="2629" t="s">
        <v>2385</v>
      </c>
      <c r="P62" s="2551" t="s">
        <v>1013</v>
      </c>
      <c r="Q62" s="2709">
        <v>60</v>
      </c>
      <c r="R62" s="3162">
        <v>43.27</v>
      </c>
      <c r="S62" s="3643">
        <v>3.75</v>
      </c>
      <c r="T62" s="5151">
        <f>ROUND($T$8*S62,2)</f>
        <v>7.52</v>
      </c>
      <c r="U62" s="2649">
        <f>IF(ISBLANK(O62),,R62+T62)</f>
        <v>50.790000000000006</v>
      </c>
      <c r="V62" s="3650" t="s">
        <v>2779</v>
      </c>
      <c r="W62" s="2650" t="b">
        <f>IF(ISNUMBER(K62),IF(V62="Y",(K62-T62)))</f>
        <v>0</v>
      </c>
      <c r="X62" s="2616">
        <f>W62/G62</f>
        <v>0</v>
      </c>
      <c r="Y62" s="2616" t="b">
        <f>IF(V62="N",IF(ISNUMBER(R62),(R62+T62)/Q62))</f>
        <v>0</v>
      </c>
    </row>
    <row r="63" spans="1:25" ht="15" customHeight="1">
      <c r="A63" s="2193"/>
      <c r="B63" s="522" t="s">
        <v>1845</v>
      </c>
      <c r="C63" s="202" t="s">
        <v>3642</v>
      </c>
      <c r="D63" s="876">
        <v>78359</v>
      </c>
      <c r="E63" s="763"/>
      <c r="F63" s="482" t="s">
        <v>1372</v>
      </c>
      <c r="G63" s="1089">
        <v>60</v>
      </c>
      <c r="H63" s="1188"/>
      <c r="I63" s="421">
        <f>ROUND($H$62*$G$62/G63,2)</f>
        <v>0</v>
      </c>
      <c r="J63" s="438" t="s">
        <v>39</v>
      </c>
      <c r="K63" s="3653">
        <v>49.62</v>
      </c>
      <c r="L63" s="1097">
        <f>IF(OR(ISBLANK(K63),K63=0,H62=0,ISBLANK(H62)),,ROUND(K63+$L$5,2))</f>
        <v>0</v>
      </c>
      <c r="M63" s="1098">
        <f>ROUND(I63*L63,2)</f>
        <v>0</v>
      </c>
      <c r="N63" s="3800">
        <f>ROUND(L63/G63,4)</f>
        <v>0</v>
      </c>
      <c r="O63" s="2634">
        <v>78359</v>
      </c>
      <c r="P63" s="2624" t="s">
        <v>1372</v>
      </c>
      <c r="Q63" s="2624">
        <v>60</v>
      </c>
      <c r="R63" s="3160"/>
      <c r="S63" s="2548">
        <v>3.87</v>
      </c>
      <c r="T63" s="4945">
        <f>ROUND($T$8*S63,2)</f>
        <v>7.77</v>
      </c>
      <c r="U63" s="291">
        <f>IF(ISBLANK(O63),,R63+T63)</f>
        <v>7.77</v>
      </c>
      <c r="V63" s="3649" t="s">
        <v>2779</v>
      </c>
      <c r="W63" s="291">
        <f>IF(ISNUMBER(K63),IF(V63="Y",(K63-T63)))</f>
        <v>41.849999999999994</v>
      </c>
      <c r="X63" s="2609">
        <f>W63/G63</f>
        <v>0.6974999999999999</v>
      </c>
      <c r="Y63" s="2609" t="b">
        <f>IF(V63="N",IF(ISNUMBER(R63),(R63+T63)/Q63))</f>
        <v>0</v>
      </c>
    </row>
    <row r="64" spans="1:25" ht="15" customHeight="1">
      <c r="A64" s="2163"/>
      <c r="B64" s="522" t="s">
        <v>1846</v>
      </c>
      <c r="C64" s="202"/>
      <c r="D64" s="1816"/>
      <c r="E64" s="301"/>
      <c r="F64" s="298"/>
      <c r="G64" s="1076"/>
      <c r="H64" s="1188"/>
      <c r="I64" s="1105"/>
      <c r="J64" s="1051"/>
      <c r="K64" s="286"/>
      <c r="L64" s="299"/>
      <c r="M64" s="1078"/>
      <c r="N64" s="3795"/>
      <c r="O64" s="2631"/>
      <c r="P64" s="1816"/>
      <c r="Q64" s="1816"/>
      <c r="R64" s="1079"/>
      <c r="S64" s="301"/>
      <c r="T64" s="327"/>
      <c r="U64" s="327"/>
      <c r="V64" s="327"/>
      <c r="W64" s="327"/>
      <c r="X64" s="2620"/>
      <c r="Y64" s="2620"/>
    </row>
    <row r="65" spans="1:26" ht="15" customHeight="1">
      <c r="A65" s="2163"/>
      <c r="B65" s="522" t="s">
        <v>1847</v>
      </c>
      <c r="C65" s="202"/>
      <c r="D65" s="649"/>
      <c r="E65" s="301"/>
      <c r="F65" s="298"/>
      <c r="G65" s="1076"/>
      <c r="H65" s="1188"/>
      <c r="I65" s="1105"/>
      <c r="J65" s="1051"/>
      <c r="K65" s="286"/>
      <c r="L65" s="299"/>
      <c r="M65" s="1078"/>
      <c r="N65" s="3795"/>
      <c r="O65" s="1341"/>
      <c r="P65" s="1265"/>
      <c r="Q65" s="1265"/>
      <c r="R65" s="1079"/>
      <c r="S65" s="301"/>
      <c r="T65" s="327"/>
      <c r="U65" s="327"/>
      <c r="V65" s="327"/>
      <c r="W65" s="327"/>
      <c r="X65" s="2620"/>
      <c r="Y65" s="2620"/>
    </row>
    <row r="66" spans="1:26" ht="15" customHeight="1" thickBot="1">
      <c r="A66" s="2220"/>
      <c r="B66" s="1003" t="s">
        <v>96</v>
      </c>
      <c r="C66" s="547"/>
      <c r="D66" s="727"/>
      <c r="E66" s="901"/>
      <c r="F66" s="1849"/>
      <c r="G66" s="2250"/>
      <c r="H66" s="1246"/>
      <c r="I66" s="536"/>
      <c r="J66" s="1260"/>
      <c r="K66" s="2315"/>
      <c r="L66" s="1262"/>
      <c r="M66" s="961"/>
      <c r="N66" s="3798"/>
      <c r="O66" s="954"/>
      <c r="P66" s="536"/>
      <c r="Q66" s="536"/>
      <c r="R66" s="878"/>
      <c r="S66" s="1448"/>
      <c r="T66" s="1221"/>
      <c r="U66" s="1222"/>
      <c r="V66" s="1222"/>
      <c r="W66" s="1222"/>
      <c r="X66" s="2619"/>
      <c r="Y66" s="2619"/>
    </row>
    <row r="67" spans="1:26" ht="15" customHeight="1">
      <c r="A67" s="2194">
        <v>10013</v>
      </c>
      <c r="B67" s="1272" t="s">
        <v>1373</v>
      </c>
      <c r="C67" s="366" t="s">
        <v>2375</v>
      </c>
      <c r="D67" s="649" t="s">
        <v>2386</v>
      </c>
      <c r="E67" s="2651"/>
      <c r="F67" s="273" t="s">
        <v>1374</v>
      </c>
      <c r="G67" s="1846">
        <v>60</v>
      </c>
      <c r="H67" s="1324"/>
      <c r="I67" s="1131">
        <f>ROUND($H$67*$G$67/G67,2)</f>
        <v>0</v>
      </c>
      <c r="J67" s="920" t="s">
        <v>39</v>
      </c>
      <c r="K67" s="958">
        <v>58.16</v>
      </c>
      <c r="L67" s="1132">
        <f>IF(OR(ISBLANK(K67),K67=0,H67=0,ISBLANK(H67)),,ROUND(K67+$L$5,2))</f>
        <v>0</v>
      </c>
      <c r="M67" s="971">
        <f>ROUND(I67*L67,2)</f>
        <v>0</v>
      </c>
      <c r="N67" s="3777">
        <f>ROUND(L67/G67,4)</f>
        <v>0</v>
      </c>
      <c r="O67" s="262" t="s">
        <v>2386</v>
      </c>
      <c r="P67" s="273" t="s">
        <v>1374</v>
      </c>
      <c r="Q67" s="273">
        <v>60</v>
      </c>
      <c r="R67" s="3639">
        <v>47.57</v>
      </c>
      <c r="S67" s="3643">
        <v>5.28</v>
      </c>
      <c r="T67" s="5152">
        <f>ROUND($T$8*S67,2)</f>
        <v>10.59</v>
      </c>
      <c r="U67" s="1182">
        <f>IF(ISBLANK(O67),,R67+T67)</f>
        <v>58.16</v>
      </c>
      <c r="V67" s="3651" t="s">
        <v>2779</v>
      </c>
      <c r="W67" s="1182">
        <f>IF(ISNUMBER(K67),IF(V67="Y",(K67-T67)))</f>
        <v>47.569999999999993</v>
      </c>
      <c r="X67" s="2669">
        <f>W67/G67</f>
        <v>0.79283333333333317</v>
      </c>
      <c r="Y67" s="2669" t="b">
        <f>IF(V67="N",IF(ISNUMBER(R67),(R67+T67)/Q67))</f>
        <v>0</v>
      </c>
    </row>
    <row r="68" spans="1:26" ht="15" customHeight="1">
      <c r="A68" s="2163"/>
      <c r="B68" s="522" t="s">
        <v>1848</v>
      </c>
      <c r="C68" s="298"/>
      <c r="D68" s="1816"/>
      <c r="E68" s="1147"/>
      <c r="F68" s="4383"/>
      <c r="G68" s="2665"/>
      <c r="H68" s="5148"/>
      <c r="I68" s="1354"/>
      <c r="J68" s="2666"/>
      <c r="K68" s="2579"/>
      <c r="L68" s="2661"/>
      <c r="M68" s="2662"/>
      <c r="N68" s="3800"/>
      <c r="O68" s="2437"/>
      <c r="P68" s="2638"/>
      <c r="Q68" s="2638"/>
      <c r="R68" s="2667"/>
      <c r="S68" s="2558"/>
      <c r="T68" s="508"/>
      <c r="U68" s="508"/>
      <c r="V68" s="508"/>
      <c r="W68" s="508"/>
      <c r="X68" s="2668"/>
      <c r="Y68" s="2668"/>
      <c r="Z68" s="55" t="s">
        <v>65</v>
      </c>
    </row>
    <row r="69" spans="1:26" ht="15" customHeight="1">
      <c r="A69" s="2163"/>
      <c r="B69" s="522" t="s">
        <v>1849</v>
      </c>
      <c r="C69" s="1194"/>
      <c r="D69" s="1816"/>
      <c r="E69" s="301"/>
      <c r="F69" s="1274"/>
      <c r="G69" s="1275"/>
      <c r="H69" s="1188"/>
      <c r="I69" s="1105"/>
      <c r="J69" s="1279"/>
      <c r="K69" s="1280"/>
      <c r="L69" s="1281"/>
      <c r="M69" s="1282"/>
      <c r="N69" s="3795"/>
      <c r="O69" s="2631"/>
      <c r="P69" s="4385"/>
      <c r="Q69" s="1531"/>
      <c r="R69" s="1018"/>
      <c r="S69" s="301"/>
      <c r="T69" s="327"/>
      <c r="U69" s="327"/>
      <c r="V69" s="327"/>
      <c r="W69" s="249"/>
      <c r="X69" s="2616"/>
      <c r="Y69" s="2616"/>
    </row>
    <row r="70" spans="1:26" s="37" customFormat="1" ht="15" customHeight="1">
      <c r="A70" s="2163"/>
      <c r="B70" s="522" t="s">
        <v>1379</v>
      </c>
      <c r="C70" s="274" t="s">
        <v>65</v>
      </c>
      <c r="D70" s="649"/>
      <c r="E70" s="301"/>
      <c r="F70" s="298" t="s">
        <v>65</v>
      </c>
      <c r="G70" s="1076" t="s">
        <v>65</v>
      </c>
      <c r="H70" s="1189"/>
      <c r="I70" s="1218" t="s">
        <v>65</v>
      </c>
      <c r="J70" s="924" t="s">
        <v>65</v>
      </c>
      <c r="K70" s="303"/>
      <c r="L70" s="1100" t="s">
        <v>65</v>
      </c>
      <c r="M70" s="1101" t="s">
        <v>65</v>
      </c>
      <c r="N70" s="3801" t="s">
        <v>65</v>
      </c>
      <c r="O70" s="2515"/>
      <c r="P70" s="2625"/>
      <c r="Q70" s="2625"/>
      <c r="R70" s="1045"/>
      <c r="S70" s="371" t="s">
        <v>65</v>
      </c>
      <c r="T70" s="327" t="s">
        <v>65</v>
      </c>
      <c r="U70" s="327"/>
      <c r="V70" s="327"/>
      <c r="W70" s="327"/>
      <c r="X70" s="2609" t="s">
        <v>65</v>
      </c>
      <c r="Y70" s="2609" t="s">
        <v>65</v>
      </c>
      <c r="Z70" s="55"/>
    </row>
    <row r="71" spans="1:26" s="37" customFormat="1" ht="15" customHeight="1" thickBot="1">
      <c r="A71" s="2219"/>
      <c r="B71" s="1003" t="s">
        <v>96</v>
      </c>
      <c r="C71" s="361"/>
      <c r="D71" s="727"/>
      <c r="E71" s="1225"/>
      <c r="F71" s="536"/>
      <c r="G71" s="1094"/>
      <c r="H71" s="1190"/>
      <c r="I71" s="536"/>
      <c r="J71" s="901"/>
      <c r="K71" s="1148"/>
      <c r="L71" s="1122"/>
      <c r="M71" s="364"/>
      <c r="N71" s="3799"/>
      <c r="O71" s="2520"/>
      <c r="P71" s="2519"/>
      <c r="Q71" s="2519"/>
      <c r="R71" s="458"/>
      <c r="S71" s="389"/>
      <c r="T71" s="419"/>
      <c r="U71" s="419"/>
      <c r="V71" s="419"/>
      <c r="W71" s="419"/>
      <c r="X71" s="2611"/>
      <c r="Y71" s="2619"/>
      <c r="Z71" s="55"/>
    </row>
    <row r="72" spans="1:26" s="37" customFormat="1" ht="15" customHeight="1" thickBot="1">
      <c r="A72" s="2194">
        <v>10014</v>
      </c>
      <c r="B72" s="1272" t="s">
        <v>1851</v>
      </c>
      <c r="C72" s="298" t="s">
        <v>2375</v>
      </c>
      <c r="D72" s="649" t="s">
        <v>2388</v>
      </c>
      <c r="E72" s="1487"/>
      <c r="F72" s="298" t="s">
        <v>2817</v>
      </c>
      <c r="G72" s="1076">
        <v>60</v>
      </c>
      <c r="H72" s="1171"/>
      <c r="I72" s="1218">
        <f>ROUND(H72*G72/G72,2)</f>
        <v>0</v>
      </c>
      <c r="J72" s="1279" t="s">
        <v>39</v>
      </c>
      <c r="K72" s="279"/>
      <c r="L72" s="534">
        <f>IF(OR(ISBLANK(K72),K72=0,H72=0,ISBLANK(H72)),,ROUND(K72+$L$5,2))</f>
        <v>0</v>
      </c>
      <c r="M72" s="973">
        <f>ROUND(I72*L72,2)</f>
        <v>0</v>
      </c>
      <c r="N72" s="3778">
        <f>ROUND(L72/G72,4)</f>
        <v>0</v>
      </c>
      <c r="O72" s="2639" t="s">
        <v>2388</v>
      </c>
      <c r="P72" s="2640" t="s">
        <v>2818</v>
      </c>
      <c r="Q72" s="2640">
        <v>60</v>
      </c>
      <c r="R72" s="3639">
        <v>38.33</v>
      </c>
      <c r="S72" s="3642">
        <v>7.5</v>
      </c>
      <c r="T72" s="4945">
        <f>ROUND($T$8*S72,2)</f>
        <v>15.05</v>
      </c>
      <c r="U72" s="291">
        <f>IF(ISBLANK(O72),,R72+T72)</f>
        <v>53.379999999999995</v>
      </c>
      <c r="V72" s="3649" t="s">
        <v>2779</v>
      </c>
      <c r="W72" s="291" t="b">
        <f>IF(ISNUMBER(K72),IF(V72="Y",(K72-T72)))</f>
        <v>0</v>
      </c>
      <c r="X72" s="2616">
        <f>W72/G72</f>
        <v>0</v>
      </c>
      <c r="Y72" s="2616" t="b">
        <f>IF(V72="N",IF(ISNUMBER(R72),(R72+T72)/Q72))</f>
        <v>0</v>
      </c>
      <c r="Z72" s="55"/>
    </row>
    <row r="73" spans="1:26" s="37" customFormat="1" ht="15" customHeight="1">
      <c r="A73" s="2193"/>
      <c r="B73" s="522" t="s">
        <v>1848</v>
      </c>
      <c r="C73" s="202" t="s">
        <v>2387</v>
      </c>
      <c r="D73" s="1816">
        <v>80550</v>
      </c>
      <c r="E73" s="1247"/>
      <c r="F73" s="274" t="s">
        <v>1016</v>
      </c>
      <c r="G73" s="1126">
        <v>80</v>
      </c>
      <c r="H73" s="1248"/>
      <c r="I73" s="421">
        <f>ROUND(H72*G72/G73,2)</f>
        <v>0</v>
      </c>
      <c r="J73" s="217" t="s">
        <v>39</v>
      </c>
      <c r="K73" s="3540"/>
      <c r="L73" s="1281">
        <f>IF(OR(ISBLANK(K73),K73=0,H72=0,ISBLANK(H72)),,ROUND(K73+$L$5,2))</f>
        <v>0</v>
      </c>
      <c r="M73" s="1282">
        <f>ROUND(I73*L73,2)</f>
        <v>0</v>
      </c>
      <c r="N73" s="3795">
        <f>ROUND(L73/G73,4)</f>
        <v>0</v>
      </c>
      <c r="O73" s="2515">
        <v>80550</v>
      </c>
      <c r="P73" s="2625" t="s">
        <v>3320</v>
      </c>
      <c r="Q73" s="2625">
        <v>60</v>
      </c>
      <c r="R73" s="3640">
        <v>61.1</v>
      </c>
      <c r="S73" s="2648">
        <v>10.08</v>
      </c>
      <c r="T73" s="4945">
        <f>ROUND($T$8*S73,2)</f>
        <v>20.23</v>
      </c>
      <c r="U73" s="291">
        <f>IF(ISBLANK(O73),,R73+T73)</f>
        <v>81.33</v>
      </c>
      <c r="V73" s="3649" t="s">
        <v>2779</v>
      </c>
      <c r="W73" s="291" t="b">
        <f>IF(ISNUMBER(K73),IF(V73="Y",(K73-T73)))</f>
        <v>0</v>
      </c>
      <c r="X73" s="2616">
        <f>W73/G73</f>
        <v>0</v>
      </c>
      <c r="Y73" s="2616" t="b">
        <f>IF(V73="N",IF(ISNUMBER(R73),(R73+T73)/Q73))</f>
        <v>0</v>
      </c>
      <c r="Z73" s="55"/>
    </row>
    <row r="74" spans="1:26" s="37" customFormat="1" ht="15" customHeight="1">
      <c r="A74" s="2193"/>
      <c r="B74" s="522" t="s">
        <v>3452</v>
      </c>
      <c r="C74" s="3391" t="s">
        <v>3642</v>
      </c>
      <c r="D74" s="2551">
        <v>78368</v>
      </c>
      <c r="E74" s="2651"/>
      <c r="F74" s="3378" t="s">
        <v>1015</v>
      </c>
      <c r="G74" s="3515">
        <v>60</v>
      </c>
      <c r="H74" s="1188"/>
      <c r="I74" s="421">
        <f>ROUND(H72*G72/G74,2)</f>
        <v>0</v>
      </c>
      <c r="J74" s="2653" t="s">
        <v>39</v>
      </c>
      <c r="K74" s="2660">
        <v>46.57</v>
      </c>
      <c r="L74" s="534">
        <f>IF(OR(ISBLANK(K74),K74=0,H72=0,ISBLANK(H72)),,ROUND(K74+$L$5,2))</f>
        <v>0</v>
      </c>
      <c r="M74" s="973">
        <f>ROUND(I74*L74,2)</f>
        <v>0</v>
      </c>
      <c r="N74" s="3778">
        <f>ROUND(L74/G74,4)</f>
        <v>0</v>
      </c>
      <c r="O74" s="2551">
        <v>78368</v>
      </c>
      <c r="P74" s="2625" t="s">
        <v>3458</v>
      </c>
      <c r="Q74" s="2625">
        <v>60</v>
      </c>
      <c r="R74" s="3160"/>
      <c r="S74" s="2648">
        <v>5.92</v>
      </c>
      <c r="T74" s="4945">
        <f>ROUND($T$8*S74,2)</f>
        <v>11.88</v>
      </c>
      <c r="U74" s="291">
        <f>IF(ISBLANK(O74),,R74+T74)</f>
        <v>11.88</v>
      </c>
      <c r="V74" s="3649" t="s">
        <v>2779</v>
      </c>
      <c r="W74" s="291">
        <f>IF(ISNUMBER(K74),IF(V74="Y",(K74-T74)))</f>
        <v>34.69</v>
      </c>
      <c r="X74" s="2616">
        <f>W74/G74</f>
        <v>0.57816666666666661</v>
      </c>
      <c r="Y74" s="2616" t="b">
        <f>IF(V74="N",IF(ISNUMBER(R74),(R74+T74)/Q74))</f>
        <v>0</v>
      </c>
      <c r="Z74" s="55"/>
    </row>
    <row r="75" spans="1:26" s="37" customFormat="1" ht="15" customHeight="1">
      <c r="A75" s="2163"/>
      <c r="B75" s="522" t="s">
        <v>1852</v>
      </c>
      <c r="C75" s="1447"/>
      <c r="D75" s="2551"/>
      <c r="E75" s="2654"/>
      <c r="F75" s="1849"/>
      <c r="G75" s="2250"/>
      <c r="H75" s="3064"/>
      <c r="I75" s="397"/>
      <c r="J75" s="2653"/>
      <c r="K75" s="2579"/>
      <c r="L75" s="299" t="s">
        <v>65</v>
      </c>
      <c r="M75" s="1078" t="s">
        <v>65</v>
      </c>
      <c r="N75" s="3795"/>
      <c r="O75" s="2634"/>
      <c r="P75" s="2490"/>
      <c r="Q75" s="2490"/>
      <c r="R75" s="280"/>
      <c r="S75" s="371" t="s">
        <v>89</v>
      </c>
      <c r="T75" s="291" t="s">
        <v>65</v>
      </c>
      <c r="U75" s="291"/>
      <c r="V75" s="291"/>
      <c r="W75" s="291" t="s">
        <v>65</v>
      </c>
      <c r="X75" s="2616" t="s">
        <v>65</v>
      </c>
      <c r="Y75" s="2616" t="s">
        <v>65</v>
      </c>
      <c r="Z75" s="55"/>
    </row>
    <row r="76" spans="1:26" s="37" customFormat="1" ht="15" customHeight="1" thickBot="1">
      <c r="A76" s="2219"/>
      <c r="B76" s="1003" t="s">
        <v>96</v>
      </c>
      <c r="C76" s="495" t="s">
        <v>65</v>
      </c>
      <c r="D76" s="716"/>
      <c r="E76" s="1225"/>
      <c r="F76" s="495"/>
      <c r="G76" s="1226" t="s">
        <v>65</v>
      </c>
      <c r="H76" s="1249"/>
      <c r="I76" s="1218" t="s">
        <v>65</v>
      </c>
      <c r="J76" s="924" t="s">
        <v>65</v>
      </c>
      <c r="K76" s="303"/>
      <c r="L76" s="1100" t="s">
        <v>65</v>
      </c>
      <c r="M76" s="1101" t="s">
        <v>65</v>
      </c>
      <c r="N76" s="3801" t="s">
        <v>65</v>
      </c>
      <c r="O76" s="2520"/>
      <c r="P76" s="2519"/>
      <c r="Q76" s="2519"/>
      <c r="R76" s="742"/>
      <c r="S76" s="371" t="s">
        <v>65</v>
      </c>
      <c r="T76" s="1243" t="s">
        <v>65</v>
      </c>
      <c r="U76" s="2607"/>
      <c r="V76" s="2607"/>
      <c r="W76" s="365" t="s">
        <v>65</v>
      </c>
      <c r="X76" s="2619" t="s">
        <v>65</v>
      </c>
      <c r="Y76" s="2619" t="s">
        <v>65</v>
      </c>
      <c r="Z76" s="55" t="s">
        <v>65</v>
      </c>
    </row>
    <row r="77" spans="1:26" s="37" customFormat="1" ht="15" customHeight="1" thickBot="1">
      <c r="A77" s="2194">
        <v>10015</v>
      </c>
      <c r="B77" s="1272" t="s">
        <v>1019</v>
      </c>
      <c r="C77" s="1227" t="s">
        <v>3642</v>
      </c>
      <c r="D77" s="1796">
        <v>78369</v>
      </c>
      <c r="E77" s="371"/>
      <c r="F77" s="1227" t="s">
        <v>1015</v>
      </c>
      <c r="G77" s="1228">
        <v>60</v>
      </c>
      <c r="H77" s="1171"/>
      <c r="I77" s="1229">
        <f>ROUND(H77*G77/G77,2)</f>
        <v>0</v>
      </c>
      <c r="J77" s="1230" t="s">
        <v>39</v>
      </c>
      <c r="K77" s="3654">
        <v>47.72</v>
      </c>
      <c r="L77" s="2096">
        <f>IF(OR(ISBLANK(K77),K77=0,H77=0,ISBLANK(H77)),,ROUND(K77+$L$5,2))</f>
        <v>0</v>
      </c>
      <c r="M77" s="1220">
        <f>ROUND(I77*L77,2)</f>
        <v>0</v>
      </c>
      <c r="N77" s="3803">
        <f>ROUND(L77/G77,4)</f>
        <v>0</v>
      </c>
      <c r="O77" s="2639" t="s">
        <v>2820</v>
      </c>
      <c r="P77" s="2640" t="s">
        <v>2821</v>
      </c>
      <c r="Q77" s="2640">
        <v>60</v>
      </c>
      <c r="R77" s="3639"/>
      <c r="S77" s="3642">
        <v>4.8</v>
      </c>
      <c r="T77" s="4945">
        <f>ROUND($T$8*S77,2)</f>
        <v>9.6300000000000008</v>
      </c>
      <c r="U77" s="291">
        <f>IF(ISBLANK(O77),,R77+T77)</f>
        <v>9.6300000000000008</v>
      </c>
      <c r="V77" s="3649" t="s">
        <v>2779</v>
      </c>
      <c r="W77" s="291">
        <f>IF(ISNUMBER(K77),IF(V77="Y",(K77-T77)))</f>
        <v>38.089999999999996</v>
      </c>
      <c r="X77" s="2616">
        <f>W77/G77</f>
        <v>0.63483333333333325</v>
      </c>
      <c r="Y77" s="2609" t="b">
        <f>IF(V77="N",IF(ISNUMBER(R77),(R77+T77)/Q77))</f>
        <v>0</v>
      </c>
      <c r="Z77" s="55"/>
    </row>
    <row r="78" spans="1:26" s="37" customFormat="1" ht="15" customHeight="1">
      <c r="A78" s="2193"/>
      <c r="B78" s="522" t="s">
        <v>1850</v>
      </c>
      <c r="C78" s="298" t="s">
        <v>2384</v>
      </c>
      <c r="D78" s="876" t="s">
        <v>2389</v>
      </c>
      <c r="E78" s="371"/>
      <c r="F78" s="298" t="s">
        <v>1018</v>
      </c>
      <c r="G78" s="1076">
        <v>60</v>
      </c>
      <c r="H78" s="1188"/>
      <c r="I78" s="1218">
        <f>ROUND(H77*G77/G78,2)</f>
        <v>0</v>
      </c>
      <c r="J78" s="1051" t="s">
        <v>39</v>
      </c>
      <c r="K78" s="2660"/>
      <c r="L78" s="2661">
        <f>IF(OR(ISBLANK(K78),H77=0,ISBLANK(H77)),,ROUND(K78+$L$5,2))</f>
        <v>0</v>
      </c>
      <c r="M78" s="2662">
        <f>ROUND(I78*L78,2)</f>
        <v>0</v>
      </c>
      <c r="N78" s="3800">
        <f>ROUND(L78/G78,4)</f>
        <v>0</v>
      </c>
      <c r="O78" s="2515" t="s">
        <v>2389</v>
      </c>
      <c r="P78" s="2625" t="s">
        <v>2819</v>
      </c>
      <c r="Q78" s="2625">
        <v>60</v>
      </c>
      <c r="R78" s="3160">
        <v>43.03</v>
      </c>
      <c r="S78" s="2648">
        <v>6</v>
      </c>
      <c r="T78" s="4945">
        <f>ROUND($T$8*S78,2)</f>
        <v>12.04</v>
      </c>
      <c r="U78" s="291">
        <f>IF(ISBLANK(O78),,R78+T78)</f>
        <v>55.07</v>
      </c>
      <c r="V78" s="3649" t="s">
        <v>2779</v>
      </c>
      <c r="W78" s="291" t="b">
        <f>IF(ISNUMBER(K78),IF(V78="Y",(K78-T78)))</f>
        <v>0</v>
      </c>
      <c r="X78" s="2616">
        <f>W78/G78</f>
        <v>0</v>
      </c>
      <c r="Y78" s="2609" t="b">
        <f>IF(V78="N",IF(ISNUMBER(R78),(R78+T78)/Q78))</f>
        <v>0</v>
      </c>
      <c r="Z78" s="55"/>
    </row>
    <row r="79" spans="1:26" s="37" customFormat="1" ht="15" customHeight="1">
      <c r="A79" s="2163"/>
      <c r="B79" s="522" t="s">
        <v>1853</v>
      </c>
      <c r="C79" s="1274"/>
      <c r="D79" s="876"/>
      <c r="E79" s="301"/>
      <c r="F79" s="1274"/>
      <c r="G79" s="1275"/>
      <c r="H79" s="1188"/>
      <c r="I79" s="1105"/>
      <c r="J79" s="1279"/>
      <c r="K79" s="1280"/>
      <c r="L79" s="1281"/>
      <c r="M79" s="1282"/>
      <c r="N79" s="3795"/>
      <c r="O79" s="2631"/>
      <c r="P79" s="2393"/>
      <c r="Q79" s="2393"/>
      <c r="R79" s="280"/>
      <c r="S79" s="2548"/>
      <c r="T79" s="291"/>
      <c r="U79" s="291"/>
      <c r="V79" s="291"/>
      <c r="W79" s="291"/>
      <c r="X79" s="2616"/>
      <c r="Y79" s="2616"/>
      <c r="Z79" s="55"/>
    </row>
    <row r="80" spans="1:26" s="37" customFormat="1" ht="15" customHeight="1">
      <c r="A80" s="2163"/>
      <c r="B80" s="522" t="s">
        <v>1852</v>
      </c>
      <c r="C80" s="298"/>
      <c r="D80" s="1816"/>
      <c r="E80" s="371"/>
      <c r="F80" s="298"/>
      <c r="G80" s="1076"/>
      <c r="H80" s="1188"/>
      <c r="I80" s="1218"/>
      <c r="J80" s="1051"/>
      <c r="K80" s="286"/>
      <c r="L80" s="299"/>
      <c r="M80" s="1078"/>
      <c r="N80" s="3795"/>
      <c r="O80" s="1341"/>
      <c r="P80" s="1265"/>
      <c r="Q80" s="1265"/>
      <c r="R80" s="280"/>
      <c r="S80" s="371"/>
      <c r="T80" s="292"/>
      <c r="U80" s="292"/>
      <c r="V80" s="292"/>
      <c r="W80" s="292"/>
      <c r="X80" s="2609"/>
      <c r="Y80" s="2609"/>
      <c r="Z80" s="55"/>
    </row>
    <row r="81" spans="1:26" s="37" customFormat="1" ht="15" customHeight="1" thickBot="1">
      <c r="A81" s="2219"/>
      <c r="B81" s="1003" t="s">
        <v>96</v>
      </c>
      <c r="C81" s="1233" t="s">
        <v>65</v>
      </c>
      <c r="D81" s="1695"/>
      <c r="E81" s="769"/>
      <c r="F81" s="536" t="s">
        <v>65</v>
      </c>
      <c r="G81" s="1102" t="s">
        <v>65</v>
      </c>
      <c r="H81" s="1190"/>
      <c r="I81" s="425" t="s">
        <v>65</v>
      </c>
      <c r="J81" s="466" t="s">
        <v>65</v>
      </c>
      <c r="K81" s="303"/>
      <c r="L81" s="548" t="s">
        <v>65</v>
      </c>
      <c r="M81" s="961" t="s">
        <v>65</v>
      </c>
      <c r="N81" s="3798" t="s">
        <v>65</v>
      </c>
      <c r="O81" s="954"/>
      <c r="P81" s="536"/>
      <c r="Q81" s="536"/>
      <c r="R81" s="742"/>
      <c r="S81" s="371" t="s">
        <v>65</v>
      </c>
      <c r="T81" s="1243" t="s">
        <v>65</v>
      </c>
      <c r="U81" s="2607"/>
      <c r="V81" s="2607"/>
      <c r="W81" s="365" t="s">
        <v>65</v>
      </c>
      <c r="X81" s="2619" t="s">
        <v>65</v>
      </c>
      <c r="Y81" s="2619" t="s">
        <v>65</v>
      </c>
      <c r="Z81" s="55"/>
    </row>
    <row r="82" spans="1:26" s="37" customFormat="1" ht="15" customHeight="1" thickBot="1">
      <c r="A82" s="2220">
        <v>10016</v>
      </c>
      <c r="B82" s="1272" t="s">
        <v>1020</v>
      </c>
      <c r="C82" s="202" t="s">
        <v>2381</v>
      </c>
      <c r="D82" s="855" t="s">
        <v>2390</v>
      </c>
      <c r="E82" s="2592"/>
      <c r="F82" s="2638" t="s">
        <v>1021</v>
      </c>
      <c r="G82" s="2663">
        <v>60</v>
      </c>
      <c r="H82" s="1167"/>
      <c r="I82" s="1443">
        <f>ROUND(H82*G82/G82,2)</f>
        <v>0</v>
      </c>
      <c r="J82" s="1213" t="s">
        <v>39</v>
      </c>
      <c r="K82" s="368">
        <v>76.11</v>
      </c>
      <c r="L82" s="1232">
        <f>IF(OR(ISBLANK(K82),K82=0,H82=0,ISBLANK(H82)),,ROUND(K82+$L$5,2))</f>
        <v>0</v>
      </c>
      <c r="M82" s="1220">
        <f>ROUND(I82*L82,2)</f>
        <v>0</v>
      </c>
      <c r="N82" s="3804">
        <f>ROUND(L82/G82,4)</f>
        <v>0</v>
      </c>
      <c r="O82" s="2437" t="s">
        <v>2390</v>
      </c>
      <c r="P82" s="2638" t="s">
        <v>2822</v>
      </c>
      <c r="Q82" s="2638">
        <v>60</v>
      </c>
      <c r="R82" s="3639">
        <v>62.1</v>
      </c>
      <c r="S82" s="3642">
        <v>6.98</v>
      </c>
      <c r="T82" s="4945">
        <f>ROUND($T$8*S82,2)</f>
        <v>14.01</v>
      </c>
      <c r="U82" s="291">
        <f>IF(ISBLANK(O82),,R82+T82)</f>
        <v>76.11</v>
      </c>
      <c r="V82" s="3649" t="s">
        <v>2779</v>
      </c>
      <c r="W82" s="291">
        <f>IF(ISNUMBER(K82),IF(V82="Y",(K82-T82)))</f>
        <v>62.1</v>
      </c>
      <c r="X82" s="2616">
        <f>W82/G82</f>
        <v>1.0349999999999999</v>
      </c>
      <c r="Y82" s="2616" t="b">
        <f>IF(V82="N",IF(ISNUMBER(R82),(R82+T82)/Q82))</f>
        <v>0</v>
      </c>
      <c r="Z82" s="55"/>
    </row>
    <row r="83" spans="1:26" s="37" customFormat="1" ht="15" customHeight="1">
      <c r="A83" s="2163"/>
      <c r="B83" s="522" t="s">
        <v>1014</v>
      </c>
      <c r="C83" s="202" t="s">
        <v>65</v>
      </c>
      <c r="D83" s="2276"/>
      <c r="E83" s="371"/>
      <c r="F83" s="298" t="s">
        <v>65</v>
      </c>
      <c r="G83" s="1076" t="s">
        <v>65</v>
      </c>
      <c r="H83" s="1188"/>
      <c r="I83" s="1218" t="s">
        <v>65</v>
      </c>
      <c r="J83" s="1051" t="s">
        <v>65</v>
      </c>
      <c r="K83" s="286"/>
      <c r="L83" s="299" t="s">
        <v>65</v>
      </c>
      <c r="M83" s="966" t="s">
        <v>65</v>
      </c>
      <c r="N83" s="3797" t="s">
        <v>65</v>
      </c>
      <c r="O83" s="1341"/>
      <c r="P83" s="1265"/>
      <c r="Q83" s="1265"/>
      <c r="R83" s="280"/>
      <c r="S83" s="2648" t="s">
        <v>65</v>
      </c>
      <c r="T83" s="292" t="s">
        <v>65</v>
      </c>
      <c r="U83" s="292"/>
      <c r="V83" s="292"/>
      <c r="W83" s="234" t="s">
        <v>65</v>
      </c>
      <c r="X83" s="2609" t="s">
        <v>65</v>
      </c>
      <c r="Y83" s="2609" t="s">
        <v>65</v>
      </c>
      <c r="Z83" s="55"/>
    </row>
    <row r="84" spans="1:26" s="37" customFormat="1" ht="15" customHeight="1">
      <c r="A84" s="2163"/>
      <c r="B84" s="522" t="s">
        <v>1008</v>
      </c>
      <c r="C84" s="274" t="s">
        <v>65</v>
      </c>
      <c r="D84" s="853"/>
      <c r="E84" s="500"/>
      <c r="F84" s="274" t="s">
        <v>65</v>
      </c>
      <c r="G84" s="1126" t="s">
        <v>65</v>
      </c>
      <c r="H84" s="1250"/>
      <c r="I84" s="421" t="s">
        <v>65</v>
      </c>
      <c r="J84" s="3404" t="s">
        <v>65</v>
      </c>
      <c r="K84" s="3396"/>
      <c r="L84" s="3397" t="s">
        <v>65</v>
      </c>
      <c r="M84" s="1282" t="s">
        <v>65</v>
      </c>
      <c r="N84" s="3795" t="s">
        <v>65</v>
      </c>
      <c r="O84" s="1341"/>
      <c r="P84" s="1265"/>
      <c r="Q84" s="1265"/>
      <c r="R84" s="4563"/>
      <c r="S84" s="371" t="s">
        <v>65</v>
      </c>
      <c r="T84" s="292" t="s">
        <v>65</v>
      </c>
      <c r="U84" s="292"/>
      <c r="V84" s="292"/>
      <c r="W84" s="292"/>
      <c r="X84" s="2609" t="s">
        <v>65</v>
      </c>
      <c r="Y84" s="2609" t="s">
        <v>65</v>
      </c>
      <c r="Z84" s="55"/>
    </row>
    <row r="85" spans="1:26" s="37" customFormat="1" ht="15" customHeight="1" thickBot="1">
      <c r="A85" s="2241"/>
      <c r="B85" s="1003" t="s">
        <v>96</v>
      </c>
      <c r="C85" s="536"/>
      <c r="D85" s="702"/>
      <c r="E85" s="1054"/>
      <c r="F85" s="536"/>
      <c r="G85" s="1102"/>
      <c r="H85" s="5729"/>
      <c r="I85" s="425"/>
      <c r="J85" s="466"/>
      <c r="K85" s="470"/>
      <c r="L85" s="918"/>
      <c r="M85" s="2095"/>
      <c r="N85" s="3892"/>
      <c r="O85" s="954"/>
      <c r="P85" s="536"/>
      <c r="Q85" s="536"/>
      <c r="R85" s="494"/>
      <c r="S85" s="769"/>
      <c r="T85" s="1244"/>
      <c r="U85" s="1244"/>
      <c r="V85" s="1244"/>
      <c r="W85" s="1244"/>
      <c r="X85" s="2619"/>
      <c r="Y85" s="2619"/>
      <c r="Z85" s="55"/>
    </row>
    <row r="86" spans="1:26" s="37" customFormat="1" ht="15" customHeight="1" thickBot="1">
      <c r="A86" s="2194">
        <v>10017</v>
      </c>
      <c r="B86" s="1272" t="s">
        <v>4286</v>
      </c>
      <c r="C86" s="366" t="s">
        <v>2384</v>
      </c>
      <c r="D86" s="649" t="s">
        <v>4285</v>
      </c>
      <c r="E86" s="763"/>
      <c r="F86" s="527" t="s">
        <v>1023</v>
      </c>
      <c r="G86" s="1123">
        <v>60</v>
      </c>
      <c r="H86" s="1167"/>
      <c r="I86" s="1131">
        <f>ROUND(H86*G86/G86,2)</f>
        <v>0</v>
      </c>
      <c r="J86" s="1213" t="s">
        <v>39</v>
      </c>
      <c r="K86" s="368">
        <v>58.09</v>
      </c>
      <c r="L86" s="514">
        <f>IF(OR(ISBLANK(K86),K86=0,H86=0,ISBLANK(H86)),,ROUND(K86+$L$5,2))</f>
        <v>0</v>
      </c>
      <c r="M86" s="971">
        <f>ROUND(I86*L86,2)</f>
        <v>0</v>
      </c>
      <c r="N86" s="3805">
        <f>ROUND(L86/G86,4)</f>
        <v>0</v>
      </c>
      <c r="O86" s="2437" t="s">
        <v>4285</v>
      </c>
      <c r="P86" s="2638" t="s">
        <v>2823</v>
      </c>
      <c r="Q86" s="2638">
        <v>60</v>
      </c>
      <c r="R86" s="3639">
        <v>48.7</v>
      </c>
      <c r="S86" s="3642">
        <v>4.6900000000000004</v>
      </c>
      <c r="T86" s="5150">
        <f>ROUND($T$8*S86,2)</f>
        <v>9.41</v>
      </c>
      <c r="U86" s="292">
        <f>IF(ISBLANK(O86),,R86+T86)</f>
        <v>58.11</v>
      </c>
      <c r="V86" s="3420" t="s">
        <v>2779</v>
      </c>
      <c r="W86" s="292">
        <f>IF(ISNUMBER(K86),IF(V86="Y",(K86-T86)))</f>
        <v>48.680000000000007</v>
      </c>
      <c r="X86" s="2609">
        <f>W86/G86</f>
        <v>0.81133333333333346</v>
      </c>
      <c r="Y86" s="2609" t="b">
        <f>IF(V86="N",IF(ISNUMBER(R86),(R86+T86)/Q86))</f>
        <v>0</v>
      </c>
      <c r="Z86" s="55"/>
    </row>
    <row r="87" spans="1:26" s="37" customFormat="1" ht="15" customHeight="1">
      <c r="A87" s="2163"/>
      <c r="B87" s="522" t="s">
        <v>1854</v>
      </c>
      <c r="C87" s="202" t="s">
        <v>65</v>
      </c>
      <c r="D87" s="876"/>
      <c r="E87" s="371"/>
      <c r="F87" s="298" t="s">
        <v>65</v>
      </c>
      <c r="G87" s="1076" t="s">
        <v>65</v>
      </c>
      <c r="H87" s="1188"/>
      <c r="I87" s="298" t="s">
        <v>65</v>
      </c>
      <c r="J87" s="1051" t="s">
        <v>65</v>
      </c>
      <c r="K87" s="286"/>
      <c r="L87" s="299" t="s">
        <v>65</v>
      </c>
      <c r="M87" s="1078" t="s">
        <v>65</v>
      </c>
      <c r="N87" s="3795" t="s">
        <v>65</v>
      </c>
      <c r="O87" s="1341"/>
      <c r="P87" s="1265"/>
      <c r="Q87" s="1265"/>
      <c r="R87" s="1079"/>
      <c r="S87" s="371" t="s">
        <v>65</v>
      </c>
      <c r="T87" s="327" t="s">
        <v>89</v>
      </c>
      <c r="U87" s="327"/>
      <c r="V87" s="327"/>
      <c r="W87" s="327"/>
      <c r="X87" s="2612" t="s">
        <v>65</v>
      </c>
      <c r="Y87" s="2612" t="s">
        <v>65</v>
      </c>
      <c r="Z87" s="55"/>
    </row>
    <row r="88" spans="1:26" s="37" customFormat="1" ht="15" customHeight="1">
      <c r="A88" s="2163"/>
      <c r="B88" s="1255" t="s">
        <v>4288</v>
      </c>
      <c r="C88" s="1194"/>
      <c r="D88" s="1816"/>
      <c r="E88" s="301"/>
      <c r="F88" s="1274"/>
      <c r="G88" s="1275"/>
      <c r="H88" s="1188"/>
      <c r="I88" s="1105"/>
      <c r="J88" s="1279"/>
      <c r="K88" s="1280"/>
      <c r="L88" s="1281"/>
      <c r="M88" s="1282"/>
      <c r="N88" s="3795"/>
      <c r="O88" s="2633"/>
      <c r="P88" s="2499"/>
      <c r="Q88" s="2499"/>
      <c r="R88" s="1018"/>
      <c r="S88" s="301"/>
      <c r="T88" s="327"/>
      <c r="U88" s="327"/>
      <c r="V88" s="327"/>
      <c r="W88" s="327"/>
      <c r="X88" s="2620"/>
      <c r="Y88" s="2620"/>
      <c r="Z88" s="55"/>
    </row>
    <row r="89" spans="1:26" s="37" customFormat="1" ht="15" customHeight="1">
      <c r="A89" s="2163"/>
      <c r="B89" s="1255" t="s">
        <v>4287</v>
      </c>
      <c r="C89" s="3391"/>
      <c r="D89" s="3882"/>
      <c r="E89" s="4081"/>
      <c r="F89" s="3379"/>
      <c r="G89" s="3394"/>
      <c r="H89" s="1248"/>
      <c r="I89" s="4495"/>
      <c r="J89" s="3395"/>
      <c r="K89" s="3396"/>
      <c r="L89" s="3397"/>
      <c r="M89" s="1282"/>
      <c r="N89" s="3795"/>
      <c r="O89" s="2633"/>
      <c r="P89" s="3633"/>
      <c r="Q89" s="3633"/>
      <c r="R89" s="3400"/>
      <c r="S89" s="4081"/>
      <c r="T89" s="327"/>
      <c r="U89" s="327"/>
      <c r="V89" s="327"/>
      <c r="W89" s="327"/>
      <c r="X89" s="5730"/>
      <c r="Y89" s="5730"/>
      <c r="Z89" s="55"/>
    </row>
    <row r="90" spans="1:26" s="37" customFormat="1" ht="15" customHeight="1" thickBot="1">
      <c r="A90" s="2163"/>
      <c r="B90" s="5731" t="s">
        <v>96</v>
      </c>
      <c r="C90" s="1194"/>
      <c r="D90" s="649"/>
      <c r="E90" s="301"/>
      <c r="F90" s="1274"/>
      <c r="G90" s="1275"/>
      <c r="H90" s="1188"/>
      <c r="I90" s="1105"/>
      <c r="J90" s="1279"/>
      <c r="K90" s="1280"/>
      <c r="L90" s="1281"/>
      <c r="M90" s="1282"/>
      <c r="N90" s="3795"/>
      <c r="O90" s="1341"/>
      <c r="P90" s="1265"/>
      <c r="Q90" s="1265"/>
      <c r="R90" s="1018"/>
      <c r="S90" s="301"/>
      <c r="T90" s="327"/>
      <c r="U90" s="327"/>
      <c r="V90" s="327"/>
      <c r="W90" s="327"/>
      <c r="X90" s="2620"/>
      <c r="Y90" s="2620"/>
      <c r="Z90" s="55"/>
    </row>
    <row r="91" spans="1:26" s="37" customFormat="1" ht="15" customHeight="1" thickBot="1">
      <c r="A91" s="2194">
        <v>10018</v>
      </c>
      <c r="B91" s="1272" t="s">
        <v>1022</v>
      </c>
      <c r="C91" s="366" t="s">
        <v>2384</v>
      </c>
      <c r="D91" s="649" t="s">
        <v>2391</v>
      </c>
      <c r="E91" s="763"/>
      <c r="F91" s="527" t="s">
        <v>1023</v>
      </c>
      <c r="G91" s="1123">
        <v>60</v>
      </c>
      <c r="H91" s="1171"/>
      <c r="I91" s="1131">
        <f>ROUND(H91*G91/G91,2)</f>
        <v>0</v>
      </c>
      <c r="J91" s="1213" t="s">
        <v>39</v>
      </c>
      <c r="K91" s="368">
        <v>58.11</v>
      </c>
      <c r="L91" s="514">
        <f>IF(OR(ISBLANK(K91),K91=0,H91=0,ISBLANK(H91)),,ROUND(K91+$L$5,2))</f>
        <v>0</v>
      </c>
      <c r="M91" s="971">
        <f>ROUND(I91*L91,2)</f>
        <v>0</v>
      </c>
      <c r="N91" s="3805">
        <f>ROUND(L91/G91,4)</f>
        <v>0</v>
      </c>
      <c r="O91" s="2437" t="s">
        <v>2391</v>
      </c>
      <c r="P91" s="2638" t="s">
        <v>2823</v>
      </c>
      <c r="Q91" s="2638">
        <v>60</v>
      </c>
      <c r="R91" s="3639">
        <v>48.7</v>
      </c>
      <c r="S91" s="3642">
        <v>4.6900000000000004</v>
      </c>
      <c r="T91" s="5150">
        <f>ROUND($T$8*S91,2)</f>
        <v>9.41</v>
      </c>
      <c r="U91" s="292">
        <f>IF(ISBLANK(O91),,R91+T91)</f>
        <v>58.11</v>
      </c>
      <c r="V91" s="3420" t="s">
        <v>2779</v>
      </c>
      <c r="W91" s="292">
        <f>IF(ISNUMBER(K91),IF(V91="Y",(K91-T91)))</f>
        <v>48.7</v>
      </c>
      <c r="X91" s="2609">
        <f>W91/G91</f>
        <v>0.81166666666666676</v>
      </c>
      <c r="Y91" s="2609" t="b">
        <f>IF(V91="N",IF(ISNUMBER(R91),(R91+T91)/Q91))</f>
        <v>0</v>
      </c>
      <c r="Z91" s="55"/>
    </row>
    <row r="92" spans="1:26" s="37" customFormat="1" ht="15" customHeight="1">
      <c r="A92" s="2163"/>
      <c r="B92" s="522" t="s">
        <v>1854</v>
      </c>
      <c r="C92" s="202" t="s">
        <v>65</v>
      </c>
      <c r="D92" s="876"/>
      <c r="E92" s="371"/>
      <c r="F92" s="298" t="s">
        <v>65</v>
      </c>
      <c r="G92" s="1076" t="s">
        <v>65</v>
      </c>
      <c r="H92" s="1248"/>
      <c r="I92" s="298" t="s">
        <v>65</v>
      </c>
      <c r="J92" s="1051" t="s">
        <v>65</v>
      </c>
      <c r="K92" s="286"/>
      <c r="L92" s="299" t="s">
        <v>65</v>
      </c>
      <c r="M92" s="1078" t="s">
        <v>65</v>
      </c>
      <c r="N92" s="3795" t="s">
        <v>65</v>
      </c>
      <c r="O92" s="1341"/>
      <c r="P92" s="1265"/>
      <c r="Q92" s="1265"/>
      <c r="R92" s="1079"/>
      <c r="S92" s="371" t="s">
        <v>65</v>
      </c>
      <c r="T92" s="327" t="s">
        <v>89</v>
      </c>
      <c r="U92" s="327"/>
      <c r="V92" s="327"/>
      <c r="W92" s="327"/>
      <c r="X92" s="2612" t="s">
        <v>65</v>
      </c>
      <c r="Y92" s="2612" t="s">
        <v>65</v>
      </c>
      <c r="Z92" s="55"/>
    </row>
    <row r="93" spans="1:26" s="37" customFormat="1" ht="15" customHeight="1">
      <c r="A93" s="2163"/>
      <c r="B93" s="1255" t="s">
        <v>1855</v>
      </c>
      <c r="C93" s="1194"/>
      <c r="D93" s="1816"/>
      <c r="E93" s="301"/>
      <c r="F93" s="1274"/>
      <c r="G93" s="1275"/>
      <c r="H93" s="1188"/>
      <c r="I93" s="1105"/>
      <c r="J93" s="1279"/>
      <c r="K93" s="1280"/>
      <c r="L93" s="1281"/>
      <c r="M93" s="1282"/>
      <c r="N93" s="3795"/>
      <c r="O93" s="2633"/>
      <c r="P93" s="2499"/>
      <c r="Q93" s="2499"/>
      <c r="R93" s="1018"/>
      <c r="S93" s="301"/>
      <c r="T93" s="327"/>
      <c r="U93" s="327"/>
      <c r="V93" s="327"/>
      <c r="W93" s="327"/>
      <c r="X93" s="2620"/>
      <c r="Y93" s="2620"/>
      <c r="Z93" s="55"/>
    </row>
    <row r="94" spans="1:26" s="37" customFormat="1" ht="15" customHeight="1">
      <c r="A94" s="2163"/>
      <c r="B94" s="1255" t="s">
        <v>1376</v>
      </c>
      <c r="C94" s="1194"/>
      <c r="D94" s="649"/>
      <c r="E94" s="301"/>
      <c r="F94" s="1274"/>
      <c r="G94" s="1275"/>
      <c r="H94" s="1188"/>
      <c r="I94" s="1105"/>
      <c r="J94" s="1279"/>
      <c r="K94" s="1280"/>
      <c r="L94" s="1281"/>
      <c r="M94" s="1282"/>
      <c r="N94" s="3795"/>
      <c r="O94" s="1341"/>
      <c r="P94" s="1265"/>
      <c r="Q94" s="1265"/>
      <c r="R94" s="1018"/>
      <c r="S94" s="301"/>
      <c r="T94" s="327"/>
      <c r="U94" s="327"/>
      <c r="V94" s="327"/>
      <c r="W94" s="327"/>
      <c r="X94" s="2620"/>
      <c r="Y94" s="2620"/>
      <c r="Z94" s="55"/>
    </row>
    <row r="95" spans="1:26" s="37" customFormat="1" ht="15" customHeight="1" thickBot="1">
      <c r="A95" s="2219"/>
      <c r="B95" s="1003" t="s">
        <v>96</v>
      </c>
      <c r="C95" s="361"/>
      <c r="D95" s="716"/>
      <c r="E95" s="1225"/>
      <c r="F95" s="495"/>
      <c r="G95" s="1226"/>
      <c r="H95" s="1249"/>
      <c r="I95" s="495"/>
      <c r="J95" s="1234"/>
      <c r="K95" s="322"/>
      <c r="L95" s="497"/>
      <c r="M95" s="498"/>
      <c r="N95" s="3806"/>
      <c r="O95" s="954"/>
      <c r="P95" s="536"/>
      <c r="Q95" s="536"/>
      <c r="R95" s="1128"/>
      <c r="S95" s="1225"/>
      <c r="T95" s="1128"/>
      <c r="U95" s="1128"/>
      <c r="V95" s="1128"/>
      <c r="W95" s="1128"/>
      <c r="X95" s="2621"/>
      <c r="Y95" s="2622"/>
      <c r="Z95" s="55"/>
    </row>
    <row r="96" spans="1:26" s="37" customFormat="1" ht="15" customHeight="1" thickBot="1">
      <c r="A96" s="2194">
        <v>10019</v>
      </c>
      <c r="B96" s="1272" t="s">
        <v>1027</v>
      </c>
      <c r="C96" s="366" t="s">
        <v>2380</v>
      </c>
      <c r="D96" s="649" t="s">
        <v>2392</v>
      </c>
      <c r="E96" s="763"/>
      <c r="F96" s="527" t="s">
        <v>1024</v>
      </c>
      <c r="G96" s="1123">
        <v>96</v>
      </c>
      <c r="H96" s="1171">
        <v>100</v>
      </c>
      <c r="I96" s="1131">
        <f>ROUND(H96*G96/G96,2)</f>
        <v>100</v>
      </c>
      <c r="J96" s="1213" t="s">
        <v>39</v>
      </c>
      <c r="K96" s="1231"/>
      <c r="L96" s="1232">
        <f>IF(OR(ISBLANK(K96),K96=0,H96=0,ISBLANK(H96)),,ROUND(K96+$L$5,2))</f>
        <v>0</v>
      </c>
      <c r="M96" s="1220">
        <f>ROUND(I96*L96,2)</f>
        <v>0</v>
      </c>
      <c r="N96" s="3804">
        <f>ROUND(L96/G96,4)</f>
        <v>0</v>
      </c>
      <c r="O96" s="2437" t="s">
        <v>2392</v>
      </c>
      <c r="P96" s="2638" t="s">
        <v>2824</v>
      </c>
      <c r="Q96" s="2638">
        <v>96</v>
      </c>
      <c r="R96" s="3639"/>
      <c r="S96" s="3642">
        <v>10.5</v>
      </c>
      <c r="T96" s="5150">
        <f>ROUND($T$8*S96,2)</f>
        <v>21.07</v>
      </c>
      <c r="U96" s="292">
        <f>IF(ISBLANK(O96),,R96+T96)</f>
        <v>21.07</v>
      </c>
      <c r="V96" s="3420" t="s">
        <v>2779</v>
      </c>
      <c r="W96" s="292" t="b">
        <f>IF(ISNUMBER(K96),IF(V96="Y",(K96-T96)))</f>
        <v>0</v>
      </c>
      <c r="X96" s="2609">
        <f>W96/G96</f>
        <v>0</v>
      </c>
      <c r="Y96" s="2609" t="b">
        <f>IF(V96="N",IF(ISNUMBER(R96),(R96+T96)/Q96))</f>
        <v>0</v>
      </c>
      <c r="Z96" s="55"/>
    </row>
    <row r="97" spans="1:26" s="37" customFormat="1" ht="15" customHeight="1">
      <c r="A97" s="2193"/>
      <c r="B97" s="522" t="s">
        <v>1025</v>
      </c>
      <c r="C97" s="202" t="s">
        <v>2381</v>
      </c>
      <c r="D97" s="1816" t="s">
        <v>2393</v>
      </c>
      <c r="E97" s="763"/>
      <c r="F97" s="274" t="s">
        <v>1586</v>
      </c>
      <c r="G97" s="1126">
        <v>72</v>
      </c>
      <c r="H97" s="1248"/>
      <c r="I97" s="421">
        <f>ROUND(H96*G96/G97,2)</f>
        <v>133.33000000000001</v>
      </c>
      <c r="J97" s="217" t="s">
        <v>39</v>
      </c>
      <c r="K97" s="2068">
        <v>70.17</v>
      </c>
      <c r="L97" s="532">
        <f>IF(OR(ISBLANK(K97),K97=0,H96=0,ISBLANK(H96)),,ROUND(K97+$L$5,2))</f>
        <v>70.17</v>
      </c>
      <c r="M97" s="966">
        <f>ROUND(I97*L97,2)</f>
        <v>9355.77</v>
      </c>
      <c r="N97" s="3797">
        <f>ROUND(L97/G97,4)</f>
        <v>0.97460000000000002</v>
      </c>
      <c r="O97" s="2634" t="s">
        <v>2393</v>
      </c>
      <c r="P97" s="2393" t="s">
        <v>2825</v>
      </c>
      <c r="Q97" s="2393">
        <v>52.18</v>
      </c>
      <c r="R97" s="3640">
        <v>54.36</v>
      </c>
      <c r="S97" s="2648">
        <v>7.88</v>
      </c>
      <c r="T97" s="5150">
        <f>ROUND($T$8*S97,2)</f>
        <v>15.81</v>
      </c>
      <c r="U97" s="292">
        <f>IF(ISBLANK(O97),,R97+T97)</f>
        <v>70.17</v>
      </c>
      <c r="V97" s="3420" t="s">
        <v>2779</v>
      </c>
      <c r="W97" s="292">
        <f>IF(ISNUMBER(K97),IF(V97="Y",(K97-T97)))</f>
        <v>54.36</v>
      </c>
      <c r="X97" s="2609">
        <f>W97/G97</f>
        <v>0.755</v>
      </c>
      <c r="Y97" s="2609" t="b">
        <f>IF(V97="N",IF(ISNUMBER(R97),(R97+T97)/Q97))</f>
        <v>0</v>
      </c>
      <c r="Z97" s="55"/>
    </row>
    <row r="98" spans="1:26" s="37" customFormat="1" ht="15" customHeight="1">
      <c r="A98" s="2193"/>
      <c r="B98" s="522" t="s">
        <v>1008</v>
      </c>
      <c r="C98" s="274" t="s">
        <v>2384</v>
      </c>
      <c r="D98" s="876" t="s">
        <v>2394</v>
      </c>
      <c r="E98" s="1223"/>
      <c r="F98" s="274" t="s">
        <v>3471</v>
      </c>
      <c r="G98" s="1126">
        <v>64</v>
      </c>
      <c r="H98" s="1250"/>
      <c r="I98" s="421">
        <f>ROUND(H96*G96/G98,2)</f>
        <v>150</v>
      </c>
      <c r="J98" s="959" t="s">
        <v>39</v>
      </c>
      <c r="K98" s="3652"/>
      <c r="L98" s="1100">
        <f>IF(OR(ISBLANK(K98),K98=0,H96=0,ISBLANK(H96)),,ROUND(K98+$L$5,2))</f>
        <v>0</v>
      </c>
      <c r="M98" s="1101">
        <f>ROUND(I98*L98,2)</f>
        <v>0</v>
      </c>
      <c r="N98" s="3801">
        <f>ROUND(L98/G98,4)</f>
        <v>0</v>
      </c>
      <c r="O98" s="1341" t="s">
        <v>2826</v>
      </c>
      <c r="P98" s="1265" t="s">
        <v>3472</v>
      </c>
      <c r="Q98" s="1265">
        <v>64</v>
      </c>
      <c r="R98" s="3931"/>
      <c r="S98" s="2648">
        <v>5.92</v>
      </c>
      <c r="T98" s="5150">
        <f>ROUND($T$8*S98,2)</f>
        <v>11.88</v>
      </c>
      <c r="U98" s="292">
        <f>IF(ISBLANK(O98),,R98+T98)</f>
        <v>11.88</v>
      </c>
      <c r="V98" s="3420" t="s">
        <v>2779</v>
      </c>
      <c r="W98" s="292" t="b">
        <f>IF(ISNUMBER(K98),IF(V98="Y",(K98-T98)))</f>
        <v>0</v>
      </c>
      <c r="X98" s="2609">
        <f>W98/G98</f>
        <v>0</v>
      </c>
      <c r="Y98" s="2609" t="b">
        <f>IF(V98="N",IF(ISNUMBER(R98),(R98+T98)/Q98))</f>
        <v>0</v>
      </c>
      <c r="Z98" s="55"/>
    </row>
    <row r="99" spans="1:26" s="37" customFormat="1" ht="15" customHeight="1" thickBot="1">
      <c r="A99" s="2219"/>
      <c r="B99" s="1003" t="s">
        <v>96</v>
      </c>
      <c r="C99" s="361"/>
      <c r="D99" s="716"/>
      <c r="E99" s="389"/>
      <c r="F99" s="536"/>
      <c r="G99" s="1094"/>
      <c r="H99" s="1190"/>
      <c r="I99" s="536"/>
      <c r="J99" s="901"/>
      <c r="K99" s="1148"/>
      <c r="L99" s="1122"/>
      <c r="M99" s="364"/>
      <c r="N99" s="3799"/>
      <c r="O99" s="954"/>
      <c r="P99" s="536"/>
      <c r="Q99" s="536"/>
      <c r="R99" s="458"/>
      <c r="S99" s="389"/>
      <c r="T99" s="419"/>
      <c r="U99" s="419"/>
      <c r="V99" s="419"/>
      <c r="W99" s="419"/>
      <c r="X99" s="2611"/>
      <c r="Y99" s="2619"/>
      <c r="Z99" s="55"/>
    </row>
    <row r="100" spans="1:26" s="37" customFormat="1" ht="15" customHeight="1" thickBot="1">
      <c r="A100" s="2194">
        <v>10020</v>
      </c>
      <c r="B100" s="1272" t="s">
        <v>1028</v>
      </c>
      <c r="C100" s="366" t="s">
        <v>2380</v>
      </c>
      <c r="D100" s="1715" t="s">
        <v>2395</v>
      </c>
      <c r="E100" s="763"/>
      <c r="F100" s="527" t="s">
        <v>1024</v>
      </c>
      <c r="G100" s="1123">
        <v>96</v>
      </c>
      <c r="H100" s="1171"/>
      <c r="I100" s="1131">
        <f>ROUND($H$100*$G$100/G100,2)</f>
        <v>0</v>
      </c>
      <c r="J100" s="1213" t="s">
        <v>39</v>
      </c>
      <c r="K100" s="1231"/>
      <c r="L100" s="1232">
        <f>IF(OR(ISBLANK(K100),K100=0,H100=0,ISBLANK(H100)),,ROUND(K100+$L$5,2))</f>
        <v>0</v>
      </c>
      <c r="M100" s="1220">
        <f>ROUND(I100*L100,2)</f>
        <v>0</v>
      </c>
      <c r="N100" s="3804">
        <f>ROUND(L100/G100,4)</f>
        <v>0</v>
      </c>
      <c r="O100" s="2437" t="s">
        <v>2395</v>
      </c>
      <c r="P100" s="2638" t="s">
        <v>2828</v>
      </c>
      <c r="Q100" s="2638">
        <v>96</v>
      </c>
      <c r="R100" s="3639"/>
      <c r="S100" s="3642">
        <v>10.5</v>
      </c>
      <c r="T100" s="5150">
        <f>ROUND($T$8*S100,2)</f>
        <v>21.07</v>
      </c>
      <c r="U100" s="292">
        <f>IF(ISBLANK(O100),,R100+T100)</f>
        <v>21.07</v>
      </c>
      <c r="V100" s="3420" t="s">
        <v>2779</v>
      </c>
      <c r="W100" s="292" t="b">
        <f>IF(ISNUMBER(K100),IF(V100="Y",(K100-T100)))</f>
        <v>0</v>
      </c>
      <c r="X100" s="2609">
        <f>W100/G100</f>
        <v>0</v>
      </c>
      <c r="Y100" s="2609" t="b">
        <f>IF(V100="N",IF(ISNUMBER(R100),(R100+T100)/Q100))</f>
        <v>0</v>
      </c>
      <c r="Z100" s="55"/>
    </row>
    <row r="101" spans="1:26" s="37" customFormat="1" ht="15" customHeight="1">
      <c r="A101" s="2193"/>
      <c r="B101" s="522" t="s">
        <v>1025</v>
      </c>
      <c r="C101" s="202" t="s">
        <v>2384</v>
      </c>
      <c r="D101" s="1804" t="s">
        <v>2396</v>
      </c>
      <c r="E101" s="763"/>
      <c r="F101" s="274" t="s">
        <v>1026</v>
      </c>
      <c r="G101" s="1126">
        <v>64</v>
      </c>
      <c r="H101" s="1248"/>
      <c r="I101" s="421">
        <f>ROUND($H$100*$G$100/G101,2)</f>
        <v>0</v>
      </c>
      <c r="J101" s="217" t="s">
        <v>39</v>
      </c>
      <c r="K101" s="264">
        <v>64.52</v>
      </c>
      <c r="L101" s="532">
        <f>IF(OR(ISBLANK(K101),K101=0,H100=0,ISBLANK(H100)),,ROUND(K101+$L$5,2))</f>
        <v>0</v>
      </c>
      <c r="M101" s="966">
        <f>ROUND(I101*L101,2)</f>
        <v>0</v>
      </c>
      <c r="N101" s="3797">
        <f>ROUND(L101/G101,4)</f>
        <v>0</v>
      </c>
      <c r="O101" s="1341" t="s">
        <v>2396</v>
      </c>
      <c r="P101" s="1265" t="s">
        <v>2827</v>
      </c>
      <c r="Q101" s="1265">
        <v>64</v>
      </c>
      <c r="R101" s="3160">
        <v>52.32</v>
      </c>
      <c r="S101" s="2648">
        <v>6.08</v>
      </c>
      <c r="T101" s="5150">
        <f>ROUND($T$8*S101,2)</f>
        <v>12.2</v>
      </c>
      <c r="U101" s="292">
        <f>IF(ISBLANK(O101),,R101+T101)</f>
        <v>64.52</v>
      </c>
      <c r="V101" s="3420" t="s">
        <v>2779</v>
      </c>
      <c r="W101" s="292">
        <f>IF(ISNUMBER(K101),IF(V101="Y",(K101-T101)))</f>
        <v>52.319999999999993</v>
      </c>
      <c r="X101" s="2609">
        <f>W101/G101</f>
        <v>0.81749999999999989</v>
      </c>
      <c r="Y101" s="2609" t="b">
        <f>IF(V101="N",IF(ISNUMBER(R101),(R101+T101)/Q101))</f>
        <v>0</v>
      </c>
      <c r="Z101" s="55"/>
    </row>
    <row r="102" spans="1:26" s="37" customFormat="1" ht="15" customHeight="1">
      <c r="A102" s="2163"/>
      <c r="B102" s="522" t="s">
        <v>1008</v>
      </c>
      <c r="C102" s="274" t="s">
        <v>65</v>
      </c>
      <c r="D102" s="1804"/>
      <c r="E102" s="500"/>
      <c r="F102" s="274" t="s">
        <v>65</v>
      </c>
      <c r="G102" s="1126" t="s">
        <v>65</v>
      </c>
      <c r="H102" s="1250"/>
      <c r="I102" s="421" t="s">
        <v>65</v>
      </c>
      <c r="J102" s="959" t="s">
        <v>65</v>
      </c>
      <c r="K102" s="303"/>
      <c r="L102" s="1100" t="s">
        <v>65</v>
      </c>
      <c r="M102" s="1101" t="s">
        <v>65</v>
      </c>
      <c r="N102" s="3801" t="s">
        <v>65</v>
      </c>
      <c r="O102" s="1341"/>
      <c r="P102" s="1265"/>
      <c r="Q102" s="1265"/>
      <c r="R102" s="1045"/>
      <c r="S102" s="371" t="s">
        <v>65</v>
      </c>
      <c r="T102" s="327" t="s">
        <v>65</v>
      </c>
      <c r="U102" s="327"/>
      <c r="V102" s="327"/>
      <c r="W102" s="327"/>
      <c r="X102" s="2609" t="s">
        <v>65</v>
      </c>
      <c r="Y102" s="2609" t="s">
        <v>65</v>
      </c>
      <c r="Z102" s="55"/>
    </row>
    <row r="103" spans="1:26" s="37" customFormat="1" ht="15" customHeight="1" thickBot="1">
      <c r="A103" s="2219"/>
      <c r="B103" s="1003" t="s">
        <v>96</v>
      </c>
      <c r="C103" s="361"/>
      <c r="D103" s="1660"/>
      <c r="E103" s="389"/>
      <c r="F103" s="536"/>
      <c r="G103" s="1094"/>
      <c r="H103" s="1190"/>
      <c r="I103" s="536"/>
      <c r="J103" s="901"/>
      <c r="K103" s="322"/>
      <c r="L103" s="497"/>
      <c r="M103" s="498"/>
      <c r="N103" s="3806"/>
      <c r="O103" s="954"/>
      <c r="P103" s="536"/>
      <c r="Q103" s="536"/>
      <c r="R103" s="1128"/>
      <c r="S103" s="1225"/>
      <c r="T103" s="1128"/>
      <c r="U103" s="1128"/>
      <c r="V103" s="1128"/>
      <c r="W103" s="1128"/>
      <c r="X103" s="2611"/>
      <c r="Y103" s="2619"/>
      <c r="Z103" s="55"/>
    </row>
    <row r="104" spans="1:26" s="37" customFormat="1" ht="15" customHeight="1" thickBot="1">
      <c r="A104" s="2194">
        <v>10021</v>
      </c>
      <c r="B104" s="1272" t="s">
        <v>1029</v>
      </c>
      <c r="C104" s="366" t="s">
        <v>3643</v>
      </c>
      <c r="D104" s="4386">
        <v>78639</v>
      </c>
      <c r="E104" s="763"/>
      <c r="F104" s="273" t="s">
        <v>1173</v>
      </c>
      <c r="G104" s="1123">
        <v>72</v>
      </c>
      <c r="H104" s="1171">
        <v>120</v>
      </c>
      <c r="I104" s="1131">
        <f>ROUND($H$104*$G$104/G104,2)</f>
        <v>120</v>
      </c>
      <c r="J104" s="1213" t="s">
        <v>39</v>
      </c>
      <c r="K104" s="368">
        <v>71.900000000000006</v>
      </c>
      <c r="L104" s="514">
        <f>IF(OR(ISBLANK(K104),K104=0,H104=0,ISBLANK(H104)),,ROUND(K104+$L$5,2))</f>
        <v>71.900000000000006</v>
      </c>
      <c r="M104" s="971">
        <f>ROUND(I104*L104,2)</f>
        <v>8628</v>
      </c>
      <c r="N104" s="3805">
        <f>ROUND(L104/G104,4)</f>
        <v>0.99860000000000004</v>
      </c>
      <c r="O104" s="2437">
        <v>78639</v>
      </c>
      <c r="P104" s="2638" t="s">
        <v>2831</v>
      </c>
      <c r="Q104" s="2637">
        <v>72</v>
      </c>
      <c r="R104" s="3639"/>
      <c r="S104" s="3642">
        <v>7.59</v>
      </c>
      <c r="T104" s="5150">
        <f>ROUND($T$8*S104,2)</f>
        <v>15.23</v>
      </c>
      <c r="U104" s="292">
        <f>IF(ISBLANK(O104),,R104+T104)</f>
        <v>15.23</v>
      </c>
      <c r="V104" s="3420" t="s">
        <v>2779</v>
      </c>
      <c r="W104" s="292">
        <f>IF(ISNUMBER(K104),IF(V104="Y",(K104-T104)))</f>
        <v>56.67</v>
      </c>
      <c r="X104" s="2609">
        <f>W104/G104</f>
        <v>0.78708333333333336</v>
      </c>
      <c r="Y104" s="2609" t="b">
        <f>IF(V104="N",IF(ISNUMBER(R104),(R104+T104)/Q104))</f>
        <v>0</v>
      </c>
      <c r="Z104" s="55"/>
    </row>
    <row r="105" spans="1:26" ht="15" customHeight="1">
      <c r="A105" s="2163"/>
      <c r="B105" s="522" t="s">
        <v>1857</v>
      </c>
      <c r="C105" s="202" t="s">
        <v>2829</v>
      </c>
      <c r="D105" s="1804" t="s">
        <v>2830</v>
      </c>
      <c r="E105" s="763"/>
      <c r="F105" s="371" t="s">
        <v>3473</v>
      </c>
      <c r="G105" s="1273">
        <v>64</v>
      </c>
      <c r="H105" s="1188"/>
      <c r="I105" s="421">
        <f>ROUND($H$104*$G$104/G105,2)</f>
        <v>135</v>
      </c>
      <c r="J105" s="3404" t="s">
        <v>39</v>
      </c>
      <c r="K105" s="264"/>
      <c r="L105" s="532">
        <f>IF(OR(ISBLANK(K105),K105=0,H104=0,ISBLANK(H104)),,ROUND(K105+$L$5,2))</f>
        <v>0</v>
      </c>
      <c r="M105" s="966">
        <f>ROUND(I105*L105,2)</f>
        <v>0</v>
      </c>
      <c r="N105" s="3797">
        <f>ROUND(L105/G105,4)</f>
        <v>0</v>
      </c>
      <c r="O105" s="1341" t="s">
        <v>2830</v>
      </c>
      <c r="P105" s="1265" t="s">
        <v>3473</v>
      </c>
      <c r="Q105" s="2337">
        <v>64</v>
      </c>
      <c r="R105" s="3640">
        <v>52.48</v>
      </c>
      <c r="S105" s="2648">
        <v>6</v>
      </c>
      <c r="T105" s="5150">
        <f>ROUND($T$8*S105,2)</f>
        <v>12.04</v>
      </c>
      <c r="U105" s="327">
        <f>IF(ISBLANK(O105),,R105+T105)</f>
        <v>64.52</v>
      </c>
      <c r="V105" s="3420" t="s">
        <v>2779</v>
      </c>
      <c r="W105" s="327" t="b">
        <f>IF(ISNUMBER(K105),IF(V105="Y",(K105-T105)))</f>
        <v>0</v>
      </c>
      <c r="X105" s="2612">
        <f>W105/G105</f>
        <v>0</v>
      </c>
      <c r="Y105" s="2609" t="b">
        <f>IF(V105="N",IF(ISNUMBER(R105),(R105+T105)/Q105))</f>
        <v>0</v>
      </c>
    </row>
    <row r="106" spans="1:26" ht="15" customHeight="1">
      <c r="A106" s="2163"/>
      <c r="B106" s="522" t="s">
        <v>1856</v>
      </c>
      <c r="C106" s="274" t="s">
        <v>65</v>
      </c>
      <c r="D106" s="1804"/>
      <c r="E106" s="1147"/>
      <c r="F106" s="298" t="s">
        <v>65</v>
      </c>
      <c r="G106" s="1076" t="s">
        <v>65</v>
      </c>
      <c r="H106" s="1189"/>
      <c r="I106" s="1218" t="s">
        <v>65</v>
      </c>
      <c r="J106" s="924" t="s">
        <v>65</v>
      </c>
      <c r="K106" s="303"/>
      <c r="L106" s="1100" t="s">
        <v>65</v>
      </c>
      <c r="M106" s="1101" t="s">
        <v>65</v>
      </c>
      <c r="N106" s="3801" t="s">
        <v>65</v>
      </c>
      <c r="O106" s="1341"/>
      <c r="P106" s="1265"/>
      <c r="Q106" s="2337"/>
      <c r="R106" s="1045"/>
      <c r="S106" s="371" t="s">
        <v>65</v>
      </c>
      <c r="T106" s="327" t="s">
        <v>65</v>
      </c>
      <c r="U106" s="327"/>
      <c r="V106" s="327"/>
      <c r="W106" s="327"/>
      <c r="X106" s="2612" t="s">
        <v>65</v>
      </c>
      <c r="Y106" s="2609" t="s">
        <v>65</v>
      </c>
    </row>
    <row r="107" spans="1:26" ht="15" customHeight="1" thickBot="1">
      <c r="A107" s="2219"/>
      <c r="B107" s="1003" t="s">
        <v>96</v>
      </c>
      <c r="C107" s="361"/>
      <c r="D107" s="1660"/>
      <c r="E107" s="389"/>
      <c r="F107" s="536"/>
      <c r="G107" s="1094"/>
      <c r="H107" s="1190"/>
      <c r="I107" s="536"/>
      <c r="J107" s="901"/>
      <c r="K107" s="1148"/>
      <c r="L107" s="1122"/>
      <c r="M107" s="364"/>
      <c r="N107" s="3799"/>
      <c r="O107" s="954"/>
      <c r="P107" s="536"/>
      <c r="Q107" s="24"/>
      <c r="R107" s="458"/>
      <c r="S107" s="389"/>
      <c r="T107" s="419"/>
      <c r="U107" s="419"/>
      <c r="V107" s="419"/>
      <c r="W107" s="419"/>
      <c r="X107" s="2611"/>
      <c r="Y107" s="2619"/>
    </row>
    <row r="108" spans="1:26" ht="15" customHeight="1" thickBot="1">
      <c r="A108" s="2194">
        <v>10022</v>
      </c>
      <c r="B108" s="1272" t="s">
        <v>1030</v>
      </c>
      <c r="C108" s="366" t="s">
        <v>2381</v>
      </c>
      <c r="D108" s="4386" t="s">
        <v>2397</v>
      </c>
      <c r="E108" s="763"/>
      <c r="F108" s="527" t="s">
        <v>1031</v>
      </c>
      <c r="G108" s="1123">
        <v>72</v>
      </c>
      <c r="H108" s="1171"/>
      <c r="I108" s="1131">
        <f>ROUND($H$108*$G$108/G108,2)</f>
        <v>0</v>
      </c>
      <c r="J108" s="1213" t="s">
        <v>39</v>
      </c>
      <c r="K108" s="5832">
        <v>81.73</v>
      </c>
      <c r="L108" s="537">
        <f>IF(OR(ISBLANK(K108),K108=0,H108=0,ISBLANK(H108)),,ROUND(K108+$L$5,2))</f>
        <v>0</v>
      </c>
      <c r="M108" s="1210">
        <f>ROUND(I108*L108,2)</f>
        <v>0</v>
      </c>
      <c r="N108" s="3778"/>
      <c r="O108" s="2437" t="s">
        <v>2397</v>
      </c>
      <c r="P108" s="2638" t="s">
        <v>2832</v>
      </c>
      <c r="Q108" s="2637">
        <v>72</v>
      </c>
      <c r="R108" s="3639">
        <v>63.67</v>
      </c>
      <c r="S108" s="3642">
        <v>9</v>
      </c>
      <c r="T108" s="5150">
        <f>ROUND($T$8*S108,2)</f>
        <v>18.059999999999999</v>
      </c>
      <c r="U108" s="292">
        <f>IF(ISBLANK(O108),,R108+T108)</f>
        <v>81.73</v>
      </c>
      <c r="V108" s="3420" t="s">
        <v>2779</v>
      </c>
      <c r="W108" s="292">
        <f>IF(ISNUMBER(K108),IF(V108="Y",(K108-T108)))</f>
        <v>63.67</v>
      </c>
      <c r="X108" s="2609">
        <f>W108/G108</f>
        <v>0.88430555555555557</v>
      </c>
      <c r="Y108" s="2609" t="b">
        <f>IF(V108="N",IF(ISNUMBER(R108),(R108+T108)/Q108))</f>
        <v>0</v>
      </c>
    </row>
    <row r="109" spans="1:26" ht="15" customHeight="1">
      <c r="A109" s="2193"/>
      <c r="B109" s="522" t="s">
        <v>1025</v>
      </c>
      <c r="C109" s="202" t="s">
        <v>2384</v>
      </c>
      <c r="D109" s="1804" t="s">
        <v>3474</v>
      </c>
      <c r="E109" s="763"/>
      <c r="F109" s="274" t="s">
        <v>3475</v>
      </c>
      <c r="G109" s="1126">
        <v>64</v>
      </c>
      <c r="H109" s="1248"/>
      <c r="I109" s="421">
        <f>ROUND($H$108*$G$108/G109,2)</f>
        <v>0</v>
      </c>
      <c r="J109" s="401" t="s">
        <v>39</v>
      </c>
      <c r="K109" s="264">
        <v>66.47</v>
      </c>
      <c r="L109" s="1215">
        <f>IF(OR(ISBLANK(K109),K109=0,H108=0,ISBLANK(H108)),,ROUND(K109+$L$5,2))</f>
        <v>0</v>
      </c>
      <c r="M109" s="1216">
        <f>ROUND(I109*L109,2)</f>
        <v>0</v>
      </c>
      <c r="N109" s="3800">
        <f>ROUND(L109/G109,4)</f>
        <v>0</v>
      </c>
      <c r="O109" s="1341" t="s">
        <v>3474</v>
      </c>
      <c r="P109" s="1265" t="s">
        <v>3476</v>
      </c>
      <c r="Q109" s="2337">
        <v>64</v>
      </c>
      <c r="R109" s="3641"/>
      <c r="S109" s="2648">
        <v>4.05</v>
      </c>
      <c r="T109" s="5150">
        <f>ROUND($T$8*S109,2)</f>
        <v>8.1300000000000008</v>
      </c>
      <c r="U109" s="292">
        <f>IF(ISBLANK(O109),,R109+T109)</f>
        <v>8.1300000000000008</v>
      </c>
      <c r="V109" s="3420" t="s">
        <v>2779</v>
      </c>
      <c r="W109" s="292">
        <f>IF(ISNUMBER(K109),IF(V109="Y",(K109-T109)))</f>
        <v>58.339999999999996</v>
      </c>
      <c r="X109" s="2609"/>
      <c r="Y109" s="2609" t="b">
        <f>IF(V109="N",IF(ISNUMBER(R109),(R109+T109)/Q109))</f>
        <v>0</v>
      </c>
    </row>
    <row r="110" spans="1:26" ht="15" customHeight="1">
      <c r="A110" s="2163"/>
      <c r="B110" s="522" t="s">
        <v>1008</v>
      </c>
      <c r="C110" s="274" t="s">
        <v>65</v>
      </c>
      <c r="D110" s="1804"/>
      <c r="E110" s="1147"/>
      <c r="F110" s="298" t="s">
        <v>65</v>
      </c>
      <c r="G110" s="1076" t="s">
        <v>65</v>
      </c>
      <c r="H110" s="1189"/>
      <c r="I110" s="1218" t="s">
        <v>65</v>
      </c>
      <c r="J110" s="924" t="s">
        <v>65</v>
      </c>
      <c r="K110" s="303"/>
      <c r="L110" s="1100" t="s">
        <v>65</v>
      </c>
      <c r="M110" s="1101" t="s">
        <v>65</v>
      </c>
      <c r="N110" s="3801" t="s">
        <v>65</v>
      </c>
      <c r="O110" s="1341"/>
      <c r="P110" s="1265"/>
      <c r="Q110" s="2664"/>
      <c r="R110" s="1045"/>
      <c r="S110" s="371" t="s">
        <v>65</v>
      </c>
      <c r="T110" s="327" t="s">
        <v>65</v>
      </c>
      <c r="U110" s="327"/>
      <c r="V110" s="327"/>
      <c r="W110" s="327"/>
      <c r="X110" s="2612" t="s">
        <v>65</v>
      </c>
      <c r="Y110" s="2612" t="s">
        <v>65</v>
      </c>
    </row>
    <row r="111" spans="1:26" ht="15" customHeight="1" thickBot="1">
      <c r="A111" s="2219"/>
      <c r="B111" s="1003" t="s">
        <v>96</v>
      </c>
      <c r="C111" s="361"/>
      <c r="D111" s="1660"/>
      <c r="E111" s="1225"/>
      <c r="F111" s="495"/>
      <c r="G111" s="1226"/>
      <c r="H111" s="1249"/>
      <c r="I111" s="495"/>
      <c r="J111" s="1234"/>
      <c r="K111" s="322"/>
      <c r="L111" s="497"/>
      <c r="M111" s="498"/>
      <c r="N111" s="3806"/>
      <c r="O111" s="954"/>
      <c r="P111" s="536"/>
      <c r="Q111" s="24"/>
      <c r="R111" s="1128"/>
      <c r="S111" s="1225"/>
      <c r="T111" s="1128"/>
      <c r="U111" s="1128"/>
      <c r="V111" s="1128"/>
      <c r="W111" s="1128"/>
      <c r="X111" s="2621"/>
      <c r="Y111" s="2622" t="s">
        <v>65</v>
      </c>
    </row>
    <row r="112" spans="1:26" ht="15" customHeight="1" thickBot="1">
      <c r="A112" s="2194">
        <v>10023</v>
      </c>
      <c r="B112" s="1272" t="s">
        <v>1033</v>
      </c>
      <c r="C112" s="366" t="s">
        <v>2381</v>
      </c>
      <c r="D112" s="4386" t="s">
        <v>2398</v>
      </c>
      <c r="E112" s="763"/>
      <c r="F112" s="527" t="s">
        <v>1035</v>
      </c>
      <c r="G112" s="1123">
        <v>72</v>
      </c>
      <c r="H112" s="1171"/>
      <c r="I112" s="1131">
        <f>ROUND($H$112*$G$112/G112,2)</f>
        <v>0</v>
      </c>
      <c r="J112" s="1213" t="s">
        <v>39</v>
      </c>
      <c r="K112" s="368">
        <v>67.33</v>
      </c>
      <c r="L112" s="1132">
        <f>IF(OR(ISBLANK(K112),K112=0,H112=0,ISBLANK(H112)),,ROUND(K112+$L$5,2))</f>
        <v>0</v>
      </c>
      <c r="M112" s="971">
        <f>ROUND(I112*L112,2)</f>
        <v>0</v>
      </c>
      <c r="N112" s="3777">
        <f>ROUND(L112/G112,4)</f>
        <v>0</v>
      </c>
      <c r="O112" s="2437" t="s">
        <v>2398</v>
      </c>
      <c r="P112" s="2638" t="s">
        <v>2833</v>
      </c>
      <c r="Q112" s="2637">
        <v>72</v>
      </c>
      <c r="R112" s="3639">
        <v>50.4</v>
      </c>
      <c r="S112" s="3642">
        <v>8.44</v>
      </c>
      <c r="T112" s="5150">
        <f>ROUND($T$8*S112,2)</f>
        <v>16.93</v>
      </c>
      <c r="U112" s="292">
        <f>IF(ISBLANK(O112),,R112+T112)</f>
        <v>67.33</v>
      </c>
      <c r="V112" s="3420" t="s">
        <v>2779</v>
      </c>
      <c r="W112" s="292">
        <f>IF(ISNUMBER(K112),IF(V112="Y",(K112-T112)))</f>
        <v>50.4</v>
      </c>
      <c r="X112" s="2609">
        <f>W112/G112</f>
        <v>0.7</v>
      </c>
      <c r="Y112" s="2616" t="b">
        <f>IF(V112="N",IF(ISNUMBER(R112),(R112+T112)/Q112))</f>
        <v>0</v>
      </c>
    </row>
    <row r="113" spans="1:25" ht="15" customHeight="1">
      <c r="A113" s="2193"/>
      <c r="B113" s="522" t="s">
        <v>1858</v>
      </c>
      <c r="C113" s="202" t="s">
        <v>2384</v>
      </c>
      <c r="D113" s="1804" t="s">
        <v>2834</v>
      </c>
      <c r="E113" s="763"/>
      <c r="F113" s="274" t="s">
        <v>3477</v>
      </c>
      <c r="G113" s="1126">
        <v>64</v>
      </c>
      <c r="H113" s="1248"/>
      <c r="I113" s="421">
        <f>ROUND($H$112*$G$112/G113,2)</f>
        <v>0</v>
      </c>
      <c r="J113" s="959" t="s">
        <v>39</v>
      </c>
      <c r="K113" s="2068"/>
      <c r="L113" s="1024">
        <f>IF(OR(ISBLANK(K113),K113=0,H112=0,ISBLANK(H112)),,ROUND(K113+$L$5,2))</f>
        <v>0</v>
      </c>
      <c r="M113" s="2305">
        <f t="shared" ref="M113:M114" si="0">ROUND(I113*L113,2)</f>
        <v>0</v>
      </c>
      <c r="N113" s="3797">
        <f>ROUND(L113/G113,4)</f>
        <v>0</v>
      </c>
      <c r="O113" s="1341" t="s">
        <v>2834</v>
      </c>
      <c r="P113" s="274" t="s">
        <v>3477</v>
      </c>
      <c r="Q113" s="2337">
        <v>64</v>
      </c>
      <c r="R113" s="3160">
        <v>47.57</v>
      </c>
      <c r="S113" s="2648">
        <v>8</v>
      </c>
      <c r="T113" s="4945">
        <f>ROUND($T$8*S113,2)</f>
        <v>16.05</v>
      </c>
      <c r="U113" s="291">
        <f>IF(ISBLANK(O113),,R113+T113)</f>
        <v>63.620000000000005</v>
      </c>
      <c r="V113" s="3649" t="s">
        <v>2779</v>
      </c>
      <c r="W113" s="292" t="b">
        <f>IF(ISNUMBER(K113),IF(V113="Y",(K113-T113)))</f>
        <v>0</v>
      </c>
      <c r="X113" s="2609">
        <f>W113/G113</f>
        <v>0</v>
      </c>
      <c r="Y113" s="2609" t="b">
        <f>IF(V113="N",IF(ISNUMBER(R113),(R113+T113)/Q113))</f>
        <v>0</v>
      </c>
    </row>
    <row r="114" spans="1:25" ht="15" customHeight="1">
      <c r="A114" s="2193"/>
      <c r="B114" s="522" t="s">
        <v>1008</v>
      </c>
      <c r="C114" s="274" t="s">
        <v>3643</v>
      </c>
      <c r="D114" s="1804">
        <v>78637</v>
      </c>
      <c r="E114" s="763"/>
      <c r="F114" s="274" t="s">
        <v>1375</v>
      </c>
      <c r="G114" s="1126">
        <v>72</v>
      </c>
      <c r="H114" s="1250"/>
      <c r="I114" s="421">
        <f>ROUND($H$112*$G$112/G114,2)</f>
        <v>0</v>
      </c>
      <c r="J114" s="959" t="s">
        <v>39</v>
      </c>
      <c r="K114" s="264"/>
      <c r="L114" s="2642">
        <f>IF(OR(ISBLANK(K114),K114=0,H112=0,ISBLANK(H112)),,ROUND(K114+$L$5,2))</f>
        <v>0</v>
      </c>
      <c r="M114" s="2643">
        <f t="shared" si="0"/>
        <v>0</v>
      </c>
      <c r="N114" s="3778">
        <f>ROUND(L114/G114,4)</f>
        <v>0</v>
      </c>
      <c r="O114" s="1341">
        <v>78637</v>
      </c>
      <c r="P114" s="1265" t="s">
        <v>2836</v>
      </c>
      <c r="Q114" s="2337">
        <v>72</v>
      </c>
      <c r="R114" s="3160"/>
      <c r="S114" s="2648">
        <v>9</v>
      </c>
      <c r="T114" s="4945">
        <f>ROUND($T$8*S114,2)</f>
        <v>18.059999999999999</v>
      </c>
      <c r="U114" s="291">
        <f>IF(ISBLANK(O114),,R114+T114)</f>
        <v>18.059999999999999</v>
      </c>
      <c r="V114" s="3649" t="s">
        <v>2779</v>
      </c>
      <c r="W114" s="292" t="b">
        <f>IF(ISNUMBER(K114),IF(V114="Y",(K114-T114)))</f>
        <v>0</v>
      </c>
      <c r="X114" s="2609">
        <f>W114/G114</f>
        <v>0</v>
      </c>
      <c r="Y114" s="2609" t="b">
        <f>IF(V114="N",IF(ISNUMBER(R114),(R114+T114)/Q114))</f>
        <v>0</v>
      </c>
    </row>
    <row r="115" spans="1:25" ht="15" customHeight="1" thickBot="1">
      <c r="A115" s="2219"/>
      <c r="B115" s="1003" t="s">
        <v>96</v>
      </c>
      <c r="C115" s="361"/>
      <c r="D115" s="1654"/>
      <c r="E115" s="389"/>
      <c r="F115" s="536"/>
      <c r="G115" s="1094"/>
      <c r="H115" s="1190"/>
      <c r="I115" s="536"/>
      <c r="J115" s="901"/>
      <c r="K115" s="1148"/>
      <c r="L115" s="1122"/>
      <c r="M115" s="364"/>
      <c r="N115" s="3799"/>
      <c r="O115" s="954"/>
      <c r="P115" s="536"/>
      <c r="Q115" s="24"/>
      <c r="R115" s="458"/>
      <c r="S115" s="389"/>
      <c r="T115" s="419"/>
      <c r="U115" s="419"/>
      <c r="V115" s="419"/>
      <c r="W115" s="419"/>
      <c r="X115" s="2611"/>
      <c r="Y115" s="2611"/>
    </row>
    <row r="116" spans="1:25" ht="15" customHeight="1" thickBot="1">
      <c r="A116" s="2194">
        <v>10024</v>
      </c>
      <c r="B116" s="1272" t="s">
        <v>1032</v>
      </c>
      <c r="C116" s="366" t="s">
        <v>2384</v>
      </c>
      <c r="D116" s="4092" t="s">
        <v>2399</v>
      </c>
      <c r="E116" s="763"/>
      <c r="F116" s="527" t="s">
        <v>2837</v>
      </c>
      <c r="G116" s="1123">
        <v>64</v>
      </c>
      <c r="H116" s="1171">
        <v>30</v>
      </c>
      <c r="I116" s="1131">
        <f>ROUND($H$116*$G$116/G116,2)</f>
        <v>30</v>
      </c>
      <c r="J116" s="1213" t="s">
        <v>39</v>
      </c>
      <c r="K116" s="368">
        <v>60.37</v>
      </c>
      <c r="L116" s="514">
        <f>IF(OR(ISBLANK(K116),K116=0,H116=0,ISBLANK(H116)),,ROUND(K116+$L$5,2))</f>
        <v>60.37</v>
      </c>
      <c r="M116" s="971">
        <f>ROUND(I116*L116,2)</f>
        <v>1811.1</v>
      </c>
      <c r="N116" s="3805">
        <f>ROUND(L116/G116,4)</f>
        <v>0.94330000000000003</v>
      </c>
      <c r="O116" s="2437" t="s">
        <v>2399</v>
      </c>
      <c r="P116" s="2638" t="s">
        <v>2837</v>
      </c>
      <c r="Q116" s="2637">
        <v>64</v>
      </c>
      <c r="R116" s="3639">
        <v>46.73</v>
      </c>
      <c r="S116" s="3642">
        <v>6.8</v>
      </c>
      <c r="T116" s="5150">
        <f>ROUND($T$8*S116,2)</f>
        <v>13.64</v>
      </c>
      <c r="U116" s="292">
        <f>IF(ISBLANK(O116),,R116+T116)</f>
        <v>60.37</v>
      </c>
      <c r="V116" s="3420" t="s">
        <v>2779</v>
      </c>
      <c r="W116" s="292">
        <f>IF(ISNUMBER(K116),IF(V116="Y",(K116-T116)))</f>
        <v>46.73</v>
      </c>
      <c r="X116" s="2609">
        <f>W116/G116</f>
        <v>0.73015624999999995</v>
      </c>
      <c r="Y116" s="2609" t="b">
        <f>IF(V116="N",IF(ISNUMBER(R116),(R116+T116)/Q116))</f>
        <v>0</v>
      </c>
    </row>
    <row r="117" spans="1:25" ht="15" customHeight="1">
      <c r="A117" s="2163"/>
      <c r="B117" s="522" t="s">
        <v>1034</v>
      </c>
      <c r="C117" s="202" t="s">
        <v>65</v>
      </c>
      <c r="D117" s="1804"/>
      <c r="E117" s="371"/>
      <c r="F117" s="298" t="s">
        <v>65</v>
      </c>
      <c r="G117" s="1076" t="s">
        <v>65</v>
      </c>
      <c r="H117" s="1188"/>
      <c r="I117" s="298" t="s">
        <v>65</v>
      </c>
      <c r="J117" s="1051" t="s">
        <v>65</v>
      </c>
      <c r="K117" s="286"/>
      <c r="L117" s="299" t="s">
        <v>65</v>
      </c>
      <c r="M117" s="1078" t="s">
        <v>65</v>
      </c>
      <c r="N117" s="3795" t="s">
        <v>65</v>
      </c>
      <c r="O117" s="1341"/>
      <c r="P117" s="1265"/>
      <c r="Q117" s="2337"/>
      <c r="R117" s="1079"/>
      <c r="S117" s="371" t="s">
        <v>65</v>
      </c>
      <c r="T117" s="292" t="s">
        <v>65</v>
      </c>
      <c r="U117" s="292"/>
      <c r="V117" s="292"/>
      <c r="W117" s="292"/>
      <c r="X117" s="2609" t="s">
        <v>65</v>
      </c>
      <c r="Y117" s="2609" t="s">
        <v>65</v>
      </c>
    </row>
    <row r="118" spans="1:25" ht="15" customHeight="1">
      <c r="A118" s="2163"/>
      <c r="B118" s="522" t="s">
        <v>1008</v>
      </c>
      <c r="C118" s="274" t="s">
        <v>65</v>
      </c>
      <c r="D118" s="1804"/>
      <c r="E118" s="1147"/>
      <c r="F118" s="298" t="s">
        <v>65</v>
      </c>
      <c r="G118" s="1076" t="s">
        <v>65</v>
      </c>
      <c r="H118" s="1189"/>
      <c r="I118" s="1218" t="s">
        <v>65</v>
      </c>
      <c r="J118" s="924" t="s">
        <v>65</v>
      </c>
      <c r="K118" s="303"/>
      <c r="L118" s="1100" t="s">
        <v>65</v>
      </c>
      <c r="M118" s="1101" t="s">
        <v>65</v>
      </c>
      <c r="N118" s="3801" t="s">
        <v>65</v>
      </c>
      <c r="O118" s="1341"/>
      <c r="P118" s="1265"/>
      <c r="Q118" s="2337"/>
      <c r="R118" s="1045"/>
      <c r="S118" s="371" t="s">
        <v>65</v>
      </c>
      <c r="T118" s="327" t="s">
        <v>65</v>
      </c>
      <c r="U118" s="327"/>
      <c r="V118" s="327"/>
      <c r="W118" s="327"/>
      <c r="X118" s="2612" t="s">
        <v>65</v>
      </c>
      <c r="Y118" s="2612" t="s">
        <v>65</v>
      </c>
    </row>
    <row r="119" spans="1:25" ht="15" customHeight="1" thickBot="1">
      <c r="A119" s="2219"/>
      <c r="B119" s="1003" t="s">
        <v>96</v>
      </c>
      <c r="C119" s="361"/>
      <c r="D119" s="1660"/>
      <c r="E119" s="1225"/>
      <c r="F119" s="495"/>
      <c r="G119" s="1226"/>
      <c r="H119" s="1249"/>
      <c r="I119" s="495"/>
      <c r="J119" s="1234"/>
      <c r="K119" s="322"/>
      <c r="L119" s="497"/>
      <c r="M119" s="498"/>
      <c r="N119" s="3806"/>
      <c r="O119" s="954"/>
      <c r="P119" s="536"/>
      <c r="Q119" s="24"/>
      <c r="R119" s="1128"/>
      <c r="S119" s="1225"/>
      <c r="T119" s="1128"/>
      <c r="U119" s="1128"/>
      <c r="V119" s="1128"/>
      <c r="W119" s="1128"/>
      <c r="X119" s="2621"/>
      <c r="Y119" s="2622" t="s">
        <v>65</v>
      </c>
    </row>
    <row r="120" spans="1:25" ht="15" customHeight="1" thickBot="1">
      <c r="A120" s="2194">
        <v>10025</v>
      </c>
      <c r="B120" s="1272" t="s">
        <v>1037</v>
      </c>
      <c r="C120" s="366" t="s">
        <v>2384</v>
      </c>
      <c r="D120" s="4386" t="s">
        <v>2400</v>
      </c>
      <c r="E120" s="763"/>
      <c r="F120" s="527" t="s">
        <v>1038</v>
      </c>
      <c r="G120" s="1123">
        <v>64</v>
      </c>
      <c r="H120" s="1171">
        <v>40</v>
      </c>
      <c r="I120" s="1131">
        <f>ROUND($H$120*$G$120/G120,2)</f>
        <v>40</v>
      </c>
      <c r="J120" s="1213" t="s">
        <v>39</v>
      </c>
      <c r="K120" s="368">
        <v>66.62</v>
      </c>
      <c r="L120" s="514">
        <f>IF(OR(ISBLANK(K120),K120=0,H120=0,ISBLANK(H120)),,ROUND(K120+$L$5,2))</f>
        <v>66.62</v>
      </c>
      <c r="M120" s="971">
        <f>ROUND(I120*L120,2)</f>
        <v>2664.8</v>
      </c>
      <c r="N120" s="3805">
        <f>ROUND(L120/G120,4)</f>
        <v>1.0408999999999999</v>
      </c>
      <c r="O120" s="2437" t="s">
        <v>2400</v>
      </c>
      <c r="P120" s="2638" t="s">
        <v>2838</v>
      </c>
      <c r="Q120" s="2637">
        <v>64</v>
      </c>
      <c r="R120" s="3639">
        <v>54.58</v>
      </c>
      <c r="S120" s="3642">
        <v>6</v>
      </c>
      <c r="T120" s="5150">
        <f>ROUND($T$8*S120,2)</f>
        <v>12.04</v>
      </c>
      <c r="U120" s="292">
        <f>IF(ISBLANK(O120),,R120+T120)</f>
        <v>66.62</v>
      </c>
      <c r="V120" s="3420" t="s">
        <v>2779</v>
      </c>
      <c r="W120" s="292">
        <f>IF(ISNUMBER(K120),IF(V120="Y",(K120-T120)))</f>
        <v>54.580000000000005</v>
      </c>
      <c r="X120" s="2609">
        <f>W120/G120</f>
        <v>0.85281250000000008</v>
      </c>
      <c r="Y120" s="2616" t="b">
        <f>IF(V120="N",IF(ISNUMBER(R120),(R120+T120)/Q120))</f>
        <v>0</v>
      </c>
    </row>
    <row r="121" spans="1:25" ht="15" customHeight="1">
      <c r="A121" s="2163"/>
      <c r="B121" s="522" t="s">
        <v>1034</v>
      </c>
      <c r="C121" s="202" t="s">
        <v>65</v>
      </c>
      <c r="D121" s="1804"/>
      <c r="E121" s="371"/>
      <c r="F121" s="298" t="s">
        <v>65</v>
      </c>
      <c r="G121" s="1076" t="s">
        <v>65</v>
      </c>
      <c r="H121" s="1188"/>
      <c r="I121" s="298"/>
      <c r="J121" s="1051" t="s">
        <v>65</v>
      </c>
      <c r="K121" s="286"/>
      <c r="L121" s="299" t="s">
        <v>65</v>
      </c>
      <c r="M121" s="1078" t="s">
        <v>65</v>
      </c>
      <c r="N121" s="3795" t="s">
        <v>65</v>
      </c>
      <c r="O121" s="1341"/>
      <c r="P121" s="1265"/>
      <c r="Q121" s="2337"/>
      <c r="R121" s="931"/>
      <c r="S121" s="371" t="s">
        <v>65</v>
      </c>
      <c r="T121" s="292" t="s">
        <v>65</v>
      </c>
      <c r="U121" s="292"/>
      <c r="V121" s="292"/>
      <c r="W121" s="292"/>
      <c r="X121" s="2609" t="s">
        <v>65</v>
      </c>
      <c r="Y121" s="2609" t="s">
        <v>65</v>
      </c>
    </row>
    <row r="122" spans="1:25" ht="15" customHeight="1">
      <c r="A122" s="2163"/>
      <c r="B122" s="522" t="s">
        <v>1008</v>
      </c>
      <c r="C122" s="274" t="s">
        <v>65</v>
      </c>
      <c r="D122" s="1804"/>
      <c r="E122" s="1147"/>
      <c r="F122" s="298" t="s">
        <v>65</v>
      </c>
      <c r="G122" s="1076" t="s">
        <v>65</v>
      </c>
      <c r="H122" s="1189"/>
      <c r="I122" s="1218" t="s">
        <v>65</v>
      </c>
      <c r="J122" s="924" t="s">
        <v>65</v>
      </c>
      <c r="K122" s="303"/>
      <c r="L122" s="1100" t="s">
        <v>65</v>
      </c>
      <c r="M122" s="1101" t="s">
        <v>65</v>
      </c>
      <c r="N122" s="3801" t="s">
        <v>65</v>
      </c>
      <c r="O122" s="1341"/>
      <c r="P122" s="1265"/>
      <c r="Q122" s="2337"/>
      <c r="R122" s="1045"/>
      <c r="S122" s="371" t="s">
        <v>65</v>
      </c>
      <c r="T122" s="327" t="s">
        <v>65</v>
      </c>
      <c r="U122" s="327"/>
      <c r="V122" s="327"/>
      <c r="W122" s="327"/>
      <c r="X122" s="2612" t="s">
        <v>65</v>
      </c>
      <c r="Y122" s="2612" t="s">
        <v>65</v>
      </c>
    </row>
    <row r="123" spans="1:25" ht="15" customHeight="1" thickBot="1">
      <c r="A123" s="2219"/>
      <c r="B123" s="1003" t="s">
        <v>96</v>
      </c>
      <c r="C123" s="361"/>
      <c r="D123" s="1660"/>
      <c r="E123" s="1225"/>
      <c r="F123" s="495"/>
      <c r="G123" s="1226"/>
      <c r="H123" s="1249"/>
      <c r="I123" s="495"/>
      <c r="J123" s="1234"/>
      <c r="K123" s="322"/>
      <c r="L123" s="497"/>
      <c r="M123" s="498"/>
      <c r="N123" s="3806"/>
      <c r="O123" s="954"/>
      <c r="P123" s="361"/>
      <c r="Q123" s="5388"/>
      <c r="R123" s="1115"/>
      <c r="S123" s="2648"/>
      <c r="T123" s="2656"/>
      <c r="U123" s="2656"/>
      <c r="V123" s="2656"/>
      <c r="W123" s="2656"/>
      <c r="X123" s="2657"/>
      <c r="Y123" s="2657"/>
    </row>
    <row r="124" spans="1:25" ht="15" customHeight="1" thickBot="1">
      <c r="A124" s="2194">
        <v>10026</v>
      </c>
      <c r="B124" s="1272" t="s">
        <v>1377</v>
      </c>
      <c r="C124" s="366" t="s">
        <v>3643</v>
      </c>
      <c r="D124" s="1676">
        <v>78638</v>
      </c>
      <c r="E124" s="763"/>
      <c r="F124" s="527" t="s">
        <v>1375</v>
      </c>
      <c r="G124" s="1123">
        <v>72</v>
      </c>
      <c r="H124" s="1171">
        <v>50</v>
      </c>
      <c r="I124" s="1131">
        <f>ROUND($H$124*$G$124/G124,2)</f>
        <v>50</v>
      </c>
      <c r="J124" s="920" t="s">
        <v>39</v>
      </c>
      <c r="K124" s="368">
        <v>70.83</v>
      </c>
      <c r="L124" s="514">
        <f>IF(OR(ISBLANK(K124),K124=0,H124=0,ISBLANK(H124)),,ROUND(K124+$L$5,2))</f>
        <v>70.83</v>
      </c>
      <c r="M124" s="971">
        <f>ROUND(I124*L124,2)</f>
        <v>3541.5</v>
      </c>
      <c r="N124" s="3805">
        <f>ROUND(L124/G124,4)</f>
        <v>0.98380000000000001</v>
      </c>
      <c r="O124" s="2437">
        <v>78638</v>
      </c>
      <c r="P124" s="2638" t="s">
        <v>2836</v>
      </c>
      <c r="Q124" s="2637">
        <v>72</v>
      </c>
      <c r="R124" s="3639"/>
      <c r="S124" s="3642">
        <v>7.2</v>
      </c>
      <c r="T124" s="5150">
        <f>ROUND($T$8*S124,2)</f>
        <v>14.45</v>
      </c>
      <c r="U124" s="292">
        <f>IF(ISBLANK(O124),,R124+T124)</f>
        <v>14.45</v>
      </c>
      <c r="V124" s="3420" t="s">
        <v>2779</v>
      </c>
      <c r="W124" s="291">
        <f>IF(ISNUMBER(K124),IF(V124="Y",(K124-T124)))</f>
        <v>56.379999999999995</v>
      </c>
      <c r="X124" s="2616">
        <f>W124/G124</f>
        <v>0.7830555555555555</v>
      </c>
      <c r="Y124" s="2616" t="b">
        <f>IF(V124="N",IF(ISNUMBER(R124),(R124+T124)/Q124))</f>
        <v>0</v>
      </c>
    </row>
    <row r="125" spans="1:25" ht="15" customHeight="1">
      <c r="A125" s="5488"/>
      <c r="B125" s="5489" t="s">
        <v>1859</v>
      </c>
      <c r="C125" s="5043" t="s">
        <v>2829</v>
      </c>
      <c r="D125" s="5490" t="s">
        <v>2839</v>
      </c>
      <c r="E125" s="4080"/>
      <c r="F125" s="5491" t="s">
        <v>3478</v>
      </c>
      <c r="G125" s="5492">
        <v>64</v>
      </c>
      <c r="H125" s="1248"/>
      <c r="I125" s="1443">
        <f>ROUND($H$124*$G$124/G125,2)</f>
        <v>56.25</v>
      </c>
      <c r="J125" s="3770" t="s">
        <v>39</v>
      </c>
      <c r="K125" s="5493"/>
      <c r="L125" s="5494">
        <f>IF(OR(ISBLANK(K125),K125=0,H124=0,ISBLANK(H124)),,ROUND(K125+$L$5,2))</f>
        <v>0</v>
      </c>
      <c r="M125" s="5495">
        <f>ROUND(I125*L125,2)</f>
        <v>0</v>
      </c>
      <c r="N125" s="3795">
        <f>ROUND(L125/G125,4)</f>
        <v>0</v>
      </c>
      <c r="O125" s="5276" t="s">
        <v>2839</v>
      </c>
      <c r="P125" s="5491" t="s">
        <v>3478</v>
      </c>
      <c r="Q125" s="5304">
        <v>64</v>
      </c>
      <c r="R125" s="5496">
        <v>53.58</v>
      </c>
      <c r="S125" s="3980">
        <v>5.43</v>
      </c>
      <c r="T125" s="5153">
        <f>ROUND($T$8*S125,2)</f>
        <v>10.9</v>
      </c>
      <c r="U125" s="507">
        <f>IF(ISBLANK(O125),,R125+T125)</f>
        <v>64.48</v>
      </c>
      <c r="V125" s="3479" t="s">
        <v>2779</v>
      </c>
      <c r="W125" s="507" t="b">
        <f>IF(ISNUMBER(K125),IF(V125="Y",(K125-T125)))</f>
        <v>0</v>
      </c>
      <c r="X125" s="5241">
        <f>W125/G125</f>
        <v>0</v>
      </c>
      <c r="Y125" s="5241" t="b">
        <f>IF(V125="N",IF(ISNUMBER(R125),(R125+T125)/Q125))</f>
        <v>0</v>
      </c>
    </row>
    <row r="126" spans="1:25" ht="15" customHeight="1">
      <c r="A126" s="3621"/>
      <c r="B126" s="2975" t="s">
        <v>4509</v>
      </c>
      <c r="C126" s="4100"/>
      <c r="D126" s="4092"/>
      <c r="E126" s="4081"/>
      <c r="F126" s="4495"/>
      <c r="G126" s="4871"/>
      <c r="H126" s="1188"/>
      <c r="I126" s="4495"/>
      <c r="J126" s="4872"/>
      <c r="K126" s="4219"/>
      <c r="L126" s="5245"/>
      <c r="M126" s="2662"/>
      <c r="N126" s="3800"/>
      <c r="O126" s="2437"/>
      <c r="P126" s="3938"/>
      <c r="Q126" s="4471"/>
      <c r="R126" s="4563"/>
      <c r="S126" s="4081"/>
      <c r="T126" s="508"/>
      <c r="U126" s="508"/>
      <c r="V126" s="508"/>
      <c r="W126" s="508"/>
      <c r="X126" s="5241"/>
      <c r="Y126" s="5241"/>
    </row>
    <row r="127" spans="1:25" ht="15" customHeight="1">
      <c r="A127" s="2163"/>
      <c r="B127" s="522" t="s">
        <v>1861</v>
      </c>
      <c r="C127" s="202"/>
      <c r="D127" s="1804"/>
      <c r="E127" s="301"/>
      <c r="F127" s="298"/>
      <c r="G127" s="1076"/>
      <c r="H127" s="1188"/>
      <c r="I127" s="1105"/>
      <c r="J127" s="1051"/>
      <c r="K127" s="286"/>
      <c r="L127" s="299"/>
      <c r="M127" s="1078"/>
      <c r="N127" s="3795"/>
      <c r="O127" s="1341"/>
      <c r="P127" s="1265"/>
      <c r="Q127" s="2337"/>
      <c r="R127" s="1079"/>
      <c r="S127" s="301"/>
      <c r="T127" s="327"/>
      <c r="U127" s="327"/>
      <c r="V127" s="327"/>
      <c r="W127" s="327"/>
      <c r="X127" s="2616"/>
      <c r="Y127" s="2616"/>
    </row>
    <row r="128" spans="1:25" ht="15" customHeight="1" thickBot="1">
      <c r="A128" s="2219"/>
      <c r="B128" s="1003" t="s">
        <v>96</v>
      </c>
      <c r="C128" s="361"/>
      <c r="D128" s="1660"/>
      <c r="E128" s="1225"/>
      <c r="F128" s="495"/>
      <c r="G128" s="1226"/>
      <c r="H128" s="1249"/>
      <c r="I128" s="495"/>
      <c r="J128" s="1234"/>
      <c r="K128" s="322"/>
      <c r="L128" s="497"/>
      <c r="M128" s="498"/>
      <c r="N128" s="3806"/>
      <c r="O128" s="954"/>
      <c r="P128" s="536"/>
      <c r="Q128" s="24"/>
      <c r="R128" s="1128"/>
      <c r="S128" s="1225"/>
      <c r="T128" s="1128"/>
      <c r="U128" s="1128"/>
      <c r="V128" s="1128"/>
      <c r="W128" s="1128"/>
      <c r="X128" s="2621"/>
      <c r="Y128" s="2621" t="s">
        <v>65</v>
      </c>
    </row>
    <row r="129" spans="1:25" ht="15" customHeight="1" thickBot="1">
      <c r="A129" s="2194">
        <v>10027</v>
      </c>
      <c r="B129" s="1272" t="s">
        <v>1386</v>
      </c>
      <c r="C129" s="366" t="s">
        <v>3643</v>
      </c>
      <c r="D129" s="4386">
        <v>78640</v>
      </c>
      <c r="E129" s="763"/>
      <c r="F129" s="527" t="s">
        <v>1201</v>
      </c>
      <c r="G129" s="1123">
        <v>72</v>
      </c>
      <c r="H129" s="1171">
        <v>50</v>
      </c>
      <c r="I129" s="1131">
        <f>ROUND($H$129*$G$129/G129,2)</f>
        <v>50</v>
      </c>
      <c r="J129" s="1213" t="s">
        <v>39</v>
      </c>
      <c r="K129" s="5828">
        <v>72.709999999999994</v>
      </c>
      <c r="L129" s="514">
        <f>IF(OR(ISBLANK(K129),K129=0,H129=0,ISBLANK(H129)),,ROUND(K129+$L$5,2))</f>
        <v>72.709999999999994</v>
      </c>
      <c r="M129" s="971">
        <f>ROUND(I129*L129,2)</f>
        <v>3635.5</v>
      </c>
      <c r="N129" s="3805">
        <f>ROUND(L129/G129,4)</f>
        <v>1.0099</v>
      </c>
      <c r="O129" s="2437">
        <v>78640</v>
      </c>
      <c r="P129" s="2638" t="s">
        <v>1201</v>
      </c>
      <c r="Q129" s="2637">
        <v>72</v>
      </c>
      <c r="R129" s="3639"/>
      <c r="S129" s="3642">
        <v>6.46</v>
      </c>
      <c r="T129" s="5150">
        <f>ROUND($T$8*S129,2)</f>
        <v>12.96</v>
      </c>
      <c r="U129" s="292">
        <f>IF(ISBLANK(O129),,R129+T129)</f>
        <v>12.96</v>
      </c>
      <c r="V129" s="3420" t="s">
        <v>2779</v>
      </c>
      <c r="W129" s="291">
        <f>IF(ISNUMBER(K129),IF(V129="Y",(K129-T129)))</f>
        <v>59.749999999999993</v>
      </c>
      <c r="X129" s="2616">
        <f>W129/G129</f>
        <v>0.82986111111111105</v>
      </c>
      <c r="Y129" s="2616" t="b">
        <f>IF(V129="N",IF(ISNUMBER(R129),(R129+T129)/Q129))</f>
        <v>0</v>
      </c>
    </row>
    <row r="130" spans="1:25" ht="15" customHeight="1">
      <c r="A130" s="2163"/>
      <c r="B130" s="522" t="s">
        <v>4510</v>
      </c>
      <c r="C130" s="202" t="s">
        <v>2829</v>
      </c>
      <c r="D130" s="1804" t="s">
        <v>3034</v>
      </c>
      <c r="E130" s="763"/>
      <c r="F130" s="298" t="s">
        <v>3479</v>
      </c>
      <c r="G130" s="1076">
        <v>64</v>
      </c>
      <c r="H130" s="1188"/>
      <c r="I130" s="1443">
        <f>ROUND($H$129*$G$129/G130,2)</f>
        <v>56.25</v>
      </c>
      <c r="J130" s="2653" t="s">
        <v>39</v>
      </c>
      <c r="K130" s="5805">
        <v>64.5</v>
      </c>
      <c r="L130" s="2642">
        <f>IF(OR(ISBLANK(K130),K130=0,H129=0,ISBLANK(H129)),,ROUND(K130+$L$5,2))</f>
        <v>64.5</v>
      </c>
      <c r="M130" s="2643">
        <f>ROUND(I130*L130,2)</f>
        <v>3628.13</v>
      </c>
      <c r="N130" s="3778">
        <f>ROUND(L130/G130,4)</f>
        <v>1.0078</v>
      </c>
      <c r="O130" s="1341" t="s">
        <v>3034</v>
      </c>
      <c r="P130" s="298" t="s">
        <v>3479</v>
      </c>
      <c r="Q130" s="2337">
        <v>64</v>
      </c>
      <c r="R130" s="3640"/>
      <c r="S130" s="2648">
        <v>5.57</v>
      </c>
      <c r="T130" s="5150">
        <f>ROUND($T$8*S130,2)</f>
        <v>11.18</v>
      </c>
      <c r="U130" s="327">
        <f>IF(ISBLANK(O130),,R130+T130)</f>
        <v>11.18</v>
      </c>
      <c r="V130" s="3420" t="s">
        <v>2779</v>
      </c>
      <c r="W130" s="327">
        <f>IF(ISNUMBER(K130),IF(V130="Y",(K130-T130)))</f>
        <v>53.32</v>
      </c>
      <c r="X130" s="2609"/>
      <c r="Y130" s="2609" t="b">
        <f>IF(V130="N",IF(ISNUMBER(R130),(R130+T130)/Q130))</f>
        <v>0</v>
      </c>
    </row>
    <row r="131" spans="1:25" ht="15" customHeight="1">
      <c r="A131" s="2163"/>
      <c r="B131" s="522" t="s">
        <v>4511</v>
      </c>
      <c r="C131" s="202"/>
      <c r="D131" s="1804"/>
      <c r="E131" s="301"/>
      <c r="F131" s="298"/>
      <c r="G131" s="1076"/>
      <c r="H131" s="1188"/>
      <c r="I131" s="1105"/>
      <c r="J131" s="1081"/>
      <c r="K131" s="349"/>
      <c r="L131" s="1097"/>
      <c r="M131" s="1098"/>
      <c r="N131" s="3800"/>
      <c r="O131" s="1341"/>
      <c r="P131" s="1265"/>
      <c r="Q131" s="2337"/>
      <c r="R131" s="931"/>
      <c r="S131" s="301"/>
      <c r="T131" s="507"/>
      <c r="U131" s="507"/>
      <c r="V131" s="507"/>
      <c r="W131" s="507"/>
      <c r="X131" s="2616"/>
      <c r="Y131" s="2616"/>
    </row>
    <row r="132" spans="1:25" ht="15" customHeight="1">
      <c r="A132" s="2163"/>
      <c r="B132" s="522" t="s">
        <v>4512</v>
      </c>
      <c r="C132" s="202"/>
      <c r="D132" s="1804"/>
      <c r="E132" s="301"/>
      <c r="F132" s="298"/>
      <c r="G132" s="1076"/>
      <c r="H132" s="1188"/>
      <c r="I132" s="1105"/>
      <c r="J132" s="1051"/>
      <c r="K132" s="286"/>
      <c r="L132" s="299"/>
      <c r="M132" s="1078"/>
      <c r="N132" s="3795"/>
      <c r="O132" s="1341"/>
      <c r="P132" s="1265"/>
      <c r="Q132" s="2337"/>
      <c r="R132" s="1079"/>
      <c r="S132" s="301"/>
      <c r="T132" s="508"/>
      <c r="U132" s="508"/>
      <c r="V132" s="508"/>
      <c r="W132" s="508"/>
      <c r="X132" s="2616"/>
      <c r="Y132" s="2616"/>
    </row>
    <row r="133" spans="1:25" ht="15" customHeight="1" thickBot="1">
      <c r="A133" s="2219"/>
      <c r="B133" s="1003" t="s">
        <v>96</v>
      </c>
      <c r="C133" s="361"/>
      <c r="D133" s="1660"/>
      <c r="E133" s="1225"/>
      <c r="F133" s="495"/>
      <c r="G133" s="1226"/>
      <c r="H133" s="1249"/>
      <c r="I133" s="495"/>
      <c r="J133" s="1234"/>
      <c r="K133" s="322"/>
      <c r="L133" s="497"/>
      <c r="M133" s="498"/>
      <c r="N133" s="3806"/>
      <c r="O133" s="954"/>
      <c r="P133" s="536"/>
      <c r="Q133" s="24"/>
      <c r="R133" s="1128"/>
      <c r="S133" s="1225"/>
      <c r="T133" s="1128"/>
      <c r="U133" s="1128"/>
      <c r="V133" s="1128"/>
      <c r="W133" s="1128"/>
      <c r="X133" s="2621"/>
      <c r="Y133" s="2621"/>
    </row>
    <row r="134" spans="1:25" ht="15" customHeight="1" thickBot="1">
      <c r="A134" s="2194">
        <v>10028</v>
      </c>
      <c r="B134" s="1272" t="s">
        <v>1532</v>
      </c>
      <c r="C134" s="366" t="s">
        <v>2372</v>
      </c>
      <c r="D134" s="4386">
        <v>20210</v>
      </c>
      <c r="E134" s="763"/>
      <c r="F134" s="527" t="s">
        <v>1385</v>
      </c>
      <c r="G134" s="1123">
        <v>90</v>
      </c>
      <c r="H134" s="1171">
        <v>50</v>
      </c>
      <c r="I134" s="1131">
        <f>ROUND($H$134*$G$134/G134,2)</f>
        <v>50</v>
      </c>
      <c r="J134" s="1213" t="s">
        <v>39</v>
      </c>
      <c r="K134" s="368">
        <v>89.2</v>
      </c>
      <c r="L134" s="514">
        <f>IF(OR(ISBLANK(K134),K134=0,H134=0,ISBLANK(H134)),,ROUND(K134+$L$5,2))</f>
        <v>89.2</v>
      </c>
      <c r="M134" s="971">
        <f>ROUND(I134*L134,2)</f>
        <v>4460</v>
      </c>
      <c r="N134" s="3805">
        <f>ROUND(L134/G134,4)</f>
        <v>0.99109999999999998</v>
      </c>
      <c r="O134" s="2437">
        <v>20210</v>
      </c>
      <c r="P134" s="2638" t="s">
        <v>2840</v>
      </c>
      <c r="Q134" s="2637">
        <v>90</v>
      </c>
      <c r="R134" s="3639">
        <v>69.242999999999995</v>
      </c>
      <c r="S134" s="3642">
        <v>9.9499999999999993</v>
      </c>
      <c r="T134" s="5150">
        <f>ROUND($T$8*S134,2)</f>
        <v>19.96</v>
      </c>
      <c r="U134" s="292">
        <f>IF(ISBLANK(O134),,R134+T134)</f>
        <v>89.203000000000003</v>
      </c>
      <c r="V134" s="3420" t="s">
        <v>2779</v>
      </c>
      <c r="W134" s="291">
        <f>IF(ISNUMBER(K134),IF(V134="Y",(K134-T134)))</f>
        <v>69.240000000000009</v>
      </c>
      <c r="X134" s="2616">
        <f>W134/G134</f>
        <v>0.76933333333333342</v>
      </c>
      <c r="Y134" s="2616" t="b">
        <f>IF(V134="N",IF(ISNUMBER(R134),(R134+T134)/Q134))</f>
        <v>0</v>
      </c>
    </row>
    <row r="135" spans="1:25" ht="15" customHeight="1">
      <c r="A135" s="2163"/>
      <c r="B135" s="522" t="s">
        <v>1862</v>
      </c>
      <c r="C135" s="202" t="s">
        <v>65</v>
      </c>
      <c r="D135" s="1804"/>
      <c r="E135" s="371"/>
      <c r="F135" s="298" t="s">
        <v>65</v>
      </c>
      <c r="G135" s="1076" t="s">
        <v>65</v>
      </c>
      <c r="H135" s="1188"/>
      <c r="I135" s="298" t="s">
        <v>65</v>
      </c>
      <c r="J135" s="1051" t="s">
        <v>65</v>
      </c>
      <c r="K135" s="286"/>
      <c r="L135" s="299" t="s">
        <v>65</v>
      </c>
      <c r="M135" s="1078" t="s">
        <v>65</v>
      </c>
      <c r="N135" s="3795" t="s">
        <v>65</v>
      </c>
      <c r="O135" s="1341"/>
      <c r="P135" s="1265"/>
      <c r="Q135" s="2337"/>
      <c r="R135" s="1079"/>
      <c r="S135" s="371" t="s">
        <v>65</v>
      </c>
      <c r="T135" s="327" t="s">
        <v>65</v>
      </c>
      <c r="U135" s="327"/>
      <c r="V135" s="327"/>
      <c r="W135" s="327"/>
      <c r="X135" s="2609" t="s">
        <v>65</v>
      </c>
      <c r="Y135" s="2609" t="s">
        <v>65</v>
      </c>
    </row>
    <row r="136" spans="1:25" ht="15" customHeight="1">
      <c r="A136" s="2163"/>
      <c r="B136" s="522" t="s">
        <v>3451</v>
      </c>
      <c r="C136" s="202"/>
      <c r="D136" s="1804"/>
      <c r="E136" s="301"/>
      <c r="F136" s="298"/>
      <c r="G136" s="1076"/>
      <c r="H136" s="1188"/>
      <c r="I136" s="1105"/>
      <c r="J136" s="1081"/>
      <c r="K136" s="349"/>
      <c r="L136" s="1097"/>
      <c r="M136" s="1098"/>
      <c r="N136" s="3800"/>
      <c r="O136" s="1341"/>
      <c r="P136" s="1265"/>
      <c r="Q136" s="2337"/>
      <c r="R136" s="931"/>
      <c r="S136" s="301"/>
      <c r="T136" s="507"/>
      <c r="U136" s="507"/>
      <c r="V136" s="507"/>
      <c r="W136" s="507"/>
      <c r="X136" s="2616"/>
      <c r="Y136" s="2616"/>
    </row>
    <row r="137" spans="1:25" ht="15" customHeight="1">
      <c r="A137" s="2163"/>
      <c r="B137" s="522" t="s">
        <v>1863</v>
      </c>
      <c r="C137" s="202"/>
      <c r="D137" s="1804"/>
      <c r="E137" s="301"/>
      <c r="F137" s="298"/>
      <c r="G137" s="1076"/>
      <c r="H137" s="1188"/>
      <c r="I137" s="1105"/>
      <c r="J137" s="1051"/>
      <c r="K137" s="286"/>
      <c r="L137" s="299"/>
      <c r="M137" s="1078"/>
      <c r="N137" s="3795"/>
      <c r="O137" s="1341"/>
      <c r="P137" s="1265"/>
      <c r="Q137" s="2337"/>
      <c r="R137" s="1079"/>
      <c r="S137" s="301"/>
      <c r="T137" s="508"/>
      <c r="U137" s="508"/>
      <c r="V137" s="508"/>
      <c r="W137" s="508"/>
      <c r="X137" s="2616"/>
      <c r="Y137" s="2616"/>
    </row>
    <row r="138" spans="1:25" ht="15" customHeight="1" thickBot="1">
      <c r="A138" s="2219"/>
      <c r="B138" s="1003" t="s">
        <v>1004</v>
      </c>
      <c r="C138" s="361"/>
      <c r="D138" s="1660"/>
      <c r="E138" s="1225"/>
      <c r="F138" s="495"/>
      <c r="G138" s="1226"/>
      <c r="H138" s="1249"/>
      <c r="I138" s="495"/>
      <c r="J138" s="1234"/>
      <c r="K138" s="322"/>
      <c r="L138" s="497"/>
      <c r="M138" s="498"/>
      <c r="N138" s="3806"/>
      <c r="O138" s="954"/>
      <c r="P138" s="536"/>
      <c r="Q138" s="24"/>
      <c r="R138" s="1128"/>
      <c r="S138" s="1225"/>
      <c r="T138" s="1128"/>
      <c r="U138" s="1128"/>
      <c r="V138" s="1128"/>
      <c r="W138" s="1128"/>
      <c r="X138" s="2621"/>
      <c r="Y138" s="2621" t="s">
        <v>65</v>
      </c>
    </row>
    <row r="139" spans="1:25" ht="15" customHeight="1" thickBot="1">
      <c r="A139" s="2194">
        <v>10029</v>
      </c>
      <c r="B139" s="1272" t="s">
        <v>3802</v>
      </c>
      <c r="C139" s="1447" t="s">
        <v>2829</v>
      </c>
      <c r="D139" s="5244" t="s">
        <v>3803</v>
      </c>
      <c r="E139" s="763"/>
      <c r="F139" s="1284" t="s">
        <v>3811</v>
      </c>
      <c r="G139" s="1822">
        <v>64</v>
      </c>
      <c r="H139" s="1171"/>
      <c r="I139" s="1131">
        <f>ROUND(H139*G139/G139,2)</f>
        <v>0</v>
      </c>
      <c r="J139" s="1213" t="s">
        <v>39</v>
      </c>
      <c r="K139" s="5804">
        <v>62.38</v>
      </c>
      <c r="L139" s="514">
        <f>IF(OR(ISBLANK(K139),K139=0,H139=0,ISBLANK(H139)),,ROUND(K139+$L$5,2))</f>
        <v>0</v>
      </c>
      <c r="M139" s="971">
        <f>ROUND(I139*L139,2)</f>
        <v>0</v>
      </c>
      <c r="N139" s="3805">
        <f>ROUND(L139/G139,4)</f>
        <v>0</v>
      </c>
      <c r="O139" s="5244" t="s">
        <v>3803</v>
      </c>
      <c r="P139" s="1284" t="s">
        <v>3811</v>
      </c>
      <c r="Q139" s="1822">
        <v>64</v>
      </c>
      <c r="R139" s="3639">
        <v>51.46</v>
      </c>
      <c r="S139" s="3642">
        <v>5.44</v>
      </c>
      <c r="T139" s="5150">
        <f>ROUND($T$8*S139,2)</f>
        <v>10.92</v>
      </c>
      <c r="U139" s="292">
        <f>IF(ISBLANK(O139),,R139+T139)</f>
        <v>62.38</v>
      </c>
      <c r="V139" s="3420" t="s">
        <v>2779</v>
      </c>
      <c r="W139" s="291">
        <f>IF(ISNUMBER(K139),IF(V139="Y",(K139-T139)))</f>
        <v>51.46</v>
      </c>
      <c r="X139" s="2616">
        <f>W139/G139</f>
        <v>0.80406250000000001</v>
      </c>
      <c r="Y139" s="2616" t="b">
        <f>IF(V139="N",IF(ISNUMBER(R139),(R139+T139)/Q139))</f>
        <v>0</v>
      </c>
    </row>
    <row r="140" spans="1:25" ht="15" customHeight="1">
      <c r="A140" s="3501"/>
      <c r="B140" s="522" t="s">
        <v>1862</v>
      </c>
      <c r="C140" s="3391"/>
      <c r="D140" s="3605"/>
      <c r="E140" s="3393"/>
      <c r="F140" s="3379"/>
      <c r="G140" s="3394"/>
      <c r="H140" s="3498"/>
      <c r="I140" s="3379"/>
      <c r="J140" s="3395"/>
      <c r="K140" s="3396"/>
      <c r="L140" s="3397"/>
      <c r="M140" s="3398"/>
      <c r="N140" s="3800"/>
      <c r="O140" s="3378"/>
      <c r="P140" s="3378"/>
      <c r="Q140" s="3399"/>
      <c r="R140" s="3400"/>
      <c r="S140" s="3393"/>
      <c r="T140" s="3400"/>
      <c r="U140" s="3400"/>
      <c r="V140" s="3400"/>
      <c r="W140" s="3400"/>
      <c r="X140" s="3638"/>
      <c r="Y140" s="3638"/>
    </row>
    <row r="141" spans="1:25" ht="15" customHeight="1">
      <c r="A141" s="3501"/>
      <c r="B141" s="522" t="s">
        <v>3804</v>
      </c>
      <c r="C141" s="3391"/>
      <c r="D141" s="3605"/>
      <c r="E141" s="3393"/>
      <c r="F141" s="3379"/>
      <c r="G141" s="3394"/>
      <c r="H141" s="3498"/>
      <c r="I141" s="3379"/>
      <c r="J141" s="3395"/>
      <c r="K141" s="3396"/>
      <c r="L141" s="3397"/>
      <c r="M141" s="3398"/>
      <c r="N141" s="3800"/>
      <c r="O141" s="3378"/>
      <c r="P141" s="3378"/>
      <c r="Q141" s="3399"/>
      <c r="R141" s="3400"/>
      <c r="S141" s="3393"/>
      <c r="T141" s="3400"/>
      <c r="U141" s="3400"/>
      <c r="V141" s="3400"/>
      <c r="W141" s="3400"/>
      <c r="X141" s="3638"/>
      <c r="Y141" s="3638"/>
    </row>
    <row r="142" spans="1:25" ht="15" customHeight="1">
      <c r="A142" s="3501"/>
      <c r="B142" s="522" t="s">
        <v>3805</v>
      </c>
      <c r="C142" s="3391"/>
      <c r="D142" s="3605"/>
      <c r="E142" s="3393"/>
      <c r="F142" s="3379"/>
      <c r="G142" s="3394"/>
      <c r="H142" s="3498"/>
      <c r="I142" s="3379"/>
      <c r="J142" s="3395"/>
      <c r="K142" s="3396"/>
      <c r="L142" s="3397"/>
      <c r="M142" s="3398"/>
      <c r="N142" s="3795"/>
      <c r="O142" s="3378"/>
      <c r="P142" s="3378"/>
      <c r="Q142" s="3399"/>
      <c r="R142" s="3400"/>
      <c r="S142" s="3393"/>
      <c r="T142" s="3400"/>
      <c r="U142" s="3400"/>
      <c r="V142" s="3400"/>
      <c r="W142" s="3400"/>
      <c r="X142" s="3638"/>
      <c r="Y142" s="3638"/>
    </row>
    <row r="143" spans="1:25" ht="15" customHeight="1" thickBot="1">
      <c r="A143" s="2221"/>
      <c r="B143" s="1003" t="s">
        <v>1004</v>
      </c>
      <c r="C143" s="550"/>
      <c r="D143" s="5179"/>
      <c r="E143" s="1507"/>
      <c r="F143" s="1506"/>
      <c r="G143" s="1646"/>
      <c r="H143" s="1572"/>
      <c r="I143" s="1351"/>
      <c r="J143" s="1235"/>
      <c r="K143" s="470"/>
      <c r="L143" s="918"/>
      <c r="M143" s="2095"/>
      <c r="N143" s="3892"/>
      <c r="O143" s="341"/>
      <c r="P143" s="425"/>
      <c r="Q143" s="72"/>
      <c r="R143" s="494"/>
      <c r="S143" s="1507"/>
      <c r="T143" s="3568"/>
      <c r="U143" s="3568"/>
      <c r="V143" s="3568"/>
      <c r="W143" s="3568"/>
      <c r="X143" s="5247"/>
      <c r="Y143" s="2622"/>
    </row>
    <row r="144" spans="1:25" ht="15" customHeight="1" thickBot="1">
      <c r="A144" s="2194">
        <v>10030</v>
      </c>
      <c r="B144" s="1272" t="s">
        <v>3806</v>
      </c>
      <c r="C144" s="1447" t="s">
        <v>2829</v>
      </c>
      <c r="D144" s="5244" t="s">
        <v>3809</v>
      </c>
      <c r="E144" s="763"/>
      <c r="F144" s="1284" t="s">
        <v>3810</v>
      </c>
      <c r="G144" s="1822">
        <v>64</v>
      </c>
      <c r="H144" s="1171"/>
      <c r="I144" s="1131">
        <f>ROUND(H144*G144/G144,2)</f>
        <v>0</v>
      </c>
      <c r="J144" s="1213" t="s">
        <v>39</v>
      </c>
      <c r="K144" s="5804">
        <v>62.33</v>
      </c>
      <c r="L144" s="514">
        <f>IF(OR(ISBLANK(K144),K144=0,H144=0,ISBLANK(H144)),,ROUND(K144+$L$5,2))</f>
        <v>0</v>
      </c>
      <c r="M144" s="971">
        <f>ROUND(I144*L144,2)</f>
        <v>0</v>
      </c>
      <c r="N144" s="3805">
        <f>ROUND(L144/G144,4)</f>
        <v>0</v>
      </c>
      <c r="O144" s="5244" t="s">
        <v>3809</v>
      </c>
      <c r="P144" s="1284" t="s">
        <v>3810</v>
      </c>
      <c r="Q144" s="1822">
        <v>64</v>
      </c>
      <c r="R144" s="3639">
        <v>52.56</v>
      </c>
      <c r="S144" s="3642">
        <v>4.87</v>
      </c>
      <c r="T144" s="5150">
        <f>ROUND($T$8*S144,2)</f>
        <v>9.77</v>
      </c>
      <c r="U144" s="292">
        <f>IF(ISBLANK(O144),,R144+T144)</f>
        <v>62.33</v>
      </c>
      <c r="V144" s="3420" t="s">
        <v>2779</v>
      </c>
      <c r="W144" s="291">
        <f>IF(ISNUMBER(K144),IF(V144="Y",(K144-T144)))</f>
        <v>52.56</v>
      </c>
      <c r="X144" s="2616">
        <f>W144/G144</f>
        <v>0.82125000000000004</v>
      </c>
      <c r="Y144" s="2616" t="b">
        <f>IF(V144="N",IF(ISNUMBER(R144),(R144+T144)/Q144))</f>
        <v>0</v>
      </c>
    </row>
    <row r="145" spans="1:25" ht="15" customHeight="1">
      <c r="A145" s="3501"/>
      <c r="B145" s="522" t="s">
        <v>3808</v>
      </c>
      <c r="C145" s="3391"/>
      <c r="D145" s="3605"/>
      <c r="E145" s="3393"/>
      <c r="F145" s="3379"/>
      <c r="G145" s="3394"/>
      <c r="H145" s="3498"/>
      <c r="I145" s="3379"/>
      <c r="J145" s="3395"/>
      <c r="K145" s="3396"/>
      <c r="L145" s="3397"/>
      <c r="M145" s="3398"/>
      <c r="N145" s="3800"/>
      <c r="O145" s="3378"/>
      <c r="P145" s="3378"/>
      <c r="Q145" s="3399"/>
      <c r="R145" s="3400"/>
      <c r="S145" s="3393"/>
      <c r="T145" s="3400"/>
      <c r="U145" s="3400"/>
      <c r="V145" s="3400"/>
      <c r="W145" s="3400"/>
      <c r="X145" s="3638"/>
      <c r="Y145" s="3638"/>
    </row>
    <row r="146" spans="1:25" ht="15" customHeight="1">
      <c r="A146" s="3501"/>
      <c r="B146" s="522" t="s">
        <v>3807</v>
      </c>
      <c r="C146" s="3391"/>
      <c r="D146" s="3605"/>
      <c r="E146" s="3393"/>
      <c r="F146" s="3379"/>
      <c r="G146" s="3394"/>
      <c r="H146" s="3498"/>
      <c r="I146" s="3379"/>
      <c r="J146" s="3395"/>
      <c r="K146" s="3396"/>
      <c r="L146" s="3397"/>
      <c r="M146" s="3398"/>
      <c r="N146" s="3800"/>
      <c r="O146" s="3378"/>
      <c r="P146" s="3378"/>
      <c r="Q146" s="3399"/>
      <c r="R146" s="3400"/>
      <c r="S146" s="3393"/>
      <c r="T146" s="3400"/>
      <c r="U146" s="3400"/>
      <c r="V146" s="3400"/>
      <c r="W146" s="3400"/>
      <c r="X146" s="3638"/>
      <c r="Y146" s="3638"/>
    </row>
    <row r="147" spans="1:25" ht="15" customHeight="1">
      <c r="A147" s="3501"/>
      <c r="B147" s="522" t="s">
        <v>3805</v>
      </c>
      <c r="C147" s="3391"/>
      <c r="D147" s="3605"/>
      <c r="E147" s="3393"/>
      <c r="F147" s="3379"/>
      <c r="G147" s="3394"/>
      <c r="H147" s="3498"/>
      <c r="I147" s="3379"/>
      <c r="J147" s="3395"/>
      <c r="K147" s="3396"/>
      <c r="L147" s="3397"/>
      <c r="M147" s="3398"/>
      <c r="N147" s="3795"/>
      <c r="O147" s="3378"/>
      <c r="P147" s="3378"/>
      <c r="Q147" s="3399"/>
      <c r="R147" s="3400"/>
      <c r="S147" s="3393"/>
      <c r="T147" s="3400"/>
      <c r="U147" s="3400"/>
      <c r="V147" s="3400"/>
      <c r="W147" s="3400"/>
      <c r="X147" s="3638"/>
      <c r="Y147" s="3638"/>
    </row>
    <row r="148" spans="1:25" ht="15" customHeight="1" thickBot="1">
      <c r="A148" s="2221"/>
      <c r="B148" s="1003" t="s">
        <v>1004</v>
      </c>
      <c r="C148" s="550"/>
      <c r="D148" s="5179"/>
      <c r="E148" s="1507"/>
      <c r="F148" s="1506"/>
      <c r="G148" s="1646"/>
      <c r="H148" s="1572"/>
      <c r="I148" s="1351"/>
      <c r="J148" s="1235"/>
      <c r="K148" s="470"/>
      <c r="L148" s="918"/>
      <c r="M148" s="2095"/>
      <c r="N148" s="3892"/>
      <c r="O148" s="341"/>
      <c r="P148" s="425"/>
      <c r="Q148" s="72"/>
      <c r="R148" s="494"/>
      <c r="S148" s="1507"/>
      <c r="T148" s="3568"/>
      <c r="U148" s="3568"/>
      <c r="V148" s="3568"/>
      <c r="W148" s="3568"/>
      <c r="X148" s="5247"/>
      <c r="Y148" s="2622"/>
    </row>
    <row r="149" spans="1:25" ht="15" customHeight="1" thickBot="1">
      <c r="A149" s="2220">
        <v>10031</v>
      </c>
      <c r="B149" s="4638" t="s">
        <v>1378</v>
      </c>
      <c r="C149" s="1447" t="s">
        <v>3643</v>
      </c>
      <c r="D149" s="4386">
        <v>68591</v>
      </c>
      <c r="E149" s="4478"/>
      <c r="F149" s="1849" t="s">
        <v>1380</v>
      </c>
      <c r="G149" s="2250">
        <v>72</v>
      </c>
      <c r="H149" s="1167">
        <v>200</v>
      </c>
      <c r="I149" s="1443">
        <f>ROUND($H$149*$G$149/G149,0)</f>
        <v>200</v>
      </c>
      <c r="J149" s="3770" t="s">
        <v>39</v>
      </c>
      <c r="K149" s="4071"/>
      <c r="L149" s="5245">
        <f>IF(OR(ISBLANK(K149),K149=0,H149=0,ISBLANK(H149)),,ROUND(K149+$L$5,2))</f>
        <v>0</v>
      </c>
      <c r="M149" s="2662">
        <f>ROUND(I149*L149,2)</f>
        <v>0</v>
      </c>
      <c r="N149" s="3800">
        <f>ROUND(L149/G149,4)</f>
        <v>0</v>
      </c>
      <c r="O149" s="2437">
        <v>68591</v>
      </c>
      <c r="P149" s="3938" t="s">
        <v>1380</v>
      </c>
      <c r="Q149" s="4471">
        <v>72</v>
      </c>
      <c r="R149" s="3162"/>
      <c r="S149" s="3980">
        <v>9</v>
      </c>
      <c r="T149" s="5246">
        <f>ROUND($T$8*S149,2)</f>
        <v>18.059999999999999</v>
      </c>
      <c r="U149" s="3703">
        <f>IF(ISBLANK(O149),,R149+T149)</f>
        <v>18.059999999999999</v>
      </c>
      <c r="V149" s="3716" t="s">
        <v>2779</v>
      </c>
      <c r="W149" s="291" t="b">
        <f>IF(ISNUMBER(K149),IF(V149="Y",(K149-T149)))</f>
        <v>0</v>
      </c>
      <c r="X149" s="5241">
        <f>W149/G149</f>
        <v>0</v>
      </c>
      <c r="Y149" s="5241" t="b">
        <f>IF(V149="N",IF(ISNUMBER(R149),(R149+T149)/Q149))</f>
        <v>0</v>
      </c>
    </row>
    <row r="150" spans="1:25" ht="15" customHeight="1">
      <c r="A150" s="2193"/>
      <c r="B150" s="522" t="s">
        <v>1864</v>
      </c>
      <c r="C150" s="202" t="s">
        <v>2384</v>
      </c>
      <c r="D150" s="1804" t="s">
        <v>2401</v>
      </c>
      <c r="E150" s="767"/>
      <c r="F150" s="298" t="s">
        <v>1036</v>
      </c>
      <c r="G150" s="1076">
        <v>64</v>
      </c>
      <c r="H150" s="3498"/>
      <c r="I150" s="2437">
        <f>ROUND(H149*$G149/G150,0)</f>
        <v>225</v>
      </c>
      <c r="J150" s="2653" t="s">
        <v>39</v>
      </c>
      <c r="K150" s="5805">
        <v>58.22</v>
      </c>
      <c r="L150" s="2642">
        <f>IF(OR(ISBLANK(K150),K150=0,H149=0,ISBLANK(H149)),,ROUND(K150+$L$5,2))</f>
        <v>58.22</v>
      </c>
      <c r="M150" s="2643">
        <f>ROUND(I150*L150,2)</f>
        <v>13099.5</v>
      </c>
      <c r="N150" s="3778">
        <f>ROUND(L150/G150,4)</f>
        <v>0.90969999999999995</v>
      </c>
      <c r="O150" s="2437" t="s">
        <v>2401</v>
      </c>
      <c r="P150" s="2638" t="s">
        <v>2835</v>
      </c>
      <c r="Q150" s="2637">
        <v>64</v>
      </c>
      <c r="R150" s="3162">
        <v>42.17</v>
      </c>
      <c r="S150" s="2603">
        <v>8</v>
      </c>
      <c r="T150" s="4945">
        <f>ROUND($T$8*S150,2)</f>
        <v>16.05</v>
      </c>
      <c r="U150" s="291">
        <f>IF(ISBLANK(O150),,R150+T150)</f>
        <v>58.22</v>
      </c>
      <c r="V150" s="3649" t="s">
        <v>2779</v>
      </c>
      <c r="W150" s="291">
        <f>IF(ISNUMBER(K150),IF(V150="Y",(K150-T150)))</f>
        <v>42.17</v>
      </c>
      <c r="X150" s="2616">
        <f>W150/G150</f>
        <v>0.65890625000000003</v>
      </c>
      <c r="Y150" s="2616" t="b">
        <f>IF(V150="N",IF(ISNUMBER(R150),(R150+T150)/Q150))</f>
        <v>0</v>
      </c>
    </row>
    <row r="151" spans="1:25" ht="15" customHeight="1">
      <c r="A151" s="2163"/>
      <c r="B151" s="522" t="s">
        <v>1860</v>
      </c>
      <c r="C151" s="202"/>
      <c r="D151" s="1804"/>
      <c r="E151" s="301"/>
      <c r="F151" s="298"/>
      <c r="G151" s="1076"/>
      <c r="H151" s="1188"/>
      <c r="I151" s="1105"/>
      <c r="J151" s="1081"/>
      <c r="K151" s="349"/>
      <c r="L151" s="1097"/>
      <c r="M151" s="1098"/>
      <c r="N151" s="3800"/>
      <c r="O151" s="1341"/>
      <c r="P151" s="1265"/>
      <c r="Q151" s="2337"/>
      <c r="R151" s="931"/>
      <c r="S151" s="301"/>
      <c r="T151" s="507"/>
      <c r="U151" s="507"/>
      <c r="V151" s="507"/>
      <c r="W151" s="507"/>
      <c r="X151" s="2616"/>
      <c r="Y151" s="2616"/>
    </row>
    <row r="152" spans="1:25" ht="15" customHeight="1">
      <c r="A152" s="2163"/>
      <c r="B152" s="522" t="s">
        <v>1861</v>
      </c>
      <c r="C152" s="202"/>
      <c r="D152" s="1804"/>
      <c r="E152" s="301"/>
      <c r="F152" s="298"/>
      <c r="G152" s="1076"/>
      <c r="H152" s="1188"/>
      <c r="I152" s="1105"/>
      <c r="J152" s="1051"/>
      <c r="K152" s="286"/>
      <c r="L152" s="299"/>
      <c r="M152" s="1078"/>
      <c r="N152" s="3795"/>
      <c r="O152" s="1341"/>
      <c r="P152" s="1265"/>
      <c r="Q152" s="2337"/>
      <c r="R152" s="1079"/>
      <c r="S152" s="301"/>
      <c r="T152" s="508"/>
      <c r="U152" s="508"/>
      <c r="V152" s="508"/>
      <c r="W152" s="508"/>
      <c r="X152" s="2616"/>
      <c r="Y152" s="2616"/>
    </row>
    <row r="153" spans="1:25" ht="15" customHeight="1" thickBot="1">
      <c r="A153" s="2219"/>
      <c r="B153" s="1003" t="s">
        <v>96</v>
      </c>
      <c r="C153" s="361"/>
      <c r="D153" s="1660"/>
      <c r="E153" s="1225"/>
      <c r="F153" s="495"/>
      <c r="G153" s="1226"/>
      <c r="H153" s="1249"/>
      <c r="I153" s="495"/>
      <c r="J153" s="1234"/>
      <c r="K153" s="322"/>
      <c r="L153" s="497"/>
      <c r="M153" s="498"/>
      <c r="N153" s="3806"/>
      <c r="O153" s="954"/>
      <c r="P153" s="536"/>
      <c r="Q153" s="24"/>
      <c r="R153" s="1128"/>
      <c r="S153" s="1225"/>
      <c r="T153" s="1128"/>
      <c r="U153" s="1128"/>
      <c r="V153" s="1128"/>
      <c r="W153" s="1128"/>
      <c r="X153" s="2621"/>
      <c r="Y153" s="2621" t="s">
        <v>65</v>
      </c>
    </row>
    <row r="154" spans="1:25" ht="15" customHeight="1" thickBot="1">
      <c r="A154" s="2194">
        <v>10032</v>
      </c>
      <c r="B154" s="1272" t="s">
        <v>4128</v>
      </c>
      <c r="C154" s="202" t="s">
        <v>3767</v>
      </c>
      <c r="D154" s="4386" t="s">
        <v>3772</v>
      </c>
      <c r="E154" s="763"/>
      <c r="F154" s="273" t="s">
        <v>2813</v>
      </c>
      <c r="G154" s="1130">
        <v>70</v>
      </c>
      <c r="H154" s="1171"/>
      <c r="I154" s="1131">
        <f>ROUND($H$154*$G$154/G154,0)</f>
        <v>0</v>
      </c>
      <c r="J154" s="1213" t="s">
        <v>39</v>
      </c>
      <c r="K154" s="5804">
        <v>54.23</v>
      </c>
      <c r="L154" s="514">
        <f>IF(OR(ISBLANK(K154),K154=0,H154=0,ISBLANK(H154)),,ROUND(K154+$L$5,2))</f>
        <v>0</v>
      </c>
      <c r="M154" s="971">
        <f>ROUND(I154*L154,2)</f>
        <v>0</v>
      </c>
      <c r="N154" s="3805">
        <f>ROUND(L154/G154,4)</f>
        <v>0</v>
      </c>
      <c r="O154" s="2437" t="s">
        <v>3772</v>
      </c>
      <c r="P154" s="273" t="s">
        <v>2813</v>
      </c>
      <c r="Q154" s="1130">
        <v>70</v>
      </c>
      <c r="R154" s="3162">
        <v>36.67</v>
      </c>
      <c r="S154" s="3980">
        <v>8.75</v>
      </c>
      <c r="T154" s="5246">
        <f>ROUND($T$8*S154,2)</f>
        <v>17.559999999999999</v>
      </c>
      <c r="U154" s="3703">
        <f>IF(ISBLANK(O154),,R154+T154)</f>
        <v>54.230000000000004</v>
      </c>
      <c r="V154" s="3716" t="s">
        <v>2779</v>
      </c>
      <c r="W154" s="291">
        <f>IF(ISNUMBER(K154),IF(V154="Y",(K154-T154)))</f>
        <v>36.67</v>
      </c>
      <c r="X154" s="5241">
        <f>W154/G154</f>
        <v>0.52385714285714291</v>
      </c>
      <c r="Y154" s="5241" t="b">
        <f>IF(V154="N",IF(ISNUMBER(R154),(R154+T154)/Q154))</f>
        <v>0</v>
      </c>
    </row>
    <row r="155" spans="1:25" ht="15" customHeight="1">
      <c r="A155" s="2163"/>
      <c r="B155" s="522" t="s">
        <v>4093</v>
      </c>
      <c r="C155" s="202"/>
      <c r="D155" s="1804"/>
      <c r="E155" s="2648"/>
      <c r="F155" s="2648"/>
      <c r="G155" s="5147"/>
      <c r="H155" s="3498"/>
      <c r="I155" s="4307"/>
      <c r="J155" s="2666"/>
      <c r="K155" s="2655"/>
      <c r="L155" s="2661"/>
      <c r="M155" s="2662"/>
      <c r="N155" s="3800"/>
      <c r="O155" s="1341"/>
      <c r="P155" s="1265"/>
      <c r="Q155" s="2337"/>
      <c r="R155" s="2667"/>
      <c r="S155" s="2558"/>
      <c r="T155" s="508"/>
      <c r="U155" s="508"/>
      <c r="V155" s="2658"/>
      <c r="W155" s="508"/>
      <c r="X155" s="2620"/>
      <c r="Y155" s="2620"/>
    </row>
    <row r="156" spans="1:25" ht="15" customHeight="1">
      <c r="A156" s="2163"/>
      <c r="B156" s="522" t="s">
        <v>3770</v>
      </c>
      <c r="C156" s="202"/>
      <c r="D156" s="1804"/>
      <c r="E156" s="2548"/>
      <c r="F156" s="202"/>
      <c r="G156" s="1126"/>
      <c r="H156" s="1188"/>
      <c r="I156" s="1105"/>
      <c r="J156" s="1081"/>
      <c r="K156" s="349"/>
      <c r="L156" s="1097"/>
      <c r="M156" s="1098"/>
      <c r="N156" s="3800"/>
      <c r="O156" s="1341"/>
      <c r="P156" s="1265"/>
      <c r="Q156" s="2337"/>
      <c r="R156" s="931"/>
      <c r="S156" s="301"/>
      <c r="T156" s="507"/>
      <c r="U156" s="507"/>
      <c r="V156" s="507"/>
      <c r="W156" s="507"/>
      <c r="X156" s="2616"/>
      <c r="Y156" s="2616"/>
    </row>
    <row r="157" spans="1:25" ht="15" customHeight="1">
      <c r="A157" s="2163"/>
      <c r="B157" s="522" t="s">
        <v>3771</v>
      </c>
      <c r="C157" s="202"/>
      <c r="D157" s="1804"/>
      <c r="E157" s="301"/>
      <c r="F157" s="298"/>
      <c r="G157" s="1076"/>
      <c r="H157" s="1188"/>
      <c r="I157" s="1105"/>
      <c r="J157" s="1051"/>
      <c r="K157" s="286"/>
      <c r="L157" s="299"/>
      <c r="M157" s="1078"/>
      <c r="N157" s="3795"/>
      <c r="O157" s="1341"/>
      <c r="P157" s="1265"/>
      <c r="Q157" s="2337"/>
      <c r="R157" s="1079"/>
      <c r="S157" s="301"/>
      <c r="T157" s="508"/>
      <c r="U157" s="508"/>
      <c r="V157" s="508"/>
      <c r="W157" s="508"/>
      <c r="X157" s="2616"/>
      <c r="Y157" s="2616"/>
    </row>
    <row r="158" spans="1:25" ht="15" customHeight="1" thickBot="1">
      <c r="A158" s="2241"/>
      <c r="B158" s="1003" t="s">
        <v>96</v>
      </c>
      <c r="C158" s="536" t="s">
        <v>65</v>
      </c>
      <c r="D158" s="1654"/>
      <c r="E158" s="1225"/>
      <c r="F158" s="495" t="s">
        <v>65</v>
      </c>
      <c r="G158" s="1226" t="s">
        <v>65</v>
      </c>
      <c r="H158" s="5479"/>
      <c r="I158" s="1506" t="s">
        <v>65</v>
      </c>
      <c r="J158" s="1234" t="s">
        <v>65</v>
      </c>
      <c r="K158" s="322"/>
      <c r="L158" s="497" t="s">
        <v>65</v>
      </c>
      <c r="M158" s="2644" t="s">
        <v>65</v>
      </c>
      <c r="N158" s="3806" t="s">
        <v>65</v>
      </c>
      <c r="O158" s="954"/>
      <c r="P158" s="536"/>
      <c r="Q158" s="24"/>
      <c r="R158" s="739"/>
      <c r="S158" s="769" t="s">
        <v>65</v>
      </c>
      <c r="T158" s="770" t="s">
        <v>65</v>
      </c>
      <c r="U158" s="770"/>
      <c r="V158" s="770"/>
      <c r="W158" s="770"/>
      <c r="X158" s="2622" t="s">
        <v>65</v>
      </c>
      <c r="Y158" s="2622" t="s">
        <v>65</v>
      </c>
    </row>
    <row r="159" spans="1:25" ht="15" customHeight="1" thickBot="1">
      <c r="A159" s="4177">
        <v>10033</v>
      </c>
      <c r="B159" s="1272" t="s">
        <v>3270</v>
      </c>
      <c r="C159" s="1146" t="s">
        <v>3267</v>
      </c>
      <c r="D159" s="2310"/>
      <c r="E159" s="2648"/>
      <c r="F159" s="1389" t="s">
        <v>3273</v>
      </c>
      <c r="G159" s="3389">
        <v>96</v>
      </c>
      <c r="H159" s="1171"/>
      <c r="I159" s="1131">
        <f>ROUND(H159*G159/G159,2)</f>
        <v>0</v>
      </c>
      <c r="J159" s="1213" t="s">
        <v>39</v>
      </c>
      <c r="K159" s="368">
        <v>91.79</v>
      </c>
      <c r="L159" s="514">
        <f>IF(OR(ISBLANK(K159),K159=0,H159=0,ISBLANK(H159)),,ROUND(K159+$L$5,2))</f>
        <v>0</v>
      </c>
      <c r="M159" s="971">
        <f>ROUND(I159*L159,2)</f>
        <v>0</v>
      </c>
      <c r="N159" s="3805">
        <f>ROUND(L159/G159,4)</f>
        <v>0</v>
      </c>
      <c r="O159" s="1131"/>
      <c r="P159" s="2437"/>
      <c r="Q159" s="2636"/>
      <c r="R159" s="3257"/>
      <c r="S159" s="3403"/>
      <c r="T159" s="3257"/>
      <c r="U159" s="3257"/>
      <c r="V159" s="3257"/>
      <c r="W159" s="3257"/>
      <c r="X159" s="3257"/>
      <c r="Y159" s="3257"/>
    </row>
    <row r="160" spans="1:25" ht="15" customHeight="1" thickBot="1">
      <c r="A160" s="3966"/>
      <c r="B160" s="9" t="s">
        <v>3271</v>
      </c>
      <c r="C160" s="361" t="s">
        <v>3272</v>
      </c>
      <c r="D160" s="1664">
        <v>53208</v>
      </c>
      <c r="E160" s="1484"/>
      <c r="F160" s="495"/>
      <c r="G160" s="1226"/>
      <c r="H160" s="1249"/>
      <c r="I160" s="495"/>
      <c r="J160" s="1234"/>
      <c r="K160" s="322"/>
      <c r="L160" s="497"/>
      <c r="M160" s="498"/>
      <c r="N160" s="3892"/>
      <c r="O160" s="1714">
        <v>53206</v>
      </c>
      <c r="P160" s="536" t="s">
        <v>3278</v>
      </c>
      <c r="Q160" s="24">
        <v>96</v>
      </c>
      <c r="R160" s="5747">
        <v>66.55</v>
      </c>
      <c r="S160" s="1225">
        <v>12</v>
      </c>
      <c r="T160" s="5748">
        <f>ROUND($T$9*S160,2)</f>
        <v>25.24</v>
      </c>
      <c r="U160" s="2597">
        <f>IF(ISBLANK(O160),,R160+T160)</f>
        <v>91.789999999999992</v>
      </c>
      <c r="V160" s="5749" t="s">
        <v>2779</v>
      </c>
      <c r="W160" s="2862">
        <f>IF(ISNUMBER(K159),IF(V160="Y",(K159-T160)))</f>
        <v>66.550000000000011</v>
      </c>
      <c r="X160" s="2619">
        <f>W160/G159</f>
        <v>0.69322916666666679</v>
      </c>
      <c r="Y160" s="2619" t="b">
        <f>IF(V160="N",IF(ISNUMBER(R160),(R160+T160)/Q160))</f>
        <v>0</v>
      </c>
    </row>
    <row r="161" spans="1:25" ht="15" customHeight="1" thickBot="1">
      <c r="A161" s="6">
        <v>10034</v>
      </c>
      <c r="B161" s="1272" t="s">
        <v>4307</v>
      </c>
      <c r="C161" s="366" t="s">
        <v>4305</v>
      </c>
      <c r="D161" s="5750" t="s">
        <v>4394</v>
      </c>
      <c r="E161" s="763"/>
      <c r="F161" s="273" t="s">
        <v>4309</v>
      </c>
      <c r="G161" s="1846">
        <v>96</v>
      </c>
      <c r="H161" s="1171"/>
      <c r="I161" s="1131">
        <f>ROUND(H161*G161/G161,2)</f>
        <v>0</v>
      </c>
      <c r="J161" s="1213" t="s">
        <v>39</v>
      </c>
      <c r="K161" s="368">
        <v>59</v>
      </c>
      <c r="L161" s="514">
        <f>IF(OR(ISBLANK(K161),K161=0,H161=0,ISBLANK(H161)),,ROUND(K161+$L$5,2))</f>
        <v>0</v>
      </c>
      <c r="M161" s="971">
        <f>ROUND(I161*L161,2)</f>
        <v>0</v>
      </c>
      <c r="N161" s="3805">
        <f>ROUND(L161/G161,4)</f>
        <v>0</v>
      </c>
      <c r="O161" s="2516" t="s">
        <v>4394</v>
      </c>
      <c r="P161" s="1265" t="s">
        <v>4309</v>
      </c>
      <c r="Q161" s="5790">
        <v>96</v>
      </c>
      <c r="R161" s="3160"/>
      <c r="S161" s="2648">
        <v>4.0199999999999996</v>
      </c>
      <c r="T161" s="5150">
        <f>ROUND($T$8*S161,2)</f>
        <v>8.07</v>
      </c>
      <c r="U161" s="2656">
        <f>IF(ISBLANK(O161),,R161+T161)</f>
        <v>8.07</v>
      </c>
      <c r="V161" s="3420" t="s">
        <v>2779</v>
      </c>
      <c r="W161" s="2656">
        <f>IF(ISNUMBER(K161),IF(V161="Y",(K161-T161)))</f>
        <v>50.93</v>
      </c>
      <c r="X161" s="2657">
        <f>W161/G161</f>
        <v>0.53052083333333333</v>
      </c>
      <c r="Y161" s="2657" t="b">
        <f>IF(V161="N",IF(ISNUMBER(R161),(R161+T161)/Q161))</f>
        <v>0</v>
      </c>
    </row>
    <row r="162" spans="1:25" ht="15" customHeight="1">
      <c r="B162" s="4894" t="s">
        <v>4308</v>
      </c>
      <c r="C162" s="791"/>
      <c r="D162" s="4712"/>
      <c r="E162" s="4102"/>
      <c r="F162" s="4495"/>
      <c r="G162" s="4871"/>
      <c r="H162" s="3386"/>
      <c r="I162" s="4495"/>
      <c r="J162" s="4872"/>
      <c r="K162" s="4219"/>
      <c r="L162" s="5245"/>
      <c r="M162" s="4141"/>
      <c r="N162" s="3800"/>
      <c r="O162" s="1443"/>
      <c r="P162" s="3938"/>
      <c r="Q162" s="4471"/>
      <c r="R162" s="3887"/>
      <c r="S162" s="5469"/>
      <c r="T162" s="2656"/>
      <c r="U162" s="2656"/>
      <c r="V162" s="2656"/>
      <c r="W162" s="3616"/>
      <c r="X162" s="5241"/>
      <c r="Y162" s="5241"/>
    </row>
    <row r="163" spans="1:25" ht="15" customHeight="1" thickBot="1">
      <c r="A163" s="3966"/>
      <c r="B163" s="9"/>
      <c r="C163" s="361"/>
      <c r="D163" s="1695"/>
      <c r="E163" s="1507"/>
      <c r="F163" s="1506"/>
      <c r="G163" s="1646"/>
      <c r="H163" s="1249"/>
      <c r="I163" s="1506"/>
      <c r="J163" s="1235"/>
      <c r="K163" s="470"/>
      <c r="L163" s="918"/>
      <c r="M163" s="919"/>
      <c r="N163" s="3892"/>
      <c r="O163" s="1714"/>
      <c r="P163" s="425"/>
      <c r="Q163" s="72"/>
      <c r="R163" s="740"/>
      <c r="S163" s="1507"/>
      <c r="T163" s="740"/>
      <c r="U163" s="740"/>
      <c r="V163" s="740"/>
      <c r="W163" s="740"/>
      <c r="X163" s="740"/>
      <c r="Y163" s="739"/>
    </row>
    <row r="164" spans="1:25" ht="15" customHeight="1" thickBot="1">
      <c r="A164" s="3384"/>
      <c r="B164" s="3384"/>
      <c r="C164" s="1447"/>
      <c r="D164" s="1813"/>
      <c r="E164" s="3385"/>
      <c r="F164" s="1284"/>
      <c r="G164" s="1822"/>
      <c r="H164" s="3386"/>
      <c r="I164" s="1284"/>
      <c r="J164" s="2103"/>
      <c r="K164" s="1261"/>
      <c r="L164" s="1277"/>
      <c r="M164" s="1851"/>
      <c r="N164" s="3801"/>
      <c r="O164" s="48"/>
      <c r="P164" s="48"/>
      <c r="Q164" s="48"/>
      <c r="R164" s="3387"/>
      <c r="S164" s="3388"/>
      <c r="T164" s="3387"/>
      <c r="U164" s="3387"/>
      <c r="V164" s="3387"/>
      <c r="W164" s="3387"/>
      <c r="X164" s="3387"/>
      <c r="Y164" s="3387"/>
    </row>
    <row r="165" spans="1:25" ht="15" customHeight="1" thickBot="1">
      <c r="A165" s="980"/>
      <c r="B165" s="980"/>
      <c r="C165" s="980"/>
      <c r="D165" s="980"/>
      <c r="E165" s="981"/>
      <c r="F165" s="982"/>
      <c r="G165" s="983"/>
      <c r="H165" s="1237"/>
      <c r="I165" s="984"/>
      <c r="J165" s="985"/>
      <c r="K165" s="986"/>
      <c r="L165" s="987"/>
      <c r="M165" s="988"/>
      <c r="N165" s="989"/>
      <c r="O165" s="37"/>
      <c r="P165" s="37"/>
      <c r="Q165" s="37"/>
      <c r="R165" s="249"/>
      <c r="S165" s="758"/>
      <c r="T165" s="759"/>
      <c r="U165" s="759"/>
      <c r="V165" s="759"/>
      <c r="W165" s="759"/>
      <c r="X165" s="759"/>
      <c r="Y165" s="759"/>
    </row>
    <row r="166" spans="1:25" ht="15" customHeight="1" thickTop="1">
      <c r="A166" s="438"/>
      <c r="B166" s="401"/>
      <c r="C166" s="401"/>
      <c r="D166" s="401"/>
      <c r="E166" s="421"/>
      <c r="F166" s="399"/>
      <c r="G166" s="400"/>
      <c r="H166" s="1238"/>
      <c r="I166" s="397"/>
      <c r="J166" s="661" t="s">
        <v>48</v>
      </c>
      <c r="K166" s="1252"/>
      <c r="L166" s="1253"/>
      <c r="M166" s="538">
        <f>SUMIF(M10:M165,"&gt;0")</f>
        <v>164804.82</v>
      </c>
      <c r="N166" s="243"/>
      <c r="O166" s="37"/>
      <c r="P166" s="37"/>
      <c r="Q166" s="37"/>
      <c r="R166" s="249"/>
      <c r="S166" s="758"/>
      <c r="T166" s="759"/>
      <c r="U166" s="759"/>
      <c r="V166" s="759"/>
      <c r="W166" s="759"/>
      <c r="X166" s="759"/>
      <c r="Y166" s="759"/>
    </row>
  </sheetData>
  <sheetProtection selectLockedCells="1"/>
  <customSheetViews>
    <customSheetView guid="{F8F3C058-0B72-45B1-9471-FD232B18A87C}" showPageBreaks="1">
      <pane ySplit="9" topLeftCell="A142" activePane="bottomLeft" state="frozen"/>
      <selection pane="bottomLeft" activeCell="P166" sqref="P166"/>
      <pageMargins left="0.25" right="0.25" top="0.75" bottom="0.75" header="0.3" footer="0.3"/>
      <pageSetup paperSize="5" scale="64" fitToHeight="0" orientation="landscape" useFirstPageNumber="1" r:id="rId1"/>
      <headerFooter scaleWithDoc="0"/>
    </customSheetView>
  </customSheetViews>
  <mergeCells count="9">
    <mergeCell ref="F4:N4"/>
    <mergeCell ref="G5:K5"/>
    <mergeCell ref="P5:P7"/>
    <mergeCell ref="Q5:Q7"/>
    <mergeCell ref="B1:M1"/>
    <mergeCell ref="B2:C2"/>
    <mergeCell ref="F2:M2"/>
    <mergeCell ref="F3:N3"/>
    <mergeCell ref="S3:Y3"/>
  </mergeCells>
  <conditionalFormatting sqref="H130:H133 H63:H66 H76 H78:H79 H81 H90 H93:H95 H97 H99 H101 H103 H105 H107 H109 H111 H113 H115 H117 H119 H121 H123 H68:H69 H71 H48:H51 T13:W13 H11:H13 H33:H36 T15:W27 T14:V14 H15:H18 H38:H41 H43:H46 H53:H56 H58 H73 H135:H138 H155:H158 H20:H23 H26:H27 H60:H61 H29:H31 T29:W31 H140:H143 H126:H128 H150:H153 H160 H162:H166">
    <cfRule type="cellIs" dxfId="341" priority="84" stopIfTrue="1" operator="equal">
      <formula>0</formula>
    </cfRule>
  </conditionalFormatting>
  <conditionalFormatting sqref="H130:H133 H63:H66 H76 H78:H79 H81 H90 H93:H95 H97 H99 H101 H103 H105 H107 H109 H111 H113 H115 H117 H119 H121 H123 H68:H69 H71 H48:H51 T13:W13 H11:H13 H33:H36 T15:W27 T14:V14 H15:H18 H38:H41 H43:H46 H53:H56 H58 H73 H135:H138 H155:H158 H20:H23 H26:H27 H60:H61 H29:H31 T29:W31 H140:H143 H126:H128 H150:H153 H160 H162:H166">
    <cfRule type="cellIs" dxfId="340" priority="83" stopIfTrue="1" operator="equal">
      <formula>0</formula>
    </cfRule>
  </conditionalFormatting>
  <conditionalFormatting sqref="H59">
    <cfRule type="cellIs" dxfId="339" priority="30" stopIfTrue="1" operator="equal">
      <formula>0</formula>
    </cfRule>
  </conditionalFormatting>
  <conditionalFormatting sqref="H59">
    <cfRule type="cellIs" dxfId="338" priority="29" stopIfTrue="1" operator="equal">
      <formula>0</formula>
    </cfRule>
  </conditionalFormatting>
  <conditionalFormatting sqref="H74">
    <cfRule type="cellIs" dxfId="337" priority="28" stopIfTrue="1" operator="equal">
      <formula>0</formula>
    </cfRule>
  </conditionalFormatting>
  <conditionalFormatting sqref="H74">
    <cfRule type="cellIs" dxfId="336" priority="27" stopIfTrue="1" operator="equal">
      <formula>0</formula>
    </cfRule>
  </conditionalFormatting>
  <conditionalFormatting sqref="H25">
    <cfRule type="cellIs" dxfId="335" priority="26" stopIfTrue="1" operator="equal">
      <formula>0</formula>
    </cfRule>
  </conditionalFormatting>
  <conditionalFormatting sqref="H25">
    <cfRule type="cellIs" dxfId="334" priority="25" stopIfTrue="1" operator="equal">
      <formula>0</formula>
    </cfRule>
  </conditionalFormatting>
  <conditionalFormatting sqref="T28:W28">
    <cfRule type="cellIs" dxfId="333" priority="24" stopIfTrue="1" operator="equal">
      <formula>0</formula>
    </cfRule>
  </conditionalFormatting>
  <conditionalFormatting sqref="T28:W28">
    <cfRule type="cellIs" dxfId="332" priority="23" stopIfTrue="1" operator="equal">
      <formula>0</formula>
    </cfRule>
  </conditionalFormatting>
  <conditionalFormatting sqref="H145:H148">
    <cfRule type="cellIs" dxfId="331" priority="22" stopIfTrue="1" operator="equal">
      <formula>0</formula>
    </cfRule>
  </conditionalFormatting>
  <conditionalFormatting sqref="H145:H148">
    <cfRule type="cellIs" dxfId="330" priority="21" stopIfTrue="1" operator="equal">
      <formula>0</formula>
    </cfRule>
  </conditionalFormatting>
  <conditionalFormatting sqref="H89">
    <cfRule type="cellIs" dxfId="329" priority="8" stopIfTrue="1" operator="equal">
      <formula>0</formula>
    </cfRule>
  </conditionalFormatting>
  <conditionalFormatting sqref="H89">
    <cfRule type="cellIs" dxfId="328" priority="7" stopIfTrue="1" operator="equal">
      <formula>0</formula>
    </cfRule>
  </conditionalFormatting>
  <conditionalFormatting sqref="H92">
    <cfRule type="cellIs" dxfId="327" priority="6" stopIfTrue="1" operator="equal">
      <formula>0</formula>
    </cfRule>
  </conditionalFormatting>
  <conditionalFormatting sqref="H92">
    <cfRule type="cellIs" dxfId="326" priority="5" stopIfTrue="1" operator="equal">
      <formula>0</formula>
    </cfRule>
  </conditionalFormatting>
  <conditionalFormatting sqref="H125">
    <cfRule type="cellIs" dxfId="325" priority="2" stopIfTrue="1" operator="equal">
      <formula>0</formula>
    </cfRule>
  </conditionalFormatting>
  <conditionalFormatting sqref="H125">
    <cfRule type="cellIs" dxfId="324" priority="1" stopIfTrue="1" operator="equal">
      <formula>0</formula>
    </cfRule>
  </conditionalFormatting>
  <hyperlinks>
    <hyperlink ref="C4" location="'Recap Sheet'!B1" tooltip="Click here to return to recap sheet" display="Return to Recap Sheet" xr:uid="{00000000-0004-0000-0700-000000000000}"/>
  </hyperlinks>
  <pageMargins left="0.25" right="0.25" top="0.75" bottom="0.75" header="0.3" footer="0.3"/>
  <pageSetup paperSize="5" scale="64" fitToHeight="0" orientation="landscape" useFirstPageNumber="1" r:id="rId2"/>
  <headerFooter scaleWithDoc="0"/>
  <drawing r:id="rId3"/>
  <legacyDrawing r:id="rId4"/>
  <mc:AlternateContent xmlns:mc="http://schemas.openxmlformats.org/markup-compatibility/2006">
    <mc:Choice Requires="x14">
      <controls>
        <mc:AlternateContent xmlns:mc="http://schemas.openxmlformats.org/markup-compatibility/2006">
          <mc:Choice Requires="x14">
            <control shapeId="64513" r:id="rId5" name="Button 1">
              <controlPr defaultSize="0" print="0" autoFill="0" autoPict="0" macro="[0]!VersatileDisplayWorksheetPopup">
                <anchor moveWithCells="1">
                  <from>
                    <xdr:col>12</xdr:col>
                    <xdr:colOff>638175</xdr:colOff>
                    <xdr:row>0</xdr:row>
                    <xdr:rowOff>180975</xdr:rowOff>
                  </from>
                  <to>
                    <xdr:col>14</xdr:col>
                    <xdr:colOff>57150</xdr:colOff>
                    <xdr:row>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3">
    <tabColor theme="7" tint="0.39997558519241921"/>
  </sheetPr>
  <dimension ref="A1:Z129"/>
  <sheetViews>
    <sheetView zoomScaleNormal="100" workbookViewId="0">
      <pane ySplit="9" topLeftCell="A22" activePane="bottomLeft" state="frozen"/>
      <selection activeCell="H80" sqref="H80"/>
      <selection pane="bottomLeft" activeCell="H30" sqref="H30"/>
    </sheetView>
  </sheetViews>
  <sheetFormatPr defaultColWidth="11.42578125" defaultRowHeight="15" customHeight="1"/>
  <cols>
    <col min="1" max="1" width="7.28515625" style="55" customWidth="1"/>
    <col min="2" max="2" width="64.42578125" style="55" bestFit="1" customWidth="1"/>
    <col min="3" max="3" width="17.42578125" style="37" customWidth="1"/>
    <col min="4" max="4" width="11" style="55" customWidth="1"/>
    <col min="5" max="5" width="7.7109375" style="37" customWidth="1"/>
    <col min="6" max="6" width="8.28515625" style="37" customWidth="1"/>
    <col min="7" max="7" width="5.7109375" style="144" customWidth="1"/>
    <col min="8" max="8" width="6.42578125" style="103" customWidth="1"/>
    <col min="9" max="9" width="6.42578125" style="37" customWidth="1"/>
    <col min="10" max="10" width="3.28515625" style="55" customWidth="1"/>
    <col min="11" max="11" width="6.85546875" style="76" customWidth="1"/>
    <col min="12" max="12" width="7.28515625" style="30" customWidth="1"/>
    <col min="13" max="13" width="9.7109375" style="38" customWidth="1"/>
    <col min="14" max="14" width="6.7109375" style="39" customWidth="1"/>
    <col min="15" max="15" width="11.28515625" style="39" customWidth="1"/>
    <col min="16" max="16" width="9.42578125" style="39" customWidth="1"/>
    <col min="17" max="17" width="7" style="39" customWidth="1"/>
    <col min="18" max="18" width="8.42578125" style="39" customWidth="1"/>
    <col min="19" max="19" width="9.5703125" style="147" customWidth="1"/>
    <col min="20" max="21" width="8.7109375" style="84" customWidth="1"/>
    <col min="22" max="22" width="4.7109375" style="84" customWidth="1"/>
    <col min="23" max="23" width="9" style="84" customWidth="1"/>
    <col min="24" max="24" width="8.42578125" style="55" customWidth="1"/>
    <col min="25" max="25" width="11.7109375" style="55" customWidth="1"/>
    <col min="26" max="26" width="7.42578125" style="55" customWidth="1"/>
    <col min="27" max="27" width="6.85546875" style="55" customWidth="1"/>
    <col min="28" max="28" width="5.42578125" style="55" customWidth="1"/>
    <col min="29" max="29" width="5.85546875" style="55" customWidth="1"/>
    <col min="30" max="264" width="11.42578125" style="55"/>
    <col min="265" max="265" width="3.85546875" style="55" customWidth="1"/>
    <col min="266" max="266" width="49.7109375" style="55" customWidth="1"/>
    <col min="267" max="267" width="29.42578125" style="55" customWidth="1"/>
    <col min="268" max="268" width="6.28515625" style="55" customWidth="1"/>
    <col min="269" max="269" width="4.28515625" style="55" customWidth="1"/>
    <col min="270" max="270" width="6.42578125" style="55" customWidth="1"/>
    <col min="271" max="271" width="3.28515625" style="55" customWidth="1"/>
    <col min="272" max="272" width="6" style="55" customWidth="1"/>
    <col min="273" max="273" width="5.7109375" style="55" bestFit="1" customWidth="1"/>
    <col min="274" max="274" width="7" style="55" customWidth="1"/>
    <col min="275" max="275" width="5.42578125" style="55" customWidth="1"/>
    <col min="276" max="276" width="5" style="55" customWidth="1"/>
    <col min="277" max="277" width="6" style="55" bestFit="1" customWidth="1"/>
    <col min="278" max="278" width="6.140625" style="55" customWidth="1"/>
    <col min="279" max="279" width="16.5703125" style="55" customWidth="1"/>
    <col min="280" max="520" width="11.42578125" style="55"/>
    <col min="521" max="521" width="3.85546875" style="55" customWidth="1"/>
    <col min="522" max="522" width="49.7109375" style="55" customWidth="1"/>
    <col min="523" max="523" width="29.42578125" style="55" customWidth="1"/>
    <col min="524" max="524" width="6.28515625" style="55" customWidth="1"/>
    <col min="525" max="525" width="4.28515625" style="55" customWidth="1"/>
    <col min="526" max="526" width="6.42578125" style="55" customWidth="1"/>
    <col min="527" max="527" width="3.28515625" style="55" customWidth="1"/>
    <col min="528" max="528" width="6" style="55" customWidth="1"/>
    <col min="529" max="529" width="5.7109375" style="55" bestFit="1" customWidth="1"/>
    <col min="530" max="530" width="7" style="55" customWidth="1"/>
    <col min="531" max="531" width="5.42578125" style="55" customWidth="1"/>
    <col min="532" max="532" width="5" style="55" customWidth="1"/>
    <col min="533" max="533" width="6" style="55" bestFit="1" customWidth="1"/>
    <col min="534" max="534" width="6.140625" style="55" customWidth="1"/>
    <col min="535" max="535" width="16.5703125" style="55" customWidth="1"/>
    <col min="536" max="776" width="11.42578125" style="55"/>
    <col min="777" max="777" width="3.85546875" style="55" customWidth="1"/>
    <col min="778" max="778" width="49.7109375" style="55" customWidth="1"/>
    <col min="779" max="779" width="29.42578125" style="55" customWidth="1"/>
    <col min="780" max="780" width="6.28515625" style="55" customWidth="1"/>
    <col min="781" max="781" width="4.28515625" style="55" customWidth="1"/>
    <col min="782" max="782" width="6.42578125" style="55" customWidth="1"/>
    <col min="783" max="783" width="3.28515625" style="55" customWidth="1"/>
    <col min="784" max="784" width="6" style="55" customWidth="1"/>
    <col min="785" max="785" width="5.7109375" style="55" bestFit="1" customWidth="1"/>
    <col min="786" max="786" width="7" style="55" customWidth="1"/>
    <col min="787" max="787" width="5.42578125" style="55" customWidth="1"/>
    <col min="788" max="788" width="5" style="55" customWidth="1"/>
    <col min="789" max="789" width="6" style="55" bestFit="1" customWidth="1"/>
    <col min="790" max="790" width="6.140625" style="55" customWidth="1"/>
    <col min="791" max="791" width="16.5703125" style="55" customWidth="1"/>
    <col min="792" max="1032" width="11.42578125" style="55"/>
    <col min="1033" max="1033" width="3.85546875" style="55" customWidth="1"/>
    <col min="1034" max="1034" width="49.7109375" style="55" customWidth="1"/>
    <col min="1035" max="1035" width="29.42578125" style="55" customWidth="1"/>
    <col min="1036" max="1036" width="6.28515625" style="55" customWidth="1"/>
    <col min="1037" max="1037" width="4.28515625" style="55" customWidth="1"/>
    <col min="1038" max="1038" width="6.42578125" style="55" customWidth="1"/>
    <col min="1039" max="1039" width="3.28515625" style="55" customWidth="1"/>
    <col min="1040" max="1040" width="6" style="55" customWidth="1"/>
    <col min="1041" max="1041" width="5.7109375" style="55" bestFit="1" customWidth="1"/>
    <col min="1042" max="1042" width="7" style="55" customWidth="1"/>
    <col min="1043" max="1043" width="5.42578125" style="55" customWidth="1"/>
    <col min="1044" max="1044" width="5" style="55" customWidth="1"/>
    <col min="1045" max="1045" width="6" style="55" bestFit="1" customWidth="1"/>
    <col min="1046" max="1046" width="6.140625" style="55" customWidth="1"/>
    <col min="1047" max="1047" width="16.5703125" style="55" customWidth="1"/>
    <col min="1048" max="1288" width="11.42578125" style="55"/>
    <col min="1289" max="1289" width="3.85546875" style="55" customWidth="1"/>
    <col min="1290" max="1290" width="49.7109375" style="55" customWidth="1"/>
    <col min="1291" max="1291" width="29.42578125" style="55" customWidth="1"/>
    <col min="1292" max="1292" width="6.28515625" style="55" customWidth="1"/>
    <col min="1293" max="1293" width="4.28515625" style="55" customWidth="1"/>
    <col min="1294" max="1294" width="6.42578125" style="55" customWidth="1"/>
    <col min="1295" max="1295" width="3.28515625" style="55" customWidth="1"/>
    <col min="1296" max="1296" width="6" style="55" customWidth="1"/>
    <col min="1297" max="1297" width="5.7109375" style="55" bestFit="1" customWidth="1"/>
    <col min="1298" max="1298" width="7" style="55" customWidth="1"/>
    <col min="1299" max="1299" width="5.42578125" style="55" customWidth="1"/>
    <col min="1300" max="1300" width="5" style="55" customWidth="1"/>
    <col min="1301" max="1301" width="6" style="55" bestFit="1" customWidth="1"/>
    <col min="1302" max="1302" width="6.140625" style="55" customWidth="1"/>
    <col min="1303" max="1303" width="16.5703125" style="55" customWidth="1"/>
    <col min="1304" max="1544" width="11.42578125" style="55"/>
    <col min="1545" max="1545" width="3.85546875" style="55" customWidth="1"/>
    <col min="1546" max="1546" width="49.7109375" style="55" customWidth="1"/>
    <col min="1547" max="1547" width="29.42578125" style="55" customWidth="1"/>
    <col min="1548" max="1548" width="6.28515625" style="55" customWidth="1"/>
    <col min="1549" max="1549" width="4.28515625" style="55" customWidth="1"/>
    <col min="1550" max="1550" width="6.42578125" style="55" customWidth="1"/>
    <col min="1551" max="1551" width="3.28515625" style="55" customWidth="1"/>
    <col min="1552" max="1552" width="6" style="55" customWidth="1"/>
    <col min="1553" max="1553" width="5.7109375" style="55" bestFit="1" customWidth="1"/>
    <col min="1554" max="1554" width="7" style="55" customWidth="1"/>
    <col min="1555" max="1555" width="5.42578125" style="55" customWidth="1"/>
    <col min="1556" max="1556" width="5" style="55" customWidth="1"/>
    <col min="1557" max="1557" width="6" style="55" bestFit="1" customWidth="1"/>
    <col min="1558" max="1558" width="6.140625" style="55" customWidth="1"/>
    <col min="1559" max="1559" width="16.5703125" style="55" customWidth="1"/>
    <col min="1560" max="1800" width="11.42578125" style="55"/>
    <col min="1801" max="1801" width="3.85546875" style="55" customWidth="1"/>
    <col min="1802" max="1802" width="49.7109375" style="55" customWidth="1"/>
    <col min="1803" max="1803" width="29.42578125" style="55" customWidth="1"/>
    <col min="1804" max="1804" width="6.28515625" style="55" customWidth="1"/>
    <col min="1805" max="1805" width="4.28515625" style="55" customWidth="1"/>
    <col min="1806" max="1806" width="6.42578125" style="55" customWidth="1"/>
    <col min="1807" max="1807" width="3.28515625" style="55" customWidth="1"/>
    <col min="1808" max="1808" width="6" style="55" customWidth="1"/>
    <col min="1809" max="1809" width="5.7109375" style="55" bestFit="1" customWidth="1"/>
    <col min="1810" max="1810" width="7" style="55" customWidth="1"/>
    <col min="1811" max="1811" width="5.42578125" style="55" customWidth="1"/>
    <col min="1812" max="1812" width="5" style="55" customWidth="1"/>
    <col min="1813" max="1813" width="6" style="55" bestFit="1" customWidth="1"/>
    <col min="1814" max="1814" width="6.140625" style="55" customWidth="1"/>
    <col min="1815" max="1815" width="16.5703125" style="55" customWidth="1"/>
    <col min="1816" max="2056" width="11.42578125" style="55"/>
    <col min="2057" max="2057" width="3.85546875" style="55" customWidth="1"/>
    <col min="2058" max="2058" width="49.7109375" style="55" customWidth="1"/>
    <col min="2059" max="2059" width="29.42578125" style="55" customWidth="1"/>
    <col min="2060" max="2060" width="6.28515625" style="55" customWidth="1"/>
    <col min="2061" max="2061" width="4.28515625" style="55" customWidth="1"/>
    <col min="2062" max="2062" width="6.42578125" style="55" customWidth="1"/>
    <col min="2063" max="2063" width="3.28515625" style="55" customWidth="1"/>
    <col min="2064" max="2064" width="6" style="55" customWidth="1"/>
    <col min="2065" max="2065" width="5.7109375" style="55" bestFit="1" customWidth="1"/>
    <col min="2066" max="2066" width="7" style="55" customWidth="1"/>
    <col min="2067" max="2067" width="5.42578125" style="55" customWidth="1"/>
    <col min="2068" max="2068" width="5" style="55" customWidth="1"/>
    <col min="2069" max="2069" width="6" style="55" bestFit="1" customWidth="1"/>
    <col min="2070" max="2070" width="6.140625" style="55" customWidth="1"/>
    <col min="2071" max="2071" width="16.5703125" style="55" customWidth="1"/>
    <col min="2072" max="2312" width="11.42578125" style="55"/>
    <col min="2313" max="2313" width="3.85546875" style="55" customWidth="1"/>
    <col min="2314" max="2314" width="49.7109375" style="55" customWidth="1"/>
    <col min="2315" max="2315" width="29.42578125" style="55" customWidth="1"/>
    <col min="2316" max="2316" width="6.28515625" style="55" customWidth="1"/>
    <col min="2317" max="2317" width="4.28515625" style="55" customWidth="1"/>
    <col min="2318" max="2318" width="6.42578125" style="55" customWidth="1"/>
    <col min="2319" max="2319" width="3.28515625" style="55" customWidth="1"/>
    <col min="2320" max="2320" width="6" style="55" customWidth="1"/>
    <col min="2321" max="2321" width="5.7109375" style="55" bestFit="1" customWidth="1"/>
    <col min="2322" max="2322" width="7" style="55" customWidth="1"/>
    <col min="2323" max="2323" width="5.42578125" style="55" customWidth="1"/>
    <col min="2324" max="2324" width="5" style="55" customWidth="1"/>
    <col min="2325" max="2325" width="6" style="55" bestFit="1" customWidth="1"/>
    <col min="2326" max="2326" width="6.140625" style="55" customWidth="1"/>
    <col min="2327" max="2327" width="16.5703125" style="55" customWidth="1"/>
    <col min="2328" max="2568" width="11.42578125" style="55"/>
    <col min="2569" max="2569" width="3.85546875" style="55" customWidth="1"/>
    <col min="2570" max="2570" width="49.7109375" style="55" customWidth="1"/>
    <col min="2571" max="2571" width="29.42578125" style="55" customWidth="1"/>
    <col min="2572" max="2572" width="6.28515625" style="55" customWidth="1"/>
    <col min="2573" max="2573" width="4.28515625" style="55" customWidth="1"/>
    <col min="2574" max="2574" width="6.42578125" style="55" customWidth="1"/>
    <col min="2575" max="2575" width="3.28515625" style="55" customWidth="1"/>
    <col min="2576" max="2576" width="6" style="55" customWidth="1"/>
    <col min="2577" max="2577" width="5.7109375" style="55" bestFit="1" customWidth="1"/>
    <col min="2578" max="2578" width="7" style="55" customWidth="1"/>
    <col min="2579" max="2579" width="5.42578125" style="55" customWidth="1"/>
    <col min="2580" max="2580" width="5" style="55" customWidth="1"/>
    <col min="2581" max="2581" width="6" style="55" bestFit="1" customWidth="1"/>
    <col min="2582" max="2582" width="6.140625" style="55" customWidth="1"/>
    <col min="2583" max="2583" width="16.5703125" style="55" customWidth="1"/>
    <col min="2584" max="2824" width="11.42578125" style="55"/>
    <col min="2825" max="2825" width="3.85546875" style="55" customWidth="1"/>
    <col min="2826" max="2826" width="49.7109375" style="55" customWidth="1"/>
    <col min="2827" max="2827" width="29.42578125" style="55" customWidth="1"/>
    <col min="2828" max="2828" width="6.28515625" style="55" customWidth="1"/>
    <col min="2829" max="2829" width="4.28515625" style="55" customWidth="1"/>
    <col min="2830" max="2830" width="6.42578125" style="55" customWidth="1"/>
    <col min="2831" max="2831" width="3.28515625" style="55" customWidth="1"/>
    <col min="2832" max="2832" width="6" style="55" customWidth="1"/>
    <col min="2833" max="2833" width="5.7109375" style="55" bestFit="1" customWidth="1"/>
    <col min="2834" max="2834" width="7" style="55" customWidth="1"/>
    <col min="2835" max="2835" width="5.42578125" style="55" customWidth="1"/>
    <col min="2836" max="2836" width="5" style="55" customWidth="1"/>
    <col min="2837" max="2837" width="6" style="55" bestFit="1" customWidth="1"/>
    <col min="2838" max="2838" width="6.140625" style="55" customWidth="1"/>
    <col min="2839" max="2839" width="16.5703125" style="55" customWidth="1"/>
    <col min="2840" max="3080" width="11.42578125" style="55"/>
    <col min="3081" max="3081" width="3.85546875" style="55" customWidth="1"/>
    <col min="3082" max="3082" width="49.7109375" style="55" customWidth="1"/>
    <col min="3083" max="3083" width="29.42578125" style="55" customWidth="1"/>
    <col min="3084" max="3084" width="6.28515625" style="55" customWidth="1"/>
    <col min="3085" max="3085" width="4.28515625" style="55" customWidth="1"/>
    <col min="3086" max="3086" width="6.42578125" style="55" customWidth="1"/>
    <col min="3087" max="3087" width="3.28515625" style="55" customWidth="1"/>
    <col min="3088" max="3088" width="6" style="55" customWidth="1"/>
    <col min="3089" max="3089" width="5.7109375" style="55" bestFit="1" customWidth="1"/>
    <col min="3090" max="3090" width="7" style="55" customWidth="1"/>
    <col min="3091" max="3091" width="5.42578125" style="55" customWidth="1"/>
    <col min="3092" max="3092" width="5" style="55" customWidth="1"/>
    <col min="3093" max="3093" width="6" style="55" bestFit="1" customWidth="1"/>
    <col min="3094" max="3094" width="6.140625" style="55" customWidth="1"/>
    <col min="3095" max="3095" width="16.5703125" style="55" customWidth="1"/>
    <col min="3096" max="3336" width="11.42578125" style="55"/>
    <col min="3337" max="3337" width="3.85546875" style="55" customWidth="1"/>
    <col min="3338" max="3338" width="49.7109375" style="55" customWidth="1"/>
    <col min="3339" max="3339" width="29.42578125" style="55" customWidth="1"/>
    <col min="3340" max="3340" width="6.28515625" style="55" customWidth="1"/>
    <col min="3341" max="3341" width="4.28515625" style="55" customWidth="1"/>
    <col min="3342" max="3342" width="6.42578125" style="55" customWidth="1"/>
    <col min="3343" max="3343" width="3.28515625" style="55" customWidth="1"/>
    <col min="3344" max="3344" width="6" style="55" customWidth="1"/>
    <col min="3345" max="3345" width="5.7109375" style="55" bestFit="1" customWidth="1"/>
    <col min="3346" max="3346" width="7" style="55" customWidth="1"/>
    <col min="3347" max="3347" width="5.42578125" style="55" customWidth="1"/>
    <col min="3348" max="3348" width="5" style="55" customWidth="1"/>
    <col min="3349" max="3349" width="6" style="55" bestFit="1" customWidth="1"/>
    <col min="3350" max="3350" width="6.140625" style="55" customWidth="1"/>
    <col min="3351" max="3351" width="16.5703125" style="55" customWidth="1"/>
    <col min="3352" max="3592" width="11.42578125" style="55"/>
    <col min="3593" max="3593" width="3.85546875" style="55" customWidth="1"/>
    <col min="3594" max="3594" width="49.7109375" style="55" customWidth="1"/>
    <col min="3595" max="3595" width="29.42578125" style="55" customWidth="1"/>
    <col min="3596" max="3596" width="6.28515625" style="55" customWidth="1"/>
    <col min="3597" max="3597" width="4.28515625" style="55" customWidth="1"/>
    <col min="3598" max="3598" width="6.42578125" style="55" customWidth="1"/>
    <col min="3599" max="3599" width="3.28515625" style="55" customWidth="1"/>
    <col min="3600" max="3600" width="6" style="55" customWidth="1"/>
    <col min="3601" max="3601" width="5.7109375" style="55" bestFit="1" customWidth="1"/>
    <col min="3602" max="3602" width="7" style="55" customWidth="1"/>
    <col min="3603" max="3603" width="5.42578125" style="55" customWidth="1"/>
    <col min="3604" max="3604" width="5" style="55" customWidth="1"/>
    <col min="3605" max="3605" width="6" style="55" bestFit="1" customWidth="1"/>
    <col min="3606" max="3606" width="6.140625" style="55" customWidth="1"/>
    <col min="3607" max="3607" width="16.5703125" style="55" customWidth="1"/>
    <col min="3608" max="3848" width="11.42578125" style="55"/>
    <col min="3849" max="3849" width="3.85546875" style="55" customWidth="1"/>
    <col min="3850" max="3850" width="49.7109375" style="55" customWidth="1"/>
    <col min="3851" max="3851" width="29.42578125" style="55" customWidth="1"/>
    <col min="3852" max="3852" width="6.28515625" style="55" customWidth="1"/>
    <col min="3853" max="3853" width="4.28515625" style="55" customWidth="1"/>
    <col min="3854" max="3854" width="6.42578125" style="55" customWidth="1"/>
    <col min="3855" max="3855" width="3.28515625" style="55" customWidth="1"/>
    <col min="3856" max="3856" width="6" style="55" customWidth="1"/>
    <col min="3857" max="3857" width="5.7109375" style="55" bestFit="1" customWidth="1"/>
    <col min="3858" max="3858" width="7" style="55" customWidth="1"/>
    <col min="3859" max="3859" width="5.42578125" style="55" customWidth="1"/>
    <col min="3860" max="3860" width="5" style="55" customWidth="1"/>
    <col min="3861" max="3861" width="6" style="55" bestFit="1" customWidth="1"/>
    <col min="3862" max="3862" width="6.140625" style="55" customWidth="1"/>
    <col min="3863" max="3863" width="16.5703125" style="55" customWidth="1"/>
    <col min="3864" max="4104" width="11.42578125" style="55"/>
    <col min="4105" max="4105" width="3.85546875" style="55" customWidth="1"/>
    <col min="4106" max="4106" width="49.7109375" style="55" customWidth="1"/>
    <col min="4107" max="4107" width="29.42578125" style="55" customWidth="1"/>
    <col min="4108" max="4108" width="6.28515625" style="55" customWidth="1"/>
    <col min="4109" max="4109" width="4.28515625" style="55" customWidth="1"/>
    <col min="4110" max="4110" width="6.42578125" style="55" customWidth="1"/>
    <col min="4111" max="4111" width="3.28515625" style="55" customWidth="1"/>
    <col min="4112" max="4112" width="6" style="55" customWidth="1"/>
    <col min="4113" max="4113" width="5.7109375" style="55" bestFit="1" customWidth="1"/>
    <col min="4114" max="4114" width="7" style="55" customWidth="1"/>
    <col min="4115" max="4115" width="5.42578125" style="55" customWidth="1"/>
    <col min="4116" max="4116" width="5" style="55" customWidth="1"/>
    <col min="4117" max="4117" width="6" style="55" bestFit="1" customWidth="1"/>
    <col min="4118" max="4118" width="6.140625" style="55" customWidth="1"/>
    <col min="4119" max="4119" width="16.5703125" style="55" customWidth="1"/>
    <col min="4120" max="4360" width="11.42578125" style="55"/>
    <col min="4361" max="4361" width="3.85546875" style="55" customWidth="1"/>
    <col min="4362" max="4362" width="49.7109375" style="55" customWidth="1"/>
    <col min="4363" max="4363" width="29.42578125" style="55" customWidth="1"/>
    <col min="4364" max="4364" width="6.28515625" style="55" customWidth="1"/>
    <col min="4365" max="4365" width="4.28515625" style="55" customWidth="1"/>
    <col min="4366" max="4366" width="6.42578125" style="55" customWidth="1"/>
    <col min="4367" max="4367" width="3.28515625" style="55" customWidth="1"/>
    <col min="4368" max="4368" width="6" style="55" customWidth="1"/>
    <col min="4369" max="4369" width="5.7109375" style="55" bestFit="1" customWidth="1"/>
    <col min="4370" max="4370" width="7" style="55" customWidth="1"/>
    <col min="4371" max="4371" width="5.42578125" style="55" customWidth="1"/>
    <col min="4372" max="4372" width="5" style="55" customWidth="1"/>
    <col min="4373" max="4373" width="6" style="55" bestFit="1" customWidth="1"/>
    <col min="4374" max="4374" width="6.140625" style="55" customWidth="1"/>
    <col min="4375" max="4375" width="16.5703125" style="55" customWidth="1"/>
    <col min="4376" max="4616" width="11.42578125" style="55"/>
    <col min="4617" max="4617" width="3.85546875" style="55" customWidth="1"/>
    <col min="4618" max="4618" width="49.7109375" style="55" customWidth="1"/>
    <col min="4619" max="4619" width="29.42578125" style="55" customWidth="1"/>
    <col min="4620" max="4620" width="6.28515625" style="55" customWidth="1"/>
    <col min="4621" max="4621" width="4.28515625" style="55" customWidth="1"/>
    <col min="4622" max="4622" width="6.42578125" style="55" customWidth="1"/>
    <col min="4623" max="4623" width="3.28515625" style="55" customWidth="1"/>
    <col min="4624" max="4624" width="6" style="55" customWidth="1"/>
    <col min="4625" max="4625" width="5.7109375" style="55" bestFit="1" customWidth="1"/>
    <col min="4626" max="4626" width="7" style="55" customWidth="1"/>
    <col min="4627" max="4627" width="5.42578125" style="55" customWidth="1"/>
    <col min="4628" max="4628" width="5" style="55" customWidth="1"/>
    <col min="4629" max="4629" width="6" style="55" bestFit="1" customWidth="1"/>
    <col min="4630" max="4630" width="6.140625" style="55" customWidth="1"/>
    <col min="4631" max="4631" width="16.5703125" style="55" customWidth="1"/>
    <col min="4632" max="4872" width="11.42578125" style="55"/>
    <col min="4873" max="4873" width="3.85546875" style="55" customWidth="1"/>
    <col min="4874" max="4874" width="49.7109375" style="55" customWidth="1"/>
    <col min="4875" max="4875" width="29.42578125" style="55" customWidth="1"/>
    <col min="4876" max="4876" width="6.28515625" style="55" customWidth="1"/>
    <col min="4877" max="4877" width="4.28515625" style="55" customWidth="1"/>
    <col min="4878" max="4878" width="6.42578125" style="55" customWidth="1"/>
    <col min="4879" max="4879" width="3.28515625" style="55" customWidth="1"/>
    <col min="4880" max="4880" width="6" style="55" customWidth="1"/>
    <col min="4881" max="4881" width="5.7109375" style="55" bestFit="1" customWidth="1"/>
    <col min="4882" max="4882" width="7" style="55" customWidth="1"/>
    <col min="4883" max="4883" width="5.42578125" style="55" customWidth="1"/>
    <col min="4884" max="4884" width="5" style="55" customWidth="1"/>
    <col min="4885" max="4885" width="6" style="55" bestFit="1" customWidth="1"/>
    <col min="4886" max="4886" width="6.140625" style="55" customWidth="1"/>
    <col min="4887" max="4887" width="16.5703125" style="55" customWidth="1"/>
    <col min="4888" max="5128" width="11.42578125" style="55"/>
    <col min="5129" max="5129" width="3.85546875" style="55" customWidth="1"/>
    <col min="5130" max="5130" width="49.7109375" style="55" customWidth="1"/>
    <col min="5131" max="5131" width="29.42578125" style="55" customWidth="1"/>
    <col min="5132" max="5132" width="6.28515625" style="55" customWidth="1"/>
    <col min="5133" max="5133" width="4.28515625" style="55" customWidth="1"/>
    <col min="5134" max="5134" width="6.42578125" style="55" customWidth="1"/>
    <col min="5135" max="5135" width="3.28515625" style="55" customWidth="1"/>
    <col min="5136" max="5136" width="6" style="55" customWidth="1"/>
    <col min="5137" max="5137" width="5.7109375" style="55" bestFit="1" customWidth="1"/>
    <col min="5138" max="5138" width="7" style="55" customWidth="1"/>
    <col min="5139" max="5139" width="5.42578125" style="55" customWidth="1"/>
    <col min="5140" max="5140" width="5" style="55" customWidth="1"/>
    <col min="5141" max="5141" width="6" style="55" bestFit="1" customWidth="1"/>
    <col min="5142" max="5142" width="6.140625" style="55" customWidth="1"/>
    <col min="5143" max="5143" width="16.5703125" style="55" customWidth="1"/>
    <col min="5144" max="5384" width="11.42578125" style="55"/>
    <col min="5385" max="5385" width="3.85546875" style="55" customWidth="1"/>
    <col min="5386" max="5386" width="49.7109375" style="55" customWidth="1"/>
    <col min="5387" max="5387" width="29.42578125" style="55" customWidth="1"/>
    <col min="5388" max="5388" width="6.28515625" style="55" customWidth="1"/>
    <col min="5389" max="5389" width="4.28515625" style="55" customWidth="1"/>
    <col min="5390" max="5390" width="6.42578125" style="55" customWidth="1"/>
    <col min="5391" max="5391" width="3.28515625" style="55" customWidth="1"/>
    <col min="5392" max="5392" width="6" style="55" customWidth="1"/>
    <col min="5393" max="5393" width="5.7109375" style="55" bestFit="1" customWidth="1"/>
    <col min="5394" max="5394" width="7" style="55" customWidth="1"/>
    <col min="5395" max="5395" width="5.42578125" style="55" customWidth="1"/>
    <col min="5396" max="5396" width="5" style="55" customWidth="1"/>
    <col min="5397" max="5397" width="6" style="55" bestFit="1" customWidth="1"/>
    <col min="5398" max="5398" width="6.140625" style="55" customWidth="1"/>
    <col min="5399" max="5399" width="16.5703125" style="55" customWidth="1"/>
    <col min="5400" max="5640" width="11.42578125" style="55"/>
    <col min="5641" max="5641" width="3.85546875" style="55" customWidth="1"/>
    <col min="5642" max="5642" width="49.7109375" style="55" customWidth="1"/>
    <col min="5643" max="5643" width="29.42578125" style="55" customWidth="1"/>
    <col min="5644" max="5644" width="6.28515625" style="55" customWidth="1"/>
    <col min="5645" max="5645" width="4.28515625" style="55" customWidth="1"/>
    <col min="5646" max="5646" width="6.42578125" style="55" customWidth="1"/>
    <col min="5647" max="5647" width="3.28515625" style="55" customWidth="1"/>
    <col min="5648" max="5648" width="6" style="55" customWidth="1"/>
    <col min="5649" max="5649" width="5.7109375" style="55" bestFit="1" customWidth="1"/>
    <col min="5650" max="5650" width="7" style="55" customWidth="1"/>
    <col min="5651" max="5651" width="5.42578125" style="55" customWidth="1"/>
    <col min="5652" max="5652" width="5" style="55" customWidth="1"/>
    <col min="5653" max="5653" width="6" style="55" bestFit="1" customWidth="1"/>
    <col min="5654" max="5654" width="6.140625" style="55" customWidth="1"/>
    <col min="5655" max="5655" width="16.5703125" style="55" customWidth="1"/>
    <col min="5656" max="5896" width="11.42578125" style="55"/>
    <col min="5897" max="5897" width="3.85546875" style="55" customWidth="1"/>
    <col min="5898" max="5898" width="49.7109375" style="55" customWidth="1"/>
    <col min="5899" max="5899" width="29.42578125" style="55" customWidth="1"/>
    <col min="5900" max="5900" width="6.28515625" style="55" customWidth="1"/>
    <col min="5901" max="5901" width="4.28515625" style="55" customWidth="1"/>
    <col min="5902" max="5902" width="6.42578125" style="55" customWidth="1"/>
    <col min="5903" max="5903" width="3.28515625" style="55" customWidth="1"/>
    <col min="5904" max="5904" width="6" style="55" customWidth="1"/>
    <col min="5905" max="5905" width="5.7109375" style="55" bestFit="1" customWidth="1"/>
    <col min="5906" max="5906" width="7" style="55" customWidth="1"/>
    <col min="5907" max="5907" width="5.42578125" style="55" customWidth="1"/>
    <col min="5908" max="5908" width="5" style="55" customWidth="1"/>
    <col min="5909" max="5909" width="6" style="55" bestFit="1" customWidth="1"/>
    <col min="5910" max="5910" width="6.140625" style="55" customWidth="1"/>
    <col min="5911" max="5911" width="16.5703125" style="55" customWidth="1"/>
    <col min="5912" max="6152" width="11.42578125" style="55"/>
    <col min="6153" max="6153" width="3.85546875" style="55" customWidth="1"/>
    <col min="6154" max="6154" width="49.7109375" style="55" customWidth="1"/>
    <col min="6155" max="6155" width="29.42578125" style="55" customWidth="1"/>
    <col min="6156" max="6156" width="6.28515625" style="55" customWidth="1"/>
    <col min="6157" max="6157" width="4.28515625" style="55" customWidth="1"/>
    <col min="6158" max="6158" width="6.42578125" style="55" customWidth="1"/>
    <col min="6159" max="6159" width="3.28515625" style="55" customWidth="1"/>
    <col min="6160" max="6160" width="6" style="55" customWidth="1"/>
    <col min="6161" max="6161" width="5.7109375" style="55" bestFit="1" customWidth="1"/>
    <col min="6162" max="6162" width="7" style="55" customWidth="1"/>
    <col min="6163" max="6163" width="5.42578125" style="55" customWidth="1"/>
    <col min="6164" max="6164" width="5" style="55" customWidth="1"/>
    <col min="6165" max="6165" width="6" style="55" bestFit="1" customWidth="1"/>
    <col min="6166" max="6166" width="6.140625" style="55" customWidth="1"/>
    <col min="6167" max="6167" width="16.5703125" style="55" customWidth="1"/>
    <col min="6168" max="6408" width="11.42578125" style="55"/>
    <col min="6409" max="6409" width="3.85546875" style="55" customWidth="1"/>
    <col min="6410" max="6410" width="49.7109375" style="55" customWidth="1"/>
    <col min="6411" max="6411" width="29.42578125" style="55" customWidth="1"/>
    <col min="6412" max="6412" width="6.28515625" style="55" customWidth="1"/>
    <col min="6413" max="6413" width="4.28515625" style="55" customWidth="1"/>
    <col min="6414" max="6414" width="6.42578125" style="55" customWidth="1"/>
    <col min="6415" max="6415" width="3.28515625" style="55" customWidth="1"/>
    <col min="6416" max="6416" width="6" style="55" customWidth="1"/>
    <col min="6417" max="6417" width="5.7109375" style="55" bestFit="1" customWidth="1"/>
    <col min="6418" max="6418" width="7" style="55" customWidth="1"/>
    <col min="6419" max="6419" width="5.42578125" style="55" customWidth="1"/>
    <col min="6420" max="6420" width="5" style="55" customWidth="1"/>
    <col min="6421" max="6421" width="6" style="55" bestFit="1" customWidth="1"/>
    <col min="6422" max="6422" width="6.140625" style="55" customWidth="1"/>
    <col min="6423" max="6423" width="16.5703125" style="55" customWidth="1"/>
    <col min="6424" max="6664" width="11.42578125" style="55"/>
    <col min="6665" max="6665" width="3.85546875" style="55" customWidth="1"/>
    <col min="6666" max="6666" width="49.7109375" style="55" customWidth="1"/>
    <col min="6667" max="6667" width="29.42578125" style="55" customWidth="1"/>
    <col min="6668" max="6668" width="6.28515625" style="55" customWidth="1"/>
    <col min="6669" max="6669" width="4.28515625" style="55" customWidth="1"/>
    <col min="6670" max="6670" width="6.42578125" style="55" customWidth="1"/>
    <col min="6671" max="6671" width="3.28515625" style="55" customWidth="1"/>
    <col min="6672" max="6672" width="6" style="55" customWidth="1"/>
    <col min="6673" max="6673" width="5.7109375" style="55" bestFit="1" customWidth="1"/>
    <col min="6674" max="6674" width="7" style="55" customWidth="1"/>
    <col min="6675" max="6675" width="5.42578125" style="55" customWidth="1"/>
    <col min="6676" max="6676" width="5" style="55" customWidth="1"/>
    <col min="6677" max="6677" width="6" style="55" bestFit="1" customWidth="1"/>
    <col min="6678" max="6678" width="6.140625" style="55" customWidth="1"/>
    <col min="6679" max="6679" width="16.5703125" style="55" customWidth="1"/>
    <col min="6680" max="6920" width="11.42578125" style="55"/>
    <col min="6921" max="6921" width="3.85546875" style="55" customWidth="1"/>
    <col min="6922" max="6922" width="49.7109375" style="55" customWidth="1"/>
    <col min="6923" max="6923" width="29.42578125" style="55" customWidth="1"/>
    <col min="6924" max="6924" width="6.28515625" style="55" customWidth="1"/>
    <col min="6925" max="6925" width="4.28515625" style="55" customWidth="1"/>
    <col min="6926" max="6926" width="6.42578125" style="55" customWidth="1"/>
    <col min="6927" max="6927" width="3.28515625" style="55" customWidth="1"/>
    <col min="6928" max="6928" width="6" style="55" customWidth="1"/>
    <col min="6929" max="6929" width="5.7109375" style="55" bestFit="1" customWidth="1"/>
    <col min="6930" max="6930" width="7" style="55" customWidth="1"/>
    <col min="6931" max="6931" width="5.42578125" style="55" customWidth="1"/>
    <col min="6932" max="6932" width="5" style="55" customWidth="1"/>
    <col min="6933" max="6933" width="6" style="55" bestFit="1" customWidth="1"/>
    <col min="6934" max="6934" width="6.140625" style="55" customWidth="1"/>
    <col min="6935" max="6935" width="16.5703125" style="55" customWidth="1"/>
    <col min="6936" max="7176" width="11.42578125" style="55"/>
    <col min="7177" max="7177" width="3.85546875" style="55" customWidth="1"/>
    <col min="7178" max="7178" width="49.7109375" style="55" customWidth="1"/>
    <col min="7179" max="7179" width="29.42578125" style="55" customWidth="1"/>
    <col min="7180" max="7180" width="6.28515625" style="55" customWidth="1"/>
    <col min="7181" max="7181" width="4.28515625" style="55" customWidth="1"/>
    <col min="7182" max="7182" width="6.42578125" style="55" customWidth="1"/>
    <col min="7183" max="7183" width="3.28515625" style="55" customWidth="1"/>
    <col min="7184" max="7184" width="6" style="55" customWidth="1"/>
    <col min="7185" max="7185" width="5.7109375" style="55" bestFit="1" customWidth="1"/>
    <col min="7186" max="7186" width="7" style="55" customWidth="1"/>
    <col min="7187" max="7187" width="5.42578125" style="55" customWidth="1"/>
    <col min="7188" max="7188" width="5" style="55" customWidth="1"/>
    <col min="7189" max="7189" width="6" style="55" bestFit="1" customWidth="1"/>
    <col min="7190" max="7190" width="6.140625" style="55" customWidth="1"/>
    <col min="7191" max="7191" width="16.5703125" style="55" customWidth="1"/>
    <col min="7192" max="7432" width="11.42578125" style="55"/>
    <col min="7433" max="7433" width="3.85546875" style="55" customWidth="1"/>
    <col min="7434" max="7434" width="49.7109375" style="55" customWidth="1"/>
    <col min="7435" max="7435" width="29.42578125" style="55" customWidth="1"/>
    <col min="7436" max="7436" width="6.28515625" style="55" customWidth="1"/>
    <col min="7437" max="7437" width="4.28515625" style="55" customWidth="1"/>
    <col min="7438" max="7438" width="6.42578125" style="55" customWidth="1"/>
    <col min="7439" max="7439" width="3.28515625" style="55" customWidth="1"/>
    <col min="7440" max="7440" width="6" style="55" customWidth="1"/>
    <col min="7441" max="7441" width="5.7109375" style="55" bestFit="1" customWidth="1"/>
    <col min="7442" max="7442" width="7" style="55" customWidth="1"/>
    <col min="7443" max="7443" width="5.42578125" style="55" customWidth="1"/>
    <col min="7444" max="7444" width="5" style="55" customWidth="1"/>
    <col min="7445" max="7445" width="6" style="55" bestFit="1" customWidth="1"/>
    <col min="7446" max="7446" width="6.140625" style="55" customWidth="1"/>
    <col min="7447" max="7447" width="16.5703125" style="55" customWidth="1"/>
    <col min="7448" max="7688" width="11.42578125" style="55"/>
    <col min="7689" max="7689" width="3.85546875" style="55" customWidth="1"/>
    <col min="7690" max="7690" width="49.7109375" style="55" customWidth="1"/>
    <col min="7691" max="7691" width="29.42578125" style="55" customWidth="1"/>
    <col min="7692" max="7692" width="6.28515625" style="55" customWidth="1"/>
    <col min="7693" max="7693" width="4.28515625" style="55" customWidth="1"/>
    <col min="7694" max="7694" width="6.42578125" style="55" customWidth="1"/>
    <col min="7695" max="7695" width="3.28515625" style="55" customWidth="1"/>
    <col min="7696" max="7696" width="6" style="55" customWidth="1"/>
    <col min="7697" max="7697" width="5.7109375" style="55" bestFit="1" customWidth="1"/>
    <col min="7698" max="7698" width="7" style="55" customWidth="1"/>
    <col min="7699" max="7699" width="5.42578125" style="55" customWidth="1"/>
    <col min="7700" max="7700" width="5" style="55" customWidth="1"/>
    <col min="7701" max="7701" width="6" style="55" bestFit="1" customWidth="1"/>
    <col min="7702" max="7702" width="6.140625" style="55" customWidth="1"/>
    <col min="7703" max="7703" width="16.5703125" style="55" customWidth="1"/>
    <col min="7704" max="7944" width="11.42578125" style="55"/>
    <col min="7945" max="7945" width="3.85546875" style="55" customWidth="1"/>
    <col min="7946" max="7946" width="49.7109375" style="55" customWidth="1"/>
    <col min="7947" max="7947" width="29.42578125" style="55" customWidth="1"/>
    <col min="7948" max="7948" width="6.28515625" style="55" customWidth="1"/>
    <col min="7949" max="7949" width="4.28515625" style="55" customWidth="1"/>
    <col min="7950" max="7950" width="6.42578125" style="55" customWidth="1"/>
    <col min="7951" max="7951" width="3.28515625" style="55" customWidth="1"/>
    <col min="7952" max="7952" width="6" style="55" customWidth="1"/>
    <col min="7953" max="7953" width="5.7109375" style="55" bestFit="1" customWidth="1"/>
    <col min="7954" max="7954" width="7" style="55" customWidth="1"/>
    <col min="7955" max="7955" width="5.42578125" style="55" customWidth="1"/>
    <col min="7956" max="7956" width="5" style="55" customWidth="1"/>
    <col min="7957" max="7957" width="6" style="55" bestFit="1" customWidth="1"/>
    <col min="7958" max="7958" width="6.140625" style="55" customWidth="1"/>
    <col min="7959" max="7959" width="16.5703125" style="55" customWidth="1"/>
    <col min="7960" max="8200" width="11.42578125" style="55"/>
    <col min="8201" max="8201" width="3.85546875" style="55" customWidth="1"/>
    <col min="8202" max="8202" width="49.7109375" style="55" customWidth="1"/>
    <col min="8203" max="8203" width="29.42578125" style="55" customWidth="1"/>
    <col min="8204" max="8204" width="6.28515625" style="55" customWidth="1"/>
    <col min="8205" max="8205" width="4.28515625" style="55" customWidth="1"/>
    <col min="8206" max="8206" width="6.42578125" style="55" customWidth="1"/>
    <col min="8207" max="8207" width="3.28515625" style="55" customWidth="1"/>
    <col min="8208" max="8208" width="6" style="55" customWidth="1"/>
    <col min="8209" max="8209" width="5.7109375" style="55" bestFit="1" customWidth="1"/>
    <col min="8210" max="8210" width="7" style="55" customWidth="1"/>
    <col min="8211" max="8211" width="5.42578125" style="55" customWidth="1"/>
    <col min="8212" max="8212" width="5" style="55" customWidth="1"/>
    <col min="8213" max="8213" width="6" style="55" bestFit="1" customWidth="1"/>
    <col min="8214" max="8214" width="6.140625" style="55" customWidth="1"/>
    <col min="8215" max="8215" width="16.5703125" style="55" customWidth="1"/>
    <col min="8216" max="8456" width="11.42578125" style="55"/>
    <col min="8457" max="8457" width="3.85546875" style="55" customWidth="1"/>
    <col min="8458" max="8458" width="49.7109375" style="55" customWidth="1"/>
    <col min="8459" max="8459" width="29.42578125" style="55" customWidth="1"/>
    <col min="8460" max="8460" width="6.28515625" style="55" customWidth="1"/>
    <col min="8461" max="8461" width="4.28515625" style="55" customWidth="1"/>
    <col min="8462" max="8462" width="6.42578125" style="55" customWidth="1"/>
    <col min="8463" max="8463" width="3.28515625" style="55" customWidth="1"/>
    <col min="8464" max="8464" width="6" style="55" customWidth="1"/>
    <col min="8465" max="8465" width="5.7109375" style="55" bestFit="1" customWidth="1"/>
    <col min="8466" max="8466" width="7" style="55" customWidth="1"/>
    <col min="8467" max="8467" width="5.42578125" style="55" customWidth="1"/>
    <col min="8468" max="8468" width="5" style="55" customWidth="1"/>
    <col min="8469" max="8469" width="6" style="55" bestFit="1" customWidth="1"/>
    <col min="8470" max="8470" width="6.140625" style="55" customWidth="1"/>
    <col min="8471" max="8471" width="16.5703125" style="55" customWidth="1"/>
    <col min="8472" max="8712" width="11.42578125" style="55"/>
    <col min="8713" max="8713" width="3.85546875" style="55" customWidth="1"/>
    <col min="8714" max="8714" width="49.7109375" style="55" customWidth="1"/>
    <col min="8715" max="8715" width="29.42578125" style="55" customWidth="1"/>
    <col min="8716" max="8716" width="6.28515625" style="55" customWidth="1"/>
    <col min="8717" max="8717" width="4.28515625" style="55" customWidth="1"/>
    <col min="8718" max="8718" width="6.42578125" style="55" customWidth="1"/>
    <col min="8719" max="8719" width="3.28515625" style="55" customWidth="1"/>
    <col min="8720" max="8720" width="6" style="55" customWidth="1"/>
    <col min="8721" max="8721" width="5.7109375" style="55" bestFit="1" customWidth="1"/>
    <col min="8722" max="8722" width="7" style="55" customWidth="1"/>
    <col min="8723" max="8723" width="5.42578125" style="55" customWidth="1"/>
    <col min="8724" max="8724" width="5" style="55" customWidth="1"/>
    <col min="8725" max="8725" width="6" style="55" bestFit="1" customWidth="1"/>
    <col min="8726" max="8726" width="6.140625" style="55" customWidth="1"/>
    <col min="8727" max="8727" width="16.5703125" style="55" customWidth="1"/>
    <col min="8728" max="8968" width="11.42578125" style="55"/>
    <col min="8969" max="8969" width="3.85546875" style="55" customWidth="1"/>
    <col min="8970" max="8970" width="49.7109375" style="55" customWidth="1"/>
    <col min="8971" max="8971" width="29.42578125" style="55" customWidth="1"/>
    <col min="8972" max="8972" width="6.28515625" style="55" customWidth="1"/>
    <col min="8973" max="8973" width="4.28515625" style="55" customWidth="1"/>
    <col min="8974" max="8974" width="6.42578125" style="55" customWidth="1"/>
    <col min="8975" max="8975" width="3.28515625" style="55" customWidth="1"/>
    <col min="8976" max="8976" width="6" style="55" customWidth="1"/>
    <col min="8977" max="8977" width="5.7109375" style="55" bestFit="1" customWidth="1"/>
    <col min="8978" max="8978" width="7" style="55" customWidth="1"/>
    <col min="8979" max="8979" width="5.42578125" style="55" customWidth="1"/>
    <col min="8980" max="8980" width="5" style="55" customWidth="1"/>
    <col min="8981" max="8981" width="6" style="55" bestFit="1" customWidth="1"/>
    <col min="8982" max="8982" width="6.140625" style="55" customWidth="1"/>
    <col min="8983" max="8983" width="16.5703125" style="55" customWidth="1"/>
    <col min="8984" max="9224" width="11.42578125" style="55"/>
    <col min="9225" max="9225" width="3.85546875" style="55" customWidth="1"/>
    <col min="9226" max="9226" width="49.7109375" style="55" customWidth="1"/>
    <col min="9227" max="9227" width="29.42578125" style="55" customWidth="1"/>
    <col min="9228" max="9228" width="6.28515625" style="55" customWidth="1"/>
    <col min="9229" max="9229" width="4.28515625" style="55" customWidth="1"/>
    <col min="9230" max="9230" width="6.42578125" style="55" customWidth="1"/>
    <col min="9231" max="9231" width="3.28515625" style="55" customWidth="1"/>
    <col min="9232" max="9232" width="6" style="55" customWidth="1"/>
    <col min="9233" max="9233" width="5.7109375" style="55" bestFit="1" customWidth="1"/>
    <col min="9234" max="9234" width="7" style="55" customWidth="1"/>
    <col min="9235" max="9235" width="5.42578125" style="55" customWidth="1"/>
    <col min="9236" max="9236" width="5" style="55" customWidth="1"/>
    <col min="9237" max="9237" width="6" style="55" bestFit="1" customWidth="1"/>
    <col min="9238" max="9238" width="6.140625" style="55" customWidth="1"/>
    <col min="9239" max="9239" width="16.5703125" style="55" customWidth="1"/>
    <col min="9240" max="9480" width="11.42578125" style="55"/>
    <col min="9481" max="9481" width="3.85546875" style="55" customWidth="1"/>
    <col min="9482" max="9482" width="49.7109375" style="55" customWidth="1"/>
    <col min="9483" max="9483" width="29.42578125" style="55" customWidth="1"/>
    <col min="9484" max="9484" width="6.28515625" style="55" customWidth="1"/>
    <col min="9485" max="9485" width="4.28515625" style="55" customWidth="1"/>
    <col min="9486" max="9486" width="6.42578125" style="55" customWidth="1"/>
    <col min="9487" max="9487" width="3.28515625" style="55" customWidth="1"/>
    <col min="9488" max="9488" width="6" style="55" customWidth="1"/>
    <col min="9489" max="9489" width="5.7109375" style="55" bestFit="1" customWidth="1"/>
    <col min="9490" max="9490" width="7" style="55" customWidth="1"/>
    <col min="9491" max="9491" width="5.42578125" style="55" customWidth="1"/>
    <col min="9492" max="9492" width="5" style="55" customWidth="1"/>
    <col min="9493" max="9493" width="6" style="55" bestFit="1" customWidth="1"/>
    <col min="9494" max="9494" width="6.140625" style="55" customWidth="1"/>
    <col min="9495" max="9495" width="16.5703125" style="55" customWidth="1"/>
    <col min="9496" max="9736" width="11.42578125" style="55"/>
    <col min="9737" max="9737" width="3.85546875" style="55" customWidth="1"/>
    <col min="9738" max="9738" width="49.7109375" style="55" customWidth="1"/>
    <col min="9739" max="9739" width="29.42578125" style="55" customWidth="1"/>
    <col min="9740" max="9740" width="6.28515625" style="55" customWidth="1"/>
    <col min="9741" max="9741" width="4.28515625" style="55" customWidth="1"/>
    <col min="9742" max="9742" width="6.42578125" style="55" customWidth="1"/>
    <col min="9743" max="9743" width="3.28515625" style="55" customWidth="1"/>
    <col min="9744" max="9744" width="6" style="55" customWidth="1"/>
    <col min="9745" max="9745" width="5.7109375" style="55" bestFit="1" customWidth="1"/>
    <col min="9746" max="9746" width="7" style="55" customWidth="1"/>
    <col min="9747" max="9747" width="5.42578125" style="55" customWidth="1"/>
    <col min="9748" max="9748" width="5" style="55" customWidth="1"/>
    <col min="9749" max="9749" width="6" style="55" bestFit="1" customWidth="1"/>
    <col min="9750" max="9750" width="6.140625" style="55" customWidth="1"/>
    <col min="9751" max="9751" width="16.5703125" style="55" customWidth="1"/>
    <col min="9752" max="9992" width="11.42578125" style="55"/>
    <col min="9993" max="9993" width="3.85546875" style="55" customWidth="1"/>
    <col min="9994" max="9994" width="49.7109375" style="55" customWidth="1"/>
    <col min="9995" max="9995" width="29.42578125" style="55" customWidth="1"/>
    <col min="9996" max="9996" width="6.28515625" style="55" customWidth="1"/>
    <col min="9997" max="9997" width="4.28515625" style="55" customWidth="1"/>
    <col min="9998" max="9998" width="6.42578125" style="55" customWidth="1"/>
    <col min="9999" max="9999" width="3.28515625" style="55" customWidth="1"/>
    <col min="10000" max="10000" width="6" style="55" customWidth="1"/>
    <col min="10001" max="10001" width="5.7109375" style="55" bestFit="1" customWidth="1"/>
    <col min="10002" max="10002" width="7" style="55" customWidth="1"/>
    <col min="10003" max="10003" width="5.42578125" style="55" customWidth="1"/>
    <col min="10004" max="10004" width="5" style="55" customWidth="1"/>
    <col min="10005" max="10005" width="6" style="55" bestFit="1" customWidth="1"/>
    <col min="10006" max="10006" width="6.140625" style="55" customWidth="1"/>
    <col min="10007" max="10007" width="16.5703125" style="55" customWidth="1"/>
    <col min="10008" max="10248" width="11.42578125" style="55"/>
    <col min="10249" max="10249" width="3.85546875" style="55" customWidth="1"/>
    <col min="10250" max="10250" width="49.7109375" style="55" customWidth="1"/>
    <col min="10251" max="10251" width="29.42578125" style="55" customWidth="1"/>
    <col min="10252" max="10252" width="6.28515625" style="55" customWidth="1"/>
    <col min="10253" max="10253" width="4.28515625" style="55" customWidth="1"/>
    <col min="10254" max="10254" width="6.42578125" style="55" customWidth="1"/>
    <col min="10255" max="10255" width="3.28515625" style="55" customWidth="1"/>
    <col min="10256" max="10256" width="6" style="55" customWidth="1"/>
    <col min="10257" max="10257" width="5.7109375" style="55" bestFit="1" customWidth="1"/>
    <col min="10258" max="10258" width="7" style="55" customWidth="1"/>
    <col min="10259" max="10259" width="5.42578125" style="55" customWidth="1"/>
    <col min="10260" max="10260" width="5" style="55" customWidth="1"/>
    <col min="10261" max="10261" width="6" style="55" bestFit="1" customWidth="1"/>
    <col min="10262" max="10262" width="6.140625" style="55" customWidth="1"/>
    <col min="10263" max="10263" width="16.5703125" style="55" customWidth="1"/>
    <col min="10264" max="10504" width="11.42578125" style="55"/>
    <col min="10505" max="10505" width="3.85546875" style="55" customWidth="1"/>
    <col min="10506" max="10506" width="49.7109375" style="55" customWidth="1"/>
    <col min="10507" max="10507" width="29.42578125" style="55" customWidth="1"/>
    <col min="10508" max="10508" width="6.28515625" style="55" customWidth="1"/>
    <col min="10509" max="10509" width="4.28515625" style="55" customWidth="1"/>
    <col min="10510" max="10510" width="6.42578125" style="55" customWidth="1"/>
    <col min="10511" max="10511" width="3.28515625" style="55" customWidth="1"/>
    <col min="10512" max="10512" width="6" style="55" customWidth="1"/>
    <col min="10513" max="10513" width="5.7109375" style="55" bestFit="1" customWidth="1"/>
    <col min="10514" max="10514" width="7" style="55" customWidth="1"/>
    <col min="10515" max="10515" width="5.42578125" style="55" customWidth="1"/>
    <col min="10516" max="10516" width="5" style="55" customWidth="1"/>
    <col min="10517" max="10517" width="6" style="55" bestFit="1" customWidth="1"/>
    <col min="10518" max="10518" width="6.140625" style="55" customWidth="1"/>
    <col min="10519" max="10519" width="16.5703125" style="55" customWidth="1"/>
    <col min="10520" max="10760" width="11.42578125" style="55"/>
    <col min="10761" max="10761" width="3.85546875" style="55" customWidth="1"/>
    <col min="10762" max="10762" width="49.7109375" style="55" customWidth="1"/>
    <col min="10763" max="10763" width="29.42578125" style="55" customWidth="1"/>
    <col min="10764" max="10764" width="6.28515625" style="55" customWidth="1"/>
    <col min="10765" max="10765" width="4.28515625" style="55" customWidth="1"/>
    <col min="10766" max="10766" width="6.42578125" style="55" customWidth="1"/>
    <col min="10767" max="10767" width="3.28515625" style="55" customWidth="1"/>
    <col min="10768" max="10768" width="6" style="55" customWidth="1"/>
    <col min="10769" max="10769" width="5.7109375" style="55" bestFit="1" customWidth="1"/>
    <col min="10770" max="10770" width="7" style="55" customWidth="1"/>
    <col min="10771" max="10771" width="5.42578125" style="55" customWidth="1"/>
    <col min="10772" max="10772" width="5" style="55" customWidth="1"/>
    <col min="10773" max="10773" width="6" style="55" bestFit="1" customWidth="1"/>
    <col min="10774" max="10774" width="6.140625" style="55" customWidth="1"/>
    <col min="10775" max="10775" width="16.5703125" style="55" customWidth="1"/>
    <col min="10776" max="11016" width="11.42578125" style="55"/>
    <col min="11017" max="11017" width="3.85546875" style="55" customWidth="1"/>
    <col min="11018" max="11018" width="49.7109375" style="55" customWidth="1"/>
    <col min="11019" max="11019" width="29.42578125" style="55" customWidth="1"/>
    <col min="11020" max="11020" width="6.28515625" style="55" customWidth="1"/>
    <col min="11021" max="11021" width="4.28515625" style="55" customWidth="1"/>
    <col min="11022" max="11022" width="6.42578125" style="55" customWidth="1"/>
    <col min="11023" max="11023" width="3.28515625" style="55" customWidth="1"/>
    <col min="11024" max="11024" width="6" style="55" customWidth="1"/>
    <col min="11025" max="11025" width="5.7109375" style="55" bestFit="1" customWidth="1"/>
    <col min="11026" max="11026" width="7" style="55" customWidth="1"/>
    <col min="11027" max="11027" width="5.42578125" style="55" customWidth="1"/>
    <col min="11028" max="11028" width="5" style="55" customWidth="1"/>
    <col min="11029" max="11029" width="6" style="55" bestFit="1" customWidth="1"/>
    <col min="11030" max="11030" width="6.140625" style="55" customWidth="1"/>
    <col min="11031" max="11031" width="16.5703125" style="55" customWidth="1"/>
    <col min="11032" max="11272" width="11.42578125" style="55"/>
    <col min="11273" max="11273" width="3.85546875" style="55" customWidth="1"/>
    <col min="11274" max="11274" width="49.7109375" style="55" customWidth="1"/>
    <col min="11275" max="11275" width="29.42578125" style="55" customWidth="1"/>
    <col min="11276" max="11276" width="6.28515625" style="55" customWidth="1"/>
    <col min="11277" max="11277" width="4.28515625" style="55" customWidth="1"/>
    <col min="11278" max="11278" width="6.42578125" style="55" customWidth="1"/>
    <col min="11279" max="11279" width="3.28515625" style="55" customWidth="1"/>
    <col min="11280" max="11280" width="6" style="55" customWidth="1"/>
    <col min="11281" max="11281" width="5.7109375" style="55" bestFit="1" customWidth="1"/>
    <col min="11282" max="11282" width="7" style="55" customWidth="1"/>
    <col min="11283" max="11283" width="5.42578125" style="55" customWidth="1"/>
    <col min="11284" max="11284" width="5" style="55" customWidth="1"/>
    <col min="11285" max="11285" width="6" style="55" bestFit="1" customWidth="1"/>
    <col min="11286" max="11286" width="6.140625" style="55" customWidth="1"/>
    <col min="11287" max="11287" width="16.5703125" style="55" customWidth="1"/>
    <col min="11288" max="11528" width="11.42578125" style="55"/>
    <col min="11529" max="11529" width="3.85546875" style="55" customWidth="1"/>
    <col min="11530" max="11530" width="49.7109375" style="55" customWidth="1"/>
    <col min="11531" max="11531" width="29.42578125" style="55" customWidth="1"/>
    <col min="11532" max="11532" width="6.28515625" style="55" customWidth="1"/>
    <col min="11533" max="11533" width="4.28515625" style="55" customWidth="1"/>
    <col min="11534" max="11534" width="6.42578125" style="55" customWidth="1"/>
    <col min="11535" max="11535" width="3.28515625" style="55" customWidth="1"/>
    <col min="11536" max="11536" width="6" style="55" customWidth="1"/>
    <col min="11537" max="11537" width="5.7109375" style="55" bestFit="1" customWidth="1"/>
    <col min="11538" max="11538" width="7" style="55" customWidth="1"/>
    <col min="11539" max="11539" width="5.42578125" style="55" customWidth="1"/>
    <col min="11540" max="11540" width="5" style="55" customWidth="1"/>
    <col min="11541" max="11541" width="6" style="55" bestFit="1" customWidth="1"/>
    <col min="11542" max="11542" width="6.140625" style="55" customWidth="1"/>
    <col min="11543" max="11543" width="16.5703125" style="55" customWidth="1"/>
    <col min="11544" max="11784" width="11.42578125" style="55"/>
    <col min="11785" max="11785" width="3.85546875" style="55" customWidth="1"/>
    <col min="11786" max="11786" width="49.7109375" style="55" customWidth="1"/>
    <col min="11787" max="11787" width="29.42578125" style="55" customWidth="1"/>
    <col min="11788" max="11788" width="6.28515625" style="55" customWidth="1"/>
    <col min="11789" max="11789" width="4.28515625" style="55" customWidth="1"/>
    <col min="11790" max="11790" width="6.42578125" style="55" customWidth="1"/>
    <col min="11791" max="11791" width="3.28515625" style="55" customWidth="1"/>
    <col min="11792" max="11792" width="6" style="55" customWidth="1"/>
    <col min="11793" max="11793" width="5.7109375" style="55" bestFit="1" customWidth="1"/>
    <col min="11794" max="11794" width="7" style="55" customWidth="1"/>
    <col min="11795" max="11795" width="5.42578125" style="55" customWidth="1"/>
    <col min="11796" max="11796" width="5" style="55" customWidth="1"/>
    <col min="11797" max="11797" width="6" style="55" bestFit="1" customWidth="1"/>
    <col min="11798" max="11798" width="6.140625" style="55" customWidth="1"/>
    <col min="11799" max="11799" width="16.5703125" style="55" customWidth="1"/>
    <col min="11800" max="12040" width="11.42578125" style="55"/>
    <col min="12041" max="12041" width="3.85546875" style="55" customWidth="1"/>
    <col min="12042" max="12042" width="49.7109375" style="55" customWidth="1"/>
    <col min="12043" max="12043" width="29.42578125" style="55" customWidth="1"/>
    <col min="12044" max="12044" width="6.28515625" style="55" customWidth="1"/>
    <col min="12045" max="12045" width="4.28515625" style="55" customWidth="1"/>
    <col min="12046" max="12046" width="6.42578125" style="55" customWidth="1"/>
    <col min="12047" max="12047" width="3.28515625" style="55" customWidth="1"/>
    <col min="12048" max="12048" width="6" style="55" customWidth="1"/>
    <col min="12049" max="12049" width="5.7109375" style="55" bestFit="1" customWidth="1"/>
    <col min="12050" max="12050" width="7" style="55" customWidth="1"/>
    <col min="12051" max="12051" width="5.42578125" style="55" customWidth="1"/>
    <col min="12052" max="12052" width="5" style="55" customWidth="1"/>
    <col min="12053" max="12053" width="6" style="55" bestFit="1" customWidth="1"/>
    <col min="12054" max="12054" width="6.140625" style="55" customWidth="1"/>
    <col min="12055" max="12055" width="16.5703125" style="55" customWidth="1"/>
    <col min="12056" max="12296" width="11.42578125" style="55"/>
    <col min="12297" max="12297" width="3.85546875" style="55" customWidth="1"/>
    <col min="12298" max="12298" width="49.7109375" style="55" customWidth="1"/>
    <col min="12299" max="12299" width="29.42578125" style="55" customWidth="1"/>
    <col min="12300" max="12300" width="6.28515625" style="55" customWidth="1"/>
    <col min="12301" max="12301" width="4.28515625" style="55" customWidth="1"/>
    <col min="12302" max="12302" width="6.42578125" style="55" customWidth="1"/>
    <col min="12303" max="12303" width="3.28515625" style="55" customWidth="1"/>
    <col min="12304" max="12304" width="6" style="55" customWidth="1"/>
    <col min="12305" max="12305" width="5.7109375" style="55" bestFit="1" customWidth="1"/>
    <col min="12306" max="12306" width="7" style="55" customWidth="1"/>
    <col min="12307" max="12307" width="5.42578125" style="55" customWidth="1"/>
    <col min="12308" max="12308" width="5" style="55" customWidth="1"/>
    <col min="12309" max="12309" width="6" style="55" bestFit="1" customWidth="1"/>
    <col min="12310" max="12310" width="6.140625" style="55" customWidth="1"/>
    <col min="12311" max="12311" width="16.5703125" style="55" customWidth="1"/>
    <col min="12312" max="12552" width="11.42578125" style="55"/>
    <col min="12553" max="12553" width="3.85546875" style="55" customWidth="1"/>
    <col min="12554" max="12554" width="49.7109375" style="55" customWidth="1"/>
    <col min="12555" max="12555" width="29.42578125" style="55" customWidth="1"/>
    <col min="12556" max="12556" width="6.28515625" style="55" customWidth="1"/>
    <col min="12557" max="12557" width="4.28515625" style="55" customWidth="1"/>
    <col min="12558" max="12558" width="6.42578125" style="55" customWidth="1"/>
    <col min="12559" max="12559" width="3.28515625" style="55" customWidth="1"/>
    <col min="12560" max="12560" width="6" style="55" customWidth="1"/>
    <col min="12561" max="12561" width="5.7109375" style="55" bestFit="1" customWidth="1"/>
    <col min="12562" max="12562" width="7" style="55" customWidth="1"/>
    <col min="12563" max="12563" width="5.42578125" style="55" customWidth="1"/>
    <col min="12564" max="12564" width="5" style="55" customWidth="1"/>
    <col min="12565" max="12565" width="6" style="55" bestFit="1" customWidth="1"/>
    <col min="12566" max="12566" width="6.140625" style="55" customWidth="1"/>
    <col min="12567" max="12567" width="16.5703125" style="55" customWidth="1"/>
    <col min="12568" max="12808" width="11.42578125" style="55"/>
    <col min="12809" max="12809" width="3.85546875" style="55" customWidth="1"/>
    <col min="12810" max="12810" width="49.7109375" style="55" customWidth="1"/>
    <col min="12811" max="12811" width="29.42578125" style="55" customWidth="1"/>
    <col min="12812" max="12812" width="6.28515625" style="55" customWidth="1"/>
    <col min="12813" max="12813" width="4.28515625" style="55" customWidth="1"/>
    <col min="12814" max="12814" width="6.42578125" style="55" customWidth="1"/>
    <col min="12815" max="12815" width="3.28515625" style="55" customWidth="1"/>
    <col min="12816" max="12816" width="6" style="55" customWidth="1"/>
    <col min="12817" max="12817" width="5.7109375" style="55" bestFit="1" customWidth="1"/>
    <col min="12818" max="12818" width="7" style="55" customWidth="1"/>
    <col min="12819" max="12819" width="5.42578125" style="55" customWidth="1"/>
    <col min="12820" max="12820" width="5" style="55" customWidth="1"/>
    <col min="12821" max="12821" width="6" style="55" bestFit="1" customWidth="1"/>
    <col min="12822" max="12822" width="6.140625" style="55" customWidth="1"/>
    <col min="12823" max="12823" width="16.5703125" style="55" customWidth="1"/>
    <col min="12824" max="13064" width="11.42578125" style="55"/>
    <col min="13065" max="13065" width="3.85546875" style="55" customWidth="1"/>
    <col min="13066" max="13066" width="49.7109375" style="55" customWidth="1"/>
    <col min="13067" max="13067" width="29.42578125" style="55" customWidth="1"/>
    <col min="13068" max="13068" width="6.28515625" style="55" customWidth="1"/>
    <col min="13069" max="13069" width="4.28515625" style="55" customWidth="1"/>
    <col min="13070" max="13070" width="6.42578125" style="55" customWidth="1"/>
    <col min="13071" max="13071" width="3.28515625" style="55" customWidth="1"/>
    <col min="13072" max="13072" width="6" style="55" customWidth="1"/>
    <col min="13073" max="13073" width="5.7109375" style="55" bestFit="1" customWidth="1"/>
    <col min="13074" max="13074" width="7" style="55" customWidth="1"/>
    <col min="13075" max="13075" width="5.42578125" style="55" customWidth="1"/>
    <col min="13076" max="13076" width="5" style="55" customWidth="1"/>
    <col min="13077" max="13077" width="6" style="55" bestFit="1" customWidth="1"/>
    <col min="13078" max="13078" width="6.140625" style="55" customWidth="1"/>
    <col min="13079" max="13079" width="16.5703125" style="55" customWidth="1"/>
    <col min="13080" max="13320" width="11.42578125" style="55"/>
    <col min="13321" max="13321" width="3.85546875" style="55" customWidth="1"/>
    <col min="13322" max="13322" width="49.7109375" style="55" customWidth="1"/>
    <col min="13323" max="13323" width="29.42578125" style="55" customWidth="1"/>
    <col min="13324" max="13324" width="6.28515625" style="55" customWidth="1"/>
    <col min="13325" max="13325" width="4.28515625" style="55" customWidth="1"/>
    <col min="13326" max="13326" width="6.42578125" style="55" customWidth="1"/>
    <col min="13327" max="13327" width="3.28515625" style="55" customWidth="1"/>
    <col min="13328" max="13328" width="6" style="55" customWidth="1"/>
    <col min="13329" max="13329" width="5.7109375" style="55" bestFit="1" customWidth="1"/>
    <col min="13330" max="13330" width="7" style="55" customWidth="1"/>
    <col min="13331" max="13331" width="5.42578125" style="55" customWidth="1"/>
    <col min="13332" max="13332" width="5" style="55" customWidth="1"/>
    <col min="13333" max="13333" width="6" style="55" bestFit="1" customWidth="1"/>
    <col min="13334" max="13334" width="6.140625" style="55" customWidth="1"/>
    <col min="13335" max="13335" width="16.5703125" style="55" customWidth="1"/>
    <col min="13336" max="13576" width="11.42578125" style="55"/>
    <col min="13577" max="13577" width="3.85546875" style="55" customWidth="1"/>
    <col min="13578" max="13578" width="49.7109375" style="55" customWidth="1"/>
    <col min="13579" max="13579" width="29.42578125" style="55" customWidth="1"/>
    <col min="13580" max="13580" width="6.28515625" style="55" customWidth="1"/>
    <col min="13581" max="13581" width="4.28515625" style="55" customWidth="1"/>
    <col min="13582" max="13582" width="6.42578125" style="55" customWidth="1"/>
    <col min="13583" max="13583" width="3.28515625" style="55" customWidth="1"/>
    <col min="13584" max="13584" width="6" style="55" customWidth="1"/>
    <col min="13585" max="13585" width="5.7109375" style="55" bestFit="1" customWidth="1"/>
    <col min="13586" max="13586" width="7" style="55" customWidth="1"/>
    <col min="13587" max="13587" width="5.42578125" style="55" customWidth="1"/>
    <col min="13588" max="13588" width="5" style="55" customWidth="1"/>
    <col min="13589" max="13589" width="6" style="55" bestFit="1" customWidth="1"/>
    <col min="13590" max="13590" width="6.140625" style="55" customWidth="1"/>
    <col min="13591" max="13591" width="16.5703125" style="55" customWidth="1"/>
    <col min="13592" max="13832" width="11.42578125" style="55"/>
    <col min="13833" max="13833" width="3.85546875" style="55" customWidth="1"/>
    <col min="13834" max="13834" width="49.7109375" style="55" customWidth="1"/>
    <col min="13835" max="13835" width="29.42578125" style="55" customWidth="1"/>
    <col min="13836" max="13836" width="6.28515625" style="55" customWidth="1"/>
    <col min="13837" max="13837" width="4.28515625" style="55" customWidth="1"/>
    <col min="13838" max="13838" width="6.42578125" style="55" customWidth="1"/>
    <col min="13839" max="13839" width="3.28515625" style="55" customWidth="1"/>
    <col min="13840" max="13840" width="6" style="55" customWidth="1"/>
    <col min="13841" max="13841" width="5.7109375" style="55" bestFit="1" customWidth="1"/>
    <col min="13842" max="13842" width="7" style="55" customWidth="1"/>
    <col min="13843" max="13843" width="5.42578125" style="55" customWidth="1"/>
    <col min="13844" max="13844" width="5" style="55" customWidth="1"/>
    <col min="13845" max="13845" width="6" style="55" bestFit="1" customWidth="1"/>
    <col min="13846" max="13846" width="6.140625" style="55" customWidth="1"/>
    <col min="13847" max="13847" width="16.5703125" style="55" customWidth="1"/>
    <col min="13848" max="14088" width="11.42578125" style="55"/>
    <col min="14089" max="14089" width="3.85546875" style="55" customWidth="1"/>
    <col min="14090" max="14090" width="49.7109375" style="55" customWidth="1"/>
    <col min="14091" max="14091" width="29.42578125" style="55" customWidth="1"/>
    <col min="14092" max="14092" width="6.28515625" style="55" customWidth="1"/>
    <col min="14093" max="14093" width="4.28515625" style="55" customWidth="1"/>
    <col min="14094" max="14094" width="6.42578125" style="55" customWidth="1"/>
    <col min="14095" max="14095" width="3.28515625" style="55" customWidth="1"/>
    <col min="14096" max="14096" width="6" style="55" customWidth="1"/>
    <col min="14097" max="14097" width="5.7109375" style="55" bestFit="1" customWidth="1"/>
    <col min="14098" max="14098" width="7" style="55" customWidth="1"/>
    <col min="14099" max="14099" width="5.42578125" style="55" customWidth="1"/>
    <col min="14100" max="14100" width="5" style="55" customWidth="1"/>
    <col min="14101" max="14101" width="6" style="55" bestFit="1" customWidth="1"/>
    <col min="14102" max="14102" width="6.140625" style="55" customWidth="1"/>
    <col min="14103" max="14103" width="16.5703125" style="55" customWidth="1"/>
    <col min="14104" max="14344" width="11.42578125" style="55"/>
    <col min="14345" max="14345" width="3.85546875" style="55" customWidth="1"/>
    <col min="14346" max="14346" width="49.7109375" style="55" customWidth="1"/>
    <col min="14347" max="14347" width="29.42578125" style="55" customWidth="1"/>
    <col min="14348" max="14348" width="6.28515625" style="55" customWidth="1"/>
    <col min="14349" max="14349" width="4.28515625" style="55" customWidth="1"/>
    <col min="14350" max="14350" width="6.42578125" style="55" customWidth="1"/>
    <col min="14351" max="14351" width="3.28515625" style="55" customWidth="1"/>
    <col min="14352" max="14352" width="6" style="55" customWidth="1"/>
    <col min="14353" max="14353" width="5.7109375" style="55" bestFit="1" customWidth="1"/>
    <col min="14354" max="14354" width="7" style="55" customWidth="1"/>
    <col min="14355" max="14355" width="5.42578125" style="55" customWidth="1"/>
    <col min="14356" max="14356" width="5" style="55" customWidth="1"/>
    <col min="14357" max="14357" width="6" style="55" bestFit="1" customWidth="1"/>
    <col min="14358" max="14358" width="6.140625" style="55" customWidth="1"/>
    <col min="14359" max="14359" width="16.5703125" style="55" customWidth="1"/>
    <col min="14360" max="14600" width="11.42578125" style="55"/>
    <col min="14601" max="14601" width="3.85546875" style="55" customWidth="1"/>
    <col min="14602" max="14602" width="49.7109375" style="55" customWidth="1"/>
    <col min="14603" max="14603" width="29.42578125" style="55" customWidth="1"/>
    <col min="14604" max="14604" width="6.28515625" style="55" customWidth="1"/>
    <col min="14605" max="14605" width="4.28515625" style="55" customWidth="1"/>
    <col min="14606" max="14606" width="6.42578125" style="55" customWidth="1"/>
    <col min="14607" max="14607" width="3.28515625" style="55" customWidth="1"/>
    <col min="14608" max="14608" width="6" style="55" customWidth="1"/>
    <col min="14609" max="14609" width="5.7109375" style="55" bestFit="1" customWidth="1"/>
    <col min="14610" max="14610" width="7" style="55" customWidth="1"/>
    <col min="14611" max="14611" width="5.42578125" style="55" customWidth="1"/>
    <col min="14612" max="14612" width="5" style="55" customWidth="1"/>
    <col min="14613" max="14613" width="6" style="55" bestFit="1" customWidth="1"/>
    <col min="14614" max="14614" width="6.140625" style="55" customWidth="1"/>
    <col min="14615" max="14615" width="16.5703125" style="55" customWidth="1"/>
    <col min="14616" max="14856" width="11.42578125" style="55"/>
    <col min="14857" max="14857" width="3.85546875" style="55" customWidth="1"/>
    <col min="14858" max="14858" width="49.7109375" style="55" customWidth="1"/>
    <col min="14859" max="14859" width="29.42578125" style="55" customWidth="1"/>
    <col min="14860" max="14860" width="6.28515625" style="55" customWidth="1"/>
    <col min="14861" max="14861" width="4.28515625" style="55" customWidth="1"/>
    <col min="14862" max="14862" width="6.42578125" style="55" customWidth="1"/>
    <col min="14863" max="14863" width="3.28515625" style="55" customWidth="1"/>
    <col min="14864" max="14864" width="6" style="55" customWidth="1"/>
    <col min="14865" max="14865" width="5.7109375" style="55" bestFit="1" customWidth="1"/>
    <col min="14866" max="14866" width="7" style="55" customWidth="1"/>
    <col min="14867" max="14867" width="5.42578125" style="55" customWidth="1"/>
    <col min="14868" max="14868" width="5" style="55" customWidth="1"/>
    <col min="14869" max="14869" width="6" style="55" bestFit="1" customWidth="1"/>
    <col min="14870" max="14870" width="6.140625" style="55" customWidth="1"/>
    <col min="14871" max="14871" width="16.5703125" style="55" customWidth="1"/>
    <col min="14872" max="15112" width="11.42578125" style="55"/>
    <col min="15113" max="15113" width="3.85546875" style="55" customWidth="1"/>
    <col min="15114" max="15114" width="49.7109375" style="55" customWidth="1"/>
    <col min="15115" max="15115" width="29.42578125" style="55" customWidth="1"/>
    <col min="15116" max="15116" width="6.28515625" style="55" customWidth="1"/>
    <col min="15117" max="15117" width="4.28515625" style="55" customWidth="1"/>
    <col min="15118" max="15118" width="6.42578125" style="55" customWidth="1"/>
    <col min="15119" max="15119" width="3.28515625" style="55" customWidth="1"/>
    <col min="15120" max="15120" width="6" style="55" customWidth="1"/>
    <col min="15121" max="15121" width="5.7109375" style="55" bestFit="1" customWidth="1"/>
    <col min="15122" max="15122" width="7" style="55" customWidth="1"/>
    <col min="15123" max="15123" width="5.42578125" style="55" customWidth="1"/>
    <col min="15124" max="15124" width="5" style="55" customWidth="1"/>
    <col min="15125" max="15125" width="6" style="55" bestFit="1" customWidth="1"/>
    <col min="15126" max="15126" width="6.140625" style="55" customWidth="1"/>
    <col min="15127" max="15127" width="16.5703125" style="55" customWidth="1"/>
    <col min="15128" max="15368" width="11.42578125" style="55"/>
    <col min="15369" max="15369" width="3.85546875" style="55" customWidth="1"/>
    <col min="15370" max="15370" width="49.7109375" style="55" customWidth="1"/>
    <col min="15371" max="15371" width="29.42578125" style="55" customWidth="1"/>
    <col min="15372" max="15372" width="6.28515625" style="55" customWidth="1"/>
    <col min="15373" max="15373" width="4.28515625" style="55" customWidth="1"/>
    <col min="15374" max="15374" width="6.42578125" style="55" customWidth="1"/>
    <col min="15375" max="15375" width="3.28515625" style="55" customWidth="1"/>
    <col min="15376" max="15376" width="6" style="55" customWidth="1"/>
    <col min="15377" max="15377" width="5.7109375" style="55" bestFit="1" customWidth="1"/>
    <col min="15378" max="15378" width="7" style="55" customWidth="1"/>
    <col min="15379" max="15379" width="5.42578125" style="55" customWidth="1"/>
    <col min="15380" max="15380" width="5" style="55" customWidth="1"/>
    <col min="15381" max="15381" width="6" style="55" bestFit="1" customWidth="1"/>
    <col min="15382" max="15382" width="6.140625" style="55" customWidth="1"/>
    <col min="15383" max="15383" width="16.5703125" style="55" customWidth="1"/>
    <col min="15384" max="15624" width="11.42578125" style="55"/>
    <col min="15625" max="15625" width="3.85546875" style="55" customWidth="1"/>
    <col min="15626" max="15626" width="49.7109375" style="55" customWidth="1"/>
    <col min="15627" max="15627" width="29.42578125" style="55" customWidth="1"/>
    <col min="15628" max="15628" width="6.28515625" style="55" customWidth="1"/>
    <col min="15629" max="15629" width="4.28515625" style="55" customWidth="1"/>
    <col min="15630" max="15630" width="6.42578125" style="55" customWidth="1"/>
    <col min="15631" max="15631" width="3.28515625" style="55" customWidth="1"/>
    <col min="15632" max="15632" width="6" style="55" customWidth="1"/>
    <col min="15633" max="15633" width="5.7109375" style="55" bestFit="1" customWidth="1"/>
    <col min="15634" max="15634" width="7" style="55" customWidth="1"/>
    <col min="15635" max="15635" width="5.42578125" style="55" customWidth="1"/>
    <col min="15636" max="15636" width="5" style="55" customWidth="1"/>
    <col min="15637" max="15637" width="6" style="55" bestFit="1" customWidth="1"/>
    <col min="15638" max="15638" width="6.140625" style="55" customWidth="1"/>
    <col min="15639" max="15639" width="16.5703125" style="55" customWidth="1"/>
    <col min="15640" max="15880" width="11.42578125" style="55"/>
    <col min="15881" max="15881" width="3.85546875" style="55" customWidth="1"/>
    <col min="15882" max="15882" width="49.7109375" style="55" customWidth="1"/>
    <col min="15883" max="15883" width="29.42578125" style="55" customWidth="1"/>
    <col min="15884" max="15884" width="6.28515625" style="55" customWidth="1"/>
    <col min="15885" max="15885" width="4.28515625" style="55" customWidth="1"/>
    <col min="15886" max="15886" width="6.42578125" style="55" customWidth="1"/>
    <col min="15887" max="15887" width="3.28515625" style="55" customWidth="1"/>
    <col min="15888" max="15888" width="6" style="55" customWidth="1"/>
    <col min="15889" max="15889" width="5.7109375" style="55" bestFit="1" customWidth="1"/>
    <col min="15890" max="15890" width="7" style="55" customWidth="1"/>
    <col min="15891" max="15891" width="5.42578125" style="55" customWidth="1"/>
    <col min="15892" max="15892" width="5" style="55" customWidth="1"/>
    <col min="15893" max="15893" width="6" style="55" bestFit="1" customWidth="1"/>
    <col min="15894" max="15894" width="6.140625" style="55" customWidth="1"/>
    <col min="15895" max="15895" width="16.5703125" style="55" customWidth="1"/>
    <col min="15896" max="16136" width="11.42578125" style="55"/>
    <col min="16137" max="16137" width="3.85546875" style="55" customWidth="1"/>
    <col min="16138" max="16138" width="49.7109375" style="55" customWidth="1"/>
    <col min="16139" max="16139" width="29.42578125" style="55" customWidth="1"/>
    <col min="16140" max="16140" width="6.28515625" style="55" customWidth="1"/>
    <col min="16141" max="16141" width="4.28515625" style="55" customWidth="1"/>
    <col min="16142" max="16142" width="6.42578125" style="55" customWidth="1"/>
    <col min="16143" max="16143" width="3.28515625" style="55" customWidth="1"/>
    <col min="16144" max="16144" width="6" style="55" customWidth="1"/>
    <col min="16145" max="16145" width="5.7109375" style="55" bestFit="1" customWidth="1"/>
    <col min="16146" max="16146" width="7" style="55" customWidth="1"/>
    <col min="16147" max="16147" width="5.42578125" style="55" customWidth="1"/>
    <col min="16148" max="16148" width="5" style="55" customWidth="1"/>
    <col min="16149" max="16149" width="6" style="55" bestFit="1" customWidth="1"/>
    <col min="16150" max="16150" width="6.140625" style="55" customWidth="1"/>
    <col min="16151" max="16151" width="16.5703125" style="55" customWidth="1"/>
    <col min="16152" max="16384" width="11.42578125" style="55"/>
  </cols>
  <sheetData>
    <row r="1" spans="1:26" ht="15" customHeight="1">
      <c r="B1" s="5845" t="str">
        <f>'Recap Sheet'!A1</f>
        <v>South Carolina School Food Service Purchasing Alliance,Inc</v>
      </c>
      <c r="C1" s="5845"/>
      <c r="D1" s="5845"/>
      <c r="E1" s="5845"/>
      <c r="F1" s="5845"/>
      <c r="G1" s="5845"/>
      <c r="H1" s="5845"/>
      <c r="I1" s="5845"/>
      <c r="J1" s="5845"/>
      <c r="K1" s="5845"/>
      <c r="L1" s="5845"/>
      <c r="M1" s="5845"/>
    </row>
    <row r="2" spans="1:26"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6"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2359"/>
      <c r="P3" s="2359"/>
      <c r="Q3" s="2359"/>
      <c r="R3" s="1158"/>
      <c r="S3" s="5872"/>
      <c r="T3" s="5872"/>
      <c r="U3" s="5872"/>
      <c r="V3" s="5872"/>
      <c r="W3" s="5872"/>
      <c r="X3" s="5872"/>
      <c r="Y3" s="5872"/>
      <c r="Z3" s="15"/>
    </row>
    <row r="4" spans="1:26" s="6" customFormat="1" ht="18.75" customHeight="1" thickBot="1">
      <c r="A4" s="2223" t="s">
        <v>2267</v>
      </c>
      <c r="B4" s="991" t="str">
        <f>'Recap Sheet'!B3</f>
        <v>Lexington Richland School District Five</v>
      </c>
      <c r="C4" s="1159" t="s">
        <v>19</v>
      </c>
      <c r="D4" s="177"/>
      <c r="E4" s="993"/>
      <c r="F4" s="5867">
        <f>'Recap Sheet'!B4</f>
        <v>0</v>
      </c>
      <c r="G4" s="5868"/>
      <c r="H4" s="5868"/>
      <c r="I4" s="5868"/>
      <c r="J4" s="5868"/>
      <c r="K4" s="5868"/>
      <c r="L4" s="5868"/>
      <c r="M4" s="5868"/>
      <c r="N4" s="5869"/>
      <c r="O4" s="2358"/>
      <c r="P4" s="2358"/>
      <c r="Q4" s="2358"/>
      <c r="R4" s="994"/>
      <c r="S4" s="995"/>
      <c r="T4" s="996"/>
      <c r="U4" s="996"/>
      <c r="V4" s="996"/>
      <c r="W4" s="996"/>
      <c r="X4" s="996"/>
      <c r="Y4" s="997"/>
      <c r="Z4" s="56"/>
    </row>
    <row r="5" spans="1:26" s="6" customFormat="1" ht="15" customHeight="1" thickBot="1">
      <c r="A5" s="2223">
        <v>14000</v>
      </c>
      <c r="B5" s="998" t="s">
        <v>20</v>
      </c>
      <c r="C5" s="897" t="s">
        <v>2791</v>
      </c>
      <c r="D5" s="2256"/>
      <c r="E5" s="1160"/>
      <c r="F5" s="1161"/>
      <c r="G5" s="5870" t="s">
        <v>0</v>
      </c>
      <c r="H5" s="5870"/>
      <c r="I5" s="5870"/>
      <c r="J5" s="5870"/>
      <c r="K5" s="5870"/>
      <c r="L5" s="1162">
        <f>'Recap Sheet'!B5</f>
        <v>0</v>
      </c>
      <c r="M5" s="1002"/>
      <c r="N5" s="1073"/>
      <c r="O5" s="2370" t="s">
        <v>2742</v>
      </c>
      <c r="P5" s="5856" t="s">
        <v>2750</v>
      </c>
      <c r="Q5" s="5862" t="s">
        <v>2751</v>
      </c>
      <c r="R5" s="1074" t="s">
        <v>1148</v>
      </c>
      <c r="S5" s="146" t="s">
        <v>122</v>
      </c>
      <c r="T5" s="60" t="s">
        <v>121</v>
      </c>
      <c r="U5" s="60" t="s">
        <v>1314</v>
      </c>
      <c r="V5" s="2504" t="s">
        <v>2777</v>
      </c>
      <c r="W5" s="60" t="s">
        <v>123</v>
      </c>
      <c r="X5" s="201" t="s">
        <v>1315</v>
      </c>
      <c r="Y5" s="60" t="s">
        <v>3075</v>
      </c>
      <c r="Z5" s="56"/>
    </row>
    <row r="6" spans="1:26" ht="15" customHeight="1">
      <c r="A6" s="2145" t="s">
        <v>2244</v>
      </c>
      <c r="B6" s="217"/>
      <c r="C6" s="129" t="s">
        <v>2794</v>
      </c>
      <c r="D6" s="2252" t="s">
        <v>2281</v>
      </c>
      <c r="E6" s="900" t="s">
        <v>21</v>
      </c>
      <c r="F6" s="142" t="s">
        <v>22</v>
      </c>
      <c r="G6" s="142" t="s">
        <v>23</v>
      </c>
      <c r="H6" s="60" t="s">
        <v>24</v>
      </c>
      <c r="I6" s="60" t="s">
        <v>25</v>
      </c>
      <c r="J6" s="60" t="s">
        <v>26</v>
      </c>
      <c r="K6" s="60" t="s">
        <v>27</v>
      </c>
      <c r="L6" s="60" t="s">
        <v>28</v>
      </c>
      <c r="M6" s="106" t="s">
        <v>29</v>
      </c>
      <c r="N6" s="105" t="s">
        <v>30</v>
      </c>
      <c r="O6" s="2371" t="s">
        <v>2743</v>
      </c>
      <c r="P6" s="5857"/>
      <c r="Q6" s="5863"/>
      <c r="R6" s="203" t="s">
        <v>1318</v>
      </c>
      <c r="S6" s="146" t="s">
        <v>124</v>
      </c>
      <c r="T6" s="60" t="s">
        <v>1151</v>
      </c>
      <c r="U6" s="60" t="s">
        <v>3032</v>
      </c>
      <c r="V6" s="60" t="s">
        <v>2776</v>
      </c>
      <c r="W6" s="60" t="s">
        <v>1153</v>
      </c>
      <c r="X6" s="60" t="s">
        <v>1154</v>
      </c>
      <c r="Y6" s="60" t="s">
        <v>3076</v>
      </c>
      <c r="Z6" s="56"/>
    </row>
    <row r="7" spans="1:26" ht="15" customHeight="1" thickBot="1">
      <c r="A7" s="2225" t="s">
        <v>2245</v>
      </c>
      <c r="B7" s="1003"/>
      <c r="C7" s="2539" t="s">
        <v>2795</v>
      </c>
      <c r="D7" s="17" t="s">
        <v>31</v>
      </c>
      <c r="E7" s="902" t="s">
        <v>31</v>
      </c>
      <c r="F7" s="143" t="s">
        <v>32</v>
      </c>
      <c r="G7" s="143" t="s">
        <v>33</v>
      </c>
      <c r="H7" s="98" t="s">
        <v>34</v>
      </c>
      <c r="I7" s="98" t="s">
        <v>35</v>
      </c>
      <c r="J7" s="98" t="s">
        <v>27</v>
      </c>
      <c r="K7" s="98" t="s">
        <v>36</v>
      </c>
      <c r="L7" s="98" t="s">
        <v>37</v>
      </c>
      <c r="M7" s="98" t="s">
        <v>36</v>
      </c>
      <c r="N7" s="120" t="s">
        <v>27</v>
      </c>
      <c r="O7" s="2372" t="s">
        <v>31</v>
      </c>
      <c r="P7" s="5858"/>
      <c r="Q7" s="5864"/>
      <c r="R7" s="163" t="s">
        <v>1150</v>
      </c>
      <c r="S7" s="143" t="s">
        <v>126</v>
      </c>
      <c r="T7" s="98" t="s">
        <v>1152</v>
      </c>
      <c r="U7" s="98" t="s">
        <v>3033</v>
      </c>
      <c r="V7" s="98" t="s">
        <v>2775</v>
      </c>
      <c r="W7" s="98" t="s">
        <v>36</v>
      </c>
      <c r="X7" s="163" t="s">
        <v>38</v>
      </c>
      <c r="Y7" s="162" t="s">
        <v>2745</v>
      </c>
      <c r="Z7" s="56"/>
    </row>
    <row r="8" spans="1:26" s="29" customFormat="1" ht="15" customHeight="1" thickBot="1">
      <c r="A8" s="1004"/>
      <c r="B8" s="570" t="s">
        <v>1480</v>
      </c>
      <c r="C8" s="904"/>
      <c r="D8" s="10"/>
      <c r="E8" s="904"/>
      <c r="F8" s="904"/>
      <c r="G8" s="1163"/>
      <c r="H8" s="1164"/>
      <c r="I8" s="761"/>
      <c r="J8" s="903"/>
      <c r="K8" s="1165"/>
      <c r="L8" s="761"/>
      <c r="M8" s="761"/>
      <c r="N8" s="1166"/>
      <c r="O8" s="4573" t="s">
        <v>3297</v>
      </c>
      <c r="P8" s="4574"/>
      <c r="Q8" s="4575">
        <v>110244</v>
      </c>
      <c r="R8" s="4573" t="s">
        <v>3346</v>
      </c>
      <c r="S8" s="5477">
        <f>'Pizza 10001-12000'!T8</f>
        <v>2.0065</v>
      </c>
      <c r="T8" s="2705"/>
      <c r="U8" s="4594" t="s">
        <v>3347</v>
      </c>
      <c r="V8" s="4593"/>
      <c r="W8" s="4593"/>
      <c r="X8" s="4595">
        <v>100036</v>
      </c>
      <c r="Y8" s="5478">
        <v>2.1036999999999999</v>
      </c>
    </row>
    <row r="9" spans="1:26" s="29" customFormat="1" ht="15" customHeight="1" thickBot="1">
      <c r="A9" s="3080"/>
      <c r="B9" s="3080"/>
      <c r="C9" s="3081"/>
      <c r="D9" s="3082"/>
      <c r="E9" s="3081"/>
      <c r="F9" s="3081"/>
      <c r="G9" s="3083"/>
      <c r="H9" s="3079"/>
      <c r="I9" s="1416"/>
      <c r="J9" s="3084"/>
      <c r="K9" s="3085"/>
      <c r="L9" s="1416"/>
      <c r="M9" s="1416"/>
      <c r="N9" s="3086"/>
      <c r="O9" s="5473" t="s">
        <v>3296</v>
      </c>
      <c r="P9" s="5474"/>
      <c r="Q9" s="5474">
        <v>110242</v>
      </c>
      <c r="R9" s="5475" t="s">
        <v>3346</v>
      </c>
      <c r="S9" s="5476">
        <f>'Pizza 10001-12000'!T9</f>
        <v>2.1036999999999999</v>
      </c>
      <c r="T9" s="4345"/>
      <c r="U9" s="3100" t="s">
        <v>2855</v>
      </c>
      <c r="V9" s="1416"/>
      <c r="W9" s="1416"/>
      <c r="X9" s="2542">
        <v>110700</v>
      </c>
      <c r="Y9" s="4572">
        <v>0.5907</v>
      </c>
    </row>
    <row r="10" spans="1:26" ht="15" customHeight="1" thickBot="1">
      <c r="A10" s="4097">
        <v>12001</v>
      </c>
      <c r="B10" s="4497" t="s">
        <v>1481</v>
      </c>
      <c r="C10" s="4100" t="s">
        <v>2287</v>
      </c>
      <c r="D10" s="5668">
        <v>813</v>
      </c>
      <c r="E10" s="4478"/>
      <c r="F10" s="3938" t="s">
        <v>1482</v>
      </c>
      <c r="G10" s="3939">
        <v>48</v>
      </c>
      <c r="H10" s="1167"/>
      <c r="I10" s="2437">
        <f>ROUND(H10*G10/G10,2)</f>
        <v>0</v>
      </c>
      <c r="J10" s="3770" t="s">
        <v>39</v>
      </c>
      <c r="K10" s="4071">
        <v>46.37</v>
      </c>
      <c r="L10" s="4014">
        <f>IF(OR(ISBLANK(K10),K10=0,H10=0,ISBLANK(H10)),,ROUND(K10+$L$5,2))</f>
        <v>0</v>
      </c>
      <c r="M10" s="2643">
        <f>ROUND(I10*L10,2)</f>
        <v>0</v>
      </c>
      <c r="N10" s="3778">
        <f>ROUND(L10/G10,4)</f>
        <v>0</v>
      </c>
      <c r="O10" s="2562">
        <v>813</v>
      </c>
      <c r="P10" s="2556" t="s">
        <v>2850</v>
      </c>
      <c r="Q10" s="2556">
        <v>48</v>
      </c>
      <c r="R10" s="3162">
        <v>41.51</v>
      </c>
      <c r="S10" s="3980">
        <v>2.42</v>
      </c>
      <c r="T10" s="4576">
        <f>ROUND($S$8*S10,2)</f>
        <v>4.8600000000000003</v>
      </c>
      <c r="U10" s="291">
        <f>IF(ISBLANK(O10),,R10+T10)</f>
        <v>46.37</v>
      </c>
      <c r="V10" s="3649" t="s">
        <v>2779</v>
      </c>
      <c r="W10" s="3887">
        <f>IF(ISNUMBER(K10),IF(V10="Y",(K10-T10)))</f>
        <v>41.51</v>
      </c>
      <c r="X10" s="4127">
        <f>W10/G10</f>
        <v>0.86479166666666663</v>
      </c>
      <c r="Y10" s="3778" t="b">
        <f>IF(V10="N",IF(ISNUMBER(R10),(R10+T10)/Q10))</f>
        <v>0</v>
      </c>
    </row>
    <row r="11" spans="1:26" ht="15" customHeight="1">
      <c r="A11" s="1197"/>
      <c r="B11" s="217" t="s">
        <v>1780</v>
      </c>
      <c r="C11" s="298" t="s">
        <v>65</v>
      </c>
      <c r="D11" s="5669"/>
      <c r="E11" s="301"/>
      <c r="F11" s="298" t="s">
        <v>65</v>
      </c>
      <c r="G11" s="1076"/>
      <c r="H11" s="1168"/>
      <c r="I11" s="1077"/>
      <c r="J11" s="1051"/>
      <c r="K11" s="286"/>
      <c r="L11" s="299">
        <f>IF(OR(ISBLANK(K11),K11=0,H11=0,ISBLANK(H11)),,ROUND(K11+$L$5,2))</f>
        <v>0</v>
      </c>
      <c r="M11" s="1078"/>
      <c r="N11" s="2146"/>
      <c r="O11" s="2626"/>
      <c r="P11" s="2489"/>
      <c r="Q11" s="3663"/>
      <c r="R11" s="1080"/>
      <c r="S11" s="301"/>
      <c r="T11" s="327"/>
      <c r="U11" s="327"/>
      <c r="V11" s="327"/>
      <c r="W11" s="327"/>
      <c r="X11" s="2871"/>
      <c r="Y11" s="1079"/>
    </row>
    <row r="12" spans="1:26" ht="15" customHeight="1">
      <c r="A12" s="1197"/>
      <c r="B12" s="217" t="s">
        <v>1781</v>
      </c>
      <c r="C12" s="298" t="s">
        <v>65</v>
      </c>
      <c r="D12" s="5669"/>
      <c r="E12" s="301"/>
      <c r="F12" s="298" t="s">
        <v>65</v>
      </c>
      <c r="G12" s="1076"/>
      <c r="H12" s="1168"/>
      <c r="I12" s="1050"/>
      <c r="J12" s="1081"/>
      <c r="K12" s="286"/>
      <c r="L12" s="299"/>
      <c r="M12" s="1078"/>
      <c r="N12" s="2146"/>
      <c r="O12" s="2627"/>
      <c r="P12" s="2413"/>
      <c r="Q12" s="2413"/>
      <c r="R12" s="1080"/>
      <c r="S12" s="301"/>
      <c r="T12" s="327"/>
      <c r="U12" s="327"/>
      <c r="V12" s="327"/>
      <c r="W12" s="327"/>
      <c r="X12" s="2871"/>
      <c r="Y12" s="1079"/>
    </row>
    <row r="13" spans="1:26" ht="15" customHeight="1" thickBot="1">
      <c r="A13" s="936"/>
      <c r="B13" s="1082" t="s">
        <v>95</v>
      </c>
      <c r="C13" s="361"/>
      <c r="D13" s="5670"/>
      <c r="E13" s="1083"/>
      <c r="F13" s="550"/>
      <c r="G13" s="1084"/>
      <c r="H13" s="1169"/>
      <c r="I13" s="1085"/>
      <c r="J13" s="1086"/>
      <c r="K13" s="363"/>
      <c r="L13" s="323"/>
      <c r="M13" s="1087"/>
      <c r="N13" s="418"/>
      <c r="O13" s="2628"/>
      <c r="P13" s="2414"/>
      <c r="Q13" s="2414"/>
      <c r="R13" s="1088"/>
      <c r="S13" s="1083"/>
      <c r="T13" s="1170"/>
      <c r="U13" s="1170"/>
      <c r="V13" s="1170"/>
      <c r="W13" s="1170"/>
      <c r="X13" s="4277"/>
      <c r="Y13" s="901"/>
    </row>
    <row r="14" spans="1:26" ht="15" customHeight="1" thickBot="1">
      <c r="A14" s="2220">
        <v>12002</v>
      </c>
      <c r="B14" s="2124" t="s">
        <v>1484</v>
      </c>
      <c r="C14" s="547" t="s">
        <v>2288</v>
      </c>
      <c r="D14" s="1075" t="s">
        <v>3328</v>
      </c>
      <c r="E14" s="764"/>
      <c r="F14" s="482" t="s">
        <v>1483</v>
      </c>
      <c r="G14" s="1089">
        <v>60</v>
      </c>
      <c r="H14" s="1171">
        <v>20</v>
      </c>
      <c r="I14" s="270">
        <f>ROUND($H$14*$G$14/G14,2)</f>
        <v>20</v>
      </c>
      <c r="J14" s="920" t="s">
        <v>39</v>
      </c>
      <c r="K14" s="279">
        <v>64.239999999999995</v>
      </c>
      <c r="L14" s="534">
        <f>IF(OR(ISBLANK(K14),K14=0,H14=0,ISBLANK(H14)),,ROUND(K14+$L$5,2))</f>
        <v>64.239999999999995</v>
      </c>
      <c r="M14" s="973">
        <f>ROUND(I14*L14,2)</f>
        <v>1284.8</v>
      </c>
      <c r="N14" s="3778">
        <f>ROUND(L14/G14,4)</f>
        <v>1.0707</v>
      </c>
      <c r="O14" s="2629" t="s">
        <v>3328</v>
      </c>
      <c r="P14" s="1648" t="s">
        <v>2848</v>
      </c>
      <c r="Q14" s="2547">
        <v>60</v>
      </c>
      <c r="R14" s="3160"/>
      <c r="S14" s="2548">
        <v>6.07</v>
      </c>
      <c r="T14" s="4577">
        <f>ROUND($S$8*S14,2)</f>
        <v>12.18</v>
      </c>
      <c r="U14" s="292">
        <f>IF(ISBLANK(O14),,R14+T14)</f>
        <v>12.18</v>
      </c>
      <c r="V14" s="3420" t="s">
        <v>2779</v>
      </c>
      <c r="W14" s="292">
        <f>IF(ISNUMBER(K14),IF(V14="Y",(K14-T14)))</f>
        <v>52.059999999999995</v>
      </c>
      <c r="X14" s="2704">
        <f>W14/G14</f>
        <v>0.86766666666666659</v>
      </c>
      <c r="Y14" s="505" t="b">
        <f>IF(V14="N",IF(ISNUMBER(R14),(R14+T14)/Q14))</f>
        <v>0</v>
      </c>
    </row>
    <row r="15" spans="1:26" ht="15" customHeight="1">
      <c r="A15" s="1197"/>
      <c r="B15" s="217" t="s">
        <v>1782</v>
      </c>
      <c r="C15" s="202"/>
      <c r="D15" s="1531"/>
      <c r="E15" s="301"/>
      <c r="F15" s="274"/>
      <c r="G15" s="1090"/>
      <c r="H15" s="1172"/>
      <c r="I15" s="270"/>
      <c r="J15" s="959"/>
      <c r="K15" s="349"/>
      <c r="L15" s="534"/>
      <c r="M15" s="973"/>
      <c r="N15" s="243"/>
      <c r="O15" s="2630"/>
      <c r="P15" s="2415"/>
      <c r="Q15" s="2415"/>
      <c r="R15" s="280"/>
      <c r="S15" s="301"/>
      <c r="T15" s="293"/>
      <c r="U15" s="293"/>
      <c r="V15" s="327"/>
      <c r="W15" s="293"/>
      <c r="X15" s="2704"/>
      <c r="Y15" s="254"/>
    </row>
    <row r="16" spans="1:26" ht="15" customHeight="1">
      <c r="A16" s="1335"/>
      <c r="B16" s="217" t="s">
        <v>1783</v>
      </c>
      <c r="C16" s="446"/>
      <c r="D16" s="1258"/>
      <c r="E16" s="1173"/>
      <c r="F16" s="479"/>
      <c r="G16" s="1091"/>
      <c r="H16" s="1172"/>
      <c r="I16" s="1092"/>
      <c r="J16" s="959"/>
      <c r="K16" s="303"/>
      <c r="L16" s="548"/>
      <c r="M16" s="961"/>
      <c r="N16" s="895"/>
      <c r="O16" s="2631"/>
      <c r="P16" s="3310"/>
      <c r="Q16" s="2389"/>
      <c r="R16" s="505"/>
      <c r="S16" s="765"/>
      <c r="T16" s="292"/>
      <c r="U16" s="292"/>
      <c r="V16" s="327"/>
      <c r="W16" s="292"/>
      <c r="X16" s="4296"/>
      <c r="Y16" s="316"/>
    </row>
    <row r="17" spans="1:25" ht="15" customHeight="1" thickBot="1">
      <c r="A17" s="1746"/>
      <c r="B17" s="1082" t="s">
        <v>95</v>
      </c>
      <c r="C17" s="361"/>
      <c r="D17" s="1094"/>
      <c r="E17" s="389"/>
      <c r="F17" s="536"/>
      <c r="G17" s="1094"/>
      <c r="H17" s="1174"/>
      <c r="I17" s="1060"/>
      <c r="J17" s="901"/>
      <c r="K17" s="1095"/>
      <c r="L17" s="901"/>
      <c r="M17" s="1096"/>
      <c r="N17" s="2003"/>
      <c r="O17" s="2774"/>
      <c r="P17" s="716"/>
      <c r="Q17" s="2697"/>
      <c r="R17" s="901"/>
      <c r="S17" s="389"/>
      <c r="T17" s="1175"/>
      <c r="U17" s="3708"/>
      <c r="V17" s="770"/>
      <c r="W17" s="1176"/>
      <c r="X17" s="4277"/>
      <c r="Y17" s="901"/>
    </row>
    <row r="18" spans="1:25" ht="15" customHeight="1" thickBot="1">
      <c r="A18" s="2207">
        <v>12003</v>
      </c>
      <c r="B18" s="1030" t="s">
        <v>1160</v>
      </c>
      <c r="C18" s="345" t="s">
        <v>2289</v>
      </c>
      <c r="D18" s="1075">
        <v>62002</v>
      </c>
      <c r="E18" s="764"/>
      <c r="F18" s="278" t="s">
        <v>1161</v>
      </c>
      <c r="G18" s="1075">
        <v>90</v>
      </c>
      <c r="H18" s="1171">
        <v>30</v>
      </c>
      <c r="I18" s="270">
        <f>ROUND(H18*G18/G18,2)</f>
        <v>30</v>
      </c>
      <c r="J18" s="438" t="s">
        <v>39</v>
      </c>
      <c r="K18" s="279">
        <v>52.83</v>
      </c>
      <c r="L18" s="534">
        <f>IF(OR(ISBLANK(K18),K18=0,H18=0,ISBLANK(H18)),,ROUND(K18+$L$5,2))</f>
        <v>52.83</v>
      </c>
      <c r="M18" s="1104">
        <f>ROUND(I18*L18,2)</f>
        <v>1584.9</v>
      </c>
      <c r="N18" s="3778">
        <f>ROUND(L18/G18,4)</f>
        <v>0.58699999999999997</v>
      </c>
      <c r="O18" s="262">
        <v>62002</v>
      </c>
      <c r="P18" s="2698" t="s">
        <v>2849</v>
      </c>
      <c r="Q18" s="273">
        <v>90</v>
      </c>
      <c r="R18" s="3656">
        <v>40.99</v>
      </c>
      <c r="S18" s="2548">
        <v>5.63</v>
      </c>
      <c r="T18" s="4451">
        <f>ROUND($S$9*S18,2)</f>
        <v>11.84</v>
      </c>
      <c r="U18" s="291">
        <f>IF(ISBLANK(O18),,R18+T18)</f>
        <v>52.83</v>
      </c>
      <c r="V18" s="3712" t="s">
        <v>2779</v>
      </c>
      <c r="W18" s="292">
        <f>IF(ISNUMBER(K18),IF(V18="Y",(K18-T18)))</f>
        <v>40.989999999999995</v>
      </c>
      <c r="X18" s="2704">
        <f>W18/G18</f>
        <v>0.45544444444444437</v>
      </c>
      <c r="Y18" s="505" t="b">
        <f>IF(V18="N",IF(ISNUMBER(R18),(R18+T18)/Q18))</f>
        <v>0</v>
      </c>
    </row>
    <row r="19" spans="1:25" ht="15" customHeight="1">
      <c r="A19" s="2148"/>
      <c r="B19" s="522" t="s">
        <v>1784</v>
      </c>
      <c r="C19" s="345" t="s">
        <v>65</v>
      </c>
      <c r="D19" s="1075"/>
      <c r="E19" s="301"/>
      <c r="F19" s="1105"/>
      <c r="G19" s="1106"/>
      <c r="H19" s="1168"/>
      <c r="I19" s="926"/>
      <c r="J19" s="1081"/>
      <c r="K19" s="349"/>
      <c r="L19" s="1097"/>
      <c r="M19" s="1107"/>
      <c r="N19" s="927"/>
      <c r="O19" s="3693"/>
      <c r="P19" s="2486"/>
      <c r="Q19" s="3659"/>
      <c r="R19" s="2667"/>
      <c r="S19" s="301"/>
      <c r="T19" s="327"/>
      <c r="U19" s="327"/>
      <c r="V19" s="291"/>
      <c r="W19" s="327"/>
      <c r="X19" s="2871"/>
      <c r="Y19" s="1079"/>
    </row>
    <row r="20" spans="1:25" ht="15" customHeight="1">
      <c r="A20" s="2175"/>
      <c r="B20" s="1099" t="s">
        <v>1785</v>
      </c>
      <c r="C20" s="547"/>
      <c r="D20" s="1531"/>
      <c r="E20" s="664"/>
      <c r="F20" s="298"/>
      <c r="G20" s="1076"/>
      <c r="H20" s="1168"/>
      <c r="I20" s="1105"/>
      <c r="J20" s="1081"/>
      <c r="K20" s="349"/>
      <c r="L20" s="1097"/>
      <c r="M20" s="1078"/>
      <c r="N20" s="927"/>
      <c r="O20" s="2631"/>
      <c r="P20" s="3310"/>
      <c r="Q20" s="3310"/>
      <c r="R20" s="931"/>
      <c r="S20" s="301"/>
      <c r="T20" s="507"/>
      <c r="U20" s="507"/>
      <c r="V20" s="327"/>
      <c r="W20" s="507"/>
      <c r="X20" s="2871"/>
      <c r="Y20" s="328"/>
    </row>
    <row r="21" spans="1:25" ht="15" customHeight="1">
      <c r="A21" s="2217"/>
      <c r="B21" s="1099" t="s">
        <v>65</v>
      </c>
      <c r="C21" s="479"/>
      <c r="D21" s="1531"/>
      <c r="E21" s="1108"/>
      <c r="F21" s="1109"/>
      <c r="G21" s="1110"/>
      <c r="H21" s="1168"/>
      <c r="I21" s="356"/>
      <c r="J21" s="924"/>
      <c r="K21" s="303"/>
      <c r="L21" s="1100"/>
      <c r="M21" s="1101"/>
      <c r="N21" s="1316"/>
      <c r="O21" s="2629"/>
      <c r="P21" s="1648"/>
      <c r="Q21" s="1648"/>
      <c r="R21" s="1045"/>
      <c r="S21" s="1108"/>
      <c r="T21" s="3400"/>
      <c r="U21" s="3658"/>
      <c r="V21" s="507"/>
      <c r="W21" s="1045"/>
      <c r="X21" s="4297"/>
      <c r="Y21" s="1051"/>
    </row>
    <row r="22" spans="1:25" ht="15" customHeight="1" thickBot="1">
      <c r="A22" s="2219"/>
      <c r="B22" s="1003" t="s">
        <v>1487</v>
      </c>
      <c r="C22" s="361"/>
      <c r="D22" s="1094"/>
      <c r="E22" s="389"/>
      <c r="F22" s="361"/>
      <c r="G22" s="1102"/>
      <c r="H22" s="1169"/>
      <c r="I22" s="1103"/>
      <c r="J22" s="416"/>
      <c r="K22" s="363"/>
      <c r="L22" s="323"/>
      <c r="M22" s="1087"/>
      <c r="N22" s="418"/>
      <c r="O22" s="2485"/>
      <c r="P22" s="325"/>
      <c r="Q22" s="325"/>
      <c r="R22" s="1088"/>
      <c r="S22" s="389"/>
      <c r="T22" s="419"/>
      <c r="U22" s="3701"/>
      <c r="V22" s="3707"/>
      <c r="W22" s="419"/>
      <c r="X22" s="4277"/>
      <c r="Y22" s="466"/>
    </row>
    <row r="23" spans="1:25" ht="15" customHeight="1" thickBot="1">
      <c r="A23" s="2207">
        <v>12004</v>
      </c>
      <c r="B23" s="1030" t="s">
        <v>1486</v>
      </c>
      <c r="C23" s="345" t="s">
        <v>2290</v>
      </c>
      <c r="D23" s="1075" t="s">
        <v>2291</v>
      </c>
      <c r="E23" s="764"/>
      <c r="F23" s="278" t="s">
        <v>1162</v>
      </c>
      <c r="G23" s="1075">
        <v>83</v>
      </c>
      <c r="H23" s="1171"/>
      <c r="I23" s="270">
        <f>ROUND(H23*G23/G23,2)</f>
        <v>0</v>
      </c>
      <c r="J23" s="438" t="s">
        <v>39</v>
      </c>
      <c r="K23" s="279">
        <v>55.2</v>
      </c>
      <c r="L23" s="534">
        <f>IF(OR(ISBLANK(K23),K23=0,H23=0,ISBLANK(H23)),,ROUND(K23+$L$5,2))</f>
        <v>0</v>
      </c>
      <c r="M23" s="973">
        <f>ROUND(I23*L23,2)</f>
        <v>0</v>
      </c>
      <c r="N23" s="3778">
        <f>ROUND(L23/G23,4)</f>
        <v>0</v>
      </c>
      <c r="O23" s="3694" t="s">
        <v>2291</v>
      </c>
      <c r="P23" s="2495" t="s">
        <v>2851</v>
      </c>
      <c r="Q23" s="2495">
        <v>83</v>
      </c>
      <c r="R23" s="3160">
        <v>34.229999999999997</v>
      </c>
      <c r="S23" s="2548">
        <v>10.45</v>
      </c>
      <c r="T23" s="4577">
        <f>ROUND($S$8*S23,2)</f>
        <v>20.97</v>
      </c>
      <c r="U23" s="291">
        <f>IF(ISBLANK(O23),,R23+T23)</f>
        <v>55.199999999999996</v>
      </c>
      <c r="V23" s="3711" t="s">
        <v>2779</v>
      </c>
      <c r="W23" s="292">
        <f>IF(ISNUMBER(K23),IF(V23="Y",(K23-T23)))</f>
        <v>34.230000000000004</v>
      </c>
      <c r="X23" s="2704">
        <f>W23/G23</f>
        <v>0.41240963855421692</v>
      </c>
      <c r="Y23" s="505" t="b">
        <f>IF(V23="N",IF(ISNUMBER(R23),(R23+T23)/Q23))</f>
        <v>0</v>
      </c>
    </row>
    <row r="24" spans="1:25" ht="15" customHeight="1">
      <c r="A24" s="2163"/>
      <c r="B24" s="522" t="s">
        <v>1786</v>
      </c>
      <c r="C24" s="274"/>
      <c r="D24" s="1075"/>
      <c r="E24" s="1111"/>
      <c r="F24" s="345"/>
      <c r="G24" s="1112"/>
      <c r="H24" s="1169"/>
      <c r="I24" s="1113"/>
      <c r="J24" s="275"/>
      <c r="K24" s="346"/>
      <c r="L24" s="252"/>
      <c r="M24" s="1114"/>
      <c r="N24" s="405"/>
      <c r="O24" s="2629"/>
      <c r="P24" s="1648"/>
      <c r="Q24" s="1648"/>
      <c r="R24" s="946"/>
      <c r="S24" s="1111"/>
      <c r="T24" s="3506"/>
      <c r="U24" s="899"/>
      <c r="V24" s="291"/>
      <c r="W24" s="1116"/>
      <c r="X24" s="2704"/>
      <c r="Y24" s="217"/>
    </row>
    <row r="25" spans="1:25" ht="15" customHeight="1">
      <c r="A25" s="2217"/>
      <c r="B25" s="1099" t="s">
        <v>1787</v>
      </c>
      <c r="C25" s="479"/>
      <c r="D25" s="1075"/>
      <c r="E25" s="1111"/>
      <c r="F25" s="345"/>
      <c r="G25" s="1112"/>
      <c r="H25" s="1177"/>
      <c r="I25" s="1113"/>
      <c r="J25" s="275"/>
      <c r="K25" s="346"/>
      <c r="L25" s="252"/>
      <c r="M25" s="1114"/>
      <c r="N25" s="405"/>
      <c r="O25" s="2417"/>
      <c r="P25" s="3378"/>
      <c r="Q25" s="1341"/>
      <c r="R25" s="946"/>
      <c r="S25" s="1111"/>
      <c r="T25" s="3506"/>
      <c r="U25" s="3660"/>
      <c r="V25" s="327"/>
      <c r="W25" s="1116"/>
      <c r="X25" s="2704"/>
      <c r="Y25" s="438"/>
    </row>
    <row r="26" spans="1:25" ht="15" customHeight="1">
      <c r="A26" s="1335"/>
      <c r="B26" s="217" t="s">
        <v>1788</v>
      </c>
      <c r="C26" s="479"/>
      <c r="D26" s="1531"/>
      <c r="E26" s="1117"/>
      <c r="F26" s="547"/>
      <c r="G26" s="1118"/>
      <c r="H26" s="1169"/>
      <c r="I26" s="1119"/>
      <c r="J26" s="914"/>
      <c r="K26" s="488"/>
      <c r="L26" s="248"/>
      <c r="M26" s="1120"/>
      <c r="N26" s="360"/>
      <c r="O26" s="2562"/>
      <c r="P26" s="3378"/>
      <c r="Q26" s="3378"/>
      <c r="R26" s="1121"/>
      <c r="S26" s="1117"/>
      <c r="T26" s="3124"/>
      <c r="U26" s="3660"/>
      <c r="V26" s="507"/>
      <c r="W26" s="1121"/>
      <c r="X26" s="4298"/>
      <c r="Y26" s="217"/>
    </row>
    <row r="27" spans="1:25" ht="15" customHeight="1" thickBot="1">
      <c r="A27" s="2219"/>
      <c r="B27" s="1003" t="s">
        <v>1485</v>
      </c>
      <c r="C27" s="361"/>
      <c r="D27" s="1094"/>
      <c r="E27" s="389"/>
      <c r="F27" s="536"/>
      <c r="G27" s="1094"/>
      <c r="H27" s="1174"/>
      <c r="I27" s="954"/>
      <c r="J27" s="901"/>
      <c r="K27" s="363"/>
      <c r="L27" s="1122"/>
      <c r="M27" s="963"/>
      <c r="N27" s="457"/>
      <c r="O27" s="2485"/>
      <c r="P27" s="325"/>
      <c r="Q27" s="325"/>
      <c r="R27" s="1058"/>
      <c r="S27" s="389"/>
      <c r="T27" s="1088"/>
      <c r="U27" s="3701"/>
      <c r="V27" s="3707"/>
      <c r="W27" s="419"/>
      <c r="X27" s="4277"/>
      <c r="Y27" s="466"/>
    </row>
    <row r="28" spans="1:25" ht="15" customHeight="1" thickBot="1">
      <c r="A28" s="2213">
        <v>12005</v>
      </c>
      <c r="B28" s="1030" t="s">
        <v>4306</v>
      </c>
      <c r="C28" s="366"/>
      <c r="D28" s="2250"/>
      <c r="E28" s="764"/>
      <c r="F28" s="527" t="s">
        <v>1489</v>
      </c>
      <c r="G28" s="1123">
        <v>96</v>
      </c>
      <c r="H28" s="1171"/>
      <c r="I28" s="262">
        <f>ROUND(H28*G28/G28,2)</f>
        <v>0</v>
      </c>
      <c r="J28" s="947" t="s">
        <v>39</v>
      </c>
      <c r="K28" s="958"/>
      <c r="L28" s="1124">
        <f>IF(OR(ISBLANK(K28),K28=0,H28=0,ISBLANK(H28)),,ROUND(K28+$L$5,2))</f>
        <v>0</v>
      </c>
      <c r="M28" s="971">
        <f>ROUND(I28*L28,2)</f>
        <v>0</v>
      </c>
      <c r="N28" s="3794">
        <f>ROUND(L28/G28,4)</f>
        <v>0</v>
      </c>
      <c r="O28" s="2562"/>
      <c r="P28" s="2056"/>
      <c r="Q28" s="273"/>
      <c r="R28" s="3657"/>
      <c r="S28" s="2548"/>
      <c r="T28" s="3667"/>
      <c r="U28" s="3700"/>
      <c r="V28" s="1452"/>
      <c r="W28" s="2656"/>
      <c r="X28" s="2825"/>
      <c r="Y28" s="1151"/>
    </row>
    <row r="29" spans="1:25" ht="15" customHeight="1">
      <c r="A29" s="2148"/>
      <c r="B29" s="760" t="s">
        <v>1789</v>
      </c>
      <c r="C29" s="202"/>
      <c r="D29" s="1531"/>
      <c r="E29" s="1125"/>
      <c r="F29" s="202"/>
      <c r="G29" s="1126"/>
      <c r="H29" s="1178"/>
      <c r="I29" s="202"/>
      <c r="J29" s="271"/>
      <c r="K29" s="334"/>
      <c r="L29" s="310"/>
      <c r="M29" s="627"/>
      <c r="N29" s="405"/>
      <c r="O29" s="1341"/>
      <c r="P29" s="2417"/>
      <c r="Q29" s="3378"/>
      <c r="R29" s="946"/>
      <c r="S29" s="1125"/>
      <c r="T29" s="3506"/>
      <c r="U29" s="3661"/>
      <c r="V29" s="3691"/>
      <c r="W29" s="1116"/>
      <c r="X29" s="2825"/>
      <c r="Y29" s="217"/>
    </row>
    <row r="30" spans="1:25" ht="15" customHeight="1">
      <c r="A30" s="2175"/>
      <c r="B30" s="1127" t="s">
        <v>1790</v>
      </c>
      <c r="C30" s="1194"/>
      <c r="D30" s="2246"/>
      <c r="E30" s="1195"/>
      <c r="F30" s="1194"/>
      <c r="G30" s="1196"/>
      <c r="H30" s="1178"/>
      <c r="I30" s="1194"/>
      <c r="J30" s="1197"/>
      <c r="K30" s="1198"/>
      <c r="L30" s="1199"/>
      <c r="M30" s="1200"/>
      <c r="N30" s="405"/>
      <c r="O30" s="2417"/>
      <c r="P30" s="3378"/>
      <c r="Q30" s="3378"/>
      <c r="R30" s="946"/>
      <c r="S30" s="1195"/>
      <c r="T30" s="3506"/>
      <c r="U30" s="899"/>
      <c r="V30" s="2656"/>
      <c r="W30" s="1201"/>
      <c r="X30" s="2951"/>
      <c r="Y30" s="219"/>
    </row>
    <row r="31" spans="1:25" ht="15" customHeight="1">
      <c r="A31" s="2175"/>
      <c r="B31" s="1127" t="s">
        <v>1791</v>
      </c>
      <c r="C31" s="202"/>
      <c r="D31" s="1531"/>
      <c r="E31" s="1125"/>
      <c r="F31" s="274"/>
      <c r="G31" s="1090"/>
      <c r="H31" s="1179"/>
      <c r="I31" s="463"/>
      <c r="J31" s="217"/>
      <c r="K31" s="1064"/>
      <c r="L31" s="532"/>
      <c r="M31" s="966"/>
      <c r="N31" s="2094"/>
      <c r="O31" s="2629"/>
      <c r="P31" s="2552"/>
      <c r="Q31" s="2552"/>
      <c r="R31" s="1116"/>
      <c r="S31" s="1125"/>
      <c r="T31" s="3506"/>
      <c r="U31" s="3662"/>
      <c r="V31" s="4142"/>
      <c r="W31" s="1116"/>
      <c r="X31" s="2825"/>
      <c r="Y31" s="217"/>
    </row>
    <row r="32" spans="1:25" ht="15" customHeight="1" thickBot="1">
      <c r="A32" s="2219"/>
      <c r="B32" s="1003" t="s">
        <v>1488</v>
      </c>
      <c r="C32" s="361"/>
      <c r="D32" s="1094"/>
      <c r="E32" s="389"/>
      <c r="F32" s="536"/>
      <c r="G32" s="1094"/>
      <c r="H32" s="1180"/>
      <c r="I32" s="954"/>
      <c r="J32" s="466"/>
      <c r="K32" s="955"/>
      <c r="L32" s="1122"/>
      <c r="M32" s="963"/>
      <c r="N32" s="457"/>
      <c r="O32" s="2485"/>
      <c r="P32" s="325"/>
      <c r="Q32" s="325"/>
      <c r="R32" s="419"/>
      <c r="S32" s="389"/>
      <c r="T32" s="1088"/>
      <c r="U32" s="419"/>
      <c r="V32" s="4443"/>
      <c r="W32" s="1088"/>
      <c r="X32" s="4444"/>
      <c r="Y32" s="466"/>
    </row>
    <row r="33" spans="1:25" ht="15" customHeight="1" thickBot="1">
      <c r="A33" s="2213">
        <v>12006</v>
      </c>
      <c r="B33" s="1030" t="s">
        <v>4310</v>
      </c>
      <c r="C33" s="366" t="s">
        <v>2289</v>
      </c>
      <c r="D33" s="2250" t="s">
        <v>3531</v>
      </c>
      <c r="E33" s="4605"/>
      <c r="F33" s="527" t="s">
        <v>3654</v>
      </c>
      <c r="G33" s="1123">
        <v>211</v>
      </c>
      <c r="H33" s="1171"/>
      <c r="I33" s="262">
        <f>ROUND(H33*G33/G33,2)</f>
        <v>0</v>
      </c>
      <c r="J33" s="947" t="s">
        <v>39</v>
      </c>
      <c r="K33" s="285">
        <v>86.81</v>
      </c>
      <c r="L33" s="1124">
        <f>IF(OR(ISBLANK(K33),K33=0,H33=0,ISBLANK(H33)),,ROUND(K33+$L$5,2))</f>
        <v>0</v>
      </c>
      <c r="M33" s="971">
        <f>ROUND(I33*L33,2)</f>
        <v>0</v>
      </c>
      <c r="N33" s="3794">
        <f>ROUND(L33/G33,4)</f>
        <v>0</v>
      </c>
      <c r="O33" s="4226" t="s">
        <v>3531</v>
      </c>
      <c r="P33" s="2590" t="s">
        <v>3654</v>
      </c>
      <c r="Q33" s="2590">
        <v>211</v>
      </c>
      <c r="R33" s="3639">
        <v>80.14</v>
      </c>
      <c r="S33" s="2548">
        <v>3.17</v>
      </c>
      <c r="T33" s="4453">
        <f>ROUND($S$9*S33,2)</f>
        <v>6.67</v>
      </c>
      <c r="U33" s="3700">
        <f>IF(ISBLANK(O33),,R33+T33)</f>
        <v>86.81</v>
      </c>
      <c r="V33" s="1452" t="s">
        <v>2779</v>
      </c>
      <c r="W33" s="2658">
        <f>IF(ISNUMBER(K33),IF(V33="Y",(K33-T33)))</f>
        <v>80.14</v>
      </c>
      <c r="X33" s="2825">
        <f>W33/G33</f>
        <v>0.37981042654028435</v>
      </c>
      <c r="Y33" s="1151" t="b">
        <f>IF(V33="N",IF(ISNUMBER(R33),(R33+T33)/Q33))</f>
        <v>0</v>
      </c>
    </row>
    <row r="34" spans="1:25" ht="15" customHeight="1">
      <c r="A34" s="2148"/>
      <c r="B34" s="760" t="s">
        <v>4312</v>
      </c>
      <c r="C34" s="202"/>
      <c r="D34" s="1196"/>
      <c r="E34" s="1125"/>
      <c r="F34" s="202"/>
      <c r="G34" s="1126"/>
      <c r="H34" s="1178"/>
      <c r="I34" s="202"/>
      <c r="J34" s="271"/>
      <c r="K34" s="334"/>
      <c r="L34" s="310"/>
      <c r="M34" s="627"/>
      <c r="N34" s="405"/>
      <c r="O34" s="3046"/>
      <c r="P34" s="2420"/>
      <c r="Q34" s="2420"/>
      <c r="R34" s="946"/>
      <c r="S34" s="1125"/>
      <c r="T34" s="3506"/>
      <c r="U34" s="3661"/>
      <c r="V34" s="3691"/>
      <c r="W34" s="1116"/>
      <c r="X34" s="2825"/>
      <c r="Y34" s="217"/>
    </row>
    <row r="35" spans="1:25" ht="15" customHeight="1" thickBot="1">
      <c r="A35" s="2219"/>
      <c r="B35" s="1003" t="s">
        <v>4311</v>
      </c>
      <c r="C35" s="361"/>
      <c r="D35" s="1156"/>
      <c r="E35" s="389"/>
      <c r="F35" s="536"/>
      <c r="G35" s="1094"/>
      <c r="H35" s="1180"/>
      <c r="I35" s="954"/>
      <c r="J35" s="466"/>
      <c r="K35" s="955"/>
      <c r="L35" s="1122"/>
      <c r="M35" s="963"/>
      <c r="N35" s="457"/>
      <c r="O35" s="2485"/>
      <c r="P35" s="325"/>
      <c r="Q35" s="325"/>
      <c r="R35" s="419"/>
      <c r="S35" s="389"/>
      <c r="T35" s="1088"/>
      <c r="U35" s="3701"/>
      <c r="V35" s="2730"/>
      <c r="W35" s="419"/>
      <c r="X35" s="4444"/>
      <c r="Y35" s="466"/>
    </row>
    <row r="36" spans="1:25" ht="15" customHeight="1" thickBot="1">
      <c r="A36" s="2213">
        <v>12007</v>
      </c>
      <c r="B36" s="1456" t="s">
        <v>1792</v>
      </c>
      <c r="C36" s="366" t="s">
        <v>4507</v>
      </c>
      <c r="D36" s="1112">
        <v>3397</v>
      </c>
      <c r="E36" s="764"/>
      <c r="F36" s="527"/>
      <c r="G36" s="1123"/>
      <c r="H36" s="1171"/>
      <c r="I36" s="262"/>
      <c r="J36" s="947"/>
      <c r="K36" s="285"/>
      <c r="L36" s="1124"/>
      <c r="M36" s="971"/>
      <c r="N36" s="3794"/>
      <c r="O36" s="2562"/>
      <c r="P36" s="2055"/>
      <c r="Q36" s="2055"/>
      <c r="R36" s="3657"/>
      <c r="S36" s="2548" t="s">
        <v>65</v>
      </c>
      <c r="T36" s="3668"/>
      <c r="U36" s="3700"/>
      <c r="V36" s="3365"/>
      <c r="W36" s="2656"/>
      <c r="X36" s="2825"/>
      <c r="Y36" s="1151"/>
    </row>
    <row r="37" spans="1:25" ht="15" customHeight="1">
      <c r="A37" s="2148"/>
      <c r="B37" s="760" t="s">
        <v>1793</v>
      </c>
      <c r="C37" s="202"/>
      <c r="D37" s="5671"/>
      <c r="E37" s="1125"/>
      <c r="F37" s="202"/>
      <c r="G37" s="1126"/>
      <c r="H37" s="1178"/>
      <c r="I37" s="202"/>
      <c r="J37" s="271"/>
      <c r="K37" s="334"/>
      <c r="L37" s="310"/>
      <c r="M37" s="627"/>
      <c r="N37" s="405"/>
      <c r="O37" s="2562"/>
      <c r="P37" s="2055"/>
      <c r="Q37" s="2055"/>
      <c r="R37" s="946"/>
      <c r="S37" s="1125"/>
      <c r="T37" s="3506"/>
      <c r="U37" s="899"/>
      <c r="V37" s="2656"/>
      <c r="W37" s="1116"/>
      <c r="X37" s="2825"/>
      <c r="Y37" s="217"/>
    </row>
    <row r="38" spans="1:25" ht="15" customHeight="1">
      <c r="A38" s="1197"/>
      <c r="B38" s="219" t="s">
        <v>1794</v>
      </c>
      <c r="C38" s="1194"/>
      <c r="D38" s="5671"/>
      <c r="E38" s="1195"/>
      <c r="F38" s="1194"/>
      <c r="G38" s="1196"/>
      <c r="H38" s="1178"/>
      <c r="I38" s="1194"/>
      <c r="J38" s="1197"/>
      <c r="K38" s="1198"/>
      <c r="L38" s="1199"/>
      <c r="M38" s="1200"/>
      <c r="N38" s="405"/>
      <c r="O38" s="2562"/>
      <c r="P38" s="2055"/>
      <c r="Q38" s="2055"/>
      <c r="R38" s="946"/>
      <c r="S38" s="1195"/>
      <c r="T38" s="3506"/>
      <c r="U38" s="3689"/>
      <c r="V38" s="2656"/>
      <c r="W38" s="1201"/>
      <c r="X38" s="2951"/>
      <c r="Y38" s="219"/>
    </row>
    <row r="39" spans="1:25" ht="15" customHeight="1">
      <c r="A39" s="2175"/>
      <c r="B39" s="1127" t="s">
        <v>65</v>
      </c>
      <c r="C39" s="202"/>
      <c r="D39" s="5672"/>
      <c r="E39" s="1125"/>
      <c r="F39" s="274"/>
      <c r="G39" s="1090"/>
      <c r="H39" s="1179"/>
      <c r="I39" s="463"/>
      <c r="J39" s="217"/>
      <c r="K39" s="1064"/>
      <c r="L39" s="532"/>
      <c r="M39" s="966"/>
      <c r="N39" s="2094"/>
      <c r="O39" s="2516"/>
      <c r="P39" s="2423"/>
      <c r="Q39" s="2423"/>
      <c r="R39" s="1116"/>
      <c r="S39" s="1125"/>
      <c r="T39" s="3506"/>
      <c r="U39" s="3689"/>
      <c r="V39" s="2656"/>
      <c r="W39" s="1116"/>
      <c r="X39" s="2825"/>
      <c r="Y39" s="217"/>
    </row>
    <row r="40" spans="1:25" ht="15" customHeight="1" thickBot="1">
      <c r="A40" s="2219"/>
      <c r="B40" s="1003" t="s">
        <v>1490</v>
      </c>
      <c r="C40" s="361"/>
      <c r="D40" s="5673"/>
      <c r="E40" s="389"/>
      <c r="F40" s="536"/>
      <c r="G40" s="1129"/>
      <c r="H40" s="1180"/>
      <c r="I40" s="954"/>
      <c r="J40" s="466"/>
      <c r="K40" s="955"/>
      <c r="L40" s="1122"/>
      <c r="M40" s="963"/>
      <c r="N40" s="457"/>
      <c r="O40" s="2485"/>
      <c r="P40" s="325"/>
      <c r="Q40" s="325"/>
      <c r="R40" s="458"/>
      <c r="S40" s="389"/>
      <c r="T40" s="1088"/>
      <c r="U40" s="3701"/>
      <c r="V40" s="3706"/>
      <c r="W40" s="419"/>
      <c r="X40" s="4277"/>
      <c r="Y40" s="466"/>
    </row>
    <row r="41" spans="1:25" ht="15" customHeight="1" thickBot="1">
      <c r="A41" s="2213">
        <v>12008</v>
      </c>
      <c r="B41" s="2124" t="s">
        <v>1491</v>
      </c>
      <c r="C41" s="366" t="s">
        <v>2292</v>
      </c>
      <c r="D41" s="5674">
        <v>43277</v>
      </c>
      <c r="E41" s="764"/>
      <c r="F41" s="273" t="s">
        <v>1202</v>
      </c>
      <c r="G41" s="1130">
        <v>80</v>
      </c>
      <c r="H41" s="1171"/>
      <c r="I41" s="1131">
        <f>ROUND(H41*G41/G41,2)</f>
        <v>0</v>
      </c>
      <c r="J41" s="920" t="s">
        <v>39</v>
      </c>
      <c r="K41" s="958">
        <v>69.2</v>
      </c>
      <c r="L41" s="1132">
        <f>IF(OR(ISBLANK(K41),K41=0,H41=0,ISBLANK(H41)),,ROUND(K41+$L$5,2))</f>
        <v>0</v>
      </c>
      <c r="M41" s="971">
        <f>ROUND(I41*L41,2)</f>
        <v>0</v>
      </c>
      <c r="N41" s="3794">
        <f>ROUND(L41/G41,4)</f>
        <v>0</v>
      </c>
      <c r="O41" s="2562">
        <v>43277</v>
      </c>
      <c r="P41" s="2055" t="s">
        <v>1202</v>
      </c>
      <c r="Q41" s="2055">
        <v>80</v>
      </c>
      <c r="R41" s="3639">
        <v>0</v>
      </c>
      <c r="S41" s="3643">
        <v>6.25</v>
      </c>
      <c r="T41" s="4452">
        <f>ROUND($S$9*S41,2)</f>
        <v>13.15</v>
      </c>
      <c r="U41" s="3664">
        <f>IF(ISBLANK(O41),,R41+T41)</f>
        <v>13.15</v>
      </c>
      <c r="V41" s="3655" t="s">
        <v>2779</v>
      </c>
      <c r="W41" s="2656">
        <f>IF(ISNUMBER(K41),IF(V41="Y",(K41-T41)))</f>
        <v>56.050000000000004</v>
      </c>
      <c r="X41" s="2704">
        <f>W41/G41</f>
        <v>0.70062500000000005</v>
      </c>
      <c r="Y41" s="505" t="b">
        <f>IF(V41="N",IF(ISNUMBER(R41),(R41+T41)/Q41))</f>
        <v>0</v>
      </c>
    </row>
    <row r="42" spans="1:25" ht="15" customHeight="1">
      <c r="A42" s="2148"/>
      <c r="B42" s="760" t="s">
        <v>1795</v>
      </c>
      <c r="C42" s="202"/>
      <c r="D42" s="2246"/>
      <c r="E42" s="301"/>
      <c r="F42" s="298"/>
      <c r="G42" s="1076"/>
      <c r="H42" s="1183"/>
      <c r="I42" s="1105"/>
      <c r="J42" s="1081"/>
      <c r="K42" s="349"/>
      <c r="L42" s="1097"/>
      <c r="M42" s="1098"/>
      <c r="N42" s="927"/>
      <c r="O42" s="2575"/>
      <c r="P42" s="2577"/>
      <c r="Q42" s="2563"/>
      <c r="R42" s="328"/>
      <c r="S42" s="301"/>
      <c r="T42" s="3669"/>
      <c r="U42" s="3692"/>
      <c r="V42" s="3685"/>
      <c r="W42" s="327"/>
      <c r="X42" s="2704"/>
      <c r="Y42" s="505" t="s">
        <v>65</v>
      </c>
    </row>
    <row r="43" spans="1:25" ht="15" customHeight="1">
      <c r="A43" s="2175"/>
      <c r="B43" s="1127" t="s">
        <v>1796</v>
      </c>
      <c r="C43" s="202"/>
      <c r="D43" s="1531"/>
      <c r="E43" s="301"/>
      <c r="F43" s="1109"/>
      <c r="G43" s="1110"/>
      <c r="H43" s="1184"/>
      <c r="I43" s="926"/>
      <c r="J43" s="1051"/>
      <c r="K43" s="286"/>
      <c r="L43" s="1100"/>
      <c r="M43" s="1098"/>
      <c r="N43" s="927"/>
      <c r="O43" s="2575"/>
      <c r="P43" s="2327"/>
      <c r="Q43" s="3391"/>
      <c r="R43" s="931"/>
      <c r="S43" s="301"/>
      <c r="T43" s="3670"/>
      <c r="U43" s="3277"/>
      <c r="V43" s="2656"/>
      <c r="W43" s="327"/>
      <c r="X43" s="2704"/>
      <c r="Y43" s="505" t="s">
        <v>65</v>
      </c>
    </row>
    <row r="44" spans="1:25" ht="15" customHeight="1" thickBot="1">
      <c r="A44" s="2219"/>
      <c r="B44" s="1003" t="s">
        <v>1492</v>
      </c>
      <c r="C44" s="361"/>
      <c r="D44" s="5675"/>
      <c r="E44" s="389"/>
      <c r="F44" s="536"/>
      <c r="G44" s="1094"/>
      <c r="H44" s="1180"/>
      <c r="I44" s="954"/>
      <c r="J44" s="466"/>
      <c r="K44" s="955"/>
      <c r="L44" s="1122"/>
      <c r="M44" s="963"/>
      <c r="N44" s="457"/>
      <c r="O44" s="2485"/>
      <c r="P44" s="325"/>
      <c r="Q44" s="325"/>
      <c r="R44" s="458"/>
      <c r="S44" s="389"/>
      <c r="T44" s="1088"/>
      <c r="U44" s="1221"/>
      <c r="V44" s="1244"/>
      <c r="W44" s="1088"/>
      <c r="X44" s="4277"/>
      <c r="Y44" s="466"/>
    </row>
    <row r="45" spans="1:25" ht="15" customHeight="1" thickBot="1">
      <c r="A45" s="2213">
        <v>12009</v>
      </c>
      <c r="B45" s="2124" t="s">
        <v>1493</v>
      </c>
      <c r="C45" s="366" t="s">
        <v>2289</v>
      </c>
      <c r="D45" s="1112" t="s">
        <v>3416</v>
      </c>
      <c r="E45" s="764"/>
      <c r="F45" s="527" t="s">
        <v>1495</v>
      </c>
      <c r="G45" s="1123">
        <v>221</v>
      </c>
      <c r="H45" s="1171"/>
      <c r="I45" s="262">
        <f>ROUND(H45*G45/G45,2)</f>
        <v>0</v>
      </c>
      <c r="J45" s="947" t="s">
        <v>39</v>
      </c>
      <c r="K45" s="285">
        <v>86.59</v>
      </c>
      <c r="L45" s="1124">
        <f>IF(OR(ISBLANK(K45),K45=0,H45=0,ISBLANK(H45)),,ROUND(K45+$L$5,2))</f>
        <v>0</v>
      </c>
      <c r="M45" s="971">
        <f>ROUND(I45*L45,2)</f>
        <v>0</v>
      </c>
      <c r="N45" s="3794">
        <f>ROUND(L45/G45,4)</f>
        <v>0</v>
      </c>
      <c r="O45" s="2783" t="s">
        <v>2293</v>
      </c>
      <c r="P45" s="2586" t="s">
        <v>2852</v>
      </c>
      <c r="Q45" s="2586">
        <v>221</v>
      </c>
      <c r="R45" s="3639">
        <v>75.61</v>
      </c>
      <c r="S45" s="2548">
        <v>5.22</v>
      </c>
      <c r="T45" s="4453">
        <f>ROUND($S$9*S45,2)</f>
        <v>10.98</v>
      </c>
      <c r="U45" s="3675">
        <f>IF(ISBLANK(O45),,R45+T45)</f>
        <v>86.59</v>
      </c>
      <c r="V45" s="3716" t="s">
        <v>2779</v>
      </c>
      <c r="W45" s="2658">
        <f>IF(ISNUMBER(K45),IF(V45="Y",(K45-T45)))</f>
        <v>75.61</v>
      </c>
      <c r="X45" s="2704">
        <f>W45/G45</f>
        <v>0.34212669683257918</v>
      </c>
      <c r="Y45" s="505" t="b">
        <f>IF(V45="N",IF(ISNUMBER(R45),(R45+T45)/Q45))</f>
        <v>0</v>
      </c>
    </row>
    <row r="46" spans="1:25" ht="15" customHeight="1">
      <c r="A46" s="2148"/>
      <c r="B46" s="760" t="s">
        <v>1797</v>
      </c>
      <c r="C46" s="202"/>
      <c r="D46" s="2246"/>
      <c r="E46" s="1125"/>
      <c r="F46" s="202"/>
      <c r="G46" s="1126"/>
      <c r="H46" s="1178"/>
      <c r="I46" s="202"/>
      <c r="J46" s="271"/>
      <c r="K46" s="334"/>
      <c r="L46" s="310"/>
      <c r="M46" s="627"/>
      <c r="N46" s="405"/>
      <c r="O46" s="3046"/>
      <c r="P46" s="2420"/>
      <c r="Q46" s="2420"/>
      <c r="R46" s="946"/>
      <c r="S46" s="1125"/>
      <c r="T46" s="3506"/>
      <c r="U46" s="899"/>
      <c r="V46" s="1271"/>
      <c r="W46" s="1116"/>
      <c r="X46" s="2704"/>
      <c r="Y46" s="217"/>
    </row>
    <row r="47" spans="1:25" ht="15" customHeight="1">
      <c r="A47" s="2175"/>
      <c r="B47" s="1127" t="s">
        <v>1798</v>
      </c>
      <c r="C47" s="202"/>
      <c r="D47" s="1531"/>
      <c r="E47" s="1125"/>
      <c r="F47" s="274"/>
      <c r="G47" s="1090"/>
      <c r="H47" s="1179"/>
      <c r="I47" s="463"/>
      <c r="J47" s="217"/>
      <c r="K47" s="1064"/>
      <c r="L47" s="532"/>
      <c r="M47" s="966"/>
      <c r="N47" s="2094"/>
      <c r="O47" s="2573"/>
      <c r="P47" s="2419"/>
      <c r="Q47" s="2499"/>
      <c r="R47" s="1057"/>
      <c r="S47" s="1125"/>
      <c r="T47" s="3506"/>
      <c r="U47" s="3690"/>
      <c r="V47" s="3691"/>
      <c r="W47" s="1116"/>
      <c r="X47" s="2704"/>
      <c r="Y47" s="217"/>
    </row>
    <row r="48" spans="1:25" ht="15" customHeight="1" thickBot="1">
      <c r="A48" s="2219"/>
      <c r="B48" s="1003" t="s">
        <v>1494</v>
      </c>
      <c r="C48" s="361"/>
      <c r="D48" s="1094"/>
      <c r="E48" s="389"/>
      <c r="F48" s="536"/>
      <c r="G48" s="1094"/>
      <c r="H48" s="1180"/>
      <c r="I48" s="954"/>
      <c r="J48" s="466"/>
      <c r="K48" s="955"/>
      <c r="L48" s="1122"/>
      <c r="M48" s="963"/>
      <c r="N48" s="457"/>
      <c r="O48" s="2485"/>
      <c r="P48" s="325"/>
      <c r="Q48" s="325"/>
      <c r="R48" s="458"/>
      <c r="S48" s="389"/>
      <c r="T48" s="1088"/>
      <c r="U48" s="1221"/>
      <c r="V48" s="1244"/>
      <c r="W48" s="1088"/>
      <c r="X48" s="4277"/>
      <c r="Y48" s="466"/>
    </row>
    <row r="49" spans="1:25" ht="15" customHeight="1" thickBot="1">
      <c r="A49" s="2213">
        <v>12010</v>
      </c>
      <c r="B49" s="1030" t="s">
        <v>3742</v>
      </c>
      <c r="C49" s="366" t="s">
        <v>2294</v>
      </c>
      <c r="D49" s="2250">
        <v>130018</v>
      </c>
      <c r="E49" s="764"/>
      <c r="F49" s="273" t="s">
        <v>1496</v>
      </c>
      <c r="G49" s="1130">
        <v>100</v>
      </c>
      <c r="H49" s="1171"/>
      <c r="I49" s="1131">
        <f>ROUND(H49*G49/G49,2)</f>
        <v>0</v>
      </c>
      <c r="J49" s="920" t="s">
        <v>39</v>
      </c>
      <c r="K49" s="958">
        <v>81.7</v>
      </c>
      <c r="L49" s="1132">
        <f>IF(OR(ISBLANK(K49),K49=0,H49=0,ISBLANK(H49)),,ROUND(K49+$L$5,2))</f>
        <v>0</v>
      </c>
      <c r="M49" s="971">
        <f>ROUND(I49*L49,2)</f>
        <v>0</v>
      </c>
      <c r="N49" s="3794">
        <f>ROUND(L49/G49,4)</f>
        <v>0</v>
      </c>
      <c r="O49" s="2783" t="s">
        <v>2853</v>
      </c>
      <c r="P49" s="2586" t="s">
        <v>2854</v>
      </c>
      <c r="Q49" s="2586">
        <v>100</v>
      </c>
      <c r="R49" s="3639">
        <v>76.44</v>
      </c>
      <c r="S49" s="3643">
        <v>2.5</v>
      </c>
      <c r="T49" s="4592">
        <f>ROUND($Y$8*S49,2)</f>
        <v>5.26</v>
      </c>
      <c r="U49" s="3684">
        <f>IF(ISBLANK(O49),,R49+T49)</f>
        <v>81.7</v>
      </c>
      <c r="V49" s="3649" t="s">
        <v>2779</v>
      </c>
      <c r="W49" s="2658">
        <f>IF(ISNUMBER(K49),IF(V49="Y",(K49-T49)))</f>
        <v>76.44</v>
      </c>
      <c r="X49" s="2871">
        <f>W49/G49</f>
        <v>0.76439999999999997</v>
      </c>
      <c r="Y49" s="1079" t="b">
        <f>IF(V49="N",IF(ISNUMBER(R49),(R49+T49)/Q49))</f>
        <v>0</v>
      </c>
    </row>
    <row r="50" spans="1:25" ht="15" customHeight="1">
      <c r="A50" s="2148"/>
      <c r="B50" s="760" t="s">
        <v>1799</v>
      </c>
      <c r="C50" s="202" t="s">
        <v>65</v>
      </c>
      <c r="D50" s="1196"/>
      <c r="E50" s="301"/>
      <c r="F50" s="1109" t="s">
        <v>89</v>
      </c>
      <c r="G50" s="1110" t="s">
        <v>65</v>
      </c>
      <c r="H50" s="1183"/>
      <c r="I50" s="1105" t="s">
        <v>65</v>
      </c>
      <c r="J50" s="924" t="s">
        <v>65</v>
      </c>
      <c r="K50" s="303"/>
      <c r="L50" s="1100" t="s">
        <v>65</v>
      </c>
      <c r="M50" s="1098" t="s">
        <v>65</v>
      </c>
      <c r="N50" s="927" t="s">
        <v>65</v>
      </c>
      <c r="O50" s="3046"/>
      <c r="P50" s="2420"/>
      <c r="Q50" s="2420"/>
      <c r="R50" s="931"/>
      <c r="S50" s="301" t="s">
        <v>65</v>
      </c>
      <c r="T50" s="3669" t="s">
        <v>65</v>
      </c>
      <c r="U50" s="3560"/>
      <c r="V50" s="327"/>
      <c r="W50" s="327" t="s">
        <v>65</v>
      </c>
      <c r="X50" s="2704" t="s">
        <v>65</v>
      </c>
      <c r="Y50" s="505" t="s">
        <v>65</v>
      </c>
    </row>
    <row r="51" spans="1:25" ht="15" customHeight="1">
      <c r="A51" s="2175"/>
      <c r="B51" s="1127" t="s">
        <v>1800</v>
      </c>
      <c r="C51" s="202"/>
      <c r="D51" s="5672"/>
      <c r="E51" s="1125"/>
      <c r="F51" s="274"/>
      <c r="G51" s="1090"/>
      <c r="H51" s="1179"/>
      <c r="I51" s="463"/>
      <c r="J51" s="217"/>
      <c r="K51" s="1064"/>
      <c r="L51" s="532"/>
      <c r="M51" s="966"/>
      <c r="N51" s="2094"/>
      <c r="O51" s="3046"/>
      <c r="P51" s="2420"/>
      <c r="Q51" s="2420"/>
      <c r="R51" s="1057"/>
      <c r="S51" s="1125"/>
      <c r="T51" s="3506"/>
      <c r="U51" s="899"/>
      <c r="V51" s="2313"/>
      <c r="W51" s="1116"/>
      <c r="X51" s="2704"/>
      <c r="Y51" s="217"/>
    </row>
    <row r="52" spans="1:25" ht="15" customHeight="1" thickBot="1">
      <c r="A52" s="2219"/>
      <c r="B52" s="1003" t="s">
        <v>1215</v>
      </c>
      <c r="C52" s="361"/>
      <c r="D52" s="5673"/>
      <c r="E52" s="389"/>
      <c r="F52" s="536"/>
      <c r="G52" s="1094"/>
      <c r="H52" s="1180"/>
      <c r="I52" s="954"/>
      <c r="J52" s="466"/>
      <c r="K52" s="955"/>
      <c r="L52" s="1122"/>
      <c r="M52" s="963"/>
      <c r="N52" s="457"/>
      <c r="O52" s="2485"/>
      <c r="P52" s="325"/>
      <c r="Q52" s="325"/>
      <c r="R52" s="458"/>
      <c r="S52" s="389"/>
      <c r="T52" s="1088"/>
      <c r="U52" s="3701"/>
      <c r="V52" s="3702"/>
      <c r="W52" s="419"/>
      <c r="X52" s="4277"/>
      <c r="Y52" s="466"/>
    </row>
    <row r="53" spans="1:25" ht="15" customHeight="1" thickBot="1">
      <c r="A53" s="2213">
        <v>12011</v>
      </c>
      <c r="B53" s="1456" t="s">
        <v>1801</v>
      </c>
      <c r="C53" s="366" t="s">
        <v>4049</v>
      </c>
      <c r="D53" s="5676">
        <v>10000043949</v>
      </c>
      <c r="E53" s="764"/>
      <c r="F53" s="273" t="s">
        <v>1979</v>
      </c>
      <c r="G53" s="1130">
        <v>100</v>
      </c>
      <c r="H53" s="1171"/>
      <c r="I53" s="1131">
        <f>ROUND(H53*G53/G53,2)</f>
        <v>0</v>
      </c>
      <c r="J53" s="920" t="s">
        <v>39</v>
      </c>
      <c r="K53" s="958">
        <v>58.87</v>
      </c>
      <c r="L53" s="1132">
        <f>IF(OR(ISBLANK(K53),K53=0,H53=0,ISBLANK(H53)),,ROUND(K53+$L$5,2))</f>
        <v>0</v>
      </c>
      <c r="M53" s="971">
        <f>ROUND(I53*L53,2)</f>
        <v>0</v>
      </c>
      <c r="N53" s="3794">
        <f>ROUND(L53/G53,4)</f>
        <v>0</v>
      </c>
      <c r="O53" s="2562"/>
      <c r="P53" s="2055"/>
      <c r="Q53" s="2055"/>
      <c r="R53" s="3657"/>
      <c r="S53" s="3643"/>
      <c r="T53" s="3634"/>
      <c r="U53" s="3688"/>
      <c r="V53" s="3649"/>
      <c r="W53" s="2656"/>
      <c r="X53" s="2825"/>
      <c r="Y53" s="1151"/>
    </row>
    <row r="54" spans="1:25" ht="15" customHeight="1">
      <c r="A54" s="2148"/>
      <c r="B54" s="760" t="s">
        <v>1802</v>
      </c>
      <c r="C54" s="202" t="s">
        <v>65</v>
      </c>
      <c r="D54" s="5677"/>
      <c r="E54" s="301"/>
      <c r="F54" s="1109" t="s">
        <v>89</v>
      </c>
      <c r="G54" s="1110" t="s">
        <v>65</v>
      </c>
      <c r="H54" s="1183"/>
      <c r="I54" s="1105" t="s">
        <v>65</v>
      </c>
      <c r="J54" s="924" t="s">
        <v>65</v>
      </c>
      <c r="K54" s="303"/>
      <c r="L54" s="1100" t="s">
        <v>65</v>
      </c>
      <c r="M54" s="1098" t="s">
        <v>65</v>
      </c>
      <c r="N54" s="927" t="s">
        <v>65</v>
      </c>
      <c r="O54" s="2575"/>
      <c r="P54" s="2336"/>
      <c r="Q54" s="2336"/>
      <c r="R54" s="931"/>
      <c r="S54" s="301" t="s">
        <v>65</v>
      </c>
      <c r="T54" s="3669" t="s">
        <v>65</v>
      </c>
      <c r="U54" s="3560"/>
      <c r="V54" s="292"/>
      <c r="W54" s="327" t="s">
        <v>65</v>
      </c>
      <c r="X54" s="2704" t="s">
        <v>65</v>
      </c>
      <c r="Y54" s="505" t="s">
        <v>65</v>
      </c>
    </row>
    <row r="55" spans="1:25" ht="15" customHeight="1">
      <c r="A55" s="2175"/>
      <c r="B55" s="1127" t="s">
        <v>1803</v>
      </c>
      <c r="C55" s="202"/>
      <c r="D55" s="1075"/>
      <c r="E55" s="1125"/>
      <c r="F55" s="274"/>
      <c r="G55" s="1090"/>
      <c r="H55" s="1179"/>
      <c r="I55" s="463"/>
      <c r="J55" s="217"/>
      <c r="K55" s="1064"/>
      <c r="L55" s="532"/>
      <c r="M55" s="966"/>
      <c r="N55" s="2094"/>
      <c r="O55" s="2575"/>
      <c r="P55" s="2336"/>
      <c r="Q55" s="2336"/>
      <c r="R55" s="1057"/>
      <c r="S55" s="1125"/>
      <c r="T55" s="3506"/>
      <c r="U55" s="3677"/>
      <c r="V55" s="3687"/>
      <c r="W55" s="1116"/>
      <c r="X55" s="2704"/>
      <c r="Y55" s="217"/>
    </row>
    <row r="56" spans="1:25" ht="15" customHeight="1" thickBot="1">
      <c r="A56" s="2219"/>
      <c r="B56" s="1003" t="s">
        <v>1804</v>
      </c>
      <c r="C56" s="361"/>
      <c r="D56" s="1094"/>
      <c r="E56" s="389"/>
      <c r="F56" s="536"/>
      <c r="G56" s="1094"/>
      <c r="H56" s="1180"/>
      <c r="I56" s="954"/>
      <c r="J56" s="466"/>
      <c r="K56" s="955"/>
      <c r="L56" s="1122"/>
      <c r="M56" s="963"/>
      <c r="N56" s="457"/>
      <c r="O56" s="3695"/>
      <c r="P56" s="2426"/>
      <c r="Q56" s="2426"/>
      <c r="R56" s="458"/>
      <c r="S56" s="389"/>
      <c r="T56" s="1088"/>
      <c r="U56" s="2599"/>
      <c r="V56" s="3686"/>
      <c r="W56" s="419"/>
      <c r="X56" s="4277"/>
      <c r="Y56" s="466"/>
    </row>
    <row r="57" spans="1:25" ht="15" customHeight="1" thickBot="1">
      <c r="A57" s="2213">
        <v>12012</v>
      </c>
      <c r="B57" s="2124" t="s">
        <v>1497</v>
      </c>
      <c r="C57" s="366" t="s">
        <v>2295</v>
      </c>
      <c r="D57" s="1075">
        <v>86585</v>
      </c>
      <c r="E57" s="764"/>
      <c r="F57" s="527" t="s">
        <v>1813</v>
      </c>
      <c r="G57" s="1123">
        <v>144</v>
      </c>
      <c r="H57" s="1171"/>
      <c r="I57" s="262">
        <f>ROUND(H57*G57/G57,2)</f>
        <v>0</v>
      </c>
      <c r="J57" s="947" t="s">
        <v>39</v>
      </c>
      <c r="K57" s="285"/>
      <c r="L57" s="1124">
        <f>IF(OR(ISBLANK(K57),K57=0,H57=0,ISBLANK(H57)),,ROUND(K57+$L$5,2))</f>
        <v>0</v>
      </c>
      <c r="M57" s="971">
        <f>ROUND(I57*L57,2)</f>
        <v>0</v>
      </c>
      <c r="N57" s="3794">
        <f>ROUND(L57/G57,4)</f>
        <v>0</v>
      </c>
      <c r="O57" s="2417"/>
      <c r="P57" s="2326"/>
      <c r="Q57" s="2326"/>
      <c r="R57" s="3639"/>
      <c r="S57" s="2548"/>
      <c r="T57" s="3668"/>
      <c r="U57" s="3700"/>
      <c r="V57" s="3717"/>
      <c r="W57" s="2658"/>
      <c r="X57" s="2825"/>
      <c r="Y57" s="1151"/>
    </row>
    <row r="58" spans="1:25" ht="15" customHeight="1">
      <c r="A58" s="2148"/>
      <c r="B58" s="760" t="s">
        <v>1805</v>
      </c>
      <c r="C58" s="1133" t="s">
        <v>65</v>
      </c>
      <c r="D58" s="1531"/>
      <c r="E58" s="1125"/>
      <c r="F58" s="202"/>
      <c r="G58" s="1126"/>
      <c r="H58" s="1178"/>
      <c r="I58" s="202"/>
      <c r="J58" s="271"/>
      <c r="K58" s="334"/>
      <c r="L58" s="310"/>
      <c r="M58" s="627"/>
      <c r="N58" s="405"/>
      <c r="O58" s="2562"/>
      <c r="P58" s="2055"/>
      <c r="Q58" s="2055"/>
      <c r="R58" s="946"/>
      <c r="S58" s="1125"/>
      <c r="T58" s="3506"/>
      <c r="U58" s="2576"/>
      <c r="V58" s="3703"/>
      <c r="W58" s="1116"/>
      <c r="X58" s="2704"/>
      <c r="Y58" s="217"/>
    </row>
    <row r="59" spans="1:25" ht="15" customHeight="1">
      <c r="A59" s="5047"/>
      <c r="B59" s="4931" t="s">
        <v>1806</v>
      </c>
      <c r="C59" s="5273" t="s">
        <v>65</v>
      </c>
      <c r="D59" s="4913"/>
      <c r="E59" s="5045"/>
      <c r="F59" s="4912"/>
      <c r="G59" s="4913"/>
      <c r="H59" s="5275"/>
      <c r="I59" s="5276"/>
      <c r="J59" s="4931"/>
      <c r="K59" s="5277"/>
      <c r="L59" s="5278"/>
      <c r="M59" s="5279"/>
      <c r="N59" s="2094"/>
      <c r="O59" s="2562"/>
      <c r="P59" s="2556"/>
      <c r="Q59" s="3938"/>
      <c r="R59" s="5280"/>
      <c r="S59" s="5045"/>
      <c r="T59" s="5281"/>
      <c r="U59" s="3683"/>
      <c r="V59" s="1798"/>
      <c r="W59" s="5051"/>
      <c r="X59" s="5282"/>
      <c r="Y59" s="4931"/>
    </row>
    <row r="60" spans="1:25" ht="15" customHeight="1" thickBot="1">
      <c r="A60" s="3488"/>
      <c r="B60" s="388" t="s">
        <v>1498</v>
      </c>
      <c r="C60" s="5272"/>
      <c r="D60" s="1156"/>
      <c r="E60" s="1083"/>
      <c r="F60" s="425"/>
      <c r="G60" s="1156"/>
      <c r="H60" s="1180"/>
      <c r="I60" s="341"/>
      <c r="J60" s="466"/>
      <c r="K60" s="955"/>
      <c r="L60" s="553"/>
      <c r="M60" s="956"/>
      <c r="N60" s="472"/>
      <c r="O60" s="1712"/>
      <c r="P60" s="1644"/>
      <c r="Q60" s="425"/>
      <c r="R60" s="849"/>
      <c r="S60" s="1083"/>
      <c r="T60" s="2599"/>
      <c r="U60" s="1222"/>
      <c r="V60" s="1242"/>
      <c r="W60" s="1221"/>
      <c r="X60" s="2878"/>
      <c r="Y60" s="4930"/>
    </row>
    <row r="61" spans="1:25" ht="15" customHeight="1" thickBot="1">
      <c r="A61" s="2213">
        <v>12013</v>
      </c>
      <c r="B61" s="1030" t="s">
        <v>3832</v>
      </c>
      <c r="C61" s="366" t="s">
        <v>2289</v>
      </c>
      <c r="D61" s="2250">
        <v>70060</v>
      </c>
      <c r="E61" s="764"/>
      <c r="F61" s="273" t="s">
        <v>3830</v>
      </c>
      <c r="G61" s="1130">
        <v>72</v>
      </c>
      <c r="H61" s="1171">
        <v>50</v>
      </c>
      <c r="I61" s="1131">
        <f>ROUND(H61*G61/G61,2)</f>
        <v>50</v>
      </c>
      <c r="J61" s="920" t="s">
        <v>39</v>
      </c>
      <c r="K61" s="958">
        <v>85.05</v>
      </c>
      <c r="L61" s="1132">
        <f>IF(OR(ISBLANK(K61),K61=0,H61=0,ISBLANK(H61)),,ROUND(K61+$L$5,2))</f>
        <v>85.05</v>
      </c>
      <c r="M61" s="971">
        <f>ROUND(I61*L61,2)</f>
        <v>4252.5</v>
      </c>
      <c r="N61" s="3794">
        <f>ROUND(L61/G61,4)</f>
        <v>1.1813</v>
      </c>
      <c r="O61" s="2783">
        <v>70060</v>
      </c>
      <c r="P61" s="273" t="s">
        <v>3830</v>
      </c>
      <c r="Q61" s="1130">
        <v>72</v>
      </c>
      <c r="R61" s="3639">
        <v>75.58</v>
      </c>
      <c r="S61" s="3643">
        <v>4.5</v>
      </c>
      <c r="T61" s="5472">
        <f>ROUND($S$9*S61,2)</f>
        <v>9.4700000000000006</v>
      </c>
      <c r="U61" s="3684">
        <f>IF(ISBLANK(O61),,R61+T61)</f>
        <v>85.05</v>
      </c>
      <c r="V61" s="3649" t="s">
        <v>2779</v>
      </c>
      <c r="W61" s="2658">
        <f>IF(ISNUMBER(K61),IF(V61="Y",(K61-T61)))</f>
        <v>75.58</v>
      </c>
      <c r="X61" s="2871">
        <f>W61/G61</f>
        <v>1.0497222222222222</v>
      </c>
      <c r="Y61" s="1079" t="b">
        <f>IF(V61="N",IF(ISNUMBER(R61),(R61+T61)/Q61))</f>
        <v>0</v>
      </c>
    </row>
    <row r="62" spans="1:25" ht="15" customHeight="1">
      <c r="A62" s="3304"/>
      <c r="B62" s="760" t="s">
        <v>3828</v>
      </c>
      <c r="C62" s="5270"/>
      <c r="D62" s="1258"/>
      <c r="E62" s="2260"/>
      <c r="F62" s="1257"/>
      <c r="G62" s="1258"/>
      <c r="H62" s="1179"/>
      <c r="I62" s="2261"/>
      <c r="J62" s="1260"/>
      <c r="K62" s="4144"/>
      <c r="L62" s="2262"/>
      <c r="M62" s="2263"/>
      <c r="N62" s="1529"/>
      <c r="O62" s="2562"/>
      <c r="P62" s="2556"/>
      <c r="Q62" s="3938"/>
      <c r="R62" s="2264"/>
      <c r="S62" s="2260"/>
      <c r="T62" s="3682"/>
      <c r="U62" s="2576"/>
      <c r="V62" s="1798"/>
      <c r="W62" s="1454"/>
      <c r="X62" s="4276"/>
      <c r="Y62" s="3770"/>
    </row>
    <row r="63" spans="1:25" ht="15" customHeight="1">
      <c r="A63" s="3304"/>
      <c r="B63" s="1127" t="s">
        <v>3829</v>
      </c>
      <c r="C63" s="5270"/>
      <c r="D63" s="1258"/>
      <c r="E63" s="2260"/>
      <c r="F63" s="1257"/>
      <c r="G63" s="1258"/>
      <c r="H63" s="1179"/>
      <c r="I63" s="2261"/>
      <c r="J63" s="1260"/>
      <c r="K63" s="4144"/>
      <c r="L63" s="2262"/>
      <c r="M63" s="2263"/>
      <c r="N63" s="1529"/>
      <c r="O63" s="2562"/>
      <c r="P63" s="2556"/>
      <c r="Q63" s="3938"/>
      <c r="R63" s="2264"/>
      <c r="S63" s="2260"/>
      <c r="T63" s="3682"/>
      <c r="U63" s="2576"/>
      <c r="V63" s="1798"/>
      <c r="W63" s="1454"/>
      <c r="X63" s="4276"/>
      <c r="Y63" s="3770"/>
    </row>
    <row r="64" spans="1:25" ht="15" customHeight="1" thickBot="1">
      <c r="A64" s="416"/>
      <c r="B64" s="1003" t="s">
        <v>3831</v>
      </c>
      <c r="C64" s="5271"/>
      <c r="D64" s="1094"/>
      <c r="E64" s="389"/>
      <c r="F64" s="536"/>
      <c r="G64" s="1094"/>
      <c r="H64" s="1180"/>
      <c r="I64" s="954"/>
      <c r="J64" s="466"/>
      <c r="K64" s="955"/>
      <c r="L64" s="1122"/>
      <c r="M64" s="963"/>
      <c r="N64" s="457"/>
      <c r="O64" s="1712"/>
      <c r="P64" s="1644"/>
      <c r="Q64" s="425"/>
      <c r="R64" s="458"/>
      <c r="S64" s="389"/>
      <c r="T64" s="1088"/>
      <c r="U64" s="1222"/>
      <c r="V64" s="1242"/>
      <c r="W64" s="419"/>
      <c r="X64" s="4277"/>
      <c r="Y64" s="466"/>
    </row>
    <row r="65" spans="1:25" ht="15" customHeight="1" thickBot="1">
      <c r="A65" s="2213">
        <v>12014</v>
      </c>
      <c r="B65" s="1030" t="s">
        <v>3835</v>
      </c>
      <c r="C65" s="366" t="s">
        <v>2289</v>
      </c>
      <c r="D65" s="2250">
        <v>70085</v>
      </c>
      <c r="E65" s="764"/>
      <c r="F65" s="273" t="s">
        <v>3833</v>
      </c>
      <c r="G65" s="1130">
        <v>72</v>
      </c>
      <c r="H65" s="1171"/>
      <c r="I65" s="1131">
        <f>ROUND(H65*G65/G65,2)</f>
        <v>0</v>
      </c>
      <c r="J65" s="920" t="s">
        <v>39</v>
      </c>
      <c r="K65" s="958">
        <v>82.6</v>
      </c>
      <c r="L65" s="1132">
        <f>IF(OR(ISBLANK(K65),K65=0,H65=0,ISBLANK(H65)),,ROUND(K65+$L$5,2))</f>
        <v>0</v>
      </c>
      <c r="M65" s="971">
        <f>ROUND(I65*L65,2)</f>
        <v>0</v>
      </c>
      <c r="N65" s="3794">
        <f>ROUND(L65/G65,4)</f>
        <v>0</v>
      </c>
      <c r="O65" s="2783">
        <v>70085</v>
      </c>
      <c r="P65" s="273" t="s">
        <v>3833</v>
      </c>
      <c r="Q65" s="1130">
        <v>72</v>
      </c>
      <c r="R65" s="3639">
        <v>73.13</v>
      </c>
      <c r="S65" s="3643">
        <v>4.5</v>
      </c>
      <c r="T65" s="5472">
        <f>ROUND($S$9*S65,2)</f>
        <v>9.4700000000000006</v>
      </c>
      <c r="U65" s="3684">
        <f>IF(ISBLANK(O65),,R65+T65)</f>
        <v>82.6</v>
      </c>
      <c r="V65" s="3649" t="s">
        <v>2779</v>
      </c>
      <c r="W65" s="2658">
        <f>IF(ISNUMBER(K65),IF(V65="Y",(K65-T65)))</f>
        <v>73.13</v>
      </c>
      <c r="X65" s="2871">
        <f>W65/G65</f>
        <v>1.0156944444444445</v>
      </c>
      <c r="Y65" s="1079" t="b">
        <f>IF(V65="N",IF(ISNUMBER(R65),(R65+T65)/Q65))</f>
        <v>0</v>
      </c>
    </row>
    <row r="66" spans="1:25" ht="15" customHeight="1">
      <c r="A66" s="3304"/>
      <c r="B66" s="760" t="s">
        <v>3834</v>
      </c>
      <c r="C66" s="5270"/>
      <c r="D66" s="1258"/>
      <c r="E66" s="2260"/>
      <c r="F66" s="1257"/>
      <c r="G66" s="1258"/>
      <c r="H66" s="1179"/>
      <c r="I66" s="2261"/>
      <c r="J66" s="1260"/>
      <c r="K66" s="4144"/>
      <c r="L66" s="2262"/>
      <c r="M66" s="2263"/>
      <c r="N66" s="1529"/>
      <c r="O66" s="2562"/>
      <c r="P66" s="2556"/>
      <c r="Q66" s="3938"/>
      <c r="R66" s="2264"/>
      <c r="S66" s="2260"/>
      <c r="T66" s="3682"/>
      <c r="U66" s="2576"/>
      <c r="V66" s="1798"/>
      <c r="W66" s="1454"/>
      <c r="X66" s="4276"/>
      <c r="Y66" s="3770"/>
    </row>
    <row r="67" spans="1:25" ht="15" customHeight="1">
      <c r="A67" s="3304"/>
      <c r="B67" s="1127" t="s">
        <v>3829</v>
      </c>
      <c r="C67" s="5270"/>
      <c r="D67" s="1258"/>
      <c r="E67" s="2260"/>
      <c r="F67" s="1257"/>
      <c r="G67" s="1258"/>
      <c r="H67" s="1179"/>
      <c r="I67" s="2261"/>
      <c r="J67" s="1260"/>
      <c r="K67" s="4144"/>
      <c r="L67" s="2262"/>
      <c r="M67" s="2263"/>
      <c r="N67" s="1529"/>
      <c r="O67" s="2562"/>
      <c r="P67" s="2556"/>
      <c r="Q67" s="3938"/>
      <c r="R67" s="2264"/>
      <c r="S67" s="2260"/>
      <c r="T67" s="3682"/>
      <c r="U67" s="2576"/>
      <c r="V67" s="1798"/>
      <c r="W67" s="1454"/>
      <c r="X67" s="4276"/>
      <c r="Y67" s="3770"/>
    </row>
    <row r="68" spans="1:25" ht="15" customHeight="1" thickBot="1">
      <c r="A68" s="2240"/>
      <c r="B68" s="218" t="s">
        <v>1563</v>
      </c>
      <c r="C68" s="5271"/>
      <c r="D68" s="1094"/>
      <c r="E68" s="389"/>
      <c r="F68" s="536"/>
      <c r="G68" s="1094"/>
      <c r="H68" s="1180"/>
      <c r="I68" s="954"/>
      <c r="J68" s="466"/>
      <c r="K68" s="955"/>
      <c r="L68" s="1122"/>
      <c r="M68" s="963"/>
      <c r="N68" s="457"/>
      <c r="O68" s="1712"/>
      <c r="P68" s="1644"/>
      <c r="Q68" s="425"/>
      <c r="R68" s="458"/>
      <c r="S68" s="389"/>
      <c r="T68" s="1088"/>
      <c r="U68" s="1222"/>
      <c r="V68" s="1242"/>
      <c r="W68" s="419"/>
      <c r="X68" s="4277"/>
      <c r="Y68" s="466"/>
    </row>
    <row r="69" spans="1:25" ht="15" customHeight="1" thickBot="1">
      <c r="A69" s="2220">
        <v>12015</v>
      </c>
      <c r="B69" s="1030" t="s">
        <v>3891</v>
      </c>
      <c r="C69" s="366" t="s">
        <v>3888</v>
      </c>
      <c r="D69" s="2250">
        <v>860</v>
      </c>
      <c r="E69" s="764"/>
      <c r="F69" s="273" t="s">
        <v>3889</v>
      </c>
      <c r="G69" s="1130">
        <v>48</v>
      </c>
      <c r="H69" s="1171"/>
      <c r="I69" s="1131">
        <f>ROUND(H69*G69/G69,2)</f>
        <v>0</v>
      </c>
      <c r="J69" s="920" t="s">
        <v>39</v>
      </c>
      <c r="K69" s="958">
        <v>49.44</v>
      </c>
      <c r="L69" s="1132">
        <f>IF(OR(ISBLANK(K69),K69=0,H69=0,ISBLANK(H69)),,ROUND(K69+$L$5,2))</f>
        <v>0</v>
      </c>
      <c r="M69" s="971">
        <f>ROUND(I69*L69,2)</f>
        <v>0</v>
      </c>
      <c r="N69" s="3794">
        <f>ROUND(L69/G69,4)</f>
        <v>0</v>
      </c>
      <c r="O69" s="2783">
        <v>860</v>
      </c>
      <c r="P69" s="273" t="s">
        <v>3889</v>
      </c>
      <c r="Q69" s="1130">
        <v>48</v>
      </c>
      <c r="R69" s="3639">
        <v>42.2</v>
      </c>
      <c r="S69" s="3643">
        <v>3.61</v>
      </c>
      <c r="T69" s="4576">
        <f>ROUND($S$8*S69,2)</f>
        <v>7.24</v>
      </c>
      <c r="U69" s="3684">
        <f>IF(ISBLANK(O69),,R69+T69)</f>
        <v>49.440000000000005</v>
      </c>
      <c r="V69" s="3649" t="s">
        <v>2779</v>
      </c>
      <c r="W69" s="2658">
        <f>IF(ISNUMBER(K69),IF(V69="Y",(K69-T69)))</f>
        <v>42.199999999999996</v>
      </c>
      <c r="X69" s="2871">
        <f>W69/G69</f>
        <v>0.87916666666666654</v>
      </c>
      <c r="Y69" s="1079" t="b">
        <f>IF(V69="N",IF(ISNUMBER(R69),(R69+T69)/Q69))</f>
        <v>0</v>
      </c>
    </row>
    <row r="70" spans="1:25" ht="15" customHeight="1">
      <c r="A70" s="2212"/>
      <c r="B70" s="760" t="s">
        <v>3890</v>
      </c>
      <c r="C70" s="3391"/>
      <c r="D70" s="3515"/>
      <c r="E70" s="3502"/>
      <c r="F70" s="3378"/>
      <c r="G70" s="3515"/>
      <c r="H70" s="1577"/>
      <c r="I70" s="3378"/>
      <c r="J70" s="3404"/>
      <c r="K70" s="3606"/>
      <c r="L70" s="3408"/>
      <c r="M70" s="3409"/>
      <c r="N70" s="1529"/>
      <c r="O70" s="2719"/>
      <c r="P70" s="5352"/>
      <c r="Q70" s="3515"/>
      <c r="R70" s="3456"/>
      <c r="S70" s="3502"/>
      <c r="T70" s="3506"/>
      <c r="U70" s="3506"/>
      <c r="V70" s="3507"/>
      <c r="W70" s="3506"/>
      <c r="X70" s="4207"/>
      <c r="Y70" s="3404"/>
    </row>
    <row r="71" spans="1:25" ht="15" customHeight="1">
      <c r="A71" s="2212"/>
      <c r="B71" s="1127" t="s">
        <v>3829</v>
      </c>
      <c r="C71" s="3391"/>
      <c r="D71" s="3515"/>
      <c r="E71" s="3502"/>
      <c r="F71" s="3378"/>
      <c r="G71" s="3515"/>
      <c r="H71" s="1577"/>
      <c r="I71" s="3378"/>
      <c r="J71" s="3404"/>
      <c r="K71" s="3606"/>
      <c r="L71" s="3408"/>
      <c r="M71" s="3409"/>
      <c r="N71" s="1529"/>
      <c r="O71" s="2719"/>
      <c r="P71" s="5352"/>
      <c r="Q71" s="3515"/>
      <c r="R71" s="3456"/>
      <c r="S71" s="3502"/>
      <c r="T71" s="3506"/>
      <c r="U71" s="3506"/>
      <c r="V71" s="3507"/>
      <c r="W71" s="3506"/>
      <c r="X71" s="4207"/>
      <c r="Y71" s="3404"/>
    </row>
    <row r="72" spans="1:25" ht="15" customHeight="1" thickBot="1">
      <c r="A72" s="1317"/>
      <c r="B72" s="218" t="s">
        <v>1563</v>
      </c>
      <c r="C72" s="361"/>
      <c r="D72" s="1094"/>
      <c r="E72" s="389"/>
      <c r="F72" s="536"/>
      <c r="G72" s="1094"/>
      <c r="H72" s="1246"/>
      <c r="I72" s="536"/>
      <c r="J72" s="901"/>
      <c r="K72" s="1140"/>
      <c r="L72" s="1122"/>
      <c r="M72" s="364"/>
      <c r="N72" s="457"/>
      <c r="O72" s="2569"/>
      <c r="P72" s="5355"/>
      <c r="Q72" s="1094"/>
      <c r="R72" s="325"/>
      <c r="S72" s="389"/>
      <c r="T72" s="1088"/>
      <c r="U72" s="1088"/>
      <c r="V72" s="3281"/>
      <c r="W72" s="1088"/>
      <c r="X72" s="4277"/>
      <c r="Y72" s="901"/>
    </row>
    <row r="73" spans="1:25" ht="15" customHeight="1" thickBot="1">
      <c r="A73" s="2220">
        <v>12016</v>
      </c>
      <c r="B73" s="1030" t="s">
        <v>3892</v>
      </c>
      <c r="C73" s="366" t="s">
        <v>3888</v>
      </c>
      <c r="D73" s="2250">
        <v>847</v>
      </c>
      <c r="E73" s="764"/>
      <c r="F73" s="273" t="s">
        <v>3889</v>
      </c>
      <c r="G73" s="1130">
        <v>48</v>
      </c>
      <c r="H73" s="1171"/>
      <c r="I73" s="1131">
        <f>ROUND(H73*G73/G73,2)</f>
        <v>0</v>
      </c>
      <c r="J73" s="920" t="s">
        <v>39</v>
      </c>
      <c r="K73" s="958">
        <v>49.92</v>
      </c>
      <c r="L73" s="1132">
        <f>IF(OR(ISBLANK(K73),K73=0,H73=0,ISBLANK(H73)),,ROUND(K73+$L$5,2))</f>
        <v>0</v>
      </c>
      <c r="M73" s="971">
        <f>ROUND(I73*L73,2)</f>
        <v>0</v>
      </c>
      <c r="N73" s="3794">
        <f>ROUND(L73/G73,4)</f>
        <v>0</v>
      </c>
      <c r="O73" s="5542">
        <v>847</v>
      </c>
      <c r="P73" s="273" t="s">
        <v>3889</v>
      </c>
      <c r="Q73" s="1130">
        <v>48</v>
      </c>
      <c r="R73" s="3639">
        <v>43.78</v>
      </c>
      <c r="S73" s="3643">
        <v>2.92</v>
      </c>
      <c r="T73" s="4592">
        <f>ROUND($Y$8*S73,2)</f>
        <v>6.14</v>
      </c>
      <c r="U73" s="3684">
        <f>IF(ISBLANK(O73),,R73+T73)</f>
        <v>49.92</v>
      </c>
      <c r="V73" s="3649" t="s">
        <v>2779</v>
      </c>
      <c r="W73" s="2658">
        <f>IF(ISNUMBER(K73),IF(V73="Y",(K73-T73)))</f>
        <v>43.78</v>
      </c>
      <c r="X73" s="2871">
        <f>W73/G73</f>
        <v>0.91208333333333336</v>
      </c>
      <c r="Y73" s="1079" t="b">
        <f>IF(V73="N",IF(ISNUMBER(R73),(R73+T73)/Q73))</f>
        <v>0</v>
      </c>
    </row>
    <row r="74" spans="1:25" ht="15" customHeight="1">
      <c r="A74" s="2212"/>
      <c r="B74" s="760" t="s">
        <v>3890</v>
      </c>
      <c r="C74" s="3391"/>
      <c r="D74" s="3515"/>
      <c r="E74" s="3502"/>
      <c r="F74" s="3378"/>
      <c r="G74" s="3515"/>
      <c r="H74" s="1577"/>
      <c r="I74" s="3378"/>
      <c r="J74" s="3404"/>
      <c r="K74" s="3606"/>
      <c r="L74" s="3408"/>
      <c r="M74" s="3409"/>
      <c r="N74" s="1529"/>
      <c r="O74" s="2719"/>
      <c r="P74" s="5352"/>
      <c r="Q74" s="3515"/>
      <c r="R74" s="3456"/>
      <c r="S74" s="3502"/>
      <c r="T74" s="3506"/>
      <c r="U74" s="3506"/>
      <c r="V74" s="3507"/>
      <c r="W74" s="3506"/>
      <c r="X74" s="4207"/>
      <c r="Y74" s="3404"/>
    </row>
    <row r="75" spans="1:25" ht="15" customHeight="1">
      <c r="A75" s="2212"/>
      <c r="B75" s="1127" t="s">
        <v>3829</v>
      </c>
      <c r="C75" s="3391"/>
      <c r="D75" s="3515"/>
      <c r="E75" s="3502"/>
      <c r="F75" s="3378"/>
      <c r="G75" s="3515"/>
      <c r="H75" s="1577"/>
      <c r="I75" s="3378"/>
      <c r="J75" s="3404"/>
      <c r="K75" s="3606"/>
      <c r="L75" s="3408"/>
      <c r="M75" s="3409"/>
      <c r="N75" s="1529"/>
      <c r="O75" s="2719"/>
      <c r="P75" s="5352"/>
      <c r="Q75" s="3515"/>
      <c r="R75" s="3456"/>
      <c r="S75" s="3502"/>
      <c r="T75" s="3506"/>
      <c r="U75" s="3506"/>
      <c r="V75" s="3507"/>
      <c r="W75" s="3506"/>
      <c r="X75" s="4207"/>
      <c r="Y75" s="3404"/>
    </row>
    <row r="76" spans="1:25" ht="15" customHeight="1" thickBot="1">
      <c r="A76" s="1317"/>
      <c r="B76" s="218" t="s">
        <v>1563</v>
      </c>
      <c r="C76" s="361"/>
      <c r="D76" s="1094"/>
      <c r="E76" s="389"/>
      <c r="F76" s="536"/>
      <c r="G76" s="1094"/>
      <c r="H76" s="1246"/>
      <c r="I76" s="536"/>
      <c r="J76" s="901"/>
      <c r="K76" s="1140"/>
      <c r="L76" s="1122"/>
      <c r="M76" s="364"/>
      <c r="N76" s="457"/>
      <c r="O76" s="2569"/>
      <c r="P76" s="5355"/>
      <c r="Q76" s="1094"/>
      <c r="R76" s="325"/>
      <c r="S76" s="389"/>
      <c r="T76" s="1088"/>
      <c r="U76" s="1088"/>
      <c r="V76" s="3281"/>
      <c r="W76" s="1088"/>
      <c r="X76" s="4277"/>
      <c r="Y76" s="901"/>
    </row>
    <row r="77" spans="1:25" ht="15" customHeight="1" thickBot="1">
      <c r="A77" s="2159">
        <v>12017</v>
      </c>
      <c r="B77" s="221" t="s">
        <v>3720</v>
      </c>
      <c r="C77" s="1447" t="s">
        <v>3713</v>
      </c>
      <c r="D77" s="2250">
        <v>134000</v>
      </c>
      <c r="E77" s="3609"/>
      <c r="F77" s="1447" t="s">
        <v>3719</v>
      </c>
      <c r="G77" s="2246">
        <v>72</v>
      </c>
      <c r="H77" s="1171"/>
      <c r="I77" s="270">
        <f>ROUND(H77*G77/G77,2)</f>
        <v>0</v>
      </c>
      <c r="J77" s="438" t="s">
        <v>39</v>
      </c>
      <c r="K77" s="279">
        <v>71.099999999999994</v>
      </c>
      <c r="L77" s="534">
        <f>IF(OR(ISBLANK(K77),K77=0,H77=0,ISBLANK(H77)),,ROUND(K77+$L$5,2))</f>
        <v>0</v>
      </c>
      <c r="M77" s="973">
        <f>ROUND(I77*L77,2)</f>
        <v>0</v>
      </c>
      <c r="N77" s="3778">
        <f>ROUND(L77/G77,4)</f>
        <v>0</v>
      </c>
      <c r="O77" s="1092" t="s">
        <v>3718</v>
      </c>
      <c r="P77" s="1849" t="s">
        <v>3719</v>
      </c>
      <c r="Q77" s="1849">
        <v>72</v>
      </c>
      <c r="R77" s="3160">
        <v>52.17</v>
      </c>
      <c r="S77" s="2548">
        <v>9</v>
      </c>
      <c r="T77" s="5486">
        <f>ROUND($Y$8*S77,2)</f>
        <v>18.93</v>
      </c>
      <c r="U77" s="3671">
        <f>IF(ISBLANK(O77),,R77+T77)</f>
        <v>71.099999999999994</v>
      </c>
      <c r="V77" s="3676" t="s">
        <v>2778</v>
      </c>
      <c r="W77" s="292" t="b">
        <f>IF(ISNUMBER(K77),IF(V77="Y",(K77-T77)))</f>
        <v>0</v>
      </c>
      <c r="X77" s="2704">
        <f>W77/G77</f>
        <v>0</v>
      </c>
      <c r="Y77" s="505">
        <f>IF(V77="N",IF(ISNUMBER(R77),(R77+T77)/Q77))</f>
        <v>0.98749999999999993</v>
      </c>
    </row>
    <row r="78" spans="1:25" ht="15" customHeight="1">
      <c r="A78" s="2215"/>
      <c r="B78" s="3770" t="s">
        <v>3394</v>
      </c>
      <c r="C78" s="791"/>
      <c r="D78" s="1258"/>
      <c r="E78" s="2260"/>
      <c r="F78" s="791"/>
      <c r="G78" s="4693"/>
      <c r="H78" s="4694"/>
      <c r="I78" s="791"/>
      <c r="J78" s="1335"/>
      <c r="K78" s="792"/>
      <c r="L78" s="793"/>
      <c r="M78" s="4695"/>
      <c r="N78" s="2781"/>
      <c r="O78" s="2261"/>
      <c r="P78" s="1257"/>
      <c r="Q78" s="1257"/>
      <c r="R78" s="3682"/>
      <c r="S78" s="2260"/>
      <c r="T78" s="3682"/>
      <c r="U78" s="3682"/>
      <c r="V78" s="4405"/>
      <c r="W78" s="3682"/>
      <c r="X78" s="4276"/>
      <c r="Y78" s="1334"/>
    </row>
    <row r="79" spans="1:25" ht="15" customHeight="1" thickBot="1">
      <c r="A79" s="936"/>
      <c r="B79" s="901" t="s">
        <v>3688</v>
      </c>
      <c r="C79" s="361"/>
      <c r="D79" s="1094"/>
      <c r="E79" s="389"/>
      <c r="F79" s="361"/>
      <c r="G79" s="1102"/>
      <c r="H79" s="4139"/>
      <c r="I79" s="361"/>
      <c r="J79" s="416"/>
      <c r="K79" s="363"/>
      <c r="L79" s="323"/>
      <c r="M79" s="630"/>
      <c r="N79" s="418"/>
      <c r="O79" s="954"/>
      <c r="P79" s="536"/>
      <c r="Q79" s="536"/>
      <c r="R79" s="1088"/>
      <c r="S79" s="389"/>
      <c r="T79" s="1088"/>
      <c r="U79" s="1088"/>
      <c r="V79" s="3281"/>
      <c r="W79" s="1088"/>
      <c r="X79" s="4277"/>
      <c r="Y79" s="901"/>
    </row>
    <row r="80" spans="1:25" ht="15" customHeight="1" thickBot="1">
      <c r="A80" s="2159">
        <v>12018</v>
      </c>
      <c r="B80" s="221" t="s">
        <v>4207</v>
      </c>
      <c r="C80" s="1447" t="s">
        <v>4208</v>
      </c>
      <c r="D80" s="2250">
        <v>10292</v>
      </c>
      <c r="E80" s="3609"/>
      <c r="F80" s="1447" t="s">
        <v>4206</v>
      </c>
      <c r="G80" s="2246">
        <v>48</v>
      </c>
      <c r="H80" s="1171"/>
      <c r="I80" s="270">
        <f>ROUND(H80*G80/G80,2)</f>
        <v>0</v>
      </c>
      <c r="J80" s="438" t="s">
        <v>39</v>
      </c>
      <c r="K80" s="279">
        <v>80.14</v>
      </c>
      <c r="L80" s="534">
        <f>IF(OR(ISBLANK(K80),K80=0,H80=0,ISBLANK(H80)),,ROUND(K80+$L$5,2))</f>
        <v>0</v>
      </c>
      <c r="M80" s="973">
        <f>ROUND(I80*L80,2)</f>
        <v>0</v>
      </c>
      <c r="N80" s="3778">
        <f>ROUND(L80/G80,4)</f>
        <v>0</v>
      </c>
      <c r="O80" s="1092" t="s">
        <v>3718</v>
      </c>
      <c r="P80" s="1849" t="s">
        <v>4206</v>
      </c>
      <c r="Q80" s="1849">
        <v>48</v>
      </c>
      <c r="R80" s="3160">
        <v>75.45</v>
      </c>
      <c r="S80" s="2548">
        <v>2.23</v>
      </c>
      <c r="T80" s="5472">
        <f>ROUND($S$9*S80,2)</f>
        <v>4.6900000000000004</v>
      </c>
      <c r="U80" s="3671">
        <f>IF(ISBLANK(O80),,R80+T80)</f>
        <v>80.14</v>
      </c>
      <c r="V80" s="3676" t="s">
        <v>2778</v>
      </c>
      <c r="W80" s="292" t="b">
        <f>IF(ISNUMBER(K80),IF(V80="Y",(K80-T80)))</f>
        <v>0</v>
      </c>
      <c r="X80" s="2704">
        <f>W80/G80</f>
        <v>0</v>
      </c>
      <c r="Y80" s="505">
        <f>IF(V80="N",IF(ISNUMBER(R80),(R80+T80)/Q80))</f>
        <v>1.6695833333333334</v>
      </c>
    </row>
    <row r="81" spans="1:25" ht="15" customHeight="1">
      <c r="A81" s="2215"/>
      <c r="B81" s="3770" t="s">
        <v>4210</v>
      </c>
      <c r="C81" s="791"/>
      <c r="D81" s="1258"/>
      <c r="E81" s="2260"/>
      <c r="F81" s="791"/>
      <c r="G81" s="4693"/>
      <c r="H81" s="4694"/>
      <c r="I81" s="791"/>
      <c r="J81" s="1335"/>
      <c r="K81" s="792"/>
      <c r="L81" s="793"/>
      <c r="M81" s="4695"/>
      <c r="N81" s="2781"/>
      <c r="O81" s="2261"/>
      <c r="P81" s="1257"/>
      <c r="Q81" s="1257"/>
      <c r="R81" s="3682"/>
      <c r="S81" s="2260"/>
      <c r="T81" s="3682"/>
      <c r="U81" s="3682"/>
      <c r="V81" s="4405"/>
      <c r="W81" s="3682"/>
      <c r="X81" s="4276"/>
      <c r="Y81" s="1334"/>
    </row>
    <row r="82" spans="1:25" ht="15" customHeight="1" thickBot="1">
      <c r="A82" s="936"/>
      <c r="B82" s="901" t="s">
        <v>4215</v>
      </c>
      <c r="C82" s="361"/>
      <c r="D82" s="1094"/>
      <c r="E82" s="389"/>
      <c r="F82" s="361"/>
      <c r="G82" s="1102"/>
      <c r="H82" s="4139"/>
      <c r="I82" s="361"/>
      <c r="J82" s="416"/>
      <c r="K82" s="363"/>
      <c r="L82" s="323"/>
      <c r="M82" s="630"/>
      <c r="N82" s="418"/>
      <c r="O82" s="954"/>
      <c r="P82" s="536"/>
      <c r="Q82" s="536"/>
      <c r="R82" s="1088"/>
      <c r="S82" s="389"/>
      <c r="T82" s="1088"/>
      <c r="U82" s="1088"/>
      <c r="V82" s="3281"/>
      <c r="W82" s="1088"/>
      <c r="X82" s="4277"/>
      <c r="Y82" s="901"/>
    </row>
    <row r="83" spans="1:25" ht="15" customHeight="1" thickBot="1">
      <c r="A83" s="2159">
        <v>12019</v>
      </c>
      <c r="B83" s="4095" t="s">
        <v>4209</v>
      </c>
      <c r="C83" s="1447" t="s">
        <v>4208</v>
      </c>
      <c r="D83" s="2250">
        <v>10206</v>
      </c>
      <c r="E83" s="3609"/>
      <c r="F83" s="1447" t="s">
        <v>4470</v>
      </c>
      <c r="G83" s="2246">
        <v>48</v>
      </c>
      <c r="H83" s="1171"/>
      <c r="I83" s="2437">
        <f>ROUND(H83*G83/G83,2)</f>
        <v>0</v>
      </c>
      <c r="J83" s="3770" t="s">
        <v>39</v>
      </c>
      <c r="K83" s="4071">
        <v>76.040000000000006</v>
      </c>
      <c r="L83" s="4014">
        <f>IF(OR(ISBLANK(K83),K83=0,H83=0,ISBLANK(H83)),,ROUND(K83+$L$5,2))</f>
        <v>0</v>
      </c>
      <c r="M83" s="2643">
        <f>ROUND(I83*L83,2)</f>
        <v>0</v>
      </c>
      <c r="N83" s="3778">
        <f>ROUND(L83/G83,4)</f>
        <v>0</v>
      </c>
      <c r="O83" s="2783">
        <v>10206</v>
      </c>
      <c r="P83" s="273" t="s">
        <v>4470</v>
      </c>
      <c r="Q83" s="1130">
        <v>48</v>
      </c>
      <c r="R83" s="3639">
        <v>71.349999999999994</v>
      </c>
      <c r="S83" s="3643">
        <v>2.23</v>
      </c>
      <c r="T83" s="5472">
        <f>ROUND($S$9*S83,2)</f>
        <v>4.6900000000000004</v>
      </c>
      <c r="U83" s="3684">
        <f>IF(ISBLANK(O83),,R83+T83)</f>
        <v>76.039999999999992</v>
      </c>
      <c r="V83" s="3649" t="s">
        <v>2779</v>
      </c>
      <c r="W83" s="2658">
        <f>IF(ISNUMBER(K83),IF(V83="Y",(K83-T83)))</f>
        <v>71.350000000000009</v>
      </c>
      <c r="X83" s="2871">
        <f>W83/G83</f>
        <v>1.4864583333333334</v>
      </c>
      <c r="Y83" s="1079" t="b">
        <f>IF(V83="N",IF(ISNUMBER(R83),(R83+T83)/Q83))</f>
        <v>0</v>
      </c>
    </row>
    <row r="84" spans="1:25" ht="15" customHeight="1">
      <c r="A84" s="2215"/>
      <c r="B84" s="3770" t="s">
        <v>4210</v>
      </c>
      <c r="C84" s="791"/>
      <c r="D84" s="876"/>
      <c r="E84" s="2260"/>
      <c r="F84" s="791"/>
      <c r="G84" s="4693"/>
      <c r="H84" s="4694"/>
      <c r="I84" s="791"/>
      <c r="J84" s="1335"/>
      <c r="K84" s="792"/>
      <c r="L84" s="793"/>
      <c r="M84" s="4695"/>
      <c r="N84" s="2781"/>
      <c r="O84" s="2261"/>
      <c r="P84" s="1257"/>
      <c r="Q84" s="1257"/>
      <c r="R84" s="3682"/>
      <c r="S84" s="2260"/>
      <c r="T84" s="3682"/>
      <c r="U84" s="3682"/>
      <c r="V84" s="4405"/>
      <c r="W84" s="3682"/>
      <c r="X84" s="4276"/>
      <c r="Y84" s="1334"/>
    </row>
    <row r="85" spans="1:25" ht="15" customHeight="1" thickBot="1">
      <c r="A85" s="936"/>
      <c r="B85" s="901" t="s">
        <v>4215</v>
      </c>
      <c r="C85" s="361"/>
      <c r="D85" s="716"/>
      <c r="E85" s="389"/>
      <c r="F85" s="361"/>
      <c r="G85" s="1102"/>
      <c r="H85" s="4139"/>
      <c r="I85" s="361"/>
      <c r="J85" s="416"/>
      <c r="K85" s="363"/>
      <c r="L85" s="323"/>
      <c r="M85" s="630"/>
      <c r="N85" s="418"/>
      <c r="O85" s="954"/>
      <c r="P85" s="536"/>
      <c r="Q85" s="536"/>
      <c r="R85" s="1088"/>
      <c r="S85" s="389"/>
      <c r="T85" s="1088"/>
      <c r="U85" s="1088"/>
      <c r="V85" s="3281"/>
      <c r="W85" s="1088"/>
      <c r="X85" s="4277"/>
      <c r="Y85" s="901"/>
    </row>
    <row r="86" spans="1:25" ht="15" customHeight="1" thickBot="1">
      <c r="A86" s="2213">
        <v>12020</v>
      </c>
      <c r="B86" s="221" t="s">
        <v>4211</v>
      </c>
      <c r="C86" s="1146" t="s">
        <v>4208</v>
      </c>
      <c r="D86" s="1846">
        <v>10102</v>
      </c>
      <c r="E86" s="4820"/>
      <c r="F86" s="1146" t="s">
        <v>4206</v>
      </c>
      <c r="G86" s="1563">
        <v>48</v>
      </c>
      <c r="H86" s="1171"/>
      <c r="I86" s="262">
        <f>ROUND(H86*G86/G86,2)</f>
        <v>0</v>
      </c>
      <c r="J86" s="920" t="s">
        <v>39</v>
      </c>
      <c r="K86" s="958">
        <v>78.36</v>
      </c>
      <c r="L86" s="1132">
        <f>IF(OR(ISBLANK(K86),K86=0,H86=0,ISBLANK(H86)),,ROUND(K86+$L$5,2))</f>
        <v>0</v>
      </c>
      <c r="M86" s="971">
        <f>ROUND(I86*L86,2)</f>
        <v>0</v>
      </c>
      <c r="N86" s="3794">
        <f>ROUND(L86/G86,4)</f>
        <v>0</v>
      </c>
      <c r="O86" s="2783">
        <v>10206</v>
      </c>
      <c r="P86" s="273" t="s">
        <v>4470</v>
      </c>
      <c r="Q86" s="1130">
        <v>48</v>
      </c>
      <c r="R86" s="3639">
        <v>69.02</v>
      </c>
      <c r="S86" s="3643">
        <v>2.23</v>
      </c>
      <c r="T86" s="5472">
        <f>ROUND($S$9*S86,2)</f>
        <v>4.6900000000000004</v>
      </c>
      <c r="U86" s="3684">
        <f>IF(ISBLANK(O86),,R86+T86)</f>
        <v>73.709999999999994</v>
      </c>
      <c r="V86" s="3649" t="s">
        <v>2779</v>
      </c>
      <c r="W86" s="2658">
        <f>IF(ISNUMBER(K86),IF(V86="Y",(K86-T86)))</f>
        <v>73.67</v>
      </c>
      <c r="X86" s="2871">
        <f>W86/G86</f>
        <v>1.5347916666666668</v>
      </c>
      <c r="Y86" s="1079" t="b">
        <f>IF(V86="N",IF(ISNUMBER(R86),(R86+T86)/Q86))</f>
        <v>0</v>
      </c>
    </row>
    <row r="87" spans="1:25" ht="15" customHeight="1">
      <c r="A87" s="2159"/>
      <c r="B87" s="2163" t="s">
        <v>4212</v>
      </c>
      <c r="C87" s="3391"/>
      <c r="D87" s="3515"/>
      <c r="E87" s="3502"/>
      <c r="F87" s="3391"/>
      <c r="G87" s="3503"/>
      <c r="H87" s="5681"/>
      <c r="I87" s="3378"/>
      <c r="J87" s="3404"/>
      <c r="K87" s="3401"/>
      <c r="L87" s="3408"/>
      <c r="M87" s="2305"/>
      <c r="N87" s="3797"/>
      <c r="O87" s="1341"/>
      <c r="P87" s="3378"/>
      <c r="Q87" s="3378"/>
      <c r="R87" s="3506"/>
      <c r="S87" s="3502"/>
      <c r="T87" s="3506"/>
      <c r="U87" s="3506"/>
      <c r="V87" s="3507"/>
      <c r="W87" s="3506"/>
      <c r="X87" s="4207"/>
      <c r="Y87" s="3404"/>
    </row>
    <row r="88" spans="1:25" ht="15" customHeight="1" thickBot="1">
      <c r="A88" s="1746"/>
      <c r="B88" s="2241" t="s">
        <v>4215</v>
      </c>
      <c r="C88" s="361"/>
      <c r="D88" s="1094"/>
      <c r="E88" s="389"/>
      <c r="F88" s="361"/>
      <c r="G88" s="1102"/>
      <c r="H88" s="5693"/>
      <c r="I88" s="341"/>
      <c r="J88" s="466"/>
      <c r="K88" s="552"/>
      <c r="L88" s="553"/>
      <c r="M88" s="956"/>
      <c r="N88" s="3802"/>
      <c r="O88" s="341"/>
      <c r="P88" s="425"/>
      <c r="Q88" s="425"/>
      <c r="R88" s="2599"/>
      <c r="S88" s="1083"/>
      <c r="T88" s="2599"/>
      <c r="U88" s="2599"/>
      <c r="V88" s="5181"/>
      <c r="W88" s="2599"/>
      <c r="X88" s="2878"/>
      <c r="Y88" s="466"/>
    </row>
    <row r="89" spans="1:25" ht="15" customHeight="1" thickBot="1">
      <c r="A89" s="2159">
        <v>12021</v>
      </c>
      <c r="B89" s="2054" t="s">
        <v>4314</v>
      </c>
      <c r="C89" s="5694" t="s">
        <v>3267</v>
      </c>
      <c r="D89" s="2031" t="s">
        <v>4471</v>
      </c>
      <c r="E89" s="5695"/>
      <c r="F89" s="5694" t="s">
        <v>4219</v>
      </c>
      <c r="G89" s="5696">
        <v>110</v>
      </c>
      <c r="H89" s="1171">
        <v>250</v>
      </c>
      <c r="I89" s="1863">
        <f>ROUND(H89*G89/G89,2)</f>
        <v>250</v>
      </c>
      <c r="J89" s="1526" t="s">
        <v>39</v>
      </c>
      <c r="K89" s="2032">
        <v>87.35</v>
      </c>
      <c r="L89" s="2033">
        <f>IF(OR(ISBLANK(K89),K89=0,H89=0,ISBLANK(H89)),,ROUND(K89+$L$5,2))</f>
        <v>87.35</v>
      </c>
      <c r="M89" s="5697">
        <f>ROUND(I89*L89,2)</f>
        <v>21837.5</v>
      </c>
      <c r="N89" s="5698">
        <f>ROUND(L89/G89,4)</f>
        <v>0.79410000000000003</v>
      </c>
      <c r="O89" s="1583" t="s">
        <v>4218</v>
      </c>
      <c r="P89" s="5694" t="s">
        <v>4219</v>
      </c>
      <c r="Q89" s="2065">
        <v>110</v>
      </c>
      <c r="R89" s="5699">
        <v>63.62</v>
      </c>
      <c r="S89" s="4982">
        <v>11.28</v>
      </c>
      <c r="T89" s="5472">
        <f>ROUND($S$9*S89,2)</f>
        <v>23.73</v>
      </c>
      <c r="U89" s="5700">
        <f>IF(ISBLANK(O89),,R89+T89)</f>
        <v>87.35</v>
      </c>
      <c r="V89" s="3650" t="s">
        <v>2779</v>
      </c>
      <c r="W89" s="5701">
        <f>IF(ISNUMBER(K89),IF(V89="Y",(K89-T89)))</f>
        <v>63.61999999999999</v>
      </c>
      <c r="X89" s="5702">
        <f>W89/G89</f>
        <v>0.5783636363636363</v>
      </c>
      <c r="Y89" s="1855" t="b">
        <f>IF(V89="N",IF(ISNUMBER(R89),(R89+T89)/Q89))</f>
        <v>0</v>
      </c>
    </row>
    <row r="90" spans="1:25" ht="15" customHeight="1">
      <c r="A90" s="2159"/>
      <c r="B90" s="3621" t="s">
        <v>4216</v>
      </c>
      <c r="C90" s="4100"/>
      <c r="D90" s="3939"/>
      <c r="E90" s="4102"/>
      <c r="F90" s="4100"/>
      <c r="G90" s="4101"/>
      <c r="H90" s="5692"/>
      <c r="I90" s="1092"/>
      <c r="J90" s="1260"/>
      <c r="K90" s="1450"/>
      <c r="L90" s="1262"/>
      <c r="M90" s="961"/>
      <c r="N90" s="3798"/>
      <c r="O90" s="1092"/>
      <c r="P90" s="1849"/>
      <c r="Q90" s="1849"/>
      <c r="R90" s="3124"/>
      <c r="S90" s="1448"/>
      <c r="T90" s="3124"/>
      <c r="U90" s="3124"/>
      <c r="V90" s="4697"/>
      <c r="W90" s="3124"/>
      <c r="X90" s="2877"/>
      <c r="Y90" s="1260"/>
    </row>
    <row r="91" spans="1:25" ht="15" customHeight="1" thickBot="1">
      <c r="A91" s="1746"/>
      <c r="B91" s="2163" t="s">
        <v>4217</v>
      </c>
      <c r="C91" s="3391"/>
      <c r="D91" s="3515"/>
      <c r="E91" s="3502"/>
      <c r="F91" s="3391"/>
      <c r="G91" s="3503"/>
      <c r="H91" s="5693"/>
      <c r="I91" s="1092"/>
      <c r="J91" s="1260"/>
      <c r="K91" s="1450"/>
      <c r="L91" s="1262"/>
      <c r="M91" s="961"/>
      <c r="N91" s="3798"/>
      <c r="O91" s="1092"/>
      <c r="P91" s="1849"/>
      <c r="Q91" s="1849"/>
      <c r="R91" s="3124"/>
      <c r="S91" s="1448"/>
      <c r="T91" s="3124"/>
      <c r="U91" s="3124"/>
      <c r="V91" s="4697"/>
      <c r="W91" s="3124"/>
      <c r="X91" s="2877"/>
      <c r="Y91" s="1260"/>
    </row>
    <row r="92" spans="1:25" ht="15" customHeight="1" thickBot="1">
      <c r="A92" s="2159">
        <v>12022</v>
      </c>
      <c r="B92" s="221" t="s">
        <v>4313</v>
      </c>
      <c r="C92" s="1146" t="s">
        <v>3267</v>
      </c>
      <c r="D92" s="1846" t="s">
        <v>4222</v>
      </c>
      <c r="E92" s="4820"/>
      <c r="F92" s="1146" t="s">
        <v>4223</v>
      </c>
      <c r="G92" s="4740">
        <v>130</v>
      </c>
      <c r="H92" s="1171"/>
      <c r="I92" s="1131">
        <f>ROUND(H92*G92/G92,2)</f>
        <v>0</v>
      </c>
      <c r="J92" s="920" t="s">
        <v>39</v>
      </c>
      <c r="K92" s="958">
        <v>84.14</v>
      </c>
      <c r="L92" s="1132">
        <f>IF(OR(ISBLANK(K92),K92=0,H92=0,ISBLANK(H92)),,ROUND(K92+$L$5,2))</f>
        <v>0</v>
      </c>
      <c r="M92" s="971">
        <f>ROUND(I92*L92,2)</f>
        <v>0</v>
      </c>
      <c r="N92" s="3794">
        <f>ROUND(L92/G92,4)</f>
        <v>0</v>
      </c>
      <c r="O92" s="262" t="s">
        <v>4222</v>
      </c>
      <c r="P92" s="1146" t="s">
        <v>4223</v>
      </c>
      <c r="Q92" s="273">
        <v>130</v>
      </c>
      <c r="R92" s="3639">
        <v>62.56</v>
      </c>
      <c r="S92" s="3643">
        <v>10.26</v>
      </c>
      <c r="T92" s="5472">
        <f>ROUND($S$9*S92,2)</f>
        <v>21.58</v>
      </c>
      <c r="U92" s="5704">
        <f>IF(ISBLANK(O92),,R92+T92)</f>
        <v>84.14</v>
      </c>
      <c r="V92" s="5705" t="s">
        <v>2779</v>
      </c>
      <c r="W92" s="1182">
        <f>IF(ISNUMBER(K92),IF(V92="Y",(K92-T92)))</f>
        <v>62.56</v>
      </c>
      <c r="X92" s="4318">
        <f>W92/G92</f>
        <v>0.48123076923076924</v>
      </c>
      <c r="Y92" s="839" t="b">
        <f>IF(V92="N",IF(ISNUMBER(R92),(R92+T92)/Q92))</f>
        <v>0</v>
      </c>
    </row>
    <row r="93" spans="1:25" ht="15" customHeight="1">
      <c r="A93" s="2159"/>
      <c r="B93" s="3621" t="s">
        <v>4220</v>
      </c>
      <c r="C93" s="4100"/>
      <c r="D93" s="3939"/>
      <c r="E93" s="4102"/>
      <c r="F93" s="4100"/>
      <c r="G93" s="4101"/>
      <c r="H93" s="5692"/>
      <c r="I93" s="1092"/>
      <c r="J93" s="1260"/>
      <c r="K93" s="1450"/>
      <c r="L93" s="1262"/>
      <c r="M93" s="961"/>
      <c r="N93" s="3798"/>
      <c r="O93" s="1092"/>
      <c r="P93" s="1849"/>
      <c r="Q93" s="1849"/>
      <c r="R93" s="3124"/>
      <c r="S93" s="1448"/>
      <c r="T93" s="3124"/>
      <c r="U93" s="3124"/>
      <c r="V93" s="4697"/>
      <c r="W93" s="3124"/>
      <c r="X93" s="2877"/>
      <c r="Y93" s="1260"/>
    </row>
    <row r="94" spans="1:25" ht="15" customHeight="1" thickBot="1">
      <c r="A94" s="936"/>
      <c r="B94" s="5703" t="s">
        <v>4221</v>
      </c>
      <c r="C94" s="550"/>
      <c r="D94" s="727"/>
      <c r="E94" s="1083"/>
      <c r="F94" s="550"/>
      <c r="G94" s="1084"/>
      <c r="H94" s="5180"/>
      <c r="I94" s="361"/>
      <c r="J94" s="416"/>
      <c r="K94" s="363"/>
      <c r="L94" s="323"/>
      <c r="M94" s="630"/>
      <c r="N94" s="418"/>
      <c r="O94" s="954"/>
      <c r="P94" s="536"/>
      <c r="Q94" s="536"/>
      <c r="R94" s="1088"/>
      <c r="S94" s="389"/>
      <c r="T94" s="1088"/>
      <c r="U94" s="1088"/>
      <c r="V94" s="3281"/>
      <c r="W94" s="1088"/>
      <c r="X94" s="4277"/>
      <c r="Y94" s="901"/>
    </row>
    <row r="95" spans="1:25" ht="15" customHeight="1" thickBot="1">
      <c r="A95" s="904"/>
      <c r="B95" s="1004"/>
      <c r="C95" s="904"/>
      <c r="D95" s="5678"/>
      <c r="E95" s="1445"/>
      <c r="F95" s="904"/>
      <c r="G95" s="1163"/>
      <c r="H95" s="1163"/>
      <c r="I95" s="3081"/>
      <c r="J95" s="3084"/>
      <c r="K95" s="3085"/>
      <c r="L95" s="4507"/>
      <c r="M95" s="4508"/>
      <c r="N95" s="1323"/>
      <c r="O95" s="2541" t="s">
        <v>2855</v>
      </c>
      <c r="P95" s="173"/>
      <c r="Q95" s="2542">
        <v>110700</v>
      </c>
      <c r="R95" s="2541"/>
      <c r="S95" s="1445"/>
      <c r="T95" s="2702"/>
      <c r="U95" s="2702"/>
      <c r="V95" s="1145"/>
      <c r="W95" s="2676"/>
      <c r="X95" s="2608"/>
      <c r="Y95" s="1323"/>
    </row>
    <row r="96" spans="1:25" ht="15" customHeight="1" thickBot="1">
      <c r="A96" s="2674">
        <v>12023</v>
      </c>
      <c r="B96" s="2673" t="s">
        <v>1499</v>
      </c>
      <c r="C96" s="1447" t="s">
        <v>2296</v>
      </c>
      <c r="D96" s="2709">
        <v>5150006960</v>
      </c>
      <c r="E96" s="2592"/>
      <c r="F96" s="1849" t="s">
        <v>336</v>
      </c>
      <c r="G96" s="2250">
        <v>72</v>
      </c>
      <c r="H96" s="1167">
        <v>200</v>
      </c>
      <c r="I96" s="2437">
        <f>ROUND(H96*G96/G96,2)</f>
        <v>200</v>
      </c>
      <c r="J96" s="1260" t="s">
        <v>39</v>
      </c>
      <c r="K96" s="1792">
        <v>45.6</v>
      </c>
      <c r="L96" s="1262">
        <f>IF(OR(ISBLANK(K96),K96=0,H96=0,ISBLANK(H96)),,ROUND(K96+$L$5,2))</f>
        <v>45.6</v>
      </c>
      <c r="M96" s="2643">
        <f>ROUND(I96*L96,2)</f>
        <v>9120</v>
      </c>
      <c r="N96" s="3794">
        <f>ROUND(L96/G96,4)</f>
        <v>0.63329999999999997</v>
      </c>
      <c r="O96" s="3697">
        <v>5150006960</v>
      </c>
      <c r="P96" s="3680" t="s">
        <v>2856</v>
      </c>
      <c r="Q96" s="2429">
        <v>72</v>
      </c>
      <c r="R96" s="3162">
        <v>42.97</v>
      </c>
      <c r="S96" s="2603">
        <v>4.46</v>
      </c>
      <c r="T96" s="3672">
        <f>ROUND($Y$9*S96,2)</f>
        <v>2.63</v>
      </c>
      <c r="U96" s="3704">
        <f>IF(ISBLANK(O96),,R96+T96)</f>
        <v>45.6</v>
      </c>
      <c r="V96" s="3711" t="s">
        <v>2779</v>
      </c>
      <c r="W96" s="291">
        <f>IF(ISNUMBER(K96),IF(V96="Y",(K96-T96)))</f>
        <v>42.97</v>
      </c>
      <c r="X96" s="2703">
        <f>W96/G96</f>
        <v>0.59680555555555559</v>
      </c>
      <c r="Y96" s="2675" t="b">
        <f>IF(V96="N",IF(ISNUMBER(R96),(R96+T96)/Q96))</f>
        <v>0</v>
      </c>
    </row>
    <row r="97" spans="1:25" ht="15" customHeight="1">
      <c r="A97" s="2148"/>
      <c r="B97" s="760" t="s">
        <v>1807</v>
      </c>
      <c r="C97" s="202"/>
      <c r="D97" s="1075"/>
      <c r="E97" s="1125"/>
      <c r="F97" s="202"/>
      <c r="G97" s="1126"/>
      <c r="H97" s="1178"/>
      <c r="I97" s="202"/>
      <c r="J97" s="271"/>
      <c r="K97" s="334"/>
      <c r="L97" s="310"/>
      <c r="M97" s="627"/>
      <c r="N97" s="405"/>
      <c r="O97" s="2515"/>
      <c r="P97" s="3451"/>
      <c r="Q97" s="2515"/>
      <c r="R97" s="946"/>
      <c r="S97" s="1125"/>
      <c r="T97" s="1201"/>
      <c r="U97" s="3682"/>
      <c r="V97" s="3675"/>
      <c r="W97" s="293"/>
      <c r="X97" s="2871"/>
      <c r="Y97" s="1079"/>
    </row>
    <row r="98" spans="1:25" ht="15" customHeight="1">
      <c r="A98" s="1197"/>
      <c r="B98" s="217" t="s">
        <v>1808</v>
      </c>
      <c r="C98" s="202"/>
      <c r="D98" s="1531"/>
      <c r="E98" s="1125"/>
      <c r="F98" s="202"/>
      <c r="G98" s="1126"/>
      <c r="H98" s="1178"/>
      <c r="I98" s="202"/>
      <c r="J98" s="271"/>
      <c r="K98" s="334"/>
      <c r="L98" s="310"/>
      <c r="M98" s="1135"/>
      <c r="N98" s="405"/>
      <c r="O98" s="3171"/>
      <c r="P98" s="3681"/>
      <c r="Q98" s="2429"/>
      <c r="R98" s="946"/>
      <c r="S98" s="1125"/>
      <c r="T98" s="1201"/>
      <c r="U98" s="3682"/>
      <c r="V98" s="3675"/>
      <c r="W98" s="293"/>
      <c r="X98" s="2871"/>
      <c r="Y98" s="1079"/>
    </row>
    <row r="99" spans="1:25" ht="15" customHeight="1">
      <c r="A99" s="2175"/>
      <c r="B99" s="1127" t="s">
        <v>1811</v>
      </c>
      <c r="C99" s="202"/>
      <c r="D99" s="1531"/>
      <c r="E99" s="1125"/>
      <c r="F99" s="274"/>
      <c r="G99" s="1090"/>
      <c r="H99" s="1179"/>
      <c r="I99" s="463"/>
      <c r="J99" s="217"/>
      <c r="K99" s="1064"/>
      <c r="L99" s="532"/>
      <c r="M99" s="966"/>
      <c r="N99" s="2094"/>
      <c r="O99" s="2515"/>
      <c r="P99" s="3451"/>
      <c r="Q99" s="2515"/>
      <c r="R99" s="1057"/>
      <c r="S99" s="1125"/>
      <c r="T99" s="1201"/>
      <c r="U99" s="3506"/>
      <c r="V99" s="3675"/>
      <c r="W99" s="1116"/>
      <c r="X99" s="2704"/>
      <c r="Y99" s="217"/>
    </row>
    <row r="100" spans="1:25" ht="15" customHeight="1" thickBot="1">
      <c r="A100" s="2219"/>
      <c r="B100" s="1003" t="s">
        <v>1500</v>
      </c>
      <c r="C100" s="361"/>
      <c r="D100" s="1156"/>
      <c r="E100" s="389"/>
      <c r="F100" s="536"/>
      <c r="G100" s="1094"/>
      <c r="H100" s="1180"/>
      <c r="I100" s="954"/>
      <c r="J100" s="466"/>
      <c r="K100" s="955"/>
      <c r="L100" s="1122"/>
      <c r="M100" s="963"/>
      <c r="N100" s="457"/>
      <c r="O100" s="2485"/>
      <c r="P100" s="325"/>
      <c r="Q100" s="325"/>
      <c r="R100" s="325"/>
      <c r="S100" s="389"/>
      <c r="T100" s="419"/>
      <c r="U100" s="3124"/>
      <c r="V100" s="3664"/>
      <c r="W100" s="419"/>
      <c r="X100" s="4277"/>
      <c r="Y100" s="466"/>
    </row>
    <row r="101" spans="1:25" ht="15" customHeight="1" thickBot="1">
      <c r="A101" s="2194">
        <v>12024</v>
      </c>
      <c r="B101" s="1030" t="s">
        <v>1499</v>
      </c>
      <c r="C101" s="366" t="s">
        <v>2296</v>
      </c>
      <c r="D101" s="1075">
        <v>5150021027</v>
      </c>
      <c r="E101" s="764"/>
      <c r="F101" s="527" t="s">
        <v>1201</v>
      </c>
      <c r="G101" s="1123">
        <v>72</v>
      </c>
      <c r="H101" s="1171">
        <v>400</v>
      </c>
      <c r="I101" s="262">
        <f>ROUND(H101*G101/G101,2)</f>
        <v>400</v>
      </c>
      <c r="J101" s="947" t="s">
        <v>39</v>
      </c>
      <c r="K101" s="285">
        <v>87.13</v>
      </c>
      <c r="L101" s="1124">
        <f>IF(OR(ISBLANK(K101),K101=0,H101=0,ISBLANK(H101)),,ROUND(K101+$L$5,2))</f>
        <v>87.13</v>
      </c>
      <c r="M101" s="971">
        <f>ROUND(I101*L101,2)</f>
        <v>34852</v>
      </c>
      <c r="N101" s="3794">
        <f>ROUND(L101/G101,4)</f>
        <v>1.2101</v>
      </c>
      <c r="O101" s="2733">
        <v>5150021027</v>
      </c>
      <c r="P101" s="2428" t="s">
        <v>2857</v>
      </c>
      <c r="Q101" s="2428">
        <v>72</v>
      </c>
      <c r="R101" s="3639">
        <v>81.87</v>
      </c>
      <c r="S101" s="2548">
        <v>8.91</v>
      </c>
      <c r="T101" s="3673">
        <f>ROUND($Y$9*S101,2)</f>
        <v>5.26</v>
      </c>
      <c r="U101" s="3705">
        <f>IF(ISBLANK(O101),,R101+T101)</f>
        <v>87.13000000000001</v>
      </c>
      <c r="V101" s="3714" t="s">
        <v>2779</v>
      </c>
      <c r="W101" s="292">
        <f>IF(ISNUMBER(K101),IF(V101="Y",(K101-T101)))</f>
        <v>81.86999999999999</v>
      </c>
      <c r="X101" s="2704">
        <f>W101/G101</f>
        <v>1.1370833333333332</v>
      </c>
      <c r="Y101" s="505" t="b">
        <f>IF(V101="N",IF(ISNUMBER(R101),(R101+T101)/Q101))</f>
        <v>0</v>
      </c>
    </row>
    <row r="102" spans="1:25" ht="15" customHeight="1">
      <c r="A102" s="2148"/>
      <c r="B102" s="760" t="s">
        <v>1809</v>
      </c>
      <c r="C102" s="202"/>
      <c r="D102" s="1258"/>
      <c r="E102" s="1125"/>
      <c r="F102" s="202"/>
      <c r="G102" s="1126"/>
      <c r="H102" s="1178"/>
      <c r="I102" s="202"/>
      <c r="J102" s="271"/>
      <c r="K102" s="334"/>
      <c r="L102" s="310"/>
      <c r="M102" s="627"/>
      <c r="N102" s="405"/>
      <c r="O102" s="3698"/>
      <c r="P102" s="3679"/>
      <c r="Q102" s="2429"/>
      <c r="R102" s="946"/>
      <c r="S102" s="1125"/>
      <c r="T102" s="1201"/>
      <c r="U102" s="3124"/>
      <c r="V102" s="3710"/>
      <c r="W102" s="1116"/>
      <c r="X102" s="2704"/>
      <c r="Y102" s="217"/>
    </row>
    <row r="103" spans="1:25" ht="15" customHeight="1">
      <c r="A103" s="1197"/>
      <c r="B103" s="217" t="s">
        <v>1810</v>
      </c>
      <c r="C103" s="202"/>
      <c r="D103" s="1258"/>
      <c r="E103" s="1125"/>
      <c r="F103" s="202"/>
      <c r="G103" s="1126"/>
      <c r="H103" s="1178"/>
      <c r="I103" s="202"/>
      <c r="J103" s="271"/>
      <c r="K103" s="334"/>
      <c r="L103" s="310"/>
      <c r="M103" s="1135"/>
      <c r="N103" s="405"/>
      <c r="O103" s="2515"/>
      <c r="P103" s="3451"/>
      <c r="Q103" s="2515"/>
      <c r="R103" s="946"/>
      <c r="S103" s="1125"/>
      <c r="T103" s="1201"/>
      <c r="U103" s="3682"/>
      <c r="V103" s="3675"/>
      <c r="W103" s="1116"/>
      <c r="X103" s="2704"/>
      <c r="Y103" s="217"/>
    </row>
    <row r="104" spans="1:25" ht="15" customHeight="1">
      <c r="A104" s="2175"/>
      <c r="B104" s="1127" t="s">
        <v>1812</v>
      </c>
      <c r="C104" s="202"/>
      <c r="D104" s="1258"/>
      <c r="E104" s="1125"/>
      <c r="F104" s="274"/>
      <c r="G104" s="1090"/>
      <c r="H104" s="1179"/>
      <c r="I104" s="463"/>
      <c r="J104" s="217"/>
      <c r="K104" s="1064"/>
      <c r="L104" s="532"/>
      <c r="M104" s="966"/>
      <c r="N104" s="2094"/>
      <c r="O104" s="2629"/>
      <c r="P104" s="2699"/>
      <c r="Q104" s="3678"/>
      <c r="R104" s="1057"/>
      <c r="S104" s="1125"/>
      <c r="T104" s="1201"/>
      <c r="U104" s="3682"/>
      <c r="V104" s="3675"/>
      <c r="W104" s="1116"/>
      <c r="X104" s="2704"/>
      <c r="Y104" s="217"/>
    </row>
    <row r="105" spans="1:25" ht="15" customHeight="1" thickBot="1">
      <c r="A105" s="2219"/>
      <c r="B105" s="1003" t="s">
        <v>1500</v>
      </c>
      <c r="C105" s="361"/>
      <c r="D105" s="1094"/>
      <c r="E105" s="389"/>
      <c r="F105" s="536"/>
      <c r="G105" s="1094"/>
      <c r="H105" s="1180"/>
      <c r="I105" s="954"/>
      <c r="J105" s="466"/>
      <c r="K105" s="955"/>
      <c r="L105" s="1122"/>
      <c r="M105" s="963"/>
      <c r="N105" s="457"/>
      <c r="O105" s="2485"/>
      <c r="P105" s="325"/>
      <c r="Q105" s="325"/>
      <c r="R105" s="325"/>
      <c r="S105" s="389"/>
      <c r="T105" s="419"/>
      <c r="U105" s="3682"/>
      <c r="V105" s="3713"/>
      <c r="W105" s="419"/>
      <c r="X105" s="4277"/>
      <c r="Y105" s="466"/>
    </row>
    <row r="106" spans="1:25" ht="15" customHeight="1" thickBot="1">
      <c r="A106" s="2207">
        <v>12025</v>
      </c>
      <c r="B106" s="1030" t="s">
        <v>1501</v>
      </c>
      <c r="C106" s="345" t="s">
        <v>2296</v>
      </c>
      <c r="D106" s="2246">
        <v>5150006961</v>
      </c>
      <c r="E106" s="764"/>
      <c r="F106" s="278" t="s">
        <v>1198</v>
      </c>
      <c r="G106" s="1075">
        <v>72</v>
      </c>
      <c r="H106" s="1171">
        <v>100</v>
      </c>
      <c r="I106" s="270">
        <f>ROUND(H106*G106/G106,2)</f>
        <v>100</v>
      </c>
      <c r="J106" s="438" t="s">
        <v>39</v>
      </c>
      <c r="K106" s="279">
        <v>47.61</v>
      </c>
      <c r="L106" s="534">
        <f>IF(OR(ISBLANK(K106),K106=0,H106=0,ISBLANK(H106)),,ROUND(K106+$L$5,2))</f>
        <v>47.61</v>
      </c>
      <c r="M106" s="973">
        <f>ROUND(I106*L106,2)</f>
        <v>4761</v>
      </c>
      <c r="N106" s="3778">
        <f>ROUND(L106/G106,4)</f>
        <v>0.6613</v>
      </c>
      <c r="O106" s="262">
        <v>5150006961</v>
      </c>
      <c r="P106" s="273" t="s">
        <v>2858</v>
      </c>
      <c r="Q106" s="2417">
        <v>72</v>
      </c>
      <c r="R106" s="3639">
        <v>44.98</v>
      </c>
      <c r="S106" s="2548">
        <v>4.46</v>
      </c>
      <c r="T106" s="3673">
        <f>ROUND($Y$9*S106,2)</f>
        <v>2.63</v>
      </c>
      <c r="U106" s="3705">
        <f>IF(ISBLANK(O106),,R106+T106)</f>
        <v>47.61</v>
      </c>
      <c r="V106" s="3714" t="s">
        <v>2779</v>
      </c>
      <c r="W106" s="292">
        <f>IF(ISNUMBER(K106),IF(V106="Y",(K106-T106)))</f>
        <v>44.98</v>
      </c>
      <c r="X106" s="2704">
        <f>W106/G106</f>
        <v>0.62472222222222218</v>
      </c>
      <c r="Y106" s="505" t="b">
        <f>IF(V106="N",IF(ISNUMBER(R106),(R106+T106)/Q106))</f>
        <v>0</v>
      </c>
    </row>
    <row r="107" spans="1:25" ht="15" customHeight="1">
      <c r="A107" s="2148"/>
      <c r="B107" s="760" t="s">
        <v>1814</v>
      </c>
      <c r="C107" s="202"/>
      <c r="D107" s="1196"/>
      <c r="E107" s="1125"/>
      <c r="F107" s="274"/>
      <c r="G107" s="1090"/>
      <c r="H107" s="1174"/>
      <c r="I107" s="463"/>
      <c r="J107" s="217"/>
      <c r="K107" s="1064"/>
      <c r="L107" s="532"/>
      <c r="M107" s="966"/>
      <c r="N107" s="2094"/>
      <c r="O107" s="1341"/>
      <c r="P107" s="3378"/>
      <c r="Q107" s="1341"/>
      <c r="R107" s="1057"/>
      <c r="S107" s="1125"/>
      <c r="T107" s="1201"/>
      <c r="U107" s="3124"/>
      <c r="V107" s="3710"/>
      <c r="W107" s="1116"/>
      <c r="X107" s="2704"/>
      <c r="Y107" s="217"/>
    </row>
    <row r="108" spans="1:25" ht="15" customHeight="1">
      <c r="A108" s="1335"/>
      <c r="B108" s="217" t="s">
        <v>1815</v>
      </c>
      <c r="C108" s="446"/>
      <c r="D108" s="5679"/>
      <c r="E108" s="1136"/>
      <c r="F108" s="479"/>
      <c r="G108" s="1091"/>
      <c r="H108" s="1174"/>
      <c r="I108" s="1042"/>
      <c r="J108" s="216"/>
      <c r="K108" s="1137"/>
      <c r="L108" s="1138"/>
      <c r="M108" s="1104"/>
      <c r="N108" s="1529"/>
      <c r="O108" s="2437"/>
      <c r="P108" s="2638"/>
      <c r="Q108" s="1682"/>
      <c r="R108" s="1058"/>
      <c r="S108" s="1136"/>
      <c r="T108" s="1454"/>
      <c r="U108" s="3506"/>
      <c r="V108" s="3665"/>
      <c r="W108" s="1139"/>
      <c r="X108" s="4296"/>
      <c r="Y108" s="217"/>
    </row>
    <row r="109" spans="1:25" ht="15" customHeight="1">
      <c r="A109" s="2175"/>
      <c r="B109" s="1127" t="s">
        <v>1816</v>
      </c>
      <c r="C109" s="446"/>
      <c r="D109" s="5671"/>
      <c r="E109" s="1136"/>
      <c r="F109" s="479"/>
      <c r="G109" s="1091"/>
      <c r="H109" s="1174"/>
      <c r="I109" s="1042"/>
      <c r="J109" s="216"/>
      <c r="K109" s="1137"/>
      <c r="L109" s="1138"/>
      <c r="M109" s="1104"/>
      <c r="N109" s="1529"/>
      <c r="O109" s="2417"/>
      <c r="P109" s="2326"/>
      <c r="Q109" s="1265"/>
      <c r="R109" s="1058"/>
      <c r="S109" s="1136"/>
      <c r="T109" s="1454"/>
      <c r="U109" s="3124"/>
      <c r="V109" s="3665"/>
      <c r="W109" s="1139"/>
      <c r="X109" s="4296"/>
      <c r="Y109" s="217"/>
    </row>
    <row r="110" spans="1:25" ht="15" customHeight="1" thickBot="1">
      <c r="A110" s="2219"/>
      <c r="B110" s="1003" t="s">
        <v>1500</v>
      </c>
      <c r="C110" s="361"/>
      <c r="D110" s="1156"/>
      <c r="E110" s="389"/>
      <c r="F110" s="536"/>
      <c r="G110" s="1094"/>
      <c r="H110" s="1174"/>
      <c r="I110" s="954"/>
      <c r="J110" s="901"/>
      <c r="K110" s="1140"/>
      <c r="L110" s="1122"/>
      <c r="M110" s="963"/>
      <c r="N110" s="457"/>
      <c r="O110" s="2485"/>
      <c r="P110" s="325"/>
      <c r="Q110" s="325"/>
      <c r="R110" s="325"/>
      <c r="S110" s="389"/>
      <c r="T110" s="419"/>
      <c r="U110" s="1088"/>
      <c r="V110" s="3545"/>
      <c r="W110" s="419"/>
      <c r="X110" s="4277"/>
      <c r="Y110" s="466"/>
    </row>
    <row r="111" spans="1:25" ht="15" customHeight="1" thickBot="1">
      <c r="A111" s="2207">
        <v>12026</v>
      </c>
      <c r="B111" s="2124" t="s">
        <v>1502</v>
      </c>
      <c r="C111" s="345" t="s">
        <v>4468</v>
      </c>
      <c r="D111" s="1075">
        <v>5150092100</v>
      </c>
      <c r="E111" s="764"/>
      <c r="F111" s="278" t="s">
        <v>4062</v>
      </c>
      <c r="G111" s="1075">
        <v>120</v>
      </c>
      <c r="H111" s="1171"/>
      <c r="I111" s="270">
        <f>ROUND(H111*G111/G111,2)</f>
        <v>0</v>
      </c>
      <c r="J111" s="438" t="s">
        <v>39</v>
      </c>
      <c r="K111" s="279">
        <v>35.090000000000003</v>
      </c>
      <c r="L111" s="534">
        <f>IF(OR(ISBLANK(K111),K111=0,H111=0,ISBLANK(H111)),,ROUND(K111+$L$5,2))</f>
        <v>0</v>
      </c>
      <c r="M111" s="973">
        <f>ROUND(I111*L111,2)</f>
        <v>0</v>
      </c>
      <c r="N111" s="3778">
        <f>ROUND(L111/G111,4)</f>
        <v>0</v>
      </c>
      <c r="O111" s="2562">
        <v>5150092100</v>
      </c>
      <c r="P111" s="273" t="s">
        <v>2859</v>
      </c>
      <c r="Q111" s="2416">
        <v>120</v>
      </c>
      <c r="R111" s="3160">
        <v>30.72</v>
      </c>
      <c r="S111" s="2548">
        <v>7.4</v>
      </c>
      <c r="T111" s="3673">
        <f>ROUND($Y$9*S111,2)</f>
        <v>4.37</v>
      </c>
      <c r="U111" s="3671">
        <f>IF(ISBLANK(O111),,R111+T111)</f>
        <v>35.089999999999996</v>
      </c>
      <c r="V111" s="3676" t="s">
        <v>2779</v>
      </c>
      <c r="W111" s="292">
        <f>IF(ISNUMBER(K111),IF(V111="Y",(K111-T111)))</f>
        <v>30.720000000000002</v>
      </c>
      <c r="X111" s="2704">
        <f>W111/G111</f>
        <v>0.25600000000000001</v>
      </c>
      <c r="Y111" s="505" t="b">
        <f>IF(V111="N",IF(ISNUMBER(R111),(R111+T111)/Q111))</f>
        <v>0</v>
      </c>
    </row>
    <row r="112" spans="1:25" ht="15" customHeight="1">
      <c r="A112" s="2148"/>
      <c r="B112" s="760" t="s">
        <v>1817</v>
      </c>
      <c r="C112" s="345"/>
      <c r="D112" s="1258"/>
      <c r="E112" s="301"/>
      <c r="F112" s="1105"/>
      <c r="G112" s="1106"/>
      <c r="H112" s="1186"/>
      <c r="I112" s="298"/>
      <c r="J112" s="1081"/>
      <c r="K112" s="349"/>
      <c r="L112" s="1097"/>
      <c r="M112" s="1098"/>
      <c r="N112" s="927"/>
      <c r="O112" s="1341"/>
      <c r="P112" s="2437"/>
      <c r="Q112" s="2416"/>
      <c r="R112" s="931"/>
      <c r="S112" s="301"/>
      <c r="T112" s="3674"/>
      <c r="U112" s="3670"/>
      <c r="V112" s="3277"/>
      <c r="W112" s="327"/>
      <c r="X112" s="2871"/>
      <c r="Y112" s="1079"/>
    </row>
    <row r="113" spans="1:25" ht="15" customHeight="1">
      <c r="A113" s="1197"/>
      <c r="B113" s="217" t="s">
        <v>1818</v>
      </c>
      <c r="C113" s="202" t="s">
        <v>65</v>
      </c>
      <c r="D113" s="1531"/>
      <c r="E113" s="301"/>
      <c r="F113" s="1105"/>
      <c r="G113" s="1106"/>
      <c r="H113" s="1168"/>
      <c r="I113" s="926"/>
      <c r="J113" s="1081"/>
      <c r="K113" s="349"/>
      <c r="L113" s="1097"/>
      <c r="M113" s="1098"/>
      <c r="N113" s="927"/>
      <c r="O113" s="3699"/>
      <c r="P113" s="2700"/>
      <c r="Q113" s="2701"/>
      <c r="R113" s="931"/>
      <c r="S113" s="301"/>
      <c r="T113" s="3674"/>
      <c r="U113" s="3670"/>
      <c r="V113" s="3277"/>
      <c r="W113" s="327"/>
      <c r="X113" s="2871"/>
      <c r="Y113" s="1079"/>
    </row>
    <row r="114" spans="1:25" ht="15" customHeight="1">
      <c r="A114" s="2175"/>
      <c r="B114" s="1127" t="s">
        <v>65</v>
      </c>
      <c r="C114" s="446"/>
      <c r="D114" s="1075"/>
      <c r="E114" s="1136"/>
      <c r="F114" s="446"/>
      <c r="G114" s="1141"/>
      <c r="H114" s="1169"/>
      <c r="I114" s="1142"/>
      <c r="J114" s="1197"/>
      <c r="K114" s="447"/>
      <c r="L114" s="448"/>
      <c r="M114" s="1143"/>
      <c r="N114" s="2781"/>
      <c r="O114" s="2562"/>
      <c r="P114" s="2556"/>
      <c r="Q114" s="2556"/>
      <c r="R114" s="1139"/>
      <c r="S114" s="1136"/>
      <c r="T114" s="1454"/>
      <c r="U114" s="3677"/>
      <c r="V114" s="3277"/>
      <c r="W114" s="1139"/>
      <c r="X114" s="4296"/>
      <c r="Y114" s="959"/>
    </row>
    <row r="115" spans="1:25" ht="15" customHeight="1" thickBot="1">
      <c r="A115" s="2219"/>
      <c r="B115" s="1003" t="s">
        <v>1503</v>
      </c>
      <c r="C115" s="361"/>
      <c r="D115" s="1094"/>
      <c r="E115" s="389"/>
      <c r="F115" s="361"/>
      <c r="G115" s="1102"/>
      <c r="H115" s="1187"/>
      <c r="I115" s="1103"/>
      <c r="J115" s="1086"/>
      <c r="K115" s="363"/>
      <c r="L115" s="323"/>
      <c r="M115" s="1087"/>
      <c r="N115" s="418"/>
      <c r="O115" s="954"/>
      <c r="P115" s="1712"/>
      <c r="Q115" s="536"/>
      <c r="R115" s="419"/>
      <c r="S115" s="389"/>
      <c r="T115" s="419"/>
      <c r="U115" s="2599"/>
      <c r="V115" s="3559"/>
      <c r="W115" s="419"/>
      <c r="X115" s="4277"/>
      <c r="Y115" s="901"/>
    </row>
    <row r="116" spans="1:25" ht="15" customHeight="1" thickBot="1">
      <c r="A116" s="2226">
        <v>12027</v>
      </c>
      <c r="B116" s="1830" t="s">
        <v>3085</v>
      </c>
      <c r="C116" s="1119" t="s">
        <v>1454</v>
      </c>
      <c r="D116" s="5680"/>
      <c r="E116" s="1448"/>
      <c r="F116" s="3509" t="s">
        <v>3367</v>
      </c>
      <c r="G116" s="2246">
        <v>72</v>
      </c>
      <c r="H116" s="1171"/>
      <c r="I116" s="270">
        <f>ROUND(H116*G116/G116,2)</f>
        <v>0</v>
      </c>
      <c r="J116" s="438" t="s">
        <v>39</v>
      </c>
      <c r="K116" s="279"/>
      <c r="L116" s="534">
        <f>IF(OR(ISBLANK(K116),K116=0,H116=0,ISBLANK(H116)),,ROUND(K116+$L$5,2))</f>
        <v>0</v>
      </c>
      <c r="M116" s="973">
        <f>ROUND(I116*L116,2)</f>
        <v>0</v>
      </c>
      <c r="N116" s="3778">
        <f>ROUND(L116/G116,4)</f>
        <v>0</v>
      </c>
      <c r="O116" s="1092"/>
      <c r="P116" s="1092"/>
      <c r="Q116" s="1682"/>
      <c r="R116" s="1452"/>
      <c r="S116" s="1448"/>
      <c r="T116" s="1452"/>
      <c r="U116" s="2605"/>
      <c r="V116" s="3666"/>
      <c r="W116" s="1452"/>
      <c r="X116" s="2877"/>
      <c r="Y116" s="1260"/>
    </row>
    <row r="117" spans="1:25" ht="15" customHeight="1">
      <c r="A117" s="3501"/>
      <c r="B117" s="3404" t="s">
        <v>3089</v>
      </c>
      <c r="C117" s="3391" t="s">
        <v>3087</v>
      </c>
      <c r="D117" s="3515">
        <v>12317000</v>
      </c>
      <c r="E117" s="3508"/>
      <c r="F117" s="3391"/>
      <c r="G117" s="3503"/>
      <c r="H117" s="3510"/>
      <c r="I117" s="3391"/>
      <c r="J117" s="3304"/>
      <c r="K117" s="3401"/>
      <c r="L117" s="3504"/>
      <c r="M117" s="3505"/>
      <c r="N117" s="2780"/>
      <c r="O117" s="1341"/>
      <c r="P117" s="3378"/>
      <c r="Q117" s="3378"/>
      <c r="R117" s="3506"/>
      <c r="S117" s="3502"/>
      <c r="T117" s="3506"/>
      <c r="U117" s="3506"/>
      <c r="V117" s="3507"/>
      <c r="W117" s="3506"/>
      <c r="X117" s="4207"/>
      <c r="Y117" s="3404"/>
    </row>
    <row r="118" spans="1:25" ht="15" customHeight="1" thickBot="1">
      <c r="A118" s="936"/>
      <c r="B118" s="901" t="s">
        <v>3086</v>
      </c>
      <c r="C118" s="361" t="s">
        <v>3088</v>
      </c>
      <c r="D118" s="1094">
        <v>12316000</v>
      </c>
      <c r="E118" s="1484"/>
      <c r="F118" s="361"/>
      <c r="G118" s="1102"/>
      <c r="H118" s="4139"/>
      <c r="I118" s="361"/>
      <c r="J118" s="416"/>
      <c r="K118" s="363"/>
      <c r="L118" s="323"/>
      <c r="M118" s="630"/>
      <c r="N118" s="418"/>
      <c r="O118" s="954"/>
      <c r="P118" s="536"/>
      <c r="Q118" s="536"/>
      <c r="R118" s="1088"/>
      <c r="S118" s="389"/>
      <c r="T118" s="1088"/>
      <c r="U118" s="1088"/>
      <c r="V118" s="3281"/>
      <c r="W118" s="1088"/>
      <c r="X118" s="4277"/>
      <c r="Y118" s="901"/>
    </row>
    <row r="119" spans="1:25" ht="15" customHeight="1" thickBot="1">
      <c r="A119" s="2159">
        <v>12028</v>
      </c>
      <c r="B119" s="221" t="s">
        <v>3686</v>
      </c>
      <c r="C119" s="1447" t="s">
        <v>3607</v>
      </c>
      <c r="D119" s="2250"/>
      <c r="E119" s="1448"/>
      <c r="F119" s="1447"/>
      <c r="G119" s="2246"/>
      <c r="H119" s="4696"/>
      <c r="I119" s="270"/>
      <c r="J119" s="438" t="s">
        <v>39</v>
      </c>
      <c r="K119" s="346"/>
      <c r="L119" s="534"/>
      <c r="M119" s="973"/>
      <c r="N119" s="3778"/>
      <c r="O119" s="1092"/>
      <c r="P119" s="1849"/>
      <c r="Q119" s="1849"/>
      <c r="R119" s="3124"/>
      <c r="S119" s="1448"/>
      <c r="T119" s="3124"/>
      <c r="U119" s="3124"/>
      <c r="V119" s="4697"/>
      <c r="W119" s="3124"/>
      <c r="X119" s="2877"/>
      <c r="Y119" s="1260"/>
    </row>
    <row r="120" spans="1:25" ht="15" customHeight="1" thickBot="1">
      <c r="A120" s="2215"/>
      <c r="B120" s="760" t="s">
        <v>3396</v>
      </c>
      <c r="C120" s="791" t="s">
        <v>3398</v>
      </c>
      <c r="D120" s="1258">
        <v>607</v>
      </c>
      <c r="E120" s="3508"/>
      <c r="F120" s="791" t="s">
        <v>3397</v>
      </c>
      <c r="G120" s="4693">
        <v>72</v>
      </c>
      <c r="H120" s="1171">
        <v>450</v>
      </c>
      <c r="I120" s="791">
        <f>ROUND(H119*G120/G120,2)</f>
        <v>0</v>
      </c>
      <c r="J120" s="1335" t="s">
        <v>39</v>
      </c>
      <c r="K120" s="4008">
        <v>52.92</v>
      </c>
      <c r="L120" s="793">
        <f>IF(OR(ISBLANK(K120),K120=0,H119=0,ISBLANK(H119)),,ROUND(K120+$L$5,2))</f>
        <v>0</v>
      </c>
      <c r="M120" s="4695">
        <f>ROUND(I120*L120,2)</f>
        <v>0</v>
      </c>
      <c r="N120" s="2781">
        <f>ROUND(L120/G120,4)</f>
        <v>0</v>
      </c>
      <c r="O120" s="2261"/>
      <c r="P120" s="1257"/>
      <c r="Q120" s="1257"/>
      <c r="R120" s="3682"/>
      <c r="S120" s="2260"/>
      <c r="T120" s="3682"/>
      <c r="U120" s="3682"/>
      <c r="V120" s="4405"/>
      <c r="W120" s="3682"/>
      <c r="X120" s="4276"/>
      <c r="Y120" s="1334"/>
    </row>
    <row r="121" spans="1:25" ht="15" customHeight="1">
      <c r="A121" s="2215"/>
      <c r="B121" s="217" t="s">
        <v>1808</v>
      </c>
      <c r="C121" s="791"/>
      <c r="D121" s="1258"/>
      <c r="E121" s="2260"/>
      <c r="F121" s="791"/>
      <c r="G121" s="4693"/>
      <c r="H121" s="4694"/>
      <c r="I121" s="791"/>
      <c r="J121" s="1335"/>
      <c r="K121" s="792"/>
      <c r="L121" s="793"/>
      <c r="M121" s="4695"/>
      <c r="N121" s="2781"/>
      <c r="O121" s="2261"/>
      <c r="P121" s="1257"/>
      <c r="Q121" s="1257"/>
      <c r="R121" s="3682"/>
      <c r="S121" s="2260"/>
      <c r="T121" s="3682"/>
      <c r="U121" s="3682"/>
      <c r="V121" s="4405"/>
      <c r="W121" s="3682"/>
      <c r="X121" s="4276"/>
      <c r="Y121" s="1334"/>
    </row>
    <row r="122" spans="1:25" ht="15" customHeight="1">
      <c r="A122" s="2215"/>
      <c r="B122" s="1255" t="s">
        <v>1811</v>
      </c>
      <c r="C122" s="3391"/>
      <c r="D122" s="3515"/>
      <c r="E122" s="3502"/>
      <c r="F122" s="3391"/>
      <c r="G122" s="3503"/>
      <c r="H122" s="3510"/>
      <c r="I122" s="3391"/>
      <c r="J122" s="3304"/>
      <c r="K122" s="3401"/>
      <c r="L122" s="3504"/>
      <c r="M122" s="3505"/>
      <c r="N122" s="2780"/>
      <c r="O122" s="1341"/>
      <c r="P122" s="3378"/>
      <c r="Q122" s="3378"/>
      <c r="R122" s="3506"/>
      <c r="S122" s="3502"/>
      <c r="T122" s="3506"/>
      <c r="U122" s="3506"/>
      <c r="V122" s="3507"/>
      <c r="W122" s="3506"/>
      <c r="X122" s="4207"/>
      <c r="Y122" s="3404"/>
    </row>
    <row r="123" spans="1:25" ht="15" customHeight="1" thickBot="1">
      <c r="A123" s="936"/>
      <c r="B123" s="1444" t="s">
        <v>1563</v>
      </c>
      <c r="C123" s="550"/>
      <c r="D123" s="1156"/>
      <c r="E123" s="1083"/>
      <c r="F123" s="550"/>
      <c r="G123" s="1084"/>
      <c r="H123" s="5180"/>
      <c r="I123" s="565"/>
      <c r="J123" s="1086"/>
      <c r="K123" s="552"/>
      <c r="L123" s="568"/>
      <c r="M123" s="1395"/>
      <c r="N123" s="1363"/>
      <c r="O123" s="341"/>
      <c r="P123" s="425"/>
      <c r="Q123" s="425"/>
      <c r="R123" s="2599"/>
      <c r="S123" s="1083"/>
      <c r="T123" s="2599"/>
      <c r="U123" s="2599"/>
      <c r="V123" s="5181"/>
      <c r="W123" s="2599"/>
      <c r="X123" s="2878"/>
      <c r="Y123" s="466"/>
    </row>
    <row r="124" spans="1:25" ht="15" customHeight="1" thickBot="1">
      <c r="A124" s="2159">
        <v>12029</v>
      </c>
      <c r="B124" s="4095" t="s">
        <v>3686</v>
      </c>
      <c r="C124" s="1447" t="s">
        <v>3684</v>
      </c>
      <c r="D124" s="2250"/>
      <c r="E124" s="1448"/>
      <c r="F124" s="1447"/>
      <c r="G124" s="2246"/>
      <c r="H124" s="4696"/>
      <c r="I124" s="2437"/>
      <c r="J124" s="3770" t="s">
        <v>39</v>
      </c>
      <c r="K124" s="4013"/>
      <c r="L124" s="4014"/>
      <c r="M124" s="2643"/>
      <c r="N124" s="3778"/>
      <c r="O124" s="1092"/>
      <c r="P124" s="1849"/>
      <c r="Q124" s="1849"/>
      <c r="R124" s="3124"/>
      <c r="S124" s="1448"/>
      <c r="T124" s="3124"/>
      <c r="U124" s="3124"/>
      <c r="V124" s="4697"/>
      <c r="W124" s="3124"/>
      <c r="X124" s="2877"/>
      <c r="Y124" s="1260"/>
    </row>
    <row r="125" spans="1:25" ht="15" customHeight="1" thickBot="1">
      <c r="A125" s="2215"/>
      <c r="B125" s="760" t="s">
        <v>3689</v>
      </c>
      <c r="C125" s="791" t="s">
        <v>3398</v>
      </c>
      <c r="D125" s="1258">
        <v>608</v>
      </c>
      <c r="E125" s="3508"/>
      <c r="F125" s="791" t="s">
        <v>3687</v>
      </c>
      <c r="G125" s="4693">
        <v>40</v>
      </c>
      <c r="H125" s="1171"/>
      <c r="I125" s="791">
        <f>ROUND(H124*G125/G125,2)</f>
        <v>0</v>
      </c>
      <c r="J125" s="1335" t="s">
        <v>39</v>
      </c>
      <c r="K125" s="4008">
        <v>44</v>
      </c>
      <c r="L125" s="793">
        <f>IF(OR(ISBLANK(K125),K125=0,H124=0,ISBLANK(H124)),,ROUND(K125+$L$5,2))</f>
        <v>0</v>
      </c>
      <c r="M125" s="4695">
        <f>ROUND(I125*L125,2)</f>
        <v>0</v>
      </c>
      <c r="N125" s="2781">
        <f>ROUND(L125/G125,4)</f>
        <v>0</v>
      </c>
      <c r="O125" s="2261"/>
      <c r="P125" s="1257"/>
      <c r="Q125" s="1257"/>
      <c r="R125" s="3682"/>
      <c r="S125" s="2260"/>
      <c r="T125" s="3682"/>
      <c r="U125" s="3682"/>
      <c r="V125" s="4405"/>
      <c r="W125" s="3682"/>
      <c r="X125" s="4276"/>
      <c r="Y125" s="1334"/>
    </row>
    <row r="126" spans="1:25" ht="15" customHeight="1">
      <c r="A126" s="2215"/>
      <c r="B126" s="217" t="s">
        <v>3690</v>
      </c>
      <c r="C126" s="791"/>
      <c r="D126" s="1258"/>
      <c r="E126" s="2260"/>
      <c r="F126" s="791"/>
      <c r="G126" s="4693"/>
      <c r="H126" s="4694"/>
      <c r="I126" s="791"/>
      <c r="J126" s="1335"/>
      <c r="K126" s="792"/>
      <c r="L126" s="793"/>
      <c r="M126" s="4695"/>
      <c r="N126" s="2781"/>
      <c r="O126" s="2261"/>
      <c r="P126" s="1257"/>
      <c r="Q126" s="1257"/>
      <c r="R126" s="3682"/>
      <c r="S126" s="2260"/>
      <c r="T126" s="3682"/>
      <c r="U126" s="3682"/>
      <c r="V126" s="4405"/>
      <c r="W126" s="3682"/>
      <c r="X126" s="4276"/>
      <c r="Y126" s="1334"/>
    </row>
    <row r="127" spans="1:25" ht="15" customHeight="1">
      <c r="A127" s="2215"/>
      <c r="B127" s="3770" t="s">
        <v>3688</v>
      </c>
      <c r="C127" s="791"/>
      <c r="D127" s="1258"/>
      <c r="E127" s="2260"/>
      <c r="F127" s="791"/>
      <c r="G127" s="4693"/>
      <c r="H127" s="4694"/>
      <c r="I127" s="791"/>
      <c r="J127" s="1335"/>
      <c r="K127" s="792"/>
      <c r="L127" s="793"/>
      <c r="M127" s="4695"/>
      <c r="N127" s="2781"/>
      <c r="O127" s="2261"/>
      <c r="P127" s="1257"/>
      <c r="Q127" s="1257"/>
      <c r="R127" s="3682"/>
      <c r="S127" s="2260"/>
      <c r="T127" s="3682"/>
      <c r="U127" s="3682"/>
      <c r="V127" s="4405"/>
      <c r="W127" s="3682"/>
      <c r="X127" s="4276"/>
      <c r="Y127" s="1334"/>
    </row>
    <row r="128" spans="1:25" ht="15" customHeight="1" thickBot="1">
      <c r="A128" s="936"/>
      <c r="B128" s="901" t="s">
        <v>3685</v>
      </c>
      <c r="C128" s="361"/>
      <c r="D128" s="1094"/>
      <c r="E128" s="389"/>
      <c r="F128" s="361"/>
      <c r="G128" s="1102"/>
      <c r="H128" s="4139"/>
      <c r="I128" s="361"/>
      <c r="J128" s="416"/>
      <c r="K128" s="363"/>
      <c r="L128" s="323"/>
      <c r="M128" s="630"/>
      <c r="N128" s="418"/>
      <c r="O128" s="954"/>
      <c r="P128" s="536"/>
      <c r="Q128" s="536"/>
      <c r="R128" s="1088"/>
      <c r="S128" s="389"/>
      <c r="T128" s="1088"/>
      <c r="U128" s="1088"/>
      <c r="V128" s="3281"/>
      <c r="W128" s="1088"/>
      <c r="X128" s="4277"/>
      <c r="Y128" s="901"/>
    </row>
    <row r="129" spans="1:25" ht="15" customHeight="1" thickBot="1">
      <c r="A129" s="1598"/>
      <c r="B129" s="1598"/>
      <c r="C129" s="341"/>
      <c r="D129" s="341"/>
      <c r="E129" s="425"/>
      <c r="F129" s="425"/>
      <c r="G129" s="1156"/>
      <c r="H129" s="1192"/>
      <c r="I129" s="341"/>
      <c r="J129" s="677" t="s">
        <v>48</v>
      </c>
      <c r="K129" s="4173"/>
      <c r="L129" s="1016"/>
      <c r="M129" s="554">
        <f>SUMIF(M10:M128,"&gt;0")</f>
        <v>77692.7</v>
      </c>
      <c r="N129" s="472"/>
      <c r="O129" s="2787"/>
      <c r="P129" s="365"/>
      <c r="Q129" s="365"/>
      <c r="R129" s="365"/>
      <c r="S129" s="425"/>
      <c r="T129" s="365"/>
      <c r="U129" s="365"/>
      <c r="V129" s="365"/>
      <c r="W129" s="365"/>
      <c r="X129" s="2878"/>
      <c r="Y129" s="365"/>
    </row>
  </sheetData>
  <sheetProtection selectLockedCells="1"/>
  <customSheetViews>
    <customSheetView guid="{F8F3C058-0B72-45B1-9471-FD232B18A87C}" showPageBreaks="1">
      <pane ySplit="9" topLeftCell="A10" activePane="bottomLeft" state="frozen"/>
      <selection pane="bottomLeft" activeCell="M129" sqref="M129"/>
      <rowBreaks count="1" manualBreakCount="1">
        <brk id="44" max="16383" man="1"/>
      </rowBreaks>
      <pageMargins left="0.25" right="0.25" top="0.75" bottom="0.75" header="0.3" footer="0.3"/>
      <pageSetup paperSize="5" scale="64" fitToHeight="0" orientation="landscape" useFirstPageNumber="1" r:id="rId1"/>
      <headerFooter scaleWithDoc="0"/>
    </customSheetView>
  </customSheetViews>
  <mergeCells count="9">
    <mergeCell ref="F4:N4"/>
    <mergeCell ref="G5:K5"/>
    <mergeCell ref="P5:P7"/>
    <mergeCell ref="Q5:Q7"/>
    <mergeCell ref="B1:M1"/>
    <mergeCell ref="B2:C2"/>
    <mergeCell ref="F2:M2"/>
    <mergeCell ref="F3:N3"/>
    <mergeCell ref="S3:Y3"/>
  </mergeCells>
  <conditionalFormatting sqref="H104:H105 H97:H100 H42:H44 H54:H56 H58:H60 H19:H22 H24:H27 H29:H32 H37:H40 T16:U17 H15:H17 H46:H48 H11:H13 T10:U13 W11:W13 W16:W17 H129 H50:H52 H62:H64 H66:H68 H70:H72 H34:H35 H117:H119 H121:H123">
    <cfRule type="cellIs" dxfId="323" priority="26" stopIfTrue="1" operator="equal">
      <formula>0</formula>
    </cfRule>
  </conditionalFormatting>
  <conditionalFormatting sqref="H104:H105 H97:H100 H42:H44 H54:H56 H58:H60 H19:H22 H24:H27 H29:H32 H37:H40 T16:U17 H15:H17 H46:H48 H11:H13 T10:U13 W11:W13 W16:W17 H129 H50:H52 H62:H64 H66:H68 H70:H72 H34:H35 H117:H119 H121:H123">
    <cfRule type="cellIs" dxfId="322" priority="25" stopIfTrue="1" operator="equal">
      <formula>0</formula>
    </cfRule>
  </conditionalFormatting>
  <conditionalFormatting sqref="H107:H110 H113:H115 H126 H78:H79 H81:H82 H84:H85 H87:H88 H90:H91 H93:H94">
    <cfRule type="cellIs" dxfId="321" priority="24" stopIfTrue="1" operator="equal">
      <formula>0</formula>
    </cfRule>
  </conditionalFormatting>
  <conditionalFormatting sqref="H107:H110 H113:H115 H126 H78:H79 H81:H82 H84:H85 H87:H88 H90:H91 H93:H94">
    <cfRule type="cellIs" dxfId="320" priority="23" stopIfTrue="1" operator="equal">
      <formula>0</formula>
    </cfRule>
  </conditionalFormatting>
  <conditionalFormatting sqref="V13:V28">
    <cfRule type="cellIs" dxfId="319" priority="20" stopIfTrue="1" operator="equal">
      <formula>0</formula>
    </cfRule>
  </conditionalFormatting>
  <conditionalFormatting sqref="V13:V28">
    <cfRule type="cellIs" dxfId="318" priority="19" stopIfTrue="1" operator="equal">
      <formula>0</formula>
    </cfRule>
  </conditionalFormatting>
  <conditionalFormatting sqref="H124">
    <cfRule type="cellIs" dxfId="317" priority="18" stopIfTrue="1" operator="equal">
      <formula>0</formula>
    </cfRule>
  </conditionalFormatting>
  <conditionalFormatting sqref="H124">
    <cfRule type="cellIs" dxfId="316" priority="17" stopIfTrue="1" operator="equal">
      <formula>0</formula>
    </cfRule>
  </conditionalFormatting>
  <conditionalFormatting sqref="H127:H128">
    <cfRule type="cellIs" dxfId="315" priority="16" stopIfTrue="1" operator="equal">
      <formula>0</formula>
    </cfRule>
  </conditionalFormatting>
  <conditionalFormatting sqref="H127:H128">
    <cfRule type="cellIs" dxfId="314" priority="15" stopIfTrue="1" operator="equal">
      <formula>0</formula>
    </cfRule>
  </conditionalFormatting>
  <conditionalFormatting sqref="H74:H76 H78:H79 H81:H82 H84:H85 H87:H88 H90:H91 H93:H94">
    <cfRule type="cellIs" dxfId="313" priority="14" stopIfTrue="1" operator="equal">
      <formula>0</formula>
    </cfRule>
  </conditionalFormatting>
  <conditionalFormatting sqref="H74:H76 H78:H79 H81:H82 H84:H85 H87:H88 H90:H91 H93:H94">
    <cfRule type="cellIs" dxfId="312" priority="13" stopIfTrue="1" operator="equal">
      <formula>0</formula>
    </cfRule>
  </conditionalFormatting>
  <conditionalFormatting sqref="T69">
    <cfRule type="cellIs" dxfId="311" priority="10" stopIfTrue="1" operator="equal">
      <formula>0</formula>
    </cfRule>
  </conditionalFormatting>
  <conditionalFormatting sqref="T69">
    <cfRule type="cellIs" dxfId="310" priority="9" stopIfTrue="1" operator="equal">
      <formula>0</formula>
    </cfRule>
  </conditionalFormatting>
  <hyperlinks>
    <hyperlink ref="C4" location="'Recap Sheet'!B1" tooltip="Click here to return to recap sheet" display="Return to Recap Sheet" xr:uid="{00000000-0004-0000-0800-000000000000}"/>
  </hyperlinks>
  <pageMargins left="0.25" right="0.25" top="0.75" bottom="0.75" header="0.3" footer="0.3"/>
  <pageSetup paperSize="5" scale="64" fitToHeight="0" orientation="landscape" useFirstPageNumber="1" r:id="rId2"/>
  <headerFooter scaleWithDoc="0"/>
  <rowBreaks count="1" manualBreakCount="1">
    <brk id="44"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39940" r:id="rId5" name="Button 4">
              <controlPr defaultSize="0" print="0" autoFill="0" autoPict="0" macro="[0]!VersatileDisplayWorksheetPopup">
                <anchor moveWithCells="1">
                  <from>
                    <xdr:col>13</xdr:col>
                    <xdr:colOff>0</xdr:colOff>
                    <xdr:row>0</xdr:row>
                    <xdr:rowOff>180975</xdr:rowOff>
                  </from>
                  <to>
                    <xdr:col>14</xdr:col>
                    <xdr:colOff>95250</xdr:colOff>
                    <xdr:row>2</xdr:row>
                    <xdr:rowOff>28575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5" tint="-0.249977111117893"/>
  </sheetPr>
  <dimension ref="A1:Y111"/>
  <sheetViews>
    <sheetView zoomScaleNormal="100" workbookViewId="0">
      <pane ySplit="9" topLeftCell="A91" activePane="bottomLeft" state="frozen"/>
      <selection activeCell="H80" sqref="H80"/>
      <selection pane="bottomLeft" activeCell="O94" sqref="O94"/>
    </sheetView>
  </sheetViews>
  <sheetFormatPr defaultColWidth="11.42578125" defaultRowHeight="15" customHeight="1"/>
  <cols>
    <col min="1" max="1" width="7.28515625" style="55" customWidth="1"/>
    <col min="2" max="2" width="50.140625" style="55" customWidth="1"/>
    <col min="3" max="3" width="28.42578125" style="170" customWidth="1"/>
    <col min="4" max="4" width="14.42578125" style="55" customWidth="1"/>
    <col min="5" max="5" width="7.7109375" style="37" customWidth="1"/>
    <col min="6" max="6" width="8.140625" style="37" customWidth="1"/>
    <col min="7" max="7" width="5.7109375" style="144" customWidth="1"/>
    <col min="8" max="8" width="6.42578125" style="74" customWidth="1"/>
    <col min="9" max="9" width="6.42578125" style="37" customWidth="1"/>
    <col min="10" max="10" width="3.28515625" style="55" customWidth="1"/>
    <col min="11" max="11" width="7.7109375" style="76" customWidth="1"/>
    <col min="12" max="12" width="7.7109375" style="30" customWidth="1"/>
    <col min="13" max="13" width="9.7109375" style="38" customWidth="1"/>
    <col min="14" max="14" width="7.140625" style="39" customWidth="1"/>
    <col min="15" max="15" width="11.28515625" style="39" customWidth="1"/>
    <col min="16" max="16" width="9.42578125" style="39" customWidth="1"/>
    <col min="17" max="17" width="7.28515625" style="39" customWidth="1"/>
    <col min="18" max="18" width="9" style="39" customWidth="1"/>
    <col min="19" max="19" width="8.5703125" style="55" customWidth="1"/>
    <col min="20" max="20" width="7.5703125" style="55" customWidth="1"/>
    <col min="21" max="21" width="9.7109375" style="55" customWidth="1"/>
    <col min="22" max="22" width="4.5703125" style="55" customWidth="1"/>
    <col min="23" max="23" width="7.42578125" style="55" customWidth="1"/>
    <col min="24" max="24" width="6.5703125" style="55" customWidth="1"/>
    <col min="25" max="25" width="11.7109375" style="55" customWidth="1"/>
    <col min="26" max="26" width="6.7109375" style="55" customWidth="1"/>
    <col min="27" max="262" width="11.42578125" style="55"/>
    <col min="263" max="263" width="3.85546875" style="55" customWidth="1"/>
    <col min="264" max="264" width="49.7109375" style="55" customWidth="1"/>
    <col min="265" max="265" width="29.42578125" style="55" customWidth="1"/>
    <col min="266" max="266" width="6.28515625" style="55" customWidth="1"/>
    <col min="267" max="267" width="4.28515625" style="55" customWidth="1"/>
    <col min="268" max="268" width="6.42578125" style="55" customWidth="1"/>
    <col min="269" max="269" width="3.28515625" style="55" customWidth="1"/>
    <col min="270" max="270" width="6" style="55" customWidth="1"/>
    <col min="271" max="271" width="5.7109375" style="55" bestFit="1" customWidth="1"/>
    <col min="272" max="272" width="7" style="55" customWidth="1"/>
    <col min="273" max="273" width="5.42578125" style="55" customWidth="1"/>
    <col min="274" max="274" width="5" style="55" customWidth="1"/>
    <col min="275" max="275" width="6" style="55" bestFit="1" customWidth="1"/>
    <col min="276" max="276" width="6.140625" style="55" customWidth="1"/>
    <col min="277" max="277" width="16.5703125" style="55" customWidth="1"/>
    <col min="278" max="518" width="11.42578125" style="55"/>
    <col min="519" max="519" width="3.85546875" style="55" customWidth="1"/>
    <col min="520" max="520" width="49.7109375" style="55" customWidth="1"/>
    <col min="521" max="521" width="29.42578125" style="55" customWidth="1"/>
    <col min="522" max="522" width="6.28515625" style="55" customWidth="1"/>
    <col min="523" max="523" width="4.28515625" style="55" customWidth="1"/>
    <col min="524" max="524" width="6.42578125" style="55" customWidth="1"/>
    <col min="525" max="525" width="3.28515625" style="55" customWidth="1"/>
    <col min="526" max="526" width="6" style="55" customWidth="1"/>
    <col min="527" max="527" width="5.7109375" style="55" bestFit="1" customWidth="1"/>
    <col min="528" max="528" width="7" style="55" customWidth="1"/>
    <col min="529" max="529" width="5.42578125" style="55" customWidth="1"/>
    <col min="530" max="530" width="5" style="55" customWidth="1"/>
    <col min="531" max="531" width="6" style="55" bestFit="1" customWidth="1"/>
    <col min="532" max="532" width="6.140625" style="55" customWidth="1"/>
    <col min="533" max="533" width="16.5703125" style="55" customWidth="1"/>
    <col min="534" max="774" width="11.42578125" style="55"/>
    <col min="775" max="775" width="3.85546875" style="55" customWidth="1"/>
    <col min="776" max="776" width="49.7109375" style="55" customWidth="1"/>
    <col min="777" max="777" width="29.42578125" style="55" customWidth="1"/>
    <col min="778" max="778" width="6.28515625" style="55" customWidth="1"/>
    <col min="779" max="779" width="4.28515625" style="55" customWidth="1"/>
    <col min="780" max="780" width="6.42578125" style="55" customWidth="1"/>
    <col min="781" max="781" width="3.28515625" style="55" customWidth="1"/>
    <col min="782" max="782" width="6" style="55" customWidth="1"/>
    <col min="783" max="783" width="5.7109375" style="55" bestFit="1" customWidth="1"/>
    <col min="784" max="784" width="7" style="55" customWidth="1"/>
    <col min="785" max="785" width="5.42578125" style="55" customWidth="1"/>
    <col min="786" max="786" width="5" style="55" customWidth="1"/>
    <col min="787" max="787" width="6" style="55" bestFit="1" customWidth="1"/>
    <col min="788" max="788" width="6.140625" style="55" customWidth="1"/>
    <col min="789" max="789" width="16.5703125" style="55" customWidth="1"/>
    <col min="790" max="1030" width="11.42578125" style="55"/>
    <col min="1031" max="1031" width="3.85546875" style="55" customWidth="1"/>
    <col min="1032" max="1032" width="49.7109375" style="55" customWidth="1"/>
    <col min="1033" max="1033" width="29.42578125" style="55" customWidth="1"/>
    <col min="1034" max="1034" width="6.28515625" style="55" customWidth="1"/>
    <col min="1035" max="1035" width="4.28515625" style="55" customWidth="1"/>
    <col min="1036" max="1036" width="6.42578125" style="55" customWidth="1"/>
    <col min="1037" max="1037" width="3.28515625" style="55" customWidth="1"/>
    <col min="1038" max="1038" width="6" style="55" customWidth="1"/>
    <col min="1039" max="1039" width="5.7109375" style="55" bestFit="1" customWidth="1"/>
    <col min="1040" max="1040" width="7" style="55" customWidth="1"/>
    <col min="1041" max="1041" width="5.42578125" style="55" customWidth="1"/>
    <col min="1042" max="1042" width="5" style="55" customWidth="1"/>
    <col min="1043" max="1043" width="6" style="55" bestFit="1" customWidth="1"/>
    <col min="1044" max="1044" width="6.140625" style="55" customWidth="1"/>
    <col min="1045" max="1045" width="16.5703125" style="55" customWidth="1"/>
    <col min="1046" max="1286" width="11.42578125" style="55"/>
    <col min="1287" max="1287" width="3.85546875" style="55" customWidth="1"/>
    <col min="1288" max="1288" width="49.7109375" style="55" customWidth="1"/>
    <col min="1289" max="1289" width="29.42578125" style="55" customWidth="1"/>
    <col min="1290" max="1290" width="6.28515625" style="55" customWidth="1"/>
    <col min="1291" max="1291" width="4.28515625" style="55" customWidth="1"/>
    <col min="1292" max="1292" width="6.42578125" style="55" customWidth="1"/>
    <col min="1293" max="1293" width="3.28515625" style="55" customWidth="1"/>
    <col min="1294" max="1294" width="6" style="55" customWidth="1"/>
    <col min="1295" max="1295" width="5.7109375" style="55" bestFit="1" customWidth="1"/>
    <col min="1296" max="1296" width="7" style="55" customWidth="1"/>
    <col min="1297" max="1297" width="5.42578125" style="55" customWidth="1"/>
    <col min="1298" max="1298" width="5" style="55" customWidth="1"/>
    <col min="1299" max="1299" width="6" style="55" bestFit="1" customWidth="1"/>
    <col min="1300" max="1300" width="6.140625" style="55" customWidth="1"/>
    <col min="1301" max="1301" width="16.5703125" style="55" customWidth="1"/>
    <col min="1302" max="1542" width="11.42578125" style="55"/>
    <col min="1543" max="1543" width="3.85546875" style="55" customWidth="1"/>
    <col min="1544" max="1544" width="49.7109375" style="55" customWidth="1"/>
    <col min="1545" max="1545" width="29.42578125" style="55" customWidth="1"/>
    <col min="1546" max="1546" width="6.28515625" style="55" customWidth="1"/>
    <col min="1547" max="1547" width="4.28515625" style="55" customWidth="1"/>
    <col min="1548" max="1548" width="6.42578125" style="55" customWidth="1"/>
    <col min="1549" max="1549" width="3.28515625" style="55" customWidth="1"/>
    <col min="1550" max="1550" width="6" style="55" customWidth="1"/>
    <col min="1551" max="1551" width="5.7109375" style="55" bestFit="1" customWidth="1"/>
    <col min="1552" max="1552" width="7" style="55" customWidth="1"/>
    <col min="1553" max="1553" width="5.42578125" style="55" customWidth="1"/>
    <col min="1554" max="1554" width="5" style="55" customWidth="1"/>
    <col min="1555" max="1555" width="6" style="55" bestFit="1" customWidth="1"/>
    <col min="1556" max="1556" width="6.140625" style="55" customWidth="1"/>
    <col min="1557" max="1557" width="16.5703125" style="55" customWidth="1"/>
    <col min="1558" max="1798" width="11.42578125" style="55"/>
    <col min="1799" max="1799" width="3.85546875" style="55" customWidth="1"/>
    <col min="1800" max="1800" width="49.7109375" style="55" customWidth="1"/>
    <col min="1801" max="1801" width="29.42578125" style="55" customWidth="1"/>
    <col min="1802" max="1802" width="6.28515625" style="55" customWidth="1"/>
    <col min="1803" max="1803" width="4.28515625" style="55" customWidth="1"/>
    <col min="1804" max="1804" width="6.42578125" style="55" customWidth="1"/>
    <col min="1805" max="1805" width="3.28515625" style="55" customWidth="1"/>
    <col min="1806" max="1806" width="6" style="55" customWidth="1"/>
    <col min="1807" max="1807" width="5.7109375" style="55" bestFit="1" customWidth="1"/>
    <col min="1808" max="1808" width="7" style="55" customWidth="1"/>
    <col min="1809" max="1809" width="5.42578125" style="55" customWidth="1"/>
    <col min="1810" max="1810" width="5" style="55" customWidth="1"/>
    <col min="1811" max="1811" width="6" style="55" bestFit="1" customWidth="1"/>
    <col min="1812" max="1812" width="6.140625" style="55" customWidth="1"/>
    <col min="1813" max="1813" width="16.5703125" style="55" customWidth="1"/>
    <col min="1814" max="2054" width="11.42578125" style="55"/>
    <col min="2055" max="2055" width="3.85546875" style="55" customWidth="1"/>
    <col min="2056" max="2056" width="49.7109375" style="55" customWidth="1"/>
    <col min="2057" max="2057" width="29.42578125" style="55" customWidth="1"/>
    <col min="2058" max="2058" width="6.28515625" style="55" customWidth="1"/>
    <col min="2059" max="2059" width="4.28515625" style="55" customWidth="1"/>
    <col min="2060" max="2060" width="6.42578125" style="55" customWidth="1"/>
    <col min="2061" max="2061" width="3.28515625" style="55" customWidth="1"/>
    <col min="2062" max="2062" width="6" style="55" customWidth="1"/>
    <col min="2063" max="2063" width="5.7109375" style="55" bestFit="1" customWidth="1"/>
    <col min="2064" max="2064" width="7" style="55" customWidth="1"/>
    <col min="2065" max="2065" width="5.42578125" style="55" customWidth="1"/>
    <col min="2066" max="2066" width="5" style="55" customWidth="1"/>
    <col min="2067" max="2067" width="6" style="55" bestFit="1" customWidth="1"/>
    <col min="2068" max="2068" width="6.140625" style="55" customWidth="1"/>
    <col min="2069" max="2069" width="16.5703125" style="55" customWidth="1"/>
    <col min="2070" max="2310" width="11.42578125" style="55"/>
    <col min="2311" max="2311" width="3.85546875" style="55" customWidth="1"/>
    <col min="2312" max="2312" width="49.7109375" style="55" customWidth="1"/>
    <col min="2313" max="2313" width="29.42578125" style="55" customWidth="1"/>
    <col min="2314" max="2314" width="6.28515625" style="55" customWidth="1"/>
    <col min="2315" max="2315" width="4.28515625" style="55" customWidth="1"/>
    <col min="2316" max="2316" width="6.42578125" style="55" customWidth="1"/>
    <col min="2317" max="2317" width="3.28515625" style="55" customWidth="1"/>
    <col min="2318" max="2318" width="6" style="55" customWidth="1"/>
    <col min="2319" max="2319" width="5.7109375" style="55" bestFit="1" customWidth="1"/>
    <col min="2320" max="2320" width="7" style="55" customWidth="1"/>
    <col min="2321" max="2321" width="5.42578125" style="55" customWidth="1"/>
    <col min="2322" max="2322" width="5" style="55" customWidth="1"/>
    <col min="2323" max="2323" width="6" style="55" bestFit="1" customWidth="1"/>
    <col min="2324" max="2324" width="6.140625" style="55" customWidth="1"/>
    <col min="2325" max="2325" width="16.5703125" style="55" customWidth="1"/>
    <col min="2326" max="2566" width="11.42578125" style="55"/>
    <col min="2567" max="2567" width="3.85546875" style="55" customWidth="1"/>
    <col min="2568" max="2568" width="49.7109375" style="55" customWidth="1"/>
    <col min="2569" max="2569" width="29.42578125" style="55" customWidth="1"/>
    <col min="2570" max="2570" width="6.28515625" style="55" customWidth="1"/>
    <col min="2571" max="2571" width="4.28515625" style="55" customWidth="1"/>
    <col min="2572" max="2572" width="6.42578125" style="55" customWidth="1"/>
    <col min="2573" max="2573" width="3.28515625" style="55" customWidth="1"/>
    <col min="2574" max="2574" width="6" style="55" customWidth="1"/>
    <col min="2575" max="2575" width="5.7109375" style="55" bestFit="1" customWidth="1"/>
    <col min="2576" max="2576" width="7" style="55" customWidth="1"/>
    <col min="2577" max="2577" width="5.42578125" style="55" customWidth="1"/>
    <col min="2578" max="2578" width="5" style="55" customWidth="1"/>
    <col min="2579" max="2579" width="6" style="55" bestFit="1" customWidth="1"/>
    <col min="2580" max="2580" width="6.140625" style="55" customWidth="1"/>
    <col min="2581" max="2581" width="16.5703125" style="55" customWidth="1"/>
    <col min="2582" max="2822" width="11.42578125" style="55"/>
    <col min="2823" max="2823" width="3.85546875" style="55" customWidth="1"/>
    <col min="2824" max="2824" width="49.7109375" style="55" customWidth="1"/>
    <col min="2825" max="2825" width="29.42578125" style="55" customWidth="1"/>
    <col min="2826" max="2826" width="6.28515625" style="55" customWidth="1"/>
    <col min="2827" max="2827" width="4.28515625" style="55" customWidth="1"/>
    <col min="2828" max="2828" width="6.42578125" style="55" customWidth="1"/>
    <col min="2829" max="2829" width="3.28515625" style="55" customWidth="1"/>
    <col min="2830" max="2830" width="6" style="55" customWidth="1"/>
    <col min="2831" max="2831" width="5.7109375" style="55" bestFit="1" customWidth="1"/>
    <col min="2832" max="2832" width="7" style="55" customWidth="1"/>
    <col min="2833" max="2833" width="5.42578125" style="55" customWidth="1"/>
    <col min="2834" max="2834" width="5" style="55" customWidth="1"/>
    <col min="2835" max="2835" width="6" style="55" bestFit="1" customWidth="1"/>
    <col min="2836" max="2836" width="6.140625" style="55" customWidth="1"/>
    <col min="2837" max="2837" width="16.5703125" style="55" customWidth="1"/>
    <col min="2838" max="3078" width="11.42578125" style="55"/>
    <col min="3079" max="3079" width="3.85546875" style="55" customWidth="1"/>
    <col min="3080" max="3080" width="49.7109375" style="55" customWidth="1"/>
    <col min="3081" max="3081" width="29.42578125" style="55" customWidth="1"/>
    <col min="3082" max="3082" width="6.28515625" style="55" customWidth="1"/>
    <col min="3083" max="3083" width="4.28515625" style="55" customWidth="1"/>
    <col min="3084" max="3084" width="6.42578125" style="55" customWidth="1"/>
    <col min="3085" max="3085" width="3.28515625" style="55" customWidth="1"/>
    <col min="3086" max="3086" width="6" style="55" customWidth="1"/>
    <col min="3087" max="3087" width="5.7109375" style="55" bestFit="1" customWidth="1"/>
    <col min="3088" max="3088" width="7" style="55" customWidth="1"/>
    <col min="3089" max="3089" width="5.42578125" style="55" customWidth="1"/>
    <col min="3090" max="3090" width="5" style="55" customWidth="1"/>
    <col min="3091" max="3091" width="6" style="55" bestFit="1" customWidth="1"/>
    <col min="3092" max="3092" width="6.140625" style="55" customWidth="1"/>
    <col min="3093" max="3093" width="16.5703125" style="55" customWidth="1"/>
    <col min="3094" max="3334" width="11.42578125" style="55"/>
    <col min="3335" max="3335" width="3.85546875" style="55" customWidth="1"/>
    <col min="3336" max="3336" width="49.7109375" style="55" customWidth="1"/>
    <col min="3337" max="3337" width="29.42578125" style="55" customWidth="1"/>
    <col min="3338" max="3338" width="6.28515625" style="55" customWidth="1"/>
    <col min="3339" max="3339" width="4.28515625" style="55" customWidth="1"/>
    <col min="3340" max="3340" width="6.42578125" style="55" customWidth="1"/>
    <col min="3341" max="3341" width="3.28515625" style="55" customWidth="1"/>
    <col min="3342" max="3342" width="6" style="55" customWidth="1"/>
    <col min="3343" max="3343" width="5.7109375" style="55" bestFit="1" customWidth="1"/>
    <col min="3344" max="3344" width="7" style="55" customWidth="1"/>
    <col min="3345" max="3345" width="5.42578125" style="55" customWidth="1"/>
    <col min="3346" max="3346" width="5" style="55" customWidth="1"/>
    <col min="3347" max="3347" width="6" style="55" bestFit="1" customWidth="1"/>
    <col min="3348" max="3348" width="6.140625" style="55" customWidth="1"/>
    <col min="3349" max="3349" width="16.5703125" style="55" customWidth="1"/>
    <col min="3350" max="3590" width="11.42578125" style="55"/>
    <col min="3591" max="3591" width="3.85546875" style="55" customWidth="1"/>
    <col min="3592" max="3592" width="49.7109375" style="55" customWidth="1"/>
    <col min="3593" max="3593" width="29.42578125" style="55" customWidth="1"/>
    <col min="3594" max="3594" width="6.28515625" style="55" customWidth="1"/>
    <col min="3595" max="3595" width="4.28515625" style="55" customWidth="1"/>
    <col min="3596" max="3596" width="6.42578125" style="55" customWidth="1"/>
    <col min="3597" max="3597" width="3.28515625" style="55" customWidth="1"/>
    <col min="3598" max="3598" width="6" style="55" customWidth="1"/>
    <col min="3599" max="3599" width="5.7109375" style="55" bestFit="1" customWidth="1"/>
    <col min="3600" max="3600" width="7" style="55" customWidth="1"/>
    <col min="3601" max="3601" width="5.42578125" style="55" customWidth="1"/>
    <col min="3602" max="3602" width="5" style="55" customWidth="1"/>
    <col min="3603" max="3603" width="6" style="55" bestFit="1" customWidth="1"/>
    <col min="3604" max="3604" width="6.140625" style="55" customWidth="1"/>
    <col min="3605" max="3605" width="16.5703125" style="55" customWidth="1"/>
    <col min="3606" max="3846" width="11.42578125" style="55"/>
    <col min="3847" max="3847" width="3.85546875" style="55" customWidth="1"/>
    <col min="3848" max="3848" width="49.7109375" style="55" customWidth="1"/>
    <col min="3849" max="3849" width="29.42578125" style="55" customWidth="1"/>
    <col min="3850" max="3850" width="6.28515625" style="55" customWidth="1"/>
    <col min="3851" max="3851" width="4.28515625" style="55" customWidth="1"/>
    <col min="3852" max="3852" width="6.42578125" style="55" customWidth="1"/>
    <col min="3853" max="3853" width="3.28515625" style="55" customWidth="1"/>
    <col min="3854" max="3854" width="6" style="55" customWidth="1"/>
    <col min="3855" max="3855" width="5.7109375" style="55" bestFit="1" customWidth="1"/>
    <col min="3856" max="3856" width="7" style="55" customWidth="1"/>
    <col min="3857" max="3857" width="5.42578125" style="55" customWidth="1"/>
    <col min="3858" max="3858" width="5" style="55" customWidth="1"/>
    <col min="3859" max="3859" width="6" style="55" bestFit="1" customWidth="1"/>
    <col min="3860" max="3860" width="6.140625" style="55" customWidth="1"/>
    <col min="3861" max="3861" width="16.5703125" style="55" customWidth="1"/>
    <col min="3862" max="4102" width="11.42578125" style="55"/>
    <col min="4103" max="4103" width="3.85546875" style="55" customWidth="1"/>
    <col min="4104" max="4104" width="49.7109375" style="55" customWidth="1"/>
    <col min="4105" max="4105" width="29.42578125" style="55" customWidth="1"/>
    <col min="4106" max="4106" width="6.28515625" style="55" customWidth="1"/>
    <col min="4107" max="4107" width="4.28515625" style="55" customWidth="1"/>
    <col min="4108" max="4108" width="6.42578125" style="55" customWidth="1"/>
    <col min="4109" max="4109" width="3.28515625" style="55" customWidth="1"/>
    <col min="4110" max="4110" width="6" style="55" customWidth="1"/>
    <col min="4111" max="4111" width="5.7109375" style="55" bestFit="1" customWidth="1"/>
    <col min="4112" max="4112" width="7" style="55" customWidth="1"/>
    <col min="4113" max="4113" width="5.42578125" style="55" customWidth="1"/>
    <col min="4114" max="4114" width="5" style="55" customWidth="1"/>
    <col min="4115" max="4115" width="6" style="55" bestFit="1" customWidth="1"/>
    <col min="4116" max="4116" width="6.140625" style="55" customWidth="1"/>
    <col min="4117" max="4117" width="16.5703125" style="55" customWidth="1"/>
    <col min="4118" max="4358" width="11.42578125" style="55"/>
    <col min="4359" max="4359" width="3.85546875" style="55" customWidth="1"/>
    <col min="4360" max="4360" width="49.7109375" style="55" customWidth="1"/>
    <col min="4361" max="4361" width="29.42578125" style="55" customWidth="1"/>
    <col min="4362" max="4362" width="6.28515625" style="55" customWidth="1"/>
    <col min="4363" max="4363" width="4.28515625" style="55" customWidth="1"/>
    <col min="4364" max="4364" width="6.42578125" style="55" customWidth="1"/>
    <col min="4365" max="4365" width="3.28515625" style="55" customWidth="1"/>
    <col min="4366" max="4366" width="6" style="55" customWidth="1"/>
    <col min="4367" max="4367" width="5.7109375" style="55" bestFit="1" customWidth="1"/>
    <col min="4368" max="4368" width="7" style="55" customWidth="1"/>
    <col min="4369" max="4369" width="5.42578125" style="55" customWidth="1"/>
    <col min="4370" max="4370" width="5" style="55" customWidth="1"/>
    <col min="4371" max="4371" width="6" style="55" bestFit="1" customWidth="1"/>
    <col min="4372" max="4372" width="6.140625" style="55" customWidth="1"/>
    <col min="4373" max="4373" width="16.5703125" style="55" customWidth="1"/>
    <col min="4374" max="4614" width="11.42578125" style="55"/>
    <col min="4615" max="4615" width="3.85546875" style="55" customWidth="1"/>
    <col min="4616" max="4616" width="49.7109375" style="55" customWidth="1"/>
    <col min="4617" max="4617" width="29.42578125" style="55" customWidth="1"/>
    <col min="4618" max="4618" width="6.28515625" style="55" customWidth="1"/>
    <col min="4619" max="4619" width="4.28515625" style="55" customWidth="1"/>
    <col min="4620" max="4620" width="6.42578125" style="55" customWidth="1"/>
    <col min="4621" max="4621" width="3.28515625" style="55" customWidth="1"/>
    <col min="4622" max="4622" width="6" style="55" customWidth="1"/>
    <col min="4623" max="4623" width="5.7109375" style="55" bestFit="1" customWidth="1"/>
    <col min="4624" max="4624" width="7" style="55" customWidth="1"/>
    <col min="4625" max="4625" width="5.42578125" style="55" customWidth="1"/>
    <col min="4626" max="4626" width="5" style="55" customWidth="1"/>
    <col min="4627" max="4627" width="6" style="55" bestFit="1" customWidth="1"/>
    <col min="4628" max="4628" width="6.140625" style="55" customWidth="1"/>
    <col min="4629" max="4629" width="16.5703125" style="55" customWidth="1"/>
    <col min="4630" max="4870" width="11.42578125" style="55"/>
    <col min="4871" max="4871" width="3.85546875" style="55" customWidth="1"/>
    <col min="4872" max="4872" width="49.7109375" style="55" customWidth="1"/>
    <col min="4873" max="4873" width="29.42578125" style="55" customWidth="1"/>
    <col min="4874" max="4874" width="6.28515625" style="55" customWidth="1"/>
    <col min="4875" max="4875" width="4.28515625" style="55" customWidth="1"/>
    <col min="4876" max="4876" width="6.42578125" style="55" customWidth="1"/>
    <col min="4877" max="4877" width="3.28515625" style="55" customWidth="1"/>
    <col min="4878" max="4878" width="6" style="55" customWidth="1"/>
    <col min="4879" max="4879" width="5.7109375" style="55" bestFit="1" customWidth="1"/>
    <col min="4880" max="4880" width="7" style="55" customWidth="1"/>
    <col min="4881" max="4881" width="5.42578125" style="55" customWidth="1"/>
    <col min="4882" max="4882" width="5" style="55" customWidth="1"/>
    <col min="4883" max="4883" width="6" style="55" bestFit="1" customWidth="1"/>
    <col min="4884" max="4884" width="6.140625" style="55" customWidth="1"/>
    <col min="4885" max="4885" width="16.5703125" style="55" customWidth="1"/>
    <col min="4886" max="5126" width="11.42578125" style="55"/>
    <col min="5127" max="5127" width="3.85546875" style="55" customWidth="1"/>
    <col min="5128" max="5128" width="49.7109375" style="55" customWidth="1"/>
    <col min="5129" max="5129" width="29.42578125" style="55" customWidth="1"/>
    <col min="5130" max="5130" width="6.28515625" style="55" customWidth="1"/>
    <col min="5131" max="5131" width="4.28515625" style="55" customWidth="1"/>
    <col min="5132" max="5132" width="6.42578125" style="55" customWidth="1"/>
    <col min="5133" max="5133" width="3.28515625" style="55" customWidth="1"/>
    <col min="5134" max="5134" width="6" style="55" customWidth="1"/>
    <col min="5135" max="5135" width="5.7109375" style="55" bestFit="1" customWidth="1"/>
    <col min="5136" max="5136" width="7" style="55" customWidth="1"/>
    <col min="5137" max="5137" width="5.42578125" style="55" customWidth="1"/>
    <col min="5138" max="5138" width="5" style="55" customWidth="1"/>
    <col min="5139" max="5139" width="6" style="55" bestFit="1" customWidth="1"/>
    <col min="5140" max="5140" width="6.140625" style="55" customWidth="1"/>
    <col min="5141" max="5141" width="16.5703125" style="55" customWidth="1"/>
    <col min="5142" max="5382" width="11.42578125" style="55"/>
    <col min="5383" max="5383" width="3.85546875" style="55" customWidth="1"/>
    <col min="5384" max="5384" width="49.7109375" style="55" customWidth="1"/>
    <col min="5385" max="5385" width="29.42578125" style="55" customWidth="1"/>
    <col min="5386" max="5386" width="6.28515625" style="55" customWidth="1"/>
    <col min="5387" max="5387" width="4.28515625" style="55" customWidth="1"/>
    <col min="5388" max="5388" width="6.42578125" style="55" customWidth="1"/>
    <col min="5389" max="5389" width="3.28515625" style="55" customWidth="1"/>
    <col min="5390" max="5390" width="6" style="55" customWidth="1"/>
    <col min="5391" max="5391" width="5.7109375" style="55" bestFit="1" customWidth="1"/>
    <col min="5392" max="5392" width="7" style="55" customWidth="1"/>
    <col min="5393" max="5393" width="5.42578125" style="55" customWidth="1"/>
    <col min="5394" max="5394" width="5" style="55" customWidth="1"/>
    <col min="5395" max="5395" width="6" style="55" bestFit="1" customWidth="1"/>
    <col min="5396" max="5396" width="6.140625" style="55" customWidth="1"/>
    <col min="5397" max="5397" width="16.5703125" style="55" customWidth="1"/>
    <col min="5398" max="5638" width="11.42578125" style="55"/>
    <col min="5639" max="5639" width="3.85546875" style="55" customWidth="1"/>
    <col min="5640" max="5640" width="49.7109375" style="55" customWidth="1"/>
    <col min="5641" max="5641" width="29.42578125" style="55" customWidth="1"/>
    <col min="5642" max="5642" width="6.28515625" style="55" customWidth="1"/>
    <col min="5643" max="5643" width="4.28515625" style="55" customWidth="1"/>
    <col min="5644" max="5644" width="6.42578125" style="55" customWidth="1"/>
    <col min="5645" max="5645" width="3.28515625" style="55" customWidth="1"/>
    <col min="5646" max="5646" width="6" style="55" customWidth="1"/>
    <col min="5647" max="5647" width="5.7109375" style="55" bestFit="1" customWidth="1"/>
    <col min="5648" max="5648" width="7" style="55" customWidth="1"/>
    <col min="5649" max="5649" width="5.42578125" style="55" customWidth="1"/>
    <col min="5650" max="5650" width="5" style="55" customWidth="1"/>
    <col min="5651" max="5651" width="6" style="55" bestFit="1" customWidth="1"/>
    <col min="5652" max="5652" width="6.140625" style="55" customWidth="1"/>
    <col min="5653" max="5653" width="16.5703125" style="55" customWidth="1"/>
    <col min="5654" max="5894" width="11.42578125" style="55"/>
    <col min="5895" max="5895" width="3.85546875" style="55" customWidth="1"/>
    <col min="5896" max="5896" width="49.7109375" style="55" customWidth="1"/>
    <col min="5897" max="5897" width="29.42578125" style="55" customWidth="1"/>
    <col min="5898" max="5898" width="6.28515625" style="55" customWidth="1"/>
    <col min="5899" max="5899" width="4.28515625" style="55" customWidth="1"/>
    <col min="5900" max="5900" width="6.42578125" style="55" customWidth="1"/>
    <col min="5901" max="5901" width="3.28515625" style="55" customWidth="1"/>
    <col min="5902" max="5902" width="6" style="55" customWidth="1"/>
    <col min="5903" max="5903" width="5.7109375" style="55" bestFit="1" customWidth="1"/>
    <col min="5904" max="5904" width="7" style="55" customWidth="1"/>
    <col min="5905" max="5905" width="5.42578125" style="55" customWidth="1"/>
    <col min="5906" max="5906" width="5" style="55" customWidth="1"/>
    <col min="5907" max="5907" width="6" style="55" bestFit="1" customWidth="1"/>
    <col min="5908" max="5908" width="6.140625" style="55" customWidth="1"/>
    <col min="5909" max="5909" width="16.5703125" style="55" customWidth="1"/>
    <col min="5910" max="6150" width="11.42578125" style="55"/>
    <col min="6151" max="6151" width="3.85546875" style="55" customWidth="1"/>
    <col min="6152" max="6152" width="49.7109375" style="55" customWidth="1"/>
    <col min="6153" max="6153" width="29.42578125" style="55" customWidth="1"/>
    <col min="6154" max="6154" width="6.28515625" style="55" customWidth="1"/>
    <col min="6155" max="6155" width="4.28515625" style="55" customWidth="1"/>
    <col min="6156" max="6156" width="6.42578125" style="55" customWidth="1"/>
    <col min="6157" max="6157" width="3.28515625" style="55" customWidth="1"/>
    <col min="6158" max="6158" width="6" style="55" customWidth="1"/>
    <col min="6159" max="6159" width="5.7109375" style="55" bestFit="1" customWidth="1"/>
    <col min="6160" max="6160" width="7" style="55" customWidth="1"/>
    <col min="6161" max="6161" width="5.42578125" style="55" customWidth="1"/>
    <col min="6162" max="6162" width="5" style="55" customWidth="1"/>
    <col min="6163" max="6163" width="6" style="55" bestFit="1" customWidth="1"/>
    <col min="6164" max="6164" width="6.140625" style="55" customWidth="1"/>
    <col min="6165" max="6165" width="16.5703125" style="55" customWidth="1"/>
    <col min="6166" max="6406" width="11.42578125" style="55"/>
    <col min="6407" max="6407" width="3.85546875" style="55" customWidth="1"/>
    <col min="6408" max="6408" width="49.7109375" style="55" customWidth="1"/>
    <col min="6409" max="6409" width="29.42578125" style="55" customWidth="1"/>
    <col min="6410" max="6410" width="6.28515625" style="55" customWidth="1"/>
    <col min="6411" max="6411" width="4.28515625" style="55" customWidth="1"/>
    <col min="6412" max="6412" width="6.42578125" style="55" customWidth="1"/>
    <col min="6413" max="6413" width="3.28515625" style="55" customWidth="1"/>
    <col min="6414" max="6414" width="6" style="55" customWidth="1"/>
    <col min="6415" max="6415" width="5.7109375" style="55" bestFit="1" customWidth="1"/>
    <col min="6416" max="6416" width="7" style="55" customWidth="1"/>
    <col min="6417" max="6417" width="5.42578125" style="55" customWidth="1"/>
    <col min="6418" max="6418" width="5" style="55" customWidth="1"/>
    <col min="6419" max="6419" width="6" style="55" bestFit="1" customWidth="1"/>
    <col min="6420" max="6420" width="6.140625" style="55" customWidth="1"/>
    <col min="6421" max="6421" width="16.5703125" style="55" customWidth="1"/>
    <col min="6422" max="6662" width="11.42578125" style="55"/>
    <col min="6663" max="6663" width="3.85546875" style="55" customWidth="1"/>
    <col min="6664" max="6664" width="49.7109375" style="55" customWidth="1"/>
    <col min="6665" max="6665" width="29.42578125" style="55" customWidth="1"/>
    <col min="6666" max="6666" width="6.28515625" style="55" customWidth="1"/>
    <col min="6667" max="6667" width="4.28515625" style="55" customWidth="1"/>
    <col min="6668" max="6668" width="6.42578125" style="55" customWidth="1"/>
    <col min="6669" max="6669" width="3.28515625" style="55" customWidth="1"/>
    <col min="6670" max="6670" width="6" style="55" customWidth="1"/>
    <col min="6671" max="6671" width="5.7109375" style="55" bestFit="1" customWidth="1"/>
    <col min="6672" max="6672" width="7" style="55" customWidth="1"/>
    <col min="6673" max="6673" width="5.42578125" style="55" customWidth="1"/>
    <col min="6674" max="6674" width="5" style="55" customWidth="1"/>
    <col min="6675" max="6675" width="6" style="55" bestFit="1" customWidth="1"/>
    <col min="6676" max="6676" width="6.140625" style="55" customWidth="1"/>
    <col min="6677" max="6677" width="16.5703125" style="55" customWidth="1"/>
    <col min="6678" max="6918" width="11.42578125" style="55"/>
    <col min="6919" max="6919" width="3.85546875" style="55" customWidth="1"/>
    <col min="6920" max="6920" width="49.7109375" style="55" customWidth="1"/>
    <col min="6921" max="6921" width="29.42578125" style="55" customWidth="1"/>
    <col min="6922" max="6922" width="6.28515625" style="55" customWidth="1"/>
    <col min="6923" max="6923" width="4.28515625" style="55" customWidth="1"/>
    <col min="6924" max="6924" width="6.42578125" style="55" customWidth="1"/>
    <col min="6925" max="6925" width="3.28515625" style="55" customWidth="1"/>
    <col min="6926" max="6926" width="6" style="55" customWidth="1"/>
    <col min="6927" max="6927" width="5.7109375" style="55" bestFit="1" customWidth="1"/>
    <col min="6928" max="6928" width="7" style="55" customWidth="1"/>
    <col min="6929" max="6929" width="5.42578125" style="55" customWidth="1"/>
    <col min="6930" max="6930" width="5" style="55" customWidth="1"/>
    <col min="6931" max="6931" width="6" style="55" bestFit="1" customWidth="1"/>
    <col min="6932" max="6932" width="6.140625" style="55" customWidth="1"/>
    <col min="6933" max="6933" width="16.5703125" style="55" customWidth="1"/>
    <col min="6934" max="7174" width="11.42578125" style="55"/>
    <col min="7175" max="7175" width="3.85546875" style="55" customWidth="1"/>
    <col min="7176" max="7176" width="49.7109375" style="55" customWidth="1"/>
    <col min="7177" max="7177" width="29.42578125" style="55" customWidth="1"/>
    <col min="7178" max="7178" width="6.28515625" style="55" customWidth="1"/>
    <col min="7179" max="7179" width="4.28515625" style="55" customWidth="1"/>
    <col min="7180" max="7180" width="6.42578125" style="55" customWidth="1"/>
    <col min="7181" max="7181" width="3.28515625" style="55" customWidth="1"/>
    <col min="7182" max="7182" width="6" style="55" customWidth="1"/>
    <col min="7183" max="7183" width="5.7109375" style="55" bestFit="1" customWidth="1"/>
    <col min="7184" max="7184" width="7" style="55" customWidth="1"/>
    <col min="7185" max="7185" width="5.42578125" style="55" customWidth="1"/>
    <col min="7186" max="7186" width="5" style="55" customWidth="1"/>
    <col min="7187" max="7187" width="6" style="55" bestFit="1" customWidth="1"/>
    <col min="7188" max="7188" width="6.140625" style="55" customWidth="1"/>
    <col min="7189" max="7189" width="16.5703125" style="55" customWidth="1"/>
    <col min="7190" max="7430" width="11.42578125" style="55"/>
    <col min="7431" max="7431" width="3.85546875" style="55" customWidth="1"/>
    <col min="7432" max="7432" width="49.7109375" style="55" customWidth="1"/>
    <col min="7433" max="7433" width="29.42578125" style="55" customWidth="1"/>
    <col min="7434" max="7434" width="6.28515625" style="55" customWidth="1"/>
    <col min="7435" max="7435" width="4.28515625" style="55" customWidth="1"/>
    <col min="7436" max="7436" width="6.42578125" style="55" customWidth="1"/>
    <col min="7437" max="7437" width="3.28515625" style="55" customWidth="1"/>
    <col min="7438" max="7438" width="6" style="55" customWidth="1"/>
    <col min="7439" max="7439" width="5.7109375" style="55" bestFit="1" customWidth="1"/>
    <col min="7440" max="7440" width="7" style="55" customWidth="1"/>
    <col min="7441" max="7441" width="5.42578125" style="55" customWidth="1"/>
    <col min="7442" max="7442" width="5" style="55" customWidth="1"/>
    <col min="7443" max="7443" width="6" style="55" bestFit="1" customWidth="1"/>
    <col min="7444" max="7444" width="6.140625" style="55" customWidth="1"/>
    <col min="7445" max="7445" width="16.5703125" style="55" customWidth="1"/>
    <col min="7446" max="7686" width="11.42578125" style="55"/>
    <col min="7687" max="7687" width="3.85546875" style="55" customWidth="1"/>
    <col min="7688" max="7688" width="49.7109375" style="55" customWidth="1"/>
    <col min="7689" max="7689" width="29.42578125" style="55" customWidth="1"/>
    <col min="7690" max="7690" width="6.28515625" style="55" customWidth="1"/>
    <col min="7691" max="7691" width="4.28515625" style="55" customWidth="1"/>
    <col min="7692" max="7692" width="6.42578125" style="55" customWidth="1"/>
    <col min="7693" max="7693" width="3.28515625" style="55" customWidth="1"/>
    <col min="7694" max="7694" width="6" style="55" customWidth="1"/>
    <col min="7695" max="7695" width="5.7109375" style="55" bestFit="1" customWidth="1"/>
    <col min="7696" max="7696" width="7" style="55" customWidth="1"/>
    <col min="7697" max="7697" width="5.42578125" style="55" customWidth="1"/>
    <col min="7698" max="7698" width="5" style="55" customWidth="1"/>
    <col min="7699" max="7699" width="6" style="55" bestFit="1" customWidth="1"/>
    <col min="7700" max="7700" width="6.140625" style="55" customWidth="1"/>
    <col min="7701" max="7701" width="16.5703125" style="55" customWidth="1"/>
    <col min="7702" max="7942" width="11.42578125" style="55"/>
    <col min="7943" max="7943" width="3.85546875" style="55" customWidth="1"/>
    <col min="7944" max="7944" width="49.7109375" style="55" customWidth="1"/>
    <col min="7945" max="7945" width="29.42578125" style="55" customWidth="1"/>
    <col min="7946" max="7946" width="6.28515625" style="55" customWidth="1"/>
    <col min="7947" max="7947" width="4.28515625" style="55" customWidth="1"/>
    <col min="7948" max="7948" width="6.42578125" style="55" customWidth="1"/>
    <col min="7949" max="7949" width="3.28515625" style="55" customWidth="1"/>
    <col min="7950" max="7950" width="6" style="55" customWidth="1"/>
    <col min="7951" max="7951" width="5.7109375" style="55" bestFit="1" customWidth="1"/>
    <col min="7952" max="7952" width="7" style="55" customWidth="1"/>
    <col min="7953" max="7953" width="5.42578125" style="55" customWidth="1"/>
    <col min="7954" max="7954" width="5" style="55" customWidth="1"/>
    <col min="7955" max="7955" width="6" style="55" bestFit="1" customWidth="1"/>
    <col min="7956" max="7956" width="6.140625" style="55" customWidth="1"/>
    <col min="7957" max="7957" width="16.5703125" style="55" customWidth="1"/>
    <col min="7958" max="8198" width="11.42578125" style="55"/>
    <col min="8199" max="8199" width="3.85546875" style="55" customWidth="1"/>
    <col min="8200" max="8200" width="49.7109375" style="55" customWidth="1"/>
    <col min="8201" max="8201" width="29.42578125" style="55" customWidth="1"/>
    <col min="8202" max="8202" width="6.28515625" style="55" customWidth="1"/>
    <col min="8203" max="8203" width="4.28515625" style="55" customWidth="1"/>
    <col min="8204" max="8204" width="6.42578125" style="55" customWidth="1"/>
    <col min="8205" max="8205" width="3.28515625" style="55" customWidth="1"/>
    <col min="8206" max="8206" width="6" style="55" customWidth="1"/>
    <col min="8207" max="8207" width="5.7109375" style="55" bestFit="1" customWidth="1"/>
    <col min="8208" max="8208" width="7" style="55" customWidth="1"/>
    <col min="8209" max="8209" width="5.42578125" style="55" customWidth="1"/>
    <col min="8210" max="8210" width="5" style="55" customWidth="1"/>
    <col min="8211" max="8211" width="6" style="55" bestFit="1" customWidth="1"/>
    <col min="8212" max="8212" width="6.140625" style="55" customWidth="1"/>
    <col min="8213" max="8213" width="16.5703125" style="55" customWidth="1"/>
    <col min="8214" max="8454" width="11.42578125" style="55"/>
    <col min="8455" max="8455" width="3.85546875" style="55" customWidth="1"/>
    <col min="8456" max="8456" width="49.7109375" style="55" customWidth="1"/>
    <col min="8457" max="8457" width="29.42578125" style="55" customWidth="1"/>
    <col min="8458" max="8458" width="6.28515625" style="55" customWidth="1"/>
    <col min="8459" max="8459" width="4.28515625" style="55" customWidth="1"/>
    <col min="8460" max="8460" width="6.42578125" style="55" customWidth="1"/>
    <col min="8461" max="8461" width="3.28515625" style="55" customWidth="1"/>
    <col min="8462" max="8462" width="6" style="55" customWidth="1"/>
    <col min="8463" max="8463" width="5.7109375" style="55" bestFit="1" customWidth="1"/>
    <col min="8464" max="8464" width="7" style="55" customWidth="1"/>
    <col min="8465" max="8465" width="5.42578125" style="55" customWidth="1"/>
    <col min="8466" max="8466" width="5" style="55" customWidth="1"/>
    <col min="8467" max="8467" width="6" style="55" bestFit="1" customWidth="1"/>
    <col min="8468" max="8468" width="6.140625" style="55" customWidth="1"/>
    <col min="8469" max="8469" width="16.5703125" style="55" customWidth="1"/>
    <col min="8470" max="8710" width="11.42578125" style="55"/>
    <col min="8711" max="8711" width="3.85546875" style="55" customWidth="1"/>
    <col min="8712" max="8712" width="49.7109375" style="55" customWidth="1"/>
    <col min="8713" max="8713" width="29.42578125" style="55" customWidth="1"/>
    <col min="8714" max="8714" width="6.28515625" style="55" customWidth="1"/>
    <col min="8715" max="8715" width="4.28515625" style="55" customWidth="1"/>
    <col min="8716" max="8716" width="6.42578125" style="55" customWidth="1"/>
    <col min="8717" max="8717" width="3.28515625" style="55" customWidth="1"/>
    <col min="8718" max="8718" width="6" style="55" customWidth="1"/>
    <col min="8719" max="8719" width="5.7109375" style="55" bestFit="1" customWidth="1"/>
    <col min="8720" max="8720" width="7" style="55" customWidth="1"/>
    <col min="8721" max="8721" width="5.42578125" style="55" customWidth="1"/>
    <col min="8722" max="8722" width="5" style="55" customWidth="1"/>
    <col min="8723" max="8723" width="6" style="55" bestFit="1" customWidth="1"/>
    <col min="8724" max="8724" width="6.140625" style="55" customWidth="1"/>
    <col min="8725" max="8725" width="16.5703125" style="55" customWidth="1"/>
    <col min="8726" max="8966" width="11.42578125" style="55"/>
    <col min="8967" max="8967" width="3.85546875" style="55" customWidth="1"/>
    <col min="8968" max="8968" width="49.7109375" style="55" customWidth="1"/>
    <col min="8969" max="8969" width="29.42578125" style="55" customWidth="1"/>
    <col min="8970" max="8970" width="6.28515625" style="55" customWidth="1"/>
    <col min="8971" max="8971" width="4.28515625" style="55" customWidth="1"/>
    <col min="8972" max="8972" width="6.42578125" style="55" customWidth="1"/>
    <col min="8973" max="8973" width="3.28515625" style="55" customWidth="1"/>
    <col min="8974" max="8974" width="6" style="55" customWidth="1"/>
    <col min="8975" max="8975" width="5.7109375" style="55" bestFit="1" customWidth="1"/>
    <col min="8976" max="8976" width="7" style="55" customWidth="1"/>
    <col min="8977" max="8977" width="5.42578125" style="55" customWidth="1"/>
    <col min="8978" max="8978" width="5" style="55" customWidth="1"/>
    <col min="8979" max="8979" width="6" style="55" bestFit="1" customWidth="1"/>
    <col min="8980" max="8980" width="6.140625" style="55" customWidth="1"/>
    <col min="8981" max="8981" width="16.5703125" style="55" customWidth="1"/>
    <col min="8982" max="9222" width="11.42578125" style="55"/>
    <col min="9223" max="9223" width="3.85546875" style="55" customWidth="1"/>
    <col min="9224" max="9224" width="49.7109375" style="55" customWidth="1"/>
    <col min="9225" max="9225" width="29.42578125" style="55" customWidth="1"/>
    <col min="9226" max="9226" width="6.28515625" style="55" customWidth="1"/>
    <col min="9227" max="9227" width="4.28515625" style="55" customWidth="1"/>
    <col min="9228" max="9228" width="6.42578125" style="55" customWidth="1"/>
    <col min="9229" max="9229" width="3.28515625" style="55" customWidth="1"/>
    <col min="9230" max="9230" width="6" style="55" customWidth="1"/>
    <col min="9231" max="9231" width="5.7109375" style="55" bestFit="1" customWidth="1"/>
    <col min="9232" max="9232" width="7" style="55" customWidth="1"/>
    <col min="9233" max="9233" width="5.42578125" style="55" customWidth="1"/>
    <col min="9234" max="9234" width="5" style="55" customWidth="1"/>
    <col min="9235" max="9235" width="6" style="55" bestFit="1" customWidth="1"/>
    <col min="9236" max="9236" width="6.140625" style="55" customWidth="1"/>
    <col min="9237" max="9237" width="16.5703125" style="55" customWidth="1"/>
    <col min="9238" max="9478" width="11.42578125" style="55"/>
    <col min="9479" max="9479" width="3.85546875" style="55" customWidth="1"/>
    <col min="9480" max="9480" width="49.7109375" style="55" customWidth="1"/>
    <col min="9481" max="9481" width="29.42578125" style="55" customWidth="1"/>
    <col min="9482" max="9482" width="6.28515625" style="55" customWidth="1"/>
    <col min="9483" max="9483" width="4.28515625" style="55" customWidth="1"/>
    <col min="9484" max="9484" width="6.42578125" style="55" customWidth="1"/>
    <col min="9485" max="9485" width="3.28515625" style="55" customWidth="1"/>
    <col min="9486" max="9486" width="6" style="55" customWidth="1"/>
    <col min="9487" max="9487" width="5.7109375" style="55" bestFit="1" customWidth="1"/>
    <col min="9488" max="9488" width="7" style="55" customWidth="1"/>
    <col min="9489" max="9489" width="5.42578125" style="55" customWidth="1"/>
    <col min="9490" max="9490" width="5" style="55" customWidth="1"/>
    <col min="9491" max="9491" width="6" style="55" bestFit="1" customWidth="1"/>
    <col min="9492" max="9492" width="6.140625" style="55" customWidth="1"/>
    <col min="9493" max="9493" width="16.5703125" style="55" customWidth="1"/>
    <col min="9494" max="9734" width="11.42578125" style="55"/>
    <col min="9735" max="9735" width="3.85546875" style="55" customWidth="1"/>
    <col min="9736" max="9736" width="49.7109375" style="55" customWidth="1"/>
    <col min="9737" max="9737" width="29.42578125" style="55" customWidth="1"/>
    <col min="9738" max="9738" width="6.28515625" style="55" customWidth="1"/>
    <col min="9739" max="9739" width="4.28515625" style="55" customWidth="1"/>
    <col min="9740" max="9740" width="6.42578125" style="55" customWidth="1"/>
    <col min="9741" max="9741" width="3.28515625" style="55" customWidth="1"/>
    <col min="9742" max="9742" width="6" style="55" customWidth="1"/>
    <col min="9743" max="9743" width="5.7109375" style="55" bestFit="1" customWidth="1"/>
    <col min="9744" max="9744" width="7" style="55" customWidth="1"/>
    <col min="9745" max="9745" width="5.42578125" style="55" customWidth="1"/>
    <col min="9746" max="9746" width="5" style="55" customWidth="1"/>
    <col min="9747" max="9747" width="6" style="55" bestFit="1" customWidth="1"/>
    <col min="9748" max="9748" width="6.140625" style="55" customWidth="1"/>
    <col min="9749" max="9749" width="16.5703125" style="55" customWidth="1"/>
    <col min="9750" max="9990" width="11.42578125" style="55"/>
    <col min="9991" max="9991" width="3.85546875" style="55" customWidth="1"/>
    <col min="9992" max="9992" width="49.7109375" style="55" customWidth="1"/>
    <col min="9993" max="9993" width="29.42578125" style="55" customWidth="1"/>
    <col min="9994" max="9994" width="6.28515625" style="55" customWidth="1"/>
    <col min="9995" max="9995" width="4.28515625" style="55" customWidth="1"/>
    <col min="9996" max="9996" width="6.42578125" style="55" customWidth="1"/>
    <col min="9997" max="9997" width="3.28515625" style="55" customWidth="1"/>
    <col min="9998" max="9998" width="6" style="55" customWidth="1"/>
    <col min="9999" max="9999" width="5.7109375" style="55" bestFit="1" customWidth="1"/>
    <col min="10000" max="10000" width="7" style="55" customWidth="1"/>
    <col min="10001" max="10001" width="5.42578125" style="55" customWidth="1"/>
    <col min="10002" max="10002" width="5" style="55" customWidth="1"/>
    <col min="10003" max="10003" width="6" style="55" bestFit="1" customWidth="1"/>
    <col min="10004" max="10004" width="6.140625" style="55" customWidth="1"/>
    <col min="10005" max="10005" width="16.5703125" style="55" customWidth="1"/>
    <col min="10006" max="10246" width="11.42578125" style="55"/>
    <col min="10247" max="10247" width="3.85546875" style="55" customWidth="1"/>
    <col min="10248" max="10248" width="49.7109375" style="55" customWidth="1"/>
    <col min="10249" max="10249" width="29.42578125" style="55" customWidth="1"/>
    <col min="10250" max="10250" width="6.28515625" style="55" customWidth="1"/>
    <col min="10251" max="10251" width="4.28515625" style="55" customWidth="1"/>
    <col min="10252" max="10252" width="6.42578125" style="55" customWidth="1"/>
    <col min="10253" max="10253" width="3.28515625" style="55" customWidth="1"/>
    <col min="10254" max="10254" width="6" style="55" customWidth="1"/>
    <col min="10255" max="10255" width="5.7109375" style="55" bestFit="1" customWidth="1"/>
    <col min="10256" max="10256" width="7" style="55" customWidth="1"/>
    <col min="10257" max="10257" width="5.42578125" style="55" customWidth="1"/>
    <col min="10258" max="10258" width="5" style="55" customWidth="1"/>
    <col min="10259" max="10259" width="6" style="55" bestFit="1" customWidth="1"/>
    <col min="10260" max="10260" width="6.140625" style="55" customWidth="1"/>
    <col min="10261" max="10261" width="16.5703125" style="55" customWidth="1"/>
    <col min="10262" max="10502" width="11.42578125" style="55"/>
    <col min="10503" max="10503" width="3.85546875" style="55" customWidth="1"/>
    <col min="10504" max="10504" width="49.7109375" style="55" customWidth="1"/>
    <col min="10505" max="10505" width="29.42578125" style="55" customWidth="1"/>
    <col min="10506" max="10506" width="6.28515625" style="55" customWidth="1"/>
    <col min="10507" max="10507" width="4.28515625" style="55" customWidth="1"/>
    <col min="10508" max="10508" width="6.42578125" style="55" customWidth="1"/>
    <col min="10509" max="10509" width="3.28515625" style="55" customWidth="1"/>
    <col min="10510" max="10510" width="6" style="55" customWidth="1"/>
    <col min="10511" max="10511" width="5.7109375" style="55" bestFit="1" customWidth="1"/>
    <col min="10512" max="10512" width="7" style="55" customWidth="1"/>
    <col min="10513" max="10513" width="5.42578125" style="55" customWidth="1"/>
    <col min="10514" max="10514" width="5" style="55" customWidth="1"/>
    <col min="10515" max="10515" width="6" style="55" bestFit="1" customWidth="1"/>
    <col min="10516" max="10516" width="6.140625" style="55" customWidth="1"/>
    <col min="10517" max="10517" width="16.5703125" style="55" customWidth="1"/>
    <col min="10518" max="10758" width="11.42578125" style="55"/>
    <col min="10759" max="10759" width="3.85546875" style="55" customWidth="1"/>
    <col min="10760" max="10760" width="49.7109375" style="55" customWidth="1"/>
    <col min="10761" max="10761" width="29.42578125" style="55" customWidth="1"/>
    <col min="10762" max="10762" width="6.28515625" style="55" customWidth="1"/>
    <col min="10763" max="10763" width="4.28515625" style="55" customWidth="1"/>
    <col min="10764" max="10764" width="6.42578125" style="55" customWidth="1"/>
    <col min="10765" max="10765" width="3.28515625" style="55" customWidth="1"/>
    <col min="10766" max="10766" width="6" style="55" customWidth="1"/>
    <col min="10767" max="10767" width="5.7109375" style="55" bestFit="1" customWidth="1"/>
    <col min="10768" max="10768" width="7" style="55" customWidth="1"/>
    <col min="10769" max="10769" width="5.42578125" style="55" customWidth="1"/>
    <col min="10770" max="10770" width="5" style="55" customWidth="1"/>
    <col min="10771" max="10771" width="6" style="55" bestFit="1" customWidth="1"/>
    <col min="10772" max="10772" width="6.140625" style="55" customWidth="1"/>
    <col min="10773" max="10773" width="16.5703125" style="55" customWidth="1"/>
    <col min="10774" max="11014" width="11.42578125" style="55"/>
    <col min="11015" max="11015" width="3.85546875" style="55" customWidth="1"/>
    <col min="11016" max="11016" width="49.7109375" style="55" customWidth="1"/>
    <col min="11017" max="11017" width="29.42578125" style="55" customWidth="1"/>
    <col min="11018" max="11018" width="6.28515625" style="55" customWidth="1"/>
    <col min="11019" max="11019" width="4.28515625" style="55" customWidth="1"/>
    <col min="11020" max="11020" width="6.42578125" style="55" customWidth="1"/>
    <col min="11021" max="11021" width="3.28515625" style="55" customWidth="1"/>
    <col min="11022" max="11022" width="6" style="55" customWidth="1"/>
    <col min="11023" max="11023" width="5.7109375" style="55" bestFit="1" customWidth="1"/>
    <col min="11024" max="11024" width="7" style="55" customWidth="1"/>
    <col min="11025" max="11025" width="5.42578125" style="55" customWidth="1"/>
    <col min="11026" max="11026" width="5" style="55" customWidth="1"/>
    <col min="11027" max="11027" width="6" style="55" bestFit="1" customWidth="1"/>
    <col min="11028" max="11028" width="6.140625" style="55" customWidth="1"/>
    <col min="11029" max="11029" width="16.5703125" style="55" customWidth="1"/>
    <col min="11030" max="11270" width="11.42578125" style="55"/>
    <col min="11271" max="11271" width="3.85546875" style="55" customWidth="1"/>
    <col min="11272" max="11272" width="49.7109375" style="55" customWidth="1"/>
    <col min="11273" max="11273" width="29.42578125" style="55" customWidth="1"/>
    <col min="11274" max="11274" width="6.28515625" style="55" customWidth="1"/>
    <col min="11275" max="11275" width="4.28515625" style="55" customWidth="1"/>
    <col min="11276" max="11276" width="6.42578125" style="55" customWidth="1"/>
    <col min="11277" max="11277" width="3.28515625" style="55" customWidth="1"/>
    <col min="11278" max="11278" width="6" style="55" customWidth="1"/>
    <col min="11279" max="11279" width="5.7109375" style="55" bestFit="1" customWidth="1"/>
    <col min="11280" max="11280" width="7" style="55" customWidth="1"/>
    <col min="11281" max="11281" width="5.42578125" style="55" customWidth="1"/>
    <col min="11282" max="11282" width="5" style="55" customWidth="1"/>
    <col min="11283" max="11283" width="6" style="55" bestFit="1" customWidth="1"/>
    <col min="11284" max="11284" width="6.140625" style="55" customWidth="1"/>
    <col min="11285" max="11285" width="16.5703125" style="55" customWidth="1"/>
    <col min="11286" max="11526" width="11.42578125" style="55"/>
    <col min="11527" max="11527" width="3.85546875" style="55" customWidth="1"/>
    <col min="11528" max="11528" width="49.7109375" style="55" customWidth="1"/>
    <col min="11529" max="11529" width="29.42578125" style="55" customWidth="1"/>
    <col min="11530" max="11530" width="6.28515625" style="55" customWidth="1"/>
    <col min="11531" max="11531" width="4.28515625" style="55" customWidth="1"/>
    <col min="11532" max="11532" width="6.42578125" style="55" customWidth="1"/>
    <col min="11533" max="11533" width="3.28515625" style="55" customWidth="1"/>
    <col min="11534" max="11534" width="6" style="55" customWidth="1"/>
    <col min="11535" max="11535" width="5.7109375" style="55" bestFit="1" customWidth="1"/>
    <col min="11536" max="11536" width="7" style="55" customWidth="1"/>
    <col min="11537" max="11537" width="5.42578125" style="55" customWidth="1"/>
    <col min="11538" max="11538" width="5" style="55" customWidth="1"/>
    <col min="11539" max="11539" width="6" style="55" bestFit="1" customWidth="1"/>
    <col min="11540" max="11540" width="6.140625" style="55" customWidth="1"/>
    <col min="11541" max="11541" width="16.5703125" style="55" customWidth="1"/>
    <col min="11542" max="11782" width="11.42578125" style="55"/>
    <col min="11783" max="11783" width="3.85546875" style="55" customWidth="1"/>
    <col min="11784" max="11784" width="49.7109375" style="55" customWidth="1"/>
    <col min="11785" max="11785" width="29.42578125" style="55" customWidth="1"/>
    <col min="11786" max="11786" width="6.28515625" style="55" customWidth="1"/>
    <col min="11787" max="11787" width="4.28515625" style="55" customWidth="1"/>
    <col min="11788" max="11788" width="6.42578125" style="55" customWidth="1"/>
    <col min="11789" max="11789" width="3.28515625" style="55" customWidth="1"/>
    <col min="11790" max="11790" width="6" style="55" customWidth="1"/>
    <col min="11791" max="11791" width="5.7109375" style="55" bestFit="1" customWidth="1"/>
    <col min="11792" max="11792" width="7" style="55" customWidth="1"/>
    <col min="11793" max="11793" width="5.42578125" style="55" customWidth="1"/>
    <col min="11794" max="11794" width="5" style="55" customWidth="1"/>
    <col min="11795" max="11795" width="6" style="55" bestFit="1" customWidth="1"/>
    <col min="11796" max="11796" width="6.140625" style="55" customWidth="1"/>
    <col min="11797" max="11797" width="16.5703125" style="55" customWidth="1"/>
    <col min="11798" max="12038" width="11.42578125" style="55"/>
    <col min="12039" max="12039" width="3.85546875" style="55" customWidth="1"/>
    <col min="12040" max="12040" width="49.7109375" style="55" customWidth="1"/>
    <col min="12041" max="12041" width="29.42578125" style="55" customWidth="1"/>
    <col min="12042" max="12042" width="6.28515625" style="55" customWidth="1"/>
    <col min="12043" max="12043" width="4.28515625" style="55" customWidth="1"/>
    <col min="12044" max="12044" width="6.42578125" style="55" customWidth="1"/>
    <col min="12045" max="12045" width="3.28515625" style="55" customWidth="1"/>
    <col min="12046" max="12046" width="6" style="55" customWidth="1"/>
    <col min="12047" max="12047" width="5.7109375" style="55" bestFit="1" customWidth="1"/>
    <col min="12048" max="12048" width="7" style="55" customWidth="1"/>
    <col min="12049" max="12049" width="5.42578125" style="55" customWidth="1"/>
    <col min="12050" max="12050" width="5" style="55" customWidth="1"/>
    <col min="12051" max="12051" width="6" style="55" bestFit="1" customWidth="1"/>
    <col min="12052" max="12052" width="6.140625" style="55" customWidth="1"/>
    <col min="12053" max="12053" width="16.5703125" style="55" customWidth="1"/>
    <col min="12054" max="12294" width="11.42578125" style="55"/>
    <col min="12295" max="12295" width="3.85546875" style="55" customWidth="1"/>
    <col min="12296" max="12296" width="49.7109375" style="55" customWidth="1"/>
    <col min="12297" max="12297" width="29.42578125" style="55" customWidth="1"/>
    <col min="12298" max="12298" width="6.28515625" style="55" customWidth="1"/>
    <col min="12299" max="12299" width="4.28515625" style="55" customWidth="1"/>
    <col min="12300" max="12300" width="6.42578125" style="55" customWidth="1"/>
    <col min="12301" max="12301" width="3.28515625" style="55" customWidth="1"/>
    <col min="12302" max="12302" width="6" style="55" customWidth="1"/>
    <col min="12303" max="12303" width="5.7109375" style="55" bestFit="1" customWidth="1"/>
    <col min="12304" max="12304" width="7" style="55" customWidth="1"/>
    <col min="12305" max="12305" width="5.42578125" style="55" customWidth="1"/>
    <col min="12306" max="12306" width="5" style="55" customWidth="1"/>
    <col min="12307" max="12307" width="6" style="55" bestFit="1" customWidth="1"/>
    <col min="12308" max="12308" width="6.140625" style="55" customWidth="1"/>
    <col min="12309" max="12309" width="16.5703125" style="55" customWidth="1"/>
    <col min="12310" max="12550" width="11.42578125" style="55"/>
    <col min="12551" max="12551" width="3.85546875" style="55" customWidth="1"/>
    <col min="12552" max="12552" width="49.7109375" style="55" customWidth="1"/>
    <col min="12553" max="12553" width="29.42578125" style="55" customWidth="1"/>
    <col min="12554" max="12554" width="6.28515625" style="55" customWidth="1"/>
    <col min="12555" max="12555" width="4.28515625" style="55" customWidth="1"/>
    <col min="12556" max="12556" width="6.42578125" style="55" customWidth="1"/>
    <col min="12557" max="12557" width="3.28515625" style="55" customWidth="1"/>
    <col min="12558" max="12558" width="6" style="55" customWidth="1"/>
    <col min="12559" max="12559" width="5.7109375" style="55" bestFit="1" customWidth="1"/>
    <col min="12560" max="12560" width="7" style="55" customWidth="1"/>
    <col min="12561" max="12561" width="5.42578125" style="55" customWidth="1"/>
    <col min="12562" max="12562" width="5" style="55" customWidth="1"/>
    <col min="12563" max="12563" width="6" style="55" bestFit="1" customWidth="1"/>
    <col min="12564" max="12564" width="6.140625" style="55" customWidth="1"/>
    <col min="12565" max="12565" width="16.5703125" style="55" customWidth="1"/>
    <col min="12566" max="12806" width="11.42578125" style="55"/>
    <col min="12807" max="12807" width="3.85546875" style="55" customWidth="1"/>
    <col min="12808" max="12808" width="49.7109375" style="55" customWidth="1"/>
    <col min="12809" max="12809" width="29.42578125" style="55" customWidth="1"/>
    <col min="12810" max="12810" width="6.28515625" style="55" customWidth="1"/>
    <col min="12811" max="12811" width="4.28515625" style="55" customWidth="1"/>
    <col min="12812" max="12812" width="6.42578125" style="55" customWidth="1"/>
    <col min="12813" max="12813" width="3.28515625" style="55" customWidth="1"/>
    <col min="12814" max="12814" width="6" style="55" customWidth="1"/>
    <col min="12815" max="12815" width="5.7109375" style="55" bestFit="1" customWidth="1"/>
    <col min="12816" max="12816" width="7" style="55" customWidth="1"/>
    <col min="12817" max="12817" width="5.42578125" style="55" customWidth="1"/>
    <col min="12818" max="12818" width="5" style="55" customWidth="1"/>
    <col min="12819" max="12819" width="6" style="55" bestFit="1" customWidth="1"/>
    <col min="12820" max="12820" width="6.140625" style="55" customWidth="1"/>
    <col min="12821" max="12821" width="16.5703125" style="55" customWidth="1"/>
    <col min="12822" max="13062" width="11.42578125" style="55"/>
    <col min="13063" max="13063" width="3.85546875" style="55" customWidth="1"/>
    <col min="13064" max="13064" width="49.7109375" style="55" customWidth="1"/>
    <col min="13065" max="13065" width="29.42578125" style="55" customWidth="1"/>
    <col min="13066" max="13066" width="6.28515625" style="55" customWidth="1"/>
    <col min="13067" max="13067" width="4.28515625" style="55" customWidth="1"/>
    <col min="13068" max="13068" width="6.42578125" style="55" customWidth="1"/>
    <col min="13069" max="13069" width="3.28515625" style="55" customWidth="1"/>
    <col min="13070" max="13070" width="6" style="55" customWidth="1"/>
    <col min="13071" max="13071" width="5.7109375" style="55" bestFit="1" customWidth="1"/>
    <col min="13072" max="13072" width="7" style="55" customWidth="1"/>
    <col min="13073" max="13073" width="5.42578125" style="55" customWidth="1"/>
    <col min="13074" max="13074" width="5" style="55" customWidth="1"/>
    <col min="13075" max="13075" width="6" style="55" bestFit="1" customWidth="1"/>
    <col min="13076" max="13076" width="6.140625" style="55" customWidth="1"/>
    <col min="13077" max="13077" width="16.5703125" style="55" customWidth="1"/>
    <col min="13078" max="13318" width="11.42578125" style="55"/>
    <col min="13319" max="13319" width="3.85546875" style="55" customWidth="1"/>
    <col min="13320" max="13320" width="49.7109375" style="55" customWidth="1"/>
    <col min="13321" max="13321" width="29.42578125" style="55" customWidth="1"/>
    <col min="13322" max="13322" width="6.28515625" style="55" customWidth="1"/>
    <col min="13323" max="13323" width="4.28515625" style="55" customWidth="1"/>
    <col min="13324" max="13324" width="6.42578125" style="55" customWidth="1"/>
    <col min="13325" max="13325" width="3.28515625" style="55" customWidth="1"/>
    <col min="13326" max="13326" width="6" style="55" customWidth="1"/>
    <col min="13327" max="13327" width="5.7109375" style="55" bestFit="1" customWidth="1"/>
    <col min="13328" max="13328" width="7" style="55" customWidth="1"/>
    <col min="13329" max="13329" width="5.42578125" style="55" customWidth="1"/>
    <col min="13330" max="13330" width="5" style="55" customWidth="1"/>
    <col min="13331" max="13331" width="6" style="55" bestFit="1" customWidth="1"/>
    <col min="13332" max="13332" width="6.140625" style="55" customWidth="1"/>
    <col min="13333" max="13333" width="16.5703125" style="55" customWidth="1"/>
    <col min="13334" max="13574" width="11.42578125" style="55"/>
    <col min="13575" max="13575" width="3.85546875" style="55" customWidth="1"/>
    <col min="13576" max="13576" width="49.7109375" style="55" customWidth="1"/>
    <col min="13577" max="13577" width="29.42578125" style="55" customWidth="1"/>
    <col min="13578" max="13578" width="6.28515625" style="55" customWidth="1"/>
    <col min="13579" max="13579" width="4.28515625" style="55" customWidth="1"/>
    <col min="13580" max="13580" width="6.42578125" style="55" customWidth="1"/>
    <col min="13581" max="13581" width="3.28515625" style="55" customWidth="1"/>
    <col min="13582" max="13582" width="6" style="55" customWidth="1"/>
    <col min="13583" max="13583" width="5.7109375" style="55" bestFit="1" customWidth="1"/>
    <col min="13584" max="13584" width="7" style="55" customWidth="1"/>
    <col min="13585" max="13585" width="5.42578125" style="55" customWidth="1"/>
    <col min="13586" max="13586" width="5" style="55" customWidth="1"/>
    <col min="13587" max="13587" width="6" style="55" bestFit="1" customWidth="1"/>
    <col min="13588" max="13588" width="6.140625" style="55" customWidth="1"/>
    <col min="13589" max="13589" width="16.5703125" style="55" customWidth="1"/>
    <col min="13590" max="13830" width="11.42578125" style="55"/>
    <col min="13831" max="13831" width="3.85546875" style="55" customWidth="1"/>
    <col min="13832" max="13832" width="49.7109375" style="55" customWidth="1"/>
    <col min="13833" max="13833" width="29.42578125" style="55" customWidth="1"/>
    <col min="13834" max="13834" width="6.28515625" style="55" customWidth="1"/>
    <col min="13835" max="13835" width="4.28515625" style="55" customWidth="1"/>
    <col min="13836" max="13836" width="6.42578125" style="55" customWidth="1"/>
    <col min="13837" max="13837" width="3.28515625" style="55" customWidth="1"/>
    <col min="13838" max="13838" width="6" style="55" customWidth="1"/>
    <col min="13839" max="13839" width="5.7109375" style="55" bestFit="1" customWidth="1"/>
    <col min="13840" max="13840" width="7" style="55" customWidth="1"/>
    <col min="13841" max="13841" width="5.42578125" style="55" customWidth="1"/>
    <col min="13842" max="13842" width="5" style="55" customWidth="1"/>
    <col min="13843" max="13843" width="6" style="55" bestFit="1" customWidth="1"/>
    <col min="13844" max="13844" width="6.140625" style="55" customWidth="1"/>
    <col min="13845" max="13845" width="16.5703125" style="55" customWidth="1"/>
    <col min="13846" max="14086" width="11.42578125" style="55"/>
    <col min="14087" max="14087" width="3.85546875" style="55" customWidth="1"/>
    <col min="14088" max="14088" width="49.7109375" style="55" customWidth="1"/>
    <col min="14089" max="14089" width="29.42578125" style="55" customWidth="1"/>
    <col min="14090" max="14090" width="6.28515625" style="55" customWidth="1"/>
    <col min="14091" max="14091" width="4.28515625" style="55" customWidth="1"/>
    <col min="14092" max="14092" width="6.42578125" style="55" customWidth="1"/>
    <col min="14093" max="14093" width="3.28515625" style="55" customWidth="1"/>
    <col min="14094" max="14094" width="6" style="55" customWidth="1"/>
    <col min="14095" max="14095" width="5.7109375" style="55" bestFit="1" customWidth="1"/>
    <col min="14096" max="14096" width="7" style="55" customWidth="1"/>
    <col min="14097" max="14097" width="5.42578125" style="55" customWidth="1"/>
    <col min="14098" max="14098" width="5" style="55" customWidth="1"/>
    <col min="14099" max="14099" width="6" style="55" bestFit="1" customWidth="1"/>
    <col min="14100" max="14100" width="6.140625" style="55" customWidth="1"/>
    <col min="14101" max="14101" width="16.5703125" style="55" customWidth="1"/>
    <col min="14102" max="14342" width="11.42578125" style="55"/>
    <col min="14343" max="14343" width="3.85546875" style="55" customWidth="1"/>
    <col min="14344" max="14344" width="49.7109375" style="55" customWidth="1"/>
    <col min="14345" max="14345" width="29.42578125" style="55" customWidth="1"/>
    <col min="14346" max="14346" width="6.28515625" style="55" customWidth="1"/>
    <col min="14347" max="14347" width="4.28515625" style="55" customWidth="1"/>
    <col min="14348" max="14348" width="6.42578125" style="55" customWidth="1"/>
    <col min="14349" max="14349" width="3.28515625" style="55" customWidth="1"/>
    <col min="14350" max="14350" width="6" style="55" customWidth="1"/>
    <col min="14351" max="14351" width="5.7109375" style="55" bestFit="1" customWidth="1"/>
    <col min="14352" max="14352" width="7" style="55" customWidth="1"/>
    <col min="14353" max="14353" width="5.42578125" style="55" customWidth="1"/>
    <col min="14354" max="14354" width="5" style="55" customWidth="1"/>
    <col min="14355" max="14355" width="6" style="55" bestFit="1" customWidth="1"/>
    <col min="14356" max="14356" width="6.140625" style="55" customWidth="1"/>
    <col min="14357" max="14357" width="16.5703125" style="55" customWidth="1"/>
    <col min="14358" max="14598" width="11.42578125" style="55"/>
    <col min="14599" max="14599" width="3.85546875" style="55" customWidth="1"/>
    <col min="14600" max="14600" width="49.7109375" style="55" customWidth="1"/>
    <col min="14601" max="14601" width="29.42578125" style="55" customWidth="1"/>
    <col min="14602" max="14602" width="6.28515625" style="55" customWidth="1"/>
    <col min="14603" max="14603" width="4.28515625" style="55" customWidth="1"/>
    <col min="14604" max="14604" width="6.42578125" style="55" customWidth="1"/>
    <col min="14605" max="14605" width="3.28515625" style="55" customWidth="1"/>
    <col min="14606" max="14606" width="6" style="55" customWidth="1"/>
    <col min="14607" max="14607" width="5.7109375" style="55" bestFit="1" customWidth="1"/>
    <col min="14608" max="14608" width="7" style="55" customWidth="1"/>
    <col min="14609" max="14609" width="5.42578125" style="55" customWidth="1"/>
    <col min="14610" max="14610" width="5" style="55" customWidth="1"/>
    <col min="14611" max="14611" width="6" style="55" bestFit="1" customWidth="1"/>
    <col min="14612" max="14612" width="6.140625" style="55" customWidth="1"/>
    <col min="14613" max="14613" width="16.5703125" style="55" customWidth="1"/>
    <col min="14614" max="14854" width="11.42578125" style="55"/>
    <col min="14855" max="14855" width="3.85546875" style="55" customWidth="1"/>
    <col min="14856" max="14856" width="49.7109375" style="55" customWidth="1"/>
    <col min="14857" max="14857" width="29.42578125" style="55" customWidth="1"/>
    <col min="14858" max="14858" width="6.28515625" style="55" customWidth="1"/>
    <col min="14859" max="14859" width="4.28515625" style="55" customWidth="1"/>
    <col min="14860" max="14860" width="6.42578125" style="55" customWidth="1"/>
    <col min="14861" max="14861" width="3.28515625" style="55" customWidth="1"/>
    <col min="14862" max="14862" width="6" style="55" customWidth="1"/>
    <col min="14863" max="14863" width="5.7109375" style="55" bestFit="1" customWidth="1"/>
    <col min="14864" max="14864" width="7" style="55" customWidth="1"/>
    <col min="14865" max="14865" width="5.42578125" style="55" customWidth="1"/>
    <col min="14866" max="14866" width="5" style="55" customWidth="1"/>
    <col min="14867" max="14867" width="6" style="55" bestFit="1" customWidth="1"/>
    <col min="14868" max="14868" width="6.140625" style="55" customWidth="1"/>
    <col min="14869" max="14869" width="16.5703125" style="55" customWidth="1"/>
    <col min="14870" max="15110" width="11.42578125" style="55"/>
    <col min="15111" max="15111" width="3.85546875" style="55" customWidth="1"/>
    <col min="15112" max="15112" width="49.7109375" style="55" customWidth="1"/>
    <col min="15113" max="15113" width="29.42578125" style="55" customWidth="1"/>
    <col min="15114" max="15114" width="6.28515625" style="55" customWidth="1"/>
    <col min="15115" max="15115" width="4.28515625" style="55" customWidth="1"/>
    <col min="15116" max="15116" width="6.42578125" style="55" customWidth="1"/>
    <col min="15117" max="15117" width="3.28515625" style="55" customWidth="1"/>
    <col min="15118" max="15118" width="6" style="55" customWidth="1"/>
    <col min="15119" max="15119" width="5.7109375" style="55" bestFit="1" customWidth="1"/>
    <col min="15120" max="15120" width="7" style="55" customWidth="1"/>
    <col min="15121" max="15121" width="5.42578125" style="55" customWidth="1"/>
    <col min="15122" max="15122" width="5" style="55" customWidth="1"/>
    <col min="15123" max="15123" width="6" style="55" bestFit="1" customWidth="1"/>
    <col min="15124" max="15124" width="6.140625" style="55" customWidth="1"/>
    <col min="15125" max="15125" width="16.5703125" style="55" customWidth="1"/>
    <col min="15126" max="15366" width="11.42578125" style="55"/>
    <col min="15367" max="15367" width="3.85546875" style="55" customWidth="1"/>
    <col min="15368" max="15368" width="49.7109375" style="55" customWidth="1"/>
    <col min="15369" max="15369" width="29.42578125" style="55" customWidth="1"/>
    <col min="15370" max="15370" width="6.28515625" style="55" customWidth="1"/>
    <col min="15371" max="15371" width="4.28515625" style="55" customWidth="1"/>
    <col min="15372" max="15372" width="6.42578125" style="55" customWidth="1"/>
    <col min="15373" max="15373" width="3.28515625" style="55" customWidth="1"/>
    <col min="15374" max="15374" width="6" style="55" customWidth="1"/>
    <col min="15375" max="15375" width="5.7109375" style="55" bestFit="1" customWidth="1"/>
    <col min="15376" max="15376" width="7" style="55" customWidth="1"/>
    <col min="15377" max="15377" width="5.42578125" style="55" customWidth="1"/>
    <col min="15378" max="15378" width="5" style="55" customWidth="1"/>
    <col min="15379" max="15379" width="6" style="55" bestFit="1" customWidth="1"/>
    <col min="15380" max="15380" width="6.140625" style="55" customWidth="1"/>
    <col min="15381" max="15381" width="16.5703125" style="55" customWidth="1"/>
    <col min="15382" max="15622" width="11.42578125" style="55"/>
    <col min="15623" max="15623" width="3.85546875" style="55" customWidth="1"/>
    <col min="15624" max="15624" width="49.7109375" style="55" customWidth="1"/>
    <col min="15625" max="15625" width="29.42578125" style="55" customWidth="1"/>
    <col min="15626" max="15626" width="6.28515625" style="55" customWidth="1"/>
    <col min="15627" max="15627" width="4.28515625" style="55" customWidth="1"/>
    <col min="15628" max="15628" width="6.42578125" style="55" customWidth="1"/>
    <col min="15629" max="15629" width="3.28515625" style="55" customWidth="1"/>
    <col min="15630" max="15630" width="6" style="55" customWidth="1"/>
    <col min="15631" max="15631" width="5.7109375" style="55" bestFit="1" customWidth="1"/>
    <col min="15632" max="15632" width="7" style="55" customWidth="1"/>
    <col min="15633" max="15633" width="5.42578125" style="55" customWidth="1"/>
    <col min="15634" max="15634" width="5" style="55" customWidth="1"/>
    <col min="15635" max="15635" width="6" style="55" bestFit="1" customWidth="1"/>
    <col min="15636" max="15636" width="6.140625" style="55" customWidth="1"/>
    <col min="15637" max="15637" width="16.5703125" style="55" customWidth="1"/>
    <col min="15638" max="15878" width="11.42578125" style="55"/>
    <col min="15879" max="15879" width="3.85546875" style="55" customWidth="1"/>
    <col min="15880" max="15880" width="49.7109375" style="55" customWidth="1"/>
    <col min="15881" max="15881" width="29.42578125" style="55" customWidth="1"/>
    <col min="15882" max="15882" width="6.28515625" style="55" customWidth="1"/>
    <col min="15883" max="15883" width="4.28515625" style="55" customWidth="1"/>
    <col min="15884" max="15884" width="6.42578125" style="55" customWidth="1"/>
    <col min="15885" max="15885" width="3.28515625" style="55" customWidth="1"/>
    <col min="15886" max="15886" width="6" style="55" customWidth="1"/>
    <col min="15887" max="15887" width="5.7109375" style="55" bestFit="1" customWidth="1"/>
    <col min="15888" max="15888" width="7" style="55" customWidth="1"/>
    <col min="15889" max="15889" width="5.42578125" style="55" customWidth="1"/>
    <col min="15890" max="15890" width="5" style="55" customWidth="1"/>
    <col min="15891" max="15891" width="6" style="55" bestFit="1" customWidth="1"/>
    <col min="15892" max="15892" width="6.140625" style="55" customWidth="1"/>
    <col min="15893" max="15893" width="16.5703125" style="55" customWidth="1"/>
    <col min="15894" max="16134" width="11.42578125" style="55"/>
    <col min="16135" max="16135" width="3.85546875" style="55" customWidth="1"/>
    <col min="16136" max="16136" width="49.7109375" style="55" customWidth="1"/>
    <col min="16137" max="16137" width="29.42578125" style="55" customWidth="1"/>
    <col min="16138" max="16138" width="6.28515625" style="55" customWidth="1"/>
    <col min="16139" max="16139" width="4.28515625" style="55" customWidth="1"/>
    <col min="16140" max="16140" width="6.42578125" style="55" customWidth="1"/>
    <col min="16141" max="16141" width="3.28515625" style="55" customWidth="1"/>
    <col min="16142" max="16142" width="6" style="55" customWidth="1"/>
    <col min="16143" max="16143" width="5.7109375" style="55" bestFit="1" customWidth="1"/>
    <col min="16144" max="16144" width="7" style="55" customWidth="1"/>
    <col min="16145" max="16145" width="5.42578125" style="55" customWidth="1"/>
    <col min="16146" max="16146" width="5" style="55" customWidth="1"/>
    <col min="16147" max="16147" width="6" style="55" bestFit="1" customWidth="1"/>
    <col min="16148" max="16148" width="6.140625" style="55" customWidth="1"/>
    <col min="16149" max="16149" width="16.5703125" style="55" customWidth="1"/>
    <col min="16150" max="16384" width="11.42578125" style="55"/>
  </cols>
  <sheetData>
    <row r="1" spans="1:25" ht="15" customHeight="1">
      <c r="B1" s="5845" t="str">
        <f>'Recap Sheet'!A1</f>
        <v>South Carolina School Food Service Purchasing Alliance,Inc</v>
      </c>
      <c r="C1" s="5845"/>
      <c r="D1" s="5845"/>
      <c r="E1" s="5845"/>
      <c r="F1" s="5845"/>
      <c r="G1" s="5845"/>
      <c r="H1" s="5845"/>
      <c r="I1" s="5845"/>
      <c r="J1" s="5845"/>
      <c r="K1" s="5845"/>
      <c r="L1" s="5845"/>
      <c r="M1" s="5845"/>
    </row>
    <row r="2" spans="1:25"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5" ht="18" customHeight="1" thickBot="1">
      <c r="A3" s="1413"/>
      <c r="B3" s="1413" t="str">
        <f>'Recap Sheet'!A3</f>
        <v xml:space="preserve">School Food Authority or Agency Name: </v>
      </c>
      <c r="C3" s="1345"/>
      <c r="D3" s="175"/>
      <c r="E3" s="1072"/>
      <c r="F3" s="5871" t="str">
        <f>'Recap Sheet'!A4</f>
        <v xml:space="preserve">Bidder's Name: </v>
      </c>
      <c r="G3" s="5871"/>
      <c r="H3" s="5871"/>
      <c r="I3" s="5871"/>
      <c r="J3" s="5871"/>
      <c r="K3" s="5871"/>
      <c r="L3" s="5871"/>
      <c r="M3" s="5871"/>
      <c r="N3" s="5871"/>
      <c r="O3" s="2359"/>
      <c r="P3" s="2359"/>
      <c r="Q3" s="2359"/>
      <c r="R3" s="1157"/>
      <c r="S3" s="759"/>
      <c r="T3" s="759"/>
      <c r="U3" s="759"/>
      <c r="V3" s="759"/>
      <c r="W3" s="759"/>
      <c r="X3" s="759"/>
      <c r="Y3" s="759"/>
    </row>
    <row r="4" spans="1:25" s="6" customFormat="1" ht="18.75" customHeight="1" thickBot="1">
      <c r="A4" s="2223">
        <v>14001</v>
      </c>
      <c r="B4" s="1207" t="str">
        <f>'Recap Sheet'!B3</f>
        <v>Lexington Richland School District Five</v>
      </c>
      <c r="C4" s="1319" t="s">
        <v>19</v>
      </c>
      <c r="D4" s="177"/>
      <c r="E4" s="993"/>
      <c r="F4" s="5873">
        <f>'Recap Sheet'!B4</f>
        <v>0</v>
      </c>
      <c r="G4" s="5868"/>
      <c r="H4" s="5868"/>
      <c r="I4" s="5868"/>
      <c r="J4" s="5868"/>
      <c r="K4" s="5868"/>
      <c r="L4" s="5868"/>
      <c r="M4" s="5868"/>
      <c r="N4" s="5869"/>
      <c r="O4" s="2358"/>
      <c r="P4" s="2358"/>
      <c r="Q4" s="2358"/>
      <c r="R4" s="1206"/>
      <c r="S4" s="995" t="s">
        <v>121</v>
      </c>
      <c r="T4" s="996"/>
      <c r="U4" s="996"/>
      <c r="V4" s="996"/>
      <c r="W4" s="996"/>
      <c r="X4" s="996"/>
      <c r="Y4" s="997"/>
    </row>
    <row r="5" spans="1:25" s="6" customFormat="1" ht="15" customHeight="1" thickBot="1">
      <c r="A5" s="2223">
        <v>16000</v>
      </c>
      <c r="B5" s="1414" t="s">
        <v>20</v>
      </c>
      <c r="C5" s="897" t="s">
        <v>2791</v>
      </c>
      <c r="D5" s="2256"/>
      <c r="E5" s="999"/>
      <c r="F5" s="1161"/>
      <c r="G5" s="5870" t="s">
        <v>0</v>
      </c>
      <c r="H5" s="5870"/>
      <c r="I5" s="5870"/>
      <c r="J5" s="5870"/>
      <c r="K5" s="5870"/>
      <c r="L5" s="1162">
        <f>'Recap Sheet'!B5</f>
        <v>0</v>
      </c>
      <c r="M5" s="1002"/>
      <c r="N5" s="1288"/>
      <c r="O5" s="2370" t="s">
        <v>2742</v>
      </c>
      <c r="P5" s="5856" t="s">
        <v>2750</v>
      </c>
      <c r="Q5" s="5862" t="s">
        <v>2751</v>
      </c>
      <c r="R5" s="899" t="s">
        <v>1156</v>
      </c>
      <c r="S5" s="146" t="s">
        <v>122</v>
      </c>
      <c r="T5" s="60"/>
      <c r="U5" s="60" t="s">
        <v>1314</v>
      </c>
      <c r="V5" s="2504" t="s">
        <v>2777</v>
      </c>
      <c r="W5" s="204" t="s">
        <v>123</v>
      </c>
      <c r="X5" s="205" t="s">
        <v>1315</v>
      </c>
      <c r="Y5" s="60" t="s">
        <v>3075</v>
      </c>
    </row>
    <row r="6" spans="1:25" ht="15" customHeight="1">
      <c r="A6" s="2145" t="s">
        <v>2244</v>
      </c>
      <c r="B6" s="1051"/>
      <c r="C6" s="129" t="s">
        <v>2794</v>
      </c>
      <c r="D6" s="2252" t="s">
        <v>2281</v>
      </c>
      <c r="E6" s="900" t="s">
        <v>21</v>
      </c>
      <c r="F6" s="142" t="s">
        <v>22</v>
      </c>
      <c r="G6" s="142" t="s">
        <v>23</v>
      </c>
      <c r="H6" s="77" t="s">
        <v>24</v>
      </c>
      <c r="I6" s="60" t="s">
        <v>25</v>
      </c>
      <c r="J6" s="60" t="s">
        <v>26</v>
      </c>
      <c r="K6" s="77" t="s">
        <v>27</v>
      </c>
      <c r="L6" s="60" t="s">
        <v>28</v>
      </c>
      <c r="M6" s="106" t="s">
        <v>29</v>
      </c>
      <c r="N6" s="111" t="s">
        <v>30</v>
      </c>
      <c r="O6" s="2371" t="s">
        <v>2743</v>
      </c>
      <c r="P6" s="5857"/>
      <c r="Q6" s="5863"/>
      <c r="R6" s="105" t="s">
        <v>1318</v>
      </c>
      <c r="S6" s="146" t="s">
        <v>124</v>
      </c>
      <c r="T6" s="60" t="s">
        <v>121</v>
      </c>
      <c r="U6" s="60" t="s">
        <v>3032</v>
      </c>
      <c r="V6" s="60" t="s">
        <v>2776</v>
      </c>
      <c r="W6" s="60" t="s">
        <v>1153</v>
      </c>
      <c r="X6" s="60" t="s">
        <v>1154</v>
      </c>
      <c r="Y6" s="60" t="s">
        <v>3076</v>
      </c>
    </row>
    <row r="7" spans="1:25"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2372" t="s">
        <v>31</v>
      </c>
      <c r="P7" s="5858"/>
      <c r="Q7" s="5864"/>
      <c r="R7" s="120" t="s">
        <v>1150</v>
      </c>
      <c r="S7" s="143" t="s">
        <v>126</v>
      </c>
      <c r="T7" s="98" t="s">
        <v>127</v>
      </c>
      <c r="U7" s="98" t="s">
        <v>3033</v>
      </c>
      <c r="V7" s="98" t="s">
        <v>2775</v>
      </c>
      <c r="W7" s="163" t="s">
        <v>36</v>
      </c>
      <c r="X7" s="163" t="s">
        <v>38</v>
      </c>
      <c r="Y7" s="162" t="s">
        <v>2745</v>
      </c>
    </row>
    <row r="8" spans="1:25" s="29" customFormat="1" ht="15" customHeight="1" thickBot="1">
      <c r="A8" s="1004"/>
      <c r="B8" s="1004" t="s">
        <v>2198</v>
      </c>
      <c r="C8" s="1163"/>
      <c r="D8" s="10"/>
      <c r="E8" s="904"/>
      <c r="F8" s="904"/>
      <c r="G8" s="1163"/>
      <c r="H8" s="1415"/>
      <c r="I8" s="903"/>
      <c r="J8" s="903"/>
      <c r="K8" s="1165"/>
      <c r="L8" s="903"/>
      <c r="M8" s="903"/>
      <c r="N8" s="1323"/>
      <c r="O8" s="2706" t="s">
        <v>2843</v>
      </c>
      <c r="P8" s="173"/>
      <c r="Q8" s="2542">
        <v>110242</v>
      </c>
      <c r="R8" s="2541" t="s">
        <v>2768</v>
      </c>
      <c r="S8" s="1005"/>
      <c r="T8" s="2707">
        <f>'Pizza 10001-12000'!T9</f>
        <v>2.1036999999999999</v>
      </c>
      <c r="U8" s="2707"/>
      <c r="V8" s="761"/>
      <c r="W8" s="761"/>
      <c r="X8" s="1416"/>
      <c r="Y8" s="762"/>
    </row>
    <row r="9" spans="1:25" s="29" customFormat="1" ht="15" customHeight="1" thickBot="1">
      <c r="A9" s="3080"/>
      <c r="B9" s="1004"/>
      <c r="C9" s="3083"/>
      <c r="D9" s="3082"/>
      <c r="E9" s="3081"/>
      <c r="F9" s="3081"/>
      <c r="G9" s="3083"/>
      <c r="H9" s="4466"/>
      <c r="I9" s="3084"/>
      <c r="J9" s="3084"/>
      <c r="K9" s="3085"/>
      <c r="L9" s="3084"/>
      <c r="M9" s="3084"/>
      <c r="N9" s="3086"/>
      <c r="O9" s="4545"/>
      <c r="P9" s="4544"/>
      <c r="Q9" s="3088"/>
      <c r="R9" s="3087"/>
      <c r="S9" s="4546"/>
      <c r="T9" s="4547"/>
      <c r="U9" s="4547"/>
      <c r="V9" s="1416"/>
      <c r="W9" s="1416"/>
      <c r="X9" s="1416"/>
      <c r="Y9" s="1416"/>
    </row>
    <row r="10" spans="1:25" ht="15" customHeight="1" thickBot="1">
      <c r="A10" s="4097">
        <v>14001</v>
      </c>
      <c r="B10" s="4497" t="s">
        <v>1328</v>
      </c>
      <c r="C10" s="4495" t="s">
        <v>2292</v>
      </c>
      <c r="D10" s="4210">
        <v>41728</v>
      </c>
      <c r="E10" s="4478"/>
      <c r="F10" s="3938" t="s">
        <v>1080</v>
      </c>
      <c r="G10" s="3939">
        <v>640</v>
      </c>
      <c r="H10" s="1007">
        <v>30</v>
      </c>
      <c r="I10" s="2437">
        <f>ROUND($H$13*$G$13/G10,2)</f>
        <v>50</v>
      </c>
      <c r="J10" s="3770" t="s">
        <v>39</v>
      </c>
      <c r="K10" s="4071">
        <v>61.48</v>
      </c>
      <c r="L10" s="4014">
        <f>IF(OR(ISBLANK(K10),K10=0,H10=0,ISBLANK(H10)),,ROUND(K10+$L$5,2))</f>
        <v>61.48</v>
      </c>
      <c r="M10" s="2643">
        <f>ROUND(I10*L10,2)</f>
        <v>3074</v>
      </c>
      <c r="N10" s="3778">
        <f>ROUND(L10/G10,4)</f>
        <v>9.6100000000000005E-2</v>
      </c>
      <c r="O10" s="2556">
        <v>41728</v>
      </c>
      <c r="P10" s="3938" t="s">
        <v>1080</v>
      </c>
      <c r="Q10" s="2562">
        <v>640</v>
      </c>
      <c r="R10" s="3162">
        <v>0</v>
      </c>
      <c r="S10" s="3980">
        <v>15.34</v>
      </c>
      <c r="T10" s="4945">
        <f>ROUND($T$8*S10,2)</f>
        <v>32.270000000000003</v>
      </c>
      <c r="U10" s="291">
        <f>IF(ISBLANK(O10),,R10+T10)</f>
        <v>32.270000000000003</v>
      </c>
      <c r="V10" s="3649" t="s">
        <v>2779</v>
      </c>
      <c r="W10" s="3887">
        <f>IF(ISNUMBER(K10),IF(V10="Y",(K10-T10)))</f>
        <v>29.209999999999994</v>
      </c>
      <c r="X10" s="3977">
        <f>W10/G10</f>
        <v>4.564062499999999E-2</v>
      </c>
      <c r="Y10" s="3778" t="b">
        <f>IF(V10="N",IF(ISNUMBER(R10),(R10+T10)/Q10))</f>
        <v>0</v>
      </c>
    </row>
    <row r="11" spans="1:25" ht="15" customHeight="1">
      <c r="A11" s="1197"/>
      <c r="B11" s="217" t="s">
        <v>1329</v>
      </c>
      <c r="C11" s="298" t="s">
        <v>65</v>
      </c>
      <c r="D11" s="2267"/>
      <c r="E11" s="664"/>
      <c r="F11" s="298" t="s">
        <v>65</v>
      </c>
      <c r="G11" s="1076" t="s">
        <v>65</v>
      </c>
      <c r="H11" s="925"/>
      <c r="I11" s="1354" t="s">
        <v>65</v>
      </c>
      <c r="J11" s="1212" t="s">
        <v>65</v>
      </c>
      <c r="K11" s="286"/>
      <c r="L11" s="299" t="s">
        <v>65</v>
      </c>
      <c r="M11" s="1210" t="s">
        <v>65</v>
      </c>
      <c r="N11" s="3778" t="s">
        <v>65</v>
      </c>
      <c r="O11" s="3723"/>
      <c r="P11" s="2972"/>
      <c r="Q11" s="2626"/>
      <c r="R11" s="280"/>
      <c r="S11" s="2648" t="s">
        <v>65</v>
      </c>
      <c r="T11" s="327" t="s">
        <v>65</v>
      </c>
      <c r="U11" s="3547"/>
      <c r="V11" s="3277"/>
      <c r="W11" s="1079" t="s">
        <v>65</v>
      </c>
      <c r="X11" s="1079"/>
      <c r="Y11" s="1079" t="s">
        <v>65</v>
      </c>
    </row>
    <row r="12" spans="1:25" ht="15" customHeight="1" thickBot="1">
      <c r="A12" s="495"/>
      <c r="B12" s="222" t="s">
        <v>747</v>
      </c>
      <c r="C12" s="495" t="s">
        <v>65</v>
      </c>
      <c r="D12" s="2302"/>
      <c r="E12" s="1067"/>
      <c r="F12" s="495" t="s">
        <v>65</v>
      </c>
      <c r="G12" s="1226" t="s">
        <v>65</v>
      </c>
      <c r="H12" s="1422"/>
      <c r="I12" s="495" t="s">
        <v>65</v>
      </c>
      <c r="J12" s="1235" t="s">
        <v>65</v>
      </c>
      <c r="K12" s="322"/>
      <c r="L12" s="497" t="s">
        <v>65</v>
      </c>
      <c r="M12" s="963" t="s">
        <v>65</v>
      </c>
      <c r="N12" s="3799" t="s">
        <v>65</v>
      </c>
      <c r="O12" s="2724"/>
      <c r="P12" s="2816"/>
      <c r="Q12" s="3732"/>
      <c r="R12" s="458"/>
      <c r="S12" s="2587" t="s">
        <v>65</v>
      </c>
      <c r="T12" s="770" t="s">
        <v>65</v>
      </c>
      <c r="U12" s="3546"/>
      <c r="V12" s="3719"/>
      <c r="W12" s="739" t="s">
        <v>65</v>
      </c>
      <c r="X12" s="739"/>
      <c r="Y12" s="739" t="s">
        <v>65</v>
      </c>
    </row>
    <row r="13" spans="1:25" ht="15" customHeight="1" thickBot="1">
      <c r="A13" s="1490">
        <v>14002</v>
      </c>
      <c r="B13" s="2125" t="s">
        <v>1330</v>
      </c>
      <c r="C13" s="1105" t="s">
        <v>2292</v>
      </c>
      <c r="D13" s="2267">
        <v>41749</v>
      </c>
      <c r="E13" s="764"/>
      <c r="F13" s="278" t="s">
        <v>1080</v>
      </c>
      <c r="G13" s="1075">
        <v>640</v>
      </c>
      <c r="H13" s="1007">
        <v>50</v>
      </c>
      <c r="I13" s="270">
        <f>ROUND($H$16*$G$16/G13,2)</f>
        <v>50</v>
      </c>
      <c r="J13" s="438" t="s">
        <v>39</v>
      </c>
      <c r="K13" s="279">
        <v>57.25</v>
      </c>
      <c r="L13" s="534">
        <f>IF(OR(ISBLANK(K13),K13=0,H13=0,ISBLANK(H13)),,ROUND(K13+$L$5,2))</f>
        <v>57.25</v>
      </c>
      <c r="M13" s="973">
        <f>ROUND(I13*L13,2)</f>
        <v>2862.5</v>
      </c>
      <c r="N13" s="3778">
        <f>ROUND(L13/G13,4)</f>
        <v>8.9499999999999996E-2</v>
      </c>
      <c r="O13" s="2715">
        <v>41749</v>
      </c>
      <c r="P13" s="2717" t="s">
        <v>1080</v>
      </c>
      <c r="Q13" s="3733">
        <v>640</v>
      </c>
      <c r="R13" s="3160">
        <v>0</v>
      </c>
      <c r="S13" s="2548">
        <v>20</v>
      </c>
      <c r="T13" s="4945">
        <f>ROUND($T$8*S13,2)</f>
        <v>42.07</v>
      </c>
      <c r="U13" s="3446">
        <f>IF(ISBLANK(O13),,R13+T13)</f>
        <v>42.07</v>
      </c>
      <c r="V13" s="3709" t="s">
        <v>2779</v>
      </c>
      <c r="W13" s="254">
        <f>IF(ISNUMBER(R13),IF(V13="Y",(K13-T13)))</f>
        <v>15.18</v>
      </c>
      <c r="X13" s="2609">
        <f>W13/G13</f>
        <v>2.371875E-2</v>
      </c>
      <c r="Y13" s="3777" t="b">
        <f>IF(V13="N",IF(ISNUMBER(R13),(R13+T13)/Q13))</f>
        <v>0</v>
      </c>
    </row>
    <row r="14" spans="1:25" ht="15" customHeight="1">
      <c r="A14" s="1197"/>
      <c r="B14" s="217" t="s">
        <v>1331</v>
      </c>
      <c r="C14" s="298" t="s">
        <v>65</v>
      </c>
      <c r="D14" s="649"/>
      <c r="E14" s="664"/>
      <c r="F14" s="298" t="s">
        <v>65</v>
      </c>
      <c r="G14" s="1076" t="s">
        <v>65</v>
      </c>
      <c r="H14" s="925"/>
      <c r="I14" s="1354" t="s">
        <v>65</v>
      </c>
      <c r="J14" s="1212" t="s">
        <v>65</v>
      </c>
      <c r="K14" s="286"/>
      <c r="L14" s="299" t="s">
        <v>65</v>
      </c>
      <c r="M14" s="1210" t="s">
        <v>65</v>
      </c>
      <c r="N14" s="3778" t="s">
        <v>65</v>
      </c>
      <c r="O14" s="2552"/>
      <c r="P14" s="2551"/>
      <c r="Q14" s="2719"/>
      <c r="R14" s="280"/>
      <c r="S14" s="2648" t="s">
        <v>65</v>
      </c>
      <c r="T14" s="327" t="s">
        <v>65</v>
      </c>
      <c r="U14" s="3547"/>
      <c r="V14" s="3277"/>
      <c r="W14" s="1079" t="s">
        <v>65</v>
      </c>
      <c r="X14" s="1079"/>
      <c r="Y14" s="1079" t="s">
        <v>65</v>
      </c>
    </row>
    <row r="15" spans="1:25" ht="15" customHeight="1" thickBot="1">
      <c r="A15" s="1746"/>
      <c r="B15" s="388" t="s">
        <v>747</v>
      </c>
      <c r="C15" s="495" t="s">
        <v>65</v>
      </c>
      <c r="D15" s="716"/>
      <c r="E15" s="1067"/>
      <c r="F15" s="495" t="s">
        <v>65</v>
      </c>
      <c r="G15" s="1226" t="s">
        <v>65</v>
      </c>
      <c r="H15" s="1422"/>
      <c r="I15" s="495" t="s">
        <v>65</v>
      </c>
      <c r="J15" s="1235" t="s">
        <v>65</v>
      </c>
      <c r="K15" s="322"/>
      <c r="L15" s="497" t="s">
        <v>65</v>
      </c>
      <c r="M15" s="963" t="s">
        <v>65</v>
      </c>
      <c r="N15" s="3799" t="s">
        <v>65</v>
      </c>
      <c r="O15" s="2725"/>
      <c r="P15" s="3742"/>
      <c r="Q15" s="3734"/>
      <c r="R15" s="458"/>
      <c r="S15" s="2587" t="s">
        <v>65</v>
      </c>
      <c r="T15" s="770" t="s">
        <v>65</v>
      </c>
      <c r="U15" s="3546"/>
      <c r="V15" s="2546"/>
      <c r="W15" s="739" t="s">
        <v>65</v>
      </c>
      <c r="X15" s="739"/>
      <c r="Y15" s="739" t="s">
        <v>65</v>
      </c>
    </row>
    <row r="16" spans="1:25" ht="15" customHeight="1" thickBot="1">
      <c r="A16" s="1490">
        <v>14003</v>
      </c>
      <c r="B16" s="481" t="s">
        <v>106</v>
      </c>
      <c r="C16" s="1218" t="s">
        <v>2292</v>
      </c>
      <c r="D16" s="1796">
        <v>41698</v>
      </c>
      <c r="E16" s="763"/>
      <c r="F16" s="421" t="s">
        <v>1080</v>
      </c>
      <c r="G16" s="1209">
        <v>640</v>
      </c>
      <c r="H16" s="1007">
        <v>50</v>
      </c>
      <c r="I16" s="270">
        <f>ROUND($H$16*$G$16/G16,2)</f>
        <v>50</v>
      </c>
      <c r="J16" s="401" t="s">
        <v>39</v>
      </c>
      <c r="K16" s="241">
        <v>56.13</v>
      </c>
      <c r="L16" s="537">
        <f>IF(OR(ISBLANK(K16),K16=0,H16=0,ISBLANK(H16)),,ROUND(K16+$L$5,2))</f>
        <v>56.13</v>
      </c>
      <c r="M16" s="1210">
        <f>ROUND(I16*L16,2)</f>
        <v>2806.5</v>
      </c>
      <c r="N16" s="3778">
        <f>ROUND(L16/G16,4)</f>
        <v>8.77E-2</v>
      </c>
      <c r="O16" s="3724">
        <v>41698</v>
      </c>
      <c r="P16" s="2551" t="s">
        <v>1080</v>
      </c>
      <c r="Q16" s="2729">
        <v>640</v>
      </c>
      <c r="R16" s="3160">
        <v>0</v>
      </c>
      <c r="S16" s="2648">
        <v>20</v>
      </c>
      <c r="T16" s="5150">
        <f t="shared" ref="T16:T17" si="0">ROUND($T$8*S16,2)</f>
        <v>42.07</v>
      </c>
      <c r="U16" s="3720">
        <f>IF(ISBLANK(O16),,R16+T16)</f>
        <v>42.07</v>
      </c>
      <c r="V16" s="3676" t="s">
        <v>2779</v>
      </c>
      <c r="W16" s="234">
        <f>IF(ISNUMBER(R16),IF(V16="Y",(K16-T16)))</f>
        <v>14.060000000000002</v>
      </c>
      <c r="X16" s="2609">
        <f>W16/G16</f>
        <v>2.1968750000000002E-2</v>
      </c>
      <c r="Y16" s="3794" t="b">
        <f>IF(V16="N",IF(ISNUMBER(R16),(R16+T16)/Q16))</f>
        <v>0</v>
      </c>
    </row>
    <row r="17" spans="1:25" ht="15" customHeight="1">
      <c r="A17" s="2160"/>
      <c r="B17" s="1349" t="s">
        <v>1124</v>
      </c>
      <c r="C17" s="1350" t="s">
        <v>4066</v>
      </c>
      <c r="D17" s="1816">
        <v>755071</v>
      </c>
      <c r="E17" s="764"/>
      <c r="F17" s="278" t="s">
        <v>1080</v>
      </c>
      <c r="G17" s="1075">
        <v>640</v>
      </c>
      <c r="H17" s="1418"/>
      <c r="I17" s="270">
        <f>ROUND($H$16*$G$16/G17,2)</f>
        <v>50</v>
      </c>
      <c r="J17" s="438" t="s">
        <v>39</v>
      </c>
      <c r="K17" s="279"/>
      <c r="L17" s="534">
        <f>IF(OR(ISBLANK(K17),K17=0,H16=0,ISBLANK(H16)),,ROUND(K17+$L$5,2))</f>
        <v>0</v>
      </c>
      <c r="M17" s="973">
        <f>ROUND(I17*L17,2)</f>
        <v>0</v>
      </c>
      <c r="N17" s="3778">
        <f>ROUND(L17/G17,4)</f>
        <v>0</v>
      </c>
      <c r="O17" s="3725" t="s">
        <v>2860</v>
      </c>
      <c r="P17" s="2551" t="s">
        <v>1080</v>
      </c>
      <c r="Q17" s="2729">
        <v>640</v>
      </c>
      <c r="R17" s="3160"/>
      <c r="S17" s="2548">
        <v>20</v>
      </c>
      <c r="T17" s="5153">
        <f t="shared" si="0"/>
        <v>42.07</v>
      </c>
      <c r="U17" s="3721">
        <f>IF(ISBLANK(O17),,R17+T17)</f>
        <v>42.07</v>
      </c>
      <c r="V17" s="3644" t="s">
        <v>2779</v>
      </c>
      <c r="W17" s="254" t="b">
        <f>IF(ISNUMBER(R17),IF(V17="Y",(K17-T17)))</f>
        <v>0</v>
      </c>
      <c r="X17" s="2609">
        <f>W17/G17</f>
        <v>0</v>
      </c>
      <c r="Y17" s="3778" t="b">
        <f>IF(V17="N",IF(ISNUMBER(R17),(R17+T17)/Q17))</f>
        <v>0</v>
      </c>
    </row>
    <row r="18" spans="1:25" ht="15" customHeight="1" thickBot="1">
      <c r="A18" s="1746"/>
      <c r="B18" s="388" t="s">
        <v>747</v>
      </c>
      <c r="C18" s="1419"/>
      <c r="D18" s="727"/>
      <c r="E18" s="769"/>
      <c r="F18" s="769"/>
      <c r="G18" s="769" t="s">
        <v>65</v>
      </c>
      <c r="H18" s="1420"/>
      <c r="I18" s="1351" t="s">
        <v>65</v>
      </c>
      <c r="J18" s="491" t="s">
        <v>65</v>
      </c>
      <c r="K18" s="1352"/>
      <c r="L18" s="492" t="s">
        <v>65</v>
      </c>
      <c r="M18" s="492" t="s">
        <v>65</v>
      </c>
      <c r="N18" s="3892" t="s">
        <v>65</v>
      </c>
      <c r="O18" s="1712"/>
      <c r="P18" s="425"/>
      <c r="Q18" s="954"/>
      <c r="R18" s="2736"/>
      <c r="S18" s="3718" t="s">
        <v>65</v>
      </c>
      <c r="T18" s="1421" t="s">
        <v>65</v>
      </c>
      <c r="U18" s="3544"/>
      <c r="V18" s="2677"/>
      <c r="W18" s="1353" t="s">
        <v>65</v>
      </c>
      <c r="X18" s="1353"/>
      <c r="Y18" s="1353" t="s">
        <v>65</v>
      </c>
    </row>
    <row r="19" spans="1:25" ht="15" customHeight="1" thickBot="1">
      <c r="A19" s="1490">
        <v>14004</v>
      </c>
      <c r="B19" s="480" t="s">
        <v>1332</v>
      </c>
      <c r="C19" s="1105" t="s">
        <v>2292</v>
      </c>
      <c r="D19" s="649">
        <v>44882</v>
      </c>
      <c r="E19" s="764"/>
      <c r="F19" s="278" t="s">
        <v>1333</v>
      </c>
      <c r="G19" s="1075">
        <v>168</v>
      </c>
      <c r="H19" s="1007">
        <v>200</v>
      </c>
      <c r="I19" s="270">
        <f>ROUND($H$19*$G$19/G19,2)</f>
        <v>200</v>
      </c>
      <c r="J19" s="438" t="s">
        <v>39</v>
      </c>
      <c r="K19" s="279">
        <v>46.48</v>
      </c>
      <c r="L19" s="534">
        <f>IF(OR(ISBLANK(K19),K19=0,H19=0,ISBLANK(H19)),,ROUND(K19+$L$5,2))</f>
        <v>46.48</v>
      </c>
      <c r="M19" s="973">
        <f>ROUND(I19*L19,2)</f>
        <v>9296</v>
      </c>
      <c r="N19" s="3778">
        <f>ROUND(L19/G19,4)</f>
        <v>0.2767</v>
      </c>
      <c r="O19" s="3726">
        <v>44881</v>
      </c>
      <c r="P19" s="2728" t="s">
        <v>2861</v>
      </c>
      <c r="Q19" s="3597">
        <v>168</v>
      </c>
      <c r="R19" s="3160">
        <v>0</v>
      </c>
      <c r="S19" s="2548">
        <v>10.5</v>
      </c>
      <c r="T19" s="4945">
        <f>ROUND($T$8*S19,2)</f>
        <v>22.09</v>
      </c>
      <c r="U19" s="3446">
        <f>IF(ISBLANK(O19),,R19+T19)</f>
        <v>22.09</v>
      </c>
      <c r="V19" s="3709" t="s">
        <v>2779</v>
      </c>
      <c r="W19" s="254">
        <f>IF(ISNUMBER(R19),IF(V19="Y",(K19-T19)))</f>
        <v>24.389999999999997</v>
      </c>
      <c r="X19" s="2609">
        <f>W19/G19</f>
        <v>0.14517857142857141</v>
      </c>
      <c r="Y19" s="3777" t="b">
        <f>IF(V19="N",IF(ISNUMBER(R19),(R19+T19)/Q19))</f>
        <v>0</v>
      </c>
    </row>
    <row r="20" spans="1:25" ht="15" customHeight="1">
      <c r="A20" s="1197"/>
      <c r="B20" s="217" t="s">
        <v>4009</v>
      </c>
      <c r="C20" s="298" t="s">
        <v>65</v>
      </c>
      <c r="D20" s="1816"/>
      <c r="E20" s="664"/>
      <c r="F20" s="298" t="s">
        <v>65</v>
      </c>
      <c r="G20" s="1076" t="s">
        <v>65</v>
      </c>
      <c r="H20" s="925"/>
      <c r="I20" s="1354" t="s">
        <v>65</v>
      </c>
      <c r="J20" s="1212" t="s">
        <v>65</v>
      </c>
      <c r="K20" s="286"/>
      <c r="L20" s="299" t="s">
        <v>65</v>
      </c>
      <c r="M20" s="1210" t="s">
        <v>65</v>
      </c>
      <c r="N20" s="3778" t="s">
        <v>65</v>
      </c>
      <c r="O20" s="2552"/>
      <c r="P20" s="2551"/>
      <c r="Q20" s="2719"/>
      <c r="R20" s="280"/>
      <c r="S20" s="2648" t="s">
        <v>65</v>
      </c>
      <c r="T20" s="327" t="s">
        <v>65</v>
      </c>
      <c r="U20" s="3547"/>
      <c r="V20" s="3277"/>
      <c r="W20" s="1079" t="s">
        <v>65</v>
      </c>
      <c r="X20" s="1079"/>
      <c r="Y20" s="1079" t="s">
        <v>65</v>
      </c>
    </row>
    <row r="21" spans="1:25" ht="15" customHeight="1" thickBot="1">
      <c r="A21" s="495"/>
      <c r="B21" s="222" t="s">
        <v>747</v>
      </c>
      <c r="C21" s="495" t="s">
        <v>65</v>
      </c>
      <c r="D21" s="716"/>
      <c r="E21" s="1067"/>
      <c r="F21" s="495" t="s">
        <v>65</v>
      </c>
      <c r="G21" s="1226" t="s">
        <v>65</v>
      </c>
      <c r="H21" s="1422"/>
      <c r="I21" s="495" t="s">
        <v>65</v>
      </c>
      <c r="J21" s="1235" t="s">
        <v>65</v>
      </c>
      <c r="K21" s="322"/>
      <c r="L21" s="497" t="s">
        <v>65</v>
      </c>
      <c r="M21" s="963" t="s">
        <v>65</v>
      </c>
      <c r="N21" s="3799" t="s">
        <v>65</v>
      </c>
      <c r="O21" s="2571"/>
      <c r="P21" s="727"/>
      <c r="Q21" s="2569"/>
      <c r="R21" s="458"/>
      <c r="S21" s="2587" t="s">
        <v>65</v>
      </c>
      <c r="T21" s="770" t="s">
        <v>65</v>
      </c>
      <c r="U21" s="3546"/>
      <c r="V21" s="2546"/>
      <c r="W21" s="739" t="s">
        <v>65</v>
      </c>
      <c r="X21" s="739"/>
      <c r="Y21" s="739" t="s">
        <v>65</v>
      </c>
    </row>
    <row r="22" spans="1:25" ht="15" customHeight="1" thickBot="1">
      <c r="A22" s="1490">
        <v>14005</v>
      </c>
      <c r="B22" s="478" t="s">
        <v>4005</v>
      </c>
      <c r="C22" s="1105" t="s">
        <v>2292</v>
      </c>
      <c r="D22" s="649"/>
      <c r="E22" s="2548"/>
      <c r="F22" s="278" t="s">
        <v>120</v>
      </c>
      <c r="G22" s="1075">
        <v>200</v>
      </c>
      <c r="H22" s="5372">
        <f>SUM(H23:H24)</f>
        <v>400</v>
      </c>
      <c r="I22" s="270">
        <f>ROUND($H$22*$G$22/G22,2)</f>
        <v>400</v>
      </c>
      <c r="J22" s="438" t="s">
        <v>39</v>
      </c>
      <c r="K22" s="279">
        <v>63.38</v>
      </c>
      <c r="L22" s="534">
        <f>IF(OR(ISBLANK(K22),K22=0,H22=0,ISBLANK(H22)),,ROUND(K22+$L$5,2))</f>
        <v>63.38</v>
      </c>
      <c r="M22" s="973">
        <f>ROUND(I22*L22,2)</f>
        <v>25352</v>
      </c>
      <c r="N22" s="3778">
        <f>ROUND(L22/G22,4)</f>
        <v>0.31690000000000002</v>
      </c>
      <c r="O22" s="2552">
        <v>44113</v>
      </c>
      <c r="P22" s="2551" t="s">
        <v>2862</v>
      </c>
      <c r="Q22" s="2719">
        <v>200</v>
      </c>
      <c r="R22" s="3160">
        <v>0</v>
      </c>
      <c r="S22" s="2548">
        <v>12.5</v>
      </c>
      <c r="T22" s="4945">
        <f>ROUND($T$8*S22,2)</f>
        <v>26.3</v>
      </c>
      <c r="U22" s="3446">
        <f>IF(ISBLANK(O22),,R22+T22)</f>
        <v>26.3</v>
      </c>
      <c r="V22" s="3709" t="s">
        <v>2779</v>
      </c>
      <c r="W22" s="254">
        <f>IF(ISNUMBER(R22),IF(V22="Y",(K22-T22)))</f>
        <v>37.08</v>
      </c>
      <c r="X22" s="2609">
        <f>W22/G22</f>
        <v>0.18539999999999998</v>
      </c>
      <c r="Y22" s="3777" t="b">
        <f>IF(V22="N",IF(ISNUMBER(R22),(R22+T22)/Q22))</f>
        <v>0</v>
      </c>
    </row>
    <row r="23" spans="1:25" ht="15" customHeight="1">
      <c r="A23" s="4097"/>
      <c r="B23" s="3750" t="s">
        <v>4006</v>
      </c>
      <c r="C23" s="4495" t="s">
        <v>4007</v>
      </c>
      <c r="D23" s="3882">
        <v>44113</v>
      </c>
      <c r="E23" s="4478"/>
      <c r="F23" s="3938"/>
      <c r="G23" s="3939"/>
      <c r="H23" s="5471">
        <v>200</v>
      </c>
      <c r="I23" s="2437"/>
      <c r="J23" s="3770"/>
      <c r="K23" s="4013"/>
      <c r="L23" s="4014"/>
      <c r="M23" s="2643"/>
      <c r="N23" s="3778"/>
      <c r="O23" s="2552"/>
      <c r="P23" s="3882"/>
      <c r="Q23" s="2719"/>
      <c r="R23" s="3162"/>
      <c r="S23" s="3980"/>
      <c r="T23" s="4945"/>
      <c r="U23" s="3446"/>
      <c r="V23" s="3709"/>
      <c r="W23" s="3883"/>
      <c r="X23" s="5241"/>
      <c r="Y23" s="5470"/>
    </row>
    <row r="24" spans="1:25" ht="15" customHeight="1">
      <c r="A24" s="1197"/>
      <c r="B24" s="1540" t="s">
        <v>747</v>
      </c>
      <c r="C24" s="298" t="s">
        <v>4008</v>
      </c>
      <c r="D24" s="649">
        <v>44115</v>
      </c>
      <c r="E24" s="1247"/>
      <c r="F24" s="298" t="s">
        <v>65</v>
      </c>
      <c r="G24" s="1076" t="s">
        <v>65</v>
      </c>
      <c r="H24" s="5471">
        <v>200</v>
      </c>
      <c r="I24" s="1354" t="s">
        <v>65</v>
      </c>
      <c r="J24" s="1212" t="s">
        <v>65</v>
      </c>
      <c r="K24" s="286"/>
      <c r="L24" s="299" t="s">
        <v>65</v>
      </c>
      <c r="M24" s="1210" t="s">
        <v>65</v>
      </c>
      <c r="N24" s="3778" t="s">
        <v>65</v>
      </c>
      <c r="O24" s="3727"/>
      <c r="P24" s="3598"/>
      <c r="Q24" s="3735"/>
      <c r="R24" s="280"/>
      <c r="S24" s="2648" t="s">
        <v>65</v>
      </c>
      <c r="T24" s="327" t="s">
        <v>65</v>
      </c>
      <c r="U24" s="3547"/>
      <c r="V24" s="3277"/>
      <c r="W24" s="1079" t="s">
        <v>65</v>
      </c>
      <c r="X24" s="1079"/>
      <c r="Y24" s="1079" t="s">
        <v>65</v>
      </c>
    </row>
    <row r="25" spans="1:25" ht="15" customHeight="1" thickBot="1">
      <c r="A25" s="936"/>
      <c r="B25" s="218"/>
      <c r="C25" s="495" t="s">
        <v>65</v>
      </c>
      <c r="D25" s="727"/>
      <c r="E25" s="1067"/>
      <c r="F25" s="495" t="s">
        <v>65</v>
      </c>
      <c r="G25" s="1226" t="s">
        <v>65</v>
      </c>
      <c r="H25" s="1422"/>
      <c r="I25" s="495" t="s">
        <v>65</v>
      </c>
      <c r="J25" s="1235" t="s">
        <v>65</v>
      </c>
      <c r="K25" s="322"/>
      <c r="L25" s="497" t="s">
        <v>65</v>
      </c>
      <c r="M25" s="963" t="s">
        <v>65</v>
      </c>
      <c r="N25" s="3799" t="s">
        <v>65</v>
      </c>
      <c r="O25" s="2571"/>
      <c r="P25" s="727"/>
      <c r="Q25" s="2569"/>
      <c r="R25" s="458"/>
      <c r="S25" s="2587" t="s">
        <v>65</v>
      </c>
      <c r="T25" s="770" t="s">
        <v>65</v>
      </c>
      <c r="U25" s="3546"/>
      <c r="V25" s="2546"/>
      <c r="W25" s="739" t="s">
        <v>65</v>
      </c>
      <c r="X25" s="739"/>
      <c r="Y25" s="739" t="s">
        <v>65</v>
      </c>
    </row>
    <row r="26" spans="1:25" ht="15" customHeight="1" thickBot="1">
      <c r="A26" s="1490">
        <v>14006</v>
      </c>
      <c r="B26" s="481" t="s">
        <v>1125</v>
      </c>
      <c r="C26" s="1218" t="s">
        <v>2292</v>
      </c>
      <c r="D26" s="649">
        <v>59701</v>
      </c>
      <c r="E26" s="763"/>
      <c r="F26" s="421" t="s">
        <v>105</v>
      </c>
      <c r="G26" s="1209">
        <v>168</v>
      </c>
      <c r="H26" s="1007"/>
      <c r="I26" s="270">
        <f>ROUND($H$26*$G$26/G26,2)</f>
        <v>0</v>
      </c>
      <c r="J26" s="401" t="s">
        <v>39</v>
      </c>
      <c r="K26" s="241"/>
      <c r="L26" s="537">
        <f>IF(OR(ISBLANK(K26),K26=0,H26=0,ISBLANK(H26)),,ROUND(K26+$L$5,2))</f>
        <v>0</v>
      </c>
      <c r="M26" s="1210">
        <f>ROUND(I26*L26,2)</f>
        <v>0</v>
      </c>
      <c r="N26" s="3778">
        <f t="shared" ref="N26:N31" si="1">ROUND(L26/G26,4)</f>
        <v>0</v>
      </c>
      <c r="O26" s="3728">
        <v>59701</v>
      </c>
      <c r="P26" s="2638" t="s">
        <v>2864</v>
      </c>
      <c r="Q26" s="2437">
        <v>168</v>
      </c>
      <c r="R26" s="3160">
        <v>0</v>
      </c>
      <c r="S26" s="2548">
        <v>10.5</v>
      </c>
      <c r="T26" s="4945">
        <f t="shared" ref="T26:T29" si="2">ROUND($T$8*S26,2)</f>
        <v>22.09</v>
      </c>
      <c r="U26" s="3446">
        <f>IF(ISBLANK(O26),,R26+T26)</f>
        <v>22.09</v>
      </c>
      <c r="V26" s="3709" t="s">
        <v>2779</v>
      </c>
      <c r="W26" s="254"/>
      <c r="X26" s="2609">
        <f>W26/G26</f>
        <v>0</v>
      </c>
      <c r="Y26" s="3777" t="b">
        <f t="shared" ref="Y26:Y31" si="3">IF(V26="N",IF(ISNUMBER(R26),(R26+T26)/Q26))</f>
        <v>0</v>
      </c>
    </row>
    <row r="27" spans="1:25" ht="15" customHeight="1">
      <c r="A27" s="1197"/>
      <c r="B27" s="217" t="s">
        <v>1126</v>
      </c>
      <c r="C27" s="1350" t="s">
        <v>4066</v>
      </c>
      <c r="D27" s="1816">
        <v>402951</v>
      </c>
      <c r="E27" s="763"/>
      <c r="F27" s="421" t="s">
        <v>105</v>
      </c>
      <c r="G27" s="1209">
        <v>168</v>
      </c>
      <c r="H27" s="925"/>
      <c r="I27" s="270">
        <f>ROUND($H$26*$G$26/G27,2)</f>
        <v>0</v>
      </c>
      <c r="J27" s="401" t="s">
        <v>39</v>
      </c>
      <c r="K27" s="279">
        <v>36.909999999999997</v>
      </c>
      <c r="L27" s="1215">
        <f>IF(OR(ISBLANK(K27),K27=0,H26=0,ISBLANK(H26)),,ROUND(K27+$L$5,2))</f>
        <v>0</v>
      </c>
      <c r="M27" s="1216">
        <f t="shared" ref="M27:M29" si="4">ROUND(I27*L27,2)</f>
        <v>0</v>
      </c>
      <c r="N27" s="3800">
        <f t="shared" si="1"/>
        <v>0</v>
      </c>
      <c r="O27" s="2714" t="s">
        <v>2863</v>
      </c>
      <c r="P27" s="2638" t="s">
        <v>2864</v>
      </c>
      <c r="Q27" s="2562">
        <v>168</v>
      </c>
      <c r="R27" s="3160">
        <v>14.82</v>
      </c>
      <c r="S27" s="2648">
        <v>10.5</v>
      </c>
      <c r="T27" s="5150">
        <f t="shared" si="2"/>
        <v>22.09</v>
      </c>
      <c r="U27" s="3720">
        <f>IF(ISBLANK(O27),,R27+T27)</f>
        <v>36.909999999999997</v>
      </c>
      <c r="V27" s="3676" t="s">
        <v>2779</v>
      </c>
      <c r="W27" s="234">
        <f t="shared" ref="W27:W31" si="5">IF(ISNUMBER(R27),IF(V27="Y",(K27-T27)))</f>
        <v>14.819999999999997</v>
      </c>
      <c r="X27" s="2609">
        <f>W27/G27</f>
        <v>8.821428571428569E-2</v>
      </c>
      <c r="Y27" s="2727" t="b">
        <f t="shared" si="3"/>
        <v>0</v>
      </c>
    </row>
    <row r="28" spans="1:25" ht="15" customHeight="1">
      <c r="A28" s="1335"/>
      <c r="B28" s="216"/>
      <c r="C28" s="1350" t="s">
        <v>2413</v>
      </c>
      <c r="D28" s="876">
        <v>232901376</v>
      </c>
      <c r="E28" s="763"/>
      <c r="F28" s="421" t="s">
        <v>88</v>
      </c>
      <c r="G28" s="1209">
        <v>160</v>
      </c>
      <c r="H28" s="925"/>
      <c r="I28" s="270">
        <f>ROUND($H$26*$G$26/G28,2)</f>
        <v>0</v>
      </c>
      <c r="J28" s="401" t="s">
        <v>39</v>
      </c>
      <c r="K28" s="279"/>
      <c r="L28" s="1215">
        <f>IF(OR(ISBLANK(K28),K28=0,H26=0,ISBLANK(H26)),,ROUND(K28+$L$5,2))</f>
        <v>0</v>
      </c>
      <c r="M28" s="1216">
        <f t="shared" si="4"/>
        <v>0</v>
      </c>
      <c r="N28" s="3800">
        <f t="shared" si="1"/>
        <v>0</v>
      </c>
      <c r="O28" s="2552"/>
      <c r="P28" s="2551"/>
      <c r="Q28" s="2719"/>
      <c r="R28" s="280"/>
      <c r="S28" s="2656" t="s">
        <v>65</v>
      </c>
      <c r="T28" s="2727" t="e">
        <f t="shared" si="2"/>
        <v>#VALUE!</v>
      </c>
      <c r="U28" s="2605"/>
      <c r="V28" s="2749"/>
      <c r="W28" s="1115" t="b">
        <f t="shared" si="5"/>
        <v>0</v>
      </c>
      <c r="X28" s="2609" t="e">
        <f>W28/Q28</f>
        <v>#DIV/0!</v>
      </c>
      <c r="Y28" s="2727" t="b">
        <f t="shared" si="3"/>
        <v>0</v>
      </c>
    </row>
    <row r="29" spans="1:25" ht="15" customHeight="1" thickBot="1">
      <c r="A29" s="1746"/>
      <c r="B29" s="218" t="s">
        <v>747</v>
      </c>
      <c r="C29" s="1357" t="s">
        <v>2414</v>
      </c>
      <c r="D29" s="716">
        <v>25616</v>
      </c>
      <c r="E29" s="1031"/>
      <c r="F29" s="425" t="s">
        <v>105</v>
      </c>
      <c r="G29" s="1156">
        <v>168</v>
      </c>
      <c r="H29" s="1422"/>
      <c r="I29" s="341">
        <f>ROUND($H$26*$G$26/G29,2)</f>
        <v>0</v>
      </c>
      <c r="J29" s="466" t="s">
        <v>39</v>
      </c>
      <c r="K29" s="962"/>
      <c r="L29" s="918">
        <f>IF(OR(ISBLANK(K29),K29=0,H26=0,ISBLANK(H26)),,ROUND(K29+$L$5,2))</f>
        <v>0</v>
      </c>
      <c r="M29" s="2095">
        <f t="shared" si="4"/>
        <v>0</v>
      </c>
      <c r="N29" s="3892">
        <f t="shared" si="1"/>
        <v>0</v>
      </c>
      <c r="O29" s="3729"/>
      <c r="P29" s="536"/>
      <c r="Q29" s="1712"/>
      <c r="R29" s="849"/>
      <c r="S29" s="2730" t="s">
        <v>65</v>
      </c>
      <c r="T29" s="2599" t="e">
        <f t="shared" si="2"/>
        <v>#VALUE!</v>
      </c>
      <c r="U29" s="2599"/>
      <c r="V29" s="2737"/>
      <c r="W29" s="2599" t="b">
        <f t="shared" si="5"/>
        <v>0</v>
      </c>
      <c r="X29" s="2738" t="e">
        <f>W29/Q29</f>
        <v>#DIV/0!</v>
      </c>
      <c r="Y29" s="2599" t="b">
        <f t="shared" si="3"/>
        <v>0</v>
      </c>
    </row>
    <row r="30" spans="1:25" ht="15" customHeight="1" thickBot="1">
      <c r="A30" s="1490">
        <v>14007</v>
      </c>
      <c r="B30" s="480" t="s">
        <v>1128</v>
      </c>
      <c r="C30" s="1105" t="s">
        <v>2292</v>
      </c>
      <c r="D30" s="649">
        <v>59703</v>
      </c>
      <c r="E30" s="764"/>
      <c r="F30" s="278" t="s">
        <v>105</v>
      </c>
      <c r="G30" s="1075">
        <v>168</v>
      </c>
      <c r="H30" s="1007">
        <v>800</v>
      </c>
      <c r="I30" s="270">
        <f>ROUND($H$30*$G$30/G30,2)</f>
        <v>800</v>
      </c>
      <c r="J30" s="438" t="s">
        <v>39</v>
      </c>
      <c r="K30" s="279"/>
      <c r="L30" s="534">
        <f>IF(OR(ISBLANK(K30),K30=0,H30=0,ISBLANK(H30)),,ROUND(K30+$L$5,2))</f>
        <v>0</v>
      </c>
      <c r="M30" s="973">
        <f>ROUND(I30*L30,2)</f>
        <v>0</v>
      </c>
      <c r="N30" s="3778">
        <f t="shared" si="1"/>
        <v>0</v>
      </c>
      <c r="O30" s="2562">
        <v>59703</v>
      </c>
      <c r="P30" s="2638" t="s">
        <v>2861</v>
      </c>
      <c r="Q30" s="2562">
        <v>168</v>
      </c>
      <c r="R30" s="3160">
        <v>0</v>
      </c>
      <c r="S30" s="2548">
        <v>10.5</v>
      </c>
      <c r="T30" s="4945">
        <f t="shared" ref="T30:T31" si="6">ROUND($T$8*S30,2)</f>
        <v>22.09</v>
      </c>
      <c r="U30" s="3446">
        <f>IF(ISBLANK(O30),,R30+T30)</f>
        <v>22.09</v>
      </c>
      <c r="V30" s="3709" t="s">
        <v>2779</v>
      </c>
      <c r="W30" s="254"/>
      <c r="X30" s="2609">
        <f>W30/G30</f>
        <v>0</v>
      </c>
      <c r="Y30" s="3777" t="b">
        <f t="shared" si="3"/>
        <v>0</v>
      </c>
    </row>
    <row r="31" spans="1:25" ht="15" customHeight="1">
      <c r="A31" s="1197"/>
      <c r="B31" s="217" t="s">
        <v>1127</v>
      </c>
      <c r="C31" s="298" t="s">
        <v>4066</v>
      </c>
      <c r="D31" s="1813">
        <v>402991</v>
      </c>
      <c r="E31" s="763"/>
      <c r="F31" s="421" t="s">
        <v>105</v>
      </c>
      <c r="G31" s="1209">
        <v>168</v>
      </c>
      <c r="H31" s="925"/>
      <c r="I31" s="270">
        <f>ROUND($H$30*$G$30/G31,2)</f>
        <v>800</v>
      </c>
      <c r="J31" s="401" t="s">
        <v>39</v>
      </c>
      <c r="K31" s="241">
        <v>37.69</v>
      </c>
      <c r="L31" s="537">
        <f>IF(OR(ISBLANK(K31),K31=0,H30=0,ISBLANK(H30)),,ROUND(K31+$L$5,2))</f>
        <v>37.69</v>
      </c>
      <c r="M31" s="1210">
        <f t="shared" ref="M31" si="7">ROUND(I31*L31,2)</f>
        <v>30152</v>
      </c>
      <c r="N31" s="3778">
        <f t="shared" si="1"/>
        <v>0.2243</v>
      </c>
      <c r="O31" s="2479" t="s">
        <v>2415</v>
      </c>
      <c r="P31" s="3378" t="s">
        <v>2861</v>
      </c>
      <c r="Q31" s="1341">
        <v>168</v>
      </c>
      <c r="R31" s="3160">
        <v>15.6</v>
      </c>
      <c r="S31" s="2648">
        <v>10.5</v>
      </c>
      <c r="T31" s="5150">
        <f t="shared" si="6"/>
        <v>22.09</v>
      </c>
      <c r="U31" s="3720">
        <f>IF(ISBLANK(O31),,R31+T31)</f>
        <v>37.69</v>
      </c>
      <c r="V31" s="3676" t="s">
        <v>2779</v>
      </c>
      <c r="W31" s="234">
        <f t="shared" si="5"/>
        <v>15.599999999999998</v>
      </c>
      <c r="X31" s="2609">
        <f>W31/G31</f>
        <v>9.2857142857142846E-2</v>
      </c>
      <c r="Y31" s="2727" t="b">
        <f t="shared" si="3"/>
        <v>0</v>
      </c>
    </row>
    <row r="32" spans="1:25" ht="15" customHeight="1" thickBot="1">
      <c r="A32" s="1746"/>
      <c r="B32" s="388" t="s">
        <v>747</v>
      </c>
      <c r="C32" s="495" t="s">
        <v>65</v>
      </c>
      <c r="D32" s="716"/>
      <c r="E32" s="1067"/>
      <c r="F32" s="495" t="s">
        <v>65</v>
      </c>
      <c r="G32" s="1226" t="s">
        <v>65</v>
      </c>
      <c r="H32" s="1422"/>
      <c r="I32" s="495" t="s">
        <v>65</v>
      </c>
      <c r="J32" s="1235" t="s">
        <v>65</v>
      </c>
      <c r="K32" s="322"/>
      <c r="L32" s="497" t="s">
        <v>65</v>
      </c>
      <c r="M32" s="963" t="s">
        <v>65</v>
      </c>
      <c r="N32" s="3799" t="s">
        <v>65</v>
      </c>
      <c r="O32" s="2571"/>
      <c r="P32" s="727"/>
      <c r="Q32" s="2774"/>
      <c r="R32" s="1544"/>
      <c r="S32" s="2587" t="s">
        <v>65</v>
      </c>
      <c r="T32" s="770" t="s">
        <v>65</v>
      </c>
      <c r="U32" s="3546"/>
      <c r="V32" s="2546"/>
      <c r="W32" s="739" t="s">
        <v>65</v>
      </c>
      <c r="X32" s="739"/>
      <c r="Y32" s="739" t="s">
        <v>65</v>
      </c>
    </row>
    <row r="33" spans="1:25" ht="15" customHeight="1" thickBot="1">
      <c r="A33" s="1490">
        <v>14008</v>
      </c>
      <c r="B33" s="478" t="s">
        <v>1129</v>
      </c>
      <c r="C33" s="1105" t="s">
        <v>2292</v>
      </c>
      <c r="D33" s="1796">
        <v>46018</v>
      </c>
      <c r="E33" s="764"/>
      <c r="F33" s="278" t="s">
        <v>1131</v>
      </c>
      <c r="G33" s="1075">
        <v>320</v>
      </c>
      <c r="H33" s="1007">
        <v>100</v>
      </c>
      <c r="I33" s="270">
        <f>ROUND($H$33*$G$33/G33,2)</f>
        <v>100</v>
      </c>
      <c r="J33" s="438" t="s">
        <v>39</v>
      </c>
      <c r="K33" s="279"/>
      <c r="L33" s="534">
        <f>IF(OR(ISBLANK(K33),K33=0,H33=0,ISBLANK(H33)),,ROUND(K33+$L$5,2))</f>
        <v>0</v>
      </c>
      <c r="M33" s="973">
        <f>ROUND(I33*L33,2)</f>
        <v>0</v>
      </c>
      <c r="N33" s="3778">
        <f>ROUND(L33/G33,4)</f>
        <v>0</v>
      </c>
      <c r="O33" s="2564">
        <v>46018</v>
      </c>
      <c r="P33" s="2723" t="s">
        <v>1080</v>
      </c>
      <c r="Q33" s="2729">
        <v>320</v>
      </c>
      <c r="R33" s="3160">
        <v>0</v>
      </c>
      <c r="S33" s="2548">
        <v>7.8</v>
      </c>
      <c r="T33" s="4945">
        <f t="shared" ref="T33:T34" si="8">ROUND($T$8*S33,2)</f>
        <v>16.41</v>
      </c>
      <c r="U33" s="3446">
        <f>IF(ISBLANK(O33),,R33+T33)</f>
        <v>16.41</v>
      </c>
      <c r="V33" s="3709" t="s">
        <v>2779</v>
      </c>
      <c r="W33" s="254"/>
      <c r="X33" s="2609">
        <f>W33/G33</f>
        <v>0</v>
      </c>
      <c r="Y33" s="3777" t="b">
        <f>IF(V33="N",IF(ISNUMBER(R33),(R33+T33)/Q33))</f>
        <v>0</v>
      </c>
    </row>
    <row r="34" spans="1:25" ht="15" customHeight="1">
      <c r="A34" s="1197"/>
      <c r="B34" s="217" t="s">
        <v>3702</v>
      </c>
      <c r="C34" s="298" t="s">
        <v>4066</v>
      </c>
      <c r="D34" s="1816">
        <v>110541</v>
      </c>
      <c r="E34" s="763"/>
      <c r="F34" s="421" t="s">
        <v>1131</v>
      </c>
      <c r="G34" s="1209">
        <v>640</v>
      </c>
      <c r="H34" s="925"/>
      <c r="I34" s="397">
        <f>ROUND($H$33*$G$33/G34,2)</f>
        <v>50</v>
      </c>
      <c r="J34" s="401" t="s">
        <v>39</v>
      </c>
      <c r="K34" s="241">
        <v>50.59</v>
      </c>
      <c r="L34" s="537">
        <f>IF(OR(ISBLANK(K34),K34=0,H33=0,ISBLANK(H33)),,ROUND(K34+$L$5,2))</f>
        <v>50.59</v>
      </c>
      <c r="M34" s="1210">
        <f>ROUND(I34*L34,2)</f>
        <v>2529.5</v>
      </c>
      <c r="N34" s="3778">
        <f>ROUND(L34/G34,4)</f>
        <v>7.9000000000000001E-2</v>
      </c>
      <c r="O34" s="2590">
        <v>10054</v>
      </c>
      <c r="P34" s="885" t="s">
        <v>1080</v>
      </c>
      <c r="Q34" s="4226">
        <v>640</v>
      </c>
      <c r="R34" s="3160">
        <v>18.170000000000002</v>
      </c>
      <c r="S34" s="2648">
        <v>15.41</v>
      </c>
      <c r="T34" s="5150">
        <f t="shared" si="8"/>
        <v>32.42</v>
      </c>
      <c r="U34" s="3720">
        <f>IF(ISBLANK(O34),,R34+T34)</f>
        <v>50.59</v>
      </c>
      <c r="V34" s="3676" t="s">
        <v>2779</v>
      </c>
      <c r="W34" s="234">
        <f>IF(ISNUMBER(R34),IF(V34="Y",(K34-T34)))</f>
        <v>18.170000000000002</v>
      </c>
      <c r="X34" s="2609">
        <f>W34/G34</f>
        <v>2.8390625000000003E-2</v>
      </c>
      <c r="Y34" s="2727" t="b">
        <f>IF(V34="N",IF(ISNUMBER(R34),(R34+T34)/Q34))</f>
        <v>0</v>
      </c>
    </row>
    <row r="35" spans="1:25" ht="15" customHeight="1" thickBot="1">
      <c r="A35" s="1746"/>
      <c r="B35" s="388" t="s">
        <v>2276</v>
      </c>
      <c r="C35" s="495" t="s">
        <v>65</v>
      </c>
      <c r="D35" s="1664"/>
      <c r="E35" s="1067"/>
      <c r="F35" s="495" t="s">
        <v>65</v>
      </c>
      <c r="G35" s="1226" t="s">
        <v>65</v>
      </c>
      <c r="H35" s="1422"/>
      <c r="I35" s="495" t="s">
        <v>65</v>
      </c>
      <c r="J35" s="1235" t="s">
        <v>65</v>
      </c>
      <c r="K35" s="322"/>
      <c r="L35" s="497" t="s">
        <v>65</v>
      </c>
      <c r="M35" s="963" t="s">
        <v>65</v>
      </c>
      <c r="N35" s="3799" t="s">
        <v>65</v>
      </c>
      <c r="O35" s="2425"/>
      <c r="P35" s="2492"/>
      <c r="Q35" s="2645"/>
      <c r="R35" s="1544"/>
      <c r="S35" s="2587" t="s">
        <v>65</v>
      </c>
      <c r="T35" s="770" t="s">
        <v>65</v>
      </c>
      <c r="U35" s="3546"/>
      <c r="V35" s="2546"/>
      <c r="W35" s="739" t="s">
        <v>65</v>
      </c>
      <c r="X35" s="739"/>
      <c r="Y35" s="739" t="s">
        <v>65</v>
      </c>
    </row>
    <row r="36" spans="1:25" ht="15" customHeight="1" thickBot="1">
      <c r="A36" s="1490">
        <v>14009</v>
      </c>
      <c r="B36" s="478" t="s">
        <v>1132</v>
      </c>
      <c r="C36" s="1218" t="s">
        <v>2292</v>
      </c>
      <c r="D36" s="649">
        <v>39945</v>
      </c>
      <c r="E36" s="763"/>
      <c r="F36" s="421" t="s">
        <v>451</v>
      </c>
      <c r="G36" s="1209">
        <v>212</v>
      </c>
      <c r="H36" s="1007"/>
      <c r="I36" s="397">
        <f>ROUND($H$36*$G$36/G36,2)</f>
        <v>0</v>
      </c>
      <c r="J36" s="401" t="s">
        <v>39</v>
      </c>
      <c r="K36" s="241">
        <v>71.53</v>
      </c>
      <c r="L36" s="537">
        <f>IF(OR(ISBLANK(K36),K36=0,H36=0,ISBLANK(H36)),,ROUND(K36+$L$5,2))</f>
        <v>0</v>
      </c>
      <c r="M36" s="1210">
        <f>ROUND(I36*L36,2)</f>
        <v>0</v>
      </c>
      <c r="N36" s="3778">
        <f>ROUND(L36/G36,4)</f>
        <v>0</v>
      </c>
      <c r="O36" s="3730">
        <v>39940</v>
      </c>
      <c r="P36" s="637" t="s">
        <v>1335</v>
      </c>
      <c r="Q36" s="2455">
        <v>212</v>
      </c>
      <c r="R36" s="3160">
        <v>0</v>
      </c>
      <c r="S36" s="2548">
        <v>13.5</v>
      </c>
      <c r="T36" s="4945">
        <f>ROUND($T$8*S36,2)</f>
        <v>28.4</v>
      </c>
      <c r="U36" s="3446">
        <f>IF(ISBLANK(O36),,R36+T36)</f>
        <v>28.4</v>
      </c>
      <c r="V36" s="3709" t="s">
        <v>2779</v>
      </c>
      <c r="W36" s="254">
        <f>IF(ISNUMBER(R36),IF(V36="Y",(K36-T36)))</f>
        <v>43.13</v>
      </c>
      <c r="X36" s="2609">
        <f>W36/G36</f>
        <v>0.20344339622641511</v>
      </c>
      <c r="Y36" s="3777" t="b">
        <f>IF(V36="N",IF(ISNUMBER(R36),(R36+T36)/Q36))</f>
        <v>0</v>
      </c>
    </row>
    <row r="37" spans="1:25" ht="15" customHeight="1">
      <c r="A37" s="1197"/>
      <c r="B37" s="217" t="s">
        <v>1133</v>
      </c>
      <c r="C37" s="298" t="s">
        <v>65</v>
      </c>
      <c r="D37" s="649"/>
      <c r="E37" s="664"/>
      <c r="F37" s="298" t="s">
        <v>65</v>
      </c>
      <c r="G37" s="1076" t="s">
        <v>65</v>
      </c>
      <c r="H37" s="925"/>
      <c r="I37" s="1354" t="s">
        <v>65</v>
      </c>
      <c r="J37" s="1212" t="s">
        <v>65</v>
      </c>
      <c r="K37" s="286"/>
      <c r="L37" s="299" t="s">
        <v>65</v>
      </c>
      <c r="M37" s="1210" t="s">
        <v>65</v>
      </c>
      <c r="N37" s="3778" t="s">
        <v>65</v>
      </c>
      <c r="O37" s="3731"/>
      <c r="P37" s="2972"/>
      <c r="Q37" s="2525"/>
      <c r="R37" s="280"/>
      <c r="S37" s="2648" t="s">
        <v>65</v>
      </c>
      <c r="T37" s="327" t="s">
        <v>65</v>
      </c>
      <c r="U37" s="3547"/>
      <c r="V37" s="3277"/>
      <c r="W37" s="1079" t="s">
        <v>65</v>
      </c>
      <c r="X37" s="1079"/>
      <c r="Y37" s="1079" t="s">
        <v>65</v>
      </c>
    </row>
    <row r="38" spans="1:25" ht="15" customHeight="1" thickBot="1">
      <c r="A38" s="1086"/>
      <c r="B38" s="388" t="s">
        <v>1130</v>
      </c>
      <c r="C38" s="495"/>
      <c r="D38" s="727"/>
      <c r="E38" s="1067"/>
      <c r="F38" s="495"/>
      <c r="G38" s="1226"/>
      <c r="H38" s="1422"/>
      <c r="I38" s="1351"/>
      <c r="J38" s="1235"/>
      <c r="K38" s="322"/>
      <c r="L38" s="497"/>
      <c r="M38" s="956"/>
      <c r="N38" s="3802"/>
      <c r="O38" s="5242"/>
      <c r="P38" s="5243"/>
      <c r="Q38" s="5242"/>
      <c r="R38" s="976"/>
      <c r="S38" s="2587"/>
      <c r="T38" s="770"/>
      <c r="U38" s="3546"/>
      <c r="V38" s="2546"/>
      <c r="W38" s="739"/>
      <c r="X38" s="739"/>
      <c r="Y38" s="739"/>
    </row>
    <row r="39" spans="1:25" ht="15" customHeight="1" thickBot="1">
      <c r="A39" s="1490">
        <v>14010</v>
      </c>
      <c r="B39" s="478" t="s">
        <v>3801</v>
      </c>
      <c r="C39" s="1218" t="s">
        <v>2292</v>
      </c>
      <c r="D39" s="649">
        <v>39946</v>
      </c>
      <c r="E39" s="763"/>
      <c r="F39" s="421" t="s">
        <v>451</v>
      </c>
      <c r="G39" s="1209">
        <v>212</v>
      </c>
      <c r="H39" s="1007"/>
      <c r="I39" s="397">
        <f>ROUND($H$36*$G$36/G39,2)</f>
        <v>0</v>
      </c>
      <c r="J39" s="401" t="s">
        <v>39</v>
      </c>
      <c r="K39" s="241">
        <v>71.53</v>
      </c>
      <c r="L39" s="537">
        <f>IF(OR(ISBLANK(K39),K39=0,H39=0,ISBLANK(H39)),,ROUND(K39+$L$5,2))</f>
        <v>0</v>
      </c>
      <c r="M39" s="1210">
        <f>ROUND(I39*L39,2)</f>
        <v>0</v>
      </c>
      <c r="N39" s="3778">
        <f>ROUND(L39/G39,4)</f>
        <v>0</v>
      </c>
      <c r="O39" s="3730">
        <v>39946</v>
      </c>
      <c r="P39" s="637" t="s">
        <v>1335</v>
      </c>
      <c r="Q39" s="2455">
        <v>212</v>
      </c>
      <c r="R39" s="3160">
        <v>0</v>
      </c>
      <c r="S39" s="2548">
        <v>13.5</v>
      </c>
      <c r="T39" s="4945">
        <f>ROUND($T$8*S39,2)</f>
        <v>28.4</v>
      </c>
      <c r="U39" s="3446">
        <f>IF(ISBLANK(O39),,R39+T39)</f>
        <v>28.4</v>
      </c>
      <c r="V39" s="3709" t="s">
        <v>2779</v>
      </c>
      <c r="W39" s="254">
        <f>IF(ISNUMBER(R39),IF(V39="Y",(K39-T39)))</f>
        <v>43.13</v>
      </c>
      <c r="X39" s="2609">
        <f>W39/G39</f>
        <v>0.20344339622641511</v>
      </c>
      <c r="Y39" s="3777" t="b">
        <f>IF(V39="N",IF(ISNUMBER(R39),(R39+T39)/Q39))</f>
        <v>0</v>
      </c>
    </row>
    <row r="40" spans="1:25" ht="15" customHeight="1">
      <c r="A40" s="1197"/>
      <c r="B40" s="217" t="s">
        <v>1133</v>
      </c>
      <c r="C40" s="298" t="s">
        <v>65</v>
      </c>
      <c r="D40" s="649"/>
      <c r="E40" s="664"/>
      <c r="F40" s="298" t="s">
        <v>65</v>
      </c>
      <c r="G40" s="1076" t="s">
        <v>65</v>
      </c>
      <c r="H40" s="925"/>
      <c r="I40" s="1354" t="s">
        <v>65</v>
      </c>
      <c r="J40" s="1212" t="s">
        <v>65</v>
      </c>
      <c r="K40" s="286"/>
      <c r="L40" s="299" t="s">
        <v>65</v>
      </c>
      <c r="M40" s="1210" t="s">
        <v>65</v>
      </c>
      <c r="N40" s="3778" t="s">
        <v>65</v>
      </c>
      <c r="O40" s="3731"/>
      <c r="P40" s="2972"/>
      <c r="Q40" s="2525"/>
      <c r="R40" s="280"/>
      <c r="S40" s="2648" t="s">
        <v>65</v>
      </c>
      <c r="T40" s="327" t="s">
        <v>65</v>
      </c>
      <c r="U40" s="3547"/>
      <c r="V40" s="3277"/>
      <c r="W40" s="1079" t="s">
        <v>65</v>
      </c>
      <c r="X40" s="1079"/>
      <c r="Y40" s="1079" t="s">
        <v>65</v>
      </c>
    </row>
    <row r="41" spans="1:25" ht="15" customHeight="1">
      <c r="A41" s="3750"/>
      <c r="B41" s="3751" t="s">
        <v>1130</v>
      </c>
      <c r="C41" s="3379"/>
      <c r="D41" s="3882"/>
      <c r="E41" s="3497"/>
      <c r="F41" s="3379"/>
      <c r="G41" s="3394"/>
      <c r="H41" s="5626"/>
      <c r="I41" s="4307"/>
      <c r="J41" s="4872"/>
      <c r="K41" s="3396"/>
      <c r="L41" s="3397"/>
      <c r="M41" s="2643"/>
      <c r="N41" s="3778"/>
      <c r="O41" s="2525"/>
      <c r="P41" s="4946"/>
      <c r="Q41" s="2525"/>
      <c r="R41" s="2687"/>
      <c r="S41" s="3980"/>
      <c r="T41" s="507"/>
      <c r="U41" s="3214"/>
      <c r="V41" s="2529"/>
      <c r="W41" s="3400"/>
      <c r="X41" s="3400"/>
      <c r="Y41" s="3400"/>
    </row>
    <row r="42" spans="1:25" ht="15" customHeight="1" thickBot="1">
      <c r="A42" s="1746"/>
      <c r="B42" s="388"/>
      <c r="C42" s="1506" t="s">
        <v>65</v>
      </c>
      <c r="D42" s="727"/>
      <c r="E42" s="769"/>
      <c r="F42" s="1506" t="s">
        <v>65</v>
      </c>
      <c r="G42" s="1646" t="s">
        <v>65</v>
      </c>
      <c r="H42" s="1422"/>
      <c r="I42" s="1506" t="s">
        <v>65</v>
      </c>
      <c r="J42" s="1235" t="s">
        <v>65</v>
      </c>
      <c r="K42" s="470"/>
      <c r="L42" s="918" t="s">
        <v>65</v>
      </c>
      <c r="M42" s="956" t="s">
        <v>65</v>
      </c>
      <c r="N42" s="3802" t="s">
        <v>65</v>
      </c>
      <c r="O42" s="1644"/>
      <c r="P42" s="425"/>
      <c r="Q42" s="341"/>
      <c r="R42" s="2787"/>
      <c r="S42" s="2587" t="s">
        <v>65</v>
      </c>
      <c r="T42" s="1242" t="s">
        <v>65</v>
      </c>
      <c r="U42" s="3546"/>
      <c r="V42" s="2546"/>
      <c r="W42" s="740" t="s">
        <v>65</v>
      </c>
      <c r="X42" s="740"/>
      <c r="Y42" s="740" t="s">
        <v>65</v>
      </c>
    </row>
    <row r="43" spans="1:25" ht="15" customHeight="1" thickBot="1">
      <c r="A43" s="1490">
        <v>14011</v>
      </c>
      <c r="B43" s="1433" t="s">
        <v>1907</v>
      </c>
      <c r="C43" s="1218" t="s">
        <v>2319</v>
      </c>
      <c r="D43" s="855">
        <v>5718</v>
      </c>
      <c r="E43" s="763"/>
      <c r="F43" s="1269" t="s">
        <v>45</v>
      </c>
      <c r="G43" s="1209">
        <v>240</v>
      </c>
      <c r="H43" s="1007">
        <v>100</v>
      </c>
      <c r="I43" s="397">
        <f>ROUND($H$43*$G$43/G43,2)</f>
        <v>100</v>
      </c>
      <c r="J43" s="401" t="s">
        <v>39</v>
      </c>
      <c r="K43" s="241">
        <v>79.930000000000007</v>
      </c>
      <c r="L43" s="537">
        <f>IF(OR(ISBLANK(K43),K43=0,H43=0,ISBLANK(H43)),,ROUND(K43+$L$5,2))</f>
        <v>79.930000000000007</v>
      </c>
      <c r="M43" s="1210">
        <f>ROUND(I43*L43,2)</f>
        <v>7993</v>
      </c>
      <c r="N43" s="3778">
        <f>ROUND(L43/G43,4)</f>
        <v>0.33300000000000002</v>
      </c>
      <c r="O43" s="2556">
        <v>5718</v>
      </c>
      <c r="P43" s="2638" t="s">
        <v>2865</v>
      </c>
      <c r="Q43" s="2562">
        <v>240</v>
      </c>
      <c r="R43" s="3160">
        <v>48.37</v>
      </c>
      <c r="S43" s="2548">
        <v>15</v>
      </c>
      <c r="T43" s="4945">
        <f>ROUND($T$8*S43,2)</f>
        <v>31.56</v>
      </c>
      <c r="U43" s="3446">
        <f>IF(ISBLANK(O43),,R43+T43)</f>
        <v>79.929999999999993</v>
      </c>
      <c r="V43" s="3709" t="s">
        <v>2779</v>
      </c>
      <c r="W43" s="254">
        <f>IF(ISNUMBER(R43),IF(V43="Y",(K43-T43)))</f>
        <v>48.370000000000005</v>
      </c>
      <c r="X43" s="2609">
        <f>W43/G43</f>
        <v>0.20154166666666667</v>
      </c>
      <c r="Y43" s="3777" t="b">
        <f>IF(V43="N",IF(ISNUMBER(R43),(R43+T43)/Q43))</f>
        <v>0</v>
      </c>
    </row>
    <row r="44" spans="1:25" ht="15" customHeight="1">
      <c r="A44" s="1197"/>
      <c r="B44" s="217" t="s">
        <v>1908</v>
      </c>
      <c r="C44" s="1350"/>
      <c r="D44" s="853"/>
      <c r="E44" s="371"/>
      <c r="F44" s="1218"/>
      <c r="G44" s="1361"/>
      <c r="H44" s="925"/>
      <c r="I44" s="1354"/>
      <c r="J44" s="1212"/>
      <c r="K44" s="230"/>
      <c r="L44" s="1215"/>
      <c r="M44" s="1216"/>
      <c r="N44" s="3800"/>
      <c r="O44" s="2556"/>
      <c r="P44" s="2638"/>
      <c r="Q44" s="2562"/>
      <c r="R44" s="931"/>
      <c r="S44" s="2648"/>
      <c r="T44" s="327"/>
      <c r="U44" s="3547"/>
      <c r="V44" s="3277"/>
      <c r="W44" s="634"/>
      <c r="X44" s="1359"/>
      <c r="Y44" s="634"/>
    </row>
    <row r="45" spans="1:25" ht="15" customHeight="1">
      <c r="A45" s="1335"/>
      <c r="B45" s="216" t="s">
        <v>1909</v>
      </c>
      <c r="C45" s="1350"/>
      <c r="D45" s="853"/>
      <c r="E45" s="371"/>
      <c r="F45" s="1218"/>
      <c r="G45" s="1361"/>
      <c r="H45" s="925"/>
      <c r="I45" s="1354"/>
      <c r="J45" s="1212"/>
      <c r="K45" s="230"/>
      <c r="L45" s="1215"/>
      <c r="M45" s="1216"/>
      <c r="N45" s="3800"/>
      <c r="O45" s="2556"/>
      <c r="P45" s="2638"/>
      <c r="Q45" s="2562"/>
      <c r="R45" s="302"/>
      <c r="S45" s="2656"/>
      <c r="T45" s="634"/>
      <c r="U45" s="2559"/>
      <c r="V45" s="3257"/>
      <c r="W45" s="328"/>
      <c r="X45" s="634"/>
      <c r="Y45" s="634"/>
    </row>
    <row r="46" spans="1:25" ht="15" customHeight="1" thickBot="1">
      <c r="A46" s="1746"/>
      <c r="B46" s="218" t="s">
        <v>117</v>
      </c>
      <c r="C46" s="1357"/>
      <c r="D46" s="727"/>
      <c r="E46" s="769"/>
      <c r="F46" s="1506"/>
      <c r="G46" s="1646"/>
      <c r="H46" s="1422"/>
      <c r="I46" s="1351"/>
      <c r="J46" s="1235"/>
      <c r="K46" s="470"/>
      <c r="L46" s="918"/>
      <c r="M46" s="2095"/>
      <c r="N46" s="3892"/>
      <c r="O46" s="2567"/>
      <c r="P46" s="2519"/>
      <c r="Q46" s="2430"/>
      <c r="R46" s="768"/>
      <c r="S46" s="2597"/>
      <c r="T46" s="740"/>
      <c r="U46" s="740"/>
      <c r="V46" s="3259"/>
      <c r="W46" s="740"/>
      <c r="X46" s="740"/>
      <c r="Y46" s="740"/>
    </row>
    <row r="47" spans="1:25" ht="15" customHeight="1" thickBot="1">
      <c r="A47" s="1490">
        <v>14011</v>
      </c>
      <c r="B47" s="481" t="s">
        <v>1334</v>
      </c>
      <c r="C47" s="1218" t="s">
        <v>2416</v>
      </c>
      <c r="D47" s="2296">
        <v>39947</v>
      </c>
      <c r="E47" s="763"/>
      <c r="F47" s="421" t="s">
        <v>1335</v>
      </c>
      <c r="G47" s="1209">
        <v>212</v>
      </c>
      <c r="H47" s="1007">
        <v>50</v>
      </c>
      <c r="I47" s="397">
        <f>ROUND($H$47*$G$47/G47,2)</f>
        <v>50</v>
      </c>
      <c r="J47" s="401" t="s">
        <v>39</v>
      </c>
      <c r="K47" s="241">
        <v>80.099999999999994</v>
      </c>
      <c r="L47" s="537">
        <f>IF(OR(ISBLANK(K47),K47=0,H47=0,ISBLANK(H47)),,ROUND(K47+$L$5,2))</f>
        <v>80.099999999999994</v>
      </c>
      <c r="M47" s="1210">
        <f>ROUND(I47*L47,2)</f>
        <v>4005</v>
      </c>
      <c r="N47" s="3778">
        <f>ROUND(L47/G47,4)</f>
        <v>0.37780000000000002</v>
      </c>
      <c r="O47" s="2734">
        <v>39944</v>
      </c>
      <c r="P47" s="2723" t="s">
        <v>1335</v>
      </c>
      <c r="Q47" s="2455">
        <v>212</v>
      </c>
      <c r="R47" s="3160">
        <v>0</v>
      </c>
      <c r="S47" s="2548">
        <v>14.58</v>
      </c>
      <c r="T47" s="4945">
        <f>ROUND($T$8*S47,2)</f>
        <v>30.67</v>
      </c>
      <c r="U47" s="3446"/>
      <c r="V47" s="3709" t="s">
        <v>2779</v>
      </c>
      <c r="W47" s="254">
        <f>IF(ISNUMBER(R47),IF(V47="Y",(K47-T47)))</f>
        <v>49.429999999999993</v>
      </c>
      <c r="X47" s="2609">
        <f>W47/Q47</f>
        <v>0.23316037735849054</v>
      </c>
      <c r="Y47" s="254" t="b">
        <f>IF(V47="N",IF(ISNUMBER(R47),(R47+T47)/Q47))</f>
        <v>0</v>
      </c>
    </row>
    <row r="48" spans="1:25" ht="15" customHeight="1">
      <c r="A48" s="1197"/>
      <c r="B48" s="217" t="s">
        <v>1910</v>
      </c>
      <c r="C48" s="1350"/>
      <c r="D48" s="2282"/>
      <c r="E48" s="371"/>
      <c r="F48" s="421"/>
      <c r="G48" s="1209"/>
      <c r="H48" s="925"/>
      <c r="I48" s="397"/>
      <c r="J48" s="401"/>
      <c r="K48" s="230"/>
      <c r="L48" s="537"/>
      <c r="M48" s="1210"/>
      <c r="N48" s="3778"/>
      <c r="O48" s="2556"/>
      <c r="P48" s="2638"/>
      <c r="Q48" s="2562"/>
      <c r="R48" s="280"/>
      <c r="S48" s="2648"/>
      <c r="T48" s="292"/>
      <c r="U48" s="3720"/>
      <c r="V48" s="3665"/>
      <c r="W48" s="234"/>
      <c r="X48" s="1348"/>
      <c r="Y48" s="234"/>
    </row>
    <row r="49" spans="1:25" ht="15" customHeight="1">
      <c r="A49" s="1335"/>
      <c r="B49" s="216" t="s">
        <v>1911</v>
      </c>
      <c r="C49" s="1350"/>
      <c r="D49" s="1813"/>
      <c r="E49" s="371"/>
      <c r="F49" s="421"/>
      <c r="G49" s="1209"/>
      <c r="H49" s="925"/>
      <c r="I49" s="397"/>
      <c r="J49" s="401"/>
      <c r="K49" s="230"/>
      <c r="L49" s="537"/>
      <c r="M49" s="1210"/>
      <c r="N49" s="3778"/>
      <c r="O49" s="2739"/>
      <c r="P49" s="2563"/>
      <c r="Q49" s="2646"/>
      <c r="R49" s="280"/>
      <c r="S49" s="2648"/>
      <c r="T49" s="292"/>
      <c r="U49" s="3720"/>
      <c r="V49" s="3665"/>
      <c r="W49" s="234"/>
      <c r="X49" s="1348"/>
      <c r="Y49" s="234"/>
    </row>
    <row r="50" spans="1:25" ht="15" customHeight="1" thickBot="1">
      <c r="A50" s="1746"/>
      <c r="B50" s="218" t="s">
        <v>747</v>
      </c>
      <c r="C50" s="1357"/>
      <c r="D50" s="716"/>
      <c r="E50" s="769"/>
      <c r="F50" s="425"/>
      <c r="G50" s="1156"/>
      <c r="H50" s="1422"/>
      <c r="I50" s="341"/>
      <c r="J50" s="466"/>
      <c r="K50" s="470"/>
      <c r="L50" s="553"/>
      <c r="M50" s="956"/>
      <c r="N50" s="3802"/>
      <c r="O50" s="3695"/>
      <c r="P50" s="361"/>
      <c r="Q50" s="1103"/>
      <c r="R50" s="976"/>
      <c r="S50" s="2587"/>
      <c r="T50" s="1244"/>
      <c r="U50" s="3722"/>
      <c r="V50" s="2678"/>
      <c r="W50" s="365"/>
      <c r="X50" s="1358"/>
      <c r="Y50" s="365"/>
    </row>
    <row r="51" spans="1:25" ht="15" customHeight="1" thickBot="1">
      <c r="A51" s="1490">
        <v>14012</v>
      </c>
      <c r="B51" s="2123" t="s">
        <v>3581</v>
      </c>
      <c r="C51" s="1218" t="s">
        <v>2292</v>
      </c>
      <c r="D51" s="2296"/>
      <c r="E51" s="2548"/>
      <c r="F51" s="278" t="s">
        <v>1337</v>
      </c>
      <c r="G51" s="1075">
        <v>140</v>
      </c>
      <c r="H51" s="4835">
        <v>20</v>
      </c>
      <c r="I51" s="270">
        <f>ROUND($H$51*$G$51/G51,2)</f>
        <v>20</v>
      </c>
      <c r="J51" s="438" t="s">
        <v>39</v>
      </c>
      <c r="K51" s="279">
        <v>81.33</v>
      </c>
      <c r="L51" s="534">
        <f>IF(OR(ISBLANK(K51),K51=0,H51=0,ISBLANK(H51)),,ROUND(K51+$L$5,2))</f>
        <v>81.33</v>
      </c>
      <c r="M51" s="973">
        <f>ROUND(I51*L51,2)</f>
        <v>1626.6</v>
      </c>
      <c r="N51" s="3778">
        <f>ROUND(L51/G51,4)</f>
        <v>0.58089999999999997</v>
      </c>
      <c r="O51" s="2517">
        <v>39911</v>
      </c>
      <c r="P51" s="2551" t="s">
        <v>2866</v>
      </c>
      <c r="Q51" s="2719">
        <v>140</v>
      </c>
      <c r="R51" s="3160">
        <v>0</v>
      </c>
      <c r="S51" s="2548">
        <v>8.92</v>
      </c>
      <c r="T51" s="4945">
        <f>ROUND($T$8*S51,2)</f>
        <v>18.77</v>
      </c>
      <c r="U51" s="3446"/>
      <c r="V51" s="3709" t="s">
        <v>2779</v>
      </c>
      <c r="W51" s="254">
        <f>IF(ISNUMBER(R51),IF(V51="Y",(K51-T51)))</f>
        <v>62.56</v>
      </c>
      <c r="X51" s="2609">
        <f>W51/Q51</f>
        <v>0.4468571428571429</v>
      </c>
      <c r="Y51" s="254" t="b">
        <f>IF(V51="N",IF(ISNUMBER(R51),(R51+T51)/Q51))</f>
        <v>0</v>
      </c>
    </row>
    <row r="52" spans="1:25" ht="15" customHeight="1">
      <c r="A52" s="1197"/>
      <c r="B52" s="217" t="s">
        <v>3582</v>
      </c>
      <c r="C52" s="1350" t="s">
        <v>3496</v>
      </c>
      <c r="D52" s="2270">
        <v>39911</v>
      </c>
      <c r="E52" s="767"/>
      <c r="F52" s="421" t="s">
        <v>65</v>
      </c>
      <c r="G52" s="1209" t="s">
        <v>65</v>
      </c>
      <c r="H52" s="5838"/>
      <c r="I52" s="397" t="s">
        <v>65</v>
      </c>
      <c r="J52" s="401" t="s">
        <v>65</v>
      </c>
      <c r="K52" s="230"/>
      <c r="L52" s="1215" t="s">
        <v>65</v>
      </c>
      <c r="M52" s="1216" t="s">
        <v>65</v>
      </c>
      <c r="N52" s="3800" t="s">
        <v>65</v>
      </c>
      <c r="O52" s="2419"/>
      <c r="P52" s="3633"/>
      <c r="Q52" s="2573"/>
      <c r="R52" s="931"/>
      <c r="S52" s="2648" t="s">
        <v>65</v>
      </c>
      <c r="T52" s="327" t="s">
        <v>65</v>
      </c>
      <c r="U52" s="3547"/>
      <c r="V52" s="3277"/>
      <c r="W52" s="634" t="s">
        <v>65</v>
      </c>
      <c r="X52" s="1359" t="s">
        <v>65</v>
      </c>
      <c r="Y52" s="234" t="s">
        <v>65</v>
      </c>
    </row>
    <row r="53" spans="1:25" ht="15" customHeight="1" thickBot="1">
      <c r="A53" s="936"/>
      <c r="B53" s="218" t="s">
        <v>1336</v>
      </c>
      <c r="C53" s="1360" t="s">
        <v>3497</v>
      </c>
      <c r="D53" s="1695">
        <v>39912</v>
      </c>
      <c r="E53" s="4007"/>
      <c r="F53" s="425" t="s">
        <v>65</v>
      </c>
      <c r="G53" s="1156" t="s">
        <v>65</v>
      </c>
      <c r="H53" s="5839"/>
      <c r="I53" s="341" t="s">
        <v>65</v>
      </c>
      <c r="J53" s="466" t="s">
        <v>65</v>
      </c>
      <c r="K53" s="470"/>
      <c r="L53" s="553" t="s">
        <v>89</v>
      </c>
      <c r="M53" s="956" t="s">
        <v>65</v>
      </c>
      <c r="N53" s="3802" t="s">
        <v>65</v>
      </c>
      <c r="O53" s="2483"/>
      <c r="P53" s="2492"/>
      <c r="Q53" s="2645"/>
      <c r="R53" s="849"/>
      <c r="S53" s="2587"/>
      <c r="T53" s="1244"/>
      <c r="U53" s="3722"/>
      <c r="V53" s="2678"/>
      <c r="W53" s="365"/>
      <c r="X53" s="1358"/>
      <c r="Y53" s="365"/>
    </row>
    <row r="54" spans="1:25" ht="15" customHeight="1" thickBot="1">
      <c r="A54" s="1490">
        <v>14013</v>
      </c>
      <c r="B54" s="481" t="s">
        <v>112</v>
      </c>
      <c r="C54" s="1366" t="s">
        <v>113</v>
      </c>
      <c r="D54" s="2271"/>
      <c r="E54" s="1367"/>
      <c r="F54" s="281" t="s">
        <v>102</v>
      </c>
      <c r="G54" s="1365">
        <v>48</v>
      </c>
      <c r="H54" s="1010">
        <v>2000</v>
      </c>
      <c r="I54" s="397">
        <f>ROUND(H54*G54/G54,2)</f>
        <v>2000</v>
      </c>
      <c r="J54" s="229" t="s">
        <v>39</v>
      </c>
      <c r="K54" s="279"/>
      <c r="L54" s="534">
        <f>IF(OR(ISBLANK(K54),K54=0,H54=0,ISBLANK(H54)),,ROUND(K54+$L$5,2))</f>
        <v>0</v>
      </c>
      <c r="M54" s="973">
        <f>ROUND(I54*L54,2)</f>
        <v>0</v>
      </c>
      <c r="N54" s="3778">
        <f>ROUND(L54/G54,4)</f>
        <v>0</v>
      </c>
      <c r="O54" s="2554"/>
      <c r="P54" s="3743"/>
      <c r="Q54" s="3737"/>
      <c r="R54" s="2557"/>
      <c r="S54" s="2603" t="s">
        <v>65</v>
      </c>
      <c r="T54" s="508" t="s">
        <v>65</v>
      </c>
      <c r="U54" s="3566"/>
      <c r="V54" s="3560"/>
      <c r="W54" s="2559" t="s">
        <v>65</v>
      </c>
      <c r="X54" s="2559"/>
      <c r="Y54" s="2559" t="s">
        <v>65</v>
      </c>
    </row>
    <row r="55" spans="1:25" ht="15" customHeight="1">
      <c r="A55" s="1449"/>
      <c r="B55" s="217" t="s">
        <v>2199</v>
      </c>
      <c r="C55" s="1109" t="s">
        <v>2417</v>
      </c>
      <c r="D55" s="2281">
        <v>17725</v>
      </c>
      <c r="E55" s="1009"/>
      <c r="F55" s="474"/>
      <c r="G55" s="1089"/>
      <c r="H55" s="940"/>
      <c r="I55" s="463"/>
      <c r="J55" s="229"/>
      <c r="K55" s="1368"/>
      <c r="L55" s="532"/>
      <c r="M55" s="966"/>
      <c r="N55" s="3893"/>
      <c r="O55" s="2711"/>
      <c r="P55" s="3633"/>
      <c r="Q55" s="2633"/>
      <c r="R55" s="1057"/>
      <c r="S55" s="2648" t="s">
        <v>65</v>
      </c>
      <c r="T55" s="327" t="s">
        <v>65</v>
      </c>
      <c r="U55" s="3547"/>
      <c r="V55" s="3277"/>
      <c r="W55" s="1079" t="s">
        <v>65</v>
      </c>
      <c r="X55" s="1079"/>
      <c r="Y55" s="1079" t="s">
        <v>65</v>
      </c>
    </row>
    <row r="56" spans="1:25" ht="15" customHeight="1">
      <c r="A56" s="1197"/>
      <c r="B56" s="217" t="s">
        <v>2201</v>
      </c>
      <c r="C56" s="298" t="s">
        <v>2418</v>
      </c>
      <c r="D56" s="2274">
        <v>17726</v>
      </c>
      <c r="E56" s="1009"/>
      <c r="F56" s="235"/>
      <c r="G56" s="1090"/>
      <c r="H56" s="940"/>
      <c r="I56" s="463"/>
      <c r="J56" s="225"/>
      <c r="K56" s="1064"/>
      <c r="L56" s="532"/>
      <c r="M56" s="966"/>
      <c r="N56" s="3893"/>
      <c r="O56" s="2556"/>
      <c r="P56" s="2638"/>
      <c r="Q56" s="2562"/>
      <c r="R56" s="1057"/>
      <c r="S56" s="2648" t="s">
        <v>65</v>
      </c>
      <c r="T56" s="327" t="s">
        <v>65</v>
      </c>
      <c r="U56" s="3547"/>
      <c r="V56" s="3277"/>
      <c r="W56" s="1079" t="s">
        <v>65</v>
      </c>
      <c r="X56" s="1079"/>
      <c r="Y56" s="1079" t="s">
        <v>65</v>
      </c>
    </row>
    <row r="57" spans="1:25" ht="15" customHeight="1">
      <c r="A57" s="1449"/>
      <c r="B57" s="216" t="s">
        <v>2200</v>
      </c>
      <c r="C57" s="298" t="s">
        <v>2419</v>
      </c>
      <c r="D57" s="2283">
        <v>31077</v>
      </c>
      <c r="E57" s="1009"/>
      <c r="F57" s="235"/>
      <c r="G57" s="1090"/>
      <c r="H57" s="940"/>
      <c r="I57" s="1369"/>
      <c r="J57" s="969"/>
      <c r="K57" s="1370"/>
      <c r="L57" s="1062"/>
      <c r="M57" s="1369"/>
      <c r="N57" s="3893"/>
      <c r="O57" s="2577"/>
      <c r="P57" s="2563"/>
      <c r="Q57" s="2575"/>
      <c r="R57" s="1371"/>
      <c r="S57" s="2648" t="s">
        <v>65</v>
      </c>
      <c r="T57" s="327" t="s">
        <v>65</v>
      </c>
      <c r="U57" s="3547"/>
      <c r="V57" s="3277"/>
      <c r="W57" s="1079" t="s">
        <v>65</v>
      </c>
      <c r="X57" s="1079"/>
      <c r="Y57" s="1079" t="s">
        <v>65</v>
      </c>
    </row>
    <row r="58" spans="1:25" ht="15" customHeight="1">
      <c r="A58" s="1449"/>
      <c r="B58" s="217" t="s">
        <v>1338</v>
      </c>
      <c r="C58" s="5526" t="s">
        <v>2707</v>
      </c>
      <c r="D58" s="5527">
        <v>15675</v>
      </c>
      <c r="E58" s="1009"/>
      <c r="F58" s="235"/>
      <c r="G58" s="1090"/>
      <c r="H58" s="940"/>
      <c r="I58" s="1369"/>
      <c r="J58" s="969"/>
      <c r="K58" s="1370"/>
      <c r="L58" s="1062"/>
      <c r="M58" s="1369"/>
      <c r="N58" s="3893"/>
      <c r="O58" s="2577"/>
      <c r="P58" s="2563"/>
      <c r="Q58" s="2575"/>
      <c r="R58" s="280"/>
      <c r="S58" s="2648" t="s">
        <v>65</v>
      </c>
      <c r="T58" s="327" t="s">
        <v>65</v>
      </c>
      <c r="U58" s="3547"/>
      <c r="V58" s="3277"/>
      <c r="W58" s="1079" t="s">
        <v>65</v>
      </c>
      <c r="X58" s="1079"/>
      <c r="Y58" s="1079" t="s">
        <v>65</v>
      </c>
    </row>
    <row r="59" spans="1:25" ht="15" customHeight="1">
      <c r="A59" s="1197"/>
      <c r="B59" s="217"/>
      <c r="C59" s="1372" t="s">
        <v>114</v>
      </c>
      <c r="D59" s="649"/>
      <c r="E59" s="1373"/>
      <c r="F59" s="223" t="s">
        <v>102</v>
      </c>
      <c r="G59" s="1209">
        <v>48</v>
      </c>
      <c r="H59" s="940"/>
      <c r="I59" s="397">
        <f>ROUND(H54*G54/G59,2)</f>
        <v>2000</v>
      </c>
      <c r="J59" s="229" t="s">
        <v>39</v>
      </c>
      <c r="K59" s="241">
        <v>10.74</v>
      </c>
      <c r="L59" s="532">
        <f>IF(OR(ISBLANK(K59),K59=0,H54=0,ISBLANK(H54)),,ROUND(K59+$L$5,2))</f>
        <v>10.74</v>
      </c>
      <c r="M59" s="1210">
        <f>ROUND(I59*L59,2)</f>
        <v>21480</v>
      </c>
      <c r="N59" s="3778">
        <f>ROUND(L59/G59,4)</f>
        <v>0.2238</v>
      </c>
      <c r="O59" s="2712"/>
      <c r="P59" s="3391"/>
      <c r="Q59" s="2632"/>
      <c r="R59" s="1377"/>
      <c r="S59" s="2648" t="s">
        <v>65</v>
      </c>
      <c r="T59" s="327" t="s">
        <v>65</v>
      </c>
      <c r="U59" s="3547"/>
      <c r="V59" s="3277"/>
      <c r="W59" s="1079" t="s">
        <v>65</v>
      </c>
      <c r="X59" s="1079"/>
      <c r="Y59" s="1079" t="s">
        <v>65</v>
      </c>
    </row>
    <row r="60" spans="1:25" ht="15" customHeight="1">
      <c r="A60" s="1449"/>
      <c r="B60" s="1334"/>
      <c r="C60" s="298" t="s">
        <v>2420</v>
      </c>
      <c r="D60" s="1816">
        <v>73463</v>
      </c>
      <c r="E60" s="1009"/>
      <c r="F60" s="274"/>
      <c r="G60" s="1090"/>
      <c r="H60" s="940"/>
      <c r="I60" s="1374"/>
      <c r="J60" s="948"/>
      <c r="K60" s="1375"/>
      <c r="L60" s="1376"/>
      <c r="M60" s="953"/>
      <c r="N60" s="3894"/>
      <c r="O60" s="3725"/>
      <c r="P60" s="3310"/>
      <c r="Q60" s="2631"/>
      <c r="R60" s="2085"/>
      <c r="S60" s="2548"/>
      <c r="T60" s="327"/>
      <c r="U60" s="3547"/>
      <c r="V60" s="3277"/>
      <c r="W60" s="1018"/>
      <c r="X60" s="1018"/>
      <c r="Y60" s="1018"/>
    </row>
    <row r="61" spans="1:25" ht="15" customHeight="1">
      <c r="A61" s="1197"/>
      <c r="B61" s="1295" t="s">
        <v>1339</v>
      </c>
      <c r="C61" s="1274" t="s">
        <v>2421</v>
      </c>
      <c r="D61" s="876">
        <v>73558</v>
      </c>
      <c r="E61" s="1027"/>
      <c r="F61" s="1265"/>
      <c r="G61" s="1531"/>
      <c r="H61" s="1435"/>
      <c r="I61" s="2082"/>
      <c r="J61" s="1594"/>
      <c r="K61" s="1834"/>
      <c r="L61" s="2083"/>
      <c r="M61" s="2084"/>
      <c r="N61" s="3894"/>
      <c r="O61" s="2560"/>
      <c r="P61" s="3744"/>
      <c r="Q61" s="3696"/>
      <c r="R61" s="1377"/>
      <c r="S61" s="2648" t="s">
        <v>65</v>
      </c>
      <c r="T61" s="327" t="s">
        <v>65</v>
      </c>
      <c r="U61" s="3547"/>
      <c r="V61" s="3277"/>
      <c r="W61" s="1079" t="s">
        <v>65</v>
      </c>
      <c r="X61" s="1079"/>
      <c r="Y61" s="1079" t="s">
        <v>65</v>
      </c>
    </row>
    <row r="62" spans="1:25" ht="15" customHeight="1">
      <c r="A62" s="1449"/>
      <c r="B62" s="219"/>
      <c r="C62" s="298" t="s">
        <v>2422</v>
      </c>
      <c r="D62" s="876">
        <v>73559</v>
      </c>
      <c r="E62" s="1009"/>
      <c r="F62" s="274"/>
      <c r="G62" s="1090"/>
      <c r="H62" s="940"/>
      <c r="I62" s="1374"/>
      <c r="J62" s="948"/>
      <c r="K62" s="1198"/>
      <c r="L62" s="1024"/>
      <c r="M62" s="2305"/>
      <c r="N62" s="3797"/>
      <c r="O62" s="3725"/>
      <c r="P62" s="3310"/>
      <c r="Q62" s="3738"/>
      <c r="R62" s="3746"/>
      <c r="S62" s="2548" t="s">
        <v>65</v>
      </c>
      <c r="T62" s="507" t="s">
        <v>65</v>
      </c>
      <c r="U62" s="3214"/>
      <c r="V62" s="2529"/>
      <c r="W62" s="1018" t="s">
        <v>65</v>
      </c>
      <c r="X62" s="1018"/>
      <c r="Y62" s="1018" t="s">
        <v>65</v>
      </c>
    </row>
    <row r="63" spans="1:25" ht="15" customHeight="1" thickBot="1">
      <c r="A63" s="416"/>
      <c r="B63" s="466"/>
      <c r="C63" s="495"/>
      <c r="D63" s="716"/>
      <c r="E63" s="2652"/>
      <c r="F63" s="425"/>
      <c r="G63" s="1156"/>
      <c r="H63" s="728"/>
      <c r="I63" s="1378"/>
      <c r="J63" s="1379"/>
      <c r="K63" s="552"/>
      <c r="L63" s="553"/>
      <c r="M63" s="956"/>
      <c r="N63" s="3802"/>
      <c r="O63" s="1644"/>
      <c r="P63" s="425"/>
      <c r="Q63" s="1712"/>
      <c r="R63" s="2339"/>
      <c r="S63" s="2587"/>
      <c r="T63" s="1242"/>
      <c r="U63" s="3546"/>
      <c r="V63" s="2546"/>
      <c r="W63" s="740"/>
      <c r="X63" s="740"/>
      <c r="Y63" s="740"/>
    </row>
    <row r="64" spans="1:25" ht="15" customHeight="1" thickBot="1">
      <c r="A64" s="2674">
        <v>14014</v>
      </c>
      <c r="B64" s="480" t="s">
        <v>1340</v>
      </c>
      <c r="C64" s="2721" t="s">
        <v>1341</v>
      </c>
      <c r="D64" s="2551"/>
      <c r="E64" s="2722"/>
      <c r="F64" s="2723" t="s">
        <v>102</v>
      </c>
      <c r="G64" s="2709">
        <v>48</v>
      </c>
      <c r="H64" s="5174">
        <v>200</v>
      </c>
      <c r="I64" s="2437">
        <f>ROUND(H64*G64/G64,2)</f>
        <v>200</v>
      </c>
      <c r="J64" s="2578" t="s">
        <v>39</v>
      </c>
      <c r="K64" s="2641">
        <v>14.52</v>
      </c>
      <c r="L64" s="2642">
        <f>IF(OR(ISBLANK(K64),K64=0,H64=0,ISBLANK(H64)),,ROUND(K64+$L$5,2))</f>
        <v>14.52</v>
      </c>
      <c r="M64" s="2643">
        <f>ROUND(I64*L64,2)</f>
        <v>2904</v>
      </c>
      <c r="N64" s="3778">
        <f>ROUND(L64/G64,4)</f>
        <v>0.30249999999999999</v>
      </c>
      <c r="O64" s="2556"/>
      <c r="P64" s="2638"/>
      <c r="Q64" s="2562"/>
      <c r="R64" s="280"/>
      <c r="S64" s="2548" t="s">
        <v>65</v>
      </c>
      <c r="T64" s="508" t="s">
        <v>65</v>
      </c>
      <c r="U64" s="3265"/>
      <c r="V64" s="2501"/>
      <c r="W64" s="328" t="s">
        <v>65</v>
      </c>
      <c r="X64" s="328"/>
      <c r="Y64" s="328" t="s">
        <v>65</v>
      </c>
    </row>
    <row r="65" spans="1:25" ht="15" customHeight="1">
      <c r="A65" s="1449"/>
      <c r="B65" s="217" t="s">
        <v>3675</v>
      </c>
      <c r="C65" s="1109" t="s">
        <v>2423</v>
      </c>
      <c r="D65" s="649">
        <v>9815</v>
      </c>
      <c r="E65" s="1009"/>
      <c r="F65" s="474"/>
      <c r="G65" s="1089"/>
      <c r="H65" s="4833">
        <v>50</v>
      </c>
      <c r="I65" s="463"/>
      <c r="J65" s="229"/>
      <c r="K65" s="1368"/>
      <c r="L65" s="532"/>
      <c r="M65" s="966"/>
      <c r="N65" s="3893"/>
      <c r="O65" s="2556"/>
      <c r="P65" s="2638"/>
      <c r="Q65" s="2562"/>
      <c r="R65" s="1057"/>
      <c r="S65" s="2648" t="s">
        <v>65</v>
      </c>
      <c r="T65" s="327" t="s">
        <v>65</v>
      </c>
      <c r="U65" s="3547"/>
      <c r="V65" s="3277"/>
      <c r="W65" s="1079" t="s">
        <v>65</v>
      </c>
      <c r="X65" s="1079"/>
      <c r="Y65" s="1079" t="s">
        <v>65</v>
      </c>
    </row>
    <row r="66" spans="1:25" ht="15" customHeight="1">
      <c r="A66" s="1197"/>
      <c r="B66" s="217" t="s">
        <v>2201</v>
      </c>
      <c r="C66" s="298" t="s">
        <v>2424</v>
      </c>
      <c r="D66" s="1816">
        <v>9818</v>
      </c>
      <c r="E66" s="1009"/>
      <c r="F66" s="235"/>
      <c r="G66" s="1090"/>
      <c r="H66" s="4833">
        <v>50</v>
      </c>
      <c r="I66" s="463"/>
      <c r="J66" s="225"/>
      <c r="K66" s="1064"/>
      <c r="L66" s="532"/>
      <c r="M66" s="966"/>
      <c r="N66" s="3893"/>
      <c r="O66" s="2479"/>
      <c r="P66" s="3378"/>
      <c r="Q66" s="1341"/>
      <c r="R66" s="1057"/>
      <c r="S66" s="2648" t="s">
        <v>65</v>
      </c>
      <c r="T66" s="327" t="s">
        <v>65</v>
      </c>
      <c r="U66" s="3547"/>
      <c r="V66" s="3277"/>
      <c r="W66" s="1079" t="s">
        <v>65</v>
      </c>
      <c r="X66" s="1079"/>
      <c r="Y66" s="1079" t="s">
        <v>65</v>
      </c>
    </row>
    <row r="67" spans="1:25" ht="15" customHeight="1">
      <c r="A67" s="1449"/>
      <c r="B67" s="216" t="s">
        <v>2202</v>
      </c>
      <c r="C67" s="298" t="s">
        <v>2425</v>
      </c>
      <c r="D67" s="1816">
        <v>9819</v>
      </c>
      <c r="E67" s="1009"/>
      <c r="F67" s="235"/>
      <c r="G67" s="1090"/>
      <c r="H67" s="4833"/>
      <c r="I67" s="1369"/>
      <c r="J67" s="969"/>
      <c r="K67" s="1370"/>
      <c r="L67" s="1062"/>
      <c r="M67" s="1369"/>
      <c r="N67" s="3893"/>
      <c r="O67" s="2552"/>
      <c r="P67" s="2708"/>
      <c r="Q67" s="3739"/>
      <c r="R67" s="1371"/>
      <c r="S67" s="2648" t="s">
        <v>65</v>
      </c>
      <c r="T67" s="327" t="s">
        <v>65</v>
      </c>
      <c r="U67" s="3547"/>
      <c r="V67" s="3277"/>
      <c r="W67" s="1079" t="s">
        <v>65</v>
      </c>
      <c r="X67" s="1079"/>
      <c r="Y67" s="1079" t="s">
        <v>65</v>
      </c>
    </row>
    <row r="68" spans="1:25" ht="15" customHeight="1">
      <c r="A68" s="1197"/>
      <c r="B68" s="217" t="s">
        <v>2205</v>
      </c>
      <c r="C68" s="1218" t="s">
        <v>2426</v>
      </c>
      <c r="D68" s="1816">
        <v>9820</v>
      </c>
      <c r="E68" s="1381"/>
      <c r="F68" s="223" t="s">
        <v>65</v>
      </c>
      <c r="G68" s="1209" t="s">
        <v>65</v>
      </c>
      <c r="H68" s="4833">
        <v>50</v>
      </c>
      <c r="I68" s="397" t="s">
        <v>65</v>
      </c>
      <c r="J68" s="229" t="s">
        <v>65</v>
      </c>
      <c r="K68" s="230"/>
      <c r="L68" s="532" t="s">
        <v>65</v>
      </c>
      <c r="M68" s="1210" t="s">
        <v>65</v>
      </c>
      <c r="N68" s="3778" t="s">
        <v>65</v>
      </c>
      <c r="O68" s="2731"/>
      <c r="P68" s="2640"/>
      <c r="Q68" s="2733"/>
      <c r="R68" s="280"/>
      <c r="S68" s="2648" t="s">
        <v>65</v>
      </c>
      <c r="T68" s="327" t="s">
        <v>65</v>
      </c>
      <c r="U68" s="3547"/>
      <c r="V68" s="3277"/>
      <c r="W68" s="1079" t="s">
        <v>65</v>
      </c>
      <c r="X68" s="1079"/>
      <c r="Y68" s="1079" t="s">
        <v>65</v>
      </c>
    </row>
    <row r="69" spans="1:25" ht="15" customHeight="1">
      <c r="A69" s="1197"/>
      <c r="B69" s="217"/>
      <c r="C69" s="298" t="s">
        <v>2285</v>
      </c>
      <c r="D69" s="1816">
        <v>9816</v>
      </c>
      <c r="E69" s="1381"/>
      <c r="F69" s="274"/>
      <c r="G69" s="1090"/>
      <c r="H69" s="4833">
        <v>50</v>
      </c>
      <c r="I69" s="1374"/>
      <c r="J69" s="948"/>
      <c r="K69" s="1375"/>
      <c r="L69" s="1376"/>
      <c r="M69" s="953"/>
      <c r="N69" s="3894"/>
      <c r="O69" s="2516"/>
      <c r="P69" s="3451"/>
      <c r="Q69" s="2429"/>
      <c r="R69" s="1377"/>
      <c r="S69" s="2648" t="s">
        <v>65</v>
      </c>
      <c r="T69" s="327" t="s">
        <v>65</v>
      </c>
      <c r="U69" s="3547"/>
      <c r="V69" s="3277"/>
      <c r="W69" s="1079" t="s">
        <v>65</v>
      </c>
      <c r="X69" s="1079"/>
      <c r="Y69" s="1079" t="s">
        <v>65</v>
      </c>
    </row>
    <row r="70" spans="1:25" ht="15" customHeight="1" thickBot="1">
      <c r="A70" s="936"/>
      <c r="B70" s="218" t="s">
        <v>1339</v>
      </c>
      <c r="C70" s="495" t="s">
        <v>65</v>
      </c>
      <c r="D70" s="727"/>
      <c r="E70" s="1067" t="s">
        <v>65</v>
      </c>
      <c r="F70" s="536"/>
      <c r="G70" s="1094"/>
      <c r="H70" s="728"/>
      <c r="I70" s="1382"/>
      <c r="J70" s="932"/>
      <c r="K70" s="1148"/>
      <c r="L70" s="1383"/>
      <c r="M70" s="1384"/>
      <c r="N70" s="3895"/>
      <c r="O70" s="2430"/>
      <c r="P70" s="2519"/>
      <c r="Q70" s="2430"/>
      <c r="R70" s="1385"/>
      <c r="S70" s="2587" t="s">
        <v>65</v>
      </c>
      <c r="T70" s="770" t="s">
        <v>65</v>
      </c>
      <c r="U70" s="3546"/>
      <c r="V70" s="2546"/>
      <c r="W70" s="739" t="s">
        <v>65</v>
      </c>
      <c r="X70" s="739"/>
      <c r="Y70" s="739" t="s">
        <v>65</v>
      </c>
    </row>
    <row r="71" spans="1:25" ht="15" customHeight="1" thickBot="1">
      <c r="A71" s="1490">
        <v>14015</v>
      </c>
      <c r="B71" s="480" t="s">
        <v>1342</v>
      </c>
      <c r="C71" s="1386" t="s">
        <v>1341</v>
      </c>
      <c r="D71" s="649"/>
      <c r="E71" s="1387"/>
      <c r="F71" s="256" t="s">
        <v>1343</v>
      </c>
      <c r="G71" s="1075">
        <v>12</v>
      </c>
      <c r="H71" s="5174">
        <f>SUM(H72:H77)</f>
        <v>0</v>
      </c>
      <c r="I71" s="270">
        <f>ROUND(H71*G71/G71,2)</f>
        <v>0</v>
      </c>
      <c r="J71" s="257" t="s">
        <v>39</v>
      </c>
      <c r="K71" s="279" t="s">
        <v>4381</v>
      </c>
      <c r="L71" s="534">
        <f>IF(OR(ISBLANK(K71),K71=0,H71=0,ISBLANK(H71)),,ROUND(K71+$L$5,2))</f>
        <v>0</v>
      </c>
      <c r="M71" s="973">
        <f>ROUND(I71*L71,2)</f>
        <v>0</v>
      </c>
      <c r="N71" s="3778">
        <f>ROUND(L71/G71,4)</f>
        <v>0</v>
      </c>
      <c r="O71" s="2429"/>
      <c r="P71" s="3681"/>
      <c r="Q71" s="2429"/>
      <c r="R71" s="280"/>
      <c r="S71" s="2548" t="s">
        <v>65</v>
      </c>
      <c r="T71" s="508" t="s">
        <v>65</v>
      </c>
      <c r="U71" s="3265"/>
      <c r="V71" s="2501"/>
      <c r="W71" s="328" t="s">
        <v>65</v>
      </c>
      <c r="X71" s="328"/>
      <c r="Y71" s="328" t="s">
        <v>65</v>
      </c>
    </row>
    <row r="72" spans="1:25" ht="15" customHeight="1">
      <c r="A72" s="1449"/>
      <c r="B72" s="217" t="s">
        <v>2199</v>
      </c>
      <c r="C72" s="1109" t="s">
        <v>2423</v>
      </c>
      <c r="D72" s="1816">
        <v>9820</v>
      </c>
      <c r="E72" s="1009"/>
      <c r="F72" s="474"/>
      <c r="G72" s="1089"/>
      <c r="H72" s="4833"/>
      <c r="I72" s="463"/>
      <c r="J72" s="229"/>
      <c r="K72" s="1368"/>
      <c r="L72" s="532"/>
      <c r="M72" s="966"/>
      <c r="N72" s="3893"/>
      <c r="O72" s="2713"/>
      <c r="P72" s="3451"/>
      <c r="Q72" s="2515"/>
      <c r="R72" s="1057"/>
      <c r="S72" s="2648" t="s">
        <v>65</v>
      </c>
      <c r="T72" s="327" t="s">
        <v>65</v>
      </c>
      <c r="U72" s="3547"/>
      <c r="V72" s="3277"/>
      <c r="W72" s="1079" t="s">
        <v>65</v>
      </c>
      <c r="X72" s="1079"/>
      <c r="Y72" s="1079" t="s">
        <v>65</v>
      </c>
    </row>
    <row r="73" spans="1:25" ht="15" customHeight="1">
      <c r="A73" s="1197"/>
      <c r="B73" s="217" t="s">
        <v>2201</v>
      </c>
      <c r="C73" s="298" t="s">
        <v>2424</v>
      </c>
      <c r="D73" s="1816">
        <v>9834</v>
      </c>
      <c r="E73" s="1009"/>
      <c r="F73" s="235"/>
      <c r="G73" s="1090"/>
      <c r="H73" s="4833"/>
      <c r="I73" s="463"/>
      <c r="J73" s="225"/>
      <c r="K73" s="1064"/>
      <c r="L73" s="532"/>
      <c r="M73" s="966"/>
      <c r="N73" s="3893"/>
      <c r="O73" s="2560"/>
      <c r="P73" s="2710"/>
      <c r="Q73" s="3740"/>
      <c r="R73" s="1057"/>
      <c r="S73" s="2648" t="s">
        <v>65</v>
      </c>
      <c r="T73" s="327" t="s">
        <v>65</v>
      </c>
      <c r="U73" s="3547"/>
      <c r="V73" s="3277"/>
      <c r="W73" s="1079" t="s">
        <v>65</v>
      </c>
      <c r="X73" s="1079"/>
      <c r="Y73" s="1079" t="s">
        <v>65</v>
      </c>
    </row>
    <row r="74" spans="1:25" ht="15" customHeight="1">
      <c r="A74" s="1449"/>
      <c r="B74" s="216" t="s">
        <v>2202</v>
      </c>
      <c r="C74" s="298" t="s">
        <v>2425</v>
      </c>
      <c r="D74" s="649">
        <v>9835</v>
      </c>
      <c r="E74" s="1009"/>
      <c r="F74" s="235"/>
      <c r="G74" s="1090"/>
      <c r="H74" s="4833"/>
      <c r="I74" s="1369"/>
      <c r="J74" s="969"/>
      <c r="K74" s="1370"/>
      <c r="L74" s="1062"/>
      <c r="M74" s="1369"/>
      <c r="N74" s="3893"/>
      <c r="O74" s="2731"/>
      <c r="P74" s="2640"/>
      <c r="Q74" s="2733"/>
      <c r="R74" s="1371"/>
      <c r="S74" s="2648" t="s">
        <v>65</v>
      </c>
      <c r="T74" s="327" t="s">
        <v>65</v>
      </c>
      <c r="U74" s="3547"/>
      <c r="V74" s="3277"/>
      <c r="W74" s="1079" t="s">
        <v>65</v>
      </c>
      <c r="X74" s="1079"/>
      <c r="Y74" s="1079" t="s">
        <v>65</v>
      </c>
    </row>
    <row r="75" spans="1:25" ht="15" customHeight="1">
      <c r="A75" s="1197"/>
      <c r="B75" s="217" t="s">
        <v>2205</v>
      </c>
      <c r="C75" s="1218" t="s">
        <v>2426</v>
      </c>
      <c r="D75" s="1816">
        <v>9836</v>
      </c>
      <c r="E75" s="1009"/>
      <c r="F75" s="223" t="s">
        <v>65</v>
      </c>
      <c r="G75" s="1209" t="s">
        <v>65</v>
      </c>
      <c r="H75" s="4833"/>
      <c r="I75" s="397" t="s">
        <v>65</v>
      </c>
      <c r="J75" s="229" t="s">
        <v>65</v>
      </c>
      <c r="K75" s="230"/>
      <c r="L75" s="532" t="s">
        <v>65</v>
      </c>
      <c r="M75" s="1210" t="s">
        <v>65</v>
      </c>
      <c r="N75" s="3778" t="s">
        <v>65</v>
      </c>
      <c r="O75" s="2429"/>
      <c r="P75" s="3681"/>
      <c r="Q75" s="2429"/>
      <c r="R75" s="280"/>
      <c r="S75" s="2648" t="s">
        <v>65</v>
      </c>
      <c r="T75" s="327" t="s">
        <v>65</v>
      </c>
      <c r="U75" s="3547"/>
      <c r="V75" s="3277"/>
      <c r="W75" s="1079" t="s">
        <v>65</v>
      </c>
      <c r="X75" s="1079"/>
      <c r="Y75" s="1079" t="s">
        <v>65</v>
      </c>
    </row>
    <row r="76" spans="1:25" ht="15" customHeight="1">
      <c r="A76" s="1197"/>
      <c r="B76" s="217"/>
      <c r="C76" s="298" t="s">
        <v>2285</v>
      </c>
      <c r="D76" s="876">
        <v>9832</v>
      </c>
      <c r="E76" s="1009"/>
      <c r="F76" s="274"/>
      <c r="G76" s="1090"/>
      <c r="H76" s="4833"/>
      <c r="I76" s="1374"/>
      <c r="J76" s="948"/>
      <c r="K76" s="1375"/>
      <c r="L76" s="1376"/>
      <c r="M76" s="953"/>
      <c r="N76" s="3894"/>
      <c r="O76" s="2713"/>
      <c r="P76" s="3451"/>
      <c r="Q76" s="2515"/>
      <c r="R76" s="1377"/>
      <c r="S76" s="2648" t="s">
        <v>65</v>
      </c>
      <c r="T76" s="327" t="s">
        <v>65</v>
      </c>
      <c r="U76" s="3547"/>
      <c r="V76" s="3277"/>
      <c r="W76" s="1079" t="s">
        <v>65</v>
      </c>
      <c r="X76" s="1079"/>
      <c r="Y76" s="1079" t="s">
        <v>65</v>
      </c>
    </row>
    <row r="77" spans="1:25" ht="15" customHeight="1">
      <c r="A77" s="2215"/>
      <c r="B77" s="1295" t="s">
        <v>1339</v>
      </c>
      <c r="C77" s="298" t="s">
        <v>65</v>
      </c>
      <c r="D77" s="876"/>
      <c r="E77" s="664"/>
      <c r="F77" s="274"/>
      <c r="G77" s="1090"/>
      <c r="H77" s="4833"/>
      <c r="I77" s="1374"/>
      <c r="J77" s="948"/>
      <c r="K77" s="1375"/>
      <c r="L77" s="1376"/>
      <c r="M77" s="953"/>
      <c r="N77" s="3894"/>
      <c r="O77" s="2552"/>
      <c r="P77" s="2699"/>
      <c r="Q77" s="3678"/>
      <c r="R77" s="1377"/>
      <c r="S77" s="2648" t="s">
        <v>65</v>
      </c>
      <c r="T77" s="327" t="s">
        <v>65</v>
      </c>
      <c r="U77" s="3547"/>
      <c r="V77" s="3277"/>
      <c r="W77" s="1079" t="s">
        <v>65</v>
      </c>
      <c r="X77" s="1079"/>
      <c r="Y77" s="1079" t="s">
        <v>65</v>
      </c>
    </row>
    <row r="78" spans="1:25" ht="15" customHeight="1" thickBot="1">
      <c r="A78" s="416"/>
      <c r="B78" s="901"/>
      <c r="C78" s="495" t="s">
        <v>65</v>
      </c>
      <c r="D78" s="716"/>
      <c r="E78" s="1067"/>
      <c r="F78" s="425"/>
      <c r="G78" s="1156"/>
      <c r="H78" s="728"/>
      <c r="I78" s="1378"/>
      <c r="J78" s="1379"/>
      <c r="K78" s="1388"/>
      <c r="L78" s="1048"/>
      <c r="M78" s="1378"/>
      <c r="N78" s="3799"/>
      <c r="O78" s="1712"/>
      <c r="P78" s="425"/>
      <c r="Q78" s="536"/>
      <c r="R78" s="1378"/>
      <c r="S78" s="2587" t="s">
        <v>65</v>
      </c>
      <c r="T78" s="770" t="s">
        <v>65</v>
      </c>
      <c r="U78" s="3546"/>
      <c r="V78" s="2546"/>
      <c r="W78" s="739" t="s">
        <v>65</v>
      </c>
      <c r="X78" s="739"/>
      <c r="Y78" s="739" t="s">
        <v>65</v>
      </c>
    </row>
    <row r="79" spans="1:25" ht="15" customHeight="1" thickBot="1">
      <c r="A79" s="2159">
        <v>14016</v>
      </c>
      <c r="B79" s="1537" t="s">
        <v>2504</v>
      </c>
      <c r="C79" s="1227" t="s">
        <v>3386</v>
      </c>
      <c r="D79" s="649"/>
      <c r="E79" s="4614"/>
      <c r="F79" s="421"/>
      <c r="G79" s="1209"/>
      <c r="H79" s="1010">
        <v>30</v>
      </c>
      <c r="I79" s="2636"/>
      <c r="J79" s="3561"/>
      <c r="K79" s="4816"/>
      <c r="L79" s="4817"/>
      <c r="M79" s="4818"/>
      <c r="N79" s="4815"/>
      <c r="O79" s="2562"/>
      <c r="P79" s="2638"/>
      <c r="Q79" s="2562"/>
      <c r="R79" s="280"/>
      <c r="S79" s="2548" t="s">
        <v>65</v>
      </c>
      <c r="T79" s="508" t="s">
        <v>65</v>
      </c>
      <c r="U79" s="3265"/>
      <c r="V79" s="2501"/>
      <c r="W79" s="328" t="s">
        <v>65</v>
      </c>
      <c r="X79" s="328"/>
      <c r="Y79" s="328" t="s">
        <v>65</v>
      </c>
    </row>
    <row r="80" spans="1:25" ht="15" customHeight="1">
      <c r="A80" s="1197"/>
      <c r="B80" s="217" t="s">
        <v>2199</v>
      </c>
      <c r="C80" s="4611" t="s">
        <v>2910</v>
      </c>
      <c r="D80" s="649">
        <v>96397</v>
      </c>
      <c r="E80" s="1009"/>
      <c r="F80" s="421" t="s">
        <v>1345</v>
      </c>
      <c r="G80" s="3515">
        <v>96</v>
      </c>
      <c r="H80" s="4616"/>
      <c r="I80" s="397">
        <f>ROUND(H79*G80/G80,2)</f>
        <v>30</v>
      </c>
      <c r="J80" s="1061" t="s">
        <v>39</v>
      </c>
      <c r="K80" s="279"/>
      <c r="L80" s="1097">
        <f>IF(OR(ISBLANK(K80),K80=0,H79=0,ISBLANK(H79)),,ROUND(K80+$L$5,2))</f>
        <v>0</v>
      </c>
      <c r="M80" s="1098">
        <f>ROUND(I80*L80,2)</f>
        <v>0</v>
      </c>
      <c r="N80" s="3778">
        <f>ROUND(L80/G80,4)</f>
        <v>0</v>
      </c>
      <c r="O80" s="1682"/>
      <c r="P80" s="1849"/>
      <c r="Q80" s="1682"/>
      <c r="R80" s="280"/>
      <c r="S80" s="2548"/>
      <c r="T80" s="327"/>
      <c r="U80" s="3547"/>
      <c r="V80" s="3277"/>
      <c r="W80" s="1079"/>
      <c r="X80" s="1079"/>
      <c r="Y80" s="1079"/>
    </row>
    <row r="81" spans="1:25" ht="15" customHeight="1">
      <c r="A81" s="1197"/>
      <c r="B81" s="219" t="s">
        <v>2203</v>
      </c>
      <c r="C81" s="1274"/>
      <c r="D81" s="2270"/>
      <c r="E81" s="664"/>
      <c r="F81" s="278"/>
      <c r="G81" s="1075"/>
      <c r="H81" s="1427"/>
      <c r="I81" s="3399"/>
      <c r="J81" s="3521"/>
      <c r="K81" s="3984"/>
      <c r="L81" s="3527"/>
      <c r="M81" s="4171"/>
      <c r="N81" s="3894"/>
      <c r="O81" s="1682"/>
      <c r="P81" s="1849"/>
      <c r="Q81" s="1682"/>
      <c r="R81" s="280"/>
      <c r="S81" s="2548"/>
      <c r="T81" s="327"/>
      <c r="U81" s="3547"/>
      <c r="V81" s="3277"/>
      <c r="W81" s="1079"/>
      <c r="X81" s="1079"/>
      <c r="Y81" s="1079"/>
    </row>
    <row r="82" spans="1:25" ht="15" customHeight="1">
      <c r="A82" s="1449"/>
      <c r="B82" s="216" t="s">
        <v>2204</v>
      </c>
      <c r="C82" s="298" t="s">
        <v>3387</v>
      </c>
      <c r="D82" s="1813"/>
      <c r="E82" s="4614"/>
      <c r="F82" s="278"/>
      <c r="G82" s="1217"/>
      <c r="H82" s="1427"/>
      <c r="I82" s="397"/>
      <c r="J82" s="1061"/>
      <c r="K82" s="346"/>
      <c r="L82" s="1097"/>
      <c r="M82" s="1098"/>
      <c r="N82" s="3778"/>
      <c r="O82" s="2479"/>
      <c r="P82" s="3378"/>
      <c r="Q82" s="1341"/>
      <c r="R82" s="280"/>
      <c r="S82" s="2548"/>
      <c r="T82" s="327"/>
      <c r="U82" s="3547"/>
      <c r="V82" s="3277"/>
      <c r="W82" s="1079"/>
      <c r="X82" s="1079"/>
      <c r="Y82" s="1079"/>
    </row>
    <row r="83" spans="1:25" ht="15" customHeight="1">
      <c r="A83" s="1197"/>
      <c r="B83" s="217" t="s">
        <v>1346</v>
      </c>
      <c r="C83" s="4612" t="s">
        <v>2910</v>
      </c>
      <c r="D83" s="3310">
        <v>16632</v>
      </c>
      <c r="E83" s="1009"/>
      <c r="F83" s="278" t="s">
        <v>2227</v>
      </c>
      <c r="G83" s="3515">
        <v>96</v>
      </c>
      <c r="H83" s="4616"/>
      <c r="I83" s="397">
        <f>ROUND(H79*G80/G83,2)</f>
        <v>30</v>
      </c>
      <c r="J83" s="1061" t="s">
        <v>39</v>
      </c>
      <c r="K83" s="279">
        <v>22.73</v>
      </c>
      <c r="L83" s="1097">
        <f>IF(OR(ISBLANK(K83),K83=0,H79=0,ISBLANK(H79)),,ROUND(K83+$L$5,2))</f>
        <v>22.73</v>
      </c>
      <c r="M83" s="1098">
        <f>ROUND(I83*L83,2)</f>
        <v>681.9</v>
      </c>
      <c r="N83" s="3778">
        <f>ROUND(L83/G83,4)</f>
        <v>0.23680000000000001</v>
      </c>
      <c r="O83" s="2556"/>
      <c r="P83" s="2638"/>
      <c r="Q83" s="2562"/>
      <c r="R83" s="1371"/>
      <c r="S83" s="2648" t="s">
        <v>65</v>
      </c>
      <c r="T83" s="327" t="s">
        <v>65</v>
      </c>
      <c r="U83" s="3547"/>
      <c r="V83" s="3277"/>
      <c r="W83" s="1079" t="s">
        <v>65</v>
      </c>
      <c r="X83" s="1079"/>
      <c r="Y83" s="1079" t="s">
        <v>65</v>
      </c>
    </row>
    <row r="84" spans="1:25" ht="15" customHeight="1" thickBot="1">
      <c r="A84" s="1746"/>
      <c r="B84" s="388" t="s">
        <v>1344</v>
      </c>
      <c r="C84" s="1391"/>
      <c r="D84" s="727"/>
      <c r="E84" s="1392"/>
      <c r="F84" s="536"/>
      <c r="G84" s="1094"/>
      <c r="H84" s="728"/>
      <c r="I84" s="1378"/>
      <c r="J84" s="932"/>
      <c r="K84" s="1388"/>
      <c r="L84" s="1048"/>
      <c r="M84" s="1393"/>
      <c r="N84" s="3802"/>
      <c r="O84" s="1712"/>
      <c r="P84" s="425"/>
      <c r="Q84" s="1712"/>
      <c r="R84" s="1048"/>
      <c r="S84" s="2587" t="s">
        <v>65</v>
      </c>
      <c r="T84" s="770" t="s">
        <v>65</v>
      </c>
      <c r="U84" s="3546"/>
      <c r="V84" s="2546"/>
      <c r="W84" s="739" t="s">
        <v>65</v>
      </c>
      <c r="X84" s="739"/>
      <c r="Y84" s="739" t="s">
        <v>65</v>
      </c>
    </row>
    <row r="85" spans="1:25" ht="15" customHeight="1" thickBot="1">
      <c r="A85" s="2159">
        <v>14017</v>
      </c>
      <c r="B85" s="1537" t="s">
        <v>3385</v>
      </c>
      <c r="C85" s="1227" t="s">
        <v>3386</v>
      </c>
      <c r="D85" s="649"/>
      <c r="E85" s="4614"/>
      <c r="F85" s="421"/>
      <c r="G85" s="1209"/>
      <c r="H85" s="1010">
        <v>20</v>
      </c>
      <c r="I85" s="397"/>
      <c r="J85" s="1061"/>
      <c r="K85" s="2696"/>
      <c r="L85" s="537"/>
      <c r="M85" s="1210"/>
      <c r="N85" s="3778"/>
      <c r="O85" s="2562"/>
      <c r="P85" s="2638"/>
      <c r="Q85" s="2562"/>
      <c r="R85" s="280"/>
      <c r="S85" s="2548" t="s">
        <v>65</v>
      </c>
      <c r="T85" s="508" t="s">
        <v>65</v>
      </c>
      <c r="U85" s="3265"/>
      <c r="V85" s="2501"/>
      <c r="W85" s="328" t="s">
        <v>65</v>
      </c>
      <c r="X85" s="328"/>
      <c r="Y85" s="328" t="s">
        <v>65</v>
      </c>
    </row>
    <row r="86" spans="1:25" ht="15" customHeight="1">
      <c r="A86" s="1197"/>
      <c r="B86" s="217" t="s">
        <v>2199</v>
      </c>
      <c r="C86" s="4611" t="s">
        <v>2471</v>
      </c>
      <c r="D86" s="649">
        <v>96398</v>
      </c>
      <c r="E86" s="1009"/>
      <c r="F86" s="421" t="s">
        <v>1345</v>
      </c>
      <c r="G86" s="3939">
        <v>96</v>
      </c>
      <c r="H86"/>
      <c r="I86" s="2437">
        <f>ROUND(H85*G86/G86,2)</f>
        <v>20</v>
      </c>
      <c r="J86" s="1061" t="s">
        <v>39</v>
      </c>
      <c r="K86" s="279"/>
      <c r="L86" s="1097">
        <f>IF(OR(ISBLANK(K86),K86=0,H85=0,ISBLANK(H85)),,ROUND(K86+$L$5,2))</f>
        <v>0</v>
      </c>
      <c r="M86" s="1098">
        <f>ROUND(I86*L86,2)</f>
        <v>0</v>
      </c>
      <c r="N86" s="3778">
        <f>ROUND(L86/G86,4)</f>
        <v>0</v>
      </c>
      <c r="O86" s="2711"/>
      <c r="P86" s="3633"/>
      <c r="Q86" s="2633"/>
      <c r="R86" s="280"/>
      <c r="S86" s="2548"/>
      <c r="T86" s="327"/>
      <c r="U86" s="3547"/>
      <c r="V86" s="3277"/>
      <c r="W86" s="1079"/>
      <c r="X86" s="1079"/>
      <c r="Y86" s="1079"/>
    </row>
    <row r="87" spans="1:25" ht="15" customHeight="1">
      <c r="A87" s="275"/>
      <c r="B87" s="217" t="s">
        <v>2201</v>
      </c>
      <c r="C87" s="4611"/>
      <c r="D87" s="649"/>
      <c r="E87" s="4614"/>
      <c r="F87" s="3399"/>
      <c r="G87" s="4169"/>
      <c r="H87" s="4616"/>
      <c r="I87" s="2635"/>
      <c r="J87" s="3521"/>
      <c r="K87" s="3984"/>
      <c r="L87" s="3527"/>
      <c r="M87" s="4171"/>
      <c r="N87" s="4615"/>
      <c r="O87" s="2714"/>
      <c r="P87" s="2638"/>
      <c r="Q87" s="2437"/>
      <c r="R87" s="280"/>
      <c r="S87" s="2548"/>
      <c r="T87" s="327"/>
      <c r="U87" s="3547"/>
      <c r="V87" s="3277"/>
      <c r="W87" s="1079"/>
      <c r="X87" s="1079"/>
      <c r="Y87" s="1079"/>
    </row>
    <row r="88" spans="1:25" ht="15" customHeight="1">
      <c r="A88" s="1449"/>
      <c r="B88" s="216" t="s">
        <v>2202</v>
      </c>
      <c r="C88" s="298" t="s">
        <v>3387</v>
      </c>
      <c r="D88" s="1813"/>
      <c r="E88" s="4614"/>
      <c r="F88" s="278"/>
      <c r="G88" s="1217"/>
      <c r="H88" s="4616"/>
      <c r="I88" s="397"/>
      <c r="J88" s="1061"/>
      <c r="K88" s="346"/>
      <c r="L88" s="1097"/>
      <c r="M88" s="1098"/>
      <c r="N88" s="3778"/>
      <c r="O88" s="2562"/>
      <c r="P88" s="2638"/>
      <c r="Q88" s="2562"/>
      <c r="R88" s="280"/>
      <c r="S88" s="2548"/>
      <c r="T88" s="327"/>
      <c r="U88" s="3547"/>
      <c r="V88" s="3277"/>
      <c r="W88" s="1079"/>
      <c r="X88" s="1079"/>
      <c r="Y88" s="1079"/>
    </row>
    <row r="89" spans="1:25" ht="15" customHeight="1">
      <c r="A89" s="1197"/>
      <c r="B89" s="217" t="s">
        <v>1346</v>
      </c>
      <c r="C89" s="4612" t="s">
        <v>2471</v>
      </c>
      <c r="D89" s="3310">
        <v>16631</v>
      </c>
      <c r="E89" s="1009"/>
      <c r="F89" s="278" t="s">
        <v>2227</v>
      </c>
      <c r="G89" s="3515">
        <v>96</v>
      </c>
      <c r="H89"/>
      <c r="I89" s="397">
        <f>ROUND(H85*G86/G89,2)</f>
        <v>20</v>
      </c>
      <c r="J89" s="1061" t="s">
        <v>39</v>
      </c>
      <c r="K89" s="279">
        <v>22.96</v>
      </c>
      <c r="L89" s="1097">
        <f>IF(OR(ISBLANK(K89),K89=0,H85=0,ISBLANK(H85)),,ROUND(K89+$L$5,2))</f>
        <v>22.96</v>
      </c>
      <c r="M89" s="1098">
        <f>ROUND(I89*L89,2)</f>
        <v>459.2</v>
      </c>
      <c r="N89" s="3778">
        <f>ROUND(L89/G89,4)</f>
        <v>0.2392</v>
      </c>
      <c r="O89" s="1682"/>
      <c r="P89" s="1849"/>
      <c r="Q89" s="1682"/>
      <c r="R89" s="1371"/>
      <c r="S89" s="2648" t="s">
        <v>65</v>
      </c>
      <c r="T89" s="327" t="s">
        <v>65</v>
      </c>
      <c r="U89" s="3547"/>
      <c r="V89" s="3277"/>
      <c r="W89" s="1079" t="s">
        <v>65</v>
      </c>
      <c r="X89" s="1079"/>
      <c r="Y89" s="1079" t="s">
        <v>65</v>
      </c>
    </row>
    <row r="90" spans="1:25" ht="15" customHeight="1" thickBot="1">
      <c r="A90" s="1746"/>
      <c r="B90" s="388" t="s">
        <v>1344</v>
      </c>
      <c r="C90" s="4613"/>
      <c r="D90" s="716"/>
      <c r="E90" s="1047"/>
      <c r="F90" s="536"/>
      <c r="G90" s="1094"/>
      <c r="H90" s="4617"/>
      <c r="I90" s="1378"/>
      <c r="J90" s="932"/>
      <c r="K90" s="1388"/>
      <c r="L90" s="1048"/>
      <c r="M90" s="1393"/>
      <c r="N90" s="3802"/>
      <c r="O90" s="1652"/>
      <c r="P90" s="536"/>
      <c r="Q90" s="2418"/>
      <c r="R90" s="1048"/>
      <c r="S90" s="2587" t="s">
        <v>65</v>
      </c>
      <c r="T90" s="770" t="s">
        <v>65</v>
      </c>
      <c r="U90" s="3546"/>
      <c r="V90" s="2546"/>
      <c r="W90" s="739" t="s">
        <v>65</v>
      </c>
      <c r="X90" s="739"/>
      <c r="Y90" s="739" t="s">
        <v>65</v>
      </c>
    </row>
    <row r="91" spans="1:25" ht="15" customHeight="1" thickBot="1">
      <c r="A91" s="2159">
        <v>14018</v>
      </c>
      <c r="B91" s="1537" t="s">
        <v>2505</v>
      </c>
      <c r="C91" s="1389" t="s">
        <v>2427</v>
      </c>
      <c r="D91" s="649">
        <v>16067</v>
      </c>
      <c r="E91" s="1009"/>
      <c r="F91" s="421" t="s">
        <v>2227</v>
      </c>
      <c r="G91" s="1209">
        <v>96</v>
      </c>
      <c r="H91" s="1010"/>
      <c r="I91" s="397">
        <f>ROUND(H91*G91/G91,2)</f>
        <v>0</v>
      </c>
      <c r="J91" s="1061" t="s">
        <v>39</v>
      </c>
      <c r="K91" s="368">
        <v>22.73</v>
      </c>
      <c r="L91" s="537">
        <f>IF(OR(ISBLANK(K91),K91=0,H91=0,ISBLANK(H91)),,ROUND(K91+$L$5,2))</f>
        <v>0</v>
      </c>
      <c r="M91" s="1210">
        <f>ROUND(I91*L91,2)</f>
        <v>0</v>
      </c>
      <c r="N91" s="3778">
        <f>ROUND(L91/G91,4)</f>
        <v>0</v>
      </c>
      <c r="O91" s="2560"/>
      <c r="P91" s="3745"/>
      <c r="Q91" s="3741"/>
      <c r="R91" s="280"/>
      <c r="S91" s="2548" t="s">
        <v>65</v>
      </c>
      <c r="T91" s="508" t="s">
        <v>65</v>
      </c>
      <c r="U91" s="3265"/>
      <c r="V91" s="2501"/>
      <c r="W91" s="328" t="s">
        <v>65</v>
      </c>
      <c r="X91" s="328"/>
      <c r="Y91" s="328" t="s">
        <v>65</v>
      </c>
    </row>
    <row r="92" spans="1:25" ht="15" customHeight="1">
      <c r="A92" s="1197"/>
      <c r="B92" s="217" t="s">
        <v>2199</v>
      </c>
      <c r="C92" s="298"/>
      <c r="D92" s="876"/>
      <c r="E92" s="649"/>
      <c r="F92" s="278"/>
      <c r="G92" s="1075"/>
      <c r="H92"/>
      <c r="I92" s="397"/>
      <c r="J92" s="1061"/>
      <c r="K92" s="349"/>
      <c r="L92" s="534"/>
      <c r="M92" s="973"/>
      <c r="N92" s="3778"/>
      <c r="O92" s="2562"/>
      <c r="P92" s="2638"/>
      <c r="Q92" s="2562"/>
      <c r="R92" s="280"/>
      <c r="S92" s="2548"/>
      <c r="T92" s="327"/>
      <c r="U92" s="3547"/>
      <c r="V92" s="3277"/>
      <c r="W92" s="1079"/>
      <c r="X92" s="1079"/>
      <c r="Y92" s="1079"/>
    </row>
    <row r="93" spans="1:25" ht="15" customHeight="1">
      <c r="A93" s="275"/>
      <c r="B93" s="217" t="s">
        <v>2201</v>
      </c>
      <c r="C93" s="1105"/>
      <c r="D93" s="1816"/>
      <c r="E93" s="664"/>
      <c r="F93" s="278"/>
      <c r="G93" s="1075"/>
      <c r="H93" s="1427"/>
      <c r="I93" s="270"/>
      <c r="J93" s="951"/>
      <c r="K93" s="349"/>
      <c r="L93" s="534"/>
      <c r="M93" s="973"/>
      <c r="N93" s="3778"/>
      <c r="O93" s="2479"/>
      <c r="P93" s="3378"/>
      <c r="Q93" s="1341"/>
      <c r="R93" s="280"/>
      <c r="S93" s="2548"/>
      <c r="T93" s="327"/>
      <c r="U93" s="3547"/>
      <c r="V93" s="3277"/>
      <c r="W93" s="1079"/>
      <c r="X93" s="1079"/>
      <c r="Y93" s="1079"/>
    </row>
    <row r="94" spans="1:25" ht="15" customHeight="1">
      <c r="A94" s="1449"/>
      <c r="B94" s="216" t="s">
        <v>2202</v>
      </c>
      <c r="C94" s="1109"/>
      <c r="D94" s="649"/>
      <c r="E94" s="664"/>
      <c r="F94" s="278"/>
      <c r="G94" s="1217"/>
      <c r="H94" s="1427"/>
      <c r="I94" s="270"/>
      <c r="J94" s="951"/>
      <c r="K94" s="349"/>
      <c r="L94" s="534"/>
      <c r="M94" s="973"/>
      <c r="N94" s="3778"/>
      <c r="O94" s="2556"/>
      <c r="P94" s="2638"/>
      <c r="Q94" s="2562"/>
      <c r="R94" s="280"/>
      <c r="S94" s="2548"/>
      <c r="T94" s="327"/>
      <c r="U94" s="3547"/>
      <c r="V94" s="3277"/>
      <c r="W94" s="1079"/>
      <c r="X94" s="1079"/>
      <c r="Y94" s="1079"/>
    </row>
    <row r="95" spans="1:25" ht="15" customHeight="1">
      <c r="A95" s="1197"/>
      <c r="B95" s="217" t="s">
        <v>1346</v>
      </c>
      <c r="C95" s="1390"/>
      <c r="D95" s="1816"/>
      <c r="E95" s="372"/>
      <c r="F95" s="274"/>
      <c r="G95" s="1090"/>
      <c r="H95" s="925"/>
      <c r="I95" s="1369"/>
      <c r="J95" s="948"/>
      <c r="K95" s="1370"/>
      <c r="L95" s="1062"/>
      <c r="M95" s="1369"/>
      <c r="N95" s="3893"/>
      <c r="O95" s="2562"/>
      <c r="P95" s="2638"/>
      <c r="Q95" s="2562"/>
      <c r="R95" s="1371"/>
      <c r="S95" s="371" t="s">
        <v>65</v>
      </c>
      <c r="T95" s="327" t="s">
        <v>65</v>
      </c>
      <c r="U95" s="3547"/>
      <c r="V95" s="3277"/>
      <c r="W95" s="1079" t="s">
        <v>65</v>
      </c>
      <c r="X95" s="1079"/>
      <c r="Y95" s="1079" t="s">
        <v>65</v>
      </c>
    </row>
    <row r="96" spans="1:25" ht="15" customHeight="1" thickBot="1">
      <c r="A96" s="1746"/>
      <c r="B96" s="388" t="s">
        <v>1347</v>
      </c>
      <c r="C96" s="1391"/>
      <c r="D96" s="2304"/>
      <c r="E96" s="1392"/>
      <c r="F96" s="536"/>
      <c r="G96" s="1094"/>
      <c r="H96" s="728"/>
      <c r="I96" s="1378"/>
      <c r="J96" s="932"/>
      <c r="K96" s="1388"/>
      <c r="L96" s="1048"/>
      <c r="M96" s="1393"/>
      <c r="N96" s="3802"/>
      <c r="O96" s="2726"/>
      <c r="P96" s="24"/>
      <c r="Q96" s="2726"/>
      <c r="R96" s="1048"/>
      <c r="S96" s="769" t="s">
        <v>65</v>
      </c>
      <c r="T96" s="770" t="s">
        <v>65</v>
      </c>
      <c r="U96" s="3546"/>
      <c r="V96" s="2546"/>
      <c r="W96" s="739" t="s">
        <v>65</v>
      </c>
      <c r="X96" s="739"/>
      <c r="Y96" s="739" t="s">
        <v>65</v>
      </c>
    </row>
    <row r="97" spans="1:25" ht="15" customHeight="1" thickBot="1">
      <c r="A97" s="2159">
        <v>14019</v>
      </c>
      <c r="B97" s="1537" t="s">
        <v>4315</v>
      </c>
      <c r="C97" s="1389" t="s">
        <v>2427</v>
      </c>
      <c r="D97" s="5755" t="s">
        <v>4316</v>
      </c>
      <c r="E97" s="1247"/>
      <c r="F97" s="421" t="s">
        <v>2227</v>
      </c>
      <c r="G97" s="1209">
        <v>96</v>
      </c>
      <c r="H97" s="1010">
        <v>10</v>
      </c>
      <c r="I97" s="397">
        <f>ROUND(H97*G97/G97,2)</f>
        <v>10</v>
      </c>
      <c r="J97" s="1061" t="s">
        <v>39</v>
      </c>
      <c r="K97" s="368">
        <v>22.73</v>
      </c>
      <c r="L97" s="537">
        <f>IF(OR(ISBLANK(K97),K97=0,H97=0,ISBLANK(H97)),,ROUND(K97+$L$5,2))</f>
        <v>22.73</v>
      </c>
      <c r="M97" s="1210">
        <f>ROUND(I97*L97,2)</f>
        <v>227.3</v>
      </c>
      <c r="N97" s="3778">
        <f>ROUND(L97/G97,4)</f>
        <v>0.23680000000000001</v>
      </c>
      <c r="O97" s="5543"/>
      <c r="P97" s="3938"/>
      <c r="Q97" s="3939"/>
      <c r="R97" s="233"/>
      <c r="S97" s="3980"/>
      <c r="T97" s="2656"/>
      <c r="U97" s="3547"/>
      <c r="V97" s="3277"/>
      <c r="W97" s="3400"/>
      <c r="X97" s="3400"/>
      <c r="Y97" s="3400"/>
    </row>
    <row r="98" spans="1:25" ht="15" customHeight="1">
      <c r="A98" s="275"/>
      <c r="B98" s="217" t="s">
        <v>4317</v>
      </c>
      <c r="C98" s="1105"/>
      <c r="D98" s="2270"/>
      <c r="E98" s="4614"/>
      <c r="F98" s="278"/>
      <c r="G98" s="1075"/>
      <c r="H98" s="1426"/>
      <c r="I98" s="270"/>
      <c r="J98" s="951"/>
      <c r="K98" s="349"/>
      <c r="L98" s="534"/>
      <c r="M98" s="973"/>
      <c r="N98" s="3778"/>
      <c r="O98" s="4750"/>
      <c r="P98" s="3938"/>
      <c r="Q98" s="3939"/>
      <c r="R98" s="233"/>
      <c r="S98" s="3980"/>
      <c r="T98" s="2656"/>
      <c r="U98" s="3547"/>
      <c r="V98" s="3277"/>
      <c r="W98" s="3400"/>
      <c r="X98" s="3400"/>
      <c r="Y98" s="3400"/>
    </row>
    <row r="99" spans="1:25" ht="15" customHeight="1" thickBot="1">
      <c r="A99" s="1086"/>
      <c r="B99" s="901"/>
      <c r="C99" s="9"/>
      <c r="D99" s="2320"/>
      <c r="E99" s="3966"/>
      <c r="F99" s="425"/>
      <c r="G99" s="1156"/>
      <c r="H99" s="4877"/>
      <c r="I99" s="341"/>
      <c r="J99" s="1379"/>
      <c r="K99" s="470"/>
      <c r="L99" s="553"/>
      <c r="M99" s="956"/>
      <c r="N99" s="3802"/>
      <c r="O99" s="3729"/>
      <c r="P99" s="536"/>
      <c r="Q99" s="954"/>
      <c r="R99" s="849"/>
      <c r="S99" s="2587"/>
      <c r="T99" s="770"/>
      <c r="U99" s="3564"/>
      <c r="V99" s="3559"/>
      <c r="W99" s="739"/>
      <c r="X99" s="739"/>
      <c r="Y99" s="739"/>
    </row>
    <row r="100" spans="1:25" ht="15" customHeight="1" thickBot="1">
      <c r="A100" s="2159">
        <v>14020</v>
      </c>
      <c r="B100" s="4095" t="s">
        <v>3950</v>
      </c>
      <c r="C100" s="4495" t="s">
        <v>3951</v>
      </c>
      <c r="D100" s="3882"/>
      <c r="E100" s="3980"/>
      <c r="F100" s="3938" t="s">
        <v>3953</v>
      </c>
      <c r="G100" s="3939">
        <v>48</v>
      </c>
      <c r="H100" s="5372">
        <f>SUM(H101:H102)</f>
        <v>0</v>
      </c>
      <c r="I100" s="397">
        <f>ROUND(H100*G100/G100,2)</f>
        <v>0</v>
      </c>
      <c r="J100" s="4070" t="s">
        <v>39</v>
      </c>
      <c r="K100" s="4071">
        <v>23.85</v>
      </c>
      <c r="L100" s="4014">
        <f>IF(OR(ISBLANK(K100),K100=0,H100=0,ISBLANK(H100)),,ROUND(K100+$L$5,2))</f>
        <v>0</v>
      </c>
      <c r="M100" s="1210">
        <f>ROUND(I100*L100,2)</f>
        <v>0</v>
      </c>
      <c r="N100" s="3778">
        <f>ROUND(L100/G100,4)</f>
        <v>0</v>
      </c>
      <c r="O100" s="5751"/>
      <c r="P100" s="3938"/>
      <c r="Q100" s="3739"/>
      <c r="R100" s="2557"/>
      <c r="S100" s="3980"/>
      <c r="T100" s="2658"/>
      <c r="U100" s="3566"/>
      <c r="V100" s="3560"/>
      <c r="W100" s="4563"/>
      <c r="X100" s="4563"/>
      <c r="Y100" s="4563"/>
    </row>
    <row r="101" spans="1:25" ht="15" customHeight="1">
      <c r="A101" s="2159"/>
      <c r="B101" s="3750" t="s">
        <v>3955</v>
      </c>
      <c r="C101" s="4495" t="s">
        <v>3954</v>
      </c>
      <c r="D101" s="5274" t="s">
        <v>3952</v>
      </c>
      <c r="E101" s="5408"/>
      <c r="F101" s="3938" t="s">
        <v>3953</v>
      </c>
      <c r="G101" s="3939">
        <v>48</v>
      </c>
      <c r="H101" s="5409"/>
      <c r="I101" s="2437"/>
      <c r="J101" s="4070"/>
      <c r="K101" s="4013"/>
      <c r="L101" s="4014"/>
      <c r="M101" s="2643"/>
      <c r="N101" s="3778"/>
      <c r="O101" s="5751"/>
      <c r="P101" s="3938"/>
      <c r="Q101" s="3739"/>
      <c r="R101" s="2557"/>
      <c r="S101" s="3980"/>
      <c r="T101" s="2656"/>
      <c r="U101" s="3547"/>
      <c r="V101" s="3277"/>
      <c r="W101" s="5307"/>
      <c r="X101" s="5307"/>
      <c r="Y101" s="5307"/>
    </row>
    <row r="102" spans="1:25" ht="15" customHeight="1" thickBot="1">
      <c r="A102" s="1746"/>
      <c r="B102" s="1746" t="s">
        <v>3956</v>
      </c>
      <c r="C102" s="1506" t="s">
        <v>3957</v>
      </c>
      <c r="D102" s="716" t="s">
        <v>3958</v>
      </c>
      <c r="E102" s="5752"/>
      <c r="F102" s="425" t="s">
        <v>3953</v>
      </c>
      <c r="G102" s="1156">
        <v>48</v>
      </c>
      <c r="H102" s="5753"/>
      <c r="I102" s="341"/>
      <c r="J102" s="1379"/>
      <c r="K102" s="552"/>
      <c r="L102" s="553"/>
      <c r="M102" s="956"/>
      <c r="N102" s="3802"/>
      <c r="O102" s="5754"/>
      <c r="P102" s="425"/>
      <c r="Q102" s="5353"/>
      <c r="R102" s="849"/>
      <c r="S102" s="2587"/>
      <c r="T102" s="2597"/>
      <c r="U102" s="3564"/>
      <c r="V102" s="3559"/>
      <c r="W102" s="739"/>
      <c r="X102" s="739"/>
      <c r="Y102" s="739"/>
    </row>
    <row r="103" spans="1:25" ht="15" customHeight="1" thickBot="1">
      <c r="A103" s="275"/>
      <c r="B103" s="217"/>
      <c r="C103" s="1105"/>
      <c r="D103" s="1816"/>
      <c r="E103" s="664"/>
      <c r="F103" s="278"/>
      <c r="G103" s="1075"/>
      <c r="H103" s="4877"/>
      <c r="I103" s="341"/>
      <c r="J103" s="1379"/>
      <c r="K103" s="470"/>
      <c r="L103" s="553"/>
      <c r="M103" s="956"/>
      <c r="N103" s="3802"/>
      <c r="O103" s="3729"/>
      <c r="P103" s="536"/>
      <c r="Q103" s="954"/>
      <c r="R103" s="849"/>
      <c r="S103" s="2587"/>
      <c r="T103" s="770"/>
      <c r="U103" s="3564"/>
      <c r="V103" s="3559"/>
      <c r="W103" s="739"/>
      <c r="X103" s="739"/>
      <c r="Y103" s="739"/>
    </row>
    <row r="104" spans="1:25" ht="15.75" customHeight="1" thickBot="1">
      <c r="A104" s="4618"/>
      <c r="B104" s="5847" t="s">
        <v>3119</v>
      </c>
      <c r="C104" s="5847"/>
      <c r="D104" s="5847"/>
      <c r="E104" s="5847"/>
      <c r="F104" s="5847"/>
      <c r="G104" s="5847"/>
      <c r="H104" s="4619"/>
      <c r="I104" s="4619"/>
      <c r="J104" s="4619"/>
      <c r="K104" s="4619"/>
      <c r="L104" s="4619"/>
      <c r="M104" s="4620"/>
      <c r="N104" s="4621"/>
      <c r="O104" s="4619"/>
      <c r="P104" s="4619"/>
      <c r="Q104" s="4619"/>
      <c r="R104" s="4619"/>
      <c r="S104" s="4619"/>
      <c r="T104" s="4619"/>
      <c r="U104" s="4619"/>
      <c r="V104" s="4619"/>
      <c r="W104" s="4619"/>
      <c r="X104" s="4619"/>
      <c r="Y104" s="4622"/>
    </row>
    <row r="105" spans="1:25" ht="15" customHeight="1">
      <c r="A105" s="2218">
        <v>14021</v>
      </c>
      <c r="B105" s="481" t="s">
        <v>107</v>
      </c>
      <c r="C105" s="1354" t="s">
        <v>40</v>
      </c>
      <c r="D105" s="649"/>
      <c r="E105" s="1224"/>
      <c r="F105" s="2126" t="s">
        <v>108</v>
      </c>
      <c r="G105" s="1075">
        <v>720</v>
      </c>
      <c r="H105" s="4833">
        <v>10</v>
      </c>
      <c r="I105" s="270"/>
      <c r="J105" s="257"/>
      <c r="K105" s="349"/>
      <c r="L105" s="534"/>
      <c r="M105" s="973"/>
      <c r="N105" s="3778"/>
      <c r="O105" s="2720"/>
      <c r="P105" s="2701"/>
      <c r="Q105" s="3736"/>
      <c r="R105" s="280"/>
      <c r="S105" s="2656"/>
      <c r="T105" s="2727"/>
      <c r="U105" s="2605"/>
      <c r="V105" s="2749"/>
      <c r="W105" s="1115"/>
      <c r="X105" s="2727"/>
      <c r="Y105" s="2727"/>
    </row>
    <row r="106" spans="1:25" ht="15" customHeight="1" thickBot="1">
      <c r="A106" s="1086"/>
      <c r="B106" s="466" t="s">
        <v>109</v>
      </c>
      <c r="C106" s="1423" t="s">
        <v>41</v>
      </c>
      <c r="D106" s="2303"/>
      <c r="E106" s="1424"/>
      <c r="F106" s="1424"/>
      <c r="G106" s="1424"/>
      <c r="H106" s="343"/>
      <c r="I106" s="565" t="e">
        <f>ROUND(H105*G105/G106,2)</f>
        <v>#DIV/0!</v>
      </c>
      <c r="J106" s="362" t="s">
        <v>39</v>
      </c>
      <c r="K106" s="1362"/>
      <c r="L106" s="417">
        <f>IF(OR(ISBLANK(K106),K106=0,H105=0,ISBLANK(H105)),,ROUND(K106+$L$5,2))</f>
        <v>0</v>
      </c>
      <c r="M106" s="471" t="e">
        <f>ROUND(I106*L106,2)</f>
        <v>#DIV/0!</v>
      </c>
      <c r="N106" s="3793" t="e">
        <f>ROUND(L106/G106,4)</f>
        <v>#DIV/0!</v>
      </c>
      <c r="O106" s="1644"/>
      <c r="P106" s="425"/>
      <c r="Q106" s="1712"/>
      <c r="R106" s="849"/>
      <c r="S106" s="2597"/>
      <c r="T106" s="2599"/>
      <c r="U106" s="2599"/>
      <c r="V106" s="2737"/>
      <c r="W106" s="2599"/>
      <c r="X106" s="2599"/>
      <c r="Y106" s="2599"/>
    </row>
    <row r="107" spans="1:25" ht="15" customHeight="1">
      <c r="A107" s="2218">
        <v>14022</v>
      </c>
      <c r="B107" s="478" t="s">
        <v>110</v>
      </c>
      <c r="C107" s="1354" t="s">
        <v>40</v>
      </c>
      <c r="D107" s="2269"/>
      <c r="E107" s="1364"/>
      <c r="F107" s="281" t="s">
        <v>56</v>
      </c>
      <c r="G107" s="1365">
        <v>30</v>
      </c>
      <c r="H107" s="4833">
        <v>30</v>
      </c>
      <c r="I107" s="397"/>
      <c r="J107" s="282"/>
      <c r="K107" s="1236"/>
      <c r="L107" s="537"/>
      <c r="M107" s="1210"/>
      <c r="N107" s="3778"/>
      <c r="O107" s="2700"/>
      <c r="P107" s="2701"/>
      <c r="Q107" s="3699"/>
      <c r="R107" s="2557"/>
      <c r="S107" s="2658"/>
      <c r="T107" s="2605"/>
      <c r="U107" s="2605"/>
      <c r="V107" s="2749"/>
      <c r="W107" s="2605"/>
      <c r="X107" s="2605"/>
      <c r="Y107" s="2605"/>
    </row>
    <row r="108" spans="1:25" ht="15" customHeight="1" thickBot="1">
      <c r="A108" s="416"/>
      <c r="B108" s="901" t="s">
        <v>111</v>
      </c>
      <c r="C108" s="1423" t="s">
        <v>41</v>
      </c>
      <c r="D108" s="2303"/>
      <c r="E108" s="1424"/>
      <c r="F108" s="1424"/>
      <c r="G108" s="1424"/>
      <c r="H108" s="343"/>
      <c r="I108" s="565" t="e">
        <f>ROUND(H107*G107/G108,2)</f>
        <v>#DIV/0!</v>
      </c>
      <c r="J108" s="362" t="s">
        <v>39</v>
      </c>
      <c r="K108" s="1362"/>
      <c r="L108" s="417">
        <f>IF(OR(ISBLANK(K108),K108=0,H107=0,ISBLANK(H107)),,ROUND(K108+$L$5,2))</f>
        <v>0</v>
      </c>
      <c r="M108" s="471" t="e">
        <f>ROUND(I108*L108,2)</f>
        <v>#DIV/0!</v>
      </c>
      <c r="N108" s="3793" t="e">
        <f>ROUND(L108/G108,4)</f>
        <v>#DIV/0!</v>
      </c>
      <c r="O108" s="2425"/>
      <c r="P108" s="2492"/>
      <c r="Q108" s="2421"/>
      <c r="R108" s="849"/>
      <c r="S108" s="2597"/>
      <c r="T108" s="2599"/>
      <c r="U108" s="2599"/>
      <c r="V108" s="2737"/>
      <c r="W108" s="2599"/>
      <c r="X108" s="2599"/>
      <c r="Y108" s="2599"/>
    </row>
    <row r="109" spans="1:25" ht="15" customHeight="1">
      <c r="A109" s="263"/>
      <c r="B109" s="920"/>
      <c r="C109" s="5599"/>
      <c r="D109" s="5600"/>
      <c r="E109" s="1181"/>
      <c r="F109" s="1181"/>
      <c r="G109" s="1181"/>
      <c r="H109" s="5601"/>
      <c r="I109" s="1479"/>
      <c r="J109" s="5602"/>
      <c r="K109" s="5603"/>
      <c r="L109" s="5604"/>
      <c r="M109" s="3764"/>
      <c r="N109" s="5605"/>
      <c r="O109" s="5606"/>
      <c r="P109" s="5607"/>
      <c r="Q109" s="5608"/>
      <c r="R109" s="5609"/>
      <c r="S109" s="5610"/>
      <c r="T109" s="5611"/>
      <c r="U109" s="5611"/>
      <c r="V109" s="4175"/>
      <c r="W109" s="5611"/>
      <c r="X109" s="5611"/>
      <c r="Y109" s="5611"/>
    </row>
    <row r="110" spans="1:25" ht="15" customHeight="1" thickBot="1">
      <c r="A110" s="1086"/>
      <c r="B110" s="466"/>
      <c r="C110" s="5593"/>
      <c r="D110" s="5595"/>
      <c r="E110" s="1031"/>
      <c r="F110" s="1031"/>
      <c r="G110" s="1031"/>
      <c r="H110" s="343"/>
      <c r="I110" s="565"/>
      <c r="J110" s="776"/>
      <c r="K110" s="5596"/>
      <c r="L110" s="2793"/>
      <c r="M110" s="471"/>
      <c r="N110" s="3793"/>
      <c r="O110" s="5597"/>
      <c r="P110" s="5594"/>
      <c r="Q110" s="5598"/>
      <c r="R110" s="849"/>
      <c r="S110" s="2598"/>
      <c r="T110" s="2599"/>
      <c r="U110" s="2599"/>
      <c r="V110" s="2737"/>
      <c r="W110" s="2599"/>
      <c r="X110" s="2599"/>
      <c r="Y110" s="2599"/>
    </row>
    <row r="111" spans="1:25" ht="15" customHeight="1" thickBot="1">
      <c r="A111" s="416"/>
      <c r="B111" s="901"/>
      <c r="C111" s="1506"/>
      <c r="D111" s="495"/>
      <c r="E111" s="536"/>
      <c r="F111" s="536"/>
      <c r="G111" s="1094"/>
      <c r="H111" s="978"/>
      <c r="I111" s="954"/>
      <c r="J111" s="673" t="s">
        <v>48</v>
      </c>
      <c r="K111" s="1431"/>
      <c r="L111" s="1432"/>
      <c r="M111" s="364">
        <f>SUMIF(M10:M110,"&gt;0")</f>
        <v>115449.5</v>
      </c>
      <c r="N111" s="3799"/>
      <c r="O111" s="495"/>
      <c r="P111" s="1506"/>
      <c r="Q111" s="495"/>
      <c r="R111" s="495"/>
      <c r="S111" s="495"/>
      <c r="T111" s="495"/>
      <c r="U111" s="495"/>
      <c r="V111" s="495"/>
      <c r="W111" s="495"/>
      <c r="X111" s="495"/>
      <c r="Y111" s="495"/>
    </row>
  </sheetData>
  <sheetProtection selectLockedCells="1"/>
  <customSheetViews>
    <customSheetView guid="{F8F3C058-0B72-45B1-9471-FD232B18A87C}" showPageBreaks="1">
      <pane ySplit="9" topLeftCell="A10" activePane="bottomLeft" state="frozen"/>
      <selection pane="bottomLeft" activeCell="M112" sqref="M112"/>
      <rowBreaks count="2" manualBreakCount="2">
        <brk id="46" max="16383" man="1"/>
        <brk id="78"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showPageBreaks="1" fitToPage="1">
      <selection activeCell="O11" sqref="O11"/>
      <pageMargins left="0" right="0" top="0" bottom="0" header="0" footer="0"/>
      <pageSetup scale="92" fitToHeight="0" orientation="landscape" r:id="rId3"/>
      <headerFooter>
        <oddHeader>&amp;C&amp;16South Carolina Purchasing Alliance Lot A
&amp;R&amp;12&amp;A
2014</oddHeader>
      </headerFooter>
    </customSheetView>
  </customSheetViews>
  <mergeCells count="9">
    <mergeCell ref="B1:M1"/>
    <mergeCell ref="B2:C2"/>
    <mergeCell ref="F2:M2"/>
    <mergeCell ref="Q5:Q7"/>
    <mergeCell ref="B104:G104"/>
    <mergeCell ref="F3:N3"/>
    <mergeCell ref="F4:N4"/>
    <mergeCell ref="G5:K5"/>
    <mergeCell ref="P5:P7"/>
  </mergeCells>
  <conditionalFormatting sqref="H70 H78 H34:H35 H37:H38 H20:H21 H14:H15 H11:H12 H25 H44:H46 H48:H50 H55:H57 H59:H63 H27:H29 H31:H32 H96 H106 H81:H82 H88 H42 H84 H108:H111">
    <cfRule type="cellIs" dxfId="309" priority="102" stopIfTrue="1" operator="equal">
      <formula>0</formula>
    </cfRule>
  </conditionalFormatting>
  <conditionalFormatting sqref="H70 H78 H34:H35 H37:H38 H20:H21 H14:H15 H11:H12 H25 H44:H46 H48:H50 H55:H57 H59:H63 H27:H29 H31:H32 H96 H106 H81:H82 H88 H42 H84 H108:H111">
    <cfRule type="cellIs" dxfId="308" priority="101" stopIfTrue="1" operator="equal">
      <formula>0</formula>
    </cfRule>
  </conditionalFormatting>
  <conditionalFormatting sqref="H95">
    <cfRule type="cellIs" dxfId="307" priority="16" stopIfTrue="1" operator="equal">
      <formula>0</formula>
    </cfRule>
  </conditionalFormatting>
  <conditionalFormatting sqref="H95">
    <cfRule type="cellIs" dxfId="306" priority="15" stopIfTrue="1" operator="equal">
      <formula>0</formula>
    </cfRule>
  </conditionalFormatting>
  <conditionalFormatting sqref="H58">
    <cfRule type="cellIs" dxfId="305" priority="14" stopIfTrue="1" operator="equal">
      <formula>0</formula>
    </cfRule>
  </conditionalFormatting>
  <conditionalFormatting sqref="H58">
    <cfRule type="cellIs" dxfId="304" priority="13" stopIfTrue="1" operator="equal">
      <formula>0</formula>
    </cfRule>
  </conditionalFormatting>
  <conditionalFormatting sqref="U10">
    <cfRule type="cellIs" dxfId="303" priority="12" stopIfTrue="1" operator="equal">
      <formula>0</formula>
    </cfRule>
  </conditionalFormatting>
  <conditionalFormatting sqref="U10">
    <cfRule type="cellIs" dxfId="302" priority="11" stopIfTrue="1" operator="equal">
      <formula>0</formula>
    </cfRule>
  </conditionalFormatting>
  <conditionalFormatting sqref="H40:H41">
    <cfRule type="cellIs" dxfId="301" priority="2" stopIfTrue="1" operator="equal">
      <formula>0</formula>
    </cfRule>
  </conditionalFormatting>
  <conditionalFormatting sqref="H40:H41">
    <cfRule type="cellIs" dxfId="300" priority="1" stopIfTrue="1" operator="equal">
      <formula>0</formula>
    </cfRule>
  </conditionalFormatting>
  <hyperlinks>
    <hyperlink ref="C4" location="'Recap Sheet'!B1" tooltip="Click here to return to recap sheet" display="Return to Recap Sheet" xr:uid="{00000000-0004-0000-0900-000000000000}"/>
  </hyperlinks>
  <pageMargins left="0.25" right="0.25" top="0.75" bottom="0.75" header="0.3" footer="0.3"/>
  <pageSetup paperSize="5" scale="64" fitToHeight="0" orientation="landscape" useFirstPageNumber="1" r:id="rId4"/>
  <headerFooter scaleWithDoc="0"/>
  <rowBreaks count="2" manualBreakCount="2">
    <brk id="46" max="16383" man="1"/>
    <brk id="78" max="16383" man="1"/>
  </rowBreaks>
  <drawing r:id="rId5"/>
  <legacyDrawing r:id="rId6"/>
  <mc:AlternateContent xmlns:mc="http://schemas.openxmlformats.org/markup-compatibility/2006">
    <mc:Choice Requires="x14">
      <controls>
        <mc:AlternateContent xmlns:mc="http://schemas.openxmlformats.org/markup-compatibility/2006">
          <mc:Choice Requires="x14">
            <control shapeId="67585" r:id="rId7" name="Button 1">
              <controlPr defaultSize="0" print="0" autoFill="0" autoPict="0" macro="[0]!VersatileDisplayWorksheetPopup">
                <anchor moveWithCells="1">
                  <from>
                    <xdr:col>12</xdr:col>
                    <xdr:colOff>571500</xdr:colOff>
                    <xdr:row>0</xdr:row>
                    <xdr:rowOff>161925</xdr:rowOff>
                  </from>
                  <to>
                    <xdr:col>13</xdr:col>
                    <xdr:colOff>466725</xdr:colOff>
                    <xdr:row>2</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tabColor theme="7" tint="0.39997558519241921"/>
  </sheetPr>
  <dimension ref="A1:Y77"/>
  <sheetViews>
    <sheetView zoomScaleNormal="100" workbookViewId="0">
      <pane ySplit="9" topLeftCell="A67" activePane="bottomLeft" state="frozen"/>
      <selection activeCell="H80" sqref="H80"/>
      <selection pane="bottomLeft" activeCell="H68" sqref="H68"/>
    </sheetView>
  </sheetViews>
  <sheetFormatPr defaultColWidth="11.42578125" defaultRowHeight="15" customHeight="1"/>
  <cols>
    <col min="1" max="1" width="7.28515625" style="55" customWidth="1"/>
    <col min="2" max="2" width="52.7109375" style="55" customWidth="1"/>
    <col min="3" max="3" width="28.42578125" style="55" customWidth="1"/>
    <col min="4" max="4" width="13" style="55" customWidth="1"/>
    <col min="5" max="5" width="7.7109375" style="37" customWidth="1"/>
    <col min="6" max="6" width="8.7109375" style="63" customWidth="1"/>
    <col min="7" max="7" width="5.7109375" style="64" customWidth="1"/>
    <col min="8" max="8" width="6.42578125" style="103" customWidth="1"/>
    <col min="9" max="9" width="6.42578125" style="37" customWidth="1"/>
    <col min="10" max="10" width="3.28515625" style="55" customWidth="1"/>
    <col min="11" max="11" width="6.7109375" style="76" customWidth="1"/>
    <col min="12" max="12" width="7.28515625" style="30" customWidth="1"/>
    <col min="13" max="13" width="9.7109375" style="38" customWidth="1"/>
    <col min="14" max="14" width="7.5703125" style="39" customWidth="1"/>
    <col min="15" max="15" width="11.85546875" style="39" customWidth="1"/>
    <col min="16" max="16" width="9.42578125" style="39" customWidth="1"/>
    <col min="17" max="17" width="7.28515625" style="39" customWidth="1"/>
    <col min="18" max="18" width="9.85546875" style="39" customWidth="1"/>
    <col min="19" max="19" width="8.7109375" style="55" customWidth="1"/>
    <col min="20" max="20" width="10.28515625" style="55" customWidth="1"/>
    <col min="21" max="21" width="8.42578125" style="55" customWidth="1"/>
    <col min="22" max="22" width="4.7109375" style="55" customWidth="1"/>
    <col min="23" max="23" width="7.42578125" style="55" customWidth="1"/>
    <col min="24" max="24" width="7.28515625" style="55" customWidth="1"/>
    <col min="25" max="256" width="11.42578125" style="55"/>
    <col min="257" max="257" width="3.85546875" style="55" customWidth="1"/>
    <col min="258" max="258" width="49.7109375" style="55" customWidth="1"/>
    <col min="259" max="259" width="29.42578125" style="55" customWidth="1"/>
    <col min="260" max="260" width="6.28515625" style="55" customWidth="1"/>
    <col min="261" max="261" width="4.28515625" style="55" customWidth="1"/>
    <col min="262" max="262" width="6.42578125" style="55" customWidth="1"/>
    <col min="263" max="263" width="3.28515625" style="55" customWidth="1"/>
    <col min="264" max="264" width="6" style="55" customWidth="1"/>
    <col min="265" max="265" width="5.7109375" style="55" bestFit="1" customWidth="1"/>
    <col min="266" max="266" width="7" style="55" customWidth="1"/>
    <col min="267" max="267" width="5.42578125" style="55" customWidth="1"/>
    <col min="268" max="268" width="5" style="55" customWidth="1"/>
    <col min="269" max="269" width="6" style="55" bestFit="1" customWidth="1"/>
    <col min="270" max="270" width="6.140625" style="55" customWidth="1"/>
    <col min="271" max="271" width="16.5703125" style="55" customWidth="1"/>
    <col min="272" max="512" width="11.42578125" style="55"/>
    <col min="513" max="513" width="3.85546875" style="55" customWidth="1"/>
    <col min="514" max="514" width="49.7109375" style="55" customWidth="1"/>
    <col min="515" max="515" width="29.42578125" style="55" customWidth="1"/>
    <col min="516" max="516" width="6.28515625" style="55" customWidth="1"/>
    <col min="517" max="517" width="4.28515625" style="55" customWidth="1"/>
    <col min="518" max="518" width="6.42578125" style="55" customWidth="1"/>
    <col min="519" max="519" width="3.28515625" style="55" customWidth="1"/>
    <col min="520" max="520" width="6" style="55" customWidth="1"/>
    <col min="521" max="521" width="5.7109375" style="55" bestFit="1" customWidth="1"/>
    <col min="522" max="522" width="7" style="55" customWidth="1"/>
    <col min="523" max="523" width="5.42578125" style="55" customWidth="1"/>
    <col min="524" max="524" width="5" style="55" customWidth="1"/>
    <col min="525" max="525" width="6" style="55" bestFit="1" customWidth="1"/>
    <col min="526" max="526" width="6.140625" style="55" customWidth="1"/>
    <col min="527" max="527" width="16.5703125" style="55" customWidth="1"/>
    <col min="528" max="768" width="11.42578125" style="55"/>
    <col min="769" max="769" width="3.85546875" style="55" customWidth="1"/>
    <col min="770" max="770" width="49.7109375" style="55" customWidth="1"/>
    <col min="771" max="771" width="29.42578125" style="55" customWidth="1"/>
    <col min="772" max="772" width="6.28515625" style="55" customWidth="1"/>
    <col min="773" max="773" width="4.28515625" style="55" customWidth="1"/>
    <col min="774" max="774" width="6.42578125" style="55" customWidth="1"/>
    <col min="775" max="775" width="3.28515625" style="55" customWidth="1"/>
    <col min="776" max="776" width="6" style="55" customWidth="1"/>
    <col min="777" max="777" width="5.7109375" style="55" bestFit="1" customWidth="1"/>
    <col min="778" max="778" width="7" style="55" customWidth="1"/>
    <col min="779" max="779" width="5.42578125" style="55" customWidth="1"/>
    <col min="780" max="780" width="5" style="55" customWidth="1"/>
    <col min="781" max="781" width="6" style="55" bestFit="1" customWidth="1"/>
    <col min="782" max="782" width="6.140625" style="55" customWidth="1"/>
    <col min="783" max="783" width="16.5703125" style="55" customWidth="1"/>
    <col min="784" max="1024" width="11.42578125" style="55"/>
    <col min="1025" max="1025" width="3.85546875" style="55" customWidth="1"/>
    <col min="1026" max="1026" width="49.7109375" style="55" customWidth="1"/>
    <col min="1027" max="1027" width="29.42578125" style="55" customWidth="1"/>
    <col min="1028" max="1028" width="6.28515625" style="55" customWidth="1"/>
    <col min="1029" max="1029" width="4.28515625" style="55" customWidth="1"/>
    <col min="1030" max="1030" width="6.42578125" style="55" customWidth="1"/>
    <col min="1031" max="1031" width="3.28515625" style="55" customWidth="1"/>
    <col min="1032" max="1032" width="6" style="55" customWidth="1"/>
    <col min="1033" max="1033" width="5.7109375" style="55" bestFit="1" customWidth="1"/>
    <col min="1034" max="1034" width="7" style="55" customWidth="1"/>
    <col min="1035" max="1035" width="5.42578125" style="55" customWidth="1"/>
    <col min="1036" max="1036" width="5" style="55" customWidth="1"/>
    <col min="1037" max="1037" width="6" style="55" bestFit="1" customWidth="1"/>
    <col min="1038" max="1038" width="6.140625" style="55" customWidth="1"/>
    <col min="1039" max="1039" width="16.5703125" style="55" customWidth="1"/>
    <col min="1040" max="1280" width="11.42578125" style="55"/>
    <col min="1281" max="1281" width="3.85546875" style="55" customWidth="1"/>
    <col min="1282" max="1282" width="49.7109375" style="55" customWidth="1"/>
    <col min="1283" max="1283" width="29.42578125" style="55" customWidth="1"/>
    <col min="1284" max="1284" width="6.28515625" style="55" customWidth="1"/>
    <col min="1285" max="1285" width="4.28515625" style="55" customWidth="1"/>
    <col min="1286" max="1286" width="6.42578125" style="55" customWidth="1"/>
    <col min="1287" max="1287" width="3.28515625" style="55" customWidth="1"/>
    <col min="1288" max="1288" width="6" style="55" customWidth="1"/>
    <col min="1289" max="1289" width="5.7109375" style="55" bestFit="1" customWidth="1"/>
    <col min="1290" max="1290" width="7" style="55" customWidth="1"/>
    <col min="1291" max="1291" width="5.42578125" style="55" customWidth="1"/>
    <col min="1292" max="1292" width="5" style="55" customWidth="1"/>
    <col min="1293" max="1293" width="6" style="55" bestFit="1" customWidth="1"/>
    <col min="1294" max="1294" width="6.140625" style="55" customWidth="1"/>
    <col min="1295" max="1295" width="16.5703125" style="55" customWidth="1"/>
    <col min="1296" max="1536" width="11.42578125" style="55"/>
    <col min="1537" max="1537" width="3.85546875" style="55" customWidth="1"/>
    <col min="1538" max="1538" width="49.7109375" style="55" customWidth="1"/>
    <col min="1539" max="1539" width="29.42578125" style="55" customWidth="1"/>
    <col min="1540" max="1540" width="6.28515625" style="55" customWidth="1"/>
    <col min="1541" max="1541" width="4.28515625" style="55" customWidth="1"/>
    <col min="1542" max="1542" width="6.42578125" style="55" customWidth="1"/>
    <col min="1543" max="1543" width="3.28515625" style="55" customWidth="1"/>
    <col min="1544" max="1544" width="6" style="55" customWidth="1"/>
    <col min="1545" max="1545" width="5.7109375" style="55" bestFit="1" customWidth="1"/>
    <col min="1546" max="1546" width="7" style="55" customWidth="1"/>
    <col min="1547" max="1547" width="5.42578125" style="55" customWidth="1"/>
    <col min="1548" max="1548" width="5" style="55" customWidth="1"/>
    <col min="1549" max="1549" width="6" style="55" bestFit="1" customWidth="1"/>
    <col min="1550" max="1550" width="6.140625" style="55" customWidth="1"/>
    <col min="1551" max="1551" width="16.5703125" style="55" customWidth="1"/>
    <col min="1552" max="1792" width="11.42578125" style="55"/>
    <col min="1793" max="1793" width="3.85546875" style="55" customWidth="1"/>
    <col min="1794" max="1794" width="49.7109375" style="55" customWidth="1"/>
    <col min="1795" max="1795" width="29.42578125" style="55" customWidth="1"/>
    <col min="1796" max="1796" width="6.28515625" style="55" customWidth="1"/>
    <col min="1797" max="1797" width="4.28515625" style="55" customWidth="1"/>
    <col min="1798" max="1798" width="6.42578125" style="55" customWidth="1"/>
    <col min="1799" max="1799" width="3.28515625" style="55" customWidth="1"/>
    <col min="1800" max="1800" width="6" style="55" customWidth="1"/>
    <col min="1801" max="1801" width="5.7109375" style="55" bestFit="1" customWidth="1"/>
    <col min="1802" max="1802" width="7" style="55" customWidth="1"/>
    <col min="1803" max="1803" width="5.42578125" style="55" customWidth="1"/>
    <col min="1804" max="1804" width="5" style="55" customWidth="1"/>
    <col min="1805" max="1805" width="6" style="55" bestFit="1" customWidth="1"/>
    <col min="1806" max="1806" width="6.140625" style="55" customWidth="1"/>
    <col min="1807" max="1807" width="16.5703125" style="55" customWidth="1"/>
    <col min="1808" max="2048" width="11.42578125" style="55"/>
    <col min="2049" max="2049" width="3.85546875" style="55" customWidth="1"/>
    <col min="2050" max="2050" width="49.7109375" style="55" customWidth="1"/>
    <col min="2051" max="2051" width="29.42578125" style="55" customWidth="1"/>
    <col min="2052" max="2052" width="6.28515625" style="55" customWidth="1"/>
    <col min="2053" max="2053" width="4.28515625" style="55" customWidth="1"/>
    <col min="2054" max="2054" width="6.42578125" style="55" customWidth="1"/>
    <col min="2055" max="2055" width="3.28515625" style="55" customWidth="1"/>
    <col min="2056" max="2056" width="6" style="55" customWidth="1"/>
    <col min="2057" max="2057" width="5.7109375" style="55" bestFit="1" customWidth="1"/>
    <col min="2058" max="2058" width="7" style="55" customWidth="1"/>
    <col min="2059" max="2059" width="5.42578125" style="55" customWidth="1"/>
    <col min="2060" max="2060" width="5" style="55" customWidth="1"/>
    <col min="2061" max="2061" width="6" style="55" bestFit="1" customWidth="1"/>
    <col min="2062" max="2062" width="6.140625" style="55" customWidth="1"/>
    <col min="2063" max="2063" width="16.5703125" style="55" customWidth="1"/>
    <col min="2064" max="2304" width="11.42578125" style="55"/>
    <col min="2305" max="2305" width="3.85546875" style="55" customWidth="1"/>
    <col min="2306" max="2306" width="49.7109375" style="55" customWidth="1"/>
    <col min="2307" max="2307" width="29.42578125" style="55" customWidth="1"/>
    <col min="2308" max="2308" width="6.28515625" style="55" customWidth="1"/>
    <col min="2309" max="2309" width="4.28515625" style="55" customWidth="1"/>
    <col min="2310" max="2310" width="6.42578125" style="55" customWidth="1"/>
    <col min="2311" max="2311" width="3.28515625" style="55" customWidth="1"/>
    <col min="2312" max="2312" width="6" style="55" customWidth="1"/>
    <col min="2313" max="2313" width="5.7109375" style="55" bestFit="1" customWidth="1"/>
    <col min="2314" max="2314" width="7" style="55" customWidth="1"/>
    <col min="2315" max="2315" width="5.42578125" style="55" customWidth="1"/>
    <col min="2316" max="2316" width="5" style="55" customWidth="1"/>
    <col min="2317" max="2317" width="6" style="55" bestFit="1" customWidth="1"/>
    <col min="2318" max="2318" width="6.140625" style="55" customWidth="1"/>
    <col min="2319" max="2319" width="16.5703125" style="55" customWidth="1"/>
    <col min="2320" max="2560" width="11.42578125" style="55"/>
    <col min="2561" max="2561" width="3.85546875" style="55" customWidth="1"/>
    <col min="2562" max="2562" width="49.7109375" style="55" customWidth="1"/>
    <col min="2563" max="2563" width="29.42578125" style="55" customWidth="1"/>
    <col min="2564" max="2564" width="6.28515625" style="55" customWidth="1"/>
    <col min="2565" max="2565" width="4.28515625" style="55" customWidth="1"/>
    <col min="2566" max="2566" width="6.42578125" style="55" customWidth="1"/>
    <col min="2567" max="2567" width="3.28515625" style="55" customWidth="1"/>
    <col min="2568" max="2568" width="6" style="55" customWidth="1"/>
    <col min="2569" max="2569" width="5.7109375" style="55" bestFit="1" customWidth="1"/>
    <col min="2570" max="2570" width="7" style="55" customWidth="1"/>
    <col min="2571" max="2571" width="5.42578125" style="55" customWidth="1"/>
    <col min="2572" max="2572" width="5" style="55" customWidth="1"/>
    <col min="2573" max="2573" width="6" style="55" bestFit="1" customWidth="1"/>
    <col min="2574" max="2574" width="6.140625" style="55" customWidth="1"/>
    <col min="2575" max="2575" width="16.5703125" style="55" customWidth="1"/>
    <col min="2576" max="2816" width="11.42578125" style="55"/>
    <col min="2817" max="2817" width="3.85546875" style="55" customWidth="1"/>
    <col min="2818" max="2818" width="49.7109375" style="55" customWidth="1"/>
    <col min="2819" max="2819" width="29.42578125" style="55" customWidth="1"/>
    <col min="2820" max="2820" width="6.28515625" style="55" customWidth="1"/>
    <col min="2821" max="2821" width="4.28515625" style="55" customWidth="1"/>
    <col min="2822" max="2822" width="6.42578125" style="55" customWidth="1"/>
    <col min="2823" max="2823" width="3.28515625" style="55" customWidth="1"/>
    <col min="2824" max="2824" width="6" style="55" customWidth="1"/>
    <col min="2825" max="2825" width="5.7109375" style="55" bestFit="1" customWidth="1"/>
    <col min="2826" max="2826" width="7" style="55" customWidth="1"/>
    <col min="2827" max="2827" width="5.42578125" style="55" customWidth="1"/>
    <col min="2828" max="2828" width="5" style="55" customWidth="1"/>
    <col min="2829" max="2829" width="6" style="55" bestFit="1" customWidth="1"/>
    <col min="2830" max="2830" width="6.140625" style="55" customWidth="1"/>
    <col min="2831" max="2831" width="16.5703125" style="55" customWidth="1"/>
    <col min="2832" max="3072" width="11.42578125" style="55"/>
    <col min="3073" max="3073" width="3.85546875" style="55" customWidth="1"/>
    <col min="3074" max="3074" width="49.7109375" style="55" customWidth="1"/>
    <col min="3075" max="3075" width="29.42578125" style="55" customWidth="1"/>
    <col min="3076" max="3076" width="6.28515625" style="55" customWidth="1"/>
    <col min="3077" max="3077" width="4.28515625" style="55" customWidth="1"/>
    <col min="3078" max="3078" width="6.42578125" style="55" customWidth="1"/>
    <col min="3079" max="3079" width="3.28515625" style="55" customWidth="1"/>
    <col min="3080" max="3080" width="6" style="55" customWidth="1"/>
    <col min="3081" max="3081" width="5.7109375" style="55" bestFit="1" customWidth="1"/>
    <col min="3082" max="3082" width="7" style="55" customWidth="1"/>
    <col min="3083" max="3083" width="5.42578125" style="55" customWidth="1"/>
    <col min="3084" max="3084" width="5" style="55" customWidth="1"/>
    <col min="3085" max="3085" width="6" style="55" bestFit="1" customWidth="1"/>
    <col min="3086" max="3086" width="6.140625" style="55" customWidth="1"/>
    <col min="3087" max="3087" width="16.5703125" style="55" customWidth="1"/>
    <col min="3088" max="3328" width="11.42578125" style="55"/>
    <col min="3329" max="3329" width="3.85546875" style="55" customWidth="1"/>
    <col min="3330" max="3330" width="49.7109375" style="55" customWidth="1"/>
    <col min="3331" max="3331" width="29.42578125" style="55" customWidth="1"/>
    <col min="3332" max="3332" width="6.28515625" style="55" customWidth="1"/>
    <col min="3333" max="3333" width="4.28515625" style="55" customWidth="1"/>
    <col min="3334" max="3334" width="6.42578125" style="55" customWidth="1"/>
    <col min="3335" max="3335" width="3.28515625" style="55" customWidth="1"/>
    <col min="3336" max="3336" width="6" style="55" customWidth="1"/>
    <col min="3337" max="3337" width="5.7109375" style="55" bestFit="1" customWidth="1"/>
    <col min="3338" max="3338" width="7" style="55" customWidth="1"/>
    <col min="3339" max="3339" width="5.42578125" style="55" customWidth="1"/>
    <col min="3340" max="3340" width="5" style="55" customWidth="1"/>
    <col min="3341" max="3341" width="6" style="55" bestFit="1" customWidth="1"/>
    <col min="3342" max="3342" width="6.140625" style="55" customWidth="1"/>
    <col min="3343" max="3343" width="16.5703125" style="55" customWidth="1"/>
    <col min="3344" max="3584" width="11.42578125" style="55"/>
    <col min="3585" max="3585" width="3.85546875" style="55" customWidth="1"/>
    <col min="3586" max="3586" width="49.7109375" style="55" customWidth="1"/>
    <col min="3587" max="3587" width="29.42578125" style="55" customWidth="1"/>
    <col min="3588" max="3588" width="6.28515625" style="55" customWidth="1"/>
    <col min="3589" max="3589" width="4.28515625" style="55" customWidth="1"/>
    <col min="3590" max="3590" width="6.42578125" style="55" customWidth="1"/>
    <col min="3591" max="3591" width="3.28515625" style="55" customWidth="1"/>
    <col min="3592" max="3592" width="6" style="55" customWidth="1"/>
    <col min="3593" max="3593" width="5.7109375" style="55" bestFit="1" customWidth="1"/>
    <col min="3594" max="3594" width="7" style="55" customWidth="1"/>
    <col min="3595" max="3595" width="5.42578125" style="55" customWidth="1"/>
    <col min="3596" max="3596" width="5" style="55" customWidth="1"/>
    <col min="3597" max="3597" width="6" style="55" bestFit="1" customWidth="1"/>
    <col min="3598" max="3598" width="6.140625" style="55" customWidth="1"/>
    <col min="3599" max="3599" width="16.5703125" style="55" customWidth="1"/>
    <col min="3600" max="3840" width="11.42578125" style="55"/>
    <col min="3841" max="3841" width="3.85546875" style="55" customWidth="1"/>
    <col min="3842" max="3842" width="49.7109375" style="55" customWidth="1"/>
    <col min="3843" max="3843" width="29.42578125" style="55" customWidth="1"/>
    <col min="3844" max="3844" width="6.28515625" style="55" customWidth="1"/>
    <col min="3845" max="3845" width="4.28515625" style="55" customWidth="1"/>
    <col min="3846" max="3846" width="6.42578125" style="55" customWidth="1"/>
    <col min="3847" max="3847" width="3.28515625" style="55" customWidth="1"/>
    <col min="3848" max="3848" width="6" style="55" customWidth="1"/>
    <col min="3849" max="3849" width="5.7109375" style="55" bestFit="1" customWidth="1"/>
    <col min="3850" max="3850" width="7" style="55" customWidth="1"/>
    <col min="3851" max="3851" width="5.42578125" style="55" customWidth="1"/>
    <col min="3852" max="3852" width="5" style="55" customWidth="1"/>
    <col min="3853" max="3853" width="6" style="55" bestFit="1" customWidth="1"/>
    <col min="3854" max="3854" width="6.140625" style="55" customWidth="1"/>
    <col min="3855" max="3855" width="16.5703125" style="55" customWidth="1"/>
    <col min="3856" max="4096" width="11.42578125" style="55"/>
    <col min="4097" max="4097" width="3.85546875" style="55" customWidth="1"/>
    <col min="4098" max="4098" width="49.7109375" style="55" customWidth="1"/>
    <col min="4099" max="4099" width="29.42578125" style="55" customWidth="1"/>
    <col min="4100" max="4100" width="6.28515625" style="55" customWidth="1"/>
    <col min="4101" max="4101" width="4.28515625" style="55" customWidth="1"/>
    <col min="4102" max="4102" width="6.42578125" style="55" customWidth="1"/>
    <col min="4103" max="4103" width="3.28515625" style="55" customWidth="1"/>
    <col min="4104" max="4104" width="6" style="55" customWidth="1"/>
    <col min="4105" max="4105" width="5.7109375" style="55" bestFit="1" customWidth="1"/>
    <col min="4106" max="4106" width="7" style="55" customWidth="1"/>
    <col min="4107" max="4107" width="5.42578125" style="55" customWidth="1"/>
    <col min="4108" max="4108" width="5" style="55" customWidth="1"/>
    <col min="4109" max="4109" width="6" style="55" bestFit="1" customWidth="1"/>
    <col min="4110" max="4110" width="6.140625" style="55" customWidth="1"/>
    <col min="4111" max="4111" width="16.5703125" style="55" customWidth="1"/>
    <col min="4112" max="4352" width="11.42578125" style="55"/>
    <col min="4353" max="4353" width="3.85546875" style="55" customWidth="1"/>
    <col min="4354" max="4354" width="49.7109375" style="55" customWidth="1"/>
    <col min="4355" max="4355" width="29.42578125" style="55" customWidth="1"/>
    <col min="4356" max="4356" width="6.28515625" style="55" customWidth="1"/>
    <col min="4357" max="4357" width="4.28515625" style="55" customWidth="1"/>
    <col min="4358" max="4358" width="6.42578125" style="55" customWidth="1"/>
    <col min="4359" max="4359" width="3.28515625" style="55" customWidth="1"/>
    <col min="4360" max="4360" width="6" style="55" customWidth="1"/>
    <col min="4361" max="4361" width="5.7109375" style="55" bestFit="1" customWidth="1"/>
    <col min="4362" max="4362" width="7" style="55" customWidth="1"/>
    <col min="4363" max="4363" width="5.42578125" style="55" customWidth="1"/>
    <col min="4364" max="4364" width="5" style="55" customWidth="1"/>
    <col min="4365" max="4365" width="6" style="55" bestFit="1" customWidth="1"/>
    <col min="4366" max="4366" width="6.140625" style="55" customWidth="1"/>
    <col min="4367" max="4367" width="16.5703125" style="55" customWidth="1"/>
    <col min="4368" max="4608" width="11.42578125" style="55"/>
    <col min="4609" max="4609" width="3.85546875" style="55" customWidth="1"/>
    <col min="4610" max="4610" width="49.7109375" style="55" customWidth="1"/>
    <col min="4611" max="4611" width="29.42578125" style="55" customWidth="1"/>
    <col min="4612" max="4612" width="6.28515625" style="55" customWidth="1"/>
    <col min="4613" max="4613" width="4.28515625" style="55" customWidth="1"/>
    <col min="4614" max="4614" width="6.42578125" style="55" customWidth="1"/>
    <col min="4615" max="4615" width="3.28515625" style="55" customWidth="1"/>
    <col min="4616" max="4616" width="6" style="55" customWidth="1"/>
    <col min="4617" max="4617" width="5.7109375" style="55" bestFit="1" customWidth="1"/>
    <col min="4618" max="4618" width="7" style="55" customWidth="1"/>
    <col min="4619" max="4619" width="5.42578125" style="55" customWidth="1"/>
    <col min="4620" max="4620" width="5" style="55" customWidth="1"/>
    <col min="4621" max="4621" width="6" style="55" bestFit="1" customWidth="1"/>
    <col min="4622" max="4622" width="6.140625" style="55" customWidth="1"/>
    <col min="4623" max="4623" width="16.5703125" style="55" customWidth="1"/>
    <col min="4624" max="4864" width="11.42578125" style="55"/>
    <col min="4865" max="4865" width="3.85546875" style="55" customWidth="1"/>
    <col min="4866" max="4866" width="49.7109375" style="55" customWidth="1"/>
    <col min="4867" max="4867" width="29.42578125" style="55" customWidth="1"/>
    <col min="4868" max="4868" width="6.28515625" style="55" customWidth="1"/>
    <col min="4869" max="4869" width="4.28515625" style="55" customWidth="1"/>
    <col min="4870" max="4870" width="6.42578125" style="55" customWidth="1"/>
    <col min="4871" max="4871" width="3.28515625" style="55" customWidth="1"/>
    <col min="4872" max="4872" width="6" style="55" customWidth="1"/>
    <col min="4873" max="4873" width="5.7109375" style="55" bestFit="1" customWidth="1"/>
    <col min="4874" max="4874" width="7" style="55" customWidth="1"/>
    <col min="4875" max="4875" width="5.42578125" style="55" customWidth="1"/>
    <col min="4876" max="4876" width="5" style="55" customWidth="1"/>
    <col min="4877" max="4877" width="6" style="55" bestFit="1" customWidth="1"/>
    <col min="4878" max="4878" width="6.140625" style="55" customWidth="1"/>
    <col min="4879" max="4879" width="16.5703125" style="55" customWidth="1"/>
    <col min="4880" max="5120" width="11.42578125" style="55"/>
    <col min="5121" max="5121" width="3.85546875" style="55" customWidth="1"/>
    <col min="5122" max="5122" width="49.7109375" style="55" customWidth="1"/>
    <col min="5123" max="5123" width="29.42578125" style="55" customWidth="1"/>
    <col min="5124" max="5124" width="6.28515625" style="55" customWidth="1"/>
    <col min="5125" max="5125" width="4.28515625" style="55" customWidth="1"/>
    <col min="5126" max="5126" width="6.42578125" style="55" customWidth="1"/>
    <col min="5127" max="5127" width="3.28515625" style="55" customWidth="1"/>
    <col min="5128" max="5128" width="6" style="55" customWidth="1"/>
    <col min="5129" max="5129" width="5.7109375" style="55" bestFit="1" customWidth="1"/>
    <col min="5130" max="5130" width="7" style="55" customWidth="1"/>
    <col min="5131" max="5131" width="5.42578125" style="55" customWidth="1"/>
    <col min="5132" max="5132" width="5" style="55" customWidth="1"/>
    <col min="5133" max="5133" width="6" style="55" bestFit="1" customWidth="1"/>
    <col min="5134" max="5134" width="6.140625" style="55" customWidth="1"/>
    <col min="5135" max="5135" width="16.5703125" style="55" customWidth="1"/>
    <col min="5136" max="5376" width="11.42578125" style="55"/>
    <col min="5377" max="5377" width="3.85546875" style="55" customWidth="1"/>
    <col min="5378" max="5378" width="49.7109375" style="55" customWidth="1"/>
    <col min="5379" max="5379" width="29.42578125" style="55" customWidth="1"/>
    <col min="5380" max="5380" width="6.28515625" style="55" customWidth="1"/>
    <col min="5381" max="5381" width="4.28515625" style="55" customWidth="1"/>
    <col min="5382" max="5382" width="6.42578125" style="55" customWidth="1"/>
    <col min="5383" max="5383" width="3.28515625" style="55" customWidth="1"/>
    <col min="5384" max="5384" width="6" style="55" customWidth="1"/>
    <col min="5385" max="5385" width="5.7109375" style="55" bestFit="1" customWidth="1"/>
    <col min="5386" max="5386" width="7" style="55" customWidth="1"/>
    <col min="5387" max="5387" width="5.42578125" style="55" customWidth="1"/>
    <col min="5388" max="5388" width="5" style="55" customWidth="1"/>
    <col min="5389" max="5389" width="6" style="55" bestFit="1" customWidth="1"/>
    <col min="5390" max="5390" width="6.140625" style="55" customWidth="1"/>
    <col min="5391" max="5391" width="16.5703125" style="55" customWidth="1"/>
    <col min="5392" max="5632" width="11.42578125" style="55"/>
    <col min="5633" max="5633" width="3.85546875" style="55" customWidth="1"/>
    <col min="5634" max="5634" width="49.7109375" style="55" customWidth="1"/>
    <col min="5635" max="5635" width="29.42578125" style="55" customWidth="1"/>
    <col min="5636" max="5636" width="6.28515625" style="55" customWidth="1"/>
    <col min="5637" max="5637" width="4.28515625" style="55" customWidth="1"/>
    <col min="5638" max="5638" width="6.42578125" style="55" customWidth="1"/>
    <col min="5639" max="5639" width="3.28515625" style="55" customWidth="1"/>
    <col min="5640" max="5640" width="6" style="55" customWidth="1"/>
    <col min="5641" max="5641" width="5.7109375" style="55" bestFit="1" customWidth="1"/>
    <col min="5642" max="5642" width="7" style="55" customWidth="1"/>
    <col min="5643" max="5643" width="5.42578125" style="55" customWidth="1"/>
    <col min="5644" max="5644" width="5" style="55" customWidth="1"/>
    <col min="5645" max="5645" width="6" style="55" bestFit="1" customWidth="1"/>
    <col min="5646" max="5646" width="6.140625" style="55" customWidth="1"/>
    <col min="5647" max="5647" width="16.5703125" style="55" customWidth="1"/>
    <col min="5648" max="5888" width="11.42578125" style="55"/>
    <col min="5889" max="5889" width="3.85546875" style="55" customWidth="1"/>
    <col min="5890" max="5890" width="49.7109375" style="55" customWidth="1"/>
    <col min="5891" max="5891" width="29.42578125" style="55" customWidth="1"/>
    <col min="5892" max="5892" width="6.28515625" style="55" customWidth="1"/>
    <col min="5893" max="5893" width="4.28515625" style="55" customWidth="1"/>
    <col min="5894" max="5894" width="6.42578125" style="55" customWidth="1"/>
    <col min="5895" max="5895" width="3.28515625" style="55" customWidth="1"/>
    <col min="5896" max="5896" width="6" style="55" customWidth="1"/>
    <col min="5897" max="5897" width="5.7109375" style="55" bestFit="1" customWidth="1"/>
    <col min="5898" max="5898" width="7" style="55" customWidth="1"/>
    <col min="5899" max="5899" width="5.42578125" style="55" customWidth="1"/>
    <col min="5900" max="5900" width="5" style="55" customWidth="1"/>
    <col min="5901" max="5901" width="6" style="55" bestFit="1" customWidth="1"/>
    <col min="5902" max="5902" width="6.140625" style="55" customWidth="1"/>
    <col min="5903" max="5903" width="16.5703125" style="55" customWidth="1"/>
    <col min="5904" max="6144" width="11.42578125" style="55"/>
    <col min="6145" max="6145" width="3.85546875" style="55" customWidth="1"/>
    <col min="6146" max="6146" width="49.7109375" style="55" customWidth="1"/>
    <col min="6147" max="6147" width="29.42578125" style="55" customWidth="1"/>
    <col min="6148" max="6148" width="6.28515625" style="55" customWidth="1"/>
    <col min="6149" max="6149" width="4.28515625" style="55" customWidth="1"/>
    <col min="6150" max="6150" width="6.42578125" style="55" customWidth="1"/>
    <col min="6151" max="6151" width="3.28515625" style="55" customWidth="1"/>
    <col min="6152" max="6152" width="6" style="55" customWidth="1"/>
    <col min="6153" max="6153" width="5.7109375" style="55" bestFit="1" customWidth="1"/>
    <col min="6154" max="6154" width="7" style="55" customWidth="1"/>
    <col min="6155" max="6155" width="5.42578125" style="55" customWidth="1"/>
    <col min="6156" max="6156" width="5" style="55" customWidth="1"/>
    <col min="6157" max="6157" width="6" style="55" bestFit="1" customWidth="1"/>
    <col min="6158" max="6158" width="6.140625" style="55" customWidth="1"/>
    <col min="6159" max="6159" width="16.5703125" style="55" customWidth="1"/>
    <col min="6160" max="6400" width="11.42578125" style="55"/>
    <col min="6401" max="6401" width="3.85546875" style="55" customWidth="1"/>
    <col min="6402" max="6402" width="49.7109375" style="55" customWidth="1"/>
    <col min="6403" max="6403" width="29.42578125" style="55" customWidth="1"/>
    <col min="6404" max="6404" width="6.28515625" style="55" customWidth="1"/>
    <col min="6405" max="6405" width="4.28515625" style="55" customWidth="1"/>
    <col min="6406" max="6406" width="6.42578125" style="55" customWidth="1"/>
    <col min="6407" max="6407" width="3.28515625" style="55" customWidth="1"/>
    <col min="6408" max="6408" width="6" style="55" customWidth="1"/>
    <col min="6409" max="6409" width="5.7109375" style="55" bestFit="1" customWidth="1"/>
    <col min="6410" max="6410" width="7" style="55" customWidth="1"/>
    <col min="6411" max="6411" width="5.42578125" style="55" customWidth="1"/>
    <col min="6412" max="6412" width="5" style="55" customWidth="1"/>
    <col min="6413" max="6413" width="6" style="55" bestFit="1" customWidth="1"/>
    <col min="6414" max="6414" width="6.140625" style="55" customWidth="1"/>
    <col min="6415" max="6415" width="16.5703125" style="55" customWidth="1"/>
    <col min="6416" max="6656" width="11.42578125" style="55"/>
    <col min="6657" max="6657" width="3.85546875" style="55" customWidth="1"/>
    <col min="6658" max="6658" width="49.7109375" style="55" customWidth="1"/>
    <col min="6659" max="6659" width="29.42578125" style="55" customWidth="1"/>
    <col min="6660" max="6660" width="6.28515625" style="55" customWidth="1"/>
    <col min="6661" max="6661" width="4.28515625" style="55" customWidth="1"/>
    <col min="6662" max="6662" width="6.42578125" style="55" customWidth="1"/>
    <col min="6663" max="6663" width="3.28515625" style="55" customWidth="1"/>
    <col min="6664" max="6664" width="6" style="55" customWidth="1"/>
    <col min="6665" max="6665" width="5.7109375" style="55" bestFit="1" customWidth="1"/>
    <col min="6666" max="6666" width="7" style="55" customWidth="1"/>
    <col min="6667" max="6667" width="5.42578125" style="55" customWidth="1"/>
    <col min="6668" max="6668" width="5" style="55" customWidth="1"/>
    <col min="6669" max="6669" width="6" style="55" bestFit="1" customWidth="1"/>
    <col min="6670" max="6670" width="6.140625" style="55" customWidth="1"/>
    <col min="6671" max="6671" width="16.5703125" style="55" customWidth="1"/>
    <col min="6672" max="6912" width="11.42578125" style="55"/>
    <col min="6913" max="6913" width="3.85546875" style="55" customWidth="1"/>
    <col min="6914" max="6914" width="49.7109375" style="55" customWidth="1"/>
    <col min="6915" max="6915" width="29.42578125" style="55" customWidth="1"/>
    <col min="6916" max="6916" width="6.28515625" style="55" customWidth="1"/>
    <col min="6917" max="6917" width="4.28515625" style="55" customWidth="1"/>
    <col min="6918" max="6918" width="6.42578125" style="55" customWidth="1"/>
    <col min="6919" max="6919" width="3.28515625" style="55" customWidth="1"/>
    <col min="6920" max="6920" width="6" style="55" customWidth="1"/>
    <col min="6921" max="6921" width="5.7109375" style="55" bestFit="1" customWidth="1"/>
    <col min="6922" max="6922" width="7" style="55" customWidth="1"/>
    <col min="6923" max="6923" width="5.42578125" style="55" customWidth="1"/>
    <col min="6924" max="6924" width="5" style="55" customWidth="1"/>
    <col min="6925" max="6925" width="6" style="55" bestFit="1" customWidth="1"/>
    <col min="6926" max="6926" width="6.140625" style="55" customWidth="1"/>
    <col min="6927" max="6927" width="16.5703125" style="55" customWidth="1"/>
    <col min="6928" max="7168" width="11.42578125" style="55"/>
    <col min="7169" max="7169" width="3.85546875" style="55" customWidth="1"/>
    <col min="7170" max="7170" width="49.7109375" style="55" customWidth="1"/>
    <col min="7171" max="7171" width="29.42578125" style="55" customWidth="1"/>
    <col min="7172" max="7172" width="6.28515625" style="55" customWidth="1"/>
    <col min="7173" max="7173" width="4.28515625" style="55" customWidth="1"/>
    <col min="7174" max="7174" width="6.42578125" style="55" customWidth="1"/>
    <col min="7175" max="7175" width="3.28515625" style="55" customWidth="1"/>
    <col min="7176" max="7176" width="6" style="55" customWidth="1"/>
    <col min="7177" max="7177" width="5.7109375" style="55" bestFit="1" customWidth="1"/>
    <col min="7178" max="7178" width="7" style="55" customWidth="1"/>
    <col min="7179" max="7179" width="5.42578125" style="55" customWidth="1"/>
    <col min="7180" max="7180" width="5" style="55" customWidth="1"/>
    <col min="7181" max="7181" width="6" style="55" bestFit="1" customWidth="1"/>
    <col min="7182" max="7182" width="6.140625" style="55" customWidth="1"/>
    <col min="7183" max="7183" width="16.5703125" style="55" customWidth="1"/>
    <col min="7184" max="7424" width="11.42578125" style="55"/>
    <col min="7425" max="7425" width="3.85546875" style="55" customWidth="1"/>
    <col min="7426" max="7426" width="49.7109375" style="55" customWidth="1"/>
    <col min="7427" max="7427" width="29.42578125" style="55" customWidth="1"/>
    <col min="7428" max="7428" width="6.28515625" style="55" customWidth="1"/>
    <col min="7429" max="7429" width="4.28515625" style="55" customWidth="1"/>
    <col min="7430" max="7430" width="6.42578125" style="55" customWidth="1"/>
    <col min="7431" max="7431" width="3.28515625" style="55" customWidth="1"/>
    <col min="7432" max="7432" width="6" style="55" customWidth="1"/>
    <col min="7433" max="7433" width="5.7109375" style="55" bestFit="1" customWidth="1"/>
    <col min="7434" max="7434" width="7" style="55" customWidth="1"/>
    <col min="7435" max="7435" width="5.42578125" style="55" customWidth="1"/>
    <col min="7436" max="7436" width="5" style="55" customWidth="1"/>
    <col min="7437" max="7437" width="6" style="55" bestFit="1" customWidth="1"/>
    <col min="7438" max="7438" width="6.140625" style="55" customWidth="1"/>
    <col min="7439" max="7439" width="16.5703125" style="55" customWidth="1"/>
    <col min="7440" max="7680" width="11.42578125" style="55"/>
    <col min="7681" max="7681" width="3.85546875" style="55" customWidth="1"/>
    <col min="7682" max="7682" width="49.7109375" style="55" customWidth="1"/>
    <col min="7683" max="7683" width="29.42578125" style="55" customWidth="1"/>
    <col min="7684" max="7684" width="6.28515625" style="55" customWidth="1"/>
    <col min="7685" max="7685" width="4.28515625" style="55" customWidth="1"/>
    <col min="7686" max="7686" width="6.42578125" style="55" customWidth="1"/>
    <col min="7687" max="7687" width="3.28515625" style="55" customWidth="1"/>
    <col min="7688" max="7688" width="6" style="55" customWidth="1"/>
    <col min="7689" max="7689" width="5.7109375" style="55" bestFit="1" customWidth="1"/>
    <col min="7690" max="7690" width="7" style="55" customWidth="1"/>
    <col min="7691" max="7691" width="5.42578125" style="55" customWidth="1"/>
    <col min="7692" max="7692" width="5" style="55" customWidth="1"/>
    <col min="7693" max="7693" width="6" style="55" bestFit="1" customWidth="1"/>
    <col min="7694" max="7694" width="6.140625" style="55" customWidth="1"/>
    <col min="7695" max="7695" width="16.5703125" style="55" customWidth="1"/>
    <col min="7696" max="7936" width="11.42578125" style="55"/>
    <col min="7937" max="7937" width="3.85546875" style="55" customWidth="1"/>
    <col min="7938" max="7938" width="49.7109375" style="55" customWidth="1"/>
    <col min="7939" max="7939" width="29.42578125" style="55" customWidth="1"/>
    <col min="7940" max="7940" width="6.28515625" style="55" customWidth="1"/>
    <col min="7941" max="7941" width="4.28515625" style="55" customWidth="1"/>
    <col min="7942" max="7942" width="6.42578125" style="55" customWidth="1"/>
    <col min="7943" max="7943" width="3.28515625" style="55" customWidth="1"/>
    <col min="7944" max="7944" width="6" style="55" customWidth="1"/>
    <col min="7945" max="7945" width="5.7109375" style="55" bestFit="1" customWidth="1"/>
    <col min="7946" max="7946" width="7" style="55" customWidth="1"/>
    <col min="7947" max="7947" width="5.42578125" style="55" customWidth="1"/>
    <col min="7948" max="7948" width="5" style="55" customWidth="1"/>
    <col min="7949" max="7949" width="6" style="55" bestFit="1" customWidth="1"/>
    <col min="7950" max="7950" width="6.140625" style="55" customWidth="1"/>
    <col min="7951" max="7951" width="16.5703125" style="55" customWidth="1"/>
    <col min="7952" max="8192" width="11.42578125" style="55"/>
    <col min="8193" max="8193" width="3.85546875" style="55" customWidth="1"/>
    <col min="8194" max="8194" width="49.7109375" style="55" customWidth="1"/>
    <col min="8195" max="8195" width="29.42578125" style="55" customWidth="1"/>
    <col min="8196" max="8196" width="6.28515625" style="55" customWidth="1"/>
    <col min="8197" max="8197" width="4.28515625" style="55" customWidth="1"/>
    <col min="8198" max="8198" width="6.42578125" style="55" customWidth="1"/>
    <col min="8199" max="8199" width="3.28515625" style="55" customWidth="1"/>
    <col min="8200" max="8200" width="6" style="55" customWidth="1"/>
    <col min="8201" max="8201" width="5.7109375" style="55" bestFit="1" customWidth="1"/>
    <col min="8202" max="8202" width="7" style="55" customWidth="1"/>
    <col min="8203" max="8203" width="5.42578125" style="55" customWidth="1"/>
    <col min="8204" max="8204" width="5" style="55" customWidth="1"/>
    <col min="8205" max="8205" width="6" style="55" bestFit="1" customWidth="1"/>
    <col min="8206" max="8206" width="6.140625" style="55" customWidth="1"/>
    <col min="8207" max="8207" width="16.5703125" style="55" customWidth="1"/>
    <col min="8208" max="8448" width="11.42578125" style="55"/>
    <col min="8449" max="8449" width="3.85546875" style="55" customWidth="1"/>
    <col min="8450" max="8450" width="49.7109375" style="55" customWidth="1"/>
    <col min="8451" max="8451" width="29.42578125" style="55" customWidth="1"/>
    <col min="8452" max="8452" width="6.28515625" style="55" customWidth="1"/>
    <col min="8453" max="8453" width="4.28515625" style="55" customWidth="1"/>
    <col min="8454" max="8454" width="6.42578125" style="55" customWidth="1"/>
    <col min="8455" max="8455" width="3.28515625" style="55" customWidth="1"/>
    <col min="8456" max="8456" width="6" style="55" customWidth="1"/>
    <col min="8457" max="8457" width="5.7109375" style="55" bestFit="1" customWidth="1"/>
    <col min="8458" max="8458" width="7" style="55" customWidth="1"/>
    <col min="8459" max="8459" width="5.42578125" style="55" customWidth="1"/>
    <col min="8460" max="8460" width="5" style="55" customWidth="1"/>
    <col min="8461" max="8461" width="6" style="55" bestFit="1" customWidth="1"/>
    <col min="8462" max="8462" width="6.140625" style="55" customWidth="1"/>
    <col min="8463" max="8463" width="16.5703125" style="55" customWidth="1"/>
    <col min="8464" max="8704" width="11.42578125" style="55"/>
    <col min="8705" max="8705" width="3.85546875" style="55" customWidth="1"/>
    <col min="8706" max="8706" width="49.7109375" style="55" customWidth="1"/>
    <col min="8707" max="8707" width="29.42578125" style="55" customWidth="1"/>
    <col min="8708" max="8708" width="6.28515625" style="55" customWidth="1"/>
    <col min="8709" max="8709" width="4.28515625" style="55" customWidth="1"/>
    <col min="8710" max="8710" width="6.42578125" style="55" customWidth="1"/>
    <col min="8711" max="8711" width="3.28515625" style="55" customWidth="1"/>
    <col min="8712" max="8712" width="6" style="55" customWidth="1"/>
    <col min="8713" max="8713" width="5.7109375" style="55" bestFit="1" customWidth="1"/>
    <col min="8714" max="8714" width="7" style="55" customWidth="1"/>
    <col min="8715" max="8715" width="5.42578125" style="55" customWidth="1"/>
    <col min="8716" max="8716" width="5" style="55" customWidth="1"/>
    <col min="8717" max="8717" width="6" style="55" bestFit="1" customWidth="1"/>
    <col min="8718" max="8718" width="6.140625" style="55" customWidth="1"/>
    <col min="8719" max="8719" width="16.5703125" style="55" customWidth="1"/>
    <col min="8720" max="8960" width="11.42578125" style="55"/>
    <col min="8961" max="8961" width="3.85546875" style="55" customWidth="1"/>
    <col min="8962" max="8962" width="49.7109375" style="55" customWidth="1"/>
    <col min="8963" max="8963" width="29.42578125" style="55" customWidth="1"/>
    <col min="8964" max="8964" width="6.28515625" style="55" customWidth="1"/>
    <col min="8965" max="8965" width="4.28515625" style="55" customWidth="1"/>
    <col min="8966" max="8966" width="6.42578125" style="55" customWidth="1"/>
    <col min="8967" max="8967" width="3.28515625" style="55" customWidth="1"/>
    <col min="8968" max="8968" width="6" style="55" customWidth="1"/>
    <col min="8969" max="8969" width="5.7109375" style="55" bestFit="1" customWidth="1"/>
    <col min="8970" max="8970" width="7" style="55" customWidth="1"/>
    <col min="8971" max="8971" width="5.42578125" style="55" customWidth="1"/>
    <col min="8972" max="8972" width="5" style="55" customWidth="1"/>
    <col min="8973" max="8973" width="6" style="55" bestFit="1" customWidth="1"/>
    <col min="8974" max="8974" width="6.140625" style="55" customWidth="1"/>
    <col min="8975" max="8975" width="16.5703125" style="55" customWidth="1"/>
    <col min="8976" max="9216" width="11.42578125" style="55"/>
    <col min="9217" max="9217" width="3.85546875" style="55" customWidth="1"/>
    <col min="9218" max="9218" width="49.7109375" style="55" customWidth="1"/>
    <col min="9219" max="9219" width="29.42578125" style="55" customWidth="1"/>
    <col min="9220" max="9220" width="6.28515625" style="55" customWidth="1"/>
    <col min="9221" max="9221" width="4.28515625" style="55" customWidth="1"/>
    <col min="9222" max="9222" width="6.42578125" style="55" customWidth="1"/>
    <col min="9223" max="9223" width="3.28515625" style="55" customWidth="1"/>
    <col min="9224" max="9224" width="6" style="55" customWidth="1"/>
    <col min="9225" max="9225" width="5.7109375" style="55" bestFit="1" customWidth="1"/>
    <col min="9226" max="9226" width="7" style="55" customWidth="1"/>
    <col min="9227" max="9227" width="5.42578125" style="55" customWidth="1"/>
    <col min="9228" max="9228" width="5" style="55" customWidth="1"/>
    <col min="9229" max="9229" width="6" style="55" bestFit="1" customWidth="1"/>
    <col min="9230" max="9230" width="6.140625" style="55" customWidth="1"/>
    <col min="9231" max="9231" width="16.5703125" style="55" customWidth="1"/>
    <col min="9232" max="9472" width="11.42578125" style="55"/>
    <col min="9473" max="9473" width="3.85546875" style="55" customWidth="1"/>
    <col min="9474" max="9474" width="49.7109375" style="55" customWidth="1"/>
    <col min="9475" max="9475" width="29.42578125" style="55" customWidth="1"/>
    <col min="9476" max="9476" width="6.28515625" style="55" customWidth="1"/>
    <col min="9477" max="9477" width="4.28515625" style="55" customWidth="1"/>
    <col min="9478" max="9478" width="6.42578125" style="55" customWidth="1"/>
    <col min="9479" max="9479" width="3.28515625" style="55" customWidth="1"/>
    <col min="9480" max="9480" width="6" style="55" customWidth="1"/>
    <col min="9481" max="9481" width="5.7109375" style="55" bestFit="1" customWidth="1"/>
    <col min="9482" max="9482" width="7" style="55" customWidth="1"/>
    <col min="9483" max="9483" width="5.42578125" style="55" customWidth="1"/>
    <col min="9484" max="9484" width="5" style="55" customWidth="1"/>
    <col min="9485" max="9485" width="6" style="55" bestFit="1" customWidth="1"/>
    <col min="9486" max="9486" width="6.140625" style="55" customWidth="1"/>
    <col min="9487" max="9487" width="16.5703125" style="55" customWidth="1"/>
    <col min="9488" max="9728" width="11.42578125" style="55"/>
    <col min="9729" max="9729" width="3.85546875" style="55" customWidth="1"/>
    <col min="9730" max="9730" width="49.7109375" style="55" customWidth="1"/>
    <col min="9731" max="9731" width="29.42578125" style="55" customWidth="1"/>
    <col min="9732" max="9732" width="6.28515625" style="55" customWidth="1"/>
    <col min="9733" max="9733" width="4.28515625" style="55" customWidth="1"/>
    <col min="9734" max="9734" width="6.42578125" style="55" customWidth="1"/>
    <col min="9735" max="9735" width="3.28515625" style="55" customWidth="1"/>
    <col min="9736" max="9736" width="6" style="55" customWidth="1"/>
    <col min="9737" max="9737" width="5.7109375" style="55" bestFit="1" customWidth="1"/>
    <col min="9738" max="9738" width="7" style="55" customWidth="1"/>
    <col min="9739" max="9739" width="5.42578125" style="55" customWidth="1"/>
    <col min="9740" max="9740" width="5" style="55" customWidth="1"/>
    <col min="9741" max="9741" width="6" style="55" bestFit="1" customWidth="1"/>
    <col min="9742" max="9742" width="6.140625" style="55" customWidth="1"/>
    <col min="9743" max="9743" width="16.5703125" style="55" customWidth="1"/>
    <col min="9744" max="9984" width="11.42578125" style="55"/>
    <col min="9985" max="9985" width="3.85546875" style="55" customWidth="1"/>
    <col min="9986" max="9986" width="49.7109375" style="55" customWidth="1"/>
    <col min="9987" max="9987" width="29.42578125" style="55" customWidth="1"/>
    <col min="9988" max="9988" width="6.28515625" style="55" customWidth="1"/>
    <col min="9989" max="9989" width="4.28515625" style="55" customWidth="1"/>
    <col min="9990" max="9990" width="6.42578125" style="55" customWidth="1"/>
    <col min="9991" max="9991" width="3.28515625" style="55" customWidth="1"/>
    <col min="9992" max="9992" width="6" style="55" customWidth="1"/>
    <col min="9993" max="9993" width="5.7109375" style="55" bestFit="1" customWidth="1"/>
    <col min="9994" max="9994" width="7" style="55" customWidth="1"/>
    <col min="9995" max="9995" width="5.42578125" style="55" customWidth="1"/>
    <col min="9996" max="9996" width="5" style="55" customWidth="1"/>
    <col min="9997" max="9997" width="6" style="55" bestFit="1" customWidth="1"/>
    <col min="9998" max="9998" width="6.140625" style="55" customWidth="1"/>
    <col min="9999" max="9999" width="16.5703125" style="55" customWidth="1"/>
    <col min="10000" max="10240" width="11.42578125" style="55"/>
    <col min="10241" max="10241" width="3.85546875" style="55" customWidth="1"/>
    <col min="10242" max="10242" width="49.7109375" style="55" customWidth="1"/>
    <col min="10243" max="10243" width="29.42578125" style="55" customWidth="1"/>
    <col min="10244" max="10244" width="6.28515625" style="55" customWidth="1"/>
    <col min="10245" max="10245" width="4.28515625" style="55" customWidth="1"/>
    <col min="10246" max="10246" width="6.42578125" style="55" customWidth="1"/>
    <col min="10247" max="10247" width="3.28515625" style="55" customWidth="1"/>
    <col min="10248" max="10248" width="6" style="55" customWidth="1"/>
    <col min="10249" max="10249" width="5.7109375" style="55" bestFit="1" customWidth="1"/>
    <col min="10250" max="10250" width="7" style="55" customWidth="1"/>
    <col min="10251" max="10251" width="5.42578125" style="55" customWidth="1"/>
    <col min="10252" max="10252" width="5" style="55" customWidth="1"/>
    <col min="10253" max="10253" width="6" style="55" bestFit="1" customWidth="1"/>
    <col min="10254" max="10254" width="6.140625" style="55" customWidth="1"/>
    <col min="10255" max="10255" width="16.5703125" style="55" customWidth="1"/>
    <col min="10256" max="10496" width="11.42578125" style="55"/>
    <col min="10497" max="10497" width="3.85546875" style="55" customWidth="1"/>
    <col min="10498" max="10498" width="49.7109375" style="55" customWidth="1"/>
    <col min="10499" max="10499" width="29.42578125" style="55" customWidth="1"/>
    <col min="10500" max="10500" width="6.28515625" style="55" customWidth="1"/>
    <col min="10501" max="10501" width="4.28515625" style="55" customWidth="1"/>
    <col min="10502" max="10502" width="6.42578125" style="55" customWidth="1"/>
    <col min="10503" max="10503" width="3.28515625" style="55" customWidth="1"/>
    <col min="10504" max="10504" width="6" style="55" customWidth="1"/>
    <col min="10505" max="10505" width="5.7109375" style="55" bestFit="1" customWidth="1"/>
    <col min="10506" max="10506" width="7" style="55" customWidth="1"/>
    <col min="10507" max="10507" width="5.42578125" style="55" customWidth="1"/>
    <col min="10508" max="10508" width="5" style="55" customWidth="1"/>
    <col min="10509" max="10509" width="6" style="55" bestFit="1" customWidth="1"/>
    <col min="10510" max="10510" width="6.140625" style="55" customWidth="1"/>
    <col min="10511" max="10511" width="16.5703125" style="55" customWidth="1"/>
    <col min="10512" max="10752" width="11.42578125" style="55"/>
    <col min="10753" max="10753" width="3.85546875" style="55" customWidth="1"/>
    <col min="10754" max="10754" width="49.7109375" style="55" customWidth="1"/>
    <col min="10755" max="10755" width="29.42578125" style="55" customWidth="1"/>
    <col min="10756" max="10756" width="6.28515625" style="55" customWidth="1"/>
    <col min="10757" max="10757" width="4.28515625" style="55" customWidth="1"/>
    <col min="10758" max="10758" width="6.42578125" style="55" customWidth="1"/>
    <col min="10759" max="10759" width="3.28515625" style="55" customWidth="1"/>
    <col min="10760" max="10760" width="6" style="55" customWidth="1"/>
    <col min="10761" max="10761" width="5.7109375" style="55" bestFit="1" customWidth="1"/>
    <col min="10762" max="10762" width="7" style="55" customWidth="1"/>
    <col min="10763" max="10763" width="5.42578125" style="55" customWidth="1"/>
    <col min="10764" max="10764" width="5" style="55" customWidth="1"/>
    <col min="10765" max="10765" width="6" style="55" bestFit="1" customWidth="1"/>
    <col min="10766" max="10766" width="6.140625" style="55" customWidth="1"/>
    <col min="10767" max="10767" width="16.5703125" style="55" customWidth="1"/>
    <col min="10768" max="11008" width="11.42578125" style="55"/>
    <col min="11009" max="11009" width="3.85546875" style="55" customWidth="1"/>
    <col min="11010" max="11010" width="49.7109375" style="55" customWidth="1"/>
    <col min="11011" max="11011" width="29.42578125" style="55" customWidth="1"/>
    <col min="11012" max="11012" width="6.28515625" style="55" customWidth="1"/>
    <col min="11013" max="11013" width="4.28515625" style="55" customWidth="1"/>
    <col min="11014" max="11014" width="6.42578125" style="55" customWidth="1"/>
    <col min="11015" max="11015" width="3.28515625" style="55" customWidth="1"/>
    <col min="11016" max="11016" width="6" style="55" customWidth="1"/>
    <col min="11017" max="11017" width="5.7109375" style="55" bestFit="1" customWidth="1"/>
    <col min="11018" max="11018" width="7" style="55" customWidth="1"/>
    <col min="11019" max="11019" width="5.42578125" style="55" customWidth="1"/>
    <col min="11020" max="11020" width="5" style="55" customWidth="1"/>
    <col min="11021" max="11021" width="6" style="55" bestFit="1" customWidth="1"/>
    <col min="11022" max="11022" width="6.140625" style="55" customWidth="1"/>
    <col min="11023" max="11023" width="16.5703125" style="55" customWidth="1"/>
    <col min="11024" max="11264" width="11.42578125" style="55"/>
    <col min="11265" max="11265" width="3.85546875" style="55" customWidth="1"/>
    <col min="11266" max="11266" width="49.7109375" style="55" customWidth="1"/>
    <col min="11267" max="11267" width="29.42578125" style="55" customWidth="1"/>
    <col min="11268" max="11268" width="6.28515625" style="55" customWidth="1"/>
    <col min="11269" max="11269" width="4.28515625" style="55" customWidth="1"/>
    <col min="11270" max="11270" width="6.42578125" style="55" customWidth="1"/>
    <col min="11271" max="11271" width="3.28515625" style="55" customWidth="1"/>
    <col min="11272" max="11272" width="6" style="55" customWidth="1"/>
    <col min="11273" max="11273" width="5.7109375" style="55" bestFit="1" customWidth="1"/>
    <col min="11274" max="11274" width="7" style="55" customWidth="1"/>
    <col min="11275" max="11275" width="5.42578125" style="55" customWidth="1"/>
    <col min="11276" max="11276" width="5" style="55" customWidth="1"/>
    <col min="11277" max="11277" width="6" style="55" bestFit="1" customWidth="1"/>
    <col min="11278" max="11278" width="6.140625" style="55" customWidth="1"/>
    <col min="11279" max="11279" width="16.5703125" style="55" customWidth="1"/>
    <col min="11280" max="11520" width="11.42578125" style="55"/>
    <col min="11521" max="11521" width="3.85546875" style="55" customWidth="1"/>
    <col min="11522" max="11522" width="49.7109375" style="55" customWidth="1"/>
    <col min="11523" max="11523" width="29.42578125" style="55" customWidth="1"/>
    <col min="11524" max="11524" width="6.28515625" style="55" customWidth="1"/>
    <col min="11525" max="11525" width="4.28515625" style="55" customWidth="1"/>
    <col min="11526" max="11526" width="6.42578125" style="55" customWidth="1"/>
    <col min="11527" max="11527" width="3.28515625" style="55" customWidth="1"/>
    <col min="11528" max="11528" width="6" style="55" customWidth="1"/>
    <col min="11529" max="11529" width="5.7109375" style="55" bestFit="1" customWidth="1"/>
    <col min="11530" max="11530" width="7" style="55" customWidth="1"/>
    <col min="11531" max="11531" width="5.42578125" style="55" customWidth="1"/>
    <col min="11532" max="11532" width="5" style="55" customWidth="1"/>
    <col min="11533" max="11533" width="6" style="55" bestFit="1" customWidth="1"/>
    <col min="11534" max="11534" width="6.140625" style="55" customWidth="1"/>
    <col min="11535" max="11535" width="16.5703125" style="55" customWidth="1"/>
    <col min="11536" max="11776" width="11.42578125" style="55"/>
    <col min="11777" max="11777" width="3.85546875" style="55" customWidth="1"/>
    <col min="11778" max="11778" width="49.7109375" style="55" customWidth="1"/>
    <col min="11779" max="11779" width="29.42578125" style="55" customWidth="1"/>
    <col min="11780" max="11780" width="6.28515625" style="55" customWidth="1"/>
    <col min="11781" max="11781" width="4.28515625" style="55" customWidth="1"/>
    <col min="11782" max="11782" width="6.42578125" style="55" customWidth="1"/>
    <col min="11783" max="11783" width="3.28515625" style="55" customWidth="1"/>
    <col min="11784" max="11784" width="6" style="55" customWidth="1"/>
    <col min="11785" max="11785" width="5.7109375" style="55" bestFit="1" customWidth="1"/>
    <col min="11786" max="11786" width="7" style="55" customWidth="1"/>
    <col min="11787" max="11787" width="5.42578125" style="55" customWidth="1"/>
    <col min="11788" max="11788" width="5" style="55" customWidth="1"/>
    <col min="11789" max="11789" width="6" style="55" bestFit="1" customWidth="1"/>
    <col min="11790" max="11790" width="6.140625" style="55" customWidth="1"/>
    <col min="11791" max="11791" width="16.5703125" style="55" customWidth="1"/>
    <col min="11792" max="12032" width="11.42578125" style="55"/>
    <col min="12033" max="12033" width="3.85546875" style="55" customWidth="1"/>
    <col min="12034" max="12034" width="49.7109375" style="55" customWidth="1"/>
    <col min="12035" max="12035" width="29.42578125" style="55" customWidth="1"/>
    <col min="12036" max="12036" width="6.28515625" style="55" customWidth="1"/>
    <col min="12037" max="12037" width="4.28515625" style="55" customWidth="1"/>
    <col min="12038" max="12038" width="6.42578125" style="55" customWidth="1"/>
    <col min="12039" max="12039" width="3.28515625" style="55" customWidth="1"/>
    <col min="12040" max="12040" width="6" style="55" customWidth="1"/>
    <col min="12041" max="12041" width="5.7109375" style="55" bestFit="1" customWidth="1"/>
    <col min="12042" max="12042" width="7" style="55" customWidth="1"/>
    <col min="12043" max="12043" width="5.42578125" style="55" customWidth="1"/>
    <col min="12044" max="12044" width="5" style="55" customWidth="1"/>
    <col min="12045" max="12045" width="6" style="55" bestFit="1" customWidth="1"/>
    <col min="12046" max="12046" width="6.140625" style="55" customWidth="1"/>
    <col min="12047" max="12047" width="16.5703125" style="55" customWidth="1"/>
    <col min="12048" max="12288" width="11.42578125" style="55"/>
    <col min="12289" max="12289" width="3.85546875" style="55" customWidth="1"/>
    <col min="12290" max="12290" width="49.7109375" style="55" customWidth="1"/>
    <col min="12291" max="12291" width="29.42578125" style="55" customWidth="1"/>
    <col min="12292" max="12292" width="6.28515625" style="55" customWidth="1"/>
    <col min="12293" max="12293" width="4.28515625" style="55" customWidth="1"/>
    <col min="12294" max="12294" width="6.42578125" style="55" customWidth="1"/>
    <col min="12295" max="12295" width="3.28515625" style="55" customWidth="1"/>
    <col min="12296" max="12296" width="6" style="55" customWidth="1"/>
    <col min="12297" max="12297" width="5.7109375" style="55" bestFit="1" customWidth="1"/>
    <col min="12298" max="12298" width="7" style="55" customWidth="1"/>
    <col min="12299" max="12299" width="5.42578125" style="55" customWidth="1"/>
    <col min="12300" max="12300" width="5" style="55" customWidth="1"/>
    <col min="12301" max="12301" width="6" style="55" bestFit="1" customWidth="1"/>
    <col min="12302" max="12302" width="6.140625" style="55" customWidth="1"/>
    <col min="12303" max="12303" width="16.5703125" style="55" customWidth="1"/>
    <col min="12304" max="12544" width="11.42578125" style="55"/>
    <col min="12545" max="12545" width="3.85546875" style="55" customWidth="1"/>
    <col min="12546" max="12546" width="49.7109375" style="55" customWidth="1"/>
    <col min="12547" max="12547" width="29.42578125" style="55" customWidth="1"/>
    <col min="12548" max="12548" width="6.28515625" style="55" customWidth="1"/>
    <col min="12549" max="12549" width="4.28515625" style="55" customWidth="1"/>
    <col min="12550" max="12550" width="6.42578125" style="55" customWidth="1"/>
    <col min="12551" max="12551" width="3.28515625" style="55" customWidth="1"/>
    <col min="12552" max="12552" width="6" style="55" customWidth="1"/>
    <col min="12553" max="12553" width="5.7109375" style="55" bestFit="1" customWidth="1"/>
    <col min="12554" max="12554" width="7" style="55" customWidth="1"/>
    <col min="12555" max="12555" width="5.42578125" style="55" customWidth="1"/>
    <col min="12556" max="12556" width="5" style="55" customWidth="1"/>
    <col min="12557" max="12557" width="6" style="55" bestFit="1" customWidth="1"/>
    <col min="12558" max="12558" width="6.140625" style="55" customWidth="1"/>
    <col min="12559" max="12559" width="16.5703125" style="55" customWidth="1"/>
    <col min="12560" max="12800" width="11.42578125" style="55"/>
    <col min="12801" max="12801" width="3.85546875" style="55" customWidth="1"/>
    <col min="12802" max="12802" width="49.7109375" style="55" customWidth="1"/>
    <col min="12803" max="12803" width="29.42578125" style="55" customWidth="1"/>
    <col min="12804" max="12804" width="6.28515625" style="55" customWidth="1"/>
    <col min="12805" max="12805" width="4.28515625" style="55" customWidth="1"/>
    <col min="12806" max="12806" width="6.42578125" style="55" customWidth="1"/>
    <col min="12807" max="12807" width="3.28515625" style="55" customWidth="1"/>
    <col min="12808" max="12808" width="6" style="55" customWidth="1"/>
    <col min="12809" max="12809" width="5.7109375" style="55" bestFit="1" customWidth="1"/>
    <col min="12810" max="12810" width="7" style="55" customWidth="1"/>
    <col min="12811" max="12811" width="5.42578125" style="55" customWidth="1"/>
    <col min="12812" max="12812" width="5" style="55" customWidth="1"/>
    <col min="12813" max="12813" width="6" style="55" bestFit="1" customWidth="1"/>
    <col min="12814" max="12814" width="6.140625" style="55" customWidth="1"/>
    <col min="12815" max="12815" width="16.5703125" style="55" customWidth="1"/>
    <col min="12816" max="13056" width="11.42578125" style="55"/>
    <col min="13057" max="13057" width="3.85546875" style="55" customWidth="1"/>
    <col min="13058" max="13058" width="49.7109375" style="55" customWidth="1"/>
    <col min="13059" max="13059" width="29.42578125" style="55" customWidth="1"/>
    <col min="13060" max="13060" width="6.28515625" style="55" customWidth="1"/>
    <col min="13061" max="13061" width="4.28515625" style="55" customWidth="1"/>
    <col min="13062" max="13062" width="6.42578125" style="55" customWidth="1"/>
    <col min="13063" max="13063" width="3.28515625" style="55" customWidth="1"/>
    <col min="13064" max="13064" width="6" style="55" customWidth="1"/>
    <col min="13065" max="13065" width="5.7109375" style="55" bestFit="1" customWidth="1"/>
    <col min="13066" max="13066" width="7" style="55" customWidth="1"/>
    <col min="13067" max="13067" width="5.42578125" style="55" customWidth="1"/>
    <col min="13068" max="13068" width="5" style="55" customWidth="1"/>
    <col min="13069" max="13069" width="6" style="55" bestFit="1" customWidth="1"/>
    <col min="13070" max="13070" width="6.140625" style="55" customWidth="1"/>
    <col min="13071" max="13071" width="16.5703125" style="55" customWidth="1"/>
    <col min="13072" max="13312" width="11.42578125" style="55"/>
    <col min="13313" max="13313" width="3.85546875" style="55" customWidth="1"/>
    <col min="13314" max="13314" width="49.7109375" style="55" customWidth="1"/>
    <col min="13315" max="13315" width="29.42578125" style="55" customWidth="1"/>
    <col min="13316" max="13316" width="6.28515625" style="55" customWidth="1"/>
    <col min="13317" max="13317" width="4.28515625" style="55" customWidth="1"/>
    <col min="13318" max="13318" width="6.42578125" style="55" customWidth="1"/>
    <col min="13319" max="13319" width="3.28515625" style="55" customWidth="1"/>
    <col min="13320" max="13320" width="6" style="55" customWidth="1"/>
    <col min="13321" max="13321" width="5.7109375" style="55" bestFit="1" customWidth="1"/>
    <col min="13322" max="13322" width="7" style="55" customWidth="1"/>
    <col min="13323" max="13323" width="5.42578125" style="55" customWidth="1"/>
    <col min="13324" max="13324" width="5" style="55" customWidth="1"/>
    <col min="13325" max="13325" width="6" style="55" bestFit="1" customWidth="1"/>
    <col min="13326" max="13326" width="6.140625" style="55" customWidth="1"/>
    <col min="13327" max="13327" width="16.5703125" style="55" customWidth="1"/>
    <col min="13328" max="13568" width="11.42578125" style="55"/>
    <col min="13569" max="13569" width="3.85546875" style="55" customWidth="1"/>
    <col min="13570" max="13570" width="49.7109375" style="55" customWidth="1"/>
    <col min="13571" max="13571" width="29.42578125" style="55" customWidth="1"/>
    <col min="13572" max="13572" width="6.28515625" style="55" customWidth="1"/>
    <col min="13573" max="13573" width="4.28515625" style="55" customWidth="1"/>
    <col min="13574" max="13574" width="6.42578125" style="55" customWidth="1"/>
    <col min="13575" max="13575" width="3.28515625" style="55" customWidth="1"/>
    <col min="13576" max="13576" width="6" style="55" customWidth="1"/>
    <col min="13577" max="13577" width="5.7109375" style="55" bestFit="1" customWidth="1"/>
    <col min="13578" max="13578" width="7" style="55" customWidth="1"/>
    <col min="13579" max="13579" width="5.42578125" style="55" customWidth="1"/>
    <col min="13580" max="13580" width="5" style="55" customWidth="1"/>
    <col min="13581" max="13581" width="6" style="55" bestFit="1" customWidth="1"/>
    <col min="13582" max="13582" width="6.140625" style="55" customWidth="1"/>
    <col min="13583" max="13583" width="16.5703125" style="55" customWidth="1"/>
    <col min="13584" max="13824" width="11.42578125" style="55"/>
    <col min="13825" max="13825" width="3.85546875" style="55" customWidth="1"/>
    <col min="13826" max="13826" width="49.7109375" style="55" customWidth="1"/>
    <col min="13827" max="13827" width="29.42578125" style="55" customWidth="1"/>
    <col min="13828" max="13828" width="6.28515625" style="55" customWidth="1"/>
    <col min="13829" max="13829" width="4.28515625" style="55" customWidth="1"/>
    <col min="13830" max="13830" width="6.42578125" style="55" customWidth="1"/>
    <col min="13831" max="13831" width="3.28515625" style="55" customWidth="1"/>
    <col min="13832" max="13832" width="6" style="55" customWidth="1"/>
    <col min="13833" max="13833" width="5.7109375" style="55" bestFit="1" customWidth="1"/>
    <col min="13834" max="13834" width="7" style="55" customWidth="1"/>
    <col min="13835" max="13835" width="5.42578125" style="55" customWidth="1"/>
    <col min="13836" max="13836" width="5" style="55" customWidth="1"/>
    <col min="13837" max="13837" width="6" style="55" bestFit="1" customWidth="1"/>
    <col min="13838" max="13838" width="6.140625" style="55" customWidth="1"/>
    <col min="13839" max="13839" width="16.5703125" style="55" customWidth="1"/>
    <col min="13840" max="14080" width="11.42578125" style="55"/>
    <col min="14081" max="14081" width="3.85546875" style="55" customWidth="1"/>
    <col min="14082" max="14082" width="49.7109375" style="55" customWidth="1"/>
    <col min="14083" max="14083" width="29.42578125" style="55" customWidth="1"/>
    <col min="14084" max="14084" width="6.28515625" style="55" customWidth="1"/>
    <col min="14085" max="14085" width="4.28515625" style="55" customWidth="1"/>
    <col min="14086" max="14086" width="6.42578125" style="55" customWidth="1"/>
    <col min="14087" max="14087" width="3.28515625" style="55" customWidth="1"/>
    <col min="14088" max="14088" width="6" style="55" customWidth="1"/>
    <col min="14089" max="14089" width="5.7109375" style="55" bestFit="1" customWidth="1"/>
    <col min="14090" max="14090" width="7" style="55" customWidth="1"/>
    <col min="14091" max="14091" width="5.42578125" style="55" customWidth="1"/>
    <col min="14092" max="14092" width="5" style="55" customWidth="1"/>
    <col min="14093" max="14093" width="6" style="55" bestFit="1" customWidth="1"/>
    <col min="14094" max="14094" width="6.140625" style="55" customWidth="1"/>
    <col min="14095" max="14095" width="16.5703125" style="55" customWidth="1"/>
    <col min="14096" max="14336" width="11.42578125" style="55"/>
    <col min="14337" max="14337" width="3.85546875" style="55" customWidth="1"/>
    <col min="14338" max="14338" width="49.7109375" style="55" customWidth="1"/>
    <col min="14339" max="14339" width="29.42578125" style="55" customWidth="1"/>
    <col min="14340" max="14340" width="6.28515625" style="55" customWidth="1"/>
    <col min="14341" max="14341" width="4.28515625" style="55" customWidth="1"/>
    <col min="14342" max="14342" width="6.42578125" style="55" customWidth="1"/>
    <col min="14343" max="14343" width="3.28515625" style="55" customWidth="1"/>
    <col min="14344" max="14344" width="6" style="55" customWidth="1"/>
    <col min="14345" max="14345" width="5.7109375" style="55" bestFit="1" customWidth="1"/>
    <col min="14346" max="14346" width="7" style="55" customWidth="1"/>
    <col min="14347" max="14347" width="5.42578125" style="55" customWidth="1"/>
    <col min="14348" max="14348" width="5" style="55" customWidth="1"/>
    <col min="14349" max="14349" width="6" style="55" bestFit="1" customWidth="1"/>
    <col min="14350" max="14350" width="6.140625" style="55" customWidth="1"/>
    <col min="14351" max="14351" width="16.5703125" style="55" customWidth="1"/>
    <col min="14352" max="14592" width="11.42578125" style="55"/>
    <col min="14593" max="14593" width="3.85546875" style="55" customWidth="1"/>
    <col min="14594" max="14594" width="49.7109375" style="55" customWidth="1"/>
    <col min="14595" max="14595" width="29.42578125" style="55" customWidth="1"/>
    <col min="14596" max="14596" width="6.28515625" style="55" customWidth="1"/>
    <col min="14597" max="14597" width="4.28515625" style="55" customWidth="1"/>
    <col min="14598" max="14598" width="6.42578125" style="55" customWidth="1"/>
    <col min="14599" max="14599" width="3.28515625" style="55" customWidth="1"/>
    <col min="14600" max="14600" width="6" style="55" customWidth="1"/>
    <col min="14601" max="14601" width="5.7109375" style="55" bestFit="1" customWidth="1"/>
    <col min="14602" max="14602" width="7" style="55" customWidth="1"/>
    <col min="14603" max="14603" width="5.42578125" style="55" customWidth="1"/>
    <col min="14604" max="14604" width="5" style="55" customWidth="1"/>
    <col min="14605" max="14605" width="6" style="55" bestFit="1" customWidth="1"/>
    <col min="14606" max="14606" width="6.140625" style="55" customWidth="1"/>
    <col min="14607" max="14607" width="16.5703125" style="55" customWidth="1"/>
    <col min="14608" max="14848" width="11.42578125" style="55"/>
    <col min="14849" max="14849" width="3.85546875" style="55" customWidth="1"/>
    <col min="14850" max="14850" width="49.7109375" style="55" customWidth="1"/>
    <col min="14851" max="14851" width="29.42578125" style="55" customWidth="1"/>
    <col min="14852" max="14852" width="6.28515625" style="55" customWidth="1"/>
    <col min="14853" max="14853" width="4.28515625" style="55" customWidth="1"/>
    <col min="14854" max="14854" width="6.42578125" style="55" customWidth="1"/>
    <col min="14855" max="14855" width="3.28515625" style="55" customWidth="1"/>
    <col min="14856" max="14856" width="6" style="55" customWidth="1"/>
    <col min="14857" max="14857" width="5.7109375" style="55" bestFit="1" customWidth="1"/>
    <col min="14858" max="14858" width="7" style="55" customWidth="1"/>
    <col min="14859" max="14859" width="5.42578125" style="55" customWidth="1"/>
    <col min="14860" max="14860" width="5" style="55" customWidth="1"/>
    <col min="14861" max="14861" width="6" style="55" bestFit="1" customWidth="1"/>
    <col min="14862" max="14862" width="6.140625" style="55" customWidth="1"/>
    <col min="14863" max="14863" width="16.5703125" style="55" customWidth="1"/>
    <col min="14864" max="15104" width="11.42578125" style="55"/>
    <col min="15105" max="15105" width="3.85546875" style="55" customWidth="1"/>
    <col min="15106" max="15106" width="49.7109375" style="55" customWidth="1"/>
    <col min="15107" max="15107" width="29.42578125" style="55" customWidth="1"/>
    <col min="15108" max="15108" width="6.28515625" style="55" customWidth="1"/>
    <col min="15109" max="15109" width="4.28515625" style="55" customWidth="1"/>
    <col min="15110" max="15110" width="6.42578125" style="55" customWidth="1"/>
    <col min="15111" max="15111" width="3.28515625" style="55" customWidth="1"/>
    <col min="15112" max="15112" width="6" style="55" customWidth="1"/>
    <col min="15113" max="15113" width="5.7109375" style="55" bestFit="1" customWidth="1"/>
    <col min="15114" max="15114" width="7" style="55" customWidth="1"/>
    <col min="15115" max="15115" width="5.42578125" style="55" customWidth="1"/>
    <col min="15116" max="15116" width="5" style="55" customWidth="1"/>
    <col min="15117" max="15117" width="6" style="55" bestFit="1" customWidth="1"/>
    <col min="15118" max="15118" width="6.140625" style="55" customWidth="1"/>
    <col min="15119" max="15119" width="16.5703125" style="55" customWidth="1"/>
    <col min="15120" max="15360" width="11.42578125" style="55"/>
    <col min="15361" max="15361" width="3.85546875" style="55" customWidth="1"/>
    <col min="15362" max="15362" width="49.7109375" style="55" customWidth="1"/>
    <col min="15363" max="15363" width="29.42578125" style="55" customWidth="1"/>
    <col min="15364" max="15364" width="6.28515625" style="55" customWidth="1"/>
    <col min="15365" max="15365" width="4.28515625" style="55" customWidth="1"/>
    <col min="15366" max="15366" width="6.42578125" style="55" customWidth="1"/>
    <col min="15367" max="15367" width="3.28515625" style="55" customWidth="1"/>
    <col min="15368" max="15368" width="6" style="55" customWidth="1"/>
    <col min="15369" max="15369" width="5.7109375" style="55" bestFit="1" customWidth="1"/>
    <col min="15370" max="15370" width="7" style="55" customWidth="1"/>
    <col min="15371" max="15371" width="5.42578125" style="55" customWidth="1"/>
    <col min="15372" max="15372" width="5" style="55" customWidth="1"/>
    <col min="15373" max="15373" width="6" style="55" bestFit="1" customWidth="1"/>
    <col min="15374" max="15374" width="6.140625" style="55" customWidth="1"/>
    <col min="15375" max="15375" width="16.5703125" style="55" customWidth="1"/>
    <col min="15376" max="15616" width="11.42578125" style="55"/>
    <col min="15617" max="15617" width="3.85546875" style="55" customWidth="1"/>
    <col min="15618" max="15618" width="49.7109375" style="55" customWidth="1"/>
    <col min="15619" max="15619" width="29.42578125" style="55" customWidth="1"/>
    <col min="15620" max="15620" width="6.28515625" style="55" customWidth="1"/>
    <col min="15621" max="15621" width="4.28515625" style="55" customWidth="1"/>
    <col min="15622" max="15622" width="6.42578125" style="55" customWidth="1"/>
    <col min="15623" max="15623" width="3.28515625" style="55" customWidth="1"/>
    <col min="15624" max="15624" width="6" style="55" customWidth="1"/>
    <col min="15625" max="15625" width="5.7109375" style="55" bestFit="1" customWidth="1"/>
    <col min="15626" max="15626" width="7" style="55" customWidth="1"/>
    <col min="15627" max="15627" width="5.42578125" style="55" customWidth="1"/>
    <col min="15628" max="15628" width="5" style="55" customWidth="1"/>
    <col min="15629" max="15629" width="6" style="55" bestFit="1" customWidth="1"/>
    <col min="15630" max="15630" width="6.140625" style="55" customWidth="1"/>
    <col min="15631" max="15631" width="16.5703125" style="55" customWidth="1"/>
    <col min="15632" max="15872" width="11.42578125" style="55"/>
    <col min="15873" max="15873" width="3.85546875" style="55" customWidth="1"/>
    <col min="15874" max="15874" width="49.7109375" style="55" customWidth="1"/>
    <col min="15875" max="15875" width="29.42578125" style="55" customWidth="1"/>
    <col min="15876" max="15876" width="6.28515625" style="55" customWidth="1"/>
    <col min="15877" max="15877" width="4.28515625" style="55" customWidth="1"/>
    <col min="15878" max="15878" width="6.42578125" style="55" customWidth="1"/>
    <col min="15879" max="15879" width="3.28515625" style="55" customWidth="1"/>
    <col min="15880" max="15880" width="6" style="55" customWidth="1"/>
    <col min="15881" max="15881" width="5.7109375" style="55" bestFit="1" customWidth="1"/>
    <col min="15882" max="15882" width="7" style="55" customWidth="1"/>
    <col min="15883" max="15883" width="5.42578125" style="55" customWidth="1"/>
    <col min="15884" max="15884" width="5" style="55" customWidth="1"/>
    <col min="15885" max="15885" width="6" style="55" bestFit="1" customWidth="1"/>
    <col min="15886" max="15886" width="6.140625" style="55" customWidth="1"/>
    <col min="15887" max="15887" width="16.5703125" style="55" customWidth="1"/>
    <col min="15888" max="16128" width="11.42578125" style="55"/>
    <col min="16129" max="16129" width="3.85546875" style="55" customWidth="1"/>
    <col min="16130" max="16130" width="49.7109375" style="55" customWidth="1"/>
    <col min="16131" max="16131" width="29.42578125" style="55" customWidth="1"/>
    <col min="16132" max="16132" width="6.28515625" style="55" customWidth="1"/>
    <col min="16133" max="16133" width="4.28515625" style="55" customWidth="1"/>
    <col min="16134" max="16134" width="6.42578125" style="55" customWidth="1"/>
    <col min="16135" max="16135" width="3.28515625" style="55" customWidth="1"/>
    <col min="16136" max="16136" width="6" style="55" customWidth="1"/>
    <col min="16137" max="16137" width="5.7109375" style="55" bestFit="1" customWidth="1"/>
    <col min="16138" max="16138" width="7" style="55" customWidth="1"/>
    <col min="16139" max="16139" width="5.42578125" style="55" customWidth="1"/>
    <col min="16140" max="16140" width="5" style="55" customWidth="1"/>
    <col min="16141" max="16141" width="6" style="55" bestFit="1" customWidth="1"/>
    <col min="16142" max="16142" width="6.140625" style="55" customWidth="1"/>
    <col min="16143" max="16143" width="16.5703125" style="55" customWidth="1"/>
    <col min="16144" max="16384" width="11.42578125" style="55"/>
  </cols>
  <sheetData>
    <row r="1" spans="1:25" ht="15" customHeight="1">
      <c r="B1" s="5845" t="str">
        <f>'Recap Sheet'!A1</f>
        <v>South Carolina School Food Service Purchasing Alliance,Inc</v>
      </c>
      <c r="C1" s="5845"/>
      <c r="D1" s="5845"/>
      <c r="E1" s="5845"/>
      <c r="F1" s="5845"/>
      <c r="G1" s="5845"/>
      <c r="H1" s="5845"/>
      <c r="I1" s="5845"/>
      <c r="J1" s="5845"/>
      <c r="K1" s="5845"/>
      <c r="L1" s="5845"/>
      <c r="M1" s="5845"/>
    </row>
    <row r="2" spans="1:25"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5" ht="18" customHeight="1" thickBot="1">
      <c r="A3" s="1157"/>
      <c r="B3" s="1157" t="str">
        <f>'Recap Sheet'!A3</f>
        <v xml:space="preserve">School Food Authority or Agency Name: </v>
      </c>
      <c r="C3" s="759"/>
      <c r="D3" s="175"/>
      <c r="E3" s="1072"/>
      <c r="F3" s="5871" t="str">
        <f>'Recap Sheet'!A4</f>
        <v xml:space="preserve">Bidder's Name: </v>
      </c>
      <c r="G3" s="5871"/>
      <c r="H3" s="5871"/>
      <c r="I3" s="5871"/>
      <c r="J3" s="5871"/>
      <c r="K3" s="5871"/>
      <c r="L3" s="5871"/>
      <c r="M3" s="5871"/>
      <c r="N3" s="5871"/>
      <c r="O3" s="2359"/>
      <c r="P3" s="2359"/>
      <c r="Q3" s="2359"/>
      <c r="R3" s="115"/>
    </row>
    <row r="4" spans="1:25" s="6" customFormat="1" ht="18.75" customHeight="1" thickBot="1">
      <c r="A4" s="2223">
        <v>16001</v>
      </c>
      <c r="B4" s="991" t="str">
        <f>'Recap Sheet'!B3</f>
        <v>Lexington Richland School District Five</v>
      </c>
      <c r="C4" s="1319" t="s">
        <v>19</v>
      </c>
      <c r="D4" s="177"/>
      <c r="E4" s="993"/>
      <c r="F4" s="5867">
        <f>'Recap Sheet'!B4</f>
        <v>0</v>
      </c>
      <c r="G4" s="5868"/>
      <c r="H4" s="5868"/>
      <c r="I4" s="5868"/>
      <c r="J4" s="5868"/>
      <c r="K4" s="5868"/>
      <c r="L4" s="5868"/>
      <c r="M4" s="5868"/>
      <c r="N4" s="5869"/>
      <c r="O4" s="4887"/>
      <c r="P4" s="4887"/>
      <c r="Q4" s="4887"/>
      <c r="R4" s="4887"/>
      <c r="S4" s="145" t="s">
        <v>121</v>
      </c>
      <c r="T4" s="122"/>
      <c r="U4" s="122"/>
      <c r="V4" s="122"/>
      <c r="W4" s="122"/>
      <c r="X4" s="122"/>
      <c r="Y4" s="207"/>
    </row>
    <row r="5" spans="1:25" s="6" customFormat="1" ht="15" customHeight="1" thickBot="1">
      <c r="A5" s="2223">
        <v>18000</v>
      </c>
      <c r="B5" s="998" t="s">
        <v>20</v>
      </c>
      <c r="C5" s="897" t="s">
        <v>2791</v>
      </c>
      <c r="D5" s="2256"/>
      <c r="E5" s="999"/>
      <c r="F5" s="1161"/>
      <c r="G5" s="5870" t="s">
        <v>0</v>
      </c>
      <c r="H5" s="5870"/>
      <c r="I5" s="5870"/>
      <c r="J5" s="5870"/>
      <c r="K5" s="5870"/>
      <c r="L5" s="1162">
        <f>'Recap Sheet'!B5</f>
        <v>0</v>
      </c>
      <c r="M5" s="1002"/>
      <c r="N5" s="1288"/>
      <c r="O5" s="2370" t="s">
        <v>2742</v>
      </c>
      <c r="P5" s="5856" t="s">
        <v>2750</v>
      </c>
      <c r="Q5" s="5848" t="s">
        <v>2751</v>
      </c>
      <c r="R5" s="172" t="s">
        <v>1148</v>
      </c>
      <c r="S5" s="146" t="s">
        <v>122</v>
      </c>
      <c r="T5" s="60" t="s">
        <v>121</v>
      </c>
      <c r="U5" s="60" t="s">
        <v>1314</v>
      </c>
      <c r="V5" s="2504" t="s">
        <v>2777</v>
      </c>
      <c r="W5" s="201" t="s">
        <v>123</v>
      </c>
      <c r="X5" s="4940" t="s">
        <v>1315</v>
      </c>
      <c r="Y5" s="3998" t="s">
        <v>3075</v>
      </c>
    </row>
    <row r="6" spans="1:25" ht="15" customHeight="1">
      <c r="A6" s="2145" t="s">
        <v>2244</v>
      </c>
      <c r="B6" s="217"/>
      <c r="C6" s="129" t="s">
        <v>2794</v>
      </c>
      <c r="D6" s="2252" t="s">
        <v>2281</v>
      </c>
      <c r="E6" s="900" t="s">
        <v>21</v>
      </c>
      <c r="F6" s="60" t="s">
        <v>22</v>
      </c>
      <c r="G6" s="60" t="s">
        <v>23</v>
      </c>
      <c r="H6" s="77" t="s">
        <v>24</v>
      </c>
      <c r="I6" s="60" t="s">
        <v>25</v>
      </c>
      <c r="J6" s="60" t="s">
        <v>26</v>
      </c>
      <c r="K6" s="77" t="s">
        <v>27</v>
      </c>
      <c r="L6" s="60" t="s">
        <v>28</v>
      </c>
      <c r="M6" s="106" t="s">
        <v>29</v>
      </c>
      <c r="N6" s="111" t="s">
        <v>30</v>
      </c>
      <c r="O6" s="2371" t="s">
        <v>2743</v>
      </c>
      <c r="P6" s="5857"/>
      <c r="Q6" s="5849"/>
      <c r="R6" s="105" t="s">
        <v>1149</v>
      </c>
      <c r="S6" s="146" t="s">
        <v>124</v>
      </c>
      <c r="T6" s="60" t="s">
        <v>1151</v>
      </c>
      <c r="U6" s="60" t="s">
        <v>3032</v>
      </c>
      <c r="V6" s="60" t="s">
        <v>2776</v>
      </c>
      <c r="W6" s="60" t="s">
        <v>1313</v>
      </c>
      <c r="X6" s="4941" t="s">
        <v>1154</v>
      </c>
      <c r="Y6" s="111" t="s">
        <v>3076</v>
      </c>
    </row>
    <row r="7" spans="1:25" ht="15" customHeight="1" thickBot="1">
      <c r="A7" s="2225" t="s">
        <v>2245</v>
      </c>
      <c r="B7" s="1003"/>
      <c r="C7" s="2539" t="s">
        <v>2795</v>
      </c>
      <c r="D7" s="17" t="s">
        <v>31</v>
      </c>
      <c r="E7" s="902" t="s">
        <v>31</v>
      </c>
      <c r="F7" s="98" t="s">
        <v>32</v>
      </c>
      <c r="G7" s="98" t="s">
        <v>33</v>
      </c>
      <c r="H7" s="99" t="s">
        <v>34</v>
      </c>
      <c r="I7" s="98" t="s">
        <v>35</v>
      </c>
      <c r="J7" s="98" t="s">
        <v>27</v>
      </c>
      <c r="K7" s="99" t="s">
        <v>36</v>
      </c>
      <c r="L7" s="98" t="s">
        <v>37</v>
      </c>
      <c r="M7" s="98" t="s">
        <v>36</v>
      </c>
      <c r="N7" s="100" t="s">
        <v>27</v>
      </c>
      <c r="O7" s="2372" t="s">
        <v>31</v>
      </c>
      <c r="P7" s="5858"/>
      <c r="Q7" s="5850"/>
      <c r="R7" s="98" t="s">
        <v>1150</v>
      </c>
      <c r="S7" s="143" t="s">
        <v>126</v>
      </c>
      <c r="T7" s="98" t="s">
        <v>1152</v>
      </c>
      <c r="U7" s="98" t="s">
        <v>3033</v>
      </c>
      <c r="V7" s="98" t="s">
        <v>2775</v>
      </c>
      <c r="W7" s="163" t="s">
        <v>36</v>
      </c>
      <c r="X7" s="163" t="s">
        <v>38</v>
      </c>
      <c r="Y7" s="4949" t="s">
        <v>2745</v>
      </c>
    </row>
    <row r="8" spans="1:25" s="15" customFormat="1" ht="15" customHeight="1" thickBot="1">
      <c r="A8" s="1320"/>
      <c r="B8" s="1320" t="s">
        <v>7</v>
      </c>
      <c r="C8" s="903"/>
      <c r="D8" s="10"/>
      <c r="E8" s="904"/>
      <c r="F8" s="761"/>
      <c r="G8" s="906"/>
      <c r="H8" s="1321"/>
      <c r="I8" s="904"/>
      <c r="J8" s="903"/>
      <c r="K8" s="1165"/>
      <c r="L8" s="1322"/>
      <c r="M8" s="912"/>
      <c r="N8" s="1323"/>
      <c r="O8" s="200" t="s">
        <v>2767</v>
      </c>
      <c r="P8" s="2475">
        <v>100883</v>
      </c>
      <c r="Q8" s="4947">
        <f>'Turkey 4001-6000'!S8</f>
        <v>2.0903</v>
      </c>
      <c r="R8" s="5711" t="s">
        <v>4233</v>
      </c>
      <c r="S8" s="5711" t="s">
        <v>4011</v>
      </c>
      <c r="T8" s="5711">
        <f>'Chicken 2001-4000'!S9</f>
        <v>1.4098999999999999</v>
      </c>
      <c r="U8" s="2476"/>
      <c r="V8" s="2476"/>
      <c r="W8" s="66"/>
      <c r="X8" s="4557"/>
      <c r="Y8" s="4950"/>
    </row>
    <row r="9" spans="1:25" s="15" customFormat="1" ht="15" customHeight="1" thickBot="1">
      <c r="A9" s="4511"/>
      <c r="B9" s="4511"/>
      <c r="C9" s="3084"/>
      <c r="D9" s="3082"/>
      <c r="E9" s="3081"/>
      <c r="F9" s="1416"/>
      <c r="G9" s="4510"/>
      <c r="H9" s="4467"/>
      <c r="I9" s="3081"/>
      <c r="J9" s="3084"/>
      <c r="K9" s="3085"/>
      <c r="L9" s="1322"/>
      <c r="M9" s="912"/>
      <c r="N9" s="3086"/>
      <c r="O9" s="4936" t="s">
        <v>3592</v>
      </c>
      <c r="P9" s="4937">
        <v>100124</v>
      </c>
      <c r="Q9" s="4948">
        <f>'Turkey 4001-6000'!S9</f>
        <v>1.5880000000000001</v>
      </c>
      <c r="R9" s="4985" t="s">
        <v>3593</v>
      </c>
      <c r="S9" s="4985" t="s">
        <v>3071</v>
      </c>
      <c r="T9" s="4985">
        <f>'Turkey 4001-6000'!Y9</f>
        <v>1.5880000000000001</v>
      </c>
      <c r="U9" s="2476"/>
      <c r="V9" s="4558"/>
      <c r="W9" s="4557"/>
      <c r="X9" s="4557"/>
      <c r="Y9" s="4951"/>
    </row>
    <row r="10" spans="1:25" s="15" customFormat="1" ht="15" customHeight="1" thickBot="1">
      <c r="A10" s="4097">
        <v>16001</v>
      </c>
      <c r="B10" s="4095" t="s">
        <v>3987</v>
      </c>
      <c r="C10" s="3770" t="s">
        <v>4486</v>
      </c>
      <c r="D10" s="5823">
        <v>10000016715</v>
      </c>
      <c r="E10" s="4478"/>
      <c r="F10" s="4498" t="s">
        <v>3319</v>
      </c>
      <c r="G10" s="4130">
        <v>80</v>
      </c>
      <c r="H10" s="1167"/>
      <c r="I10" s="2455">
        <f>ROUND(H10*G10/G10,2)</f>
        <v>0</v>
      </c>
      <c r="J10" s="4121" t="s">
        <v>39</v>
      </c>
      <c r="K10" s="4077"/>
      <c r="L10" s="2740">
        <f>IF(OR(ISBLANK(K10),K10=0,H10=0,ISBLANK(H10)),,ROUND(K10+$L$5,2))</f>
        <v>0</v>
      </c>
      <c r="M10" s="4009">
        <f>ROUND(I10*L10,2)</f>
        <v>0</v>
      </c>
      <c r="N10" s="3800">
        <f t="shared" ref="N10:N11" si="0">ROUND(L10/G10,4)</f>
        <v>0</v>
      </c>
      <c r="O10" s="2556"/>
      <c r="P10" s="4535"/>
      <c r="Q10" s="4988"/>
      <c r="R10" s="4989"/>
      <c r="S10" s="3980"/>
      <c r="T10" s="2658"/>
      <c r="U10" s="4124"/>
      <c r="V10" s="2505"/>
      <c r="W10" s="3887"/>
      <c r="X10" s="3977"/>
      <c r="Y10" s="3778"/>
    </row>
    <row r="11" spans="1:25" s="15" customFormat="1" ht="15" customHeight="1">
      <c r="A11" s="1197"/>
      <c r="B11" s="217" t="s">
        <v>1877</v>
      </c>
      <c r="C11" s="271" t="s">
        <v>2350</v>
      </c>
      <c r="D11" s="2267">
        <v>3143</v>
      </c>
      <c r="E11" s="767"/>
      <c r="F11" s="225" t="s">
        <v>1220</v>
      </c>
      <c r="G11" s="226">
        <v>80</v>
      </c>
      <c r="H11" s="1328"/>
      <c r="I11" s="660">
        <f>ROUND($H$10*$G$10/G11,2)</f>
        <v>0</v>
      </c>
      <c r="J11" s="229" t="s">
        <v>39</v>
      </c>
      <c r="K11" s="1928"/>
      <c r="L11" s="1059">
        <f>IF(OR(ISBLANK(K11),K11=0,H10=0,ISBLANK(H10)),,ROUND(K11+$L$5,2))</f>
        <v>0</v>
      </c>
      <c r="M11" s="668">
        <f>ROUND(I11*L11,2)</f>
        <v>0</v>
      </c>
      <c r="N11" s="3800">
        <f t="shared" si="0"/>
        <v>0</v>
      </c>
      <c r="O11" s="2377"/>
      <c r="P11" s="1816"/>
      <c r="Q11" s="4990"/>
      <c r="R11" s="4431"/>
      <c r="S11" s="4991"/>
      <c r="T11" s="4991"/>
      <c r="U11" s="4232"/>
      <c r="V11" s="4232"/>
      <c r="W11" s="4232"/>
      <c r="X11" s="4991"/>
      <c r="Y11" s="2469"/>
    </row>
    <row r="12" spans="1:25" s="15" customFormat="1" ht="15" customHeight="1">
      <c r="A12" s="1335"/>
      <c r="B12" s="216" t="s">
        <v>1878</v>
      </c>
      <c r="C12" s="944" t="s">
        <v>2406</v>
      </c>
      <c r="D12" s="2267">
        <v>70247810960</v>
      </c>
      <c r="E12" s="2850"/>
      <c r="F12" s="225" t="s">
        <v>1222</v>
      </c>
      <c r="G12" s="226">
        <v>80</v>
      </c>
      <c r="H12" s="1328"/>
      <c r="I12" s="660">
        <f t="shared" ref="I12:I13" si="1">ROUND($H$10*$G$10/G12,2)</f>
        <v>0</v>
      </c>
      <c r="J12" s="229" t="s">
        <v>39</v>
      </c>
      <c r="K12" s="1928"/>
      <c r="L12" s="1059">
        <f>IF(OR(ISBLANK(K12),K12=0,H10=0,ISBLANK(H10)),,ROUND(K12+$L$5,2))</f>
        <v>0</v>
      </c>
      <c r="M12" s="668">
        <f>ROUND(I12*L12,2)</f>
        <v>0</v>
      </c>
      <c r="N12" s="3800">
        <f t="shared" ref="N12:N13" si="2">ROUND(L12/G12,4)</f>
        <v>0</v>
      </c>
      <c r="O12" s="2377"/>
      <c r="P12" s="2447"/>
      <c r="Q12" s="4990"/>
      <c r="R12" s="4431"/>
      <c r="S12" s="4991"/>
      <c r="T12" s="4991"/>
      <c r="U12" s="4232"/>
      <c r="V12" s="4232"/>
      <c r="W12" s="4232"/>
      <c r="X12" s="4991"/>
      <c r="Y12" s="2469"/>
    </row>
    <row r="13" spans="1:25" s="15" customFormat="1" ht="15" customHeight="1">
      <c r="A13" s="1335"/>
      <c r="B13" s="1334" t="s">
        <v>1879</v>
      </c>
      <c r="C13" s="3304" t="s">
        <v>2407</v>
      </c>
      <c r="D13" s="649">
        <v>437</v>
      </c>
      <c r="E13" s="767"/>
      <c r="F13" s="225" t="s">
        <v>3336</v>
      </c>
      <c r="G13" s="226">
        <v>160</v>
      </c>
      <c r="H13" s="1330"/>
      <c r="I13" s="660">
        <f t="shared" si="1"/>
        <v>0</v>
      </c>
      <c r="J13" s="229" t="s">
        <v>39</v>
      </c>
      <c r="K13" s="1928">
        <v>50.8</v>
      </c>
      <c r="L13" s="1059">
        <f>IF(OR(ISBLANK(K13),K13=0,H10=0,ISBLANK(H10)),,ROUND(K13+$L$5,2))</f>
        <v>0</v>
      </c>
      <c r="M13" s="668">
        <f t="shared" ref="M13" si="3">ROUND(I13*L13,2)</f>
        <v>0</v>
      </c>
      <c r="N13" s="3800">
        <f t="shared" si="2"/>
        <v>0</v>
      </c>
      <c r="O13" s="2479"/>
      <c r="P13" s="1265"/>
      <c r="Q13" s="2853"/>
      <c r="R13" s="4431"/>
      <c r="S13" s="4991"/>
      <c r="T13" s="4991"/>
      <c r="U13" s="4232"/>
      <c r="V13" s="4232"/>
      <c r="W13" s="4232"/>
      <c r="X13" s="4991"/>
      <c r="Y13" s="2469"/>
    </row>
    <row r="14" spans="1:25" s="15" customFormat="1" ht="15" customHeight="1">
      <c r="A14" s="1335"/>
      <c r="B14" s="216" t="s">
        <v>1880</v>
      </c>
      <c r="D14" s="3981"/>
      <c r="E14" s="3981"/>
      <c r="F14" s="3981"/>
      <c r="G14" s="3981"/>
      <c r="H14" s="2857"/>
      <c r="I14" s="660"/>
      <c r="J14" s="229"/>
      <c r="K14" s="410"/>
      <c r="L14" s="402"/>
      <c r="M14" s="538"/>
      <c r="N14" s="3778"/>
      <c r="O14" s="2522"/>
      <c r="P14" s="2523"/>
      <c r="Q14" s="2524"/>
      <c r="R14" s="4431"/>
      <c r="S14" s="4991"/>
      <c r="T14" s="4991"/>
      <c r="U14" s="4232"/>
      <c r="V14" s="4232"/>
      <c r="W14" s="4232"/>
      <c r="X14" s="4991"/>
      <c r="Y14" s="2469"/>
    </row>
    <row r="15" spans="1:25" s="15" customFormat="1" ht="15" customHeight="1" thickBot="1">
      <c r="A15" s="936"/>
      <c r="B15" s="218" t="s">
        <v>1284</v>
      </c>
      <c r="C15" s="416" t="s">
        <v>65</v>
      </c>
      <c r="D15" s="727"/>
      <c r="E15" s="769"/>
      <c r="F15" s="467" t="s">
        <v>65</v>
      </c>
      <c r="G15" s="465" t="s">
        <v>65</v>
      </c>
      <c r="H15" s="1329"/>
      <c r="I15" s="676" t="s">
        <v>65</v>
      </c>
      <c r="J15" s="467" t="s">
        <v>65</v>
      </c>
      <c r="K15" s="470"/>
      <c r="L15" s="471" t="s">
        <v>65</v>
      </c>
      <c r="M15" s="554" t="s">
        <v>65</v>
      </c>
      <c r="N15" s="3802" t="s">
        <v>65</v>
      </c>
      <c r="O15" s="2477"/>
      <c r="P15" s="2478"/>
      <c r="Q15" s="1664"/>
      <c r="R15" s="4992"/>
      <c r="S15" s="4993"/>
      <c r="T15" s="4423"/>
      <c r="U15" s="4994"/>
      <c r="V15" s="4994"/>
      <c r="W15" s="4994"/>
      <c r="X15" s="4993"/>
      <c r="Y15" s="823"/>
    </row>
    <row r="16" spans="1:25" s="15" customFormat="1" ht="15" customHeight="1" thickBot="1">
      <c r="A16" s="2159">
        <v>16002</v>
      </c>
      <c r="B16" s="4095" t="s">
        <v>3992</v>
      </c>
      <c r="C16" s="3750" t="s">
        <v>2407</v>
      </c>
      <c r="D16" s="3882">
        <v>408186</v>
      </c>
      <c r="E16" s="4478"/>
      <c r="F16" s="4498" t="s">
        <v>3319</v>
      </c>
      <c r="G16" s="4130">
        <v>80</v>
      </c>
      <c r="H16" s="1167"/>
      <c r="I16" s="2455">
        <f>ROUND(H16*G16/G16,2)</f>
        <v>0</v>
      </c>
      <c r="J16" s="4121" t="s">
        <v>39</v>
      </c>
      <c r="K16" s="4077">
        <v>32.4</v>
      </c>
      <c r="L16" s="2740">
        <f>IF(OR(ISBLANK(K16),K16=0,H16=0,ISBLANK(H16)),,ROUND(K16+$L$5,2))</f>
        <v>0</v>
      </c>
      <c r="M16" s="4009">
        <f>ROUND(I16*L16,2)</f>
        <v>0</v>
      </c>
      <c r="N16" s="3800">
        <f t="shared" ref="N16" si="4">ROUND(L16/G16,4)</f>
        <v>0</v>
      </c>
      <c r="O16" s="5446"/>
      <c r="P16" s="2390"/>
      <c r="Q16" s="5447"/>
      <c r="R16" s="5013"/>
      <c r="S16" s="5014"/>
      <c r="T16" s="5448"/>
      <c r="U16" s="5449"/>
      <c r="V16" s="5449"/>
      <c r="W16" s="5449"/>
      <c r="X16" s="5014"/>
      <c r="Y16" s="4953"/>
    </row>
    <row r="17" spans="1:25" s="15" customFormat="1" ht="15" customHeight="1">
      <c r="A17" s="2159"/>
      <c r="B17" s="217" t="s">
        <v>3993</v>
      </c>
      <c r="C17" s="3750"/>
      <c r="D17" s="3882"/>
      <c r="E17" s="4081"/>
      <c r="F17" s="4121"/>
      <c r="G17" s="4130"/>
      <c r="H17" s="5450"/>
      <c r="I17" s="2455"/>
      <c r="J17" s="4121"/>
      <c r="K17" s="4219"/>
      <c r="L17" s="2740"/>
      <c r="M17" s="4009"/>
      <c r="N17" s="3778"/>
      <c r="O17" s="5446"/>
      <c r="P17" s="2390"/>
      <c r="Q17" s="5447"/>
      <c r="R17" s="5013"/>
      <c r="S17" s="5014"/>
      <c r="T17" s="5448"/>
      <c r="U17" s="5449"/>
      <c r="V17" s="5449"/>
      <c r="W17" s="5449"/>
      <c r="X17" s="5014"/>
      <c r="Y17" s="4953"/>
    </row>
    <row r="18" spans="1:25" s="15" customFormat="1" ht="15" customHeight="1">
      <c r="A18" s="2159"/>
      <c r="B18" s="216" t="s">
        <v>3994</v>
      </c>
      <c r="C18" s="3750"/>
      <c r="D18" s="3882"/>
      <c r="E18" s="4081"/>
      <c r="F18" s="4121"/>
      <c r="G18" s="4130"/>
      <c r="H18" s="5450"/>
      <c r="I18" s="2455"/>
      <c r="J18" s="4121"/>
      <c r="K18" s="4219"/>
      <c r="L18" s="2740"/>
      <c r="M18" s="4009"/>
      <c r="N18" s="3778"/>
      <c r="O18" s="5446"/>
      <c r="P18" s="2390"/>
      <c r="Q18" s="5447"/>
      <c r="R18" s="5013"/>
      <c r="S18" s="5014"/>
      <c r="T18" s="5448"/>
      <c r="U18" s="5449"/>
      <c r="V18" s="5449"/>
      <c r="W18" s="5449"/>
      <c r="X18" s="5014"/>
      <c r="Y18" s="4953"/>
    </row>
    <row r="19" spans="1:25" s="15" customFormat="1" ht="15" customHeight="1">
      <c r="A19" s="2159"/>
      <c r="B19" s="1334" t="s">
        <v>3995</v>
      </c>
      <c r="C19" s="3750"/>
      <c r="D19" s="3882"/>
      <c r="E19" s="4081"/>
      <c r="F19" s="4121"/>
      <c r="G19" s="4130"/>
      <c r="H19" s="5450"/>
      <c r="I19" s="2455"/>
      <c r="J19" s="4121"/>
      <c r="K19" s="4219"/>
      <c r="L19" s="2740"/>
      <c r="M19" s="4009"/>
      <c r="N19" s="3778"/>
      <c r="O19" s="5446"/>
      <c r="P19" s="2390"/>
      <c r="Q19" s="5447"/>
      <c r="R19" s="5013"/>
      <c r="S19" s="5014"/>
      <c r="T19" s="5448"/>
      <c r="U19" s="5449"/>
      <c r="V19" s="5449"/>
      <c r="W19" s="5449"/>
      <c r="X19" s="5014"/>
      <c r="Y19" s="4953"/>
    </row>
    <row r="20" spans="1:25" s="15" customFormat="1" ht="15" customHeight="1">
      <c r="A20" s="2159"/>
      <c r="B20" s="216" t="s">
        <v>1880</v>
      </c>
      <c r="C20" s="3750"/>
      <c r="D20" s="3882"/>
      <c r="E20" s="4081"/>
      <c r="F20" s="4121"/>
      <c r="G20" s="4130"/>
      <c r="H20" s="5450"/>
      <c r="I20" s="2455"/>
      <c r="J20" s="4121"/>
      <c r="K20" s="4219"/>
      <c r="L20" s="2740"/>
      <c r="M20" s="4009"/>
      <c r="N20" s="3778"/>
      <c r="O20" s="5446"/>
      <c r="P20" s="2390"/>
      <c r="Q20" s="5447"/>
      <c r="R20" s="5013"/>
      <c r="S20" s="5014"/>
      <c r="T20" s="5448"/>
      <c r="U20" s="5449"/>
      <c r="V20" s="5449"/>
      <c r="W20" s="5449"/>
      <c r="X20" s="5014"/>
      <c r="Y20" s="4953"/>
    </row>
    <row r="21" spans="1:25" s="15" customFormat="1" ht="15" customHeight="1" thickBot="1">
      <c r="A21" s="2159"/>
      <c r="B21" s="218" t="s">
        <v>1284</v>
      </c>
      <c r="C21" s="1449"/>
      <c r="D21" s="716"/>
      <c r="E21" s="1067"/>
      <c r="F21" s="4121"/>
      <c r="G21" s="4130"/>
      <c r="H21" s="1329"/>
      <c r="I21" s="2455"/>
      <c r="J21" s="4121"/>
      <c r="K21" s="4219"/>
      <c r="L21" s="2740"/>
      <c r="M21" s="4009"/>
      <c r="N21" s="3778"/>
      <c r="O21" s="2570"/>
      <c r="P21" s="2571"/>
      <c r="Q21" s="5452"/>
      <c r="R21" s="4992"/>
      <c r="S21" s="4993"/>
      <c r="T21" s="5453"/>
      <c r="U21" s="4994"/>
      <c r="V21" s="4994"/>
      <c r="W21" s="4994"/>
      <c r="X21" s="4993"/>
      <c r="Y21" s="823"/>
    </row>
    <row r="22" spans="1:25" ht="15" customHeight="1">
      <c r="A22" s="2213">
        <v>16003</v>
      </c>
      <c r="B22" s="478" t="s">
        <v>3983</v>
      </c>
      <c r="C22" s="1289" t="s">
        <v>2407</v>
      </c>
      <c r="D22" s="1796" t="s">
        <v>2408</v>
      </c>
      <c r="E22" s="763"/>
      <c r="F22" s="1290" t="s">
        <v>3336</v>
      </c>
      <c r="G22" s="367">
        <v>160</v>
      </c>
      <c r="H22" s="1324"/>
      <c r="I22" s="262">
        <f>ROUND($H$22*$G$22/G22,2)</f>
        <v>0</v>
      </c>
      <c r="J22" s="282" t="s">
        <v>39</v>
      </c>
      <c r="K22" s="368" t="s">
        <v>4381</v>
      </c>
      <c r="L22" s="369">
        <f>IF(OR(ISBLANK(K22),K22=0,H22=0,ISBLANK(H22)),,ROUND(K22+$L$5,2))</f>
        <v>0</v>
      </c>
      <c r="M22" s="515">
        <f>ROUND(I22*L22,2)</f>
        <v>0</v>
      </c>
      <c r="N22" s="3805">
        <f>ROUND(L22/G22,4)</f>
        <v>0</v>
      </c>
      <c r="O22" s="2422"/>
      <c r="P22" s="4946"/>
      <c r="Q22" s="5451"/>
      <c r="R22" s="4989"/>
      <c r="S22" s="3980"/>
      <c r="T22" s="3622"/>
      <c r="U22" s="4533"/>
      <c r="V22" s="3616"/>
      <c r="W22" s="3887"/>
      <c r="X22" s="3887"/>
      <c r="Y22" s="927"/>
    </row>
    <row r="23" spans="1:25" ht="15" customHeight="1">
      <c r="A23" s="1197"/>
      <c r="B23" s="217" t="s">
        <v>97</v>
      </c>
      <c r="C23" s="217" t="s">
        <v>65</v>
      </c>
      <c r="D23" s="1816"/>
      <c r="E23" s="371"/>
      <c r="F23" s="1291" t="s">
        <v>65</v>
      </c>
      <c r="G23" s="832" t="s">
        <v>65</v>
      </c>
      <c r="H23" s="1188"/>
      <c r="I23" s="1218" t="s">
        <v>65</v>
      </c>
      <c r="J23" s="473" t="s">
        <v>65</v>
      </c>
      <c r="K23" s="230"/>
      <c r="L23" s="402" t="s">
        <v>65</v>
      </c>
      <c r="M23" s="538" t="s">
        <v>65</v>
      </c>
      <c r="N23" s="3778" t="s">
        <v>65</v>
      </c>
      <c r="O23" s="2055"/>
      <c r="P23" s="2055"/>
      <c r="Q23" s="2336"/>
      <c r="R23" s="680"/>
      <c r="S23" s="2648"/>
      <c r="T23" s="2658"/>
      <c r="U23" s="2604"/>
      <c r="V23" s="4996"/>
      <c r="W23" s="2727"/>
      <c r="X23" s="3309"/>
      <c r="Y23" s="3778"/>
    </row>
    <row r="24" spans="1:25" ht="15" customHeight="1">
      <c r="A24" s="275"/>
      <c r="B24" s="401" t="s">
        <v>1881</v>
      </c>
      <c r="C24" s="217"/>
      <c r="D24" s="649"/>
      <c r="E24" s="500"/>
      <c r="F24" s="1062"/>
      <c r="G24" s="226"/>
      <c r="H24" s="1325"/>
      <c r="I24" s="274"/>
      <c r="J24" s="217"/>
      <c r="K24" s="1064"/>
      <c r="L24" s="532"/>
      <c r="M24" s="335"/>
      <c r="N24" s="3893"/>
      <c r="O24" s="2412"/>
      <c r="P24" s="2487"/>
      <c r="Q24" s="4997"/>
      <c r="R24" s="680"/>
      <c r="S24" s="2648"/>
      <c r="T24" s="3622"/>
      <c r="U24" s="4998"/>
      <c r="V24" s="2827"/>
      <c r="W24" s="2727"/>
      <c r="X24" s="2727"/>
      <c r="Y24" s="927"/>
    </row>
    <row r="25" spans="1:25" ht="15" customHeight="1">
      <c r="A25" s="1197"/>
      <c r="B25" s="217" t="s">
        <v>1882</v>
      </c>
      <c r="C25" s="217"/>
      <c r="D25" s="649"/>
      <c r="E25" s="500"/>
      <c r="F25" s="377"/>
      <c r="G25" s="1292"/>
      <c r="H25" s="1326"/>
      <c r="I25" s="377"/>
      <c r="J25" s="377"/>
      <c r="K25" s="424"/>
      <c r="L25" s="377"/>
      <c r="M25" s="377"/>
      <c r="N25" s="3918"/>
      <c r="O25" s="2413"/>
      <c r="P25" s="2413"/>
      <c r="Q25" s="4999"/>
      <c r="R25" s="680"/>
      <c r="S25" s="2648"/>
      <c r="T25" s="2656"/>
      <c r="U25" s="2656"/>
      <c r="V25" s="2656"/>
      <c r="W25" s="2727"/>
      <c r="X25" s="2727"/>
      <c r="Y25" s="243"/>
    </row>
    <row r="26" spans="1:25" ht="15" customHeight="1">
      <c r="A26" s="275"/>
      <c r="B26" s="217" t="s">
        <v>98</v>
      </c>
      <c r="C26" s="401"/>
      <c r="D26" s="1816"/>
      <c r="E26" s="422"/>
      <c r="F26" s="377"/>
      <c r="G26" s="1292"/>
      <c r="H26" s="1327"/>
      <c r="I26" s="377"/>
      <c r="J26" s="377"/>
      <c r="K26" s="424"/>
      <c r="L26" s="377"/>
      <c r="M26" s="377"/>
      <c r="N26" s="3918"/>
      <c r="O26" s="2481"/>
      <c r="P26" s="2488"/>
      <c r="Q26" s="5000"/>
      <c r="R26" s="5001"/>
      <c r="S26" s="3933"/>
      <c r="T26" s="2656"/>
      <c r="U26" s="2656"/>
      <c r="V26" s="2656"/>
      <c r="W26" s="1121"/>
      <c r="X26" s="3506"/>
      <c r="Y26" s="2469"/>
    </row>
    <row r="27" spans="1:25" ht="15" customHeight="1" thickBot="1">
      <c r="A27" s="1086"/>
      <c r="B27" s="901" t="s">
        <v>1875</v>
      </c>
      <c r="C27" s="466"/>
      <c r="D27" s="716"/>
      <c r="E27" s="426"/>
      <c r="F27" s="394"/>
      <c r="G27" s="1293"/>
      <c r="H27" s="838"/>
      <c r="I27" s="427"/>
      <c r="J27" s="394"/>
      <c r="K27" s="428"/>
      <c r="L27" s="429"/>
      <c r="M27" s="394"/>
      <c r="N27" s="3919"/>
      <c r="O27" s="2477"/>
      <c r="P27" s="2478"/>
      <c r="Q27" s="1664"/>
      <c r="R27" s="4956"/>
      <c r="S27" s="4423"/>
      <c r="T27" s="5002"/>
      <c r="U27" s="5002"/>
      <c r="V27" s="5002"/>
      <c r="W27" s="5002"/>
      <c r="X27" s="4993"/>
      <c r="Y27" s="674"/>
    </row>
    <row r="28" spans="1:25" ht="15" customHeight="1" thickBot="1">
      <c r="A28" s="1490">
        <v>16004</v>
      </c>
      <c r="B28" s="481" t="s">
        <v>3984</v>
      </c>
      <c r="C28" s="401" t="s">
        <v>4486</v>
      </c>
      <c r="D28" s="649">
        <v>10000016720</v>
      </c>
      <c r="E28" s="763"/>
      <c r="F28" s="1294" t="s">
        <v>82</v>
      </c>
      <c r="G28" s="400">
        <v>80</v>
      </c>
      <c r="H28" s="1167"/>
      <c r="I28" s="1560">
        <f>ROUND($H$28*$G$28/G28,2)</f>
        <v>0</v>
      </c>
      <c r="J28" s="721" t="s">
        <v>39</v>
      </c>
      <c r="K28" s="2745"/>
      <c r="L28" s="1561">
        <f>IF(OR(ISBLANK(K28),K28=0,H28=0,ISBLANK(H28)),,ROUND(K28+$L$5,2))</f>
        <v>0</v>
      </c>
      <c r="M28" s="1839">
        <f>ROUND(I28*L28,2)</f>
        <v>0</v>
      </c>
      <c r="N28" s="3920">
        <f t="shared" ref="N28:N35" si="5">ROUND(L28/G28,4)</f>
        <v>0</v>
      </c>
      <c r="O28" s="2055"/>
      <c r="P28" s="1648"/>
      <c r="Q28" s="5003"/>
      <c r="R28" s="4812"/>
      <c r="S28" s="2548"/>
      <c r="T28" s="2658"/>
      <c r="U28" s="4157"/>
      <c r="V28" s="2505"/>
      <c r="W28" s="1115"/>
      <c r="X28" s="5004"/>
      <c r="Y28" s="3779"/>
    </row>
    <row r="29" spans="1:25" ht="15" customHeight="1">
      <c r="A29" s="1197"/>
      <c r="B29" s="217" t="s">
        <v>1883</v>
      </c>
      <c r="C29" s="271" t="s">
        <v>2407</v>
      </c>
      <c r="D29" s="649">
        <v>304320</v>
      </c>
      <c r="E29" s="767"/>
      <c r="F29" s="225" t="s">
        <v>99</v>
      </c>
      <c r="G29" s="226">
        <v>160</v>
      </c>
      <c r="H29" s="1328"/>
      <c r="I29" s="1257">
        <f>ROUND($H$28*$G$28/G29,2)</f>
        <v>0</v>
      </c>
      <c r="J29" s="804" t="s">
        <v>39</v>
      </c>
      <c r="K29" s="4008">
        <v>39.6</v>
      </c>
      <c r="L29" s="2743">
        <f>IF(OR(ISBLANK(K29),K29=0,H28=0,ISBLANK(H28)),,ROUND(K29+$L$5,2))</f>
        <v>0</v>
      </c>
      <c r="M29" s="794">
        <f>ROUND(I29*L29,2)</f>
        <v>0</v>
      </c>
      <c r="N29" s="3912">
        <f t="shared" si="5"/>
        <v>0</v>
      </c>
      <c r="O29" s="1816"/>
      <c r="P29" s="1648"/>
      <c r="Q29" s="5003"/>
      <c r="R29" s="4138"/>
      <c r="S29" s="2648"/>
      <c r="T29" s="2656"/>
      <c r="U29" s="2656"/>
      <c r="V29" s="2656"/>
      <c r="W29" s="2727"/>
      <c r="X29" s="2727"/>
      <c r="Y29" s="2469"/>
    </row>
    <row r="30" spans="1:25" ht="15" customHeight="1">
      <c r="A30" s="1335"/>
      <c r="B30" s="216" t="s">
        <v>1884</v>
      </c>
      <c r="C30" s="944" t="s">
        <v>4484</v>
      </c>
      <c r="D30" s="649"/>
      <c r="E30" s="2850"/>
      <c r="F30" s="225"/>
      <c r="G30" s="226"/>
      <c r="H30" s="1328"/>
      <c r="I30" s="1257" t="e">
        <f>ROUND($H$28*$G$28/G30,2)</f>
        <v>#DIV/0!</v>
      </c>
      <c r="J30" s="804" t="s">
        <v>39</v>
      </c>
      <c r="K30" s="4008"/>
      <c r="L30" s="809">
        <f>IF(OR(ISBLANK(K30),K30=0,H28=0,ISBLANK(H28)),,ROUND(K30+$L$5,2))</f>
        <v>0</v>
      </c>
      <c r="M30" s="2744" t="e">
        <f t="shared" ref="M30:M31" si="6">ROUND(I30*L30,2)</f>
        <v>#DIV/0!</v>
      </c>
      <c r="N30" s="3921" t="e">
        <f t="shared" si="5"/>
        <v>#DIV/0!</v>
      </c>
      <c r="O30" s="2494"/>
      <c r="P30" s="2495"/>
      <c r="Q30" s="2495"/>
      <c r="R30" s="5005"/>
      <c r="S30" s="2548"/>
      <c r="T30" s="2656"/>
      <c r="U30" s="2656"/>
      <c r="V30" s="2656"/>
      <c r="W30" s="1115"/>
      <c r="X30" s="1115"/>
      <c r="Y30" s="2469"/>
    </row>
    <row r="31" spans="1:25" ht="15" customHeight="1">
      <c r="A31" s="1335"/>
      <c r="B31" s="216" t="s">
        <v>1885</v>
      </c>
      <c r="C31" s="944" t="s">
        <v>2350</v>
      </c>
      <c r="D31" s="649" t="s">
        <v>2409</v>
      </c>
      <c r="E31" s="2850"/>
      <c r="F31" s="225" t="s">
        <v>82</v>
      </c>
      <c r="G31" s="226">
        <v>80</v>
      </c>
      <c r="H31" s="1328"/>
      <c r="I31" s="1265">
        <f>ROUND($H$28*$G$28/G31,2)</f>
        <v>0</v>
      </c>
      <c r="J31" s="813" t="s">
        <v>39</v>
      </c>
      <c r="K31" s="3540"/>
      <c r="L31" s="1337">
        <f>IF(OR(ISBLANK(K31),K31=0,H28=0,ISBLANK(H28)),,ROUND(K31+$L$5,2))</f>
        <v>0</v>
      </c>
      <c r="M31" s="2093">
        <f t="shared" si="6"/>
        <v>0</v>
      </c>
      <c r="N31" s="3795">
        <f t="shared" si="5"/>
        <v>0</v>
      </c>
      <c r="O31" s="649"/>
      <c r="P31" s="1648"/>
      <c r="Q31" s="5003"/>
      <c r="R31" s="4138"/>
      <c r="S31" s="2648"/>
      <c r="T31" s="2656"/>
      <c r="U31" s="2656"/>
      <c r="V31" s="2656"/>
      <c r="W31" s="2727"/>
      <c r="X31" s="2727"/>
      <c r="Y31" s="2469"/>
    </row>
    <row r="32" spans="1:25" ht="15" customHeight="1" thickBot="1">
      <c r="A32" s="936"/>
      <c r="B32" s="218" t="s">
        <v>1284</v>
      </c>
      <c r="C32" s="416" t="s">
        <v>2406</v>
      </c>
      <c r="D32" s="5814">
        <v>10070100027129</v>
      </c>
      <c r="E32" s="4007"/>
      <c r="F32" s="319" t="s">
        <v>82</v>
      </c>
      <c r="G32" s="320">
        <v>80</v>
      </c>
      <c r="H32" s="1329"/>
      <c r="I32" s="2437">
        <f>ROUND($H$28*$G$28/G32,2)</f>
        <v>0</v>
      </c>
      <c r="J32" s="2578" t="s">
        <v>39</v>
      </c>
      <c r="K32" s="2660"/>
      <c r="L32" s="2580">
        <f>IF(OR(ISBLANK(K32),K32=0,H28=0,ISBLANK(H28)),,ROUND(K32+$L$5,2))</f>
        <v>0</v>
      </c>
      <c r="M32" s="2581">
        <f>ROUND(I32*L32,2)</f>
        <v>0</v>
      </c>
      <c r="N32" s="3800">
        <f t="shared" si="5"/>
        <v>0</v>
      </c>
      <c r="O32" s="954"/>
      <c r="P32" s="954"/>
      <c r="Q32" s="3695"/>
      <c r="R32" s="4956"/>
      <c r="S32" s="4423"/>
      <c r="T32" s="5002"/>
      <c r="U32" s="5002"/>
      <c r="V32" s="5002"/>
      <c r="W32" s="5002"/>
      <c r="X32" s="4423"/>
      <c r="Y32" s="823"/>
    </row>
    <row r="33" spans="1:25" ht="15" customHeight="1" thickBot="1">
      <c r="A33" s="2213">
        <v>16005</v>
      </c>
      <c r="B33" s="478" t="s">
        <v>3985</v>
      </c>
      <c r="C33" s="1213" t="s">
        <v>3659</v>
      </c>
      <c r="D33" s="1796">
        <v>10000016751</v>
      </c>
      <c r="E33" s="763"/>
      <c r="F33" s="1029" t="s">
        <v>42</v>
      </c>
      <c r="G33" s="367">
        <v>80</v>
      </c>
      <c r="H33" s="1171">
        <v>450</v>
      </c>
      <c r="I33" s="1560">
        <f>ROUND($H$33*$G$33/G33,2)</f>
        <v>450</v>
      </c>
      <c r="J33" s="721" t="s">
        <v>39</v>
      </c>
      <c r="K33" s="2745"/>
      <c r="L33" s="2742">
        <f>IF(OR(ISBLANK(K33),K33=0,H33=0,ISBLANK(H33)),,ROUND(K33+$L$5,2))</f>
        <v>0</v>
      </c>
      <c r="M33" s="723">
        <f>ROUND(I33*L33,2)</f>
        <v>0</v>
      </c>
      <c r="N33" s="3909">
        <f t="shared" si="5"/>
        <v>0</v>
      </c>
      <c r="O33" s="1131"/>
      <c r="P33" s="273"/>
      <c r="Q33" s="5006"/>
      <c r="R33" s="4932"/>
      <c r="S33" s="2648"/>
      <c r="T33" s="2656"/>
      <c r="U33" s="2656"/>
      <c r="V33" s="2505"/>
      <c r="W33" s="1115"/>
      <c r="X33" s="5004"/>
      <c r="Y33" s="3779"/>
    </row>
    <row r="34" spans="1:25" ht="15" customHeight="1">
      <c r="A34" s="275"/>
      <c r="B34" s="217" t="s">
        <v>1886</v>
      </c>
      <c r="C34" s="401" t="s">
        <v>2410</v>
      </c>
      <c r="D34" s="876" t="s">
        <v>2411</v>
      </c>
      <c r="E34" s="763"/>
      <c r="F34" s="1296" t="s">
        <v>42</v>
      </c>
      <c r="G34" s="400">
        <v>80</v>
      </c>
      <c r="H34" s="1174"/>
      <c r="I34" s="1265">
        <f>ROUND($H$33*$G$33/G34,2)</f>
        <v>450</v>
      </c>
      <c r="J34" s="813" t="s">
        <v>39</v>
      </c>
      <c r="K34" s="1525">
        <v>19.45</v>
      </c>
      <c r="L34" s="2120">
        <f>IF(OR(ISBLANK(K34),K34=0,H33=0,ISBLANK(H33)),,ROUND(K34+$L$5,2))</f>
        <v>19.45</v>
      </c>
      <c r="M34" s="864">
        <f>ROUND(I34*L34,2)</f>
        <v>8752.5</v>
      </c>
      <c r="N34" s="3797">
        <f t="shared" si="5"/>
        <v>0.24310000000000001</v>
      </c>
      <c r="O34" s="649"/>
      <c r="P34" s="1648"/>
      <c r="Q34" s="5003"/>
      <c r="R34" s="4138"/>
      <c r="S34" s="2648"/>
      <c r="T34" s="2656"/>
      <c r="U34" s="2656"/>
      <c r="V34" s="2656"/>
      <c r="W34" s="2727"/>
      <c r="X34" s="2727"/>
      <c r="Y34" s="657"/>
    </row>
    <row r="35" spans="1:25" ht="15" customHeight="1">
      <c r="A35" s="275"/>
      <c r="B35" s="217" t="s">
        <v>1887</v>
      </c>
      <c r="C35" s="1061" t="s">
        <v>2310</v>
      </c>
      <c r="D35" s="1816">
        <v>65669</v>
      </c>
      <c r="E35" s="763"/>
      <c r="F35" s="1296" t="s">
        <v>100</v>
      </c>
      <c r="G35" s="400">
        <v>80</v>
      </c>
      <c r="H35" s="1174"/>
      <c r="I35" s="2437">
        <f>ROUND($H$33*$G$33/G35,2)</f>
        <v>450</v>
      </c>
      <c r="J35" s="2578" t="s">
        <v>39</v>
      </c>
      <c r="K35" s="2660"/>
      <c r="L35" s="1059">
        <f>IF(OR(ISBLANK(K35),K35=0,H33=0,ISBLANK(H33)),,ROUND(K35+$L$5,2))</f>
        <v>0</v>
      </c>
      <c r="M35" s="668">
        <f t="shared" ref="M35" si="7">ROUND(I35*L35,2)</f>
        <v>0</v>
      </c>
      <c r="N35" s="3800">
        <f t="shared" si="5"/>
        <v>0</v>
      </c>
      <c r="O35" s="1591"/>
      <c r="P35" s="1265"/>
      <c r="Q35" s="5006"/>
      <c r="R35" s="4138"/>
      <c r="S35" s="2648"/>
      <c r="T35" s="2656"/>
      <c r="U35" s="2656"/>
      <c r="V35" s="2656"/>
      <c r="W35" s="2727"/>
      <c r="X35" s="2727"/>
      <c r="Y35" s="2469"/>
    </row>
    <row r="36" spans="1:25" ht="15" customHeight="1">
      <c r="A36" s="275"/>
      <c r="B36" s="219" t="s">
        <v>1888</v>
      </c>
      <c r="C36" s="1081"/>
      <c r="D36" s="1813"/>
      <c r="E36" s="301"/>
      <c r="F36" s="1019"/>
      <c r="G36" s="884"/>
      <c r="H36" s="1188"/>
      <c r="I36" s="1274"/>
      <c r="J36" s="803"/>
      <c r="K36" s="349"/>
      <c r="L36" s="1337"/>
      <c r="M36" s="253"/>
      <c r="N36" s="3778"/>
      <c r="O36" s="1591"/>
      <c r="P36" s="4912"/>
      <c r="Q36" s="5007"/>
      <c r="R36" s="5008"/>
      <c r="S36" s="4973"/>
      <c r="T36" s="5009"/>
      <c r="U36" s="5009"/>
      <c r="V36" s="5009"/>
      <c r="W36" s="5009"/>
      <c r="X36" s="4973"/>
      <c r="Y36" s="657"/>
    </row>
    <row r="37" spans="1:25" ht="15" customHeight="1">
      <c r="A37" s="275"/>
      <c r="B37" s="219" t="s">
        <v>1889</v>
      </c>
      <c r="C37" s="1081"/>
      <c r="D37" s="1816"/>
      <c r="E37" s="301"/>
      <c r="F37" s="1019"/>
      <c r="G37" s="884"/>
      <c r="H37" s="1188"/>
      <c r="I37" s="1105"/>
      <c r="J37" s="803"/>
      <c r="K37" s="349"/>
      <c r="L37" s="1337"/>
      <c r="M37" s="253"/>
      <c r="N37" s="3778"/>
      <c r="O37" s="4390"/>
      <c r="P37" s="3938"/>
      <c r="Q37" s="1662"/>
      <c r="R37" s="4989"/>
      <c r="S37" s="3980"/>
      <c r="T37" s="2658"/>
      <c r="U37" s="2658"/>
      <c r="V37" s="2505"/>
      <c r="W37" s="3887"/>
      <c r="X37" s="3977"/>
      <c r="Y37" s="3778"/>
    </row>
    <row r="38" spans="1:25" ht="15" customHeight="1">
      <c r="A38" s="1197"/>
      <c r="B38" s="217" t="s">
        <v>65</v>
      </c>
      <c r="C38" s="217"/>
      <c r="D38" s="876"/>
      <c r="E38" s="500"/>
      <c r="F38" s="1062"/>
      <c r="G38" s="226"/>
      <c r="H38" s="1325"/>
      <c r="I38" s="1265"/>
      <c r="J38" s="217"/>
      <c r="K38" s="1064"/>
      <c r="L38" s="532"/>
      <c r="M38" s="335"/>
      <c r="N38" s="3893"/>
      <c r="O38" s="649"/>
      <c r="P38" s="1648"/>
      <c r="Q38" s="5003"/>
      <c r="R38" s="680"/>
      <c r="S38" s="5010"/>
      <c r="T38" s="2656"/>
      <c r="U38" s="2656"/>
      <c r="V38" s="2656"/>
      <c r="W38" s="2727"/>
      <c r="X38" s="2727"/>
      <c r="Y38" s="2469"/>
    </row>
    <row r="39" spans="1:25" ht="15" customHeight="1" thickBot="1">
      <c r="A39" s="2176"/>
      <c r="B39" s="549" t="s">
        <v>1216</v>
      </c>
      <c r="C39" s="932"/>
      <c r="D39" s="2287"/>
      <c r="E39" s="1297"/>
      <c r="F39" s="939"/>
      <c r="G39" s="320"/>
      <c r="H39" s="1192"/>
      <c r="I39" s="954"/>
      <c r="J39" s="319"/>
      <c r="K39" s="1140"/>
      <c r="L39" s="935"/>
      <c r="M39" s="364"/>
      <c r="N39" s="3799"/>
      <c r="O39" s="2483"/>
      <c r="P39" s="2425"/>
      <c r="Q39" s="5011"/>
      <c r="R39" s="4992"/>
      <c r="S39" s="1865"/>
      <c r="T39" s="4992"/>
      <c r="U39" s="4992"/>
      <c r="V39" s="4992"/>
      <c r="W39" s="630"/>
      <c r="X39" s="4423"/>
      <c r="Y39" s="823"/>
    </row>
    <row r="40" spans="1:25" ht="15" customHeight="1" thickBot="1">
      <c r="A40" s="2213">
        <v>16006</v>
      </c>
      <c r="B40" s="478" t="s">
        <v>3988</v>
      </c>
      <c r="C40" s="1289" t="s">
        <v>2407</v>
      </c>
      <c r="D40" s="855">
        <v>676421</v>
      </c>
      <c r="E40" s="763"/>
      <c r="F40" s="1290" t="s">
        <v>3336</v>
      </c>
      <c r="G40" s="367">
        <v>160</v>
      </c>
      <c r="H40" s="1171"/>
      <c r="I40" s="262">
        <f>ROUND(H40*G40/G40,2)</f>
        <v>0</v>
      </c>
      <c r="J40" s="1298" t="s">
        <v>39</v>
      </c>
      <c r="K40" s="368">
        <v>38</v>
      </c>
      <c r="L40" s="1299">
        <f>IF(OR(ISBLANK(K40),K40=0,H40=0,ISBLANK(H40)),,ROUND(K40+$L$5,2))</f>
        <v>0</v>
      </c>
      <c r="M40" s="515">
        <f>ROUND(I40*L40,2)</f>
        <v>0</v>
      </c>
      <c r="N40" s="3805">
        <f>ROUND(L40/G40,4)</f>
        <v>0</v>
      </c>
      <c r="O40" s="2554"/>
      <c r="P40" s="2554"/>
      <c r="Q40" s="5012"/>
      <c r="R40" s="5013"/>
      <c r="S40" s="4425"/>
      <c r="T40" s="5013"/>
      <c r="U40" s="5013"/>
      <c r="V40" s="5013"/>
      <c r="W40" s="4425"/>
      <c r="X40" s="5014"/>
      <c r="Y40" s="657"/>
    </row>
    <row r="41" spans="1:25" ht="15" customHeight="1">
      <c r="A41" s="1449"/>
      <c r="B41" s="959" t="s">
        <v>1890</v>
      </c>
      <c r="C41" s="914"/>
      <c r="D41" s="649"/>
      <c r="E41" s="1117"/>
      <c r="F41" s="1300"/>
      <c r="G41" s="476"/>
      <c r="H41" s="1174"/>
      <c r="I41" s="1301"/>
      <c r="J41" s="1302"/>
      <c r="K41" s="488"/>
      <c r="L41" s="960"/>
      <c r="M41" s="511"/>
      <c r="N41" s="3798"/>
      <c r="O41" s="2711"/>
      <c r="P41" s="4967"/>
      <c r="Q41" s="5015"/>
      <c r="R41" s="5008"/>
      <c r="S41" s="4968"/>
      <c r="T41" s="4969"/>
      <c r="U41" s="4969"/>
      <c r="V41" s="4969"/>
      <c r="W41" s="4968"/>
      <c r="X41" s="4973"/>
      <c r="Y41" s="657"/>
    </row>
    <row r="42" spans="1:25" ht="15" customHeight="1">
      <c r="A42" s="1197"/>
      <c r="B42" s="217" t="s">
        <v>1891</v>
      </c>
      <c r="C42" s="1303"/>
      <c r="D42" s="649"/>
      <c r="E42" s="372"/>
      <c r="F42" s="1062"/>
      <c r="G42" s="226"/>
      <c r="H42" s="1174"/>
      <c r="I42" s="463"/>
      <c r="J42" s="217"/>
      <c r="K42" s="334"/>
      <c r="L42" s="965"/>
      <c r="M42" s="335"/>
      <c r="N42" s="3893"/>
      <c r="O42" s="4958"/>
      <c r="P42" s="4959"/>
      <c r="Q42" s="5016"/>
      <c r="R42" s="4989"/>
      <c r="S42" s="3980"/>
      <c r="T42" s="2658"/>
      <c r="U42" s="2658"/>
      <c r="V42" s="2505"/>
      <c r="W42" s="3887"/>
      <c r="X42" s="3977"/>
      <c r="Y42" s="3778"/>
    </row>
    <row r="43" spans="1:25" ht="15" customHeight="1">
      <c r="A43" s="1335"/>
      <c r="B43" s="216" t="s">
        <v>1892</v>
      </c>
      <c r="C43" s="1304"/>
      <c r="D43" s="649"/>
      <c r="E43" s="381"/>
      <c r="F43" s="1305"/>
      <c r="G43" s="238"/>
      <c r="H43" s="1174"/>
      <c r="I43" s="1042"/>
      <c r="J43" s="216"/>
      <c r="K43" s="447"/>
      <c r="L43" s="1043"/>
      <c r="M43" s="449"/>
      <c r="N43" s="3897"/>
      <c r="O43" s="2422"/>
      <c r="P43" s="2526"/>
      <c r="Q43" s="3678"/>
      <c r="R43" s="680"/>
      <c r="S43" s="2648"/>
      <c r="T43" s="2656"/>
      <c r="U43" s="2656"/>
      <c r="V43" s="2656"/>
      <c r="W43" s="2727"/>
      <c r="X43" s="946"/>
      <c r="Y43" s="2469"/>
    </row>
    <row r="44" spans="1:25" ht="15" customHeight="1">
      <c r="A44" s="1335"/>
      <c r="B44" s="216" t="s">
        <v>1289</v>
      </c>
      <c r="C44" s="1304"/>
      <c r="D44" s="2270"/>
      <c r="E44" s="381"/>
      <c r="F44" s="1305"/>
      <c r="G44" s="238"/>
      <c r="H44" s="1174"/>
      <c r="I44" s="1042"/>
      <c r="J44" s="216"/>
      <c r="K44" s="447"/>
      <c r="L44" s="1043"/>
      <c r="M44" s="449"/>
      <c r="N44" s="3897"/>
      <c r="O44" s="2055"/>
      <c r="P44" s="2055"/>
      <c r="Q44" s="2336"/>
      <c r="R44" s="5017"/>
      <c r="S44" s="2548"/>
      <c r="T44" s="4142"/>
      <c r="U44" s="3616"/>
      <c r="V44" s="4601"/>
      <c r="W44" s="1115"/>
      <c r="X44" s="946"/>
      <c r="Y44" s="657"/>
    </row>
    <row r="45" spans="1:25" ht="15" customHeight="1" thickBot="1">
      <c r="A45" s="936"/>
      <c r="B45" s="218" t="s">
        <v>1216</v>
      </c>
      <c r="C45" s="901"/>
      <c r="D45" s="2291"/>
      <c r="E45" s="1054"/>
      <c r="F45" s="1048"/>
      <c r="G45" s="320"/>
      <c r="H45" s="1192"/>
      <c r="I45" s="954"/>
      <c r="J45" s="901"/>
      <c r="K45" s="363"/>
      <c r="L45" s="935"/>
      <c r="M45" s="364"/>
      <c r="N45" s="3799"/>
      <c r="O45" s="3729"/>
      <c r="P45" s="1652"/>
      <c r="Q45" s="1652"/>
      <c r="R45" s="821"/>
      <c r="S45" s="630"/>
      <c r="T45" s="730"/>
      <c r="U45" s="730"/>
      <c r="V45" s="730"/>
      <c r="W45" s="963"/>
      <c r="X45" s="821"/>
      <c r="Y45" s="674"/>
    </row>
    <row r="46" spans="1:25" ht="15" customHeight="1" thickBot="1">
      <c r="A46" s="2213">
        <v>16007</v>
      </c>
      <c r="B46" s="478" t="s">
        <v>3989</v>
      </c>
      <c r="C46" s="1289" t="s">
        <v>2407</v>
      </c>
      <c r="D46" s="855">
        <v>142676</v>
      </c>
      <c r="E46" s="763"/>
      <c r="F46" s="1290" t="s">
        <v>3336</v>
      </c>
      <c r="G46" s="367">
        <v>160</v>
      </c>
      <c r="H46" s="1171"/>
      <c r="I46" s="262">
        <f>ROUND(H46*G46/G46,2)</f>
        <v>0</v>
      </c>
      <c r="J46" s="1298" t="s">
        <v>39</v>
      </c>
      <c r="K46" s="368"/>
      <c r="L46" s="1299">
        <f>IF(OR(ISBLANK(K46),K46=0,H46=0,ISBLANK(H46)),,ROUND(K46+$L$5,2))</f>
        <v>0</v>
      </c>
      <c r="M46" s="515">
        <f>ROUND(I46*L46,2)</f>
        <v>0</v>
      </c>
      <c r="N46" s="3805">
        <f>ROUND(L46/G46,4)</f>
        <v>0</v>
      </c>
      <c r="O46" s="4390"/>
      <c r="P46" s="4390"/>
      <c r="Q46" s="4390"/>
      <c r="R46" s="662"/>
      <c r="S46" s="4103"/>
      <c r="T46" s="4013"/>
      <c r="U46" s="4013"/>
      <c r="V46" s="4013"/>
      <c r="W46" s="1210"/>
      <c r="X46" s="662"/>
      <c r="Y46" s="657"/>
    </row>
    <row r="47" spans="1:25" ht="15" customHeight="1">
      <c r="A47" s="1449"/>
      <c r="B47" s="959" t="s">
        <v>1890</v>
      </c>
      <c r="C47" s="914" t="s">
        <v>2410</v>
      </c>
      <c r="D47" s="2271">
        <v>2265589212</v>
      </c>
      <c r="E47" s="763"/>
      <c r="F47" s="1306" t="s">
        <v>3336</v>
      </c>
      <c r="G47" s="268">
        <v>160</v>
      </c>
      <c r="H47" s="1331"/>
      <c r="I47" s="397">
        <f>ROUND(H46*G46/G47,2)</f>
        <v>0</v>
      </c>
      <c r="J47" s="225" t="s">
        <v>39</v>
      </c>
      <c r="K47" s="1928">
        <v>42.5</v>
      </c>
      <c r="L47" s="1059">
        <f>IF(OR(ISBLANK(K47),K47=0,H46=0,ISBLANK(H46)),,ROUND(K47+$L$5,2))</f>
        <v>0</v>
      </c>
      <c r="M47" s="668">
        <f>ROUND(I47*L47,2)</f>
        <v>0</v>
      </c>
      <c r="N47" s="3800">
        <f>ROUND(L47/G47,4)</f>
        <v>0</v>
      </c>
      <c r="O47" s="2484">
        <v>2265589212</v>
      </c>
      <c r="P47" s="2484" t="s">
        <v>3594</v>
      </c>
      <c r="Q47" s="2484">
        <v>160</v>
      </c>
      <c r="R47" s="4536">
        <v>11.18</v>
      </c>
      <c r="S47" s="4987">
        <v>19.72</v>
      </c>
      <c r="T47" s="4986">
        <f>S47*$T$9</f>
        <v>31.315359999999998</v>
      </c>
      <c r="U47" s="3402">
        <f>IF(ISBLANK(O47),,R47+T47)</f>
        <v>42.495359999999998</v>
      </c>
      <c r="V47" s="4961" t="s">
        <v>2779</v>
      </c>
      <c r="W47" s="2441">
        <f>IF(ISNUMBER(K47),IF(V47="Y",(K47-T47)))</f>
        <v>11.184640000000002</v>
      </c>
      <c r="X47" s="2502">
        <f>W47/Q47</f>
        <v>6.9904000000000008E-2</v>
      </c>
      <c r="Y47" s="657" t="b">
        <f>IF(V47="N",IF(ISNUMBER(R47),(R47+T47)/Q47))</f>
        <v>0</v>
      </c>
    </row>
    <row r="48" spans="1:25" ht="15" customHeight="1">
      <c r="A48" s="1197"/>
      <c r="B48" s="217" t="s">
        <v>1893</v>
      </c>
      <c r="C48" s="217" t="s">
        <v>3948</v>
      </c>
      <c r="D48" s="2281">
        <v>612620</v>
      </c>
      <c r="E48" s="1494"/>
      <c r="F48" s="1062" t="s">
        <v>3949</v>
      </c>
      <c r="G48" s="226">
        <v>160</v>
      </c>
      <c r="H48" s="1174"/>
      <c r="I48" s="397">
        <f>ROUND(H46*G46/G48,2)</f>
        <v>0</v>
      </c>
      <c r="J48" s="225" t="s">
        <v>39</v>
      </c>
      <c r="K48" s="1928"/>
      <c r="L48" s="1059">
        <f>IF(OR(ISBLANK(K48),K48=0,H46=0,ISBLANK(H46)),,ROUND(K48+$L$5,2))</f>
        <v>0</v>
      </c>
      <c r="M48" s="668">
        <f>ROUND(I48*L48,2)</f>
        <v>0</v>
      </c>
      <c r="N48" s="3800">
        <f>ROUND(L48/G48,4)</f>
        <v>0</v>
      </c>
      <c r="O48" s="2281">
        <v>612620</v>
      </c>
      <c r="P48" s="1062" t="s">
        <v>3949</v>
      </c>
      <c r="Q48" s="226">
        <v>160</v>
      </c>
      <c r="R48" s="4330"/>
      <c r="S48" s="4103">
        <v>20.97</v>
      </c>
      <c r="T48" s="4986">
        <f>S48*$T$9</f>
        <v>33.300359999999998</v>
      </c>
      <c r="U48" s="3402">
        <f>IF(ISBLANK(O48),,R48+T48)</f>
        <v>33.300359999999998</v>
      </c>
      <c r="V48" s="4961" t="s">
        <v>2779</v>
      </c>
      <c r="W48" s="2441" t="b">
        <f>IF(ISNUMBER(K48),IF(V48="Y",(K48-T48)))</f>
        <v>0</v>
      </c>
      <c r="X48" s="2502">
        <f>W48/Q48</f>
        <v>0</v>
      </c>
      <c r="Y48" s="657" t="b">
        <f>IF(V48="N",IF(ISNUMBER(R48),(R48+T48)/Q48))</f>
        <v>0</v>
      </c>
    </row>
    <row r="49" spans="1:25" ht="15" customHeight="1">
      <c r="A49" s="1335"/>
      <c r="B49" s="216" t="s">
        <v>1894</v>
      </c>
      <c r="C49" s="1304"/>
      <c r="D49" s="2282"/>
      <c r="E49" s="381"/>
      <c r="F49" s="1305"/>
      <c r="G49" s="238"/>
      <c r="H49" s="1174"/>
      <c r="I49" s="1042"/>
      <c r="J49" s="216"/>
      <c r="K49" s="447"/>
      <c r="L49" s="1043"/>
      <c r="M49" s="449"/>
      <c r="N49" s="3897"/>
      <c r="O49" s="4390"/>
      <c r="P49" s="4390"/>
      <c r="Q49" s="5018"/>
      <c r="R49" s="3980"/>
      <c r="S49" s="3980"/>
      <c r="T49" s="3107"/>
      <c r="U49" s="4960"/>
      <c r="V49" s="4960"/>
      <c r="W49" s="3887"/>
      <c r="X49" s="3977"/>
      <c r="Y49" s="3781"/>
    </row>
    <row r="50" spans="1:25" ht="15" customHeight="1">
      <c r="A50" s="1335"/>
      <c r="B50" s="216" t="s">
        <v>1289</v>
      </c>
      <c r="C50" s="1304"/>
      <c r="D50" s="1813"/>
      <c r="E50" s="381"/>
      <c r="F50" s="1305"/>
      <c r="G50" s="238"/>
      <c r="H50" s="1174"/>
      <c r="I50" s="1042"/>
      <c r="J50" s="216"/>
      <c r="K50" s="447"/>
      <c r="L50" s="1043"/>
      <c r="M50" s="449"/>
      <c r="N50" s="3897"/>
      <c r="O50" s="2423"/>
      <c r="P50" s="2423"/>
      <c r="Q50" s="5019"/>
      <c r="R50" s="4138"/>
      <c r="S50" s="2648"/>
      <c r="T50" s="4142"/>
      <c r="U50" s="3616"/>
      <c r="V50" s="4601"/>
      <c r="W50" s="2727"/>
      <c r="X50" s="825"/>
      <c r="Y50" s="657"/>
    </row>
    <row r="51" spans="1:25" ht="15" customHeight="1" thickBot="1">
      <c r="A51" s="936"/>
      <c r="B51" s="218" t="s">
        <v>1216</v>
      </c>
      <c r="C51" s="901"/>
      <c r="D51" s="716"/>
      <c r="E51" s="1054"/>
      <c r="F51" s="1048"/>
      <c r="G51" s="320"/>
      <c r="H51" s="1192"/>
      <c r="I51" s="954"/>
      <c r="J51" s="901"/>
      <c r="K51" s="363"/>
      <c r="L51" s="935"/>
      <c r="M51" s="364"/>
      <c r="N51" s="3799"/>
      <c r="O51" s="4955"/>
      <c r="P51" s="2519"/>
      <c r="Q51" s="5020"/>
      <c r="R51" s="4992"/>
      <c r="S51" s="2587"/>
      <c r="T51" s="3617"/>
      <c r="U51" s="3617"/>
      <c r="V51" s="2598"/>
      <c r="W51" s="2599"/>
      <c r="X51" s="730"/>
      <c r="Y51" s="823"/>
    </row>
    <row r="52" spans="1:25" ht="15" customHeight="1" thickBot="1">
      <c r="A52" s="2213">
        <v>16008</v>
      </c>
      <c r="B52" s="478" t="s">
        <v>1285</v>
      </c>
      <c r="C52" s="1289" t="s">
        <v>2312</v>
      </c>
      <c r="D52" s="855">
        <v>95150</v>
      </c>
      <c r="E52" s="763"/>
      <c r="F52" s="1290" t="s">
        <v>101</v>
      </c>
      <c r="G52" s="367">
        <v>72</v>
      </c>
      <c r="H52" s="1171">
        <v>150</v>
      </c>
      <c r="I52" s="262">
        <f>ROUND(H52*G52/G52,2)</f>
        <v>150</v>
      </c>
      <c r="J52" s="1298" t="s">
        <v>39</v>
      </c>
      <c r="K52" s="368">
        <v>34.119999999999997</v>
      </c>
      <c r="L52" s="1299">
        <f>IF(OR(ISBLANK(K52),K52=0,H52=0,ISBLANK(H52)),,ROUND(K52+$L$5,2))</f>
        <v>34.119999999999997</v>
      </c>
      <c r="M52" s="515">
        <f>ROUND(I52*L52,2)</f>
        <v>5118</v>
      </c>
      <c r="N52" s="3805">
        <f>ROUND(L52/G52,4)</f>
        <v>0.47389999999999999</v>
      </c>
      <c r="O52" s="4390">
        <v>95157</v>
      </c>
      <c r="P52" s="1290" t="s">
        <v>101</v>
      </c>
      <c r="Q52" s="367">
        <v>72</v>
      </c>
      <c r="R52" s="4330">
        <v>11.86</v>
      </c>
      <c r="S52" s="4103">
        <v>8.41</v>
      </c>
      <c r="T52" s="5712">
        <f>S52*$T$8</f>
        <v>11.857258999999999</v>
      </c>
      <c r="U52" s="3402">
        <f>IF(ISBLANK(O52),,R52+T52)</f>
        <v>23.717258999999999</v>
      </c>
      <c r="V52" s="4961" t="s">
        <v>2778</v>
      </c>
      <c r="W52" s="2441" t="b">
        <f>IF(ISNUMBER(K52),IF(V52="Y",(K52-T52)))</f>
        <v>0</v>
      </c>
      <c r="X52" s="2502">
        <f>W52/Q52</f>
        <v>0</v>
      </c>
      <c r="Y52" s="657">
        <f>IF(V52="N",IF(ISNUMBER(R52),(R52+T52)/Q52))</f>
        <v>0.32940637499999997</v>
      </c>
    </row>
    <row r="53" spans="1:25" ht="15" customHeight="1">
      <c r="A53" s="1449"/>
      <c r="B53" s="959" t="s">
        <v>1895</v>
      </c>
      <c r="C53" s="914"/>
      <c r="D53" s="2270"/>
      <c r="E53" s="1117"/>
      <c r="F53" s="1300"/>
      <c r="G53" s="476"/>
      <c r="H53" s="1174"/>
      <c r="I53" s="1301"/>
      <c r="J53" s="1302"/>
      <c r="K53" s="488"/>
      <c r="L53" s="960"/>
      <c r="M53" s="511"/>
      <c r="N53" s="3798"/>
      <c r="O53" s="2712"/>
      <c r="P53" s="4971"/>
      <c r="Q53" s="4971"/>
      <c r="R53" s="4977"/>
      <c r="S53" s="4973"/>
      <c r="T53" s="5009"/>
      <c r="U53" s="5009"/>
      <c r="V53" s="5009"/>
      <c r="W53" s="5009"/>
      <c r="X53" s="4970"/>
      <c r="Y53" s="657"/>
    </row>
    <row r="54" spans="1:25" ht="15" customHeight="1">
      <c r="A54" s="1197"/>
      <c r="B54" s="217" t="s">
        <v>1896</v>
      </c>
      <c r="C54" s="1303"/>
      <c r="D54" s="1813"/>
      <c r="E54" s="372"/>
      <c r="F54" s="1062"/>
      <c r="G54" s="226"/>
      <c r="H54" s="1174"/>
      <c r="I54" s="463"/>
      <c r="J54" s="217"/>
      <c r="K54" s="334"/>
      <c r="L54" s="965"/>
      <c r="M54" s="335"/>
      <c r="N54" s="3893"/>
      <c r="O54" s="4962"/>
      <c r="P54" s="4963"/>
      <c r="Q54" s="1662"/>
      <c r="R54" s="4989"/>
      <c r="S54" s="3980"/>
      <c r="T54" s="2658"/>
      <c r="U54" s="2658"/>
      <c r="V54" s="4952"/>
      <c r="W54" s="3887"/>
      <c r="X54" s="4586"/>
      <c r="Y54" s="3778"/>
    </row>
    <row r="55" spans="1:25" ht="15" customHeight="1">
      <c r="A55" s="1335"/>
      <c r="B55" s="216" t="s">
        <v>1897</v>
      </c>
      <c r="C55" s="1304"/>
      <c r="D55" s="1816"/>
      <c r="E55" s="381"/>
      <c r="F55" s="1305"/>
      <c r="G55" s="238"/>
      <c r="H55" s="1174"/>
      <c r="I55" s="1042"/>
      <c r="J55" s="216"/>
      <c r="K55" s="447"/>
      <c r="L55" s="1043"/>
      <c r="M55" s="449"/>
      <c r="N55" s="3897"/>
      <c r="O55" s="2447"/>
      <c r="P55" s="2444"/>
      <c r="Q55" s="2270"/>
      <c r="R55" s="2206"/>
      <c r="S55" s="4428"/>
      <c r="T55" s="5021"/>
      <c r="U55" s="5013"/>
      <c r="V55" s="5013"/>
      <c r="W55" s="4428"/>
      <c r="X55" s="841"/>
      <c r="Y55" s="890"/>
    </row>
    <row r="56" spans="1:25" ht="15" customHeight="1">
      <c r="A56" s="2215"/>
      <c r="B56" s="1295" t="s">
        <v>1898</v>
      </c>
      <c r="C56" s="1304"/>
      <c r="D56" s="876"/>
      <c r="E56" s="381"/>
      <c r="F56" s="1305"/>
      <c r="G56" s="238"/>
      <c r="H56" s="1174"/>
      <c r="I56" s="1042"/>
      <c r="J56" s="216"/>
      <c r="K56" s="447"/>
      <c r="L56" s="1043"/>
      <c r="M56" s="449"/>
      <c r="N56" s="3897"/>
      <c r="O56" s="2419"/>
      <c r="P56" s="2419"/>
      <c r="Q56" s="5022"/>
      <c r="R56" s="861"/>
      <c r="S56" s="4429"/>
      <c r="T56" s="4991"/>
      <c r="U56" s="5023"/>
      <c r="V56" s="4429"/>
      <c r="W56" s="4429"/>
      <c r="X56" s="889"/>
      <c r="Y56" s="890"/>
    </row>
    <row r="57" spans="1:25" ht="15" customHeight="1" thickBot="1">
      <c r="A57" s="936"/>
      <c r="B57" s="218" t="s">
        <v>1286</v>
      </c>
      <c r="C57" s="901"/>
      <c r="D57" s="2287"/>
      <c r="E57" s="1054"/>
      <c r="F57" s="1048"/>
      <c r="G57" s="320"/>
      <c r="H57" s="1192"/>
      <c r="I57" s="954"/>
      <c r="J57" s="901"/>
      <c r="K57" s="363"/>
      <c r="L57" s="935"/>
      <c r="M57" s="364"/>
      <c r="N57" s="3799"/>
      <c r="O57" s="2483"/>
      <c r="P57" s="2425"/>
      <c r="Q57" s="5011"/>
      <c r="R57" s="776"/>
      <c r="S57" s="4956"/>
      <c r="T57" s="4992"/>
      <c r="U57" s="4992"/>
      <c r="V57" s="4992"/>
      <c r="W57" s="4956"/>
      <c r="X57" s="821"/>
      <c r="Y57" s="674"/>
    </row>
    <row r="58" spans="1:25" ht="15" customHeight="1" thickBot="1">
      <c r="A58" s="2213">
        <v>16009</v>
      </c>
      <c r="B58" s="478" t="s">
        <v>1287</v>
      </c>
      <c r="C58" s="1213" t="s">
        <v>4487</v>
      </c>
      <c r="D58" s="855">
        <v>10000028322</v>
      </c>
      <c r="E58" s="763"/>
      <c r="F58" s="1029" t="s">
        <v>102</v>
      </c>
      <c r="G58" s="367">
        <v>48</v>
      </c>
      <c r="H58" s="1171">
        <v>300</v>
      </c>
      <c r="I58" s="262">
        <f>ROUND($H$58*$G$58/G58,2)</f>
        <v>300</v>
      </c>
      <c r="J58" s="282" t="s">
        <v>39</v>
      </c>
      <c r="K58" s="368">
        <v>30.59</v>
      </c>
      <c r="L58" s="1299">
        <f>IF(OR(ISBLANK(K58),K58=0,H58=0,ISBLANK(H58)),,ROUND(K58+$L$5,2))</f>
        <v>30.59</v>
      </c>
      <c r="M58" s="515">
        <f>ROUND(I58*L58,2)</f>
        <v>9177</v>
      </c>
      <c r="N58" s="3805">
        <f>ROUND(L58/G58,4)</f>
        <v>0.63729999999999998</v>
      </c>
      <c r="O58" s="2720"/>
      <c r="P58" s="4974"/>
      <c r="Q58" s="5024"/>
      <c r="R58" s="4975"/>
      <c r="S58" s="4975"/>
      <c r="T58" s="4975"/>
      <c r="U58" s="4975"/>
      <c r="V58" s="4975"/>
      <c r="W58" s="4975"/>
      <c r="X58" s="593"/>
      <c r="Y58" s="4976"/>
    </row>
    <row r="59" spans="1:25" ht="15" customHeight="1">
      <c r="A59" s="1449"/>
      <c r="B59" s="959" t="s">
        <v>1899</v>
      </c>
      <c r="C59" s="271" t="s">
        <v>2335</v>
      </c>
      <c r="D59" s="2271" t="s">
        <v>2412</v>
      </c>
      <c r="E59" s="763"/>
      <c r="F59" s="1306" t="s">
        <v>101</v>
      </c>
      <c r="G59" s="268">
        <v>72</v>
      </c>
      <c r="H59" s="1331"/>
      <c r="I59" s="397">
        <f>ROUND($H$58*$G$58/G59,2)</f>
        <v>200</v>
      </c>
      <c r="J59" s="225" t="s">
        <v>39</v>
      </c>
      <c r="K59" s="1928"/>
      <c r="L59" s="1059">
        <f>IF(OR(ISBLANK(K59),K59=0,H58=0,ISBLANK(H58)),,ROUND(K59+$L$5,2))</f>
        <v>0</v>
      </c>
      <c r="M59" s="668">
        <f>ROUND(I59*L59,2)</f>
        <v>0</v>
      </c>
      <c r="N59" s="3800">
        <f>ROUND(L59/G59,4)</f>
        <v>0</v>
      </c>
      <c r="O59" s="4390"/>
      <c r="P59" s="4390"/>
      <c r="Q59" s="5018"/>
      <c r="R59" s="4989"/>
      <c r="S59" s="3980"/>
      <c r="T59" s="2658"/>
      <c r="U59" s="2658"/>
      <c r="V59" s="4952"/>
      <c r="W59" s="3887"/>
      <c r="X59" s="4586"/>
      <c r="Y59" s="3778"/>
    </row>
    <row r="60" spans="1:25" ht="15" customHeight="1">
      <c r="A60" s="1335"/>
      <c r="B60" s="217" t="s">
        <v>1900</v>
      </c>
      <c r="C60" s="944"/>
      <c r="D60" s="2281"/>
      <c r="E60" s="301"/>
      <c r="F60" s="1307"/>
      <c r="G60" s="541"/>
      <c r="H60" s="1331"/>
      <c r="I60" s="274"/>
      <c r="J60" s="225"/>
      <c r="K60" s="286"/>
      <c r="L60" s="965"/>
      <c r="M60" s="335"/>
      <c r="N60" s="3893"/>
      <c r="O60" s="2419"/>
      <c r="P60" s="2419"/>
      <c r="Q60" s="5025"/>
      <c r="R60" s="5026"/>
      <c r="S60" s="2648"/>
      <c r="T60" s="2656"/>
      <c r="U60" s="2656"/>
      <c r="V60" s="3453"/>
      <c r="W60" s="2727"/>
      <c r="X60" s="234"/>
      <c r="Y60" s="890"/>
    </row>
    <row r="61" spans="1:25" ht="15" customHeight="1">
      <c r="A61" s="1335"/>
      <c r="B61" s="1334" t="s">
        <v>1901</v>
      </c>
      <c r="C61" s="1335"/>
      <c r="D61" s="2274"/>
      <c r="E61" s="301"/>
      <c r="F61" s="1338"/>
      <c r="G61" s="785"/>
      <c r="H61" s="1339"/>
      <c r="I61" s="1265"/>
      <c r="J61" s="813"/>
      <c r="K61" s="1280"/>
      <c r="L61" s="1336"/>
      <c r="M61" s="864"/>
      <c r="N61" s="3893"/>
      <c r="O61" s="2420"/>
      <c r="P61" s="2420"/>
      <c r="Q61" s="5027"/>
      <c r="R61" s="5028"/>
      <c r="S61" s="4430"/>
      <c r="T61" s="2656"/>
      <c r="U61" s="2656"/>
      <c r="V61" s="3453"/>
      <c r="W61" s="1452"/>
      <c r="X61" s="878"/>
      <c r="Y61" s="890"/>
    </row>
    <row r="62" spans="1:25" ht="15" customHeight="1">
      <c r="A62" s="1335"/>
      <c r="B62" s="216" t="s">
        <v>1289</v>
      </c>
      <c r="C62" s="944"/>
      <c r="D62" s="2283"/>
      <c r="E62" s="301"/>
      <c r="F62" s="1307"/>
      <c r="G62" s="541"/>
      <c r="H62" s="1331"/>
      <c r="I62" s="274"/>
      <c r="J62" s="225"/>
      <c r="K62" s="286"/>
      <c r="L62" s="965"/>
      <c r="M62" s="335"/>
      <c r="N62" s="3893"/>
      <c r="O62" s="2420"/>
      <c r="P62" s="2420"/>
      <c r="Q62" s="5027"/>
      <c r="R62" s="5029"/>
      <c r="S62" s="4428"/>
      <c r="T62" s="5030"/>
      <c r="U62" s="5013"/>
      <c r="V62" s="5013"/>
      <c r="W62" s="4428"/>
      <c r="X62" s="841"/>
      <c r="Y62" s="890"/>
    </row>
    <row r="63" spans="1:25" ht="15" customHeight="1" thickBot="1">
      <c r="A63" s="936"/>
      <c r="B63" s="218" t="s">
        <v>1288</v>
      </c>
      <c r="C63" s="416" t="s">
        <v>65</v>
      </c>
      <c r="D63" s="716"/>
      <c r="E63" s="1067"/>
      <c r="F63" s="1308" t="s">
        <v>65</v>
      </c>
      <c r="G63" s="584" t="s">
        <v>65</v>
      </c>
      <c r="H63" s="1332"/>
      <c r="I63" s="341" t="s">
        <v>65</v>
      </c>
      <c r="J63" s="467" t="s">
        <v>65</v>
      </c>
      <c r="K63" s="470"/>
      <c r="L63" s="1055" t="s">
        <v>65</v>
      </c>
      <c r="M63" s="554" t="s">
        <v>65</v>
      </c>
      <c r="N63" s="3802" t="s">
        <v>65</v>
      </c>
      <c r="O63" s="2483"/>
      <c r="P63" s="2425"/>
      <c r="Q63" s="5031"/>
      <c r="R63" s="1221"/>
      <c r="S63" s="2197"/>
      <c r="T63" s="2197"/>
      <c r="U63" s="2197"/>
      <c r="V63" s="2197"/>
      <c r="W63" s="2197"/>
      <c r="X63" s="589"/>
      <c r="Y63" s="846"/>
    </row>
    <row r="64" spans="1:25" ht="15" customHeight="1" thickBot="1">
      <c r="A64" s="1490">
        <v>16010</v>
      </c>
      <c r="B64" s="1342" t="s">
        <v>1876</v>
      </c>
      <c r="C64" s="1310" t="s">
        <v>3800</v>
      </c>
      <c r="D64" s="649">
        <v>20453</v>
      </c>
      <c r="E64" s="763"/>
      <c r="F64" s="1311" t="s">
        <v>1220</v>
      </c>
      <c r="G64" s="367">
        <v>40</v>
      </c>
      <c r="H64" s="1171">
        <v>200</v>
      </c>
      <c r="I64" s="262">
        <f>ROUND($H$64*$G$64/G64,2)</f>
        <v>200</v>
      </c>
      <c r="J64" s="282" t="s">
        <v>39</v>
      </c>
      <c r="K64" s="1231">
        <v>21.9</v>
      </c>
      <c r="L64" s="1299">
        <f>IF(OR(ISBLANK(K64),K64=0,H64=0,ISBLANK(H64)),,ROUND(K64+$L$5,2))</f>
        <v>21.9</v>
      </c>
      <c r="M64" s="515">
        <f>ROUND(I64*L64,2)</f>
        <v>4380</v>
      </c>
      <c r="N64" s="3805">
        <f>ROUND(L64/G64,4)</f>
        <v>0.54749999999999999</v>
      </c>
      <c r="O64" s="2718"/>
      <c r="P64" s="1641"/>
      <c r="Q64" s="4712"/>
      <c r="R64" s="5026"/>
      <c r="S64" s="4430"/>
      <c r="T64" s="2658"/>
      <c r="U64" s="2658"/>
      <c r="V64" s="4952"/>
      <c r="W64" s="1452"/>
      <c r="X64" s="878"/>
      <c r="Y64" s="4953"/>
    </row>
    <row r="65" spans="1:25" ht="15" customHeight="1">
      <c r="A65" s="2148"/>
      <c r="B65" s="1312" t="s">
        <v>1902</v>
      </c>
      <c r="C65" s="1313" t="s">
        <v>2312</v>
      </c>
      <c r="D65" s="1816">
        <v>96086</v>
      </c>
      <c r="E65" s="763"/>
      <c r="F65" s="969" t="s">
        <v>1220</v>
      </c>
      <c r="G65" s="226">
        <v>40</v>
      </c>
      <c r="H65" s="1331"/>
      <c r="I65" s="397">
        <f>ROUND($H$64*$G$64/G65,2)</f>
        <v>200</v>
      </c>
      <c r="J65" s="225" t="s">
        <v>39</v>
      </c>
      <c r="K65" s="1928"/>
      <c r="L65" s="1059">
        <f>IF(OR(ISBLANK(K65),K65=0,H64=0,ISBLANK(H64)),,ROUND(K65+$L$5,2))</f>
        <v>0</v>
      </c>
      <c r="M65" s="668">
        <f>ROUND(I65*L65,2)</f>
        <v>0</v>
      </c>
      <c r="N65" s="3800">
        <f>ROUND(L65/G65,4)</f>
        <v>0</v>
      </c>
      <c r="O65" s="2329">
        <v>96041</v>
      </c>
      <c r="P65" s="969" t="s">
        <v>1220</v>
      </c>
      <c r="Q65" s="226">
        <v>40</v>
      </c>
      <c r="R65" s="4330">
        <v>6.58</v>
      </c>
      <c r="S65" s="4428">
        <v>4.67</v>
      </c>
      <c r="T65" s="5712">
        <f>S65*$T$8</f>
        <v>6.5842329999999993</v>
      </c>
      <c r="U65" s="3402">
        <f>IF(ISBLANK(O65),,R65+T65)</f>
        <v>13.164232999999999</v>
      </c>
      <c r="V65" s="4961" t="s">
        <v>2778</v>
      </c>
      <c r="W65" s="2441" t="b">
        <f>IF(ISNUMBER(K65),IF(V65="Y",(K65-T65)))</f>
        <v>0</v>
      </c>
      <c r="X65" s="2502">
        <f>W65/Q65</f>
        <v>0</v>
      </c>
      <c r="Y65" s="657">
        <f>IF(V65="N",IF(ISNUMBER(R65),(R65+T65)/Q65))</f>
        <v>0.32910582499999996</v>
      </c>
    </row>
    <row r="66" spans="1:25" ht="15" customHeight="1">
      <c r="A66" s="2163"/>
      <c r="B66" s="1197" t="s">
        <v>1903</v>
      </c>
      <c r="C66" s="1312"/>
      <c r="D66" s="1816"/>
      <c r="E66" s="1333"/>
      <c r="F66" s="969"/>
      <c r="G66" s="226"/>
      <c r="H66" s="1331"/>
      <c r="I66" s="274"/>
      <c r="J66" s="225"/>
      <c r="K66" s="286"/>
      <c r="L66" s="231"/>
      <c r="M66" s="300"/>
      <c r="N66" s="3901"/>
      <c r="O66" s="2479"/>
      <c r="P66" s="4979"/>
      <c r="Q66" s="3391"/>
      <c r="R66" s="5032"/>
      <c r="S66" s="4977"/>
      <c r="T66" s="4977"/>
      <c r="U66" s="4977"/>
      <c r="V66" s="4977"/>
      <c r="W66" s="4977"/>
      <c r="X66" s="4972"/>
      <c r="Y66" s="4978"/>
    </row>
    <row r="67" spans="1:25" ht="15" customHeight="1">
      <c r="A67" s="2163"/>
      <c r="B67" s="1197" t="s">
        <v>1904</v>
      </c>
      <c r="C67" s="1312"/>
      <c r="D67" s="1816"/>
      <c r="E67" s="664"/>
      <c r="F67" s="942"/>
      <c r="G67" s="476"/>
      <c r="H67" s="1331"/>
      <c r="I67" s="298"/>
      <c r="J67" s="295"/>
      <c r="K67" s="286"/>
      <c r="L67" s="231"/>
      <c r="M67" s="300"/>
      <c r="N67" s="3901"/>
      <c r="O67" s="4390"/>
      <c r="P67" s="4390"/>
      <c r="Q67" s="5018"/>
      <c r="R67" s="4989"/>
      <c r="S67" s="3980"/>
      <c r="T67" s="2658"/>
      <c r="U67" s="4157"/>
      <c r="V67" s="2505"/>
      <c r="W67" s="4425"/>
      <c r="X67" s="4586"/>
      <c r="Y67" s="3778"/>
    </row>
    <row r="68" spans="1:25" ht="15" customHeight="1">
      <c r="A68" s="2175"/>
      <c r="B68" s="1197" t="s">
        <v>1905</v>
      </c>
      <c r="C68" s="1314"/>
      <c r="D68" s="649"/>
      <c r="E68" s="869"/>
      <c r="F68" s="1315"/>
      <c r="G68" s="238"/>
      <c r="H68" s="1331"/>
      <c r="I68" s="1092"/>
      <c r="J68" s="475"/>
      <c r="K68" s="303"/>
      <c r="L68" s="359"/>
      <c r="M68" s="499"/>
      <c r="N68" s="3801"/>
      <c r="O68" s="2479"/>
      <c r="P68" s="2326"/>
      <c r="Q68" s="1194"/>
      <c r="R68" s="5026"/>
      <c r="S68" s="2648"/>
      <c r="T68" s="2656"/>
      <c r="U68" s="2656"/>
      <c r="V68" s="2505"/>
      <c r="W68" s="2727"/>
      <c r="X68" s="234"/>
      <c r="Y68" s="243"/>
    </row>
    <row r="69" spans="1:25" ht="15" customHeight="1" thickBot="1">
      <c r="A69" s="1317"/>
      <c r="B69" s="1317" t="s">
        <v>1290</v>
      </c>
      <c r="C69" s="1214"/>
      <c r="D69" s="716"/>
      <c r="E69" s="1318"/>
      <c r="F69" s="250"/>
      <c r="G69" s="320"/>
      <c r="H69" s="838"/>
      <c r="I69" s="427"/>
      <c r="J69" s="319"/>
      <c r="K69" s="428"/>
      <c r="L69" s="429"/>
      <c r="M69" s="394"/>
      <c r="N69" s="3919"/>
      <c r="O69" s="2570"/>
      <c r="P69" s="4957"/>
      <c r="Q69" s="1084"/>
      <c r="R69" s="5033"/>
      <c r="S69" s="4956"/>
      <c r="T69" s="5034"/>
      <c r="U69" s="4992"/>
      <c r="V69" s="4992"/>
      <c r="W69" s="4956"/>
      <c r="X69" s="821"/>
      <c r="Y69" s="674"/>
    </row>
    <row r="70" spans="1:25" ht="15" customHeight="1" thickBot="1">
      <c r="A70" s="2192">
        <v>16011</v>
      </c>
      <c r="B70" s="771" t="s">
        <v>4048</v>
      </c>
      <c r="C70" s="1213" t="s">
        <v>4487</v>
      </c>
      <c r="D70" s="649">
        <v>1000009180</v>
      </c>
      <c r="E70" s="763"/>
      <c r="F70" s="1311" t="s">
        <v>4485</v>
      </c>
      <c r="G70" s="367">
        <v>40</v>
      </c>
      <c r="H70" s="1171">
        <v>300</v>
      </c>
      <c r="I70" s="262">
        <f>ROUND($H$70*$G$70/G70,2)</f>
        <v>300</v>
      </c>
      <c r="J70" s="282" t="s">
        <v>39</v>
      </c>
      <c r="K70" s="368">
        <v>33.049999999999997</v>
      </c>
      <c r="L70" s="1299">
        <f>IF(OR(ISBLANK(K70),K70=0,H70=0,ISBLANK(H70)),,ROUND(K70+$L$5,2))</f>
        <v>33.049999999999997</v>
      </c>
      <c r="M70" s="515">
        <f>ROUND(I70*L70,2)</f>
        <v>9915</v>
      </c>
      <c r="N70" s="3805">
        <f>ROUND(L70/G70,4)</f>
        <v>0.82630000000000003</v>
      </c>
      <c r="O70" s="4964"/>
      <c r="P70" s="4954"/>
      <c r="Q70" s="5035"/>
      <c r="R70" s="3881"/>
      <c r="S70" s="4975"/>
      <c r="T70" s="4975"/>
      <c r="U70" s="4975"/>
      <c r="V70" s="4975"/>
      <c r="W70" s="4975"/>
      <c r="X70" s="593"/>
      <c r="Y70" s="4976"/>
    </row>
    <row r="71" spans="1:25" ht="15" customHeight="1">
      <c r="A71" s="2148"/>
      <c r="B71" s="1312" t="s">
        <v>1902</v>
      </c>
      <c r="C71" s="1313"/>
      <c r="D71" s="1816"/>
      <c r="E71" s="2648"/>
      <c r="F71" s="2648"/>
      <c r="G71" s="5124"/>
      <c r="H71" s="5125"/>
      <c r="I71" s="1662"/>
      <c r="J71" s="330"/>
      <c r="K71" s="410"/>
      <c r="L71" s="1037"/>
      <c r="M71" s="538"/>
      <c r="N71" s="3778"/>
      <c r="O71" s="4964"/>
      <c r="P71" s="4965"/>
      <c r="Q71" s="5016"/>
      <c r="R71" s="4989"/>
      <c r="S71" s="3980"/>
      <c r="T71" s="2658"/>
      <c r="U71" s="4157"/>
      <c r="V71" s="2505"/>
      <c r="W71" s="3887"/>
      <c r="X71" s="4586"/>
      <c r="Y71" s="3778"/>
    </row>
    <row r="72" spans="1:25" ht="15" customHeight="1">
      <c r="A72" s="3621"/>
      <c r="B72" s="1197" t="s">
        <v>1906</v>
      </c>
      <c r="C72" s="3621"/>
      <c r="D72" s="3882"/>
      <c r="E72" s="5432"/>
      <c r="F72" s="3980"/>
      <c r="G72" s="3754"/>
      <c r="H72" s="5182"/>
      <c r="I72" s="2646"/>
      <c r="J72" s="5433"/>
      <c r="K72" s="4013"/>
      <c r="L72" s="2803"/>
      <c r="M72" s="4009"/>
      <c r="N72" s="3778"/>
      <c r="O72" s="2733"/>
      <c r="P72" s="2733"/>
      <c r="Q72" s="5434"/>
      <c r="R72" s="5435"/>
      <c r="S72" s="3980"/>
      <c r="T72" s="2658"/>
      <c r="U72" s="2827"/>
      <c r="V72" s="2505"/>
      <c r="W72" s="3887"/>
      <c r="X72" s="4586"/>
      <c r="Y72" s="3778"/>
    </row>
    <row r="73" spans="1:25" ht="15" customHeight="1">
      <c r="A73" s="3621"/>
      <c r="B73" s="1197" t="s">
        <v>1905</v>
      </c>
      <c r="C73" s="3621"/>
      <c r="D73" s="3882"/>
      <c r="E73" s="5432"/>
      <c r="F73" s="3980"/>
      <c r="G73" s="3754"/>
      <c r="H73" s="5182"/>
      <c r="I73" s="2646"/>
      <c r="J73" s="5433"/>
      <c r="K73" s="4013"/>
      <c r="L73" s="2803"/>
      <c r="M73" s="4009"/>
      <c r="N73" s="3778"/>
      <c r="O73" s="2733"/>
      <c r="P73" s="2733"/>
      <c r="Q73" s="5434"/>
      <c r="R73" s="5435"/>
      <c r="S73" s="3980"/>
      <c r="T73" s="2658"/>
      <c r="U73" s="2827"/>
      <c r="V73" s="2505"/>
      <c r="W73" s="3887"/>
      <c r="X73" s="4586"/>
      <c r="Y73" s="3778"/>
    </row>
    <row r="74" spans="1:25" ht="15" customHeight="1" thickBot="1">
      <c r="A74" s="2240"/>
      <c r="B74" s="2219" t="s">
        <v>1290</v>
      </c>
      <c r="C74" s="2240"/>
      <c r="D74" s="727"/>
      <c r="E74" s="5437"/>
      <c r="F74" s="2587"/>
      <c r="G74" s="414"/>
      <c r="H74" s="3061"/>
      <c r="I74" s="565"/>
      <c r="J74" s="362"/>
      <c r="K74" s="552"/>
      <c r="L74" s="1055"/>
      <c r="M74" s="554"/>
      <c r="N74" s="3802"/>
      <c r="O74" s="2804"/>
      <c r="P74" s="2804"/>
      <c r="Q74" s="5438"/>
      <c r="R74" s="5431"/>
      <c r="S74" s="2587"/>
      <c r="T74" s="2862"/>
      <c r="U74" s="2598"/>
      <c r="V74" s="5036"/>
      <c r="W74" s="2599"/>
      <c r="X74" s="4788"/>
      <c r="Y74" s="3802"/>
    </row>
    <row r="75" spans="1:25" ht="15" customHeight="1" thickBot="1">
      <c r="A75" s="1317"/>
      <c r="B75" s="936"/>
      <c r="C75" s="1214"/>
      <c r="D75" s="2301"/>
      <c r="E75" s="1318"/>
      <c r="F75" s="250"/>
      <c r="G75" s="320"/>
      <c r="H75" s="838"/>
      <c r="I75" s="427"/>
      <c r="J75" s="319"/>
      <c r="K75" s="428"/>
      <c r="L75" s="429"/>
      <c r="M75" s="394"/>
      <c r="N75" s="3919"/>
      <c r="O75" s="2445"/>
      <c r="P75" s="4966"/>
      <c r="Q75" s="4966"/>
      <c r="R75" s="856"/>
      <c r="S75" s="2587"/>
      <c r="T75" s="2862"/>
      <c r="U75" s="2862"/>
      <c r="V75" s="5036"/>
      <c r="W75" s="2599"/>
      <c r="X75" s="4788"/>
      <c r="Y75" s="3802"/>
    </row>
    <row r="76" spans="1:25" ht="15" customHeight="1" thickBot="1">
      <c r="A76" s="1086"/>
      <c r="B76" s="466"/>
      <c r="C76" s="466"/>
      <c r="D76" s="466"/>
      <c r="E76" s="425"/>
      <c r="F76" s="975"/>
      <c r="G76" s="465"/>
      <c r="H76" s="1192"/>
      <c r="I76" s="341"/>
      <c r="J76" s="677" t="s">
        <v>48</v>
      </c>
      <c r="K76" s="1015"/>
      <c r="L76" s="1016"/>
      <c r="M76" s="554">
        <f>SUMIF(M10:M75,"&gt;0")</f>
        <v>37342.5</v>
      </c>
      <c r="N76" s="3802"/>
      <c r="O76" s="4980"/>
      <c r="P76" s="4981"/>
      <c r="Q76" s="5037"/>
      <c r="R76" s="5038"/>
      <c r="S76" s="4982"/>
      <c r="T76" s="5039"/>
      <c r="U76" s="5040"/>
      <c r="V76" s="4983"/>
      <c r="W76" s="5041"/>
      <c r="X76" s="1855"/>
      <c r="Y76" s="4984"/>
    </row>
    <row r="77" spans="1:25" ht="15" customHeight="1">
      <c r="N77" s="3896"/>
    </row>
  </sheetData>
  <sheetProtection selectLockedCells="1"/>
  <customSheetViews>
    <customSheetView guid="{F8F3C058-0B72-45B1-9471-FD232B18A87C}" showPageBreaks="1">
      <pane ySplit="9" topLeftCell="A10" activePane="bottomLeft" state="frozen"/>
      <selection pane="bottomLeft" activeCell="G83" sqref="G83"/>
      <rowBreaks count="1" manualBreakCount="1">
        <brk id="39"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showPageBreaks="1" fitToPage="1">
      <selection activeCell="C28" sqref="C28"/>
      <pageMargins left="0" right="0" top="0" bottom="0" header="0" footer="0"/>
      <pageSetup scale="92" fitToHeight="0" orientation="landscape" r:id="rId3"/>
      <headerFooter>
        <oddHeader>&amp;C&amp;16South Carolina Purchasing Alliance Lot A
&amp;R&amp;12&amp;A
2014</oddHeader>
      </headerFooter>
    </customSheetView>
  </customSheetViews>
  <mergeCells count="8">
    <mergeCell ref="P5:P7"/>
    <mergeCell ref="Q5:Q7"/>
    <mergeCell ref="B1:M1"/>
    <mergeCell ref="B2:C2"/>
    <mergeCell ref="F2:M2"/>
    <mergeCell ref="G5:K5"/>
    <mergeCell ref="F3:N3"/>
    <mergeCell ref="F4:N4"/>
  </mergeCells>
  <conditionalFormatting sqref="H76 H53:H57 H34:H37 H23 H39 H48:H51 H41:H45">
    <cfRule type="cellIs" dxfId="299" priority="100" stopIfTrue="1" operator="equal">
      <formula>0</formula>
    </cfRule>
  </conditionalFormatting>
  <conditionalFormatting sqref="H76 H53:H57 H34:H37 H23 H39 H48:H51 H41:H45">
    <cfRule type="cellIs" dxfId="298" priority="99" stopIfTrue="1" operator="equal">
      <formula>0</formula>
    </cfRule>
  </conditionalFormatting>
  <hyperlinks>
    <hyperlink ref="C4" location="'Recap Sheet'!B1" tooltip="Click here to return to recap sheet" display="Return to Recap Sheet" xr:uid="{00000000-0004-0000-0A00-000000000000}"/>
  </hyperlinks>
  <pageMargins left="0.25" right="0.25" top="0.75" bottom="0.75" header="0.3" footer="0.3"/>
  <pageSetup paperSize="5" scale="64" fitToHeight="0" orientation="landscape" useFirstPageNumber="1" r:id="rId4"/>
  <headerFooter scaleWithDoc="0"/>
  <rowBreaks count="1" manualBreakCount="1">
    <brk id="39" max="16383" man="1"/>
  </rowBreaks>
  <drawing r:id="rId5"/>
  <legacyDrawing r:id="rId6"/>
  <mc:AlternateContent xmlns:mc="http://schemas.openxmlformats.org/markup-compatibility/2006">
    <mc:Choice Requires="x14">
      <controls>
        <mc:AlternateContent xmlns:mc="http://schemas.openxmlformats.org/markup-compatibility/2006">
          <mc:Choice Requires="x14">
            <control shapeId="69633" r:id="rId7" name="Button 1">
              <controlPr defaultSize="0" print="0" autoFill="0" autoPict="0" macro="[0]!VersatileDisplayWorksheetPopup">
                <anchor moveWithCells="1">
                  <from>
                    <xdr:col>12</xdr:col>
                    <xdr:colOff>628650</xdr:colOff>
                    <xdr:row>0</xdr:row>
                    <xdr:rowOff>161925</xdr:rowOff>
                  </from>
                  <to>
                    <xdr:col>14</xdr:col>
                    <xdr:colOff>19050</xdr:colOff>
                    <xdr:row>2</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7">
    <tabColor theme="7" tint="0.39997558519241921"/>
  </sheetPr>
  <dimension ref="A1:Y186"/>
  <sheetViews>
    <sheetView zoomScaleNormal="100" workbookViewId="0">
      <pane ySplit="9" topLeftCell="A10" activePane="bottomLeft" state="frozen"/>
      <selection activeCell="H80" sqref="H80"/>
      <selection pane="bottomLeft" activeCell="C16" sqref="C16"/>
    </sheetView>
  </sheetViews>
  <sheetFormatPr defaultColWidth="11.42578125" defaultRowHeight="15" customHeight="1"/>
  <cols>
    <col min="1" max="1" width="7.28515625" style="55" customWidth="1"/>
    <col min="2" max="2" width="49.7109375" style="55" customWidth="1"/>
    <col min="3" max="3" width="32.7109375" style="170" customWidth="1"/>
    <col min="4" max="4" width="12.7109375" style="55" customWidth="1"/>
    <col min="5" max="5" width="7.7109375" style="37" customWidth="1"/>
    <col min="6" max="6" width="7.42578125" style="37" customWidth="1"/>
    <col min="7" max="7" width="5.7109375" style="144" customWidth="1"/>
    <col min="8" max="8" width="6.42578125" style="74" customWidth="1"/>
    <col min="9" max="9" width="6.42578125" style="37" customWidth="1"/>
    <col min="10" max="10" width="3.28515625" style="55" customWidth="1"/>
    <col min="11" max="11" width="6.85546875" style="76" customWidth="1"/>
    <col min="12" max="12" width="7.28515625" style="30" customWidth="1"/>
    <col min="13" max="13" width="9.7109375" style="38" customWidth="1"/>
    <col min="14" max="14" width="6.85546875" style="39" customWidth="1"/>
    <col min="15" max="15" width="11.28515625" style="39" customWidth="1"/>
    <col min="16" max="16" width="9.42578125" style="39" customWidth="1"/>
    <col min="17" max="17" width="7.140625" style="39" customWidth="1"/>
    <col min="18" max="18" width="8.85546875" style="39" customWidth="1"/>
    <col min="19" max="19" width="8.5703125" style="55" customWidth="1"/>
    <col min="20" max="20" width="7.5703125" style="55" customWidth="1"/>
    <col min="21" max="21" width="9.85546875" style="55" customWidth="1"/>
    <col min="22" max="22" width="6.5703125" style="55" customWidth="1"/>
    <col min="23" max="23" width="7.42578125" style="55" customWidth="1"/>
    <col min="24" max="24" width="6.5703125" style="55" customWidth="1"/>
    <col min="25" max="25" width="11.7109375" style="55" customWidth="1"/>
    <col min="26" max="26" width="6.7109375" style="55" customWidth="1"/>
    <col min="27" max="262" width="11.42578125" style="55"/>
    <col min="263" max="263" width="3.85546875" style="55" customWidth="1"/>
    <col min="264" max="264" width="49.7109375" style="55" customWidth="1"/>
    <col min="265" max="265" width="29.42578125" style="55" customWidth="1"/>
    <col min="266" max="266" width="6.28515625" style="55" customWidth="1"/>
    <col min="267" max="267" width="4.28515625" style="55" customWidth="1"/>
    <col min="268" max="268" width="6.42578125" style="55" customWidth="1"/>
    <col min="269" max="269" width="3.28515625" style="55" customWidth="1"/>
    <col min="270" max="270" width="6" style="55" customWidth="1"/>
    <col min="271" max="271" width="5.7109375" style="55" bestFit="1" customWidth="1"/>
    <col min="272" max="272" width="7" style="55" customWidth="1"/>
    <col min="273" max="273" width="5.42578125" style="55" customWidth="1"/>
    <col min="274" max="274" width="5" style="55" customWidth="1"/>
    <col min="275" max="275" width="6" style="55" bestFit="1" customWidth="1"/>
    <col min="276" max="276" width="6.140625" style="55" customWidth="1"/>
    <col min="277" max="277" width="16.5703125" style="55" customWidth="1"/>
    <col min="278" max="518" width="11.42578125" style="55"/>
    <col min="519" max="519" width="3.85546875" style="55" customWidth="1"/>
    <col min="520" max="520" width="49.7109375" style="55" customWidth="1"/>
    <col min="521" max="521" width="29.42578125" style="55" customWidth="1"/>
    <col min="522" max="522" width="6.28515625" style="55" customWidth="1"/>
    <col min="523" max="523" width="4.28515625" style="55" customWidth="1"/>
    <col min="524" max="524" width="6.42578125" style="55" customWidth="1"/>
    <col min="525" max="525" width="3.28515625" style="55" customWidth="1"/>
    <col min="526" max="526" width="6" style="55" customWidth="1"/>
    <col min="527" max="527" width="5.7109375" style="55" bestFit="1" customWidth="1"/>
    <col min="528" max="528" width="7" style="55" customWidth="1"/>
    <col min="529" max="529" width="5.42578125" style="55" customWidth="1"/>
    <col min="530" max="530" width="5" style="55" customWidth="1"/>
    <col min="531" max="531" width="6" style="55" bestFit="1" customWidth="1"/>
    <col min="532" max="532" width="6.140625" style="55" customWidth="1"/>
    <col min="533" max="533" width="16.5703125" style="55" customWidth="1"/>
    <col min="534" max="774" width="11.42578125" style="55"/>
    <col min="775" max="775" width="3.85546875" style="55" customWidth="1"/>
    <col min="776" max="776" width="49.7109375" style="55" customWidth="1"/>
    <col min="777" max="777" width="29.42578125" style="55" customWidth="1"/>
    <col min="778" max="778" width="6.28515625" style="55" customWidth="1"/>
    <col min="779" max="779" width="4.28515625" style="55" customWidth="1"/>
    <col min="780" max="780" width="6.42578125" style="55" customWidth="1"/>
    <col min="781" max="781" width="3.28515625" style="55" customWidth="1"/>
    <col min="782" max="782" width="6" style="55" customWidth="1"/>
    <col min="783" max="783" width="5.7109375" style="55" bestFit="1" customWidth="1"/>
    <col min="784" max="784" width="7" style="55" customWidth="1"/>
    <col min="785" max="785" width="5.42578125" style="55" customWidth="1"/>
    <col min="786" max="786" width="5" style="55" customWidth="1"/>
    <col min="787" max="787" width="6" style="55" bestFit="1" customWidth="1"/>
    <col min="788" max="788" width="6.140625" style="55" customWidth="1"/>
    <col min="789" max="789" width="16.5703125" style="55" customWidth="1"/>
    <col min="790" max="1030" width="11.42578125" style="55"/>
    <col min="1031" max="1031" width="3.85546875" style="55" customWidth="1"/>
    <col min="1032" max="1032" width="49.7109375" style="55" customWidth="1"/>
    <col min="1033" max="1033" width="29.42578125" style="55" customWidth="1"/>
    <col min="1034" max="1034" width="6.28515625" style="55" customWidth="1"/>
    <col min="1035" max="1035" width="4.28515625" style="55" customWidth="1"/>
    <col min="1036" max="1036" width="6.42578125" style="55" customWidth="1"/>
    <col min="1037" max="1037" width="3.28515625" style="55" customWidth="1"/>
    <col min="1038" max="1038" width="6" style="55" customWidth="1"/>
    <col min="1039" max="1039" width="5.7109375" style="55" bestFit="1" customWidth="1"/>
    <col min="1040" max="1040" width="7" style="55" customWidth="1"/>
    <col min="1041" max="1041" width="5.42578125" style="55" customWidth="1"/>
    <col min="1042" max="1042" width="5" style="55" customWidth="1"/>
    <col min="1043" max="1043" width="6" style="55" bestFit="1" customWidth="1"/>
    <col min="1044" max="1044" width="6.140625" style="55" customWidth="1"/>
    <col min="1045" max="1045" width="16.5703125" style="55" customWidth="1"/>
    <col min="1046" max="1286" width="11.42578125" style="55"/>
    <col min="1287" max="1287" width="3.85546875" style="55" customWidth="1"/>
    <col min="1288" max="1288" width="49.7109375" style="55" customWidth="1"/>
    <col min="1289" max="1289" width="29.42578125" style="55" customWidth="1"/>
    <col min="1290" max="1290" width="6.28515625" style="55" customWidth="1"/>
    <col min="1291" max="1291" width="4.28515625" style="55" customWidth="1"/>
    <col min="1292" max="1292" width="6.42578125" style="55" customWidth="1"/>
    <col min="1293" max="1293" width="3.28515625" style="55" customWidth="1"/>
    <col min="1294" max="1294" width="6" style="55" customWidth="1"/>
    <col min="1295" max="1295" width="5.7109375" style="55" bestFit="1" customWidth="1"/>
    <col min="1296" max="1296" width="7" style="55" customWidth="1"/>
    <col min="1297" max="1297" width="5.42578125" style="55" customWidth="1"/>
    <col min="1298" max="1298" width="5" style="55" customWidth="1"/>
    <col min="1299" max="1299" width="6" style="55" bestFit="1" customWidth="1"/>
    <col min="1300" max="1300" width="6.140625" style="55" customWidth="1"/>
    <col min="1301" max="1301" width="16.5703125" style="55" customWidth="1"/>
    <col min="1302" max="1542" width="11.42578125" style="55"/>
    <col min="1543" max="1543" width="3.85546875" style="55" customWidth="1"/>
    <col min="1544" max="1544" width="49.7109375" style="55" customWidth="1"/>
    <col min="1545" max="1545" width="29.42578125" style="55" customWidth="1"/>
    <col min="1546" max="1546" width="6.28515625" style="55" customWidth="1"/>
    <col min="1547" max="1547" width="4.28515625" style="55" customWidth="1"/>
    <col min="1548" max="1548" width="6.42578125" style="55" customWidth="1"/>
    <col min="1549" max="1549" width="3.28515625" style="55" customWidth="1"/>
    <col min="1550" max="1550" width="6" style="55" customWidth="1"/>
    <col min="1551" max="1551" width="5.7109375" style="55" bestFit="1" customWidth="1"/>
    <col min="1552" max="1552" width="7" style="55" customWidth="1"/>
    <col min="1553" max="1553" width="5.42578125" style="55" customWidth="1"/>
    <col min="1554" max="1554" width="5" style="55" customWidth="1"/>
    <col min="1555" max="1555" width="6" style="55" bestFit="1" customWidth="1"/>
    <col min="1556" max="1556" width="6.140625" style="55" customWidth="1"/>
    <col min="1557" max="1557" width="16.5703125" style="55" customWidth="1"/>
    <col min="1558" max="1798" width="11.42578125" style="55"/>
    <col min="1799" max="1799" width="3.85546875" style="55" customWidth="1"/>
    <col min="1800" max="1800" width="49.7109375" style="55" customWidth="1"/>
    <col min="1801" max="1801" width="29.42578125" style="55" customWidth="1"/>
    <col min="1802" max="1802" width="6.28515625" style="55" customWidth="1"/>
    <col min="1803" max="1803" width="4.28515625" style="55" customWidth="1"/>
    <col min="1804" max="1804" width="6.42578125" style="55" customWidth="1"/>
    <col min="1805" max="1805" width="3.28515625" style="55" customWidth="1"/>
    <col min="1806" max="1806" width="6" style="55" customWidth="1"/>
    <col min="1807" max="1807" width="5.7109375" style="55" bestFit="1" customWidth="1"/>
    <col min="1808" max="1808" width="7" style="55" customWidth="1"/>
    <col min="1809" max="1809" width="5.42578125" style="55" customWidth="1"/>
    <col min="1810" max="1810" width="5" style="55" customWidth="1"/>
    <col min="1811" max="1811" width="6" style="55" bestFit="1" customWidth="1"/>
    <col min="1812" max="1812" width="6.140625" style="55" customWidth="1"/>
    <col min="1813" max="1813" width="16.5703125" style="55" customWidth="1"/>
    <col min="1814" max="2054" width="11.42578125" style="55"/>
    <col min="2055" max="2055" width="3.85546875" style="55" customWidth="1"/>
    <col min="2056" max="2056" width="49.7109375" style="55" customWidth="1"/>
    <col min="2057" max="2057" width="29.42578125" style="55" customWidth="1"/>
    <col min="2058" max="2058" width="6.28515625" style="55" customWidth="1"/>
    <col min="2059" max="2059" width="4.28515625" style="55" customWidth="1"/>
    <col min="2060" max="2060" width="6.42578125" style="55" customWidth="1"/>
    <col min="2061" max="2061" width="3.28515625" style="55" customWidth="1"/>
    <col min="2062" max="2062" width="6" style="55" customWidth="1"/>
    <col min="2063" max="2063" width="5.7109375" style="55" bestFit="1" customWidth="1"/>
    <col min="2064" max="2064" width="7" style="55" customWidth="1"/>
    <col min="2065" max="2065" width="5.42578125" style="55" customWidth="1"/>
    <col min="2066" max="2066" width="5" style="55" customWidth="1"/>
    <col min="2067" max="2067" width="6" style="55" bestFit="1" customWidth="1"/>
    <col min="2068" max="2068" width="6.140625" style="55" customWidth="1"/>
    <col min="2069" max="2069" width="16.5703125" style="55" customWidth="1"/>
    <col min="2070" max="2310" width="11.42578125" style="55"/>
    <col min="2311" max="2311" width="3.85546875" style="55" customWidth="1"/>
    <col min="2312" max="2312" width="49.7109375" style="55" customWidth="1"/>
    <col min="2313" max="2313" width="29.42578125" style="55" customWidth="1"/>
    <col min="2314" max="2314" width="6.28515625" style="55" customWidth="1"/>
    <col min="2315" max="2315" width="4.28515625" style="55" customWidth="1"/>
    <col min="2316" max="2316" width="6.42578125" style="55" customWidth="1"/>
    <col min="2317" max="2317" width="3.28515625" style="55" customWidth="1"/>
    <col min="2318" max="2318" width="6" style="55" customWidth="1"/>
    <col min="2319" max="2319" width="5.7109375" style="55" bestFit="1" customWidth="1"/>
    <col min="2320" max="2320" width="7" style="55" customWidth="1"/>
    <col min="2321" max="2321" width="5.42578125" style="55" customWidth="1"/>
    <col min="2322" max="2322" width="5" style="55" customWidth="1"/>
    <col min="2323" max="2323" width="6" style="55" bestFit="1" customWidth="1"/>
    <col min="2324" max="2324" width="6.140625" style="55" customWidth="1"/>
    <col min="2325" max="2325" width="16.5703125" style="55" customWidth="1"/>
    <col min="2326" max="2566" width="11.42578125" style="55"/>
    <col min="2567" max="2567" width="3.85546875" style="55" customWidth="1"/>
    <col min="2568" max="2568" width="49.7109375" style="55" customWidth="1"/>
    <col min="2569" max="2569" width="29.42578125" style="55" customWidth="1"/>
    <col min="2570" max="2570" width="6.28515625" style="55" customWidth="1"/>
    <col min="2571" max="2571" width="4.28515625" style="55" customWidth="1"/>
    <col min="2572" max="2572" width="6.42578125" style="55" customWidth="1"/>
    <col min="2573" max="2573" width="3.28515625" style="55" customWidth="1"/>
    <col min="2574" max="2574" width="6" style="55" customWidth="1"/>
    <col min="2575" max="2575" width="5.7109375" style="55" bestFit="1" customWidth="1"/>
    <col min="2576" max="2576" width="7" style="55" customWidth="1"/>
    <col min="2577" max="2577" width="5.42578125" style="55" customWidth="1"/>
    <col min="2578" max="2578" width="5" style="55" customWidth="1"/>
    <col min="2579" max="2579" width="6" style="55" bestFit="1" customWidth="1"/>
    <col min="2580" max="2580" width="6.140625" style="55" customWidth="1"/>
    <col min="2581" max="2581" width="16.5703125" style="55" customWidth="1"/>
    <col min="2582" max="2822" width="11.42578125" style="55"/>
    <col min="2823" max="2823" width="3.85546875" style="55" customWidth="1"/>
    <col min="2824" max="2824" width="49.7109375" style="55" customWidth="1"/>
    <col min="2825" max="2825" width="29.42578125" style="55" customWidth="1"/>
    <col min="2826" max="2826" width="6.28515625" style="55" customWidth="1"/>
    <col min="2827" max="2827" width="4.28515625" style="55" customWidth="1"/>
    <col min="2828" max="2828" width="6.42578125" style="55" customWidth="1"/>
    <col min="2829" max="2829" width="3.28515625" style="55" customWidth="1"/>
    <col min="2830" max="2830" width="6" style="55" customWidth="1"/>
    <col min="2831" max="2831" width="5.7109375" style="55" bestFit="1" customWidth="1"/>
    <col min="2832" max="2832" width="7" style="55" customWidth="1"/>
    <col min="2833" max="2833" width="5.42578125" style="55" customWidth="1"/>
    <col min="2834" max="2834" width="5" style="55" customWidth="1"/>
    <col min="2835" max="2835" width="6" style="55" bestFit="1" customWidth="1"/>
    <col min="2836" max="2836" width="6.140625" style="55" customWidth="1"/>
    <col min="2837" max="2837" width="16.5703125" style="55" customWidth="1"/>
    <col min="2838" max="3078" width="11.42578125" style="55"/>
    <col min="3079" max="3079" width="3.85546875" style="55" customWidth="1"/>
    <col min="3080" max="3080" width="49.7109375" style="55" customWidth="1"/>
    <col min="3081" max="3081" width="29.42578125" style="55" customWidth="1"/>
    <col min="3082" max="3082" width="6.28515625" style="55" customWidth="1"/>
    <col min="3083" max="3083" width="4.28515625" style="55" customWidth="1"/>
    <col min="3084" max="3084" width="6.42578125" style="55" customWidth="1"/>
    <col min="3085" max="3085" width="3.28515625" style="55" customWidth="1"/>
    <col min="3086" max="3086" width="6" style="55" customWidth="1"/>
    <col min="3087" max="3087" width="5.7109375" style="55" bestFit="1" customWidth="1"/>
    <col min="3088" max="3088" width="7" style="55" customWidth="1"/>
    <col min="3089" max="3089" width="5.42578125" style="55" customWidth="1"/>
    <col min="3090" max="3090" width="5" style="55" customWidth="1"/>
    <col min="3091" max="3091" width="6" style="55" bestFit="1" customWidth="1"/>
    <col min="3092" max="3092" width="6.140625" style="55" customWidth="1"/>
    <col min="3093" max="3093" width="16.5703125" style="55" customWidth="1"/>
    <col min="3094" max="3334" width="11.42578125" style="55"/>
    <col min="3335" max="3335" width="3.85546875" style="55" customWidth="1"/>
    <col min="3336" max="3336" width="49.7109375" style="55" customWidth="1"/>
    <col min="3337" max="3337" width="29.42578125" style="55" customWidth="1"/>
    <col min="3338" max="3338" width="6.28515625" style="55" customWidth="1"/>
    <col min="3339" max="3339" width="4.28515625" style="55" customWidth="1"/>
    <col min="3340" max="3340" width="6.42578125" style="55" customWidth="1"/>
    <col min="3341" max="3341" width="3.28515625" style="55" customWidth="1"/>
    <col min="3342" max="3342" width="6" style="55" customWidth="1"/>
    <col min="3343" max="3343" width="5.7109375" style="55" bestFit="1" customWidth="1"/>
    <col min="3344" max="3344" width="7" style="55" customWidth="1"/>
    <col min="3345" max="3345" width="5.42578125" style="55" customWidth="1"/>
    <col min="3346" max="3346" width="5" style="55" customWidth="1"/>
    <col min="3347" max="3347" width="6" style="55" bestFit="1" customWidth="1"/>
    <col min="3348" max="3348" width="6.140625" style="55" customWidth="1"/>
    <col min="3349" max="3349" width="16.5703125" style="55" customWidth="1"/>
    <col min="3350" max="3590" width="11.42578125" style="55"/>
    <col min="3591" max="3591" width="3.85546875" style="55" customWidth="1"/>
    <col min="3592" max="3592" width="49.7109375" style="55" customWidth="1"/>
    <col min="3593" max="3593" width="29.42578125" style="55" customWidth="1"/>
    <col min="3594" max="3594" width="6.28515625" style="55" customWidth="1"/>
    <col min="3595" max="3595" width="4.28515625" style="55" customWidth="1"/>
    <col min="3596" max="3596" width="6.42578125" style="55" customWidth="1"/>
    <col min="3597" max="3597" width="3.28515625" style="55" customWidth="1"/>
    <col min="3598" max="3598" width="6" style="55" customWidth="1"/>
    <col min="3599" max="3599" width="5.7109375" style="55" bestFit="1" customWidth="1"/>
    <col min="3600" max="3600" width="7" style="55" customWidth="1"/>
    <col min="3601" max="3601" width="5.42578125" style="55" customWidth="1"/>
    <col min="3602" max="3602" width="5" style="55" customWidth="1"/>
    <col min="3603" max="3603" width="6" style="55" bestFit="1" customWidth="1"/>
    <col min="3604" max="3604" width="6.140625" style="55" customWidth="1"/>
    <col min="3605" max="3605" width="16.5703125" style="55" customWidth="1"/>
    <col min="3606" max="3846" width="11.42578125" style="55"/>
    <col min="3847" max="3847" width="3.85546875" style="55" customWidth="1"/>
    <col min="3848" max="3848" width="49.7109375" style="55" customWidth="1"/>
    <col min="3849" max="3849" width="29.42578125" style="55" customWidth="1"/>
    <col min="3850" max="3850" width="6.28515625" style="55" customWidth="1"/>
    <col min="3851" max="3851" width="4.28515625" style="55" customWidth="1"/>
    <col min="3852" max="3852" width="6.42578125" style="55" customWidth="1"/>
    <col min="3853" max="3853" width="3.28515625" style="55" customWidth="1"/>
    <col min="3854" max="3854" width="6" style="55" customWidth="1"/>
    <col min="3855" max="3855" width="5.7109375" style="55" bestFit="1" customWidth="1"/>
    <col min="3856" max="3856" width="7" style="55" customWidth="1"/>
    <col min="3857" max="3857" width="5.42578125" style="55" customWidth="1"/>
    <col min="3858" max="3858" width="5" style="55" customWidth="1"/>
    <col min="3859" max="3859" width="6" style="55" bestFit="1" customWidth="1"/>
    <col min="3860" max="3860" width="6.140625" style="55" customWidth="1"/>
    <col min="3861" max="3861" width="16.5703125" style="55" customWidth="1"/>
    <col min="3862" max="4102" width="11.42578125" style="55"/>
    <col min="4103" max="4103" width="3.85546875" style="55" customWidth="1"/>
    <col min="4104" max="4104" width="49.7109375" style="55" customWidth="1"/>
    <col min="4105" max="4105" width="29.42578125" style="55" customWidth="1"/>
    <col min="4106" max="4106" width="6.28515625" style="55" customWidth="1"/>
    <col min="4107" max="4107" width="4.28515625" style="55" customWidth="1"/>
    <col min="4108" max="4108" width="6.42578125" style="55" customWidth="1"/>
    <col min="4109" max="4109" width="3.28515625" style="55" customWidth="1"/>
    <col min="4110" max="4110" width="6" style="55" customWidth="1"/>
    <col min="4111" max="4111" width="5.7109375" style="55" bestFit="1" customWidth="1"/>
    <col min="4112" max="4112" width="7" style="55" customWidth="1"/>
    <col min="4113" max="4113" width="5.42578125" style="55" customWidth="1"/>
    <col min="4114" max="4114" width="5" style="55" customWidth="1"/>
    <col min="4115" max="4115" width="6" style="55" bestFit="1" customWidth="1"/>
    <col min="4116" max="4116" width="6.140625" style="55" customWidth="1"/>
    <col min="4117" max="4117" width="16.5703125" style="55" customWidth="1"/>
    <col min="4118" max="4358" width="11.42578125" style="55"/>
    <col min="4359" max="4359" width="3.85546875" style="55" customWidth="1"/>
    <col min="4360" max="4360" width="49.7109375" style="55" customWidth="1"/>
    <col min="4361" max="4361" width="29.42578125" style="55" customWidth="1"/>
    <col min="4362" max="4362" width="6.28515625" style="55" customWidth="1"/>
    <col min="4363" max="4363" width="4.28515625" style="55" customWidth="1"/>
    <col min="4364" max="4364" width="6.42578125" style="55" customWidth="1"/>
    <col min="4365" max="4365" width="3.28515625" style="55" customWidth="1"/>
    <col min="4366" max="4366" width="6" style="55" customWidth="1"/>
    <col min="4367" max="4367" width="5.7109375" style="55" bestFit="1" customWidth="1"/>
    <col min="4368" max="4368" width="7" style="55" customWidth="1"/>
    <col min="4369" max="4369" width="5.42578125" style="55" customWidth="1"/>
    <col min="4370" max="4370" width="5" style="55" customWidth="1"/>
    <col min="4371" max="4371" width="6" style="55" bestFit="1" customWidth="1"/>
    <col min="4372" max="4372" width="6.140625" style="55" customWidth="1"/>
    <col min="4373" max="4373" width="16.5703125" style="55" customWidth="1"/>
    <col min="4374" max="4614" width="11.42578125" style="55"/>
    <col min="4615" max="4615" width="3.85546875" style="55" customWidth="1"/>
    <col min="4616" max="4616" width="49.7109375" style="55" customWidth="1"/>
    <col min="4617" max="4617" width="29.42578125" style="55" customWidth="1"/>
    <col min="4618" max="4618" width="6.28515625" style="55" customWidth="1"/>
    <col min="4619" max="4619" width="4.28515625" style="55" customWidth="1"/>
    <col min="4620" max="4620" width="6.42578125" style="55" customWidth="1"/>
    <col min="4621" max="4621" width="3.28515625" style="55" customWidth="1"/>
    <col min="4622" max="4622" width="6" style="55" customWidth="1"/>
    <col min="4623" max="4623" width="5.7109375" style="55" bestFit="1" customWidth="1"/>
    <col min="4624" max="4624" width="7" style="55" customWidth="1"/>
    <col min="4625" max="4625" width="5.42578125" style="55" customWidth="1"/>
    <col min="4626" max="4626" width="5" style="55" customWidth="1"/>
    <col min="4627" max="4627" width="6" style="55" bestFit="1" customWidth="1"/>
    <col min="4628" max="4628" width="6.140625" style="55" customWidth="1"/>
    <col min="4629" max="4629" width="16.5703125" style="55" customWidth="1"/>
    <col min="4630" max="4870" width="11.42578125" style="55"/>
    <col min="4871" max="4871" width="3.85546875" style="55" customWidth="1"/>
    <col min="4872" max="4872" width="49.7109375" style="55" customWidth="1"/>
    <col min="4873" max="4873" width="29.42578125" style="55" customWidth="1"/>
    <col min="4874" max="4874" width="6.28515625" style="55" customWidth="1"/>
    <col min="4875" max="4875" width="4.28515625" style="55" customWidth="1"/>
    <col min="4876" max="4876" width="6.42578125" style="55" customWidth="1"/>
    <col min="4877" max="4877" width="3.28515625" style="55" customWidth="1"/>
    <col min="4878" max="4878" width="6" style="55" customWidth="1"/>
    <col min="4879" max="4879" width="5.7109375" style="55" bestFit="1" customWidth="1"/>
    <col min="4880" max="4880" width="7" style="55" customWidth="1"/>
    <col min="4881" max="4881" width="5.42578125" style="55" customWidth="1"/>
    <col min="4882" max="4882" width="5" style="55" customWidth="1"/>
    <col min="4883" max="4883" width="6" style="55" bestFit="1" customWidth="1"/>
    <col min="4884" max="4884" width="6.140625" style="55" customWidth="1"/>
    <col min="4885" max="4885" width="16.5703125" style="55" customWidth="1"/>
    <col min="4886" max="5126" width="11.42578125" style="55"/>
    <col min="5127" max="5127" width="3.85546875" style="55" customWidth="1"/>
    <col min="5128" max="5128" width="49.7109375" style="55" customWidth="1"/>
    <col min="5129" max="5129" width="29.42578125" style="55" customWidth="1"/>
    <col min="5130" max="5130" width="6.28515625" style="55" customWidth="1"/>
    <col min="5131" max="5131" width="4.28515625" style="55" customWidth="1"/>
    <col min="5132" max="5132" width="6.42578125" style="55" customWidth="1"/>
    <col min="5133" max="5133" width="3.28515625" style="55" customWidth="1"/>
    <col min="5134" max="5134" width="6" style="55" customWidth="1"/>
    <col min="5135" max="5135" width="5.7109375" style="55" bestFit="1" customWidth="1"/>
    <col min="5136" max="5136" width="7" style="55" customWidth="1"/>
    <col min="5137" max="5137" width="5.42578125" style="55" customWidth="1"/>
    <col min="5138" max="5138" width="5" style="55" customWidth="1"/>
    <col min="5139" max="5139" width="6" style="55" bestFit="1" customWidth="1"/>
    <col min="5140" max="5140" width="6.140625" style="55" customWidth="1"/>
    <col min="5141" max="5141" width="16.5703125" style="55" customWidth="1"/>
    <col min="5142" max="5382" width="11.42578125" style="55"/>
    <col min="5383" max="5383" width="3.85546875" style="55" customWidth="1"/>
    <col min="5384" max="5384" width="49.7109375" style="55" customWidth="1"/>
    <col min="5385" max="5385" width="29.42578125" style="55" customWidth="1"/>
    <col min="5386" max="5386" width="6.28515625" style="55" customWidth="1"/>
    <col min="5387" max="5387" width="4.28515625" style="55" customWidth="1"/>
    <col min="5388" max="5388" width="6.42578125" style="55" customWidth="1"/>
    <col min="5389" max="5389" width="3.28515625" style="55" customWidth="1"/>
    <col min="5390" max="5390" width="6" style="55" customWidth="1"/>
    <col min="5391" max="5391" width="5.7109375" style="55" bestFit="1" customWidth="1"/>
    <col min="5392" max="5392" width="7" style="55" customWidth="1"/>
    <col min="5393" max="5393" width="5.42578125" style="55" customWidth="1"/>
    <col min="5394" max="5394" width="5" style="55" customWidth="1"/>
    <col min="5395" max="5395" width="6" style="55" bestFit="1" customWidth="1"/>
    <col min="5396" max="5396" width="6.140625" style="55" customWidth="1"/>
    <col min="5397" max="5397" width="16.5703125" style="55" customWidth="1"/>
    <col min="5398" max="5638" width="11.42578125" style="55"/>
    <col min="5639" max="5639" width="3.85546875" style="55" customWidth="1"/>
    <col min="5640" max="5640" width="49.7109375" style="55" customWidth="1"/>
    <col min="5641" max="5641" width="29.42578125" style="55" customWidth="1"/>
    <col min="5642" max="5642" width="6.28515625" style="55" customWidth="1"/>
    <col min="5643" max="5643" width="4.28515625" style="55" customWidth="1"/>
    <col min="5644" max="5644" width="6.42578125" style="55" customWidth="1"/>
    <col min="5645" max="5645" width="3.28515625" style="55" customWidth="1"/>
    <col min="5646" max="5646" width="6" style="55" customWidth="1"/>
    <col min="5647" max="5647" width="5.7109375" style="55" bestFit="1" customWidth="1"/>
    <col min="5648" max="5648" width="7" style="55" customWidth="1"/>
    <col min="5649" max="5649" width="5.42578125" style="55" customWidth="1"/>
    <col min="5650" max="5650" width="5" style="55" customWidth="1"/>
    <col min="5651" max="5651" width="6" style="55" bestFit="1" customWidth="1"/>
    <col min="5652" max="5652" width="6.140625" style="55" customWidth="1"/>
    <col min="5653" max="5653" width="16.5703125" style="55" customWidth="1"/>
    <col min="5654" max="5894" width="11.42578125" style="55"/>
    <col min="5895" max="5895" width="3.85546875" style="55" customWidth="1"/>
    <col min="5896" max="5896" width="49.7109375" style="55" customWidth="1"/>
    <col min="5897" max="5897" width="29.42578125" style="55" customWidth="1"/>
    <col min="5898" max="5898" width="6.28515625" style="55" customWidth="1"/>
    <col min="5899" max="5899" width="4.28515625" style="55" customWidth="1"/>
    <col min="5900" max="5900" width="6.42578125" style="55" customWidth="1"/>
    <col min="5901" max="5901" width="3.28515625" style="55" customWidth="1"/>
    <col min="5902" max="5902" width="6" style="55" customWidth="1"/>
    <col min="5903" max="5903" width="5.7109375" style="55" bestFit="1" customWidth="1"/>
    <col min="5904" max="5904" width="7" style="55" customWidth="1"/>
    <col min="5905" max="5905" width="5.42578125" style="55" customWidth="1"/>
    <col min="5906" max="5906" width="5" style="55" customWidth="1"/>
    <col min="5907" max="5907" width="6" style="55" bestFit="1" customWidth="1"/>
    <col min="5908" max="5908" width="6.140625" style="55" customWidth="1"/>
    <col min="5909" max="5909" width="16.5703125" style="55" customWidth="1"/>
    <col min="5910" max="6150" width="11.42578125" style="55"/>
    <col min="6151" max="6151" width="3.85546875" style="55" customWidth="1"/>
    <col min="6152" max="6152" width="49.7109375" style="55" customWidth="1"/>
    <col min="6153" max="6153" width="29.42578125" style="55" customWidth="1"/>
    <col min="6154" max="6154" width="6.28515625" style="55" customWidth="1"/>
    <col min="6155" max="6155" width="4.28515625" style="55" customWidth="1"/>
    <col min="6156" max="6156" width="6.42578125" style="55" customWidth="1"/>
    <col min="6157" max="6157" width="3.28515625" style="55" customWidth="1"/>
    <col min="6158" max="6158" width="6" style="55" customWidth="1"/>
    <col min="6159" max="6159" width="5.7109375" style="55" bestFit="1" customWidth="1"/>
    <col min="6160" max="6160" width="7" style="55" customWidth="1"/>
    <col min="6161" max="6161" width="5.42578125" style="55" customWidth="1"/>
    <col min="6162" max="6162" width="5" style="55" customWidth="1"/>
    <col min="6163" max="6163" width="6" style="55" bestFit="1" customWidth="1"/>
    <col min="6164" max="6164" width="6.140625" style="55" customWidth="1"/>
    <col min="6165" max="6165" width="16.5703125" style="55" customWidth="1"/>
    <col min="6166" max="6406" width="11.42578125" style="55"/>
    <col min="6407" max="6407" width="3.85546875" style="55" customWidth="1"/>
    <col min="6408" max="6408" width="49.7109375" style="55" customWidth="1"/>
    <col min="6409" max="6409" width="29.42578125" style="55" customWidth="1"/>
    <col min="6410" max="6410" width="6.28515625" style="55" customWidth="1"/>
    <col min="6411" max="6411" width="4.28515625" style="55" customWidth="1"/>
    <col min="6412" max="6412" width="6.42578125" style="55" customWidth="1"/>
    <col min="6413" max="6413" width="3.28515625" style="55" customWidth="1"/>
    <col min="6414" max="6414" width="6" style="55" customWidth="1"/>
    <col min="6415" max="6415" width="5.7109375" style="55" bestFit="1" customWidth="1"/>
    <col min="6416" max="6416" width="7" style="55" customWidth="1"/>
    <col min="6417" max="6417" width="5.42578125" style="55" customWidth="1"/>
    <col min="6418" max="6418" width="5" style="55" customWidth="1"/>
    <col min="6419" max="6419" width="6" style="55" bestFit="1" customWidth="1"/>
    <col min="6420" max="6420" width="6.140625" style="55" customWidth="1"/>
    <col min="6421" max="6421" width="16.5703125" style="55" customWidth="1"/>
    <col min="6422" max="6662" width="11.42578125" style="55"/>
    <col min="6663" max="6663" width="3.85546875" style="55" customWidth="1"/>
    <col min="6664" max="6664" width="49.7109375" style="55" customWidth="1"/>
    <col min="6665" max="6665" width="29.42578125" style="55" customWidth="1"/>
    <col min="6666" max="6666" width="6.28515625" style="55" customWidth="1"/>
    <col min="6667" max="6667" width="4.28515625" style="55" customWidth="1"/>
    <col min="6668" max="6668" width="6.42578125" style="55" customWidth="1"/>
    <col min="6669" max="6669" width="3.28515625" style="55" customWidth="1"/>
    <col min="6670" max="6670" width="6" style="55" customWidth="1"/>
    <col min="6671" max="6671" width="5.7109375" style="55" bestFit="1" customWidth="1"/>
    <col min="6672" max="6672" width="7" style="55" customWidth="1"/>
    <col min="6673" max="6673" width="5.42578125" style="55" customWidth="1"/>
    <col min="6674" max="6674" width="5" style="55" customWidth="1"/>
    <col min="6675" max="6675" width="6" style="55" bestFit="1" customWidth="1"/>
    <col min="6676" max="6676" width="6.140625" style="55" customWidth="1"/>
    <col min="6677" max="6677" width="16.5703125" style="55" customWidth="1"/>
    <col min="6678" max="6918" width="11.42578125" style="55"/>
    <col min="6919" max="6919" width="3.85546875" style="55" customWidth="1"/>
    <col min="6920" max="6920" width="49.7109375" style="55" customWidth="1"/>
    <col min="6921" max="6921" width="29.42578125" style="55" customWidth="1"/>
    <col min="6922" max="6922" width="6.28515625" style="55" customWidth="1"/>
    <col min="6923" max="6923" width="4.28515625" style="55" customWidth="1"/>
    <col min="6924" max="6924" width="6.42578125" style="55" customWidth="1"/>
    <col min="6925" max="6925" width="3.28515625" style="55" customWidth="1"/>
    <col min="6926" max="6926" width="6" style="55" customWidth="1"/>
    <col min="6927" max="6927" width="5.7109375" style="55" bestFit="1" customWidth="1"/>
    <col min="6928" max="6928" width="7" style="55" customWidth="1"/>
    <col min="6929" max="6929" width="5.42578125" style="55" customWidth="1"/>
    <col min="6930" max="6930" width="5" style="55" customWidth="1"/>
    <col min="6931" max="6931" width="6" style="55" bestFit="1" customWidth="1"/>
    <col min="6932" max="6932" width="6.140625" style="55" customWidth="1"/>
    <col min="6933" max="6933" width="16.5703125" style="55" customWidth="1"/>
    <col min="6934" max="7174" width="11.42578125" style="55"/>
    <col min="7175" max="7175" width="3.85546875" style="55" customWidth="1"/>
    <col min="7176" max="7176" width="49.7109375" style="55" customWidth="1"/>
    <col min="7177" max="7177" width="29.42578125" style="55" customWidth="1"/>
    <col min="7178" max="7178" width="6.28515625" style="55" customWidth="1"/>
    <col min="7179" max="7179" width="4.28515625" style="55" customWidth="1"/>
    <col min="7180" max="7180" width="6.42578125" style="55" customWidth="1"/>
    <col min="7181" max="7181" width="3.28515625" style="55" customWidth="1"/>
    <col min="7182" max="7182" width="6" style="55" customWidth="1"/>
    <col min="7183" max="7183" width="5.7109375" style="55" bestFit="1" customWidth="1"/>
    <col min="7184" max="7184" width="7" style="55" customWidth="1"/>
    <col min="7185" max="7185" width="5.42578125" style="55" customWidth="1"/>
    <col min="7186" max="7186" width="5" style="55" customWidth="1"/>
    <col min="7187" max="7187" width="6" style="55" bestFit="1" customWidth="1"/>
    <col min="7188" max="7188" width="6.140625" style="55" customWidth="1"/>
    <col min="7189" max="7189" width="16.5703125" style="55" customWidth="1"/>
    <col min="7190" max="7430" width="11.42578125" style="55"/>
    <col min="7431" max="7431" width="3.85546875" style="55" customWidth="1"/>
    <col min="7432" max="7432" width="49.7109375" style="55" customWidth="1"/>
    <col min="7433" max="7433" width="29.42578125" style="55" customWidth="1"/>
    <col min="7434" max="7434" width="6.28515625" style="55" customWidth="1"/>
    <col min="7435" max="7435" width="4.28515625" style="55" customWidth="1"/>
    <col min="7436" max="7436" width="6.42578125" style="55" customWidth="1"/>
    <col min="7437" max="7437" width="3.28515625" style="55" customWidth="1"/>
    <col min="7438" max="7438" width="6" style="55" customWidth="1"/>
    <col min="7439" max="7439" width="5.7109375" style="55" bestFit="1" customWidth="1"/>
    <col min="7440" max="7440" width="7" style="55" customWidth="1"/>
    <col min="7441" max="7441" width="5.42578125" style="55" customWidth="1"/>
    <col min="7442" max="7442" width="5" style="55" customWidth="1"/>
    <col min="7443" max="7443" width="6" style="55" bestFit="1" customWidth="1"/>
    <col min="7444" max="7444" width="6.140625" style="55" customWidth="1"/>
    <col min="7445" max="7445" width="16.5703125" style="55" customWidth="1"/>
    <col min="7446" max="7686" width="11.42578125" style="55"/>
    <col min="7687" max="7687" width="3.85546875" style="55" customWidth="1"/>
    <col min="7688" max="7688" width="49.7109375" style="55" customWidth="1"/>
    <col min="7689" max="7689" width="29.42578125" style="55" customWidth="1"/>
    <col min="7690" max="7690" width="6.28515625" style="55" customWidth="1"/>
    <col min="7691" max="7691" width="4.28515625" style="55" customWidth="1"/>
    <col min="7692" max="7692" width="6.42578125" style="55" customWidth="1"/>
    <col min="7693" max="7693" width="3.28515625" style="55" customWidth="1"/>
    <col min="7694" max="7694" width="6" style="55" customWidth="1"/>
    <col min="7695" max="7695" width="5.7109375" style="55" bestFit="1" customWidth="1"/>
    <col min="7696" max="7696" width="7" style="55" customWidth="1"/>
    <col min="7697" max="7697" width="5.42578125" style="55" customWidth="1"/>
    <col min="7698" max="7698" width="5" style="55" customWidth="1"/>
    <col min="7699" max="7699" width="6" style="55" bestFit="1" customWidth="1"/>
    <col min="7700" max="7700" width="6.140625" style="55" customWidth="1"/>
    <col min="7701" max="7701" width="16.5703125" style="55" customWidth="1"/>
    <col min="7702" max="7942" width="11.42578125" style="55"/>
    <col min="7943" max="7943" width="3.85546875" style="55" customWidth="1"/>
    <col min="7944" max="7944" width="49.7109375" style="55" customWidth="1"/>
    <col min="7945" max="7945" width="29.42578125" style="55" customWidth="1"/>
    <col min="7946" max="7946" width="6.28515625" style="55" customWidth="1"/>
    <col min="7947" max="7947" width="4.28515625" style="55" customWidth="1"/>
    <col min="7948" max="7948" width="6.42578125" style="55" customWidth="1"/>
    <col min="7949" max="7949" width="3.28515625" style="55" customWidth="1"/>
    <col min="7950" max="7950" width="6" style="55" customWidth="1"/>
    <col min="7951" max="7951" width="5.7109375" style="55" bestFit="1" customWidth="1"/>
    <col min="7952" max="7952" width="7" style="55" customWidth="1"/>
    <col min="7953" max="7953" width="5.42578125" style="55" customWidth="1"/>
    <col min="7954" max="7954" width="5" style="55" customWidth="1"/>
    <col min="7955" max="7955" width="6" style="55" bestFit="1" customWidth="1"/>
    <col min="7956" max="7956" width="6.140625" style="55" customWidth="1"/>
    <col min="7957" max="7957" width="16.5703125" style="55" customWidth="1"/>
    <col min="7958" max="8198" width="11.42578125" style="55"/>
    <col min="8199" max="8199" width="3.85546875" style="55" customWidth="1"/>
    <col min="8200" max="8200" width="49.7109375" style="55" customWidth="1"/>
    <col min="8201" max="8201" width="29.42578125" style="55" customWidth="1"/>
    <col min="8202" max="8202" width="6.28515625" style="55" customWidth="1"/>
    <col min="8203" max="8203" width="4.28515625" style="55" customWidth="1"/>
    <col min="8204" max="8204" width="6.42578125" style="55" customWidth="1"/>
    <col min="8205" max="8205" width="3.28515625" style="55" customWidth="1"/>
    <col min="8206" max="8206" width="6" style="55" customWidth="1"/>
    <col min="8207" max="8207" width="5.7109375" style="55" bestFit="1" customWidth="1"/>
    <col min="8208" max="8208" width="7" style="55" customWidth="1"/>
    <col min="8209" max="8209" width="5.42578125" style="55" customWidth="1"/>
    <col min="8210" max="8210" width="5" style="55" customWidth="1"/>
    <col min="8211" max="8211" width="6" style="55" bestFit="1" customWidth="1"/>
    <col min="8212" max="8212" width="6.140625" style="55" customWidth="1"/>
    <col min="8213" max="8213" width="16.5703125" style="55" customWidth="1"/>
    <col min="8214" max="8454" width="11.42578125" style="55"/>
    <col min="8455" max="8455" width="3.85546875" style="55" customWidth="1"/>
    <col min="8456" max="8456" width="49.7109375" style="55" customWidth="1"/>
    <col min="8457" max="8457" width="29.42578125" style="55" customWidth="1"/>
    <col min="8458" max="8458" width="6.28515625" style="55" customWidth="1"/>
    <col min="8459" max="8459" width="4.28515625" style="55" customWidth="1"/>
    <col min="8460" max="8460" width="6.42578125" style="55" customWidth="1"/>
    <col min="8461" max="8461" width="3.28515625" style="55" customWidth="1"/>
    <col min="8462" max="8462" width="6" style="55" customWidth="1"/>
    <col min="8463" max="8463" width="5.7109375" style="55" bestFit="1" customWidth="1"/>
    <col min="8464" max="8464" width="7" style="55" customWidth="1"/>
    <col min="8465" max="8465" width="5.42578125" style="55" customWidth="1"/>
    <col min="8466" max="8466" width="5" style="55" customWidth="1"/>
    <col min="8467" max="8467" width="6" style="55" bestFit="1" customWidth="1"/>
    <col min="8468" max="8468" width="6.140625" style="55" customWidth="1"/>
    <col min="8469" max="8469" width="16.5703125" style="55" customWidth="1"/>
    <col min="8470" max="8710" width="11.42578125" style="55"/>
    <col min="8711" max="8711" width="3.85546875" style="55" customWidth="1"/>
    <col min="8712" max="8712" width="49.7109375" style="55" customWidth="1"/>
    <col min="8713" max="8713" width="29.42578125" style="55" customWidth="1"/>
    <col min="8714" max="8714" width="6.28515625" style="55" customWidth="1"/>
    <col min="8715" max="8715" width="4.28515625" style="55" customWidth="1"/>
    <col min="8716" max="8716" width="6.42578125" style="55" customWidth="1"/>
    <col min="8717" max="8717" width="3.28515625" style="55" customWidth="1"/>
    <col min="8718" max="8718" width="6" style="55" customWidth="1"/>
    <col min="8719" max="8719" width="5.7109375" style="55" bestFit="1" customWidth="1"/>
    <col min="8720" max="8720" width="7" style="55" customWidth="1"/>
    <col min="8721" max="8721" width="5.42578125" style="55" customWidth="1"/>
    <col min="8722" max="8722" width="5" style="55" customWidth="1"/>
    <col min="8723" max="8723" width="6" style="55" bestFit="1" customWidth="1"/>
    <col min="8724" max="8724" width="6.140625" style="55" customWidth="1"/>
    <col min="8725" max="8725" width="16.5703125" style="55" customWidth="1"/>
    <col min="8726" max="8966" width="11.42578125" style="55"/>
    <col min="8967" max="8967" width="3.85546875" style="55" customWidth="1"/>
    <col min="8968" max="8968" width="49.7109375" style="55" customWidth="1"/>
    <col min="8969" max="8969" width="29.42578125" style="55" customWidth="1"/>
    <col min="8970" max="8970" width="6.28515625" style="55" customWidth="1"/>
    <col min="8971" max="8971" width="4.28515625" style="55" customWidth="1"/>
    <col min="8972" max="8972" width="6.42578125" style="55" customWidth="1"/>
    <col min="8973" max="8973" width="3.28515625" style="55" customWidth="1"/>
    <col min="8974" max="8974" width="6" style="55" customWidth="1"/>
    <col min="8975" max="8975" width="5.7109375" style="55" bestFit="1" customWidth="1"/>
    <col min="8976" max="8976" width="7" style="55" customWidth="1"/>
    <col min="8977" max="8977" width="5.42578125" style="55" customWidth="1"/>
    <col min="8978" max="8978" width="5" style="55" customWidth="1"/>
    <col min="8979" max="8979" width="6" style="55" bestFit="1" customWidth="1"/>
    <col min="8980" max="8980" width="6.140625" style="55" customWidth="1"/>
    <col min="8981" max="8981" width="16.5703125" style="55" customWidth="1"/>
    <col min="8982" max="9222" width="11.42578125" style="55"/>
    <col min="9223" max="9223" width="3.85546875" style="55" customWidth="1"/>
    <col min="9224" max="9224" width="49.7109375" style="55" customWidth="1"/>
    <col min="9225" max="9225" width="29.42578125" style="55" customWidth="1"/>
    <col min="9226" max="9226" width="6.28515625" style="55" customWidth="1"/>
    <col min="9227" max="9227" width="4.28515625" style="55" customWidth="1"/>
    <col min="9228" max="9228" width="6.42578125" style="55" customWidth="1"/>
    <col min="9229" max="9229" width="3.28515625" style="55" customWidth="1"/>
    <col min="9230" max="9230" width="6" style="55" customWidth="1"/>
    <col min="9231" max="9231" width="5.7109375" style="55" bestFit="1" customWidth="1"/>
    <col min="9232" max="9232" width="7" style="55" customWidth="1"/>
    <col min="9233" max="9233" width="5.42578125" style="55" customWidth="1"/>
    <col min="9234" max="9234" width="5" style="55" customWidth="1"/>
    <col min="9235" max="9235" width="6" style="55" bestFit="1" customWidth="1"/>
    <col min="9236" max="9236" width="6.140625" style="55" customWidth="1"/>
    <col min="9237" max="9237" width="16.5703125" style="55" customWidth="1"/>
    <col min="9238" max="9478" width="11.42578125" style="55"/>
    <col min="9479" max="9479" width="3.85546875" style="55" customWidth="1"/>
    <col min="9480" max="9480" width="49.7109375" style="55" customWidth="1"/>
    <col min="9481" max="9481" width="29.42578125" style="55" customWidth="1"/>
    <col min="9482" max="9482" width="6.28515625" style="55" customWidth="1"/>
    <col min="9483" max="9483" width="4.28515625" style="55" customWidth="1"/>
    <col min="9484" max="9484" width="6.42578125" style="55" customWidth="1"/>
    <col min="9485" max="9485" width="3.28515625" style="55" customWidth="1"/>
    <col min="9486" max="9486" width="6" style="55" customWidth="1"/>
    <col min="9487" max="9487" width="5.7109375" style="55" bestFit="1" customWidth="1"/>
    <col min="9488" max="9488" width="7" style="55" customWidth="1"/>
    <col min="9489" max="9489" width="5.42578125" style="55" customWidth="1"/>
    <col min="9490" max="9490" width="5" style="55" customWidth="1"/>
    <col min="9491" max="9491" width="6" style="55" bestFit="1" customWidth="1"/>
    <col min="9492" max="9492" width="6.140625" style="55" customWidth="1"/>
    <col min="9493" max="9493" width="16.5703125" style="55" customWidth="1"/>
    <col min="9494" max="9734" width="11.42578125" style="55"/>
    <col min="9735" max="9735" width="3.85546875" style="55" customWidth="1"/>
    <col min="9736" max="9736" width="49.7109375" style="55" customWidth="1"/>
    <col min="9737" max="9737" width="29.42578125" style="55" customWidth="1"/>
    <col min="9738" max="9738" width="6.28515625" style="55" customWidth="1"/>
    <col min="9739" max="9739" width="4.28515625" style="55" customWidth="1"/>
    <col min="9740" max="9740" width="6.42578125" style="55" customWidth="1"/>
    <col min="9741" max="9741" width="3.28515625" style="55" customWidth="1"/>
    <col min="9742" max="9742" width="6" style="55" customWidth="1"/>
    <col min="9743" max="9743" width="5.7109375" style="55" bestFit="1" customWidth="1"/>
    <col min="9744" max="9744" width="7" style="55" customWidth="1"/>
    <col min="9745" max="9745" width="5.42578125" style="55" customWidth="1"/>
    <col min="9746" max="9746" width="5" style="55" customWidth="1"/>
    <col min="9747" max="9747" width="6" style="55" bestFit="1" customWidth="1"/>
    <col min="9748" max="9748" width="6.140625" style="55" customWidth="1"/>
    <col min="9749" max="9749" width="16.5703125" style="55" customWidth="1"/>
    <col min="9750" max="9990" width="11.42578125" style="55"/>
    <col min="9991" max="9991" width="3.85546875" style="55" customWidth="1"/>
    <col min="9992" max="9992" width="49.7109375" style="55" customWidth="1"/>
    <col min="9993" max="9993" width="29.42578125" style="55" customWidth="1"/>
    <col min="9994" max="9994" width="6.28515625" style="55" customWidth="1"/>
    <col min="9995" max="9995" width="4.28515625" style="55" customWidth="1"/>
    <col min="9996" max="9996" width="6.42578125" style="55" customWidth="1"/>
    <col min="9997" max="9997" width="3.28515625" style="55" customWidth="1"/>
    <col min="9998" max="9998" width="6" style="55" customWidth="1"/>
    <col min="9999" max="9999" width="5.7109375" style="55" bestFit="1" customWidth="1"/>
    <col min="10000" max="10000" width="7" style="55" customWidth="1"/>
    <col min="10001" max="10001" width="5.42578125" style="55" customWidth="1"/>
    <col min="10002" max="10002" width="5" style="55" customWidth="1"/>
    <col min="10003" max="10003" width="6" style="55" bestFit="1" customWidth="1"/>
    <col min="10004" max="10004" width="6.140625" style="55" customWidth="1"/>
    <col min="10005" max="10005" width="16.5703125" style="55" customWidth="1"/>
    <col min="10006" max="10246" width="11.42578125" style="55"/>
    <col min="10247" max="10247" width="3.85546875" style="55" customWidth="1"/>
    <col min="10248" max="10248" width="49.7109375" style="55" customWidth="1"/>
    <col min="10249" max="10249" width="29.42578125" style="55" customWidth="1"/>
    <col min="10250" max="10250" width="6.28515625" style="55" customWidth="1"/>
    <col min="10251" max="10251" width="4.28515625" style="55" customWidth="1"/>
    <col min="10252" max="10252" width="6.42578125" style="55" customWidth="1"/>
    <col min="10253" max="10253" width="3.28515625" style="55" customWidth="1"/>
    <col min="10254" max="10254" width="6" style="55" customWidth="1"/>
    <col min="10255" max="10255" width="5.7109375" style="55" bestFit="1" customWidth="1"/>
    <col min="10256" max="10256" width="7" style="55" customWidth="1"/>
    <col min="10257" max="10257" width="5.42578125" style="55" customWidth="1"/>
    <col min="10258" max="10258" width="5" style="55" customWidth="1"/>
    <col min="10259" max="10259" width="6" style="55" bestFit="1" customWidth="1"/>
    <col min="10260" max="10260" width="6.140625" style="55" customWidth="1"/>
    <col min="10261" max="10261" width="16.5703125" style="55" customWidth="1"/>
    <col min="10262" max="10502" width="11.42578125" style="55"/>
    <col min="10503" max="10503" width="3.85546875" style="55" customWidth="1"/>
    <col min="10504" max="10504" width="49.7109375" style="55" customWidth="1"/>
    <col min="10505" max="10505" width="29.42578125" style="55" customWidth="1"/>
    <col min="10506" max="10506" width="6.28515625" style="55" customWidth="1"/>
    <col min="10507" max="10507" width="4.28515625" style="55" customWidth="1"/>
    <col min="10508" max="10508" width="6.42578125" style="55" customWidth="1"/>
    <col min="10509" max="10509" width="3.28515625" style="55" customWidth="1"/>
    <col min="10510" max="10510" width="6" style="55" customWidth="1"/>
    <col min="10511" max="10511" width="5.7109375" style="55" bestFit="1" customWidth="1"/>
    <col min="10512" max="10512" width="7" style="55" customWidth="1"/>
    <col min="10513" max="10513" width="5.42578125" style="55" customWidth="1"/>
    <col min="10514" max="10514" width="5" style="55" customWidth="1"/>
    <col min="10515" max="10515" width="6" style="55" bestFit="1" customWidth="1"/>
    <col min="10516" max="10516" width="6.140625" style="55" customWidth="1"/>
    <col min="10517" max="10517" width="16.5703125" style="55" customWidth="1"/>
    <col min="10518" max="10758" width="11.42578125" style="55"/>
    <col min="10759" max="10759" width="3.85546875" style="55" customWidth="1"/>
    <col min="10760" max="10760" width="49.7109375" style="55" customWidth="1"/>
    <col min="10761" max="10761" width="29.42578125" style="55" customWidth="1"/>
    <col min="10762" max="10762" width="6.28515625" style="55" customWidth="1"/>
    <col min="10763" max="10763" width="4.28515625" style="55" customWidth="1"/>
    <col min="10764" max="10764" width="6.42578125" style="55" customWidth="1"/>
    <col min="10765" max="10765" width="3.28515625" style="55" customWidth="1"/>
    <col min="10766" max="10766" width="6" style="55" customWidth="1"/>
    <col min="10767" max="10767" width="5.7109375" style="55" bestFit="1" customWidth="1"/>
    <col min="10768" max="10768" width="7" style="55" customWidth="1"/>
    <col min="10769" max="10769" width="5.42578125" style="55" customWidth="1"/>
    <col min="10770" max="10770" width="5" style="55" customWidth="1"/>
    <col min="10771" max="10771" width="6" style="55" bestFit="1" customWidth="1"/>
    <col min="10772" max="10772" width="6.140625" style="55" customWidth="1"/>
    <col min="10773" max="10773" width="16.5703125" style="55" customWidth="1"/>
    <col min="10774" max="11014" width="11.42578125" style="55"/>
    <col min="11015" max="11015" width="3.85546875" style="55" customWidth="1"/>
    <col min="11016" max="11016" width="49.7109375" style="55" customWidth="1"/>
    <col min="11017" max="11017" width="29.42578125" style="55" customWidth="1"/>
    <col min="11018" max="11018" width="6.28515625" style="55" customWidth="1"/>
    <col min="11019" max="11019" width="4.28515625" style="55" customWidth="1"/>
    <col min="11020" max="11020" width="6.42578125" style="55" customWidth="1"/>
    <col min="11021" max="11021" width="3.28515625" style="55" customWidth="1"/>
    <col min="11022" max="11022" width="6" style="55" customWidth="1"/>
    <col min="11023" max="11023" width="5.7109375" style="55" bestFit="1" customWidth="1"/>
    <col min="11024" max="11024" width="7" style="55" customWidth="1"/>
    <col min="11025" max="11025" width="5.42578125" style="55" customWidth="1"/>
    <col min="11026" max="11026" width="5" style="55" customWidth="1"/>
    <col min="11027" max="11027" width="6" style="55" bestFit="1" customWidth="1"/>
    <col min="11028" max="11028" width="6.140625" style="55" customWidth="1"/>
    <col min="11029" max="11029" width="16.5703125" style="55" customWidth="1"/>
    <col min="11030" max="11270" width="11.42578125" style="55"/>
    <col min="11271" max="11271" width="3.85546875" style="55" customWidth="1"/>
    <col min="11272" max="11272" width="49.7109375" style="55" customWidth="1"/>
    <col min="11273" max="11273" width="29.42578125" style="55" customWidth="1"/>
    <col min="11274" max="11274" width="6.28515625" style="55" customWidth="1"/>
    <col min="11275" max="11275" width="4.28515625" style="55" customWidth="1"/>
    <col min="11276" max="11276" width="6.42578125" style="55" customWidth="1"/>
    <col min="11277" max="11277" width="3.28515625" style="55" customWidth="1"/>
    <col min="11278" max="11278" width="6" style="55" customWidth="1"/>
    <col min="11279" max="11279" width="5.7109375" style="55" bestFit="1" customWidth="1"/>
    <col min="11280" max="11280" width="7" style="55" customWidth="1"/>
    <col min="11281" max="11281" width="5.42578125" style="55" customWidth="1"/>
    <col min="11282" max="11282" width="5" style="55" customWidth="1"/>
    <col min="11283" max="11283" width="6" style="55" bestFit="1" customWidth="1"/>
    <col min="11284" max="11284" width="6.140625" style="55" customWidth="1"/>
    <col min="11285" max="11285" width="16.5703125" style="55" customWidth="1"/>
    <col min="11286" max="11526" width="11.42578125" style="55"/>
    <col min="11527" max="11527" width="3.85546875" style="55" customWidth="1"/>
    <col min="11528" max="11528" width="49.7109375" style="55" customWidth="1"/>
    <col min="11529" max="11529" width="29.42578125" style="55" customWidth="1"/>
    <col min="11530" max="11530" width="6.28515625" style="55" customWidth="1"/>
    <col min="11531" max="11531" width="4.28515625" style="55" customWidth="1"/>
    <col min="11532" max="11532" width="6.42578125" style="55" customWidth="1"/>
    <col min="11533" max="11533" width="3.28515625" style="55" customWidth="1"/>
    <col min="11534" max="11534" width="6" style="55" customWidth="1"/>
    <col min="11535" max="11535" width="5.7109375" style="55" bestFit="1" customWidth="1"/>
    <col min="11536" max="11536" width="7" style="55" customWidth="1"/>
    <col min="11537" max="11537" width="5.42578125" style="55" customWidth="1"/>
    <col min="11538" max="11538" width="5" style="55" customWidth="1"/>
    <col min="11539" max="11539" width="6" style="55" bestFit="1" customWidth="1"/>
    <col min="11540" max="11540" width="6.140625" style="55" customWidth="1"/>
    <col min="11541" max="11541" width="16.5703125" style="55" customWidth="1"/>
    <col min="11542" max="11782" width="11.42578125" style="55"/>
    <col min="11783" max="11783" width="3.85546875" style="55" customWidth="1"/>
    <col min="11784" max="11784" width="49.7109375" style="55" customWidth="1"/>
    <col min="11785" max="11785" width="29.42578125" style="55" customWidth="1"/>
    <col min="11786" max="11786" width="6.28515625" style="55" customWidth="1"/>
    <col min="11787" max="11787" width="4.28515625" style="55" customWidth="1"/>
    <col min="11788" max="11788" width="6.42578125" style="55" customWidth="1"/>
    <col min="11789" max="11789" width="3.28515625" style="55" customWidth="1"/>
    <col min="11790" max="11790" width="6" style="55" customWidth="1"/>
    <col min="11791" max="11791" width="5.7109375" style="55" bestFit="1" customWidth="1"/>
    <col min="11792" max="11792" width="7" style="55" customWidth="1"/>
    <col min="11793" max="11793" width="5.42578125" style="55" customWidth="1"/>
    <col min="11794" max="11794" width="5" style="55" customWidth="1"/>
    <col min="11795" max="11795" width="6" style="55" bestFit="1" customWidth="1"/>
    <col min="11796" max="11796" width="6.140625" style="55" customWidth="1"/>
    <col min="11797" max="11797" width="16.5703125" style="55" customWidth="1"/>
    <col min="11798" max="12038" width="11.42578125" style="55"/>
    <col min="12039" max="12039" width="3.85546875" style="55" customWidth="1"/>
    <col min="12040" max="12040" width="49.7109375" style="55" customWidth="1"/>
    <col min="12041" max="12041" width="29.42578125" style="55" customWidth="1"/>
    <col min="12042" max="12042" width="6.28515625" style="55" customWidth="1"/>
    <col min="12043" max="12043" width="4.28515625" style="55" customWidth="1"/>
    <col min="12044" max="12044" width="6.42578125" style="55" customWidth="1"/>
    <col min="12045" max="12045" width="3.28515625" style="55" customWidth="1"/>
    <col min="12046" max="12046" width="6" style="55" customWidth="1"/>
    <col min="12047" max="12047" width="5.7109375" style="55" bestFit="1" customWidth="1"/>
    <col min="12048" max="12048" width="7" style="55" customWidth="1"/>
    <col min="12049" max="12049" width="5.42578125" style="55" customWidth="1"/>
    <col min="12050" max="12050" width="5" style="55" customWidth="1"/>
    <col min="12051" max="12051" width="6" style="55" bestFit="1" customWidth="1"/>
    <col min="12052" max="12052" width="6.140625" style="55" customWidth="1"/>
    <col min="12053" max="12053" width="16.5703125" style="55" customWidth="1"/>
    <col min="12054" max="12294" width="11.42578125" style="55"/>
    <col min="12295" max="12295" width="3.85546875" style="55" customWidth="1"/>
    <col min="12296" max="12296" width="49.7109375" style="55" customWidth="1"/>
    <col min="12297" max="12297" width="29.42578125" style="55" customWidth="1"/>
    <col min="12298" max="12298" width="6.28515625" style="55" customWidth="1"/>
    <col min="12299" max="12299" width="4.28515625" style="55" customWidth="1"/>
    <col min="12300" max="12300" width="6.42578125" style="55" customWidth="1"/>
    <col min="12301" max="12301" width="3.28515625" style="55" customWidth="1"/>
    <col min="12302" max="12302" width="6" style="55" customWidth="1"/>
    <col min="12303" max="12303" width="5.7109375" style="55" bestFit="1" customWidth="1"/>
    <col min="12304" max="12304" width="7" style="55" customWidth="1"/>
    <col min="12305" max="12305" width="5.42578125" style="55" customWidth="1"/>
    <col min="12306" max="12306" width="5" style="55" customWidth="1"/>
    <col min="12307" max="12307" width="6" style="55" bestFit="1" customWidth="1"/>
    <col min="12308" max="12308" width="6.140625" style="55" customWidth="1"/>
    <col min="12309" max="12309" width="16.5703125" style="55" customWidth="1"/>
    <col min="12310" max="12550" width="11.42578125" style="55"/>
    <col min="12551" max="12551" width="3.85546875" style="55" customWidth="1"/>
    <col min="12552" max="12552" width="49.7109375" style="55" customWidth="1"/>
    <col min="12553" max="12553" width="29.42578125" style="55" customWidth="1"/>
    <col min="12554" max="12554" width="6.28515625" style="55" customWidth="1"/>
    <col min="12555" max="12555" width="4.28515625" style="55" customWidth="1"/>
    <col min="12556" max="12556" width="6.42578125" style="55" customWidth="1"/>
    <col min="12557" max="12557" width="3.28515625" style="55" customWidth="1"/>
    <col min="12558" max="12558" width="6" style="55" customWidth="1"/>
    <col min="12559" max="12559" width="5.7109375" style="55" bestFit="1" customWidth="1"/>
    <col min="12560" max="12560" width="7" style="55" customWidth="1"/>
    <col min="12561" max="12561" width="5.42578125" style="55" customWidth="1"/>
    <col min="12562" max="12562" width="5" style="55" customWidth="1"/>
    <col min="12563" max="12563" width="6" style="55" bestFit="1" customWidth="1"/>
    <col min="12564" max="12564" width="6.140625" style="55" customWidth="1"/>
    <col min="12565" max="12565" width="16.5703125" style="55" customWidth="1"/>
    <col min="12566" max="12806" width="11.42578125" style="55"/>
    <col min="12807" max="12807" width="3.85546875" style="55" customWidth="1"/>
    <col min="12808" max="12808" width="49.7109375" style="55" customWidth="1"/>
    <col min="12809" max="12809" width="29.42578125" style="55" customWidth="1"/>
    <col min="12810" max="12810" width="6.28515625" style="55" customWidth="1"/>
    <col min="12811" max="12811" width="4.28515625" style="55" customWidth="1"/>
    <col min="12812" max="12812" width="6.42578125" style="55" customWidth="1"/>
    <col min="12813" max="12813" width="3.28515625" style="55" customWidth="1"/>
    <col min="12814" max="12814" width="6" style="55" customWidth="1"/>
    <col min="12815" max="12815" width="5.7109375" style="55" bestFit="1" customWidth="1"/>
    <col min="12816" max="12816" width="7" style="55" customWidth="1"/>
    <col min="12817" max="12817" width="5.42578125" style="55" customWidth="1"/>
    <col min="12818" max="12818" width="5" style="55" customWidth="1"/>
    <col min="12819" max="12819" width="6" style="55" bestFit="1" customWidth="1"/>
    <col min="12820" max="12820" width="6.140625" style="55" customWidth="1"/>
    <col min="12821" max="12821" width="16.5703125" style="55" customWidth="1"/>
    <col min="12822" max="13062" width="11.42578125" style="55"/>
    <col min="13063" max="13063" width="3.85546875" style="55" customWidth="1"/>
    <col min="13064" max="13064" width="49.7109375" style="55" customWidth="1"/>
    <col min="13065" max="13065" width="29.42578125" style="55" customWidth="1"/>
    <col min="13066" max="13066" width="6.28515625" style="55" customWidth="1"/>
    <col min="13067" max="13067" width="4.28515625" style="55" customWidth="1"/>
    <col min="13068" max="13068" width="6.42578125" style="55" customWidth="1"/>
    <col min="13069" max="13069" width="3.28515625" style="55" customWidth="1"/>
    <col min="13070" max="13070" width="6" style="55" customWidth="1"/>
    <col min="13071" max="13071" width="5.7109375" style="55" bestFit="1" customWidth="1"/>
    <col min="13072" max="13072" width="7" style="55" customWidth="1"/>
    <col min="13073" max="13073" width="5.42578125" style="55" customWidth="1"/>
    <col min="13074" max="13074" width="5" style="55" customWidth="1"/>
    <col min="13075" max="13075" width="6" style="55" bestFit="1" customWidth="1"/>
    <col min="13076" max="13076" width="6.140625" style="55" customWidth="1"/>
    <col min="13077" max="13077" width="16.5703125" style="55" customWidth="1"/>
    <col min="13078" max="13318" width="11.42578125" style="55"/>
    <col min="13319" max="13319" width="3.85546875" style="55" customWidth="1"/>
    <col min="13320" max="13320" width="49.7109375" style="55" customWidth="1"/>
    <col min="13321" max="13321" width="29.42578125" style="55" customWidth="1"/>
    <col min="13322" max="13322" width="6.28515625" style="55" customWidth="1"/>
    <col min="13323" max="13323" width="4.28515625" style="55" customWidth="1"/>
    <col min="13324" max="13324" width="6.42578125" style="55" customWidth="1"/>
    <col min="13325" max="13325" width="3.28515625" style="55" customWidth="1"/>
    <col min="13326" max="13326" width="6" style="55" customWidth="1"/>
    <col min="13327" max="13327" width="5.7109375" style="55" bestFit="1" customWidth="1"/>
    <col min="13328" max="13328" width="7" style="55" customWidth="1"/>
    <col min="13329" max="13329" width="5.42578125" style="55" customWidth="1"/>
    <col min="13330" max="13330" width="5" style="55" customWidth="1"/>
    <col min="13331" max="13331" width="6" style="55" bestFit="1" customWidth="1"/>
    <col min="13332" max="13332" width="6.140625" style="55" customWidth="1"/>
    <col min="13333" max="13333" width="16.5703125" style="55" customWidth="1"/>
    <col min="13334" max="13574" width="11.42578125" style="55"/>
    <col min="13575" max="13575" width="3.85546875" style="55" customWidth="1"/>
    <col min="13576" max="13576" width="49.7109375" style="55" customWidth="1"/>
    <col min="13577" max="13577" width="29.42578125" style="55" customWidth="1"/>
    <col min="13578" max="13578" width="6.28515625" style="55" customWidth="1"/>
    <col min="13579" max="13579" width="4.28515625" style="55" customWidth="1"/>
    <col min="13580" max="13580" width="6.42578125" style="55" customWidth="1"/>
    <col min="13581" max="13581" width="3.28515625" style="55" customWidth="1"/>
    <col min="13582" max="13582" width="6" style="55" customWidth="1"/>
    <col min="13583" max="13583" width="5.7109375" style="55" bestFit="1" customWidth="1"/>
    <col min="13584" max="13584" width="7" style="55" customWidth="1"/>
    <col min="13585" max="13585" width="5.42578125" style="55" customWidth="1"/>
    <col min="13586" max="13586" width="5" style="55" customWidth="1"/>
    <col min="13587" max="13587" width="6" style="55" bestFit="1" customWidth="1"/>
    <col min="13588" max="13588" width="6.140625" style="55" customWidth="1"/>
    <col min="13589" max="13589" width="16.5703125" style="55" customWidth="1"/>
    <col min="13590" max="13830" width="11.42578125" style="55"/>
    <col min="13831" max="13831" width="3.85546875" style="55" customWidth="1"/>
    <col min="13832" max="13832" width="49.7109375" style="55" customWidth="1"/>
    <col min="13833" max="13833" width="29.42578125" style="55" customWidth="1"/>
    <col min="13834" max="13834" width="6.28515625" style="55" customWidth="1"/>
    <col min="13835" max="13835" width="4.28515625" style="55" customWidth="1"/>
    <col min="13836" max="13836" width="6.42578125" style="55" customWidth="1"/>
    <col min="13837" max="13837" width="3.28515625" style="55" customWidth="1"/>
    <col min="13838" max="13838" width="6" style="55" customWidth="1"/>
    <col min="13839" max="13839" width="5.7109375" style="55" bestFit="1" customWidth="1"/>
    <col min="13840" max="13840" width="7" style="55" customWidth="1"/>
    <col min="13841" max="13841" width="5.42578125" style="55" customWidth="1"/>
    <col min="13842" max="13842" width="5" style="55" customWidth="1"/>
    <col min="13843" max="13843" width="6" style="55" bestFit="1" customWidth="1"/>
    <col min="13844" max="13844" width="6.140625" style="55" customWidth="1"/>
    <col min="13845" max="13845" width="16.5703125" style="55" customWidth="1"/>
    <col min="13846" max="14086" width="11.42578125" style="55"/>
    <col min="14087" max="14087" width="3.85546875" style="55" customWidth="1"/>
    <col min="14088" max="14088" width="49.7109375" style="55" customWidth="1"/>
    <col min="14089" max="14089" width="29.42578125" style="55" customWidth="1"/>
    <col min="14090" max="14090" width="6.28515625" style="55" customWidth="1"/>
    <col min="14091" max="14091" width="4.28515625" style="55" customWidth="1"/>
    <col min="14092" max="14092" width="6.42578125" style="55" customWidth="1"/>
    <col min="14093" max="14093" width="3.28515625" style="55" customWidth="1"/>
    <col min="14094" max="14094" width="6" style="55" customWidth="1"/>
    <col min="14095" max="14095" width="5.7109375" style="55" bestFit="1" customWidth="1"/>
    <col min="14096" max="14096" width="7" style="55" customWidth="1"/>
    <col min="14097" max="14097" width="5.42578125" style="55" customWidth="1"/>
    <col min="14098" max="14098" width="5" style="55" customWidth="1"/>
    <col min="14099" max="14099" width="6" style="55" bestFit="1" customWidth="1"/>
    <col min="14100" max="14100" width="6.140625" style="55" customWidth="1"/>
    <col min="14101" max="14101" width="16.5703125" style="55" customWidth="1"/>
    <col min="14102" max="14342" width="11.42578125" style="55"/>
    <col min="14343" max="14343" width="3.85546875" style="55" customWidth="1"/>
    <col min="14344" max="14344" width="49.7109375" style="55" customWidth="1"/>
    <col min="14345" max="14345" width="29.42578125" style="55" customWidth="1"/>
    <col min="14346" max="14346" width="6.28515625" style="55" customWidth="1"/>
    <col min="14347" max="14347" width="4.28515625" style="55" customWidth="1"/>
    <col min="14348" max="14348" width="6.42578125" style="55" customWidth="1"/>
    <col min="14349" max="14349" width="3.28515625" style="55" customWidth="1"/>
    <col min="14350" max="14350" width="6" style="55" customWidth="1"/>
    <col min="14351" max="14351" width="5.7109375" style="55" bestFit="1" customWidth="1"/>
    <col min="14352" max="14352" width="7" style="55" customWidth="1"/>
    <col min="14353" max="14353" width="5.42578125" style="55" customWidth="1"/>
    <col min="14354" max="14354" width="5" style="55" customWidth="1"/>
    <col min="14355" max="14355" width="6" style="55" bestFit="1" customWidth="1"/>
    <col min="14356" max="14356" width="6.140625" style="55" customWidth="1"/>
    <col min="14357" max="14357" width="16.5703125" style="55" customWidth="1"/>
    <col min="14358" max="14598" width="11.42578125" style="55"/>
    <col min="14599" max="14599" width="3.85546875" style="55" customWidth="1"/>
    <col min="14600" max="14600" width="49.7109375" style="55" customWidth="1"/>
    <col min="14601" max="14601" width="29.42578125" style="55" customWidth="1"/>
    <col min="14602" max="14602" width="6.28515625" style="55" customWidth="1"/>
    <col min="14603" max="14603" width="4.28515625" style="55" customWidth="1"/>
    <col min="14604" max="14604" width="6.42578125" style="55" customWidth="1"/>
    <col min="14605" max="14605" width="3.28515625" style="55" customWidth="1"/>
    <col min="14606" max="14606" width="6" style="55" customWidth="1"/>
    <col min="14607" max="14607" width="5.7109375" style="55" bestFit="1" customWidth="1"/>
    <col min="14608" max="14608" width="7" style="55" customWidth="1"/>
    <col min="14609" max="14609" width="5.42578125" style="55" customWidth="1"/>
    <col min="14610" max="14610" width="5" style="55" customWidth="1"/>
    <col min="14611" max="14611" width="6" style="55" bestFit="1" customWidth="1"/>
    <col min="14612" max="14612" width="6.140625" style="55" customWidth="1"/>
    <col min="14613" max="14613" width="16.5703125" style="55" customWidth="1"/>
    <col min="14614" max="14854" width="11.42578125" style="55"/>
    <col min="14855" max="14855" width="3.85546875" style="55" customWidth="1"/>
    <col min="14856" max="14856" width="49.7109375" style="55" customWidth="1"/>
    <col min="14857" max="14857" width="29.42578125" style="55" customWidth="1"/>
    <col min="14858" max="14858" width="6.28515625" style="55" customWidth="1"/>
    <col min="14859" max="14859" width="4.28515625" style="55" customWidth="1"/>
    <col min="14860" max="14860" width="6.42578125" style="55" customWidth="1"/>
    <col min="14861" max="14861" width="3.28515625" style="55" customWidth="1"/>
    <col min="14862" max="14862" width="6" style="55" customWidth="1"/>
    <col min="14863" max="14863" width="5.7109375" style="55" bestFit="1" customWidth="1"/>
    <col min="14864" max="14864" width="7" style="55" customWidth="1"/>
    <col min="14865" max="14865" width="5.42578125" style="55" customWidth="1"/>
    <col min="14866" max="14866" width="5" style="55" customWidth="1"/>
    <col min="14867" max="14867" width="6" style="55" bestFit="1" customWidth="1"/>
    <col min="14868" max="14868" width="6.140625" style="55" customWidth="1"/>
    <col min="14869" max="14869" width="16.5703125" style="55" customWidth="1"/>
    <col min="14870" max="15110" width="11.42578125" style="55"/>
    <col min="15111" max="15111" width="3.85546875" style="55" customWidth="1"/>
    <col min="15112" max="15112" width="49.7109375" style="55" customWidth="1"/>
    <col min="15113" max="15113" width="29.42578125" style="55" customWidth="1"/>
    <col min="15114" max="15114" width="6.28515625" style="55" customWidth="1"/>
    <col min="15115" max="15115" width="4.28515625" style="55" customWidth="1"/>
    <col min="15116" max="15116" width="6.42578125" style="55" customWidth="1"/>
    <col min="15117" max="15117" width="3.28515625" style="55" customWidth="1"/>
    <col min="15118" max="15118" width="6" style="55" customWidth="1"/>
    <col min="15119" max="15119" width="5.7109375" style="55" bestFit="1" customWidth="1"/>
    <col min="15120" max="15120" width="7" style="55" customWidth="1"/>
    <col min="15121" max="15121" width="5.42578125" style="55" customWidth="1"/>
    <col min="15122" max="15122" width="5" style="55" customWidth="1"/>
    <col min="15123" max="15123" width="6" style="55" bestFit="1" customWidth="1"/>
    <col min="15124" max="15124" width="6.140625" style="55" customWidth="1"/>
    <col min="15125" max="15125" width="16.5703125" style="55" customWidth="1"/>
    <col min="15126" max="15366" width="11.42578125" style="55"/>
    <col min="15367" max="15367" width="3.85546875" style="55" customWidth="1"/>
    <col min="15368" max="15368" width="49.7109375" style="55" customWidth="1"/>
    <col min="15369" max="15369" width="29.42578125" style="55" customWidth="1"/>
    <col min="15370" max="15370" width="6.28515625" style="55" customWidth="1"/>
    <col min="15371" max="15371" width="4.28515625" style="55" customWidth="1"/>
    <col min="15372" max="15372" width="6.42578125" style="55" customWidth="1"/>
    <col min="15373" max="15373" width="3.28515625" style="55" customWidth="1"/>
    <col min="15374" max="15374" width="6" style="55" customWidth="1"/>
    <col min="15375" max="15375" width="5.7109375" style="55" bestFit="1" customWidth="1"/>
    <col min="15376" max="15376" width="7" style="55" customWidth="1"/>
    <col min="15377" max="15377" width="5.42578125" style="55" customWidth="1"/>
    <col min="15378" max="15378" width="5" style="55" customWidth="1"/>
    <col min="15379" max="15379" width="6" style="55" bestFit="1" customWidth="1"/>
    <col min="15380" max="15380" width="6.140625" style="55" customWidth="1"/>
    <col min="15381" max="15381" width="16.5703125" style="55" customWidth="1"/>
    <col min="15382" max="15622" width="11.42578125" style="55"/>
    <col min="15623" max="15623" width="3.85546875" style="55" customWidth="1"/>
    <col min="15624" max="15624" width="49.7109375" style="55" customWidth="1"/>
    <col min="15625" max="15625" width="29.42578125" style="55" customWidth="1"/>
    <col min="15626" max="15626" width="6.28515625" style="55" customWidth="1"/>
    <col min="15627" max="15627" width="4.28515625" style="55" customWidth="1"/>
    <col min="15628" max="15628" width="6.42578125" style="55" customWidth="1"/>
    <col min="15629" max="15629" width="3.28515625" style="55" customWidth="1"/>
    <col min="15630" max="15630" width="6" style="55" customWidth="1"/>
    <col min="15631" max="15631" width="5.7109375" style="55" bestFit="1" customWidth="1"/>
    <col min="15632" max="15632" width="7" style="55" customWidth="1"/>
    <col min="15633" max="15633" width="5.42578125" style="55" customWidth="1"/>
    <col min="15634" max="15634" width="5" style="55" customWidth="1"/>
    <col min="15635" max="15635" width="6" style="55" bestFit="1" customWidth="1"/>
    <col min="15636" max="15636" width="6.140625" style="55" customWidth="1"/>
    <col min="15637" max="15637" width="16.5703125" style="55" customWidth="1"/>
    <col min="15638" max="15878" width="11.42578125" style="55"/>
    <col min="15879" max="15879" width="3.85546875" style="55" customWidth="1"/>
    <col min="15880" max="15880" width="49.7109375" style="55" customWidth="1"/>
    <col min="15881" max="15881" width="29.42578125" style="55" customWidth="1"/>
    <col min="15882" max="15882" width="6.28515625" style="55" customWidth="1"/>
    <col min="15883" max="15883" width="4.28515625" style="55" customWidth="1"/>
    <col min="15884" max="15884" width="6.42578125" style="55" customWidth="1"/>
    <col min="15885" max="15885" width="3.28515625" style="55" customWidth="1"/>
    <col min="15886" max="15886" width="6" style="55" customWidth="1"/>
    <col min="15887" max="15887" width="5.7109375" style="55" bestFit="1" customWidth="1"/>
    <col min="15888" max="15888" width="7" style="55" customWidth="1"/>
    <col min="15889" max="15889" width="5.42578125" style="55" customWidth="1"/>
    <col min="15890" max="15890" width="5" style="55" customWidth="1"/>
    <col min="15891" max="15891" width="6" style="55" bestFit="1" customWidth="1"/>
    <col min="15892" max="15892" width="6.140625" style="55" customWidth="1"/>
    <col min="15893" max="15893" width="16.5703125" style="55" customWidth="1"/>
    <col min="15894" max="16134" width="11.42578125" style="55"/>
    <col min="16135" max="16135" width="3.85546875" style="55" customWidth="1"/>
    <col min="16136" max="16136" width="49.7109375" style="55" customWidth="1"/>
    <col min="16137" max="16137" width="29.42578125" style="55" customWidth="1"/>
    <col min="16138" max="16138" width="6.28515625" style="55" customWidth="1"/>
    <col min="16139" max="16139" width="4.28515625" style="55" customWidth="1"/>
    <col min="16140" max="16140" width="6.42578125" style="55" customWidth="1"/>
    <col min="16141" max="16141" width="3.28515625" style="55" customWidth="1"/>
    <col min="16142" max="16142" width="6" style="55" customWidth="1"/>
    <col min="16143" max="16143" width="5.7109375" style="55" bestFit="1" customWidth="1"/>
    <col min="16144" max="16144" width="7" style="55" customWidth="1"/>
    <col min="16145" max="16145" width="5.42578125" style="55" customWidth="1"/>
    <col min="16146" max="16146" width="5" style="55" customWidth="1"/>
    <col min="16147" max="16147" width="6" style="55" bestFit="1" customWidth="1"/>
    <col min="16148" max="16148" width="6.140625" style="55" customWidth="1"/>
    <col min="16149" max="16149" width="16.5703125" style="55" customWidth="1"/>
    <col min="16150" max="16384" width="11.42578125" style="55"/>
  </cols>
  <sheetData>
    <row r="1" spans="1:25" ht="15" customHeight="1">
      <c r="B1" s="5845" t="str">
        <f>'Recap Sheet'!A1</f>
        <v>South Carolina School Food Service Purchasing Alliance,Inc</v>
      </c>
      <c r="C1" s="5845"/>
      <c r="D1" s="5845"/>
      <c r="E1" s="5845"/>
      <c r="F1" s="5845"/>
      <c r="G1" s="5845"/>
      <c r="H1" s="5845"/>
      <c r="I1" s="5845"/>
      <c r="J1" s="5845"/>
      <c r="K1" s="5845"/>
      <c r="L1" s="5845"/>
      <c r="M1" s="5845"/>
    </row>
    <row r="2" spans="1:25"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5" ht="18" customHeight="1" thickBot="1">
      <c r="A3" s="1413"/>
      <c r="B3" s="1413" t="str">
        <f>'Recap Sheet'!A3</f>
        <v xml:space="preserve">School Food Authority or Agency Name: </v>
      </c>
      <c r="C3" s="1345"/>
      <c r="D3" s="175"/>
      <c r="E3" s="1072"/>
      <c r="F3" s="5871" t="str">
        <f>'Recap Sheet'!A4</f>
        <v xml:space="preserve">Bidder's Name: </v>
      </c>
      <c r="G3" s="5871"/>
      <c r="H3" s="5871"/>
      <c r="I3" s="5871"/>
      <c r="J3" s="5871"/>
      <c r="K3" s="5871"/>
      <c r="L3" s="5871"/>
      <c r="M3" s="5871"/>
      <c r="N3" s="5871"/>
      <c r="O3" s="2359"/>
      <c r="P3" s="2359"/>
      <c r="Q3" s="2359"/>
      <c r="R3" s="1157"/>
      <c r="S3" s="759"/>
      <c r="T3" s="759"/>
      <c r="U3" s="759"/>
      <c r="V3" s="759"/>
      <c r="W3" s="759"/>
      <c r="X3" s="759"/>
      <c r="Y3" s="759"/>
    </row>
    <row r="4" spans="1:25" s="6" customFormat="1" ht="18.75" customHeight="1" thickBot="1">
      <c r="A4" s="2223">
        <v>18001</v>
      </c>
      <c r="B4" s="2081" t="str">
        <f>'Recap Sheet'!B3</f>
        <v>Lexington Richland School District Five</v>
      </c>
      <c r="C4" s="1319" t="s">
        <v>19</v>
      </c>
      <c r="D4" s="177"/>
      <c r="E4" s="993"/>
      <c r="F4" s="5873">
        <f>'Recap Sheet'!B4</f>
        <v>0</v>
      </c>
      <c r="G4" s="5868"/>
      <c r="H4" s="5868"/>
      <c r="I4" s="5868"/>
      <c r="J4" s="5868"/>
      <c r="K4" s="5868"/>
      <c r="L4" s="5868"/>
      <c r="M4" s="5868"/>
      <c r="N4" s="5869"/>
      <c r="O4" s="2358"/>
      <c r="P4" s="2358"/>
      <c r="Q4" s="2358"/>
      <c r="R4" s="2080"/>
      <c r="S4" s="995" t="s">
        <v>121</v>
      </c>
      <c r="T4" s="996"/>
      <c r="U4" s="996"/>
      <c r="V4" s="996"/>
      <c r="W4" s="996"/>
      <c r="X4" s="996"/>
      <c r="Y4" s="997"/>
    </row>
    <row r="5" spans="1:25" s="6" customFormat="1" ht="15" customHeight="1" thickBot="1">
      <c r="A5" s="2223">
        <v>20000</v>
      </c>
      <c r="B5" s="1414" t="s">
        <v>20</v>
      </c>
      <c r="C5" s="897" t="s">
        <v>2791</v>
      </c>
      <c r="D5" s="2256"/>
      <c r="E5" s="999"/>
      <c r="F5" s="1161"/>
      <c r="G5" s="5870" t="s">
        <v>0</v>
      </c>
      <c r="H5" s="5870"/>
      <c r="I5" s="5870"/>
      <c r="J5" s="5870"/>
      <c r="K5" s="5870"/>
      <c r="L5" s="1162">
        <f>'Recap Sheet'!B5</f>
        <v>0</v>
      </c>
      <c r="M5" s="1002"/>
      <c r="N5" s="1288"/>
      <c r="O5" s="2370" t="s">
        <v>2742</v>
      </c>
      <c r="P5" s="5856" t="s">
        <v>2750</v>
      </c>
      <c r="Q5" s="5862" t="s">
        <v>2751</v>
      </c>
      <c r="R5" s="899" t="s">
        <v>1156</v>
      </c>
      <c r="S5" s="146" t="s">
        <v>122</v>
      </c>
      <c r="T5" s="60"/>
      <c r="U5" s="60" t="s">
        <v>1314</v>
      </c>
      <c r="V5" s="2504" t="s">
        <v>2777</v>
      </c>
      <c r="W5" s="204" t="s">
        <v>123</v>
      </c>
      <c r="X5" s="205" t="s">
        <v>1315</v>
      </c>
      <c r="Y5" s="60" t="s">
        <v>3075</v>
      </c>
    </row>
    <row r="6" spans="1:25" ht="15" customHeight="1">
      <c r="A6" s="2145" t="s">
        <v>2244</v>
      </c>
      <c r="B6" s="1051"/>
      <c r="C6" s="129" t="s">
        <v>2794</v>
      </c>
      <c r="D6" s="2252" t="s">
        <v>2281</v>
      </c>
      <c r="E6" s="900" t="s">
        <v>21</v>
      </c>
      <c r="F6" s="142" t="s">
        <v>22</v>
      </c>
      <c r="G6" s="142" t="s">
        <v>23</v>
      </c>
      <c r="H6" s="77" t="s">
        <v>24</v>
      </c>
      <c r="I6" s="60" t="s">
        <v>25</v>
      </c>
      <c r="J6" s="60" t="s">
        <v>26</v>
      </c>
      <c r="K6" s="77" t="s">
        <v>27</v>
      </c>
      <c r="L6" s="60" t="s">
        <v>28</v>
      </c>
      <c r="M6" s="106" t="s">
        <v>29</v>
      </c>
      <c r="N6" s="111" t="s">
        <v>30</v>
      </c>
      <c r="O6" s="2371" t="s">
        <v>2743</v>
      </c>
      <c r="P6" s="5857"/>
      <c r="Q6" s="5863"/>
      <c r="R6" s="105" t="s">
        <v>1318</v>
      </c>
      <c r="S6" s="146" t="s">
        <v>124</v>
      </c>
      <c r="T6" s="60" t="s">
        <v>121</v>
      </c>
      <c r="U6" s="60" t="s">
        <v>3032</v>
      </c>
      <c r="V6" s="60" t="s">
        <v>2776</v>
      </c>
      <c r="W6" s="60" t="s">
        <v>1153</v>
      </c>
      <c r="X6" s="60" t="s">
        <v>1154</v>
      </c>
      <c r="Y6" s="60" t="s">
        <v>3076</v>
      </c>
    </row>
    <row r="7" spans="1:25"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2372" t="s">
        <v>31</v>
      </c>
      <c r="P7" s="5858"/>
      <c r="Q7" s="5864"/>
      <c r="R7" s="120" t="s">
        <v>1150</v>
      </c>
      <c r="S7" s="143" t="s">
        <v>126</v>
      </c>
      <c r="T7" s="98" t="s">
        <v>127</v>
      </c>
      <c r="U7" s="98" t="s">
        <v>3033</v>
      </c>
      <c r="V7" s="98" t="s">
        <v>2775</v>
      </c>
      <c r="W7" s="163" t="s">
        <v>36</v>
      </c>
      <c r="X7" s="163" t="s">
        <v>38</v>
      </c>
      <c r="Y7" s="162" t="s">
        <v>2745</v>
      </c>
    </row>
    <row r="8" spans="1:25" ht="15" customHeight="1" thickBot="1">
      <c r="A8" s="1549"/>
      <c r="B8" s="1549" t="s">
        <v>1912</v>
      </c>
      <c r="C8" s="2138"/>
      <c r="D8" s="10"/>
      <c r="E8" s="2139"/>
      <c r="F8" s="1550"/>
      <c r="G8" s="1551"/>
      <c r="H8" s="4140"/>
      <c r="I8" s="762"/>
      <c r="J8" s="1553"/>
      <c r="K8" s="2140"/>
      <c r="L8" s="2141"/>
      <c r="M8" s="762"/>
      <c r="N8" s="2142"/>
      <c r="O8" s="2541" t="s">
        <v>2844</v>
      </c>
      <c r="P8" s="173"/>
      <c r="Q8" s="2542">
        <v>100047</v>
      </c>
      <c r="R8" s="2541" t="s">
        <v>2768</v>
      </c>
      <c r="S8" s="2143"/>
      <c r="T8" s="2753">
        <v>0.70430000000000004</v>
      </c>
      <c r="U8" s="3747"/>
      <c r="V8" s="2679"/>
      <c r="W8" s="1134"/>
      <c r="X8" s="1134"/>
      <c r="Y8" s="1134"/>
    </row>
    <row r="9" spans="1:25" ht="15" customHeight="1" thickBot="1">
      <c r="A9" s="1549"/>
      <c r="B9" s="1549"/>
      <c r="C9" s="2138"/>
      <c r="D9" s="3082"/>
      <c r="E9" s="2139"/>
      <c r="F9" s="1550"/>
      <c r="G9" s="1551"/>
      <c r="H9" s="4468"/>
      <c r="I9" s="762"/>
      <c r="J9" s="1553"/>
      <c r="K9" s="2140"/>
      <c r="L9" s="2141"/>
      <c r="M9" s="762"/>
      <c r="N9" s="2142"/>
      <c r="O9" s="4566"/>
      <c r="P9" s="173"/>
      <c r="Q9" s="2542"/>
      <c r="R9" s="2541"/>
      <c r="S9" s="4140"/>
      <c r="T9" s="4567"/>
      <c r="U9" s="4215"/>
      <c r="V9" s="4568"/>
      <c r="W9" s="4569"/>
      <c r="X9" s="4569"/>
      <c r="Y9" s="1144"/>
    </row>
    <row r="10" spans="1:25" ht="15" customHeight="1" thickBot="1">
      <c r="A10" s="4097">
        <v>18001</v>
      </c>
      <c r="B10" s="4095" t="s">
        <v>1913</v>
      </c>
      <c r="C10" s="4495" t="s">
        <v>4051</v>
      </c>
      <c r="D10" s="4471" t="s">
        <v>2428</v>
      </c>
      <c r="E10" s="4478"/>
      <c r="F10" s="4496" t="s">
        <v>1916</v>
      </c>
      <c r="G10" s="3939">
        <v>296</v>
      </c>
      <c r="H10" s="1007">
        <v>60</v>
      </c>
      <c r="I10" s="2437">
        <f>ROUND($H$10*$G$10/G10,2)</f>
        <v>60</v>
      </c>
      <c r="J10" s="4070" t="s">
        <v>39</v>
      </c>
      <c r="K10" s="4071"/>
      <c r="L10" s="4014">
        <f>IF(OR(ISBLANK(K10),K10=0,H10=0,ISBLANK(H10)),,ROUND(K10+$L$5,2))</f>
        <v>0</v>
      </c>
      <c r="M10" s="2643">
        <f>ROUND(I10*L10,2)</f>
        <v>0</v>
      </c>
      <c r="N10" s="3778">
        <f>ROUND(L10/G10,4)</f>
        <v>0</v>
      </c>
      <c r="O10" s="2557" t="s">
        <v>2428</v>
      </c>
      <c r="P10" s="4496" t="s">
        <v>1916</v>
      </c>
      <c r="Q10" s="3939">
        <v>296</v>
      </c>
      <c r="R10" s="3162"/>
      <c r="S10" s="3980">
        <v>29.91</v>
      </c>
      <c r="T10" s="291">
        <f>ROUND($T$8*S10,2)</f>
        <v>21.07</v>
      </c>
      <c r="U10" s="291">
        <f>IF(ISBLANK(O10),,R10+T10)</f>
        <v>21.07</v>
      </c>
      <c r="V10" s="291" t="s">
        <v>2779</v>
      </c>
      <c r="W10" s="3887" t="b">
        <f>IF(ISNUMBER(K10),IF(V10="Y",(K10-T10)))</f>
        <v>0</v>
      </c>
      <c r="X10" s="3977">
        <f>W10/G10</f>
        <v>0</v>
      </c>
      <c r="Y10" s="3778" t="b">
        <f>IF(V10="N",IF(ISNUMBER(R10),(R10+T10)/Q10))</f>
        <v>0</v>
      </c>
    </row>
    <row r="11" spans="1:25" ht="15" customHeight="1">
      <c r="A11" s="275"/>
      <c r="B11" s="438" t="s">
        <v>1914</v>
      </c>
      <c r="C11" s="1105" t="s">
        <v>2429</v>
      </c>
      <c r="D11" s="193">
        <v>10080</v>
      </c>
      <c r="E11" s="764"/>
      <c r="F11" s="1205" t="s">
        <v>1917</v>
      </c>
      <c r="G11" s="1075">
        <v>480</v>
      </c>
      <c r="H11" s="1426"/>
      <c r="I11" s="270">
        <f>ROUND($H$10*$G$10/G11,2)</f>
        <v>37</v>
      </c>
      <c r="J11" s="951" t="s">
        <v>39</v>
      </c>
      <c r="K11" s="2641">
        <v>52.01</v>
      </c>
      <c r="L11" s="2642">
        <f>IF(OR(ISBLANK(K11),K11=0,H10=0,ISBLANK(H10)),,ROUND(K11+$L$5,2))</f>
        <v>52.01</v>
      </c>
      <c r="M11" s="2741">
        <f>ROUND(I11*L11,2)</f>
        <v>1924.37</v>
      </c>
      <c r="N11" s="3927">
        <f>ROUND(L11/G11,4)</f>
        <v>0.1084</v>
      </c>
      <c r="O11" s="2373">
        <v>10080</v>
      </c>
      <c r="P11" s="2752" t="s">
        <v>1595</v>
      </c>
      <c r="Q11" s="2388">
        <v>480</v>
      </c>
      <c r="R11" s="3160">
        <v>21.09</v>
      </c>
      <c r="S11" s="2548">
        <v>29.95</v>
      </c>
      <c r="T11" s="291">
        <f>ROUND($T$8*S11,2)</f>
        <v>21.09</v>
      </c>
      <c r="U11" s="3446">
        <f>IF(ISBLANK(O11),,R11+T11)</f>
        <v>42.18</v>
      </c>
      <c r="V11" s="2500" t="s">
        <v>2779</v>
      </c>
      <c r="W11" s="254">
        <f>IF(ISNUMBER(R11),IF(V11="Y",(K11-T11)))</f>
        <v>30.919999999999998</v>
      </c>
      <c r="X11" s="3977">
        <f>W11/Q11</f>
        <v>6.4416666666666664E-2</v>
      </c>
      <c r="Y11" s="254" t="b">
        <f>IF(V11="N",IF(ISNUMBER(R11),(R11+T11)/Q11))</f>
        <v>0</v>
      </c>
    </row>
    <row r="12" spans="1:25" ht="15" customHeight="1">
      <c r="A12" s="275"/>
      <c r="B12" s="438" t="s">
        <v>65</v>
      </c>
      <c r="C12" s="1105"/>
      <c r="D12" s="193"/>
      <c r="E12" s="301"/>
      <c r="F12" s="278"/>
      <c r="G12" s="1075"/>
      <c r="H12" s="1014"/>
      <c r="I12" s="278"/>
      <c r="J12" s="951"/>
      <c r="K12" s="349"/>
      <c r="L12" s="534"/>
      <c r="M12" s="973"/>
      <c r="N12" s="3778"/>
      <c r="O12" s="2360"/>
      <c r="P12" s="2360"/>
      <c r="Q12" s="2360"/>
      <c r="R12" s="280"/>
      <c r="S12" s="2548"/>
      <c r="T12" s="327"/>
      <c r="U12" s="327"/>
      <c r="V12" s="327"/>
      <c r="W12" s="1079"/>
      <c r="X12" s="1079"/>
      <c r="Y12" s="1079"/>
    </row>
    <row r="13" spans="1:25" ht="15" customHeight="1" thickBot="1">
      <c r="A13" s="936"/>
      <c r="B13" s="218" t="s">
        <v>1915</v>
      </c>
      <c r="C13" s="495" t="s">
        <v>65</v>
      </c>
      <c r="D13" s="2294"/>
      <c r="E13" s="1067"/>
      <c r="F13" s="536" t="s">
        <v>65</v>
      </c>
      <c r="G13" s="1094" t="s">
        <v>65</v>
      </c>
      <c r="H13" s="728"/>
      <c r="I13" s="954" t="s">
        <v>65</v>
      </c>
      <c r="J13" s="932" t="s">
        <v>65</v>
      </c>
      <c r="K13" s="470"/>
      <c r="L13" s="1122" t="s">
        <v>65</v>
      </c>
      <c r="M13" s="956" t="s">
        <v>65</v>
      </c>
      <c r="N13" s="3802" t="s">
        <v>65</v>
      </c>
      <c r="O13" s="198"/>
      <c r="P13" s="198"/>
      <c r="Q13" s="198"/>
      <c r="R13" s="849"/>
      <c r="S13" s="2587" t="s">
        <v>65</v>
      </c>
      <c r="T13" s="770" t="s">
        <v>65</v>
      </c>
      <c r="U13" s="2546"/>
      <c r="V13" s="2546"/>
      <c r="W13" s="739" t="s">
        <v>65</v>
      </c>
      <c r="X13" s="739"/>
      <c r="Y13" s="739" t="s">
        <v>65</v>
      </c>
    </row>
    <row r="14" spans="1:25" ht="15" customHeight="1" thickBot="1">
      <c r="A14" s="1490">
        <v>18002</v>
      </c>
      <c r="B14" s="2122" t="s">
        <v>1349</v>
      </c>
      <c r="C14" s="4495" t="s">
        <v>4051</v>
      </c>
      <c r="D14" s="256" t="s">
        <v>4384</v>
      </c>
      <c r="E14" s="764"/>
      <c r="F14" s="1205" t="s">
        <v>1350</v>
      </c>
      <c r="G14" s="1075">
        <v>300</v>
      </c>
      <c r="H14" s="1007">
        <v>160</v>
      </c>
      <c r="I14" s="270">
        <f>ROUND($H$14*$G$14/G14,2)</f>
        <v>160</v>
      </c>
      <c r="J14" s="438" t="s">
        <v>39</v>
      </c>
      <c r="K14" s="279">
        <v>54.45</v>
      </c>
      <c r="L14" s="534">
        <f>IF(OR(ISBLANK(K14),K14=0,H14=0,ISBLANK(H14)),,ROUND(K14+$L$5,2))</f>
        <v>54.45</v>
      </c>
      <c r="M14" s="973">
        <f>ROUND(I14*L14,2)</f>
        <v>8712</v>
      </c>
      <c r="N14" s="3778">
        <f>ROUND(L14/G14,4)</f>
        <v>0.18149999999999999</v>
      </c>
      <c r="O14" s="256" t="s">
        <v>4384</v>
      </c>
      <c r="P14" s="1205" t="s">
        <v>1350</v>
      </c>
      <c r="Q14" s="1075">
        <v>300</v>
      </c>
      <c r="R14" s="3160"/>
      <c r="S14" s="2548">
        <v>15.8</v>
      </c>
      <c r="T14" s="291">
        <f>ROUND($T$8*S14,2)</f>
        <v>11.13</v>
      </c>
      <c r="U14" s="3890">
        <f>IF(ISBLANK(O14),,R14+T14)</f>
        <v>11.13</v>
      </c>
      <c r="V14" s="3890" t="s">
        <v>2779</v>
      </c>
      <c r="W14" s="254" t="b">
        <f>IF(ISNUMBER(R14),IF(V14="Y",(K14-T14)))</f>
        <v>0</v>
      </c>
      <c r="X14" s="3977">
        <f>W14/Q14</f>
        <v>0</v>
      </c>
      <c r="Y14" s="254" t="b">
        <f>IF(V14="N",IF(ISNUMBER(R14),(R14+T14)/Q14))</f>
        <v>0</v>
      </c>
    </row>
    <row r="15" spans="1:25" ht="15" customHeight="1">
      <c r="A15" s="1197"/>
      <c r="B15" s="217" t="s">
        <v>1918</v>
      </c>
      <c r="C15" s="298" t="s">
        <v>2429</v>
      </c>
      <c r="D15" s="814">
        <v>40710</v>
      </c>
      <c r="E15" s="1009"/>
      <c r="F15" s="1264" t="s">
        <v>1351</v>
      </c>
      <c r="G15" s="1090">
        <v>369</v>
      </c>
      <c r="H15" s="940"/>
      <c r="I15" s="463">
        <f>ROUND(H14*G14/G15,2)</f>
        <v>130.08000000000001</v>
      </c>
      <c r="J15" s="217" t="s">
        <v>39</v>
      </c>
      <c r="K15" s="5834">
        <v>67.55</v>
      </c>
      <c r="L15" s="2642">
        <f>IF(OR(ISBLANK(K15),K15=0,H14=0,ISBLANK(H14)),,ROUND(K15+$L$5,2))</f>
        <v>67.55</v>
      </c>
      <c r="M15" s="2741">
        <f>ROUND(I15*L15,2)</f>
        <v>8786.9</v>
      </c>
      <c r="N15" s="3927"/>
      <c r="O15" s="4209">
        <v>40710</v>
      </c>
      <c r="P15" s="4211" t="s">
        <v>2867</v>
      </c>
      <c r="Q15" s="3879">
        <v>369</v>
      </c>
      <c r="R15" s="3930">
        <v>154.13999999999999</v>
      </c>
      <c r="S15" s="2548">
        <v>21.49</v>
      </c>
      <c r="T15" s="291">
        <f>ROUND($T$8*S15,2)</f>
        <v>15.14</v>
      </c>
      <c r="U15" s="3446">
        <f>IF(ISBLANK(O15),,R15+T15)</f>
        <v>169.27999999999997</v>
      </c>
      <c r="V15" s="2500" t="s">
        <v>2779</v>
      </c>
      <c r="W15" s="254">
        <f>IF(ISNUMBER(R15),IF(V15="Y",(K15-T15)))</f>
        <v>52.41</v>
      </c>
      <c r="X15" s="3977">
        <f>W15/Q15</f>
        <v>0.14203252032520325</v>
      </c>
      <c r="Y15" s="254" t="b">
        <f>IF(V15="N",IF(ISNUMBER(R15),(R15+T15)/Q15))</f>
        <v>0</v>
      </c>
    </row>
    <row r="16" spans="1:25" ht="15" customHeight="1">
      <c r="A16" s="1335"/>
      <c r="B16" s="216" t="s">
        <v>1919</v>
      </c>
      <c r="C16" s="1394"/>
      <c r="D16" s="885"/>
      <c r="E16" s="1173"/>
      <c r="F16" s="479"/>
      <c r="G16" s="1091"/>
      <c r="H16" s="940"/>
      <c r="I16" s="1042"/>
      <c r="J16" s="216"/>
      <c r="K16" s="1280"/>
      <c r="L16" s="1138"/>
      <c r="M16" s="335"/>
      <c r="N16" s="3893"/>
      <c r="O16" s="2377"/>
      <c r="P16" s="1990"/>
      <c r="Q16" s="3880"/>
      <c r="R16" s="505"/>
      <c r="S16" s="2548"/>
      <c r="T16" s="327"/>
      <c r="U16" s="327"/>
      <c r="V16" s="327"/>
      <c r="W16" s="1079"/>
      <c r="X16" s="1079"/>
      <c r="Y16" s="1079"/>
    </row>
    <row r="17" spans="1:25" ht="15" customHeight="1">
      <c r="A17" s="1335"/>
      <c r="B17" s="216" t="s">
        <v>1920</v>
      </c>
      <c r="C17" s="298"/>
      <c r="D17" s="814"/>
      <c r="E17" s="664"/>
      <c r="F17" s="274"/>
      <c r="G17" s="1090"/>
      <c r="H17" s="940"/>
      <c r="I17" s="274"/>
      <c r="J17" s="217"/>
      <c r="K17" s="349"/>
      <c r="L17" s="532"/>
      <c r="M17" s="973"/>
      <c r="N17" s="3778"/>
      <c r="O17" s="2377"/>
      <c r="P17" s="1990"/>
      <c r="Q17" s="3880"/>
      <c r="R17" s="254"/>
      <c r="S17" s="2548"/>
      <c r="T17" s="327"/>
      <c r="U17" s="327"/>
      <c r="V17" s="327"/>
      <c r="W17" s="1079"/>
      <c r="X17" s="1079"/>
      <c r="Y17" s="1079"/>
    </row>
    <row r="18" spans="1:25" ht="15" customHeight="1">
      <c r="A18" s="2215"/>
      <c r="B18" s="1295" t="s">
        <v>1348</v>
      </c>
      <c r="C18" s="1394"/>
      <c r="D18" s="256"/>
      <c r="E18" s="1173"/>
      <c r="F18" s="479"/>
      <c r="G18" s="1091"/>
      <c r="H18" s="940"/>
      <c r="I18" s="1092"/>
      <c r="J18" s="959"/>
      <c r="K18" s="1280"/>
      <c r="L18" s="532"/>
      <c r="M18" s="966"/>
      <c r="N18" s="3893"/>
      <c r="O18" s="311"/>
      <c r="P18" s="3788"/>
      <c r="Q18" s="3788"/>
      <c r="R18" s="505"/>
      <c r="S18" s="2548"/>
      <c r="T18" s="327"/>
      <c r="U18" s="327"/>
      <c r="V18" s="327"/>
      <c r="W18" s="1079"/>
      <c r="X18" s="1079"/>
      <c r="Y18" s="1079"/>
    </row>
    <row r="19" spans="1:25" ht="15" customHeight="1" thickBot="1">
      <c r="A19" s="416"/>
      <c r="B19" s="901"/>
      <c r="C19" s="495"/>
      <c r="D19" s="318"/>
      <c r="E19" s="389"/>
      <c r="F19" s="361"/>
      <c r="G19" s="1102"/>
      <c r="H19" s="1429"/>
      <c r="I19" s="1103"/>
      <c r="J19" s="416"/>
      <c r="K19" s="552"/>
      <c r="L19" s="568"/>
      <c r="M19" s="1395"/>
      <c r="N19" s="3793"/>
      <c r="O19" s="2750"/>
      <c r="P19" s="417"/>
      <c r="Q19" s="323"/>
      <c r="R19" s="2737"/>
      <c r="S19" s="2587" t="s">
        <v>65</v>
      </c>
      <c r="T19" s="770" t="s">
        <v>65</v>
      </c>
      <c r="U19" s="3546"/>
      <c r="V19" s="2546"/>
      <c r="W19" s="739" t="s">
        <v>65</v>
      </c>
      <c r="X19" s="739"/>
      <c r="Y19" s="739" t="s">
        <v>65</v>
      </c>
    </row>
    <row r="20" spans="1:25" ht="15" customHeight="1" thickBot="1">
      <c r="A20" s="1490">
        <v>18003</v>
      </c>
      <c r="B20" s="481" t="s">
        <v>1352</v>
      </c>
      <c r="C20" s="4495" t="s">
        <v>4051</v>
      </c>
      <c r="D20" s="256" t="s">
        <v>2868</v>
      </c>
      <c r="E20" s="763"/>
      <c r="F20" s="1269" t="s">
        <v>1924</v>
      </c>
      <c r="G20" s="1209">
        <v>165</v>
      </c>
      <c r="H20" s="1007"/>
      <c r="I20" s="397">
        <f>ROUND($H$20*$G$20/G20,2)</f>
        <v>0</v>
      </c>
      <c r="J20" s="401" t="s">
        <v>39</v>
      </c>
      <c r="K20" s="241">
        <v>51.95</v>
      </c>
      <c r="L20" s="532">
        <f>IF(OR(ISBLANK(K20),K20=0,H20=0,ISBLANK(H20)),,ROUND(K20+$L$5,2))</f>
        <v>0</v>
      </c>
      <c r="M20" s="1210">
        <f>ROUND(I20*L20,2)</f>
        <v>0</v>
      </c>
      <c r="N20" s="3778">
        <f>ROUND(L20/G20,4)</f>
        <v>0</v>
      </c>
      <c r="O20" s="2551" t="s">
        <v>2868</v>
      </c>
      <c r="P20" s="1269" t="s">
        <v>1924</v>
      </c>
      <c r="Q20" s="1209">
        <v>165</v>
      </c>
      <c r="R20" s="3160">
        <v>0</v>
      </c>
      <c r="S20" s="2548">
        <v>15.15</v>
      </c>
      <c r="T20" s="291">
        <f>ROUND($T$8*S20,2)</f>
        <v>10.67</v>
      </c>
      <c r="U20" s="3446">
        <f>IF(ISBLANK(O20),,R20+T20)</f>
        <v>10.67</v>
      </c>
      <c r="V20" s="2500" t="s">
        <v>2779</v>
      </c>
      <c r="W20" s="254">
        <f>IF(ISNUMBER(R20),IF(V20="Y",(K20-T20)))</f>
        <v>41.28</v>
      </c>
      <c r="X20" s="3977">
        <f>W20/Q20</f>
        <v>0.25018181818181817</v>
      </c>
      <c r="Y20" s="254" t="b">
        <f>IF(V20="N",IF(ISNUMBER(R20),(R20+T20)/Q20))</f>
        <v>0</v>
      </c>
    </row>
    <row r="21" spans="1:25" ht="15" customHeight="1">
      <c r="A21" s="1197"/>
      <c r="B21" s="217" t="s">
        <v>1921</v>
      </c>
      <c r="C21" s="298"/>
      <c r="D21" s="814"/>
      <c r="E21" s="1009"/>
      <c r="F21" s="274"/>
      <c r="G21" s="1090"/>
      <c r="H21" s="940"/>
      <c r="I21" s="463"/>
      <c r="J21" s="217"/>
      <c r="K21" s="3653"/>
      <c r="L21" s="2642"/>
      <c r="M21" s="2741"/>
      <c r="N21" s="3927"/>
      <c r="O21" s="649"/>
      <c r="P21" s="1648"/>
      <c r="Q21" s="1648"/>
      <c r="R21" s="1057"/>
      <c r="S21" s="2648" t="s">
        <v>65</v>
      </c>
      <c r="T21" s="327" t="s">
        <v>65</v>
      </c>
      <c r="U21" s="327"/>
      <c r="V21" s="327"/>
      <c r="W21" s="1079" t="s">
        <v>65</v>
      </c>
      <c r="X21" s="1079"/>
      <c r="Y21" s="1079" t="s">
        <v>65</v>
      </c>
    </row>
    <row r="22" spans="1:25" ht="15" customHeight="1">
      <c r="A22" s="1335"/>
      <c r="B22" s="216" t="s">
        <v>1922</v>
      </c>
      <c r="C22" s="1394"/>
      <c r="D22" s="814"/>
      <c r="E22" s="1173"/>
      <c r="F22" s="479"/>
      <c r="G22" s="1091"/>
      <c r="H22" s="940"/>
      <c r="I22" s="1042"/>
      <c r="J22" s="216"/>
      <c r="K22" s="1396"/>
      <c r="L22" s="532"/>
      <c r="M22" s="286"/>
      <c r="N22" s="3893"/>
      <c r="O22" s="1816"/>
      <c r="P22" s="1648"/>
      <c r="Q22" s="3882"/>
      <c r="R22" s="2747"/>
      <c r="S22" s="2548"/>
      <c r="T22" s="327"/>
      <c r="U22" s="327"/>
      <c r="V22" s="327"/>
      <c r="W22" s="1079"/>
      <c r="X22" s="1079"/>
      <c r="Y22" s="1079"/>
    </row>
    <row r="23" spans="1:25" ht="15" customHeight="1">
      <c r="A23" s="1335"/>
      <c r="B23" s="216" t="s">
        <v>1923</v>
      </c>
      <c r="C23" s="1394"/>
      <c r="D23" s="256"/>
      <c r="E23" s="1173"/>
      <c r="F23" s="479"/>
      <c r="G23" s="1091"/>
      <c r="H23" s="940"/>
      <c r="I23" s="1042"/>
      <c r="J23" s="216"/>
      <c r="K23" s="349"/>
      <c r="L23" s="534"/>
      <c r="M23" s="973"/>
      <c r="N23" s="3778"/>
      <c r="O23" s="1199"/>
      <c r="P23" s="242"/>
      <c r="Q23" s="3891"/>
      <c r="R23" s="2747"/>
      <c r="S23" s="2548"/>
      <c r="T23" s="327"/>
      <c r="U23" s="327"/>
      <c r="V23" s="327"/>
      <c r="W23" s="1079"/>
      <c r="X23" s="1079"/>
      <c r="Y23" s="1079"/>
    </row>
    <row r="24" spans="1:25" ht="15" customHeight="1" thickBot="1">
      <c r="A24" s="936"/>
      <c r="B24" s="218" t="s">
        <v>1348</v>
      </c>
      <c r="C24" s="495"/>
      <c r="D24" s="318"/>
      <c r="E24" s="389"/>
      <c r="F24" s="361"/>
      <c r="G24" s="1102"/>
      <c r="H24" s="1429"/>
      <c r="I24" s="1103"/>
      <c r="J24" s="416"/>
      <c r="K24" s="552"/>
      <c r="L24" s="568"/>
      <c r="M24" s="1395"/>
      <c r="N24" s="3793"/>
      <c r="O24" s="2477"/>
      <c r="P24" s="2478"/>
      <c r="Q24" s="716"/>
      <c r="R24" s="1222"/>
      <c r="S24" s="2587" t="s">
        <v>65</v>
      </c>
      <c r="T24" s="770" t="s">
        <v>65</v>
      </c>
      <c r="U24" s="3546"/>
      <c r="V24" s="2546"/>
      <c r="W24" s="739" t="s">
        <v>65</v>
      </c>
      <c r="X24" s="739"/>
      <c r="Y24" s="739" t="s">
        <v>65</v>
      </c>
    </row>
    <row r="25" spans="1:25" ht="15" customHeight="1" thickBot="1">
      <c r="A25" s="4208">
        <v>18004</v>
      </c>
      <c r="B25" s="2123" t="s">
        <v>1353</v>
      </c>
      <c r="C25" s="1218" t="s">
        <v>2429</v>
      </c>
      <c r="D25" s="256">
        <v>40927</v>
      </c>
      <c r="E25" s="763"/>
      <c r="F25" s="421" t="s">
        <v>1080</v>
      </c>
      <c r="G25" s="1209">
        <v>320</v>
      </c>
      <c r="H25" s="1007"/>
      <c r="I25" s="397">
        <f>ROUND($H$25*$G$25/G25,2)</f>
        <v>0</v>
      </c>
      <c r="J25" s="401" t="s">
        <v>39</v>
      </c>
      <c r="K25" s="241">
        <v>52.95</v>
      </c>
      <c r="L25" s="534">
        <f>IF(OR(ISBLANK(K25),K25=0,H25=0,ISBLANK(H25)),,ROUND(K25+$L$5,2))</f>
        <v>0</v>
      </c>
      <c r="M25" s="973">
        <f>ROUND(I25*L25,2)</f>
        <v>0</v>
      </c>
      <c r="N25" s="3778">
        <f>ROUND(L25/G25,4)</f>
        <v>0</v>
      </c>
      <c r="O25" s="1131">
        <v>40927</v>
      </c>
      <c r="P25" s="3788" t="s">
        <v>1080</v>
      </c>
      <c r="Q25" s="3879">
        <v>320</v>
      </c>
      <c r="R25" s="3930">
        <v>12.95</v>
      </c>
      <c r="S25" s="2548">
        <v>18.38</v>
      </c>
      <c r="T25" s="291">
        <f>ROUND($T$8*S25,2)</f>
        <v>12.95</v>
      </c>
      <c r="U25" s="3889">
        <f>IF(ISBLANK(O25),,R25+T25)</f>
        <v>25.9</v>
      </c>
      <c r="V25" s="3889" t="s">
        <v>2779</v>
      </c>
      <c r="W25" s="254">
        <f>IF(ISNUMBER(R25),IF(V25="Y",(K25-T25)))</f>
        <v>40</v>
      </c>
      <c r="X25" s="3977">
        <f>W25/Q25</f>
        <v>0.125</v>
      </c>
      <c r="Y25" s="254" t="b">
        <f>IF(V25="N",IF(ISNUMBER(R25),(R25+T25)/Q25))</f>
        <v>0</v>
      </c>
    </row>
    <row r="26" spans="1:25" ht="15" customHeight="1">
      <c r="A26" s="1197"/>
      <c r="B26" s="217" t="s">
        <v>1925</v>
      </c>
      <c r="C26" s="298"/>
      <c r="D26" s="814"/>
      <c r="E26" s="4614"/>
      <c r="F26" s="274"/>
      <c r="G26" s="1090"/>
      <c r="H26" s="940"/>
      <c r="I26" s="463"/>
      <c r="J26" s="217"/>
      <c r="K26" s="334"/>
      <c r="L26" s="532"/>
      <c r="M26" s="966"/>
      <c r="N26" s="3893"/>
      <c r="O26" s="1443"/>
      <c r="P26" s="3788"/>
      <c r="Q26" s="3879"/>
      <c r="R26" s="1116"/>
      <c r="S26" s="2548"/>
      <c r="T26" s="3879"/>
      <c r="U26" s="1116"/>
      <c r="V26" s="2548"/>
      <c r="W26" s="254"/>
      <c r="X26" s="3977"/>
      <c r="Y26" s="254"/>
    </row>
    <row r="27" spans="1:25" ht="15" customHeight="1">
      <c r="A27" s="1335"/>
      <c r="B27" s="216" t="s">
        <v>1926</v>
      </c>
      <c r="C27" s="1394"/>
      <c r="D27" s="885"/>
      <c r="E27" s="1173"/>
      <c r="F27" s="479"/>
      <c r="G27" s="1091"/>
      <c r="H27" s="940"/>
      <c r="I27" s="1042"/>
      <c r="J27" s="216"/>
      <c r="K27" s="303"/>
      <c r="L27" s="1138"/>
      <c r="M27" s="335"/>
      <c r="N27" s="3893"/>
      <c r="O27" s="649"/>
      <c r="P27" s="1648"/>
      <c r="Q27" s="1648"/>
      <c r="R27" s="505"/>
      <c r="S27" s="2548"/>
      <c r="T27" s="327"/>
      <c r="U27" s="3547"/>
      <c r="V27" s="3277"/>
      <c r="W27" s="1079"/>
      <c r="X27" s="1079"/>
      <c r="Y27" s="1079"/>
    </row>
    <row r="28" spans="1:25" ht="15" customHeight="1">
      <c r="A28" s="1335"/>
      <c r="B28" s="216" t="s">
        <v>1923</v>
      </c>
      <c r="C28" s="1394"/>
      <c r="D28" s="885"/>
      <c r="E28" s="1173"/>
      <c r="F28" s="479"/>
      <c r="G28" s="1091"/>
      <c r="H28" s="940"/>
      <c r="I28" s="1042"/>
      <c r="J28" s="216"/>
      <c r="K28" s="303"/>
      <c r="L28" s="1138"/>
      <c r="M28" s="335"/>
      <c r="N28" s="3893"/>
      <c r="O28" s="3788"/>
      <c r="P28" s="3788"/>
      <c r="Q28" s="437"/>
      <c r="R28" s="505"/>
      <c r="S28" s="2548"/>
      <c r="T28" s="327"/>
      <c r="U28" s="327"/>
      <c r="V28" s="327"/>
      <c r="W28" s="1079"/>
      <c r="X28" s="1079"/>
      <c r="Y28" s="1079"/>
    </row>
    <row r="29" spans="1:25" ht="15" customHeight="1">
      <c r="A29" s="1335"/>
      <c r="B29" s="216"/>
      <c r="C29" s="1394"/>
      <c r="D29" s="814"/>
      <c r="E29" s="1173"/>
      <c r="F29" s="479"/>
      <c r="G29" s="1091"/>
      <c r="H29" s="940"/>
      <c r="I29" s="1042"/>
      <c r="J29" s="216"/>
      <c r="K29" s="303"/>
      <c r="L29" s="1138"/>
      <c r="M29" s="335"/>
      <c r="N29" s="3893"/>
      <c r="O29" s="2747"/>
      <c r="P29" s="2747"/>
      <c r="Q29" s="1805"/>
      <c r="R29" s="505"/>
      <c r="S29" s="2548"/>
      <c r="T29" s="327"/>
      <c r="U29" s="327"/>
      <c r="V29" s="327"/>
      <c r="W29" s="1079"/>
      <c r="X29" s="1079"/>
      <c r="Y29" s="1079"/>
    </row>
    <row r="30" spans="1:25" ht="15" customHeight="1" thickBot="1">
      <c r="A30" s="936"/>
      <c r="B30" s="218" t="s">
        <v>1348</v>
      </c>
      <c r="C30" s="495"/>
      <c r="D30" s="361"/>
      <c r="E30" s="389"/>
      <c r="F30" s="361"/>
      <c r="G30" s="1102"/>
      <c r="H30" s="1429"/>
      <c r="I30" s="1103"/>
      <c r="J30" s="416"/>
      <c r="K30" s="552"/>
      <c r="L30" s="323"/>
      <c r="M30" s="1395"/>
      <c r="N30" s="3793"/>
      <c r="O30" s="2485"/>
      <c r="P30" s="2485"/>
      <c r="Q30" s="2485"/>
      <c r="R30" s="1222"/>
      <c r="S30" s="2587" t="s">
        <v>65</v>
      </c>
      <c r="T30" s="770" t="s">
        <v>65</v>
      </c>
      <c r="U30" s="3546"/>
      <c r="V30" s="2546"/>
      <c r="W30" s="739" t="s">
        <v>65</v>
      </c>
      <c r="X30" s="739"/>
      <c r="Y30" s="739" t="s">
        <v>65</v>
      </c>
    </row>
    <row r="31" spans="1:25" ht="15" customHeight="1" thickBot="1">
      <c r="A31" s="4208">
        <v>18009</v>
      </c>
      <c r="B31" s="2123" t="s">
        <v>1354</v>
      </c>
      <c r="C31" s="4495" t="s">
        <v>4051</v>
      </c>
      <c r="D31" s="278" t="s">
        <v>4387</v>
      </c>
      <c r="E31" s="763"/>
      <c r="F31" s="421" t="s">
        <v>4386</v>
      </c>
      <c r="G31" s="1209">
        <v>144</v>
      </c>
      <c r="H31" s="1007">
        <v>50</v>
      </c>
      <c r="I31" s="397">
        <f>ROUND($H$31*$G$31/G31,2)</f>
        <v>50</v>
      </c>
      <c r="J31" s="401" t="s">
        <v>39</v>
      </c>
      <c r="K31" s="264">
        <v>51.37</v>
      </c>
      <c r="L31" s="532">
        <f>IF(OR(ISBLANK(K31),K31=0,H31=0,ISBLANK(H31)),,ROUND(K31+$L$5,2))</f>
        <v>51.37</v>
      </c>
      <c r="M31" s="966">
        <f>ROUND(I31*L31,2)</f>
        <v>2568.5</v>
      </c>
      <c r="N31" s="3893">
        <f>ROUND(L31/G31,4)</f>
        <v>0.35670000000000002</v>
      </c>
      <c r="O31" s="256" t="s">
        <v>4387</v>
      </c>
      <c r="P31" s="2290" t="s">
        <v>4386</v>
      </c>
      <c r="Q31" s="2388">
        <v>144</v>
      </c>
      <c r="R31" s="3160">
        <v>0</v>
      </c>
      <c r="S31" s="2548">
        <v>11.81</v>
      </c>
      <c r="T31" s="291">
        <f>ROUND($T$8*S31,2)</f>
        <v>8.32</v>
      </c>
      <c r="U31" s="3446">
        <f>IF(ISBLANK(O31),,R31+T31)</f>
        <v>8.32</v>
      </c>
      <c r="V31" s="2500" t="s">
        <v>2779</v>
      </c>
      <c r="W31" s="254">
        <f>IF(ISNUMBER(R31),IF(V31="Y",(K31-T31)))</f>
        <v>43.05</v>
      </c>
      <c r="X31" s="3977">
        <f>W31/Q31</f>
        <v>0.29895833333333333</v>
      </c>
      <c r="Y31" s="254" t="b">
        <f>IF(V31="N",IF(ISNUMBER(R31),(R31+T31)/Q31))</f>
        <v>0</v>
      </c>
    </row>
    <row r="32" spans="1:25" ht="15" customHeight="1">
      <c r="A32" s="1197"/>
      <c r="B32" s="217" t="s">
        <v>1927</v>
      </c>
      <c r="C32" s="298" t="s">
        <v>65</v>
      </c>
      <c r="D32" s="1257"/>
      <c r="E32" s="664"/>
      <c r="F32" s="274" t="s">
        <v>65</v>
      </c>
      <c r="G32" s="1090" t="s">
        <v>65</v>
      </c>
      <c r="H32" s="940"/>
      <c r="I32" s="463" t="s">
        <v>65</v>
      </c>
      <c r="J32" s="217" t="s">
        <v>65</v>
      </c>
      <c r="K32" s="286"/>
      <c r="L32" s="532" t="s">
        <v>65</v>
      </c>
      <c r="M32" s="966" t="s">
        <v>65</v>
      </c>
      <c r="N32" s="3893" t="s">
        <v>65</v>
      </c>
      <c r="O32" s="2361"/>
      <c r="P32" s="2361"/>
      <c r="Q32" s="2361"/>
      <c r="R32" s="1057"/>
      <c r="S32" s="2648" t="s">
        <v>65</v>
      </c>
      <c r="T32" s="327" t="s">
        <v>65</v>
      </c>
      <c r="U32" s="327"/>
      <c r="V32" s="327"/>
      <c r="W32" s="1079" t="s">
        <v>65</v>
      </c>
      <c r="X32" s="1079"/>
      <c r="Y32" s="1079" t="s">
        <v>65</v>
      </c>
    </row>
    <row r="33" spans="1:25" ht="15" customHeight="1">
      <c r="A33" s="1335"/>
      <c r="B33" s="216" t="s">
        <v>1928</v>
      </c>
      <c r="C33" s="1394"/>
      <c r="D33" s="2253"/>
      <c r="E33" s="1173"/>
      <c r="F33" s="479"/>
      <c r="G33" s="1091"/>
      <c r="H33" s="940"/>
      <c r="I33" s="1042"/>
      <c r="J33" s="216"/>
      <c r="K33" s="303"/>
      <c r="L33" s="1138"/>
      <c r="M33" s="335"/>
      <c r="N33" s="3893"/>
      <c r="O33" s="2362"/>
      <c r="P33" s="2362"/>
      <c r="Q33" s="2362"/>
      <c r="R33" s="505"/>
      <c r="S33" s="2548"/>
      <c r="T33" s="327"/>
      <c r="U33" s="327"/>
      <c r="V33" s="327"/>
      <c r="W33" s="1079"/>
      <c r="X33" s="1079"/>
      <c r="Y33" s="1079"/>
    </row>
    <row r="34" spans="1:25" ht="15" customHeight="1">
      <c r="A34" s="1335"/>
      <c r="B34" s="216" t="s">
        <v>1929</v>
      </c>
      <c r="C34" s="1394"/>
      <c r="D34" s="1194"/>
      <c r="E34" s="1173"/>
      <c r="F34" s="479"/>
      <c r="G34" s="1091"/>
      <c r="H34" s="940"/>
      <c r="I34" s="1042"/>
      <c r="J34" s="216"/>
      <c r="K34" s="303"/>
      <c r="L34" s="1138"/>
      <c r="M34" s="335"/>
      <c r="N34" s="3893"/>
      <c r="O34" s="2362"/>
      <c r="P34" s="2362"/>
      <c r="Q34" s="2362"/>
      <c r="R34" s="505"/>
      <c r="S34" s="2548"/>
      <c r="T34" s="327"/>
      <c r="U34" s="327"/>
      <c r="V34" s="327"/>
      <c r="W34" s="1079"/>
      <c r="X34" s="1079"/>
      <c r="Y34" s="1079"/>
    </row>
    <row r="35" spans="1:25" ht="15" customHeight="1">
      <c r="A35" s="1335"/>
      <c r="B35" s="216" t="s">
        <v>1930</v>
      </c>
      <c r="C35" s="1394"/>
      <c r="D35" s="278"/>
      <c r="E35" s="1173"/>
      <c r="F35" s="479"/>
      <c r="G35" s="1091"/>
      <c r="H35" s="940"/>
      <c r="I35" s="1042"/>
      <c r="J35" s="216"/>
      <c r="K35" s="303"/>
      <c r="L35" s="1138"/>
      <c r="M35" s="335"/>
      <c r="N35" s="3893"/>
      <c r="O35" s="2784"/>
      <c r="P35" s="2748"/>
      <c r="Q35" s="2748"/>
      <c r="R35" s="505"/>
      <c r="S35" s="2548"/>
      <c r="T35" s="327"/>
      <c r="U35" s="327"/>
      <c r="V35" s="327"/>
      <c r="W35" s="1079"/>
      <c r="X35" s="1079"/>
      <c r="Y35" s="1079"/>
    </row>
    <row r="36" spans="1:25" ht="15" customHeight="1" thickBot="1">
      <c r="A36" s="936"/>
      <c r="B36" s="218" t="s">
        <v>1355</v>
      </c>
      <c r="C36" s="495"/>
      <c r="D36" s="536"/>
      <c r="E36" s="389"/>
      <c r="F36" s="361"/>
      <c r="G36" s="1102"/>
      <c r="H36" s="1429"/>
      <c r="I36" s="1103"/>
      <c r="J36" s="416"/>
      <c r="K36" s="552"/>
      <c r="L36" s="323"/>
      <c r="M36" s="1395"/>
      <c r="N36" s="3793"/>
      <c r="O36" s="2751"/>
      <c r="P36" s="3884"/>
      <c r="Q36" s="3884"/>
      <c r="R36" s="1222"/>
      <c r="S36" s="2587" t="s">
        <v>65</v>
      </c>
      <c r="T36" s="770" t="s">
        <v>65</v>
      </c>
      <c r="U36" s="3546"/>
      <c r="V36" s="2546"/>
      <c r="W36" s="739" t="s">
        <v>65</v>
      </c>
      <c r="X36" s="739"/>
      <c r="Y36" s="739" t="s">
        <v>65</v>
      </c>
    </row>
    <row r="37" spans="1:25" ht="15" customHeight="1" thickBot="1">
      <c r="A37" s="1490">
        <v>18005</v>
      </c>
      <c r="B37" s="480" t="s">
        <v>4050</v>
      </c>
      <c r="C37" s="4495" t="s">
        <v>4051</v>
      </c>
      <c r="D37" s="278" t="s">
        <v>4385</v>
      </c>
      <c r="E37" s="5582"/>
      <c r="F37" s="1269" t="s">
        <v>1076</v>
      </c>
      <c r="G37" s="1209">
        <v>137</v>
      </c>
      <c r="H37" s="1007">
        <v>40</v>
      </c>
      <c r="I37" s="397">
        <f>ROUND($H$37*$G$31/G37,2)</f>
        <v>42.04</v>
      </c>
      <c r="J37" s="401" t="s">
        <v>39</v>
      </c>
      <c r="K37" s="264">
        <v>48.05</v>
      </c>
      <c r="L37" s="532">
        <f>IF(OR(ISBLANK(K37),K37=0,H37=0,ISBLANK(H37)),,ROUND(K37+$L$5,2))</f>
        <v>48.05</v>
      </c>
      <c r="M37" s="966">
        <f>ROUND(I37*L37,2)</f>
        <v>2020.02</v>
      </c>
      <c r="N37" s="3893">
        <f>ROUND(L37/G37,4)</f>
        <v>0.35070000000000001</v>
      </c>
      <c r="O37" s="278" t="s">
        <v>4385</v>
      </c>
      <c r="P37" s="1269" t="s">
        <v>1076</v>
      </c>
      <c r="Q37" s="1209">
        <v>137</v>
      </c>
      <c r="R37" s="3160">
        <v>0</v>
      </c>
      <c r="S37" s="2548">
        <v>22.57</v>
      </c>
      <c r="T37" s="291">
        <f>ROUND($T$8*S37,2)</f>
        <v>15.9</v>
      </c>
      <c r="U37" s="3446">
        <f>IF(ISBLANK(O37),,R37+T37)</f>
        <v>15.9</v>
      </c>
      <c r="V37" s="2500" t="s">
        <v>2779</v>
      </c>
      <c r="W37" s="254">
        <f>IF(ISNUMBER(R37),IF(V37="Y",(K37-T37)))</f>
        <v>32.15</v>
      </c>
      <c r="X37" s="3977">
        <f>W37/Q37</f>
        <v>0.23467153284671532</v>
      </c>
      <c r="Y37" s="254" t="b">
        <f>IF(V37="N",IF(ISNUMBER(R37),(R37+T37)/Q37))</f>
        <v>0</v>
      </c>
    </row>
    <row r="38" spans="1:25" ht="15" customHeight="1">
      <c r="A38" s="1197"/>
      <c r="B38" s="217" t="s">
        <v>4053</v>
      </c>
      <c r="C38" s="298" t="s">
        <v>65</v>
      </c>
      <c r="D38" s="1194"/>
      <c r="E38" s="664"/>
      <c r="F38" s="274" t="s">
        <v>65</v>
      </c>
      <c r="G38" s="1090" t="s">
        <v>65</v>
      </c>
      <c r="H38" s="940"/>
      <c r="I38" s="463" t="s">
        <v>65</v>
      </c>
      <c r="J38" s="217" t="s">
        <v>65</v>
      </c>
      <c r="K38" s="286"/>
      <c r="L38" s="532" t="s">
        <v>65</v>
      </c>
      <c r="M38" s="966" t="s">
        <v>65</v>
      </c>
      <c r="N38" s="3893" t="s">
        <v>65</v>
      </c>
      <c r="O38" s="280"/>
      <c r="P38" s="280"/>
      <c r="Q38" s="280"/>
      <c r="R38" s="1057"/>
      <c r="S38" s="2648" t="s">
        <v>65</v>
      </c>
      <c r="T38" s="327" t="s">
        <v>65</v>
      </c>
      <c r="U38" s="327"/>
      <c r="V38" s="327"/>
      <c r="W38" s="1079" t="s">
        <v>65</v>
      </c>
      <c r="X38" s="1079"/>
      <c r="Y38" s="1079" t="s">
        <v>65</v>
      </c>
    </row>
    <row r="39" spans="1:25" ht="15" customHeight="1">
      <c r="A39" s="1335"/>
      <c r="B39" s="216" t="s">
        <v>4054</v>
      </c>
      <c r="C39" s="1394"/>
      <c r="D39" s="2254"/>
      <c r="E39" s="1173"/>
      <c r="F39" s="479"/>
      <c r="G39" s="1091"/>
      <c r="H39" s="940"/>
      <c r="I39" s="1042"/>
      <c r="J39" s="216"/>
      <c r="K39" s="303"/>
      <c r="L39" s="1138"/>
      <c r="M39" s="335"/>
      <c r="N39" s="3893"/>
      <c r="O39" s="280"/>
      <c r="P39" s="280"/>
      <c r="Q39" s="280"/>
      <c r="R39" s="505"/>
      <c r="S39" s="2548"/>
      <c r="T39" s="327"/>
      <c r="U39" s="327"/>
      <c r="V39" s="327"/>
      <c r="W39" s="1079"/>
      <c r="X39" s="1079"/>
      <c r="Y39" s="1079"/>
    </row>
    <row r="40" spans="1:25" ht="15" customHeight="1">
      <c r="A40" s="1335"/>
      <c r="B40" s="216" t="s">
        <v>4055</v>
      </c>
      <c r="C40" s="1394"/>
      <c r="D40" s="2254"/>
      <c r="E40" s="1173"/>
      <c r="F40" s="479"/>
      <c r="G40" s="1091"/>
      <c r="H40" s="940"/>
      <c r="I40" s="1042"/>
      <c r="J40" s="216"/>
      <c r="K40" s="303"/>
      <c r="L40" s="1138"/>
      <c r="M40" s="335"/>
      <c r="N40" s="3893"/>
      <c r="O40" s="280"/>
      <c r="P40" s="280"/>
      <c r="Q40" s="280"/>
      <c r="R40" s="505"/>
      <c r="S40" s="2548"/>
      <c r="T40" s="327"/>
      <c r="U40" s="327"/>
      <c r="V40" s="327"/>
      <c r="W40" s="1079"/>
      <c r="X40" s="1079"/>
      <c r="Y40" s="1079"/>
    </row>
    <row r="41" spans="1:25" ht="15" customHeight="1" thickBot="1">
      <c r="A41" s="936"/>
      <c r="B41" s="901" t="s">
        <v>4056</v>
      </c>
      <c r="C41" s="495"/>
      <c r="D41" s="536"/>
      <c r="E41" s="389"/>
      <c r="F41" s="361"/>
      <c r="G41" s="1102"/>
      <c r="H41" s="1429"/>
      <c r="I41" s="1103"/>
      <c r="J41" s="416"/>
      <c r="K41" s="552"/>
      <c r="L41" s="323"/>
      <c r="M41" s="1395"/>
      <c r="N41" s="3793"/>
      <c r="O41" s="430"/>
      <c r="P41" s="429"/>
      <c r="Q41" s="394"/>
      <c r="R41" s="1222"/>
      <c r="S41" s="2587" t="s">
        <v>65</v>
      </c>
      <c r="T41" s="770" t="s">
        <v>65</v>
      </c>
      <c r="U41" s="3546"/>
      <c r="V41" s="2546"/>
      <c r="W41" s="739" t="s">
        <v>65</v>
      </c>
      <c r="X41" s="739"/>
      <c r="Y41" s="739" t="s">
        <v>65</v>
      </c>
    </row>
    <row r="42" spans="1:25" ht="15" customHeight="1" thickBot="1">
      <c r="A42" s="1490">
        <v>18006</v>
      </c>
      <c r="B42" s="480" t="s">
        <v>115</v>
      </c>
      <c r="C42" s="4495" t="s">
        <v>4051</v>
      </c>
      <c r="D42" s="1447" t="s">
        <v>4388</v>
      </c>
      <c r="E42" s="764"/>
      <c r="F42" s="267" t="s">
        <v>1933</v>
      </c>
      <c r="G42" s="1075">
        <v>144</v>
      </c>
      <c r="H42" s="1007">
        <v>80</v>
      </c>
      <c r="I42" s="397">
        <f>ROUND($H$42*$G$42/G42,2)</f>
        <v>80</v>
      </c>
      <c r="J42" s="951" t="s">
        <v>39</v>
      </c>
      <c r="K42" s="241">
        <v>34.869999999999997</v>
      </c>
      <c r="L42" s="532">
        <f>IF(OR(ISBLANK(K42),K42=0,H42=0,ISBLANK(H42)),,ROUND(K42+$L$5,2))</f>
        <v>34.869999999999997</v>
      </c>
      <c r="M42" s="966">
        <f>ROUND(I42*L42,2)</f>
        <v>2789.6</v>
      </c>
      <c r="N42" s="3893">
        <f>ROUND(L42/G42,4)</f>
        <v>0.2422</v>
      </c>
      <c r="O42" s="2153" t="s">
        <v>4388</v>
      </c>
      <c r="P42" s="2153" t="s">
        <v>1933</v>
      </c>
      <c r="Q42" s="2153">
        <v>144</v>
      </c>
      <c r="R42" s="3160">
        <v>0</v>
      </c>
      <c r="S42" s="2548">
        <v>14.99</v>
      </c>
      <c r="T42" s="291">
        <f>ROUND($T$8*S42,2)</f>
        <v>10.56</v>
      </c>
      <c r="U42" s="3889">
        <f>IF(ISBLANK(O42),,R42+T42)</f>
        <v>10.56</v>
      </c>
      <c r="V42" s="3889" t="s">
        <v>2779</v>
      </c>
      <c r="W42" s="254">
        <f>IF(ISNUMBER(R42),IF(V42="Y",(K42-T42)))</f>
        <v>24.309999999999995</v>
      </c>
      <c r="X42" s="3977">
        <f>W42/Q42</f>
        <v>0.16881944444444441</v>
      </c>
      <c r="Y42" s="254" t="b">
        <f>IF(V42="N",IF(ISNUMBER(R42),(R42+T42)/Q42))</f>
        <v>0</v>
      </c>
    </row>
    <row r="43" spans="1:25" ht="15" customHeight="1">
      <c r="A43" s="275"/>
      <c r="B43" s="438" t="s">
        <v>1931</v>
      </c>
      <c r="C43" s="1105" t="s">
        <v>2429</v>
      </c>
      <c r="D43" s="1265">
        <v>50038</v>
      </c>
      <c r="E43" s="764"/>
      <c r="F43" s="267" t="s">
        <v>1934</v>
      </c>
      <c r="G43" s="1075">
        <v>144</v>
      </c>
      <c r="H43" s="1014"/>
      <c r="I43" s="274">
        <f>ROUND($H$42*$G$42/G43,2)</f>
        <v>80</v>
      </c>
      <c r="J43" s="951" t="s">
        <v>39</v>
      </c>
      <c r="K43" s="3653"/>
      <c r="L43" s="1097">
        <f>IF(OR(ISBLANK(K43),K43=0,H42=0,ISBLANK(H42)),,ROUND(K43+$L$5,2))</f>
        <v>0</v>
      </c>
      <c r="M43" s="1098">
        <f>ROUND(I43*L43,2)</f>
        <v>0</v>
      </c>
      <c r="N43" s="3800">
        <f>ROUND(L43/G43,4)</f>
        <v>0</v>
      </c>
      <c r="O43" s="2756">
        <v>50038</v>
      </c>
      <c r="P43" s="2585" t="s">
        <v>1934</v>
      </c>
      <c r="Q43" s="813">
        <v>144</v>
      </c>
      <c r="R43" s="3160"/>
      <c r="S43" s="2548">
        <v>14.04</v>
      </c>
      <c r="T43" s="291">
        <f>ROUND($T$8*S43,2)</f>
        <v>9.89</v>
      </c>
      <c r="U43" s="3446">
        <f>IF(ISBLANK(O43),,R43+T43)</f>
        <v>9.89</v>
      </c>
      <c r="V43" s="2500" t="s">
        <v>2779</v>
      </c>
      <c r="W43" s="254" t="b">
        <f>IF(ISNUMBER(R43),IF(V43="Y",(K43-T43)))</f>
        <v>0</v>
      </c>
      <c r="X43" s="3977">
        <f>W43/Q43</f>
        <v>0</v>
      </c>
      <c r="Y43" s="254" t="b">
        <f>IF(V43="N",IF(ISNUMBER(R43),(R43+T43)/Q43))</f>
        <v>0</v>
      </c>
    </row>
    <row r="44" spans="1:25" ht="15" customHeight="1">
      <c r="A44" s="275"/>
      <c r="B44" s="438" t="s">
        <v>1932</v>
      </c>
      <c r="C44" s="1105" t="s">
        <v>2430</v>
      </c>
      <c r="D44" s="1257">
        <v>63212</v>
      </c>
      <c r="E44" s="764"/>
      <c r="F44" s="267" t="s">
        <v>1933</v>
      </c>
      <c r="G44" s="1075">
        <v>144</v>
      </c>
      <c r="H44" s="1014"/>
      <c r="I44" s="278">
        <f>ROUND($H$42*$G$42/G44,2)</f>
        <v>80</v>
      </c>
      <c r="J44" s="951" t="s">
        <v>39</v>
      </c>
      <c r="K44" s="279"/>
      <c r="L44" s="532">
        <f>IF(OR(ISBLANK(K44),K44=0,H42=0,ISBLANK(H42)),,ROUND(K44+$L$5,2))</f>
        <v>0</v>
      </c>
      <c r="M44" s="973">
        <f>ROUND(I44*L44,2)</f>
        <v>0</v>
      </c>
      <c r="N44" s="3778">
        <f>ROUND(L44/G44,4)</f>
        <v>0</v>
      </c>
      <c r="O44" s="2557"/>
      <c r="P44" s="2557"/>
      <c r="Q44" s="2557"/>
      <c r="R44" s="946"/>
      <c r="S44" s="2548"/>
      <c r="T44" s="3886"/>
      <c r="U44" s="3886"/>
      <c r="V44" s="3886"/>
      <c r="W44" s="1151"/>
      <c r="X44" s="1151"/>
      <c r="Y44" s="1151"/>
    </row>
    <row r="45" spans="1:25" ht="15" customHeight="1">
      <c r="A45" s="275"/>
      <c r="B45" s="438" t="s">
        <v>1694</v>
      </c>
      <c r="C45" s="1105"/>
      <c r="D45" s="2253"/>
      <c r="E45" s="301"/>
      <c r="F45" s="278"/>
      <c r="G45" s="1075"/>
      <c r="H45" s="1014"/>
      <c r="I45" s="278"/>
      <c r="J45" s="951"/>
      <c r="K45" s="349"/>
      <c r="L45" s="534"/>
      <c r="M45" s="973"/>
      <c r="N45" s="3778"/>
      <c r="O45" s="2361"/>
      <c r="P45" s="2361"/>
      <c r="Q45" s="2361"/>
      <c r="R45" s="280"/>
      <c r="S45" s="2548"/>
      <c r="T45" s="327"/>
      <c r="U45" s="327"/>
      <c r="V45" s="327"/>
      <c r="W45" s="1079"/>
      <c r="X45" s="1079"/>
      <c r="Y45" s="1079"/>
    </row>
    <row r="46" spans="1:25" ht="15" customHeight="1" thickBot="1">
      <c r="A46" s="936"/>
      <c r="B46" s="218" t="s">
        <v>1348</v>
      </c>
      <c r="C46" s="495" t="s">
        <v>65</v>
      </c>
      <c r="D46" s="361"/>
      <c r="E46" s="1067"/>
      <c r="F46" s="536" t="s">
        <v>65</v>
      </c>
      <c r="G46" s="1094" t="s">
        <v>65</v>
      </c>
      <c r="H46" s="728"/>
      <c r="I46" s="954" t="s">
        <v>65</v>
      </c>
      <c r="J46" s="932" t="s">
        <v>65</v>
      </c>
      <c r="K46" s="470"/>
      <c r="L46" s="1122" t="s">
        <v>65</v>
      </c>
      <c r="M46" s="956" t="s">
        <v>65</v>
      </c>
      <c r="N46" s="3802" t="s">
        <v>65</v>
      </c>
      <c r="O46" s="1458"/>
      <c r="P46" s="396"/>
      <c r="Q46" s="396"/>
      <c r="R46" s="849"/>
      <c r="S46" s="2587" t="s">
        <v>65</v>
      </c>
      <c r="T46" s="770" t="s">
        <v>65</v>
      </c>
      <c r="U46" s="3546"/>
      <c r="V46" s="2546"/>
      <c r="W46" s="739" t="s">
        <v>65</v>
      </c>
      <c r="X46" s="739"/>
      <c r="Y46" s="739" t="s">
        <v>65</v>
      </c>
    </row>
    <row r="47" spans="1:25" ht="15" customHeight="1">
      <c r="A47" s="2149"/>
      <c r="B47" s="947"/>
      <c r="C47" s="1227"/>
      <c r="D47" s="814"/>
      <c r="E47" s="527"/>
      <c r="F47" s="527"/>
      <c r="G47" s="1123"/>
      <c r="H47" s="1430"/>
      <c r="I47" s="420"/>
      <c r="J47" s="1213"/>
      <c r="K47" s="1412"/>
      <c r="L47" s="514"/>
      <c r="M47" s="515"/>
      <c r="N47" s="3928"/>
      <c r="O47" s="2605"/>
      <c r="P47" s="2605"/>
      <c r="Q47" s="2605"/>
      <c r="R47" s="2675"/>
      <c r="S47" s="2653"/>
      <c r="T47" s="2653"/>
      <c r="U47" s="2653"/>
      <c r="V47" s="2653"/>
      <c r="W47" s="2653"/>
      <c r="X47" s="2653"/>
      <c r="Y47" s="2653"/>
    </row>
    <row r="48" spans="1:25" ht="15" customHeight="1" thickBot="1">
      <c r="A48" s="416"/>
      <c r="B48" s="901"/>
      <c r="C48" s="495"/>
      <c r="D48" s="495"/>
      <c r="E48" s="536"/>
      <c r="F48" s="536"/>
      <c r="G48" s="1094"/>
      <c r="H48" s="978"/>
      <c r="I48" s="954"/>
      <c r="J48" s="673" t="s">
        <v>48</v>
      </c>
      <c r="K48" s="1431"/>
      <c r="L48" s="1432"/>
      <c r="M48" s="364">
        <f>SUMIF(M11:M47,"&gt;0")</f>
        <v>26801.389999999996</v>
      </c>
      <c r="N48" s="3929"/>
      <c r="O48" s="716"/>
      <c r="P48" s="716"/>
      <c r="Q48" s="716"/>
      <c r="R48" s="325"/>
      <c r="S48" s="901"/>
      <c r="T48" s="901"/>
      <c r="U48" s="901"/>
      <c r="V48" s="901"/>
      <c r="W48" s="901"/>
      <c r="X48" s="901"/>
      <c r="Y48" s="901"/>
    </row>
    <row r="49" spans="14:17" ht="15" customHeight="1">
      <c r="N49" s="3896"/>
      <c r="O49" s="2680"/>
      <c r="P49" s="2680"/>
      <c r="Q49" s="2680"/>
    </row>
    <row r="50" spans="14:17" ht="15" customHeight="1">
      <c r="N50" s="3896"/>
    </row>
    <row r="51" spans="14:17" ht="15" customHeight="1">
      <c r="N51" s="3896"/>
    </row>
    <row r="52" spans="14:17" ht="15" customHeight="1">
      <c r="N52" s="3896"/>
    </row>
    <row r="53" spans="14:17" ht="15" customHeight="1">
      <c r="N53" s="3896"/>
    </row>
    <row r="54" spans="14:17" ht="15" customHeight="1">
      <c r="N54" s="3896"/>
    </row>
    <row r="55" spans="14:17" ht="15" customHeight="1">
      <c r="N55" s="3896"/>
    </row>
    <row r="56" spans="14:17" ht="15" customHeight="1">
      <c r="N56" s="3896"/>
    </row>
    <row r="57" spans="14:17" ht="15" customHeight="1">
      <c r="N57" s="3896"/>
    </row>
    <row r="58" spans="14:17" ht="15" customHeight="1">
      <c r="N58" s="3896"/>
    </row>
    <row r="59" spans="14:17" ht="15" customHeight="1">
      <c r="N59" s="3896"/>
    </row>
    <row r="60" spans="14:17" ht="15" customHeight="1">
      <c r="N60" s="3896"/>
    </row>
    <row r="61" spans="14:17" ht="15" customHeight="1">
      <c r="N61" s="3896"/>
    </row>
    <row r="62" spans="14:17" ht="15" customHeight="1">
      <c r="N62" s="3896"/>
    </row>
    <row r="63" spans="14:17" ht="15" customHeight="1">
      <c r="N63" s="3896"/>
    </row>
    <row r="64" spans="14:17" ht="15" customHeight="1">
      <c r="N64" s="3896"/>
    </row>
    <row r="65" spans="14:14" ht="15" customHeight="1">
      <c r="N65" s="3896"/>
    </row>
    <row r="66" spans="14:14" ht="15" customHeight="1">
      <c r="N66" s="3896"/>
    </row>
    <row r="67" spans="14:14" ht="15" customHeight="1">
      <c r="N67" s="3896"/>
    </row>
    <row r="68" spans="14:14" ht="15" customHeight="1">
      <c r="N68" s="3896"/>
    </row>
    <row r="69" spans="14:14" ht="15" customHeight="1">
      <c r="N69" s="3896"/>
    </row>
    <row r="70" spans="14:14" ht="15" customHeight="1">
      <c r="N70" s="3896"/>
    </row>
    <row r="71" spans="14:14" ht="15" customHeight="1">
      <c r="N71" s="3896"/>
    </row>
    <row r="72" spans="14:14" ht="15" customHeight="1">
      <c r="N72" s="3896"/>
    </row>
    <row r="73" spans="14:14" ht="15" customHeight="1">
      <c r="N73" s="3896"/>
    </row>
    <row r="74" spans="14:14" ht="15" customHeight="1">
      <c r="N74" s="3896"/>
    </row>
    <row r="75" spans="14:14" ht="15" customHeight="1">
      <c r="N75" s="3896"/>
    </row>
    <row r="76" spans="14:14" ht="15" customHeight="1">
      <c r="N76" s="3896"/>
    </row>
    <row r="77" spans="14:14" ht="15" customHeight="1">
      <c r="N77" s="3896"/>
    </row>
    <row r="78" spans="14:14" ht="15" customHeight="1">
      <c r="N78" s="3896"/>
    </row>
    <row r="79" spans="14:14" ht="15" customHeight="1">
      <c r="N79" s="3896"/>
    </row>
    <row r="80" spans="14:14" ht="15" customHeight="1">
      <c r="N80" s="3896"/>
    </row>
    <row r="81" spans="14:14" ht="15" customHeight="1">
      <c r="N81" s="3896"/>
    </row>
    <row r="82" spans="14:14" ht="15" customHeight="1">
      <c r="N82" s="3896"/>
    </row>
    <row r="83" spans="14:14" ht="15" customHeight="1">
      <c r="N83" s="3896"/>
    </row>
    <row r="84" spans="14:14" ht="15" customHeight="1">
      <c r="N84" s="3896"/>
    </row>
    <row r="85" spans="14:14" ht="15" customHeight="1">
      <c r="N85" s="3896"/>
    </row>
    <row r="86" spans="14:14" ht="15" customHeight="1">
      <c r="N86" s="3896"/>
    </row>
    <row r="87" spans="14:14" ht="15" customHeight="1">
      <c r="N87" s="3896"/>
    </row>
    <row r="88" spans="14:14" ht="15" customHeight="1">
      <c r="N88" s="3896"/>
    </row>
    <row r="89" spans="14:14" ht="15" customHeight="1">
      <c r="N89" s="3896"/>
    </row>
    <row r="90" spans="14:14" ht="15" customHeight="1">
      <c r="N90" s="3896"/>
    </row>
    <row r="91" spans="14:14" ht="15" customHeight="1">
      <c r="N91" s="3896"/>
    </row>
    <row r="92" spans="14:14" ht="15" customHeight="1">
      <c r="N92" s="3896"/>
    </row>
    <row r="93" spans="14:14" ht="15" customHeight="1">
      <c r="N93" s="3896"/>
    </row>
    <row r="94" spans="14:14" ht="15" customHeight="1">
      <c r="N94" s="3896"/>
    </row>
    <row r="95" spans="14:14" ht="15" customHeight="1">
      <c r="N95" s="3896"/>
    </row>
    <row r="96" spans="14:14" ht="15" customHeight="1">
      <c r="N96" s="3896"/>
    </row>
    <row r="97" spans="14:14" ht="15" customHeight="1">
      <c r="N97" s="3896"/>
    </row>
    <row r="98" spans="14:14" ht="15" customHeight="1">
      <c r="N98" s="3896"/>
    </row>
    <row r="99" spans="14:14" ht="15" customHeight="1">
      <c r="N99" s="3896"/>
    </row>
    <row r="100" spans="14:14" ht="15" customHeight="1">
      <c r="N100" s="3896"/>
    </row>
    <row r="101" spans="14:14" ht="15" customHeight="1">
      <c r="N101" s="3896"/>
    </row>
    <row r="102" spans="14:14" ht="15" customHeight="1">
      <c r="N102" s="3896"/>
    </row>
    <row r="103" spans="14:14" ht="15" customHeight="1">
      <c r="N103" s="3896"/>
    </row>
    <row r="104" spans="14:14" ht="15" customHeight="1">
      <c r="N104" s="3896"/>
    </row>
    <row r="105" spans="14:14" ht="15" customHeight="1">
      <c r="N105" s="3896"/>
    </row>
    <row r="106" spans="14:14" ht="15" customHeight="1">
      <c r="N106" s="3896"/>
    </row>
    <row r="107" spans="14:14" ht="15" customHeight="1">
      <c r="N107" s="3896"/>
    </row>
    <row r="108" spans="14:14" ht="15" customHeight="1">
      <c r="N108" s="3896"/>
    </row>
    <row r="109" spans="14:14" ht="15" customHeight="1">
      <c r="N109" s="3896"/>
    </row>
    <row r="110" spans="14:14" ht="15" customHeight="1">
      <c r="N110" s="3896"/>
    </row>
    <row r="111" spans="14:14" ht="15" customHeight="1">
      <c r="N111" s="3896"/>
    </row>
    <row r="112" spans="14:14" ht="15" customHeight="1">
      <c r="N112" s="3896"/>
    </row>
    <row r="113" spans="14:14" ht="15" customHeight="1">
      <c r="N113" s="3896"/>
    </row>
    <row r="114" spans="14:14" ht="15" customHeight="1">
      <c r="N114" s="3896"/>
    </row>
    <row r="115" spans="14:14" ht="15" customHeight="1">
      <c r="N115" s="3896"/>
    </row>
    <row r="116" spans="14:14" ht="15" customHeight="1">
      <c r="N116" s="3896"/>
    </row>
    <row r="117" spans="14:14" ht="15" customHeight="1">
      <c r="N117" s="3896"/>
    </row>
    <row r="118" spans="14:14" ht="15" customHeight="1">
      <c r="N118" s="3896"/>
    </row>
    <row r="119" spans="14:14" ht="15" customHeight="1">
      <c r="N119" s="3896"/>
    </row>
    <row r="120" spans="14:14" ht="15" customHeight="1">
      <c r="N120" s="3896"/>
    </row>
    <row r="121" spans="14:14" ht="15" customHeight="1">
      <c r="N121" s="3896"/>
    </row>
    <row r="122" spans="14:14" ht="15" customHeight="1">
      <c r="N122" s="3896"/>
    </row>
    <row r="123" spans="14:14" ht="15" customHeight="1">
      <c r="N123" s="3896"/>
    </row>
    <row r="124" spans="14:14" ht="15" customHeight="1">
      <c r="N124" s="3896"/>
    </row>
    <row r="125" spans="14:14" ht="15" customHeight="1">
      <c r="N125" s="3896"/>
    </row>
    <row r="126" spans="14:14" ht="15" customHeight="1">
      <c r="N126" s="3896"/>
    </row>
    <row r="127" spans="14:14" ht="15" customHeight="1">
      <c r="N127" s="3896"/>
    </row>
    <row r="128" spans="14:14" ht="15" customHeight="1">
      <c r="N128" s="3896"/>
    </row>
    <row r="129" spans="14:14" ht="15" customHeight="1">
      <c r="N129" s="3896"/>
    </row>
    <row r="130" spans="14:14" ht="15" customHeight="1">
      <c r="N130" s="3896"/>
    </row>
    <row r="131" spans="14:14" ht="15" customHeight="1">
      <c r="N131" s="3896"/>
    </row>
    <row r="132" spans="14:14" ht="15" customHeight="1">
      <c r="N132" s="3896"/>
    </row>
    <row r="133" spans="14:14" ht="15" customHeight="1">
      <c r="N133" s="3896"/>
    </row>
    <row r="134" spans="14:14" ht="15" customHeight="1">
      <c r="N134" s="3896"/>
    </row>
    <row r="135" spans="14:14" ht="15" customHeight="1">
      <c r="N135" s="3896"/>
    </row>
    <row r="136" spans="14:14" ht="15" customHeight="1">
      <c r="N136" s="3896"/>
    </row>
    <row r="137" spans="14:14" ht="15" customHeight="1">
      <c r="N137" s="3896"/>
    </row>
    <row r="138" spans="14:14" ht="15" customHeight="1">
      <c r="N138" s="3896"/>
    </row>
    <row r="139" spans="14:14" ht="15" customHeight="1">
      <c r="N139" s="3896"/>
    </row>
    <row r="140" spans="14:14" ht="15" customHeight="1">
      <c r="N140" s="3896"/>
    </row>
    <row r="141" spans="14:14" ht="15" customHeight="1">
      <c r="N141" s="3896"/>
    </row>
    <row r="142" spans="14:14" ht="15" customHeight="1">
      <c r="N142" s="3896"/>
    </row>
    <row r="143" spans="14:14" ht="15" customHeight="1">
      <c r="N143" s="3896"/>
    </row>
    <row r="144" spans="14:14" ht="15" customHeight="1">
      <c r="N144" s="3896"/>
    </row>
    <row r="145" spans="14:14" ht="15" customHeight="1">
      <c r="N145" s="3896"/>
    </row>
    <row r="146" spans="14:14" ht="15" customHeight="1">
      <c r="N146" s="3896"/>
    </row>
    <row r="147" spans="14:14" ht="15" customHeight="1">
      <c r="N147" s="3896"/>
    </row>
    <row r="148" spans="14:14" ht="15" customHeight="1">
      <c r="N148" s="3896"/>
    </row>
    <row r="149" spans="14:14" ht="15" customHeight="1">
      <c r="N149" s="3896"/>
    </row>
    <row r="150" spans="14:14" ht="15" customHeight="1">
      <c r="N150" s="3896"/>
    </row>
    <row r="151" spans="14:14" ht="15" customHeight="1">
      <c r="N151" s="3896"/>
    </row>
    <row r="152" spans="14:14" ht="15" customHeight="1">
      <c r="N152" s="3896"/>
    </row>
    <row r="153" spans="14:14" ht="15" customHeight="1">
      <c r="N153" s="3896"/>
    </row>
    <row r="154" spans="14:14" ht="15" customHeight="1">
      <c r="N154" s="3896"/>
    </row>
    <row r="155" spans="14:14" ht="15" customHeight="1">
      <c r="N155" s="3896"/>
    </row>
    <row r="156" spans="14:14" ht="15" customHeight="1">
      <c r="N156" s="3896"/>
    </row>
    <row r="157" spans="14:14" ht="15" customHeight="1">
      <c r="N157" s="3896"/>
    </row>
    <row r="158" spans="14:14" ht="15" customHeight="1">
      <c r="N158" s="3896"/>
    </row>
    <row r="159" spans="14:14" ht="15" customHeight="1">
      <c r="N159" s="3896"/>
    </row>
    <row r="160" spans="14:14" ht="15" customHeight="1">
      <c r="N160" s="3896"/>
    </row>
    <row r="161" spans="14:14" ht="15" customHeight="1">
      <c r="N161" s="3896"/>
    </row>
    <row r="162" spans="14:14" ht="15" customHeight="1">
      <c r="N162" s="3896"/>
    </row>
    <row r="163" spans="14:14" ht="15" customHeight="1">
      <c r="N163" s="3896"/>
    </row>
    <row r="164" spans="14:14" ht="15" customHeight="1">
      <c r="N164" s="3896"/>
    </row>
    <row r="165" spans="14:14" ht="15" customHeight="1">
      <c r="N165" s="3896"/>
    </row>
    <row r="166" spans="14:14" ht="15" customHeight="1">
      <c r="N166" s="3896"/>
    </row>
    <row r="167" spans="14:14" ht="15" customHeight="1">
      <c r="N167" s="3896"/>
    </row>
    <row r="168" spans="14:14" ht="15" customHeight="1">
      <c r="N168" s="3896"/>
    </row>
    <row r="169" spans="14:14" ht="15" customHeight="1">
      <c r="N169" s="3896"/>
    </row>
    <row r="170" spans="14:14" ht="15" customHeight="1">
      <c r="N170" s="3896"/>
    </row>
    <row r="171" spans="14:14" ht="15" customHeight="1">
      <c r="N171" s="3896"/>
    </row>
    <row r="172" spans="14:14" ht="15" customHeight="1">
      <c r="N172" s="3896"/>
    </row>
    <row r="173" spans="14:14" ht="15" customHeight="1">
      <c r="N173" s="3896"/>
    </row>
    <row r="174" spans="14:14" ht="15" customHeight="1">
      <c r="N174" s="3896"/>
    </row>
    <row r="175" spans="14:14" ht="15" customHeight="1">
      <c r="N175" s="3896"/>
    </row>
    <row r="176" spans="14:14" ht="15" customHeight="1">
      <c r="N176" s="3896"/>
    </row>
    <row r="177" spans="14:14" ht="15" customHeight="1">
      <c r="N177" s="3896"/>
    </row>
    <row r="178" spans="14:14" ht="15" customHeight="1">
      <c r="N178" s="3896"/>
    </row>
    <row r="179" spans="14:14" ht="15" customHeight="1">
      <c r="N179" s="3896"/>
    </row>
    <row r="180" spans="14:14" ht="15" customHeight="1">
      <c r="N180" s="3896"/>
    </row>
    <row r="181" spans="14:14" ht="15" customHeight="1">
      <c r="N181" s="3896"/>
    </row>
    <row r="182" spans="14:14" ht="15" customHeight="1">
      <c r="N182" s="3896"/>
    </row>
    <row r="183" spans="14:14" ht="15" customHeight="1">
      <c r="N183" s="3896"/>
    </row>
    <row r="184" spans="14:14" ht="15" customHeight="1">
      <c r="N184" s="3896"/>
    </row>
    <row r="185" spans="14:14" ht="15" customHeight="1">
      <c r="N185" s="3896"/>
    </row>
    <row r="186" spans="14:14" ht="15" customHeight="1">
      <c r="N186" s="3896"/>
    </row>
  </sheetData>
  <sheetProtection selectLockedCells="1"/>
  <customSheetViews>
    <customSheetView guid="{F8F3C058-0B72-45B1-9471-FD232B18A87C}" scale="110" showPageBreaks="1">
      <pane ySplit="9" topLeftCell="A44" activePane="bottomLeft" state="frozen"/>
      <selection pane="bottomLeft" activeCell="C34" sqref="C34"/>
      <rowBreaks count="1" manualBreakCount="1">
        <brk id="41" max="16383" man="1"/>
      </rowBreaks>
      <pageMargins left="0.25" right="0.25" top="0.75" bottom="0.75" header="0.3" footer="0.3"/>
      <pageSetup paperSize="5" scale="64" fitToHeight="0" orientation="landscape" useFirstPageNumber="1" r:id="rId1"/>
      <headerFooter scaleWithDoc="0"/>
    </customSheetView>
  </customSheetViews>
  <mergeCells count="8">
    <mergeCell ref="B1:M1"/>
    <mergeCell ref="B2:C2"/>
    <mergeCell ref="F2:M2"/>
    <mergeCell ref="P5:P7"/>
    <mergeCell ref="Q5:Q7"/>
    <mergeCell ref="F4:N4"/>
    <mergeCell ref="F3:N3"/>
    <mergeCell ref="G5:K5"/>
  </mergeCells>
  <conditionalFormatting sqref="H15:H19 H21:H24 H26:H30 H32:H36 H13 H43:H48 H38:H41">
    <cfRule type="cellIs" dxfId="297" priority="12" stopIfTrue="1" operator="equal">
      <formula>0</formula>
    </cfRule>
  </conditionalFormatting>
  <conditionalFormatting sqref="H15:H19 H21:H24 H26:H30 H32:H36 H13 H43:H48 H38:H41">
    <cfRule type="cellIs" dxfId="296" priority="11" stopIfTrue="1" operator="equal">
      <formula>0</formula>
    </cfRule>
  </conditionalFormatting>
  <conditionalFormatting sqref="T10">
    <cfRule type="cellIs" dxfId="295" priority="5" stopIfTrue="1" operator="equal">
      <formula>0</formula>
    </cfRule>
  </conditionalFormatting>
  <conditionalFormatting sqref="T10">
    <cfRule type="cellIs" dxfId="294" priority="6" stopIfTrue="1" operator="equal">
      <formula>0</formula>
    </cfRule>
  </conditionalFormatting>
  <conditionalFormatting sqref="U10">
    <cfRule type="cellIs" dxfId="293" priority="4" stopIfTrue="1" operator="equal">
      <formula>0</formula>
    </cfRule>
  </conditionalFormatting>
  <conditionalFormatting sqref="U10">
    <cfRule type="cellIs" dxfId="292" priority="3" stopIfTrue="1" operator="equal">
      <formula>0</formula>
    </cfRule>
  </conditionalFormatting>
  <hyperlinks>
    <hyperlink ref="C4" location="'Recap Sheet'!B1" tooltip="Click here to return to recap sheet" display="Return to Recap Sheet" xr:uid="{00000000-0004-0000-0B00-000000000000}"/>
  </hyperlinks>
  <pageMargins left="0.25" right="0.25" top="0.75" bottom="0.75" header="0.3" footer="0.3"/>
  <pageSetup paperSize="5" scale="64" fitToHeight="0" orientation="landscape" useFirstPageNumber="1" r:id="rId2"/>
  <headerFooter scaleWithDoc="0"/>
  <rowBreaks count="1" manualBreakCount="1">
    <brk id="4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681" r:id="rId5" name="Button 1">
              <controlPr defaultSize="0" print="0" autoFill="0" autoPict="0" macro="[0]!VersatileDisplayWorksheetPopup">
                <anchor moveWithCells="1">
                  <from>
                    <xdr:col>12</xdr:col>
                    <xdr:colOff>628650</xdr:colOff>
                    <xdr:row>0</xdr:row>
                    <xdr:rowOff>123825</xdr:rowOff>
                  </from>
                  <to>
                    <xdr:col>14</xdr:col>
                    <xdr:colOff>57150</xdr:colOff>
                    <xdr:row>1</xdr:row>
                    <xdr:rowOff>171450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tabColor theme="7" tint="0.39997558519241921"/>
  </sheetPr>
  <dimension ref="A1:AD180"/>
  <sheetViews>
    <sheetView zoomScaleNormal="100" workbookViewId="0">
      <pane ySplit="9" topLeftCell="A100" activePane="bottomLeft" state="frozen"/>
      <selection activeCell="H80" sqref="H80"/>
      <selection pane="bottomLeft" activeCell="H93" sqref="H93"/>
    </sheetView>
  </sheetViews>
  <sheetFormatPr defaultColWidth="11.42578125" defaultRowHeight="15" customHeight="1"/>
  <cols>
    <col min="1" max="1" width="6.7109375" style="55" customWidth="1"/>
    <col min="2" max="2" width="65.28515625" style="55" customWidth="1"/>
    <col min="3" max="3" width="21.7109375" style="37" customWidth="1"/>
    <col min="4" max="4" width="12.7109375" style="55" customWidth="1"/>
    <col min="5" max="5" width="7.7109375" style="37" customWidth="1"/>
    <col min="6" max="6" width="6.85546875" style="37" customWidth="1"/>
    <col min="7" max="7" width="5.7109375" style="144" customWidth="1"/>
    <col min="8" max="8" width="6.42578125" style="103" customWidth="1"/>
    <col min="9" max="9" width="6.42578125" style="37" customWidth="1"/>
    <col min="10" max="10" width="3.28515625" style="55" customWidth="1"/>
    <col min="11" max="11" width="6.7109375" style="76" customWidth="1"/>
    <col min="12" max="12" width="7.28515625" style="30" customWidth="1"/>
    <col min="13" max="13" width="9.7109375" style="38" customWidth="1"/>
    <col min="14" max="14" width="7.28515625" style="39" customWidth="1"/>
    <col min="15" max="15" width="12.7109375" style="39" customWidth="1"/>
    <col min="16" max="16" width="9.42578125" style="39" customWidth="1"/>
    <col min="17" max="17" width="7.28515625" style="39" customWidth="1"/>
    <col min="18" max="18" width="8.42578125" style="39" customWidth="1"/>
    <col min="19" max="19" width="7.85546875" style="147" customWidth="1"/>
    <col min="20" max="21" width="9.7109375" style="84" customWidth="1"/>
    <col min="22" max="22" width="5.140625" style="84" customWidth="1"/>
    <col min="23" max="23" width="6.85546875" style="84" customWidth="1"/>
    <col min="24" max="24" width="7.140625" style="55" customWidth="1"/>
    <col min="25" max="25" width="11.85546875" style="55" customWidth="1"/>
    <col min="26" max="26" width="7.42578125" style="55" customWidth="1"/>
    <col min="27" max="27" width="6.85546875" style="55" customWidth="1"/>
    <col min="28" max="28" width="5.42578125" style="55" customWidth="1"/>
    <col min="29" max="29" width="5.85546875" style="55" customWidth="1"/>
    <col min="30" max="264" width="11.42578125" style="55"/>
    <col min="265" max="265" width="3.85546875" style="55" customWidth="1"/>
    <col min="266" max="266" width="49.7109375" style="55" customWidth="1"/>
    <col min="267" max="267" width="29.42578125" style="55" customWidth="1"/>
    <col min="268" max="268" width="6.28515625" style="55" customWidth="1"/>
    <col min="269" max="269" width="4.28515625" style="55" customWidth="1"/>
    <col min="270" max="270" width="6.42578125" style="55" customWidth="1"/>
    <col min="271" max="271" width="3.28515625" style="55" customWidth="1"/>
    <col min="272" max="272" width="6" style="55" customWidth="1"/>
    <col min="273" max="273" width="5.7109375" style="55" bestFit="1" customWidth="1"/>
    <col min="274" max="274" width="7" style="55" customWidth="1"/>
    <col min="275" max="275" width="5.42578125" style="55" customWidth="1"/>
    <col min="276" max="276" width="5" style="55" customWidth="1"/>
    <col min="277" max="277" width="6" style="55" bestFit="1" customWidth="1"/>
    <col min="278" max="278" width="6.140625" style="55" customWidth="1"/>
    <col min="279" max="279" width="16.5703125" style="55" customWidth="1"/>
    <col min="280" max="520" width="11.42578125" style="55"/>
    <col min="521" max="521" width="3.85546875" style="55" customWidth="1"/>
    <col min="522" max="522" width="49.7109375" style="55" customWidth="1"/>
    <col min="523" max="523" width="29.42578125" style="55" customWidth="1"/>
    <col min="524" max="524" width="6.28515625" style="55" customWidth="1"/>
    <col min="525" max="525" width="4.28515625" style="55" customWidth="1"/>
    <col min="526" max="526" width="6.42578125" style="55" customWidth="1"/>
    <col min="527" max="527" width="3.28515625" style="55" customWidth="1"/>
    <col min="528" max="528" width="6" style="55" customWidth="1"/>
    <col min="529" max="529" width="5.7109375" style="55" bestFit="1" customWidth="1"/>
    <col min="530" max="530" width="7" style="55" customWidth="1"/>
    <col min="531" max="531" width="5.42578125" style="55" customWidth="1"/>
    <col min="532" max="532" width="5" style="55" customWidth="1"/>
    <col min="533" max="533" width="6" style="55" bestFit="1" customWidth="1"/>
    <col min="534" max="534" width="6.140625" style="55" customWidth="1"/>
    <col min="535" max="535" width="16.5703125" style="55" customWidth="1"/>
    <col min="536" max="776" width="11.42578125" style="55"/>
    <col min="777" max="777" width="3.85546875" style="55" customWidth="1"/>
    <col min="778" max="778" width="49.7109375" style="55" customWidth="1"/>
    <col min="779" max="779" width="29.42578125" style="55" customWidth="1"/>
    <col min="780" max="780" width="6.28515625" style="55" customWidth="1"/>
    <col min="781" max="781" width="4.28515625" style="55" customWidth="1"/>
    <col min="782" max="782" width="6.42578125" style="55" customWidth="1"/>
    <col min="783" max="783" width="3.28515625" style="55" customWidth="1"/>
    <col min="784" max="784" width="6" style="55" customWidth="1"/>
    <col min="785" max="785" width="5.7109375" style="55" bestFit="1" customWidth="1"/>
    <col min="786" max="786" width="7" style="55" customWidth="1"/>
    <col min="787" max="787" width="5.42578125" style="55" customWidth="1"/>
    <col min="788" max="788" width="5" style="55" customWidth="1"/>
    <col min="789" max="789" width="6" style="55" bestFit="1" customWidth="1"/>
    <col min="790" max="790" width="6.140625" style="55" customWidth="1"/>
    <col min="791" max="791" width="16.5703125" style="55" customWidth="1"/>
    <col min="792" max="1032" width="11.42578125" style="55"/>
    <col min="1033" max="1033" width="3.85546875" style="55" customWidth="1"/>
    <col min="1034" max="1034" width="49.7109375" style="55" customWidth="1"/>
    <col min="1035" max="1035" width="29.42578125" style="55" customWidth="1"/>
    <col min="1036" max="1036" width="6.28515625" style="55" customWidth="1"/>
    <col min="1037" max="1037" width="4.28515625" style="55" customWidth="1"/>
    <col min="1038" max="1038" width="6.42578125" style="55" customWidth="1"/>
    <col min="1039" max="1039" width="3.28515625" style="55" customWidth="1"/>
    <col min="1040" max="1040" width="6" style="55" customWidth="1"/>
    <col min="1041" max="1041" width="5.7109375" style="55" bestFit="1" customWidth="1"/>
    <col min="1042" max="1042" width="7" style="55" customWidth="1"/>
    <col min="1043" max="1043" width="5.42578125" style="55" customWidth="1"/>
    <col min="1044" max="1044" width="5" style="55" customWidth="1"/>
    <col min="1045" max="1045" width="6" style="55" bestFit="1" customWidth="1"/>
    <col min="1046" max="1046" width="6.140625" style="55" customWidth="1"/>
    <col min="1047" max="1047" width="16.5703125" style="55" customWidth="1"/>
    <col min="1048" max="1288" width="11.42578125" style="55"/>
    <col min="1289" max="1289" width="3.85546875" style="55" customWidth="1"/>
    <col min="1290" max="1290" width="49.7109375" style="55" customWidth="1"/>
    <col min="1291" max="1291" width="29.42578125" style="55" customWidth="1"/>
    <col min="1292" max="1292" width="6.28515625" style="55" customWidth="1"/>
    <col min="1293" max="1293" width="4.28515625" style="55" customWidth="1"/>
    <col min="1294" max="1294" width="6.42578125" style="55" customWidth="1"/>
    <col min="1295" max="1295" width="3.28515625" style="55" customWidth="1"/>
    <col min="1296" max="1296" width="6" style="55" customWidth="1"/>
    <col min="1297" max="1297" width="5.7109375" style="55" bestFit="1" customWidth="1"/>
    <col min="1298" max="1298" width="7" style="55" customWidth="1"/>
    <col min="1299" max="1299" width="5.42578125" style="55" customWidth="1"/>
    <col min="1300" max="1300" width="5" style="55" customWidth="1"/>
    <col min="1301" max="1301" width="6" style="55" bestFit="1" customWidth="1"/>
    <col min="1302" max="1302" width="6.140625" style="55" customWidth="1"/>
    <col min="1303" max="1303" width="16.5703125" style="55" customWidth="1"/>
    <col min="1304" max="1544" width="11.42578125" style="55"/>
    <col min="1545" max="1545" width="3.85546875" style="55" customWidth="1"/>
    <col min="1546" max="1546" width="49.7109375" style="55" customWidth="1"/>
    <col min="1547" max="1547" width="29.42578125" style="55" customWidth="1"/>
    <col min="1548" max="1548" width="6.28515625" style="55" customWidth="1"/>
    <col min="1549" max="1549" width="4.28515625" style="55" customWidth="1"/>
    <col min="1550" max="1550" width="6.42578125" style="55" customWidth="1"/>
    <col min="1551" max="1551" width="3.28515625" style="55" customWidth="1"/>
    <col min="1552" max="1552" width="6" style="55" customWidth="1"/>
    <col min="1553" max="1553" width="5.7109375" style="55" bestFit="1" customWidth="1"/>
    <col min="1554" max="1554" width="7" style="55" customWidth="1"/>
    <col min="1555" max="1555" width="5.42578125" style="55" customWidth="1"/>
    <col min="1556" max="1556" width="5" style="55" customWidth="1"/>
    <col min="1557" max="1557" width="6" style="55" bestFit="1" customWidth="1"/>
    <col min="1558" max="1558" width="6.140625" style="55" customWidth="1"/>
    <col min="1559" max="1559" width="16.5703125" style="55" customWidth="1"/>
    <col min="1560" max="1800" width="11.42578125" style="55"/>
    <col min="1801" max="1801" width="3.85546875" style="55" customWidth="1"/>
    <col min="1802" max="1802" width="49.7109375" style="55" customWidth="1"/>
    <col min="1803" max="1803" width="29.42578125" style="55" customWidth="1"/>
    <col min="1804" max="1804" width="6.28515625" style="55" customWidth="1"/>
    <col min="1805" max="1805" width="4.28515625" style="55" customWidth="1"/>
    <col min="1806" max="1806" width="6.42578125" style="55" customWidth="1"/>
    <col min="1807" max="1807" width="3.28515625" style="55" customWidth="1"/>
    <col min="1808" max="1808" width="6" style="55" customWidth="1"/>
    <col min="1809" max="1809" width="5.7109375" style="55" bestFit="1" customWidth="1"/>
    <col min="1810" max="1810" width="7" style="55" customWidth="1"/>
    <col min="1811" max="1811" width="5.42578125" style="55" customWidth="1"/>
    <col min="1812" max="1812" width="5" style="55" customWidth="1"/>
    <col min="1813" max="1813" width="6" style="55" bestFit="1" customWidth="1"/>
    <col min="1814" max="1814" width="6.140625" style="55" customWidth="1"/>
    <col min="1815" max="1815" width="16.5703125" style="55" customWidth="1"/>
    <col min="1816" max="2056" width="11.42578125" style="55"/>
    <col min="2057" max="2057" width="3.85546875" style="55" customWidth="1"/>
    <col min="2058" max="2058" width="49.7109375" style="55" customWidth="1"/>
    <col min="2059" max="2059" width="29.42578125" style="55" customWidth="1"/>
    <col min="2060" max="2060" width="6.28515625" style="55" customWidth="1"/>
    <col min="2061" max="2061" width="4.28515625" style="55" customWidth="1"/>
    <col min="2062" max="2062" width="6.42578125" style="55" customWidth="1"/>
    <col min="2063" max="2063" width="3.28515625" style="55" customWidth="1"/>
    <col min="2064" max="2064" width="6" style="55" customWidth="1"/>
    <col min="2065" max="2065" width="5.7109375" style="55" bestFit="1" customWidth="1"/>
    <col min="2066" max="2066" width="7" style="55" customWidth="1"/>
    <col min="2067" max="2067" width="5.42578125" style="55" customWidth="1"/>
    <col min="2068" max="2068" width="5" style="55" customWidth="1"/>
    <col min="2069" max="2069" width="6" style="55" bestFit="1" customWidth="1"/>
    <col min="2070" max="2070" width="6.140625" style="55" customWidth="1"/>
    <col min="2071" max="2071" width="16.5703125" style="55" customWidth="1"/>
    <col min="2072" max="2312" width="11.42578125" style="55"/>
    <col min="2313" max="2313" width="3.85546875" style="55" customWidth="1"/>
    <col min="2314" max="2314" width="49.7109375" style="55" customWidth="1"/>
    <col min="2315" max="2315" width="29.42578125" style="55" customWidth="1"/>
    <col min="2316" max="2316" width="6.28515625" style="55" customWidth="1"/>
    <col min="2317" max="2317" width="4.28515625" style="55" customWidth="1"/>
    <col min="2318" max="2318" width="6.42578125" style="55" customWidth="1"/>
    <col min="2319" max="2319" width="3.28515625" style="55" customWidth="1"/>
    <col min="2320" max="2320" width="6" style="55" customWidth="1"/>
    <col min="2321" max="2321" width="5.7109375" style="55" bestFit="1" customWidth="1"/>
    <col min="2322" max="2322" width="7" style="55" customWidth="1"/>
    <col min="2323" max="2323" width="5.42578125" style="55" customWidth="1"/>
    <col min="2324" max="2324" width="5" style="55" customWidth="1"/>
    <col min="2325" max="2325" width="6" style="55" bestFit="1" customWidth="1"/>
    <col min="2326" max="2326" width="6.140625" style="55" customWidth="1"/>
    <col min="2327" max="2327" width="16.5703125" style="55" customWidth="1"/>
    <col min="2328" max="2568" width="11.42578125" style="55"/>
    <col min="2569" max="2569" width="3.85546875" style="55" customWidth="1"/>
    <col min="2570" max="2570" width="49.7109375" style="55" customWidth="1"/>
    <col min="2571" max="2571" width="29.42578125" style="55" customWidth="1"/>
    <col min="2572" max="2572" width="6.28515625" style="55" customWidth="1"/>
    <col min="2573" max="2573" width="4.28515625" style="55" customWidth="1"/>
    <col min="2574" max="2574" width="6.42578125" style="55" customWidth="1"/>
    <col min="2575" max="2575" width="3.28515625" style="55" customWidth="1"/>
    <col min="2576" max="2576" width="6" style="55" customWidth="1"/>
    <col min="2577" max="2577" width="5.7109375" style="55" bestFit="1" customWidth="1"/>
    <col min="2578" max="2578" width="7" style="55" customWidth="1"/>
    <col min="2579" max="2579" width="5.42578125" style="55" customWidth="1"/>
    <col min="2580" max="2580" width="5" style="55" customWidth="1"/>
    <col min="2581" max="2581" width="6" style="55" bestFit="1" customWidth="1"/>
    <col min="2582" max="2582" width="6.140625" style="55" customWidth="1"/>
    <col min="2583" max="2583" width="16.5703125" style="55" customWidth="1"/>
    <col min="2584" max="2824" width="11.42578125" style="55"/>
    <col min="2825" max="2825" width="3.85546875" style="55" customWidth="1"/>
    <col min="2826" max="2826" width="49.7109375" style="55" customWidth="1"/>
    <col min="2827" max="2827" width="29.42578125" style="55" customWidth="1"/>
    <col min="2828" max="2828" width="6.28515625" style="55" customWidth="1"/>
    <col min="2829" max="2829" width="4.28515625" style="55" customWidth="1"/>
    <col min="2830" max="2830" width="6.42578125" style="55" customWidth="1"/>
    <col min="2831" max="2831" width="3.28515625" style="55" customWidth="1"/>
    <col min="2832" max="2832" width="6" style="55" customWidth="1"/>
    <col min="2833" max="2833" width="5.7109375" style="55" bestFit="1" customWidth="1"/>
    <col min="2834" max="2834" width="7" style="55" customWidth="1"/>
    <col min="2835" max="2835" width="5.42578125" style="55" customWidth="1"/>
    <col min="2836" max="2836" width="5" style="55" customWidth="1"/>
    <col min="2837" max="2837" width="6" style="55" bestFit="1" customWidth="1"/>
    <col min="2838" max="2838" width="6.140625" style="55" customWidth="1"/>
    <col min="2839" max="2839" width="16.5703125" style="55" customWidth="1"/>
    <col min="2840" max="3080" width="11.42578125" style="55"/>
    <col min="3081" max="3081" width="3.85546875" style="55" customWidth="1"/>
    <col min="3082" max="3082" width="49.7109375" style="55" customWidth="1"/>
    <col min="3083" max="3083" width="29.42578125" style="55" customWidth="1"/>
    <col min="3084" max="3084" width="6.28515625" style="55" customWidth="1"/>
    <col min="3085" max="3085" width="4.28515625" style="55" customWidth="1"/>
    <col min="3086" max="3086" width="6.42578125" style="55" customWidth="1"/>
    <col min="3087" max="3087" width="3.28515625" style="55" customWidth="1"/>
    <col min="3088" max="3088" width="6" style="55" customWidth="1"/>
    <col min="3089" max="3089" width="5.7109375" style="55" bestFit="1" customWidth="1"/>
    <col min="3090" max="3090" width="7" style="55" customWidth="1"/>
    <col min="3091" max="3091" width="5.42578125" style="55" customWidth="1"/>
    <col min="3092" max="3092" width="5" style="55" customWidth="1"/>
    <col min="3093" max="3093" width="6" style="55" bestFit="1" customWidth="1"/>
    <col min="3094" max="3094" width="6.140625" style="55" customWidth="1"/>
    <col min="3095" max="3095" width="16.5703125" style="55" customWidth="1"/>
    <col min="3096" max="3336" width="11.42578125" style="55"/>
    <col min="3337" max="3337" width="3.85546875" style="55" customWidth="1"/>
    <col min="3338" max="3338" width="49.7109375" style="55" customWidth="1"/>
    <col min="3339" max="3339" width="29.42578125" style="55" customWidth="1"/>
    <col min="3340" max="3340" width="6.28515625" style="55" customWidth="1"/>
    <col min="3341" max="3341" width="4.28515625" style="55" customWidth="1"/>
    <col min="3342" max="3342" width="6.42578125" style="55" customWidth="1"/>
    <col min="3343" max="3343" width="3.28515625" style="55" customWidth="1"/>
    <col min="3344" max="3344" width="6" style="55" customWidth="1"/>
    <col min="3345" max="3345" width="5.7109375" style="55" bestFit="1" customWidth="1"/>
    <col min="3346" max="3346" width="7" style="55" customWidth="1"/>
    <col min="3347" max="3347" width="5.42578125" style="55" customWidth="1"/>
    <col min="3348" max="3348" width="5" style="55" customWidth="1"/>
    <col min="3349" max="3349" width="6" style="55" bestFit="1" customWidth="1"/>
    <col min="3350" max="3350" width="6.140625" style="55" customWidth="1"/>
    <col min="3351" max="3351" width="16.5703125" style="55" customWidth="1"/>
    <col min="3352" max="3592" width="11.42578125" style="55"/>
    <col min="3593" max="3593" width="3.85546875" style="55" customWidth="1"/>
    <col min="3594" max="3594" width="49.7109375" style="55" customWidth="1"/>
    <col min="3595" max="3595" width="29.42578125" style="55" customWidth="1"/>
    <col min="3596" max="3596" width="6.28515625" style="55" customWidth="1"/>
    <col min="3597" max="3597" width="4.28515625" style="55" customWidth="1"/>
    <col min="3598" max="3598" width="6.42578125" style="55" customWidth="1"/>
    <col min="3599" max="3599" width="3.28515625" style="55" customWidth="1"/>
    <col min="3600" max="3600" width="6" style="55" customWidth="1"/>
    <col min="3601" max="3601" width="5.7109375" style="55" bestFit="1" customWidth="1"/>
    <col min="3602" max="3602" width="7" style="55" customWidth="1"/>
    <col min="3603" max="3603" width="5.42578125" style="55" customWidth="1"/>
    <col min="3604" max="3604" width="5" style="55" customWidth="1"/>
    <col min="3605" max="3605" width="6" style="55" bestFit="1" customWidth="1"/>
    <col min="3606" max="3606" width="6.140625" style="55" customWidth="1"/>
    <col min="3607" max="3607" width="16.5703125" style="55" customWidth="1"/>
    <col min="3608" max="3848" width="11.42578125" style="55"/>
    <col min="3849" max="3849" width="3.85546875" style="55" customWidth="1"/>
    <col min="3850" max="3850" width="49.7109375" style="55" customWidth="1"/>
    <col min="3851" max="3851" width="29.42578125" style="55" customWidth="1"/>
    <col min="3852" max="3852" width="6.28515625" style="55" customWidth="1"/>
    <col min="3853" max="3853" width="4.28515625" style="55" customWidth="1"/>
    <col min="3854" max="3854" width="6.42578125" style="55" customWidth="1"/>
    <col min="3855" max="3855" width="3.28515625" style="55" customWidth="1"/>
    <col min="3856" max="3856" width="6" style="55" customWidth="1"/>
    <col min="3857" max="3857" width="5.7109375" style="55" bestFit="1" customWidth="1"/>
    <col min="3858" max="3858" width="7" style="55" customWidth="1"/>
    <col min="3859" max="3859" width="5.42578125" style="55" customWidth="1"/>
    <col min="3860" max="3860" width="5" style="55" customWidth="1"/>
    <col min="3861" max="3861" width="6" style="55" bestFit="1" customWidth="1"/>
    <col min="3862" max="3862" width="6.140625" style="55" customWidth="1"/>
    <col min="3863" max="3863" width="16.5703125" style="55" customWidth="1"/>
    <col min="3864" max="4104" width="11.42578125" style="55"/>
    <col min="4105" max="4105" width="3.85546875" style="55" customWidth="1"/>
    <col min="4106" max="4106" width="49.7109375" style="55" customWidth="1"/>
    <col min="4107" max="4107" width="29.42578125" style="55" customWidth="1"/>
    <col min="4108" max="4108" width="6.28515625" style="55" customWidth="1"/>
    <col min="4109" max="4109" width="4.28515625" style="55" customWidth="1"/>
    <col min="4110" max="4110" width="6.42578125" style="55" customWidth="1"/>
    <col min="4111" max="4111" width="3.28515625" style="55" customWidth="1"/>
    <col min="4112" max="4112" width="6" style="55" customWidth="1"/>
    <col min="4113" max="4113" width="5.7109375" style="55" bestFit="1" customWidth="1"/>
    <col min="4114" max="4114" width="7" style="55" customWidth="1"/>
    <col min="4115" max="4115" width="5.42578125" style="55" customWidth="1"/>
    <col min="4116" max="4116" width="5" style="55" customWidth="1"/>
    <col min="4117" max="4117" width="6" style="55" bestFit="1" customWidth="1"/>
    <col min="4118" max="4118" width="6.140625" style="55" customWidth="1"/>
    <col min="4119" max="4119" width="16.5703125" style="55" customWidth="1"/>
    <col min="4120" max="4360" width="11.42578125" style="55"/>
    <col min="4361" max="4361" width="3.85546875" style="55" customWidth="1"/>
    <col min="4362" max="4362" width="49.7109375" style="55" customWidth="1"/>
    <col min="4363" max="4363" width="29.42578125" style="55" customWidth="1"/>
    <col min="4364" max="4364" width="6.28515625" style="55" customWidth="1"/>
    <col min="4365" max="4365" width="4.28515625" style="55" customWidth="1"/>
    <col min="4366" max="4366" width="6.42578125" style="55" customWidth="1"/>
    <col min="4367" max="4367" width="3.28515625" style="55" customWidth="1"/>
    <col min="4368" max="4368" width="6" style="55" customWidth="1"/>
    <col min="4369" max="4369" width="5.7109375" style="55" bestFit="1" customWidth="1"/>
    <col min="4370" max="4370" width="7" style="55" customWidth="1"/>
    <col min="4371" max="4371" width="5.42578125" style="55" customWidth="1"/>
    <col min="4372" max="4372" width="5" style="55" customWidth="1"/>
    <col min="4373" max="4373" width="6" style="55" bestFit="1" customWidth="1"/>
    <col min="4374" max="4374" width="6.140625" style="55" customWidth="1"/>
    <col min="4375" max="4375" width="16.5703125" style="55" customWidth="1"/>
    <col min="4376" max="4616" width="11.42578125" style="55"/>
    <col min="4617" max="4617" width="3.85546875" style="55" customWidth="1"/>
    <col min="4618" max="4618" width="49.7109375" style="55" customWidth="1"/>
    <col min="4619" max="4619" width="29.42578125" style="55" customWidth="1"/>
    <col min="4620" max="4620" width="6.28515625" style="55" customWidth="1"/>
    <col min="4621" max="4621" width="4.28515625" style="55" customWidth="1"/>
    <col min="4622" max="4622" width="6.42578125" style="55" customWidth="1"/>
    <col min="4623" max="4623" width="3.28515625" style="55" customWidth="1"/>
    <col min="4624" max="4624" width="6" style="55" customWidth="1"/>
    <col min="4625" max="4625" width="5.7109375" style="55" bestFit="1" customWidth="1"/>
    <col min="4626" max="4626" width="7" style="55" customWidth="1"/>
    <col min="4627" max="4627" width="5.42578125" style="55" customWidth="1"/>
    <col min="4628" max="4628" width="5" style="55" customWidth="1"/>
    <col min="4629" max="4629" width="6" style="55" bestFit="1" customWidth="1"/>
    <col min="4630" max="4630" width="6.140625" style="55" customWidth="1"/>
    <col min="4631" max="4631" width="16.5703125" style="55" customWidth="1"/>
    <col min="4632" max="4872" width="11.42578125" style="55"/>
    <col min="4873" max="4873" width="3.85546875" style="55" customWidth="1"/>
    <col min="4874" max="4874" width="49.7109375" style="55" customWidth="1"/>
    <col min="4875" max="4875" width="29.42578125" style="55" customWidth="1"/>
    <col min="4876" max="4876" width="6.28515625" style="55" customWidth="1"/>
    <col min="4877" max="4877" width="4.28515625" style="55" customWidth="1"/>
    <col min="4878" max="4878" width="6.42578125" style="55" customWidth="1"/>
    <col min="4879" max="4879" width="3.28515625" style="55" customWidth="1"/>
    <col min="4880" max="4880" width="6" style="55" customWidth="1"/>
    <col min="4881" max="4881" width="5.7109375" style="55" bestFit="1" customWidth="1"/>
    <col min="4882" max="4882" width="7" style="55" customWidth="1"/>
    <col min="4883" max="4883" width="5.42578125" style="55" customWidth="1"/>
    <col min="4884" max="4884" width="5" style="55" customWidth="1"/>
    <col min="4885" max="4885" width="6" style="55" bestFit="1" customWidth="1"/>
    <col min="4886" max="4886" width="6.140625" style="55" customWidth="1"/>
    <col min="4887" max="4887" width="16.5703125" style="55" customWidth="1"/>
    <col min="4888" max="5128" width="11.42578125" style="55"/>
    <col min="5129" max="5129" width="3.85546875" style="55" customWidth="1"/>
    <col min="5130" max="5130" width="49.7109375" style="55" customWidth="1"/>
    <col min="5131" max="5131" width="29.42578125" style="55" customWidth="1"/>
    <col min="5132" max="5132" width="6.28515625" style="55" customWidth="1"/>
    <col min="5133" max="5133" width="4.28515625" style="55" customWidth="1"/>
    <col min="5134" max="5134" width="6.42578125" style="55" customWidth="1"/>
    <col min="5135" max="5135" width="3.28515625" style="55" customWidth="1"/>
    <col min="5136" max="5136" width="6" style="55" customWidth="1"/>
    <col min="5137" max="5137" width="5.7109375" style="55" bestFit="1" customWidth="1"/>
    <col min="5138" max="5138" width="7" style="55" customWidth="1"/>
    <col min="5139" max="5139" width="5.42578125" style="55" customWidth="1"/>
    <col min="5140" max="5140" width="5" style="55" customWidth="1"/>
    <col min="5141" max="5141" width="6" style="55" bestFit="1" customWidth="1"/>
    <col min="5142" max="5142" width="6.140625" style="55" customWidth="1"/>
    <col min="5143" max="5143" width="16.5703125" style="55" customWidth="1"/>
    <col min="5144" max="5384" width="11.42578125" style="55"/>
    <col min="5385" max="5385" width="3.85546875" style="55" customWidth="1"/>
    <col min="5386" max="5386" width="49.7109375" style="55" customWidth="1"/>
    <col min="5387" max="5387" width="29.42578125" style="55" customWidth="1"/>
    <col min="5388" max="5388" width="6.28515625" style="55" customWidth="1"/>
    <col min="5389" max="5389" width="4.28515625" style="55" customWidth="1"/>
    <col min="5390" max="5390" width="6.42578125" style="55" customWidth="1"/>
    <col min="5391" max="5391" width="3.28515625" style="55" customWidth="1"/>
    <col min="5392" max="5392" width="6" style="55" customWidth="1"/>
    <col min="5393" max="5393" width="5.7109375" style="55" bestFit="1" customWidth="1"/>
    <col min="5394" max="5394" width="7" style="55" customWidth="1"/>
    <col min="5395" max="5395" width="5.42578125" style="55" customWidth="1"/>
    <col min="5396" max="5396" width="5" style="55" customWidth="1"/>
    <col min="5397" max="5397" width="6" style="55" bestFit="1" customWidth="1"/>
    <col min="5398" max="5398" width="6.140625" style="55" customWidth="1"/>
    <col min="5399" max="5399" width="16.5703125" style="55" customWidth="1"/>
    <col min="5400" max="5640" width="11.42578125" style="55"/>
    <col min="5641" max="5641" width="3.85546875" style="55" customWidth="1"/>
    <col min="5642" max="5642" width="49.7109375" style="55" customWidth="1"/>
    <col min="5643" max="5643" width="29.42578125" style="55" customWidth="1"/>
    <col min="5644" max="5644" width="6.28515625" style="55" customWidth="1"/>
    <col min="5645" max="5645" width="4.28515625" style="55" customWidth="1"/>
    <col min="5646" max="5646" width="6.42578125" style="55" customWidth="1"/>
    <col min="5647" max="5647" width="3.28515625" style="55" customWidth="1"/>
    <col min="5648" max="5648" width="6" style="55" customWidth="1"/>
    <col min="5649" max="5649" width="5.7109375" style="55" bestFit="1" customWidth="1"/>
    <col min="5650" max="5650" width="7" style="55" customWidth="1"/>
    <col min="5651" max="5651" width="5.42578125" style="55" customWidth="1"/>
    <col min="5652" max="5652" width="5" style="55" customWidth="1"/>
    <col min="5653" max="5653" width="6" style="55" bestFit="1" customWidth="1"/>
    <col min="5654" max="5654" width="6.140625" style="55" customWidth="1"/>
    <col min="5655" max="5655" width="16.5703125" style="55" customWidth="1"/>
    <col min="5656" max="5896" width="11.42578125" style="55"/>
    <col min="5897" max="5897" width="3.85546875" style="55" customWidth="1"/>
    <col min="5898" max="5898" width="49.7109375" style="55" customWidth="1"/>
    <col min="5899" max="5899" width="29.42578125" style="55" customWidth="1"/>
    <col min="5900" max="5900" width="6.28515625" style="55" customWidth="1"/>
    <col min="5901" max="5901" width="4.28515625" style="55" customWidth="1"/>
    <col min="5902" max="5902" width="6.42578125" style="55" customWidth="1"/>
    <col min="5903" max="5903" width="3.28515625" style="55" customWidth="1"/>
    <col min="5904" max="5904" width="6" style="55" customWidth="1"/>
    <col min="5905" max="5905" width="5.7109375" style="55" bestFit="1" customWidth="1"/>
    <col min="5906" max="5906" width="7" style="55" customWidth="1"/>
    <col min="5907" max="5907" width="5.42578125" style="55" customWidth="1"/>
    <col min="5908" max="5908" width="5" style="55" customWidth="1"/>
    <col min="5909" max="5909" width="6" style="55" bestFit="1" customWidth="1"/>
    <col min="5910" max="5910" width="6.140625" style="55" customWidth="1"/>
    <col min="5911" max="5911" width="16.5703125" style="55" customWidth="1"/>
    <col min="5912" max="6152" width="11.42578125" style="55"/>
    <col min="6153" max="6153" width="3.85546875" style="55" customWidth="1"/>
    <col min="6154" max="6154" width="49.7109375" style="55" customWidth="1"/>
    <col min="6155" max="6155" width="29.42578125" style="55" customWidth="1"/>
    <col min="6156" max="6156" width="6.28515625" style="55" customWidth="1"/>
    <col min="6157" max="6157" width="4.28515625" style="55" customWidth="1"/>
    <col min="6158" max="6158" width="6.42578125" style="55" customWidth="1"/>
    <col min="6159" max="6159" width="3.28515625" style="55" customWidth="1"/>
    <col min="6160" max="6160" width="6" style="55" customWidth="1"/>
    <col min="6161" max="6161" width="5.7109375" style="55" bestFit="1" customWidth="1"/>
    <col min="6162" max="6162" width="7" style="55" customWidth="1"/>
    <col min="6163" max="6163" width="5.42578125" style="55" customWidth="1"/>
    <col min="6164" max="6164" width="5" style="55" customWidth="1"/>
    <col min="6165" max="6165" width="6" style="55" bestFit="1" customWidth="1"/>
    <col min="6166" max="6166" width="6.140625" style="55" customWidth="1"/>
    <col min="6167" max="6167" width="16.5703125" style="55" customWidth="1"/>
    <col min="6168" max="6408" width="11.42578125" style="55"/>
    <col min="6409" max="6409" width="3.85546875" style="55" customWidth="1"/>
    <col min="6410" max="6410" width="49.7109375" style="55" customWidth="1"/>
    <col min="6411" max="6411" width="29.42578125" style="55" customWidth="1"/>
    <col min="6412" max="6412" width="6.28515625" style="55" customWidth="1"/>
    <col min="6413" max="6413" width="4.28515625" style="55" customWidth="1"/>
    <col min="6414" max="6414" width="6.42578125" style="55" customWidth="1"/>
    <col min="6415" max="6415" width="3.28515625" style="55" customWidth="1"/>
    <col min="6416" max="6416" width="6" style="55" customWidth="1"/>
    <col min="6417" max="6417" width="5.7109375" style="55" bestFit="1" customWidth="1"/>
    <col min="6418" max="6418" width="7" style="55" customWidth="1"/>
    <col min="6419" max="6419" width="5.42578125" style="55" customWidth="1"/>
    <col min="6420" max="6420" width="5" style="55" customWidth="1"/>
    <col min="6421" max="6421" width="6" style="55" bestFit="1" customWidth="1"/>
    <col min="6422" max="6422" width="6.140625" style="55" customWidth="1"/>
    <col min="6423" max="6423" width="16.5703125" style="55" customWidth="1"/>
    <col min="6424" max="6664" width="11.42578125" style="55"/>
    <col min="6665" max="6665" width="3.85546875" style="55" customWidth="1"/>
    <col min="6666" max="6666" width="49.7109375" style="55" customWidth="1"/>
    <col min="6667" max="6667" width="29.42578125" style="55" customWidth="1"/>
    <col min="6668" max="6668" width="6.28515625" style="55" customWidth="1"/>
    <col min="6669" max="6669" width="4.28515625" style="55" customWidth="1"/>
    <col min="6670" max="6670" width="6.42578125" style="55" customWidth="1"/>
    <col min="6671" max="6671" width="3.28515625" style="55" customWidth="1"/>
    <col min="6672" max="6672" width="6" style="55" customWidth="1"/>
    <col min="6673" max="6673" width="5.7109375" style="55" bestFit="1" customWidth="1"/>
    <col min="6674" max="6674" width="7" style="55" customWidth="1"/>
    <col min="6675" max="6675" width="5.42578125" style="55" customWidth="1"/>
    <col min="6676" max="6676" width="5" style="55" customWidth="1"/>
    <col min="6677" max="6677" width="6" style="55" bestFit="1" customWidth="1"/>
    <col min="6678" max="6678" width="6.140625" style="55" customWidth="1"/>
    <col min="6679" max="6679" width="16.5703125" style="55" customWidth="1"/>
    <col min="6680" max="6920" width="11.42578125" style="55"/>
    <col min="6921" max="6921" width="3.85546875" style="55" customWidth="1"/>
    <col min="6922" max="6922" width="49.7109375" style="55" customWidth="1"/>
    <col min="6923" max="6923" width="29.42578125" style="55" customWidth="1"/>
    <col min="6924" max="6924" width="6.28515625" style="55" customWidth="1"/>
    <col min="6925" max="6925" width="4.28515625" style="55" customWidth="1"/>
    <col min="6926" max="6926" width="6.42578125" style="55" customWidth="1"/>
    <col min="6927" max="6927" width="3.28515625" style="55" customWidth="1"/>
    <col min="6928" max="6928" width="6" style="55" customWidth="1"/>
    <col min="6929" max="6929" width="5.7109375" style="55" bestFit="1" customWidth="1"/>
    <col min="6930" max="6930" width="7" style="55" customWidth="1"/>
    <col min="6931" max="6931" width="5.42578125" style="55" customWidth="1"/>
    <col min="6932" max="6932" width="5" style="55" customWidth="1"/>
    <col min="6933" max="6933" width="6" style="55" bestFit="1" customWidth="1"/>
    <col min="6934" max="6934" width="6.140625" style="55" customWidth="1"/>
    <col min="6935" max="6935" width="16.5703125" style="55" customWidth="1"/>
    <col min="6936" max="7176" width="11.42578125" style="55"/>
    <col min="7177" max="7177" width="3.85546875" style="55" customWidth="1"/>
    <col min="7178" max="7178" width="49.7109375" style="55" customWidth="1"/>
    <col min="7179" max="7179" width="29.42578125" style="55" customWidth="1"/>
    <col min="7180" max="7180" width="6.28515625" style="55" customWidth="1"/>
    <col min="7181" max="7181" width="4.28515625" style="55" customWidth="1"/>
    <col min="7182" max="7182" width="6.42578125" style="55" customWidth="1"/>
    <col min="7183" max="7183" width="3.28515625" style="55" customWidth="1"/>
    <col min="7184" max="7184" width="6" style="55" customWidth="1"/>
    <col min="7185" max="7185" width="5.7109375" style="55" bestFit="1" customWidth="1"/>
    <col min="7186" max="7186" width="7" style="55" customWidth="1"/>
    <col min="7187" max="7187" width="5.42578125" style="55" customWidth="1"/>
    <col min="7188" max="7188" width="5" style="55" customWidth="1"/>
    <col min="7189" max="7189" width="6" style="55" bestFit="1" customWidth="1"/>
    <col min="7190" max="7190" width="6.140625" style="55" customWidth="1"/>
    <col min="7191" max="7191" width="16.5703125" style="55" customWidth="1"/>
    <col min="7192" max="7432" width="11.42578125" style="55"/>
    <col min="7433" max="7433" width="3.85546875" style="55" customWidth="1"/>
    <col min="7434" max="7434" width="49.7109375" style="55" customWidth="1"/>
    <col min="7435" max="7435" width="29.42578125" style="55" customWidth="1"/>
    <col min="7436" max="7436" width="6.28515625" style="55" customWidth="1"/>
    <col min="7437" max="7437" width="4.28515625" style="55" customWidth="1"/>
    <col min="7438" max="7438" width="6.42578125" style="55" customWidth="1"/>
    <col min="7439" max="7439" width="3.28515625" style="55" customWidth="1"/>
    <col min="7440" max="7440" width="6" style="55" customWidth="1"/>
    <col min="7441" max="7441" width="5.7109375" style="55" bestFit="1" customWidth="1"/>
    <col min="7442" max="7442" width="7" style="55" customWidth="1"/>
    <col min="7443" max="7443" width="5.42578125" style="55" customWidth="1"/>
    <col min="7444" max="7444" width="5" style="55" customWidth="1"/>
    <col min="7445" max="7445" width="6" style="55" bestFit="1" customWidth="1"/>
    <col min="7446" max="7446" width="6.140625" style="55" customWidth="1"/>
    <col min="7447" max="7447" width="16.5703125" style="55" customWidth="1"/>
    <col min="7448" max="7688" width="11.42578125" style="55"/>
    <col min="7689" max="7689" width="3.85546875" style="55" customWidth="1"/>
    <col min="7690" max="7690" width="49.7109375" style="55" customWidth="1"/>
    <col min="7691" max="7691" width="29.42578125" style="55" customWidth="1"/>
    <col min="7692" max="7692" width="6.28515625" style="55" customWidth="1"/>
    <col min="7693" max="7693" width="4.28515625" style="55" customWidth="1"/>
    <col min="7694" max="7694" width="6.42578125" style="55" customWidth="1"/>
    <col min="7695" max="7695" width="3.28515625" style="55" customWidth="1"/>
    <col min="7696" max="7696" width="6" style="55" customWidth="1"/>
    <col min="7697" max="7697" width="5.7109375" style="55" bestFit="1" customWidth="1"/>
    <col min="7698" max="7698" width="7" style="55" customWidth="1"/>
    <col min="7699" max="7699" width="5.42578125" style="55" customWidth="1"/>
    <col min="7700" max="7700" width="5" style="55" customWidth="1"/>
    <col min="7701" max="7701" width="6" style="55" bestFit="1" customWidth="1"/>
    <col min="7702" max="7702" width="6.140625" style="55" customWidth="1"/>
    <col min="7703" max="7703" width="16.5703125" style="55" customWidth="1"/>
    <col min="7704" max="7944" width="11.42578125" style="55"/>
    <col min="7945" max="7945" width="3.85546875" style="55" customWidth="1"/>
    <col min="7946" max="7946" width="49.7109375" style="55" customWidth="1"/>
    <col min="7947" max="7947" width="29.42578125" style="55" customWidth="1"/>
    <col min="7948" max="7948" width="6.28515625" style="55" customWidth="1"/>
    <col min="7949" max="7949" width="4.28515625" style="55" customWidth="1"/>
    <col min="7950" max="7950" width="6.42578125" style="55" customWidth="1"/>
    <col min="7951" max="7951" width="3.28515625" style="55" customWidth="1"/>
    <col min="7952" max="7952" width="6" style="55" customWidth="1"/>
    <col min="7953" max="7953" width="5.7109375" style="55" bestFit="1" customWidth="1"/>
    <col min="7954" max="7954" width="7" style="55" customWidth="1"/>
    <col min="7955" max="7955" width="5.42578125" style="55" customWidth="1"/>
    <col min="7956" max="7956" width="5" style="55" customWidth="1"/>
    <col min="7957" max="7957" width="6" style="55" bestFit="1" customWidth="1"/>
    <col min="7958" max="7958" width="6.140625" style="55" customWidth="1"/>
    <col min="7959" max="7959" width="16.5703125" style="55" customWidth="1"/>
    <col min="7960" max="8200" width="11.42578125" style="55"/>
    <col min="8201" max="8201" width="3.85546875" style="55" customWidth="1"/>
    <col min="8202" max="8202" width="49.7109375" style="55" customWidth="1"/>
    <col min="8203" max="8203" width="29.42578125" style="55" customWidth="1"/>
    <col min="8204" max="8204" width="6.28515625" style="55" customWidth="1"/>
    <col min="8205" max="8205" width="4.28515625" style="55" customWidth="1"/>
    <col min="8206" max="8206" width="6.42578125" style="55" customWidth="1"/>
    <col min="8207" max="8207" width="3.28515625" style="55" customWidth="1"/>
    <col min="8208" max="8208" width="6" style="55" customWidth="1"/>
    <col min="8209" max="8209" width="5.7109375" style="55" bestFit="1" customWidth="1"/>
    <col min="8210" max="8210" width="7" style="55" customWidth="1"/>
    <col min="8211" max="8211" width="5.42578125" style="55" customWidth="1"/>
    <col min="8212" max="8212" width="5" style="55" customWidth="1"/>
    <col min="8213" max="8213" width="6" style="55" bestFit="1" customWidth="1"/>
    <col min="8214" max="8214" width="6.140625" style="55" customWidth="1"/>
    <col min="8215" max="8215" width="16.5703125" style="55" customWidth="1"/>
    <col min="8216" max="8456" width="11.42578125" style="55"/>
    <col min="8457" max="8457" width="3.85546875" style="55" customWidth="1"/>
    <col min="8458" max="8458" width="49.7109375" style="55" customWidth="1"/>
    <col min="8459" max="8459" width="29.42578125" style="55" customWidth="1"/>
    <col min="8460" max="8460" width="6.28515625" style="55" customWidth="1"/>
    <col min="8461" max="8461" width="4.28515625" style="55" customWidth="1"/>
    <col min="8462" max="8462" width="6.42578125" style="55" customWidth="1"/>
    <col min="8463" max="8463" width="3.28515625" style="55" customWidth="1"/>
    <col min="8464" max="8464" width="6" style="55" customWidth="1"/>
    <col min="8465" max="8465" width="5.7109375" style="55" bestFit="1" customWidth="1"/>
    <col min="8466" max="8466" width="7" style="55" customWidth="1"/>
    <col min="8467" max="8467" width="5.42578125" style="55" customWidth="1"/>
    <col min="8468" max="8468" width="5" style="55" customWidth="1"/>
    <col min="8469" max="8469" width="6" style="55" bestFit="1" customWidth="1"/>
    <col min="8470" max="8470" width="6.140625" style="55" customWidth="1"/>
    <col min="8471" max="8471" width="16.5703125" style="55" customWidth="1"/>
    <col min="8472" max="8712" width="11.42578125" style="55"/>
    <col min="8713" max="8713" width="3.85546875" style="55" customWidth="1"/>
    <col min="8714" max="8714" width="49.7109375" style="55" customWidth="1"/>
    <col min="8715" max="8715" width="29.42578125" style="55" customWidth="1"/>
    <col min="8716" max="8716" width="6.28515625" style="55" customWidth="1"/>
    <col min="8717" max="8717" width="4.28515625" style="55" customWidth="1"/>
    <col min="8718" max="8718" width="6.42578125" style="55" customWidth="1"/>
    <col min="8719" max="8719" width="3.28515625" style="55" customWidth="1"/>
    <col min="8720" max="8720" width="6" style="55" customWidth="1"/>
    <col min="8721" max="8721" width="5.7109375" style="55" bestFit="1" customWidth="1"/>
    <col min="8722" max="8722" width="7" style="55" customWidth="1"/>
    <col min="8723" max="8723" width="5.42578125" style="55" customWidth="1"/>
    <col min="8724" max="8724" width="5" style="55" customWidth="1"/>
    <col min="8725" max="8725" width="6" style="55" bestFit="1" customWidth="1"/>
    <col min="8726" max="8726" width="6.140625" style="55" customWidth="1"/>
    <col min="8727" max="8727" width="16.5703125" style="55" customWidth="1"/>
    <col min="8728" max="8968" width="11.42578125" style="55"/>
    <col min="8969" max="8969" width="3.85546875" style="55" customWidth="1"/>
    <col min="8970" max="8970" width="49.7109375" style="55" customWidth="1"/>
    <col min="8971" max="8971" width="29.42578125" style="55" customWidth="1"/>
    <col min="8972" max="8972" width="6.28515625" style="55" customWidth="1"/>
    <col min="8973" max="8973" width="4.28515625" style="55" customWidth="1"/>
    <col min="8974" max="8974" width="6.42578125" style="55" customWidth="1"/>
    <col min="8975" max="8975" width="3.28515625" style="55" customWidth="1"/>
    <col min="8976" max="8976" width="6" style="55" customWidth="1"/>
    <col min="8977" max="8977" width="5.7109375" style="55" bestFit="1" customWidth="1"/>
    <col min="8978" max="8978" width="7" style="55" customWidth="1"/>
    <col min="8979" max="8979" width="5.42578125" style="55" customWidth="1"/>
    <col min="8980" max="8980" width="5" style="55" customWidth="1"/>
    <col min="8981" max="8981" width="6" style="55" bestFit="1" customWidth="1"/>
    <col min="8982" max="8982" width="6.140625" style="55" customWidth="1"/>
    <col min="8983" max="8983" width="16.5703125" style="55" customWidth="1"/>
    <col min="8984" max="9224" width="11.42578125" style="55"/>
    <col min="9225" max="9225" width="3.85546875" style="55" customWidth="1"/>
    <col min="9226" max="9226" width="49.7109375" style="55" customWidth="1"/>
    <col min="9227" max="9227" width="29.42578125" style="55" customWidth="1"/>
    <col min="9228" max="9228" width="6.28515625" style="55" customWidth="1"/>
    <col min="9229" max="9229" width="4.28515625" style="55" customWidth="1"/>
    <col min="9230" max="9230" width="6.42578125" style="55" customWidth="1"/>
    <col min="9231" max="9231" width="3.28515625" style="55" customWidth="1"/>
    <col min="9232" max="9232" width="6" style="55" customWidth="1"/>
    <col min="9233" max="9233" width="5.7109375" style="55" bestFit="1" customWidth="1"/>
    <col min="9234" max="9234" width="7" style="55" customWidth="1"/>
    <col min="9235" max="9235" width="5.42578125" style="55" customWidth="1"/>
    <col min="9236" max="9236" width="5" style="55" customWidth="1"/>
    <col min="9237" max="9237" width="6" style="55" bestFit="1" customWidth="1"/>
    <col min="9238" max="9238" width="6.140625" style="55" customWidth="1"/>
    <col min="9239" max="9239" width="16.5703125" style="55" customWidth="1"/>
    <col min="9240" max="9480" width="11.42578125" style="55"/>
    <col min="9481" max="9481" width="3.85546875" style="55" customWidth="1"/>
    <col min="9482" max="9482" width="49.7109375" style="55" customWidth="1"/>
    <col min="9483" max="9483" width="29.42578125" style="55" customWidth="1"/>
    <col min="9484" max="9484" width="6.28515625" style="55" customWidth="1"/>
    <col min="9485" max="9485" width="4.28515625" style="55" customWidth="1"/>
    <col min="9486" max="9486" width="6.42578125" style="55" customWidth="1"/>
    <col min="9487" max="9487" width="3.28515625" style="55" customWidth="1"/>
    <col min="9488" max="9488" width="6" style="55" customWidth="1"/>
    <col min="9489" max="9489" width="5.7109375" style="55" bestFit="1" customWidth="1"/>
    <col min="9490" max="9490" width="7" style="55" customWidth="1"/>
    <col min="9491" max="9491" width="5.42578125" style="55" customWidth="1"/>
    <col min="9492" max="9492" width="5" style="55" customWidth="1"/>
    <col min="9493" max="9493" width="6" style="55" bestFit="1" customWidth="1"/>
    <col min="9494" max="9494" width="6.140625" style="55" customWidth="1"/>
    <col min="9495" max="9495" width="16.5703125" style="55" customWidth="1"/>
    <col min="9496" max="9736" width="11.42578125" style="55"/>
    <col min="9737" max="9737" width="3.85546875" style="55" customWidth="1"/>
    <col min="9738" max="9738" width="49.7109375" style="55" customWidth="1"/>
    <col min="9739" max="9739" width="29.42578125" style="55" customWidth="1"/>
    <col min="9740" max="9740" width="6.28515625" style="55" customWidth="1"/>
    <col min="9741" max="9741" width="4.28515625" style="55" customWidth="1"/>
    <col min="9742" max="9742" width="6.42578125" style="55" customWidth="1"/>
    <col min="9743" max="9743" width="3.28515625" style="55" customWidth="1"/>
    <col min="9744" max="9744" width="6" style="55" customWidth="1"/>
    <col min="9745" max="9745" width="5.7109375" style="55" bestFit="1" customWidth="1"/>
    <col min="9746" max="9746" width="7" style="55" customWidth="1"/>
    <col min="9747" max="9747" width="5.42578125" style="55" customWidth="1"/>
    <col min="9748" max="9748" width="5" style="55" customWidth="1"/>
    <col min="9749" max="9749" width="6" style="55" bestFit="1" customWidth="1"/>
    <col min="9750" max="9750" width="6.140625" style="55" customWidth="1"/>
    <col min="9751" max="9751" width="16.5703125" style="55" customWidth="1"/>
    <col min="9752" max="9992" width="11.42578125" style="55"/>
    <col min="9993" max="9993" width="3.85546875" style="55" customWidth="1"/>
    <col min="9994" max="9994" width="49.7109375" style="55" customWidth="1"/>
    <col min="9995" max="9995" width="29.42578125" style="55" customWidth="1"/>
    <col min="9996" max="9996" width="6.28515625" style="55" customWidth="1"/>
    <col min="9997" max="9997" width="4.28515625" style="55" customWidth="1"/>
    <col min="9998" max="9998" width="6.42578125" style="55" customWidth="1"/>
    <col min="9999" max="9999" width="3.28515625" style="55" customWidth="1"/>
    <col min="10000" max="10000" width="6" style="55" customWidth="1"/>
    <col min="10001" max="10001" width="5.7109375" style="55" bestFit="1" customWidth="1"/>
    <col min="10002" max="10002" width="7" style="55" customWidth="1"/>
    <col min="10003" max="10003" width="5.42578125" style="55" customWidth="1"/>
    <col min="10004" max="10004" width="5" style="55" customWidth="1"/>
    <col min="10005" max="10005" width="6" style="55" bestFit="1" customWidth="1"/>
    <col min="10006" max="10006" width="6.140625" style="55" customWidth="1"/>
    <col min="10007" max="10007" width="16.5703125" style="55" customWidth="1"/>
    <col min="10008" max="10248" width="11.42578125" style="55"/>
    <col min="10249" max="10249" width="3.85546875" style="55" customWidth="1"/>
    <col min="10250" max="10250" width="49.7109375" style="55" customWidth="1"/>
    <col min="10251" max="10251" width="29.42578125" style="55" customWidth="1"/>
    <col min="10252" max="10252" width="6.28515625" style="55" customWidth="1"/>
    <col min="10253" max="10253" width="4.28515625" style="55" customWidth="1"/>
    <col min="10254" max="10254" width="6.42578125" style="55" customWidth="1"/>
    <col min="10255" max="10255" width="3.28515625" style="55" customWidth="1"/>
    <col min="10256" max="10256" width="6" style="55" customWidth="1"/>
    <col min="10257" max="10257" width="5.7109375" style="55" bestFit="1" customWidth="1"/>
    <col min="10258" max="10258" width="7" style="55" customWidth="1"/>
    <col min="10259" max="10259" width="5.42578125" style="55" customWidth="1"/>
    <col min="10260" max="10260" width="5" style="55" customWidth="1"/>
    <col min="10261" max="10261" width="6" style="55" bestFit="1" customWidth="1"/>
    <col min="10262" max="10262" width="6.140625" style="55" customWidth="1"/>
    <col min="10263" max="10263" width="16.5703125" style="55" customWidth="1"/>
    <col min="10264" max="10504" width="11.42578125" style="55"/>
    <col min="10505" max="10505" width="3.85546875" style="55" customWidth="1"/>
    <col min="10506" max="10506" width="49.7109375" style="55" customWidth="1"/>
    <col min="10507" max="10507" width="29.42578125" style="55" customWidth="1"/>
    <col min="10508" max="10508" width="6.28515625" style="55" customWidth="1"/>
    <col min="10509" max="10509" width="4.28515625" style="55" customWidth="1"/>
    <col min="10510" max="10510" width="6.42578125" style="55" customWidth="1"/>
    <col min="10511" max="10511" width="3.28515625" style="55" customWidth="1"/>
    <col min="10512" max="10512" width="6" style="55" customWidth="1"/>
    <col min="10513" max="10513" width="5.7109375" style="55" bestFit="1" customWidth="1"/>
    <col min="10514" max="10514" width="7" style="55" customWidth="1"/>
    <col min="10515" max="10515" width="5.42578125" style="55" customWidth="1"/>
    <col min="10516" max="10516" width="5" style="55" customWidth="1"/>
    <col min="10517" max="10517" width="6" style="55" bestFit="1" customWidth="1"/>
    <col min="10518" max="10518" width="6.140625" style="55" customWidth="1"/>
    <col min="10519" max="10519" width="16.5703125" style="55" customWidth="1"/>
    <col min="10520" max="10760" width="11.42578125" style="55"/>
    <col min="10761" max="10761" width="3.85546875" style="55" customWidth="1"/>
    <col min="10762" max="10762" width="49.7109375" style="55" customWidth="1"/>
    <col min="10763" max="10763" width="29.42578125" style="55" customWidth="1"/>
    <col min="10764" max="10764" width="6.28515625" style="55" customWidth="1"/>
    <col min="10765" max="10765" width="4.28515625" style="55" customWidth="1"/>
    <col min="10766" max="10766" width="6.42578125" style="55" customWidth="1"/>
    <col min="10767" max="10767" width="3.28515625" style="55" customWidth="1"/>
    <col min="10768" max="10768" width="6" style="55" customWidth="1"/>
    <col min="10769" max="10769" width="5.7109375" style="55" bestFit="1" customWidth="1"/>
    <col min="10770" max="10770" width="7" style="55" customWidth="1"/>
    <col min="10771" max="10771" width="5.42578125" style="55" customWidth="1"/>
    <col min="10772" max="10772" width="5" style="55" customWidth="1"/>
    <col min="10773" max="10773" width="6" style="55" bestFit="1" customWidth="1"/>
    <col min="10774" max="10774" width="6.140625" style="55" customWidth="1"/>
    <col min="10775" max="10775" width="16.5703125" style="55" customWidth="1"/>
    <col min="10776" max="11016" width="11.42578125" style="55"/>
    <col min="11017" max="11017" width="3.85546875" style="55" customWidth="1"/>
    <col min="11018" max="11018" width="49.7109375" style="55" customWidth="1"/>
    <col min="11019" max="11019" width="29.42578125" style="55" customWidth="1"/>
    <col min="11020" max="11020" width="6.28515625" style="55" customWidth="1"/>
    <col min="11021" max="11021" width="4.28515625" style="55" customWidth="1"/>
    <col min="11022" max="11022" width="6.42578125" style="55" customWidth="1"/>
    <col min="11023" max="11023" width="3.28515625" style="55" customWidth="1"/>
    <col min="11024" max="11024" width="6" style="55" customWidth="1"/>
    <col min="11025" max="11025" width="5.7109375" style="55" bestFit="1" customWidth="1"/>
    <col min="11026" max="11026" width="7" style="55" customWidth="1"/>
    <col min="11027" max="11027" width="5.42578125" style="55" customWidth="1"/>
    <col min="11028" max="11028" width="5" style="55" customWidth="1"/>
    <col min="11029" max="11029" width="6" style="55" bestFit="1" customWidth="1"/>
    <col min="11030" max="11030" width="6.140625" style="55" customWidth="1"/>
    <col min="11031" max="11031" width="16.5703125" style="55" customWidth="1"/>
    <col min="11032" max="11272" width="11.42578125" style="55"/>
    <col min="11273" max="11273" width="3.85546875" style="55" customWidth="1"/>
    <col min="11274" max="11274" width="49.7109375" style="55" customWidth="1"/>
    <col min="11275" max="11275" width="29.42578125" style="55" customWidth="1"/>
    <col min="11276" max="11276" width="6.28515625" style="55" customWidth="1"/>
    <col min="11277" max="11277" width="4.28515625" style="55" customWidth="1"/>
    <col min="11278" max="11278" width="6.42578125" style="55" customWidth="1"/>
    <col min="11279" max="11279" width="3.28515625" style="55" customWidth="1"/>
    <col min="11280" max="11280" width="6" style="55" customWidth="1"/>
    <col min="11281" max="11281" width="5.7109375" style="55" bestFit="1" customWidth="1"/>
    <col min="11282" max="11282" width="7" style="55" customWidth="1"/>
    <col min="11283" max="11283" width="5.42578125" style="55" customWidth="1"/>
    <col min="11284" max="11284" width="5" style="55" customWidth="1"/>
    <col min="11285" max="11285" width="6" style="55" bestFit="1" customWidth="1"/>
    <col min="11286" max="11286" width="6.140625" style="55" customWidth="1"/>
    <col min="11287" max="11287" width="16.5703125" style="55" customWidth="1"/>
    <col min="11288" max="11528" width="11.42578125" style="55"/>
    <col min="11529" max="11529" width="3.85546875" style="55" customWidth="1"/>
    <col min="11530" max="11530" width="49.7109375" style="55" customWidth="1"/>
    <col min="11531" max="11531" width="29.42578125" style="55" customWidth="1"/>
    <col min="11532" max="11532" width="6.28515625" style="55" customWidth="1"/>
    <col min="11533" max="11533" width="4.28515625" style="55" customWidth="1"/>
    <col min="11534" max="11534" width="6.42578125" style="55" customWidth="1"/>
    <col min="11535" max="11535" width="3.28515625" style="55" customWidth="1"/>
    <col min="11536" max="11536" width="6" style="55" customWidth="1"/>
    <col min="11537" max="11537" width="5.7109375" style="55" bestFit="1" customWidth="1"/>
    <col min="11538" max="11538" width="7" style="55" customWidth="1"/>
    <col min="11539" max="11539" width="5.42578125" style="55" customWidth="1"/>
    <col min="11540" max="11540" width="5" style="55" customWidth="1"/>
    <col min="11541" max="11541" width="6" style="55" bestFit="1" customWidth="1"/>
    <col min="11542" max="11542" width="6.140625" style="55" customWidth="1"/>
    <col min="11543" max="11543" width="16.5703125" style="55" customWidth="1"/>
    <col min="11544" max="11784" width="11.42578125" style="55"/>
    <col min="11785" max="11785" width="3.85546875" style="55" customWidth="1"/>
    <col min="11786" max="11786" width="49.7109375" style="55" customWidth="1"/>
    <col min="11787" max="11787" width="29.42578125" style="55" customWidth="1"/>
    <col min="11788" max="11788" width="6.28515625" style="55" customWidth="1"/>
    <col min="11789" max="11789" width="4.28515625" style="55" customWidth="1"/>
    <col min="11790" max="11790" width="6.42578125" style="55" customWidth="1"/>
    <col min="11791" max="11791" width="3.28515625" style="55" customWidth="1"/>
    <col min="11792" max="11792" width="6" style="55" customWidth="1"/>
    <col min="11793" max="11793" width="5.7109375" style="55" bestFit="1" customWidth="1"/>
    <col min="11794" max="11794" width="7" style="55" customWidth="1"/>
    <col min="11795" max="11795" width="5.42578125" style="55" customWidth="1"/>
    <col min="11796" max="11796" width="5" style="55" customWidth="1"/>
    <col min="11797" max="11797" width="6" style="55" bestFit="1" customWidth="1"/>
    <col min="11798" max="11798" width="6.140625" style="55" customWidth="1"/>
    <col min="11799" max="11799" width="16.5703125" style="55" customWidth="1"/>
    <col min="11800" max="12040" width="11.42578125" style="55"/>
    <col min="12041" max="12041" width="3.85546875" style="55" customWidth="1"/>
    <col min="12042" max="12042" width="49.7109375" style="55" customWidth="1"/>
    <col min="12043" max="12043" width="29.42578125" style="55" customWidth="1"/>
    <col min="12044" max="12044" width="6.28515625" style="55" customWidth="1"/>
    <col min="12045" max="12045" width="4.28515625" style="55" customWidth="1"/>
    <col min="12046" max="12046" width="6.42578125" style="55" customWidth="1"/>
    <col min="12047" max="12047" width="3.28515625" style="55" customWidth="1"/>
    <col min="12048" max="12048" width="6" style="55" customWidth="1"/>
    <col min="12049" max="12049" width="5.7109375" style="55" bestFit="1" customWidth="1"/>
    <col min="12050" max="12050" width="7" style="55" customWidth="1"/>
    <col min="12051" max="12051" width="5.42578125" style="55" customWidth="1"/>
    <col min="12052" max="12052" width="5" style="55" customWidth="1"/>
    <col min="12053" max="12053" width="6" style="55" bestFit="1" customWidth="1"/>
    <col min="12054" max="12054" width="6.140625" style="55" customWidth="1"/>
    <col min="12055" max="12055" width="16.5703125" style="55" customWidth="1"/>
    <col min="12056" max="12296" width="11.42578125" style="55"/>
    <col min="12297" max="12297" width="3.85546875" style="55" customWidth="1"/>
    <col min="12298" max="12298" width="49.7109375" style="55" customWidth="1"/>
    <col min="12299" max="12299" width="29.42578125" style="55" customWidth="1"/>
    <col min="12300" max="12300" width="6.28515625" style="55" customWidth="1"/>
    <col min="12301" max="12301" width="4.28515625" style="55" customWidth="1"/>
    <col min="12302" max="12302" width="6.42578125" style="55" customWidth="1"/>
    <col min="12303" max="12303" width="3.28515625" style="55" customWidth="1"/>
    <col min="12304" max="12304" width="6" style="55" customWidth="1"/>
    <col min="12305" max="12305" width="5.7109375" style="55" bestFit="1" customWidth="1"/>
    <col min="12306" max="12306" width="7" style="55" customWidth="1"/>
    <col min="12307" max="12307" width="5.42578125" style="55" customWidth="1"/>
    <col min="12308" max="12308" width="5" style="55" customWidth="1"/>
    <col min="12309" max="12309" width="6" style="55" bestFit="1" customWidth="1"/>
    <col min="12310" max="12310" width="6.140625" style="55" customWidth="1"/>
    <col min="12311" max="12311" width="16.5703125" style="55" customWidth="1"/>
    <col min="12312" max="12552" width="11.42578125" style="55"/>
    <col min="12553" max="12553" width="3.85546875" style="55" customWidth="1"/>
    <col min="12554" max="12554" width="49.7109375" style="55" customWidth="1"/>
    <col min="12555" max="12555" width="29.42578125" style="55" customWidth="1"/>
    <col min="12556" max="12556" width="6.28515625" style="55" customWidth="1"/>
    <col min="12557" max="12557" width="4.28515625" style="55" customWidth="1"/>
    <col min="12558" max="12558" width="6.42578125" style="55" customWidth="1"/>
    <col min="12559" max="12559" width="3.28515625" style="55" customWidth="1"/>
    <col min="12560" max="12560" width="6" style="55" customWidth="1"/>
    <col min="12561" max="12561" width="5.7109375" style="55" bestFit="1" customWidth="1"/>
    <col min="12562" max="12562" width="7" style="55" customWidth="1"/>
    <col min="12563" max="12563" width="5.42578125" style="55" customWidth="1"/>
    <col min="12564" max="12564" width="5" style="55" customWidth="1"/>
    <col min="12565" max="12565" width="6" style="55" bestFit="1" customWidth="1"/>
    <col min="12566" max="12566" width="6.140625" style="55" customWidth="1"/>
    <col min="12567" max="12567" width="16.5703125" style="55" customWidth="1"/>
    <col min="12568" max="12808" width="11.42578125" style="55"/>
    <col min="12809" max="12809" width="3.85546875" style="55" customWidth="1"/>
    <col min="12810" max="12810" width="49.7109375" style="55" customWidth="1"/>
    <col min="12811" max="12811" width="29.42578125" style="55" customWidth="1"/>
    <col min="12812" max="12812" width="6.28515625" style="55" customWidth="1"/>
    <col min="12813" max="12813" width="4.28515625" style="55" customWidth="1"/>
    <col min="12814" max="12814" width="6.42578125" style="55" customWidth="1"/>
    <col min="12815" max="12815" width="3.28515625" style="55" customWidth="1"/>
    <col min="12816" max="12816" width="6" style="55" customWidth="1"/>
    <col min="12817" max="12817" width="5.7109375" style="55" bestFit="1" customWidth="1"/>
    <col min="12818" max="12818" width="7" style="55" customWidth="1"/>
    <col min="12819" max="12819" width="5.42578125" style="55" customWidth="1"/>
    <col min="12820" max="12820" width="5" style="55" customWidth="1"/>
    <col min="12821" max="12821" width="6" style="55" bestFit="1" customWidth="1"/>
    <col min="12822" max="12822" width="6.140625" style="55" customWidth="1"/>
    <col min="12823" max="12823" width="16.5703125" style="55" customWidth="1"/>
    <col min="12824" max="13064" width="11.42578125" style="55"/>
    <col min="13065" max="13065" width="3.85546875" style="55" customWidth="1"/>
    <col min="13066" max="13066" width="49.7109375" style="55" customWidth="1"/>
    <col min="13067" max="13067" width="29.42578125" style="55" customWidth="1"/>
    <col min="13068" max="13068" width="6.28515625" style="55" customWidth="1"/>
    <col min="13069" max="13069" width="4.28515625" style="55" customWidth="1"/>
    <col min="13070" max="13070" width="6.42578125" style="55" customWidth="1"/>
    <col min="13071" max="13071" width="3.28515625" style="55" customWidth="1"/>
    <col min="13072" max="13072" width="6" style="55" customWidth="1"/>
    <col min="13073" max="13073" width="5.7109375" style="55" bestFit="1" customWidth="1"/>
    <col min="13074" max="13074" width="7" style="55" customWidth="1"/>
    <col min="13075" max="13075" width="5.42578125" style="55" customWidth="1"/>
    <col min="13076" max="13076" width="5" style="55" customWidth="1"/>
    <col min="13077" max="13077" width="6" style="55" bestFit="1" customWidth="1"/>
    <col min="13078" max="13078" width="6.140625" style="55" customWidth="1"/>
    <col min="13079" max="13079" width="16.5703125" style="55" customWidth="1"/>
    <col min="13080" max="13320" width="11.42578125" style="55"/>
    <col min="13321" max="13321" width="3.85546875" style="55" customWidth="1"/>
    <col min="13322" max="13322" width="49.7109375" style="55" customWidth="1"/>
    <col min="13323" max="13323" width="29.42578125" style="55" customWidth="1"/>
    <col min="13324" max="13324" width="6.28515625" style="55" customWidth="1"/>
    <col min="13325" max="13325" width="4.28515625" style="55" customWidth="1"/>
    <col min="13326" max="13326" width="6.42578125" style="55" customWidth="1"/>
    <col min="13327" max="13327" width="3.28515625" style="55" customWidth="1"/>
    <col min="13328" max="13328" width="6" style="55" customWidth="1"/>
    <col min="13329" max="13329" width="5.7109375" style="55" bestFit="1" customWidth="1"/>
    <col min="13330" max="13330" width="7" style="55" customWidth="1"/>
    <col min="13331" max="13331" width="5.42578125" style="55" customWidth="1"/>
    <col min="13332" max="13332" width="5" style="55" customWidth="1"/>
    <col min="13333" max="13333" width="6" style="55" bestFit="1" customWidth="1"/>
    <col min="13334" max="13334" width="6.140625" style="55" customWidth="1"/>
    <col min="13335" max="13335" width="16.5703125" style="55" customWidth="1"/>
    <col min="13336" max="13576" width="11.42578125" style="55"/>
    <col min="13577" max="13577" width="3.85546875" style="55" customWidth="1"/>
    <col min="13578" max="13578" width="49.7109375" style="55" customWidth="1"/>
    <col min="13579" max="13579" width="29.42578125" style="55" customWidth="1"/>
    <col min="13580" max="13580" width="6.28515625" style="55" customWidth="1"/>
    <col min="13581" max="13581" width="4.28515625" style="55" customWidth="1"/>
    <col min="13582" max="13582" width="6.42578125" style="55" customWidth="1"/>
    <col min="13583" max="13583" width="3.28515625" style="55" customWidth="1"/>
    <col min="13584" max="13584" width="6" style="55" customWidth="1"/>
    <col min="13585" max="13585" width="5.7109375" style="55" bestFit="1" customWidth="1"/>
    <col min="13586" max="13586" width="7" style="55" customWidth="1"/>
    <col min="13587" max="13587" width="5.42578125" style="55" customWidth="1"/>
    <col min="13588" max="13588" width="5" style="55" customWidth="1"/>
    <col min="13589" max="13589" width="6" style="55" bestFit="1" customWidth="1"/>
    <col min="13590" max="13590" width="6.140625" style="55" customWidth="1"/>
    <col min="13591" max="13591" width="16.5703125" style="55" customWidth="1"/>
    <col min="13592" max="13832" width="11.42578125" style="55"/>
    <col min="13833" max="13833" width="3.85546875" style="55" customWidth="1"/>
    <col min="13834" max="13834" width="49.7109375" style="55" customWidth="1"/>
    <col min="13835" max="13835" width="29.42578125" style="55" customWidth="1"/>
    <col min="13836" max="13836" width="6.28515625" style="55" customWidth="1"/>
    <col min="13837" max="13837" width="4.28515625" style="55" customWidth="1"/>
    <col min="13838" max="13838" width="6.42578125" style="55" customWidth="1"/>
    <col min="13839" max="13839" width="3.28515625" style="55" customWidth="1"/>
    <col min="13840" max="13840" width="6" style="55" customWidth="1"/>
    <col min="13841" max="13841" width="5.7109375" style="55" bestFit="1" customWidth="1"/>
    <col min="13842" max="13842" width="7" style="55" customWidth="1"/>
    <col min="13843" max="13843" width="5.42578125" style="55" customWidth="1"/>
    <col min="13844" max="13844" width="5" style="55" customWidth="1"/>
    <col min="13845" max="13845" width="6" style="55" bestFit="1" customWidth="1"/>
    <col min="13846" max="13846" width="6.140625" style="55" customWidth="1"/>
    <col min="13847" max="13847" width="16.5703125" style="55" customWidth="1"/>
    <col min="13848" max="14088" width="11.42578125" style="55"/>
    <col min="14089" max="14089" width="3.85546875" style="55" customWidth="1"/>
    <col min="14090" max="14090" width="49.7109375" style="55" customWidth="1"/>
    <col min="14091" max="14091" width="29.42578125" style="55" customWidth="1"/>
    <col min="14092" max="14092" width="6.28515625" style="55" customWidth="1"/>
    <col min="14093" max="14093" width="4.28515625" style="55" customWidth="1"/>
    <col min="14094" max="14094" width="6.42578125" style="55" customWidth="1"/>
    <col min="14095" max="14095" width="3.28515625" style="55" customWidth="1"/>
    <col min="14096" max="14096" width="6" style="55" customWidth="1"/>
    <col min="14097" max="14097" width="5.7109375" style="55" bestFit="1" customWidth="1"/>
    <col min="14098" max="14098" width="7" style="55" customWidth="1"/>
    <col min="14099" max="14099" width="5.42578125" style="55" customWidth="1"/>
    <col min="14100" max="14100" width="5" style="55" customWidth="1"/>
    <col min="14101" max="14101" width="6" style="55" bestFit="1" customWidth="1"/>
    <col min="14102" max="14102" width="6.140625" style="55" customWidth="1"/>
    <col min="14103" max="14103" width="16.5703125" style="55" customWidth="1"/>
    <col min="14104" max="14344" width="11.42578125" style="55"/>
    <col min="14345" max="14345" width="3.85546875" style="55" customWidth="1"/>
    <col min="14346" max="14346" width="49.7109375" style="55" customWidth="1"/>
    <col min="14347" max="14347" width="29.42578125" style="55" customWidth="1"/>
    <col min="14348" max="14348" width="6.28515625" style="55" customWidth="1"/>
    <col min="14349" max="14349" width="4.28515625" style="55" customWidth="1"/>
    <col min="14350" max="14350" width="6.42578125" style="55" customWidth="1"/>
    <col min="14351" max="14351" width="3.28515625" style="55" customWidth="1"/>
    <col min="14352" max="14352" width="6" style="55" customWidth="1"/>
    <col min="14353" max="14353" width="5.7109375" style="55" bestFit="1" customWidth="1"/>
    <col min="14354" max="14354" width="7" style="55" customWidth="1"/>
    <col min="14355" max="14355" width="5.42578125" style="55" customWidth="1"/>
    <col min="14356" max="14356" width="5" style="55" customWidth="1"/>
    <col min="14357" max="14357" width="6" style="55" bestFit="1" customWidth="1"/>
    <col min="14358" max="14358" width="6.140625" style="55" customWidth="1"/>
    <col min="14359" max="14359" width="16.5703125" style="55" customWidth="1"/>
    <col min="14360" max="14600" width="11.42578125" style="55"/>
    <col min="14601" max="14601" width="3.85546875" style="55" customWidth="1"/>
    <col min="14602" max="14602" width="49.7109375" style="55" customWidth="1"/>
    <col min="14603" max="14603" width="29.42578125" style="55" customWidth="1"/>
    <col min="14604" max="14604" width="6.28515625" style="55" customWidth="1"/>
    <col min="14605" max="14605" width="4.28515625" style="55" customWidth="1"/>
    <col min="14606" max="14606" width="6.42578125" style="55" customWidth="1"/>
    <col min="14607" max="14607" width="3.28515625" style="55" customWidth="1"/>
    <col min="14608" max="14608" width="6" style="55" customWidth="1"/>
    <col min="14609" max="14609" width="5.7109375" style="55" bestFit="1" customWidth="1"/>
    <col min="14610" max="14610" width="7" style="55" customWidth="1"/>
    <col min="14611" max="14611" width="5.42578125" style="55" customWidth="1"/>
    <col min="14612" max="14612" width="5" style="55" customWidth="1"/>
    <col min="14613" max="14613" width="6" style="55" bestFit="1" customWidth="1"/>
    <col min="14614" max="14614" width="6.140625" style="55" customWidth="1"/>
    <col min="14615" max="14615" width="16.5703125" style="55" customWidth="1"/>
    <col min="14616" max="14856" width="11.42578125" style="55"/>
    <col min="14857" max="14857" width="3.85546875" style="55" customWidth="1"/>
    <col min="14858" max="14858" width="49.7109375" style="55" customWidth="1"/>
    <col min="14859" max="14859" width="29.42578125" style="55" customWidth="1"/>
    <col min="14860" max="14860" width="6.28515625" style="55" customWidth="1"/>
    <col min="14861" max="14861" width="4.28515625" style="55" customWidth="1"/>
    <col min="14862" max="14862" width="6.42578125" style="55" customWidth="1"/>
    <col min="14863" max="14863" width="3.28515625" style="55" customWidth="1"/>
    <col min="14864" max="14864" width="6" style="55" customWidth="1"/>
    <col min="14865" max="14865" width="5.7109375" style="55" bestFit="1" customWidth="1"/>
    <col min="14866" max="14866" width="7" style="55" customWidth="1"/>
    <col min="14867" max="14867" width="5.42578125" style="55" customWidth="1"/>
    <col min="14868" max="14868" width="5" style="55" customWidth="1"/>
    <col min="14869" max="14869" width="6" style="55" bestFit="1" customWidth="1"/>
    <col min="14870" max="14870" width="6.140625" style="55" customWidth="1"/>
    <col min="14871" max="14871" width="16.5703125" style="55" customWidth="1"/>
    <col min="14872" max="15112" width="11.42578125" style="55"/>
    <col min="15113" max="15113" width="3.85546875" style="55" customWidth="1"/>
    <col min="15114" max="15114" width="49.7109375" style="55" customWidth="1"/>
    <col min="15115" max="15115" width="29.42578125" style="55" customWidth="1"/>
    <col min="15116" max="15116" width="6.28515625" style="55" customWidth="1"/>
    <col min="15117" max="15117" width="4.28515625" style="55" customWidth="1"/>
    <col min="15118" max="15118" width="6.42578125" style="55" customWidth="1"/>
    <col min="15119" max="15119" width="3.28515625" style="55" customWidth="1"/>
    <col min="15120" max="15120" width="6" style="55" customWidth="1"/>
    <col min="15121" max="15121" width="5.7109375" style="55" bestFit="1" customWidth="1"/>
    <col min="15122" max="15122" width="7" style="55" customWidth="1"/>
    <col min="15123" max="15123" width="5.42578125" style="55" customWidth="1"/>
    <col min="15124" max="15124" width="5" style="55" customWidth="1"/>
    <col min="15125" max="15125" width="6" style="55" bestFit="1" customWidth="1"/>
    <col min="15126" max="15126" width="6.140625" style="55" customWidth="1"/>
    <col min="15127" max="15127" width="16.5703125" style="55" customWidth="1"/>
    <col min="15128" max="15368" width="11.42578125" style="55"/>
    <col min="15369" max="15369" width="3.85546875" style="55" customWidth="1"/>
    <col min="15370" max="15370" width="49.7109375" style="55" customWidth="1"/>
    <col min="15371" max="15371" width="29.42578125" style="55" customWidth="1"/>
    <col min="15372" max="15372" width="6.28515625" style="55" customWidth="1"/>
    <col min="15373" max="15373" width="4.28515625" style="55" customWidth="1"/>
    <col min="15374" max="15374" width="6.42578125" style="55" customWidth="1"/>
    <col min="15375" max="15375" width="3.28515625" style="55" customWidth="1"/>
    <col min="15376" max="15376" width="6" style="55" customWidth="1"/>
    <col min="15377" max="15377" width="5.7109375" style="55" bestFit="1" customWidth="1"/>
    <col min="15378" max="15378" width="7" style="55" customWidth="1"/>
    <col min="15379" max="15379" width="5.42578125" style="55" customWidth="1"/>
    <col min="15380" max="15380" width="5" style="55" customWidth="1"/>
    <col min="15381" max="15381" width="6" style="55" bestFit="1" customWidth="1"/>
    <col min="15382" max="15382" width="6.140625" style="55" customWidth="1"/>
    <col min="15383" max="15383" width="16.5703125" style="55" customWidth="1"/>
    <col min="15384" max="15624" width="11.42578125" style="55"/>
    <col min="15625" max="15625" width="3.85546875" style="55" customWidth="1"/>
    <col min="15626" max="15626" width="49.7109375" style="55" customWidth="1"/>
    <col min="15627" max="15627" width="29.42578125" style="55" customWidth="1"/>
    <col min="15628" max="15628" width="6.28515625" style="55" customWidth="1"/>
    <col min="15629" max="15629" width="4.28515625" style="55" customWidth="1"/>
    <col min="15630" max="15630" width="6.42578125" style="55" customWidth="1"/>
    <col min="15631" max="15631" width="3.28515625" style="55" customWidth="1"/>
    <col min="15632" max="15632" width="6" style="55" customWidth="1"/>
    <col min="15633" max="15633" width="5.7109375" style="55" bestFit="1" customWidth="1"/>
    <col min="15634" max="15634" width="7" style="55" customWidth="1"/>
    <col min="15635" max="15635" width="5.42578125" style="55" customWidth="1"/>
    <col min="15636" max="15636" width="5" style="55" customWidth="1"/>
    <col min="15637" max="15637" width="6" style="55" bestFit="1" customWidth="1"/>
    <col min="15638" max="15638" width="6.140625" style="55" customWidth="1"/>
    <col min="15639" max="15639" width="16.5703125" style="55" customWidth="1"/>
    <col min="15640" max="15880" width="11.42578125" style="55"/>
    <col min="15881" max="15881" width="3.85546875" style="55" customWidth="1"/>
    <col min="15882" max="15882" width="49.7109375" style="55" customWidth="1"/>
    <col min="15883" max="15883" width="29.42578125" style="55" customWidth="1"/>
    <col min="15884" max="15884" width="6.28515625" style="55" customWidth="1"/>
    <col min="15885" max="15885" width="4.28515625" style="55" customWidth="1"/>
    <col min="15886" max="15886" width="6.42578125" style="55" customWidth="1"/>
    <col min="15887" max="15887" width="3.28515625" style="55" customWidth="1"/>
    <col min="15888" max="15888" width="6" style="55" customWidth="1"/>
    <col min="15889" max="15889" width="5.7109375" style="55" bestFit="1" customWidth="1"/>
    <col min="15890" max="15890" width="7" style="55" customWidth="1"/>
    <col min="15891" max="15891" width="5.42578125" style="55" customWidth="1"/>
    <col min="15892" max="15892" width="5" style="55" customWidth="1"/>
    <col min="15893" max="15893" width="6" style="55" bestFit="1" customWidth="1"/>
    <col min="15894" max="15894" width="6.140625" style="55" customWidth="1"/>
    <col min="15895" max="15895" width="16.5703125" style="55" customWidth="1"/>
    <col min="15896" max="16136" width="11.42578125" style="55"/>
    <col min="16137" max="16137" width="3.85546875" style="55" customWidth="1"/>
    <col min="16138" max="16138" width="49.7109375" style="55" customWidth="1"/>
    <col min="16139" max="16139" width="29.42578125" style="55" customWidth="1"/>
    <col min="16140" max="16140" width="6.28515625" style="55" customWidth="1"/>
    <col min="16141" max="16141" width="4.28515625" style="55" customWidth="1"/>
    <col min="16142" max="16142" width="6.42578125" style="55" customWidth="1"/>
    <col min="16143" max="16143" width="3.28515625" style="55" customWidth="1"/>
    <col min="16144" max="16144" width="6" style="55" customWidth="1"/>
    <col min="16145" max="16145" width="5.7109375" style="55" bestFit="1" customWidth="1"/>
    <col min="16146" max="16146" width="7" style="55" customWidth="1"/>
    <col min="16147" max="16147" width="5.42578125" style="55" customWidth="1"/>
    <col min="16148" max="16148" width="5" style="55" customWidth="1"/>
    <col min="16149" max="16149" width="6" style="55" bestFit="1" customWidth="1"/>
    <col min="16150" max="16150" width="6.140625" style="55" customWidth="1"/>
    <col min="16151" max="16151" width="16.5703125" style="55" customWidth="1"/>
    <col min="16152" max="16384" width="11.42578125" style="55"/>
  </cols>
  <sheetData>
    <row r="1" spans="1:30" ht="15" customHeight="1">
      <c r="B1" s="5845" t="str">
        <f>'Recap Sheet'!A1</f>
        <v>South Carolina School Food Service Purchasing Alliance,Inc</v>
      </c>
      <c r="C1" s="5845"/>
      <c r="D1" s="5845"/>
      <c r="E1" s="5845"/>
      <c r="F1" s="5845"/>
      <c r="G1" s="5845"/>
      <c r="H1" s="5845"/>
      <c r="I1" s="5845"/>
      <c r="J1" s="5845"/>
      <c r="K1" s="5845"/>
      <c r="L1" s="5845"/>
      <c r="M1" s="5845"/>
    </row>
    <row r="2" spans="1:30"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30"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2359"/>
      <c r="P3" s="2359"/>
      <c r="Q3" s="2359"/>
      <c r="R3" s="1344"/>
      <c r="S3" s="5872"/>
      <c r="T3" s="5872"/>
      <c r="U3" s="5872"/>
      <c r="V3" s="5872"/>
      <c r="W3" s="5872"/>
      <c r="X3" s="5872"/>
      <c r="Y3" s="5872"/>
      <c r="Z3" s="15"/>
    </row>
    <row r="4" spans="1:30" s="6" customFormat="1" ht="18.75" customHeight="1" thickBot="1">
      <c r="A4" s="2223">
        <v>20001</v>
      </c>
      <c r="B4" s="991" t="str">
        <f>'Recap Sheet'!B3</f>
        <v>Lexington Richland School District Five</v>
      </c>
      <c r="C4" s="1159" t="s">
        <v>19</v>
      </c>
      <c r="D4" s="177"/>
      <c r="E4" s="993"/>
      <c r="F4" s="5867">
        <f>'Recap Sheet'!B4</f>
        <v>0</v>
      </c>
      <c r="G4" s="5868"/>
      <c r="H4" s="5868"/>
      <c r="I4" s="5868"/>
      <c r="J4" s="5868"/>
      <c r="K4" s="5868"/>
      <c r="L4" s="5868"/>
      <c r="M4" s="5868"/>
      <c r="N4" s="5869"/>
      <c r="O4" s="2358"/>
      <c r="P4" s="2358"/>
      <c r="Q4" s="2358"/>
      <c r="R4" s="1343"/>
      <c r="S4" s="995"/>
      <c r="T4" s="996"/>
      <c r="U4" s="996"/>
      <c r="V4" s="996"/>
      <c r="W4" s="996"/>
      <c r="X4" s="996"/>
      <c r="Y4" s="997"/>
      <c r="Z4" s="56"/>
    </row>
    <row r="5" spans="1:30" s="6" customFormat="1" ht="15" customHeight="1" thickBot="1">
      <c r="A5" s="2223">
        <v>22000</v>
      </c>
      <c r="B5" s="998" t="s">
        <v>20</v>
      </c>
      <c r="C5" s="897" t="s">
        <v>2791</v>
      </c>
      <c r="D5" s="2256"/>
      <c r="E5" s="1160"/>
      <c r="F5" s="1161"/>
      <c r="G5" s="5870" t="s">
        <v>0</v>
      </c>
      <c r="H5" s="5870"/>
      <c r="I5" s="5870"/>
      <c r="J5" s="5870"/>
      <c r="K5" s="5870"/>
      <c r="L5" s="1162">
        <f>'Recap Sheet'!B5</f>
        <v>0</v>
      </c>
      <c r="M5" s="1002"/>
      <c r="N5" s="1073"/>
      <c r="O5" s="2370" t="s">
        <v>2742</v>
      </c>
      <c r="P5" s="5856" t="s">
        <v>2750</v>
      </c>
      <c r="Q5" s="5862" t="s">
        <v>2751</v>
      </c>
      <c r="R5" s="1074" t="s">
        <v>1148</v>
      </c>
      <c r="S5" s="146" t="s">
        <v>122</v>
      </c>
      <c r="T5" s="60"/>
      <c r="U5" s="60" t="s">
        <v>1314</v>
      </c>
      <c r="V5" s="2504" t="s">
        <v>2777</v>
      </c>
      <c r="W5" s="60" t="s">
        <v>123</v>
      </c>
      <c r="X5" s="201" t="s">
        <v>1315</v>
      </c>
      <c r="Y5" s="60" t="s">
        <v>3075</v>
      </c>
      <c r="Z5" s="56"/>
    </row>
    <row r="6" spans="1:30" ht="15" customHeight="1">
      <c r="A6" s="2145" t="s">
        <v>2244</v>
      </c>
      <c r="B6" s="217"/>
      <c r="C6" s="129" t="s">
        <v>2794</v>
      </c>
      <c r="D6" s="2252" t="s">
        <v>2281</v>
      </c>
      <c r="E6" s="900" t="s">
        <v>21</v>
      </c>
      <c r="F6" s="142" t="s">
        <v>22</v>
      </c>
      <c r="G6" s="142" t="s">
        <v>23</v>
      </c>
      <c r="H6" s="60" t="s">
        <v>24</v>
      </c>
      <c r="I6" s="60" t="s">
        <v>25</v>
      </c>
      <c r="J6" s="60" t="s">
        <v>26</v>
      </c>
      <c r="K6" s="60" t="s">
        <v>27</v>
      </c>
      <c r="L6" s="60" t="s">
        <v>28</v>
      </c>
      <c r="M6" s="106" t="s">
        <v>29</v>
      </c>
      <c r="N6" s="105" t="s">
        <v>30</v>
      </c>
      <c r="O6" s="2371" t="s">
        <v>2743</v>
      </c>
      <c r="P6" s="5857"/>
      <c r="Q6" s="5863"/>
      <c r="R6" s="203" t="s">
        <v>1318</v>
      </c>
      <c r="S6" s="146" t="s">
        <v>124</v>
      </c>
      <c r="T6" s="60" t="s">
        <v>121</v>
      </c>
      <c r="U6" s="60" t="s">
        <v>3032</v>
      </c>
      <c r="V6" s="60" t="s">
        <v>2776</v>
      </c>
      <c r="W6" s="60" t="s">
        <v>1153</v>
      </c>
      <c r="X6" s="60" t="s">
        <v>1154</v>
      </c>
      <c r="Y6" s="60" t="s">
        <v>3076</v>
      </c>
      <c r="Z6" s="56"/>
    </row>
    <row r="7" spans="1:30" ht="15" customHeight="1" thickBot="1">
      <c r="A7" s="2225" t="s">
        <v>2245</v>
      </c>
      <c r="B7" s="1003"/>
      <c r="C7" s="2539" t="s">
        <v>2795</v>
      </c>
      <c r="D7" s="17" t="s">
        <v>31</v>
      </c>
      <c r="E7" s="902" t="s">
        <v>31</v>
      </c>
      <c r="F7" s="143" t="s">
        <v>32</v>
      </c>
      <c r="G7" s="143" t="s">
        <v>33</v>
      </c>
      <c r="H7" s="98" t="s">
        <v>34</v>
      </c>
      <c r="I7" s="98" t="s">
        <v>35</v>
      </c>
      <c r="J7" s="98" t="s">
        <v>27</v>
      </c>
      <c r="K7" s="98" t="s">
        <v>36</v>
      </c>
      <c r="L7" s="98" t="s">
        <v>37</v>
      </c>
      <c r="M7" s="98" t="s">
        <v>36</v>
      </c>
      <c r="N7" s="120" t="s">
        <v>27</v>
      </c>
      <c r="O7" s="2372" t="s">
        <v>31</v>
      </c>
      <c r="P7" s="5858"/>
      <c r="Q7" s="5864"/>
      <c r="R7" s="163" t="s">
        <v>1150</v>
      </c>
      <c r="S7" s="143" t="s">
        <v>126</v>
      </c>
      <c r="T7" s="98" t="s">
        <v>127</v>
      </c>
      <c r="U7" s="98" t="s">
        <v>3033</v>
      </c>
      <c r="V7" s="98" t="s">
        <v>2775</v>
      </c>
      <c r="W7" s="98" t="s">
        <v>36</v>
      </c>
      <c r="X7" s="163" t="s">
        <v>38</v>
      </c>
      <c r="Y7" s="162" t="s">
        <v>2745</v>
      </c>
      <c r="Z7" s="56"/>
    </row>
    <row r="8" spans="1:30" s="29" customFormat="1" ht="15" customHeight="1" thickBot="1">
      <c r="A8" s="1004"/>
      <c r="B8" s="570" t="s">
        <v>128</v>
      </c>
      <c r="C8" s="904"/>
      <c r="D8" s="10"/>
      <c r="E8" s="904"/>
      <c r="F8" s="904"/>
      <c r="G8" s="1163"/>
      <c r="H8" s="1164"/>
      <c r="I8" s="761"/>
      <c r="J8" s="903"/>
      <c r="K8" s="1165"/>
      <c r="L8" s="761"/>
      <c r="M8" s="761"/>
      <c r="N8" s="1166"/>
      <c r="O8" s="2541" t="s">
        <v>3844</v>
      </c>
      <c r="P8" s="173"/>
      <c r="Q8" s="2542">
        <v>100506</v>
      </c>
      <c r="R8" s="5085" t="s">
        <v>2768</v>
      </c>
      <c r="S8" s="904"/>
      <c r="T8" s="2757">
        <v>0.15690000000000001</v>
      </c>
      <c r="U8" s="2757"/>
      <c r="V8" s="761"/>
      <c r="W8" s="761"/>
      <c r="X8" s="761"/>
      <c r="Y8" s="762"/>
    </row>
    <row r="9" spans="1:30" s="29" customFormat="1" ht="15" customHeight="1" thickBot="1">
      <c r="A9" s="3080"/>
      <c r="B9" s="570"/>
      <c r="C9" s="3081"/>
      <c r="D9" s="3082"/>
      <c r="E9" s="3081"/>
      <c r="F9" s="3081"/>
      <c r="G9" s="3083"/>
      <c r="H9" s="1164"/>
      <c r="I9" s="1416"/>
      <c r="J9" s="3084"/>
      <c r="K9" s="3085"/>
      <c r="L9" s="1416"/>
      <c r="M9" s="1416"/>
      <c r="N9" s="1166"/>
      <c r="O9" s="5299" t="s">
        <v>3845</v>
      </c>
      <c r="P9" s="5102"/>
      <c r="Q9" s="5300">
        <v>100980</v>
      </c>
      <c r="R9" s="5301" t="s">
        <v>2768</v>
      </c>
      <c r="S9" s="5302"/>
      <c r="T9" s="5104">
        <v>0.1971</v>
      </c>
      <c r="U9" s="2705"/>
      <c r="V9" s="761"/>
      <c r="W9" s="761"/>
      <c r="X9" s="761"/>
      <c r="Y9" s="761"/>
    </row>
    <row r="10" spans="1:30" s="29" customFormat="1" ht="15" customHeight="1" thickBot="1">
      <c r="A10" s="3005">
        <v>20001</v>
      </c>
      <c r="B10" s="2673" t="s">
        <v>133</v>
      </c>
      <c r="C10" s="4100" t="s">
        <v>2444</v>
      </c>
      <c r="D10" s="3882" t="s">
        <v>2432</v>
      </c>
      <c r="E10" s="4478"/>
      <c r="F10" s="3938" t="s">
        <v>134</v>
      </c>
      <c r="G10" s="3939">
        <v>160</v>
      </c>
      <c r="H10" s="1167">
        <v>400</v>
      </c>
      <c r="I10" s="2437">
        <f>ROUND(H10*G10/G10,2)</f>
        <v>400</v>
      </c>
      <c r="J10" s="3770" t="s">
        <v>39</v>
      </c>
      <c r="K10" s="5833">
        <v>32.630000000000003</v>
      </c>
      <c r="L10" s="4014">
        <f>IF(OR(ISBLANK(K10),K10=0,H10=0,ISBLANK(H10)),,ROUND(K10+$L$5,2))</f>
        <v>32.630000000000003</v>
      </c>
      <c r="M10" s="2643">
        <f>ROUND(I10*L10,2)</f>
        <v>13052</v>
      </c>
      <c r="N10" s="3778"/>
      <c r="O10" s="2687" t="s">
        <v>2432</v>
      </c>
      <c r="P10" s="3883" t="s">
        <v>1202</v>
      </c>
      <c r="Q10" s="2572">
        <v>160</v>
      </c>
      <c r="R10" s="3162"/>
      <c r="S10" s="3980">
        <v>54.55</v>
      </c>
      <c r="T10" s="291">
        <f>ROUND($T$8*S10,2)</f>
        <v>8.56</v>
      </c>
      <c r="U10" s="291">
        <f>IF(ISBLANK(O10),,R10+T10)</f>
        <v>8.56</v>
      </c>
      <c r="V10" s="3649" t="s">
        <v>2779</v>
      </c>
      <c r="W10" s="3887">
        <f>IF(ISNUMBER(K10),IF(V10="Y",(K10-T10)))</f>
        <v>24.07</v>
      </c>
      <c r="X10" s="3977">
        <f>W10/G10</f>
        <v>0.1504375</v>
      </c>
      <c r="Y10" s="3778" t="b">
        <f>IF(V10="N",IF(ISNUMBER(R10),(R10+T10)/Q10))</f>
        <v>0</v>
      </c>
    </row>
    <row r="11" spans="1:30" s="29" customFormat="1" ht="15" customHeight="1">
      <c r="A11" s="2163"/>
      <c r="B11" s="522" t="s">
        <v>135</v>
      </c>
      <c r="C11" s="202" t="s">
        <v>2433</v>
      </c>
      <c r="D11" s="1816" t="s">
        <v>2434</v>
      </c>
      <c r="E11" s="764"/>
      <c r="F11" s="274" t="s">
        <v>134</v>
      </c>
      <c r="G11" s="1090">
        <v>160</v>
      </c>
      <c r="H11" s="1169"/>
      <c r="I11" s="270">
        <f>ROUND(H10*G10/G11,2)</f>
        <v>400</v>
      </c>
      <c r="J11" s="438" t="s">
        <v>39</v>
      </c>
      <c r="K11" s="2068"/>
      <c r="L11" s="534">
        <f>IF(OR(ISBLANK(K11),K11=0,H10=0,ISBLANK(H10)),,ROUND(K11+$L$5,2))</f>
        <v>0</v>
      </c>
      <c r="M11" s="973">
        <f>ROUND(I11*L11,2)</f>
        <v>0</v>
      </c>
      <c r="N11" s="3778">
        <f>ROUND(L11/G11,4)</f>
        <v>0</v>
      </c>
      <c r="O11" s="2767"/>
      <c r="P11" s="2758"/>
      <c r="Q11" s="2388"/>
      <c r="R11" s="3160"/>
      <c r="S11" s="2548"/>
      <c r="T11" s="292"/>
      <c r="U11" s="292"/>
      <c r="V11" s="3420"/>
      <c r="W11" s="292"/>
      <c r="X11" s="505"/>
      <c r="Y11" s="505"/>
    </row>
    <row r="12" spans="1:30" s="29" customFormat="1" ht="15" customHeight="1">
      <c r="A12" s="2217"/>
      <c r="B12" s="1099" t="s">
        <v>1939</v>
      </c>
      <c r="C12" s="446" t="s">
        <v>2435</v>
      </c>
      <c r="D12" s="4825">
        <v>10071179221227</v>
      </c>
      <c r="E12" s="764"/>
      <c r="F12" s="274" t="s">
        <v>134</v>
      </c>
      <c r="G12" s="1090">
        <v>160</v>
      </c>
      <c r="H12" s="1169"/>
      <c r="I12" s="270">
        <f>ROUND(H10*G10/G12,2)</f>
        <v>400</v>
      </c>
      <c r="J12" s="438" t="s">
        <v>39</v>
      </c>
      <c r="K12" s="264">
        <v>30.2</v>
      </c>
      <c r="L12" s="534">
        <f>IF(OR(ISBLANK(K12),K12=3,H10=0,ISBLANK(H10)),,ROUND(K12+$L$5,2))</f>
        <v>30.2</v>
      </c>
      <c r="M12" s="973">
        <f>ROUND(I12*L12,2)</f>
        <v>12080</v>
      </c>
      <c r="N12" s="3778">
        <f>ROUND(L12/G12,4)</f>
        <v>0.1888</v>
      </c>
      <c r="O12" s="4825"/>
      <c r="P12" s="2759"/>
      <c r="Q12" s="2388"/>
      <c r="R12" s="946"/>
      <c r="S12" s="2548"/>
      <c r="T12" s="2656"/>
      <c r="U12" s="2656"/>
      <c r="V12" s="2656"/>
      <c r="W12" s="2656"/>
      <c r="X12" s="1151"/>
      <c r="Y12" s="1151"/>
      <c r="AD12" s="2681"/>
    </row>
    <row r="13" spans="1:30" s="29" customFormat="1" ht="15" customHeight="1">
      <c r="A13" s="2217"/>
      <c r="B13" s="1099" t="s">
        <v>1940</v>
      </c>
      <c r="C13" s="1394"/>
      <c r="D13" s="2280"/>
      <c r="E13" s="301"/>
      <c r="F13" s="298"/>
      <c r="G13" s="1076"/>
      <c r="H13" s="1168"/>
      <c r="I13" s="926"/>
      <c r="J13" s="1081"/>
      <c r="K13" s="286"/>
      <c r="L13" s="1097"/>
      <c r="M13" s="1098"/>
      <c r="N13" s="3800"/>
      <c r="O13" s="2768"/>
      <c r="P13" s="2766"/>
      <c r="Q13" s="2766"/>
      <c r="R13" s="931"/>
      <c r="S13" s="2548"/>
      <c r="T13" s="327"/>
      <c r="U13" s="327"/>
      <c r="V13" s="327"/>
      <c r="W13" s="327"/>
      <c r="X13" s="1079"/>
      <c r="Y13" s="1079"/>
    </row>
    <row r="14" spans="1:30" s="29" customFormat="1" ht="15" customHeight="1" thickBot="1">
      <c r="A14" s="2219"/>
      <c r="B14" s="1003" t="s">
        <v>1223</v>
      </c>
      <c r="C14" s="361"/>
      <c r="D14" s="716"/>
      <c r="E14" s="389"/>
      <c r="F14" s="361"/>
      <c r="G14" s="1102"/>
      <c r="H14" s="1169"/>
      <c r="I14" s="1103"/>
      <c r="J14" s="416"/>
      <c r="K14" s="363"/>
      <c r="L14" s="323"/>
      <c r="M14" s="1087"/>
      <c r="N14" s="3796"/>
      <c r="O14" s="1697"/>
      <c r="P14" s="2571"/>
      <c r="Q14" s="2571"/>
      <c r="R14" s="1088"/>
      <c r="S14" s="389"/>
      <c r="T14" s="419"/>
      <c r="U14" s="419"/>
      <c r="V14" s="419"/>
      <c r="W14" s="419"/>
      <c r="X14" s="325"/>
      <c r="Y14" s="466"/>
    </row>
    <row r="15" spans="1:30" ht="15" customHeight="1" thickBot="1">
      <c r="A15" s="2220">
        <v>20002</v>
      </c>
      <c r="B15" s="1030" t="s">
        <v>130</v>
      </c>
      <c r="C15" s="547" t="s">
        <v>2435</v>
      </c>
      <c r="D15" s="4825">
        <v>10071179026709</v>
      </c>
      <c r="E15" s="764"/>
      <c r="F15" s="482" t="s">
        <v>131</v>
      </c>
      <c r="G15" s="1089">
        <v>160</v>
      </c>
      <c r="H15" s="1171"/>
      <c r="I15" s="270">
        <f>ROUND($H$15*$G$15/G15,2)</f>
        <v>0</v>
      </c>
      <c r="J15" s="920" t="s">
        <v>39</v>
      </c>
      <c r="K15" s="279">
        <v>34.700000000000003</v>
      </c>
      <c r="L15" s="534">
        <f>IF(OR(ISBLANK(K15),K15=0,H15=0,ISBLANK(H15)),,ROUND(K15+$L$5,2))</f>
        <v>0</v>
      </c>
      <c r="M15" s="973">
        <f>ROUND(I15*L15,2)</f>
        <v>0</v>
      </c>
      <c r="N15" s="3778">
        <f>ROUND(L15/G15,4)</f>
        <v>0</v>
      </c>
      <c r="O15" s="4825"/>
      <c r="P15" s="2379"/>
      <c r="Q15" s="2379"/>
      <c r="R15" s="946"/>
      <c r="S15" s="2548"/>
      <c r="T15" s="2656"/>
      <c r="U15" s="2656"/>
      <c r="V15" s="2656"/>
      <c r="W15" s="2656"/>
      <c r="X15" s="1151"/>
      <c r="Y15" s="505"/>
    </row>
    <row r="16" spans="1:30" ht="15" customHeight="1">
      <c r="A16" s="2163"/>
      <c r="B16" s="522" t="s">
        <v>132</v>
      </c>
      <c r="C16" s="202"/>
      <c r="D16" s="876"/>
      <c r="E16" s="301"/>
      <c r="F16" s="274"/>
      <c r="G16" s="1090"/>
      <c r="H16" s="1172"/>
      <c r="I16" s="270"/>
      <c r="J16" s="217"/>
      <c r="K16" s="349"/>
      <c r="L16" s="534"/>
      <c r="M16" s="973"/>
      <c r="N16" s="3778"/>
      <c r="O16" s="2631"/>
      <c r="P16" s="2629"/>
      <c r="Q16" s="2719"/>
      <c r="R16" s="280"/>
      <c r="S16" s="2548"/>
      <c r="T16" s="2656"/>
      <c r="U16" s="2656"/>
      <c r="V16" s="2656"/>
      <c r="W16" s="2656"/>
      <c r="X16" s="1151"/>
      <c r="Y16" s="254"/>
    </row>
    <row r="17" spans="1:25" ht="15" customHeight="1">
      <c r="A17" s="2217"/>
      <c r="B17" s="1099" t="s">
        <v>1941</v>
      </c>
      <c r="C17" s="791"/>
      <c r="D17" s="1816"/>
      <c r="E17" s="1256"/>
      <c r="F17" s="1257"/>
      <c r="G17" s="1258"/>
      <c r="H17" s="1259"/>
      <c r="I17" s="278"/>
      <c r="J17" s="438"/>
      <c r="K17" s="349"/>
      <c r="L17" s="534"/>
      <c r="M17" s="973"/>
      <c r="N17" s="3778"/>
      <c r="O17" s="2631"/>
      <c r="P17" s="2629"/>
      <c r="Q17" s="2719"/>
      <c r="R17" s="505"/>
      <c r="S17" s="2548"/>
      <c r="T17" s="2656"/>
      <c r="U17" s="2656"/>
      <c r="V17" s="2656"/>
      <c r="W17" s="2656"/>
      <c r="X17" s="3682"/>
      <c r="Y17" s="1202"/>
    </row>
    <row r="18" spans="1:25" ht="15" customHeight="1">
      <c r="A18" s="2217"/>
      <c r="B18" s="1099" t="s">
        <v>1942</v>
      </c>
      <c r="C18" s="446"/>
      <c r="D18" s="649"/>
      <c r="E18" s="1173"/>
      <c r="F18" s="479"/>
      <c r="G18" s="1091"/>
      <c r="H18" s="1172"/>
      <c r="I18" s="1092"/>
      <c r="J18" s="1260"/>
      <c r="K18" s="1261"/>
      <c r="L18" s="1262"/>
      <c r="M18" s="961"/>
      <c r="N18" s="3798"/>
      <c r="O18" s="2746"/>
      <c r="P18" s="1202"/>
      <c r="Q18" s="2747"/>
      <c r="R18" s="254"/>
      <c r="S18" s="2838"/>
      <c r="T18" s="292"/>
      <c r="U18" s="292"/>
      <c r="V18" s="292"/>
      <c r="W18" s="292"/>
      <c r="X18" s="1093"/>
      <c r="Y18" s="316"/>
    </row>
    <row r="19" spans="1:25" ht="15" customHeight="1" thickBot="1">
      <c r="A19" s="2219"/>
      <c r="B19" s="1003" t="s">
        <v>1223</v>
      </c>
      <c r="C19" s="361"/>
      <c r="D19" s="716"/>
      <c r="E19" s="389"/>
      <c r="F19" s="536"/>
      <c r="G19" s="1094"/>
      <c r="H19" s="1192"/>
      <c r="I19" s="1060"/>
      <c r="J19" s="901"/>
      <c r="K19" s="1095"/>
      <c r="L19" s="901"/>
      <c r="M19" s="1096"/>
      <c r="N19" s="3799"/>
      <c r="O19" s="2769"/>
      <c r="P19" s="2769"/>
      <c r="Q19" s="2793"/>
      <c r="R19" s="901"/>
      <c r="S19" s="389"/>
      <c r="T19" s="1175"/>
      <c r="U19" s="3935"/>
      <c r="V19" s="3935"/>
      <c r="W19" s="1176"/>
      <c r="X19" s="325"/>
      <c r="Y19" s="901"/>
    </row>
    <row r="20" spans="1:25" ht="15" customHeight="1" thickBot="1">
      <c r="A20" s="1490">
        <v>20003</v>
      </c>
      <c r="B20" s="221" t="s">
        <v>1319</v>
      </c>
      <c r="C20" s="345" t="s">
        <v>2433</v>
      </c>
      <c r="D20" s="649" t="s">
        <v>2436</v>
      </c>
      <c r="E20" s="764"/>
      <c r="F20" s="278" t="s">
        <v>129</v>
      </c>
      <c r="G20" s="1075">
        <v>144</v>
      </c>
      <c r="H20" s="1171"/>
      <c r="I20" s="270">
        <f>ROUND($H$20*$G$20/G20,2)</f>
        <v>0</v>
      </c>
      <c r="J20" s="438" t="s">
        <v>39</v>
      </c>
      <c r="K20" s="2068"/>
      <c r="L20" s="534">
        <f>IF(OR(ISBLANK(K20),K20=0,H20=0,ISBLANK(H20)),,ROUND(K20+$L$5,2))</f>
        <v>0</v>
      </c>
      <c r="M20" s="973">
        <f>ROUND(I20*L20,2)</f>
        <v>0</v>
      </c>
      <c r="N20" s="3777">
        <f>ROUND(L20/G20,4)</f>
        <v>0</v>
      </c>
      <c r="O20" s="2629" t="s">
        <v>2436</v>
      </c>
      <c r="P20" s="1648" t="s">
        <v>2869</v>
      </c>
      <c r="Q20" s="1648">
        <v>144</v>
      </c>
      <c r="R20" s="3930"/>
      <c r="S20" s="2548">
        <v>49.09</v>
      </c>
      <c r="T20" s="292">
        <f t="shared" ref="T20:T22" si="0">ROUND($T$8*S20,2)</f>
        <v>7.7</v>
      </c>
      <c r="U20" s="292">
        <f>IF(ISBLANK(O20),,R20+T20)</f>
        <v>7.7</v>
      </c>
      <c r="V20" s="3420" t="s">
        <v>2779</v>
      </c>
      <c r="W20" s="292" t="b">
        <f>IF(ISNUMBER(K20),IF(V20="Y",(K20-T20)))</f>
        <v>0</v>
      </c>
      <c r="X20" s="505">
        <f>W20/G20</f>
        <v>0</v>
      </c>
      <c r="Y20" s="505" t="b">
        <f>IF(V20="N",IF(ISNUMBER(R20),(R20+T20)/Q20))</f>
        <v>0</v>
      </c>
    </row>
    <row r="21" spans="1:25" ht="15" customHeight="1">
      <c r="A21" s="1197"/>
      <c r="B21" s="217" t="s">
        <v>1943</v>
      </c>
      <c r="C21" s="202" t="s">
        <v>2435</v>
      </c>
      <c r="D21" s="4825">
        <v>10071179036357</v>
      </c>
      <c r="E21" s="764"/>
      <c r="F21" s="274" t="s">
        <v>131</v>
      </c>
      <c r="G21" s="1090">
        <v>200</v>
      </c>
      <c r="H21" s="1174"/>
      <c r="I21" s="463">
        <f>ROUND($H$20*$G$20/G21,2)</f>
        <v>0</v>
      </c>
      <c r="J21" s="217" t="s">
        <v>39</v>
      </c>
      <c r="K21" s="2068">
        <v>34.4</v>
      </c>
      <c r="L21" s="534">
        <f>IF(OR(ISBLANK(K21),K21=0,H20=0,ISBLANK(H20)),,ROUND(K21+$L$5,2))</f>
        <v>0</v>
      </c>
      <c r="M21" s="973">
        <f>ROUND(I21*L21,2)</f>
        <v>0</v>
      </c>
      <c r="N21" s="3778">
        <f>ROUND(L21/G21,4)</f>
        <v>0</v>
      </c>
      <c r="O21" s="4825"/>
      <c r="P21" s="1648"/>
      <c r="Q21" s="1648"/>
      <c r="R21" s="3930"/>
      <c r="S21" s="2548"/>
      <c r="T21" s="292"/>
      <c r="U21" s="292"/>
      <c r="V21" s="3420"/>
      <c r="W21" s="292"/>
      <c r="X21" s="505"/>
      <c r="Y21" s="505"/>
    </row>
    <row r="22" spans="1:25" ht="15" customHeight="1">
      <c r="A22" s="1197"/>
      <c r="B22" s="217" t="s">
        <v>1944</v>
      </c>
      <c r="C22" s="202" t="s">
        <v>2437</v>
      </c>
      <c r="D22" s="1816" t="s">
        <v>2438</v>
      </c>
      <c r="E22" s="764"/>
      <c r="F22" s="274" t="s">
        <v>1320</v>
      </c>
      <c r="G22" s="1090">
        <v>191</v>
      </c>
      <c r="H22" s="1174"/>
      <c r="I22" s="964">
        <f>ROUND($H$20*$G$20/G22,2)</f>
        <v>0</v>
      </c>
      <c r="J22" s="438" t="s">
        <v>39</v>
      </c>
      <c r="K22" s="264"/>
      <c r="L22" s="532">
        <f>IF(OR(ISBLANK(K22),K22=3,H20=0,ISBLANK(H20)),,ROUND(K22+$L$5,2))</f>
        <v>0</v>
      </c>
      <c r="M22" s="966">
        <f>ROUND(I22*L22,2)</f>
        <v>0</v>
      </c>
      <c r="N22" s="3797">
        <f>ROUND(L22/G22,4)</f>
        <v>0</v>
      </c>
      <c r="O22" s="2631" t="s">
        <v>2438</v>
      </c>
      <c r="P22" s="1648" t="s">
        <v>2869</v>
      </c>
      <c r="Q22" s="1648">
        <v>191</v>
      </c>
      <c r="R22" s="3930"/>
      <c r="S22" s="2548">
        <v>49.09</v>
      </c>
      <c r="T22" s="292">
        <f t="shared" si="0"/>
        <v>7.7</v>
      </c>
      <c r="U22" s="292">
        <f>IF(ISBLANK(O22),,R22+T22)</f>
        <v>7.7</v>
      </c>
      <c r="V22" s="3420" t="s">
        <v>2779</v>
      </c>
      <c r="W22" s="292" t="b">
        <f>IF(ISNUMBER(K22),IF(V22="Y",(K22-T22)))</f>
        <v>0</v>
      </c>
      <c r="X22" s="505">
        <f>W22/G22</f>
        <v>0</v>
      </c>
      <c r="Y22" s="505" t="b">
        <f>IF(V22="N",IF(ISNUMBER(R22),(R22+T22)/Q22))</f>
        <v>0</v>
      </c>
    </row>
    <row r="23" spans="1:25" ht="15" customHeight="1" thickBot="1">
      <c r="A23" s="936"/>
      <c r="B23" s="1082" t="s">
        <v>1050</v>
      </c>
      <c r="C23" s="361"/>
      <c r="D23" s="716"/>
      <c r="E23" s="1083"/>
      <c r="F23" s="550"/>
      <c r="G23" s="1084"/>
      <c r="H23" s="1169"/>
      <c r="I23" s="1085"/>
      <c r="J23" s="1086"/>
      <c r="K23" s="363"/>
      <c r="L23" s="323"/>
      <c r="M23" s="1087"/>
      <c r="N23" s="3796"/>
      <c r="O23" s="2770"/>
      <c r="P23" s="471"/>
      <c r="Q23" s="471"/>
      <c r="R23" s="1088"/>
      <c r="S23" s="1083"/>
      <c r="T23" s="1170"/>
      <c r="U23" s="1170"/>
      <c r="V23" s="1170"/>
      <c r="W23" s="1170"/>
      <c r="X23" s="325"/>
      <c r="Y23" s="901"/>
    </row>
    <row r="24" spans="1:25" ht="15" customHeight="1" thickBot="1">
      <c r="A24" s="2207">
        <v>20004</v>
      </c>
      <c r="B24" s="1030" t="s">
        <v>136</v>
      </c>
      <c r="C24" s="345" t="s">
        <v>2433</v>
      </c>
      <c r="D24" s="649" t="s">
        <v>2439</v>
      </c>
      <c r="E24" s="764"/>
      <c r="F24" s="278" t="s">
        <v>131</v>
      </c>
      <c r="G24" s="1075">
        <v>160</v>
      </c>
      <c r="H24" s="1171">
        <v>300</v>
      </c>
      <c r="I24" s="270">
        <f>ROUND(H24*G24/G24,2)</f>
        <v>300</v>
      </c>
      <c r="J24" s="438" t="s">
        <v>39</v>
      </c>
      <c r="K24" s="3653"/>
      <c r="L24" s="534">
        <f>IF(OR(ISBLANK(K24),K24=0,H24=0,ISBLANK(H24)),,ROUND(K24+$L$5,2))</f>
        <v>0</v>
      </c>
      <c r="M24" s="973">
        <f>ROUND(I24*L24,2)</f>
        <v>0</v>
      </c>
      <c r="N24" s="3777">
        <f>ROUND(L24/G24,4)</f>
        <v>0</v>
      </c>
      <c r="O24" s="2455" t="s">
        <v>2439</v>
      </c>
      <c r="P24" s="2547" t="s">
        <v>1202</v>
      </c>
      <c r="Q24" s="2547">
        <v>160</v>
      </c>
      <c r="R24" s="3160"/>
      <c r="S24" s="2548">
        <v>54.55</v>
      </c>
      <c r="T24" s="292">
        <f t="shared" ref="T24:T25" si="1">ROUND($T$8*S24,2)</f>
        <v>8.56</v>
      </c>
      <c r="U24" s="292">
        <f>IF(ISBLANK(O24),,R24+T24)</f>
        <v>8.56</v>
      </c>
      <c r="V24" s="3420" t="s">
        <v>2779</v>
      </c>
      <c r="W24" s="292" t="b">
        <f>IF(ISNUMBER(K24),IF(V24="Y",(K24-T24)))</f>
        <v>0</v>
      </c>
      <c r="X24" s="505">
        <f>W24/G24</f>
        <v>0</v>
      </c>
      <c r="Y24" s="505" t="b">
        <f>IF(V24="N",IF(ISNUMBER(R24),(R24+T24)/Q24))</f>
        <v>0</v>
      </c>
    </row>
    <row r="25" spans="1:25" ht="15" customHeight="1">
      <c r="A25" s="275"/>
      <c r="B25" s="217" t="s">
        <v>137</v>
      </c>
      <c r="C25" s="345" t="s">
        <v>2431</v>
      </c>
      <c r="D25" s="649" t="s">
        <v>2440</v>
      </c>
      <c r="E25" s="764"/>
      <c r="F25" s="278" t="s">
        <v>131</v>
      </c>
      <c r="G25" s="1075">
        <v>160</v>
      </c>
      <c r="H25" s="1169"/>
      <c r="I25" s="270">
        <f>ROUND(H24*G24/G25,2)</f>
        <v>300</v>
      </c>
      <c r="J25" s="438" t="s">
        <v>39</v>
      </c>
      <c r="K25" s="279">
        <v>39.229999999999997</v>
      </c>
      <c r="L25" s="534">
        <f>IF(OR(ISBLANK(K25),K25=0,H24=0,ISBLANK(H24)),,ROUND(K25+$L$5,2))</f>
        <v>39.229999999999997</v>
      </c>
      <c r="M25" s="1104">
        <f>ROUND(I25*L25,2)</f>
        <v>11769</v>
      </c>
      <c r="N25" s="3778">
        <f>ROUND(L25/G25,4)</f>
        <v>0.2452</v>
      </c>
      <c r="O25" s="2747" t="s">
        <v>2440</v>
      </c>
      <c r="P25" s="1341" t="s">
        <v>1202</v>
      </c>
      <c r="Q25" s="2783">
        <v>160</v>
      </c>
      <c r="R25" s="3160"/>
      <c r="S25" s="2548">
        <v>54.55</v>
      </c>
      <c r="T25" s="292">
        <f t="shared" si="1"/>
        <v>8.56</v>
      </c>
      <c r="U25" s="292">
        <f>IF(ISBLANK(O25),,R25+T25)</f>
        <v>8.56</v>
      </c>
      <c r="V25" s="3420" t="s">
        <v>2779</v>
      </c>
      <c r="W25" s="292">
        <f>IF(ISNUMBER(K25),IF(V25="Y",(K25-T25)))</f>
        <v>30.669999999999995</v>
      </c>
      <c r="X25" s="505">
        <f>W25/G25</f>
        <v>0.19168749999999996</v>
      </c>
      <c r="Y25" s="505" t="b">
        <f>IF(V25="N",IF(ISNUMBER(R25),(R25+T25)/Q25))</f>
        <v>0</v>
      </c>
    </row>
    <row r="26" spans="1:25" ht="15" customHeight="1">
      <c r="A26" s="2175"/>
      <c r="B26" s="1441" t="s">
        <v>1945</v>
      </c>
      <c r="C26" s="1447"/>
      <c r="D26" s="1816"/>
      <c r="E26" s="664"/>
      <c r="F26" s="298"/>
      <c r="G26" s="1076"/>
      <c r="H26" s="1266"/>
      <c r="I26" s="298"/>
      <c r="J26" s="1051"/>
      <c r="K26" s="286"/>
      <c r="L26" s="299"/>
      <c r="M26" s="1282"/>
      <c r="N26" s="3795"/>
      <c r="O26" s="2746"/>
      <c r="P26" s="2746"/>
      <c r="Q26" s="2687"/>
      <c r="R26" s="1079"/>
      <c r="S26" s="2838"/>
      <c r="T26" s="2656"/>
      <c r="U26" s="2656"/>
      <c r="V26" s="2656"/>
      <c r="W26" s="2656"/>
      <c r="X26" s="1453"/>
      <c r="Y26" s="1202"/>
    </row>
    <row r="27" spans="1:25" ht="15" customHeight="1">
      <c r="A27" s="2217"/>
      <c r="B27" s="1441" t="s">
        <v>1946</v>
      </c>
      <c r="C27" s="479"/>
      <c r="D27" s="876"/>
      <c r="E27" s="1117"/>
      <c r="F27" s="547"/>
      <c r="G27" s="1118"/>
      <c r="H27" s="1169"/>
      <c r="I27" s="1119"/>
      <c r="J27" s="1449"/>
      <c r="K27" s="1450"/>
      <c r="L27" s="1451"/>
      <c r="M27" s="1120"/>
      <c r="N27" s="3924"/>
      <c r="O27" s="2629"/>
      <c r="P27" s="2629"/>
      <c r="Q27" s="2719"/>
      <c r="R27" s="1452"/>
      <c r="S27" s="1117"/>
      <c r="T27" s="1139"/>
      <c r="U27" s="1454"/>
      <c r="V27" s="1454"/>
      <c r="W27" s="1139"/>
      <c r="X27" s="1093"/>
      <c r="Y27" s="219"/>
    </row>
    <row r="28" spans="1:25" ht="15" customHeight="1" thickBot="1">
      <c r="A28" s="2219"/>
      <c r="B28" s="1003" t="s">
        <v>1223</v>
      </c>
      <c r="C28" s="361"/>
      <c r="D28" s="716"/>
      <c r="E28" s="389"/>
      <c r="F28" s="361"/>
      <c r="G28" s="1102"/>
      <c r="H28" s="1169"/>
      <c r="I28" s="1103"/>
      <c r="J28" s="416"/>
      <c r="K28" s="363"/>
      <c r="L28" s="323"/>
      <c r="M28" s="1087"/>
      <c r="N28" s="3796"/>
      <c r="O28" s="2787"/>
      <c r="P28" s="2787"/>
      <c r="Q28" s="976"/>
      <c r="R28" s="1088"/>
      <c r="S28" s="389"/>
      <c r="T28" s="419"/>
      <c r="U28" s="419"/>
      <c r="V28" s="419"/>
      <c r="W28" s="419"/>
      <c r="X28" s="325"/>
      <c r="Y28" s="466"/>
    </row>
    <row r="29" spans="1:25" ht="15" customHeight="1" thickBot="1">
      <c r="A29" s="2207">
        <v>20005</v>
      </c>
      <c r="B29" s="1030" t="s">
        <v>138</v>
      </c>
      <c r="C29" s="345" t="s">
        <v>2431</v>
      </c>
      <c r="D29" s="649" t="s">
        <v>2441</v>
      </c>
      <c r="E29" s="764"/>
      <c r="F29" s="278" t="s">
        <v>131</v>
      </c>
      <c r="G29" s="1075">
        <v>160</v>
      </c>
      <c r="H29" s="1171">
        <v>50</v>
      </c>
      <c r="I29" s="270">
        <f>ROUND(H29*G29/G29,2)</f>
        <v>50</v>
      </c>
      <c r="J29" s="438" t="s">
        <v>39</v>
      </c>
      <c r="K29" s="279">
        <v>46.83</v>
      </c>
      <c r="L29" s="534">
        <f>IF(OR(ISBLANK(K29),K29=0,H29=0,ISBLANK(H29)),,ROUND(K29+$L$5,2))</f>
        <v>46.83</v>
      </c>
      <c r="M29" s="973">
        <f>ROUND(I29*L29,2)</f>
        <v>2341.5</v>
      </c>
      <c r="N29" s="3778">
        <f>ROUND(L29/G29,4)</f>
        <v>0.29270000000000002</v>
      </c>
      <c r="O29" s="2747" t="s">
        <v>2441</v>
      </c>
      <c r="P29" s="2747" t="s">
        <v>1202</v>
      </c>
      <c r="Q29" s="2417">
        <v>160</v>
      </c>
      <c r="R29" s="3160"/>
      <c r="S29" s="2548">
        <v>54.55</v>
      </c>
      <c r="T29" s="292">
        <f>ROUND($T$8*S29,2)</f>
        <v>8.56</v>
      </c>
      <c r="U29" s="292">
        <f>IF(ISBLANK(O29),,R29+T29)</f>
        <v>8.56</v>
      </c>
      <c r="V29" s="3420" t="s">
        <v>2779</v>
      </c>
      <c r="W29" s="292">
        <f>IF(ISNUMBER(K29),IF(V29="Y",(K29-T29)))</f>
        <v>38.269999999999996</v>
      </c>
      <c r="X29" s="505">
        <f>W29/G29</f>
        <v>0.23918749999999997</v>
      </c>
      <c r="Y29" s="505" t="b">
        <f>IF(V29="N",IF(ISNUMBER(R29),(R29+T29)/Q29))</f>
        <v>0</v>
      </c>
    </row>
    <row r="30" spans="1:25" ht="15" customHeight="1">
      <c r="A30" s="2163"/>
      <c r="B30" s="522" t="s">
        <v>1947</v>
      </c>
      <c r="C30" s="274"/>
      <c r="D30" s="1813"/>
      <c r="E30" s="1111"/>
      <c r="F30" s="345"/>
      <c r="G30" s="1112"/>
      <c r="H30" s="1169"/>
      <c r="I30" s="1113"/>
      <c r="J30" s="275"/>
      <c r="K30" s="346"/>
      <c r="L30" s="252"/>
      <c r="M30" s="1114"/>
      <c r="N30" s="3781"/>
      <c r="O30" s="2747"/>
      <c r="P30" s="2747"/>
      <c r="Q30" s="2417"/>
      <c r="R30" s="946"/>
      <c r="S30" s="1111"/>
      <c r="T30" s="1116"/>
      <c r="U30" s="1201"/>
      <c r="V30" s="1201"/>
      <c r="W30" s="1116"/>
      <c r="X30" s="505"/>
      <c r="Y30" s="217"/>
    </row>
    <row r="31" spans="1:25" ht="15" customHeight="1">
      <c r="A31" s="1335"/>
      <c r="B31" s="217" t="s">
        <v>1948</v>
      </c>
      <c r="C31" s="1257"/>
      <c r="D31" s="1816"/>
      <c r="E31" s="1125"/>
      <c r="F31" s="202"/>
      <c r="G31" s="1126"/>
      <c r="H31" s="1266"/>
      <c r="I31" s="202"/>
      <c r="J31" s="271"/>
      <c r="K31" s="334"/>
      <c r="L31" s="310"/>
      <c r="M31" s="1200"/>
      <c r="N31" s="3925"/>
      <c r="O31" s="2629"/>
      <c r="P31" s="2552"/>
      <c r="Q31" s="2552"/>
      <c r="R31" s="1201"/>
      <c r="S31" s="1125"/>
      <c r="T31" s="1454"/>
      <c r="U31" s="1454"/>
      <c r="V31" s="1454"/>
      <c r="W31" s="1454"/>
      <c r="X31" s="1453"/>
      <c r="Y31" s="219"/>
    </row>
    <row r="32" spans="1:25" ht="15" customHeight="1">
      <c r="A32" s="1335"/>
      <c r="B32" s="217" t="s">
        <v>1949</v>
      </c>
      <c r="C32" s="479"/>
      <c r="D32" s="876"/>
      <c r="E32" s="1117"/>
      <c r="F32" s="547"/>
      <c r="G32" s="1118"/>
      <c r="H32" s="1169"/>
      <c r="I32" s="1119"/>
      <c r="J32" s="1449"/>
      <c r="K32" s="1450"/>
      <c r="L32" s="1451"/>
      <c r="M32" s="1120"/>
      <c r="N32" s="3924"/>
      <c r="O32" s="2574"/>
      <c r="P32" s="2361"/>
      <c r="Q32" s="2419"/>
      <c r="R32" s="1452"/>
      <c r="S32" s="1448"/>
      <c r="T32" s="1139"/>
      <c r="U32" s="1454"/>
      <c r="V32" s="1454"/>
      <c r="W32" s="1139"/>
      <c r="X32" s="1093"/>
      <c r="Y32" s="219"/>
    </row>
    <row r="33" spans="1:25" ht="15" customHeight="1" thickBot="1">
      <c r="A33" s="2221"/>
      <c r="B33" s="1455" t="s">
        <v>1223</v>
      </c>
      <c r="C33" s="361"/>
      <c r="D33" s="2287"/>
      <c r="E33" s="389"/>
      <c r="F33" s="536"/>
      <c r="G33" s="1094"/>
      <c r="H33" s="1174"/>
      <c r="I33" s="954"/>
      <c r="J33" s="901"/>
      <c r="K33" s="363"/>
      <c r="L33" s="1122"/>
      <c r="M33" s="963"/>
      <c r="N33" s="3799"/>
      <c r="O33" s="2363"/>
      <c r="P33" s="396"/>
      <c r="Q33" s="2425"/>
      <c r="R33" s="1058"/>
      <c r="S33" s="389"/>
      <c r="T33" s="419"/>
      <c r="U33" s="419"/>
      <c r="V33" s="419"/>
      <c r="W33" s="419"/>
      <c r="X33" s="325"/>
      <c r="Y33" s="466"/>
    </row>
    <row r="34" spans="1:25" ht="15" customHeight="1" thickBot="1">
      <c r="A34" s="2194">
        <v>20006</v>
      </c>
      <c r="B34" s="2124" t="s">
        <v>1291</v>
      </c>
      <c r="C34" s="366" t="s">
        <v>2435</v>
      </c>
      <c r="D34" s="4825">
        <v>10071179000488</v>
      </c>
      <c r="E34" s="764"/>
      <c r="F34" s="527" t="s">
        <v>1292</v>
      </c>
      <c r="G34" s="1123">
        <v>73</v>
      </c>
      <c r="H34" s="1171"/>
      <c r="I34" s="262">
        <f>ROUND(H34*G34/G34,2)</f>
        <v>0</v>
      </c>
      <c r="J34" s="947" t="s">
        <v>39</v>
      </c>
      <c r="K34" s="285">
        <v>29.09</v>
      </c>
      <c r="L34" s="1124">
        <f>IF(OR(ISBLANK(K34),K34=0,H34=0,ISBLANK(H34)),,ROUND(K34+$L$5,2))</f>
        <v>0</v>
      </c>
      <c r="M34" s="971">
        <f>ROUND(I34*L34,2)</f>
        <v>0</v>
      </c>
      <c r="N34" s="3777">
        <f>ROUND(L34/G34,4)</f>
        <v>0</v>
      </c>
      <c r="O34" s="4825"/>
      <c r="P34" s="2591"/>
      <c r="Q34" s="2590"/>
      <c r="R34" s="5564"/>
      <c r="S34" s="2548"/>
      <c r="T34" s="2656"/>
      <c r="U34" s="2656"/>
      <c r="V34" s="2656"/>
      <c r="W34" s="2656"/>
      <c r="X34" s="1151"/>
      <c r="Y34" s="1151"/>
    </row>
    <row r="35" spans="1:25" ht="15" customHeight="1">
      <c r="A35" s="2148"/>
      <c r="B35" s="760" t="s">
        <v>1950</v>
      </c>
      <c r="C35" s="202"/>
      <c r="D35" s="649"/>
      <c r="E35" s="1125"/>
      <c r="F35" s="202"/>
      <c r="G35" s="1126"/>
      <c r="H35" s="1178"/>
      <c r="I35" s="202"/>
      <c r="J35" s="271"/>
      <c r="K35" s="334"/>
      <c r="L35" s="310"/>
      <c r="M35" s="627"/>
      <c r="N35" s="3781"/>
      <c r="O35" s="2748"/>
      <c r="P35" s="2748"/>
      <c r="Q35" s="2573"/>
      <c r="R35" s="946"/>
      <c r="S35" s="1125"/>
      <c r="T35" s="1116"/>
      <c r="U35" s="1201"/>
      <c r="V35" s="1201"/>
      <c r="W35" s="1116"/>
      <c r="X35" s="505"/>
      <c r="Y35" s="217"/>
    </row>
    <row r="36" spans="1:25" ht="15" customHeight="1">
      <c r="A36" s="2175"/>
      <c r="B36" s="1127" t="s">
        <v>1951</v>
      </c>
      <c r="C36" s="202"/>
      <c r="D36" s="649"/>
      <c r="E36" s="1125"/>
      <c r="F36" s="274"/>
      <c r="G36" s="1090"/>
      <c r="H36" s="1179"/>
      <c r="I36" s="463"/>
      <c r="J36" s="217"/>
      <c r="K36" s="1064"/>
      <c r="L36" s="532"/>
      <c r="M36" s="966"/>
      <c r="N36" s="3797"/>
      <c r="O36" s="2772"/>
      <c r="P36" s="2772"/>
      <c r="Q36" s="2525"/>
      <c r="R36" s="1057"/>
      <c r="S36" s="1125"/>
      <c r="T36" s="1116"/>
      <c r="U36" s="1201"/>
      <c r="V36" s="1201"/>
      <c r="W36" s="1116"/>
      <c r="X36" s="505"/>
      <c r="Y36" s="217"/>
    </row>
    <row r="37" spans="1:25" ht="15" customHeight="1" thickBot="1">
      <c r="A37" s="2219"/>
      <c r="B37" s="1003" t="s">
        <v>1223</v>
      </c>
      <c r="C37" s="361"/>
      <c r="D37" s="716"/>
      <c r="E37" s="389"/>
      <c r="F37" s="536"/>
      <c r="G37" s="1094"/>
      <c r="H37" s="1180"/>
      <c r="I37" s="954"/>
      <c r="J37" s="466"/>
      <c r="K37" s="955"/>
      <c r="L37" s="1122"/>
      <c r="M37" s="963"/>
      <c r="N37" s="3799"/>
      <c r="O37" s="976"/>
      <c r="P37" s="849"/>
      <c r="Q37" s="1644"/>
      <c r="R37" s="458"/>
      <c r="S37" s="389"/>
      <c r="T37" s="419"/>
      <c r="U37" s="419"/>
      <c r="V37" s="419"/>
      <c r="W37" s="419"/>
      <c r="X37" s="325"/>
      <c r="Y37" s="466"/>
    </row>
    <row r="38" spans="1:25" ht="15" customHeight="1" thickBot="1">
      <c r="A38" s="2194">
        <v>20007</v>
      </c>
      <c r="B38" s="1030" t="s">
        <v>1293</v>
      </c>
      <c r="C38" s="366" t="s">
        <v>2431</v>
      </c>
      <c r="D38" s="855" t="s">
        <v>2442</v>
      </c>
      <c r="E38" s="764"/>
      <c r="F38" s="527" t="s">
        <v>131</v>
      </c>
      <c r="G38" s="1123">
        <v>160</v>
      </c>
      <c r="H38" s="1171">
        <v>50</v>
      </c>
      <c r="I38" s="262">
        <f>ROUND(H38*G38/G38,2)</f>
        <v>50</v>
      </c>
      <c r="J38" s="947" t="s">
        <v>39</v>
      </c>
      <c r="K38" s="285">
        <v>44.7</v>
      </c>
      <c r="L38" s="1124">
        <f>IF(OR(ISBLANK(K38),K38=0,H38=0,ISBLANK(H38)),,ROUND(K38+$L$5,2))</f>
        <v>44.7</v>
      </c>
      <c r="M38" s="971">
        <f>ROUND(I38*L38,2)</f>
        <v>2235</v>
      </c>
      <c r="N38" s="3777">
        <f>ROUND(L38/G38,4)</f>
        <v>0.27939999999999998</v>
      </c>
      <c r="O38" s="2687" t="s">
        <v>2442</v>
      </c>
      <c r="P38" s="280" t="s">
        <v>1202</v>
      </c>
      <c r="Q38" s="2055">
        <v>160</v>
      </c>
      <c r="R38" s="3639"/>
      <c r="S38" s="2548">
        <v>54.55</v>
      </c>
      <c r="T38" s="292">
        <f>ROUND($T$8*S38,2)</f>
        <v>8.56</v>
      </c>
      <c r="U38" s="292">
        <f>IF(ISBLANK(O38),,R38+T38)</f>
        <v>8.56</v>
      </c>
      <c r="V38" s="3420" t="s">
        <v>2779</v>
      </c>
      <c r="W38" s="292">
        <f>IF(ISNUMBER(K38),IF(V38="Y",(K38-T38)))</f>
        <v>36.14</v>
      </c>
      <c r="X38" s="505">
        <f>W38/G38</f>
        <v>0.22587499999999999</v>
      </c>
      <c r="Y38" s="505" t="b">
        <f>IF(V38="N",IF(ISNUMBER(R38),(R38+T38)/Q38))</f>
        <v>0</v>
      </c>
    </row>
    <row r="39" spans="1:25" ht="15" customHeight="1">
      <c r="A39" s="2148"/>
      <c r="B39" s="760" t="s">
        <v>1952</v>
      </c>
      <c r="C39" s="202"/>
      <c r="D39" s="853"/>
      <c r="E39" s="1125"/>
      <c r="F39" s="202"/>
      <c r="G39" s="1126"/>
      <c r="H39" s="1178"/>
      <c r="I39" s="202"/>
      <c r="J39" s="271"/>
      <c r="K39" s="334"/>
      <c r="L39" s="310"/>
      <c r="M39" s="627"/>
      <c r="N39" s="3781"/>
      <c r="O39" s="2687"/>
      <c r="P39" s="280"/>
      <c r="Q39" s="2055"/>
      <c r="R39" s="946"/>
      <c r="S39" s="1125"/>
      <c r="T39" s="1116"/>
      <c r="U39" s="1201"/>
      <c r="V39" s="1201"/>
      <c r="W39" s="1116"/>
      <c r="X39" s="505"/>
      <c r="Y39" s="217"/>
    </row>
    <row r="40" spans="1:25" ht="15" customHeight="1">
      <c r="A40" s="2175"/>
      <c r="B40" s="1127" t="s">
        <v>1953</v>
      </c>
      <c r="C40" s="202"/>
      <c r="D40" s="853"/>
      <c r="E40" s="1125"/>
      <c r="F40" s="274"/>
      <c r="G40" s="1090"/>
      <c r="H40" s="1179"/>
      <c r="I40" s="463"/>
      <c r="J40" s="217"/>
      <c r="K40" s="1064"/>
      <c r="L40" s="532"/>
      <c r="M40" s="966"/>
      <c r="N40" s="3797"/>
      <c r="O40" s="2687"/>
      <c r="P40" s="280"/>
      <c r="Q40" s="2055"/>
      <c r="R40" s="1057"/>
      <c r="S40" s="1125"/>
      <c r="T40" s="1116"/>
      <c r="U40" s="1201"/>
      <c r="V40" s="1201"/>
      <c r="W40" s="1116"/>
      <c r="X40" s="505"/>
      <c r="Y40" s="217"/>
    </row>
    <row r="41" spans="1:25" ht="15" customHeight="1" thickBot="1">
      <c r="A41" s="2219"/>
      <c r="B41" s="1003" t="s">
        <v>1223</v>
      </c>
      <c r="C41" s="361"/>
      <c r="D41" s="716"/>
      <c r="E41" s="389"/>
      <c r="F41" s="536"/>
      <c r="G41" s="1094"/>
      <c r="H41" s="1180"/>
      <c r="I41" s="954"/>
      <c r="J41" s="466"/>
      <c r="K41" s="955"/>
      <c r="L41" s="1122"/>
      <c r="M41" s="963"/>
      <c r="N41" s="3799"/>
      <c r="O41" s="2367"/>
      <c r="P41" s="429"/>
      <c r="Q41" s="2567"/>
      <c r="R41" s="458"/>
      <c r="S41" s="389"/>
      <c r="T41" s="419"/>
      <c r="U41" s="419"/>
      <c r="V41" s="419"/>
      <c r="W41" s="419"/>
      <c r="X41" s="325"/>
      <c r="Y41" s="466"/>
    </row>
    <row r="42" spans="1:25" ht="15" customHeight="1" thickBot="1">
      <c r="A42" s="2194">
        <v>20008</v>
      </c>
      <c r="B42" s="1030" t="s">
        <v>139</v>
      </c>
      <c r="C42" s="366" t="s">
        <v>2433</v>
      </c>
      <c r="D42" s="855" t="s">
        <v>2443</v>
      </c>
      <c r="E42" s="764"/>
      <c r="F42" s="273" t="s">
        <v>131</v>
      </c>
      <c r="G42" s="1442">
        <v>160</v>
      </c>
      <c r="H42" s="1167"/>
      <c r="I42" s="1443">
        <f>ROUND(H42*G42/G42,2)</f>
        <v>0</v>
      </c>
      <c r="J42" s="920" t="s">
        <v>39</v>
      </c>
      <c r="K42" s="3654"/>
      <c r="L42" s="534">
        <f>IF(OR(ISBLANK(K42),K42=0,H42=0,ISBLANK(H42)),,ROUND(K42+$L$5,2))</f>
        <v>0</v>
      </c>
      <c r="M42" s="973">
        <f>ROUND(I42*L42,2)</f>
        <v>0</v>
      </c>
      <c r="N42" s="3777">
        <f>ROUND(L42/G42,4)</f>
        <v>0</v>
      </c>
      <c r="O42" s="2429" t="s">
        <v>2443</v>
      </c>
      <c r="P42" s="2424" t="s">
        <v>1202</v>
      </c>
      <c r="Q42" s="2424">
        <v>160</v>
      </c>
      <c r="R42" s="3639"/>
      <c r="S42" s="3643">
        <v>54.55</v>
      </c>
      <c r="T42" s="1182">
        <f t="shared" ref="T42:T43" si="2">ROUND($T$8*S42,2)</f>
        <v>8.56</v>
      </c>
      <c r="U42" s="3703">
        <f>IF(ISBLANK(O42),,R42+T42)</f>
        <v>8.56</v>
      </c>
      <c r="V42" s="3655" t="s">
        <v>2779</v>
      </c>
      <c r="W42" s="292" t="b">
        <f>IF(ISNUMBER(K42),IF(V42="Y",(K42-T42)))</f>
        <v>0</v>
      </c>
      <c r="X42" s="505">
        <f>W42/G42</f>
        <v>0</v>
      </c>
      <c r="Y42" s="505" t="b">
        <f>IF(V42="N",IF(ISNUMBER(R42),(R42+T42)/Q42))</f>
        <v>0</v>
      </c>
    </row>
    <row r="43" spans="1:25" ht="15" customHeight="1">
      <c r="A43" s="2148"/>
      <c r="B43" s="760" t="s">
        <v>1954</v>
      </c>
      <c r="C43" s="202" t="s">
        <v>2444</v>
      </c>
      <c r="D43" s="1813" t="s">
        <v>2445</v>
      </c>
      <c r="E43" s="764"/>
      <c r="F43" s="274" t="s">
        <v>131</v>
      </c>
      <c r="G43" s="1090">
        <v>160</v>
      </c>
      <c r="H43" s="1178"/>
      <c r="I43" s="278">
        <f>ROUND(H42*G42/G43,2)</f>
        <v>0</v>
      </c>
      <c r="J43" s="438" t="s">
        <v>39</v>
      </c>
      <c r="K43" s="5835">
        <v>40.630000000000003</v>
      </c>
      <c r="L43" s="534">
        <f>IF(OR(ISBLANK(K43),K43=0,H42=0,ISBLANK(H42)),,ROUND(K43+$L$5,2))</f>
        <v>0</v>
      </c>
      <c r="M43" s="973">
        <f>ROUND(I43*L43,2)</f>
        <v>0</v>
      </c>
      <c r="N43" s="3778"/>
      <c r="O43" s="2562" t="s">
        <v>2445</v>
      </c>
      <c r="P43" s="2055" t="s">
        <v>1202</v>
      </c>
      <c r="Q43" s="2055">
        <v>160</v>
      </c>
      <c r="R43" s="3641"/>
      <c r="S43" s="2548">
        <v>54.55</v>
      </c>
      <c r="T43" s="291">
        <f t="shared" si="2"/>
        <v>8.56</v>
      </c>
      <c r="U43" s="291">
        <f>IF(ISBLANK(O43),,R43+T43)</f>
        <v>8.56</v>
      </c>
      <c r="V43" s="3649" t="s">
        <v>2779</v>
      </c>
      <c r="W43" s="292">
        <f>IF(ISNUMBER(K43),IF(V43="Y",(K43-T43)))</f>
        <v>32.07</v>
      </c>
      <c r="X43" s="505">
        <f>W43/G43</f>
        <v>0.20043749999999999</v>
      </c>
      <c r="Y43" s="505" t="b">
        <f>IF(V43="N",IF(ISNUMBER(R43),(R43+T43)/Q43))</f>
        <v>0</v>
      </c>
    </row>
    <row r="44" spans="1:25" ht="15" customHeight="1">
      <c r="A44" s="2175"/>
      <c r="B44" s="1127" t="s">
        <v>1955</v>
      </c>
      <c r="C44" s="202" t="s">
        <v>2435</v>
      </c>
      <c r="D44" s="4825">
        <v>10071179004189</v>
      </c>
      <c r="E44" s="764"/>
      <c r="F44" s="482" t="s">
        <v>131</v>
      </c>
      <c r="G44" s="1089">
        <v>160</v>
      </c>
      <c r="H44" s="1179"/>
      <c r="I44" s="270">
        <f>ROUND(H42*G42/G44,2)</f>
        <v>0</v>
      </c>
      <c r="J44" s="219" t="s">
        <v>39</v>
      </c>
      <c r="K44" s="279">
        <v>37.94</v>
      </c>
      <c r="L44" s="534">
        <f>IF(OR(ISBLANK(K44),K44=0,H42=0,ISBLANK(H42)),,ROUND(K44+$L$5,2))</f>
        <v>0</v>
      </c>
      <c r="M44" s="973">
        <f>ROUND(I44*L44,2)</f>
        <v>0</v>
      </c>
      <c r="N44" s="3778">
        <f>ROUND(L44/G44,4)</f>
        <v>0</v>
      </c>
      <c r="O44" s="4825"/>
      <c r="P44" s="2327"/>
      <c r="Q44" s="1194"/>
      <c r="R44" s="946"/>
      <c r="S44" s="2548"/>
      <c r="T44" s="2656"/>
      <c r="U44" s="2656"/>
      <c r="V44" s="2656"/>
      <c r="W44" s="2656"/>
      <c r="X44" s="1151"/>
      <c r="Y44" s="505"/>
    </row>
    <row r="45" spans="1:25" ht="15" customHeight="1" thickBot="1">
      <c r="A45" s="2219"/>
      <c r="B45" s="1003" t="s">
        <v>1072</v>
      </c>
      <c r="C45" s="361"/>
      <c r="D45" s="716"/>
      <c r="E45" s="389"/>
      <c r="F45" s="536"/>
      <c r="G45" s="1094"/>
      <c r="H45" s="1180"/>
      <c r="I45" s="954"/>
      <c r="J45" s="466"/>
      <c r="K45" s="955"/>
      <c r="L45" s="1122"/>
      <c r="M45" s="963"/>
      <c r="N45" s="3799"/>
      <c r="O45" s="2794"/>
      <c r="P45" s="2794"/>
      <c r="Q45" s="1864"/>
      <c r="R45" s="458"/>
      <c r="S45" s="389"/>
      <c r="T45" s="419"/>
      <c r="U45" s="419"/>
      <c r="V45" s="419"/>
      <c r="W45" s="419"/>
      <c r="X45" s="325"/>
      <c r="Y45" s="466"/>
    </row>
    <row r="46" spans="1:25" ht="15" customHeight="1" thickBot="1">
      <c r="A46" s="2194">
        <v>20009</v>
      </c>
      <c r="B46" s="1030" t="s">
        <v>1294</v>
      </c>
      <c r="C46" s="366" t="s">
        <v>2446</v>
      </c>
      <c r="D46" s="855">
        <v>1000002789</v>
      </c>
      <c r="E46" s="764"/>
      <c r="F46" s="527" t="s">
        <v>131</v>
      </c>
      <c r="G46" s="1123">
        <v>156</v>
      </c>
      <c r="H46" s="1171">
        <v>80</v>
      </c>
      <c r="I46" s="262">
        <f>ROUND(H46*G46/G46,2)</f>
        <v>80</v>
      </c>
      <c r="J46" s="947" t="s">
        <v>39</v>
      </c>
      <c r="K46" s="285">
        <v>47.52</v>
      </c>
      <c r="L46" s="1124">
        <f>IF(OR(ISBLANK(K46),K46=0,H46=0,ISBLANK(H46)),,ROUND(K46+$L$5,2))</f>
        <v>47.52</v>
      </c>
      <c r="M46" s="971">
        <f>ROUND(I46*L46,2)</f>
        <v>3801.6</v>
      </c>
      <c r="N46" s="3777">
        <f>ROUND(L46/G46,4)</f>
        <v>0.30459999999999998</v>
      </c>
      <c r="O46" s="2631">
        <v>1000002789</v>
      </c>
      <c r="P46" s="1648" t="s">
        <v>1202</v>
      </c>
      <c r="Q46" s="1648">
        <v>156</v>
      </c>
      <c r="R46" s="3639"/>
      <c r="S46" s="2548">
        <v>54.55</v>
      </c>
      <c r="T46" s="292">
        <f>ROUND($T$8*S46,2)</f>
        <v>8.56</v>
      </c>
      <c r="U46" s="292">
        <f>IF(ISBLANK(O46),,R46+T46)</f>
        <v>8.56</v>
      </c>
      <c r="V46" s="3420" t="s">
        <v>2779</v>
      </c>
      <c r="W46" s="292">
        <f>IF(ISNUMBER(K46),IF(V46="Y",(K46-T46)))</f>
        <v>38.96</v>
      </c>
      <c r="X46" s="505">
        <f>W46/G46</f>
        <v>0.24974358974358976</v>
      </c>
      <c r="Y46" s="505" t="b">
        <f>IF(V46="N",IF(ISNUMBER(R46),(R46+T46)/Q46))</f>
        <v>0</v>
      </c>
    </row>
    <row r="47" spans="1:25" ht="15" customHeight="1">
      <c r="A47" s="2148"/>
      <c r="B47" s="760" t="s">
        <v>1956</v>
      </c>
      <c r="C47" s="202"/>
      <c r="D47" s="2270"/>
      <c r="E47" s="1125"/>
      <c r="F47" s="202"/>
      <c r="G47" s="1126"/>
      <c r="H47" s="1178"/>
      <c r="I47" s="202"/>
      <c r="J47" s="271"/>
      <c r="K47" s="334"/>
      <c r="L47" s="310"/>
      <c r="M47" s="627"/>
      <c r="N47" s="3781"/>
      <c r="O47" s="2574"/>
      <c r="P47" s="2361"/>
      <c r="Q47" s="2419"/>
      <c r="R47" s="946"/>
      <c r="S47" s="1125"/>
      <c r="T47" s="1116"/>
      <c r="U47" s="1201"/>
      <c r="V47" s="1201"/>
      <c r="W47" s="1116"/>
      <c r="X47" s="505"/>
      <c r="Y47" s="217"/>
    </row>
    <row r="48" spans="1:25" ht="15" customHeight="1">
      <c r="A48" s="2175"/>
      <c r="B48" s="1127" t="s">
        <v>1957</v>
      </c>
      <c r="C48" s="202"/>
      <c r="D48" s="1813"/>
      <c r="E48" s="1125"/>
      <c r="F48" s="274"/>
      <c r="G48" s="1090"/>
      <c r="H48" s="1179"/>
      <c r="I48" s="463"/>
      <c r="J48" s="217"/>
      <c r="K48" s="1064"/>
      <c r="L48" s="532"/>
      <c r="M48" s="966"/>
      <c r="N48" s="3797"/>
      <c r="O48" s="2784"/>
      <c r="P48" s="2362"/>
      <c r="Q48" s="2420"/>
      <c r="R48" s="1057"/>
      <c r="S48" s="1125"/>
      <c r="T48" s="1116"/>
      <c r="U48" s="1201"/>
      <c r="V48" s="1201"/>
      <c r="W48" s="1116"/>
      <c r="X48" s="505"/>
      <c r="Y48" s="217"/>
    </row>
    <row r="49" spans="1:25" ht="15" customHeight="1" thickBot="1">
      <c r="A49" s="2219"/>
      <c r="B49" s="1003" t="s">
        <v>1223</v>
      </c>
      <c r="C49" s="361"/>
      <c r="D49" s="716"/>
      <c r="E49" s="389"/>
      <c r="F49" s="536"/>
      <c r="G49" s="1094"/>
      <c r="H49" s="1180"/>
      <c r="I49" s="954"/>
      <c r="J49" s="466"/>
      <c r="K49" s="955"/>
      <c r="L49" s="1122"/>
      <c r="M49" s="963"/>
      <c r="N49" s="3799"/>
      <c r="O49" s="2363"/>
      <c r="P49" s="396"/>
      <c r="Q49" s="2425"/>
      <c r="R49" s="458"/>
      <c r="S49" s="389"/>
      <c r="T49" s="419"/>
      <c r="U49" s="419"/>
      <c r="V49" s="419"/>
      <c r="W49" s="419"/>
      <c r="X49" s="325"/>
      <c r="Y49" s="466"/>
    </row>
    <row r="50" spans="1:25" ht="15" customHeight="1" thickBot="1">
      <c r="A50" s="2194">
        <v>20010</v>
      </c>
      <c r="B50" s="1030" t="s">
        <v>1295</v>
      </c>
      <c r="C50" s="366" t="s">
        <v>2444</v>
      </c>
      <c r="D50" s="1796" t="s">
        <v>2447</v>
      </c>
      <c r="E50" s="764"/>
      <c r="F50" s="273" t="s">
        <v>1296</v>
      </c>
      <c r="G50" s="1130">
        <v>128</v>
      </c>
      <c r="H50" s="1171">
        <v>100</v>
      </c>
      <c r="I50" s="1131">
        <f>ROUND(H50*G50/G50,2)</f>
        <v>100</v>
      </c>
      <c r="J50" s="920" t="s">
        <v>39</v>
      </c>
      <c r="K50" s="958">
        <v>48.02</v>
      </c>
      <c r="L50" s="1132">
        <f>IF(OR(ISBLANK(K50),K50=0,H50=0,ISBLANK(H50)),,ROUND(K50+$L$5,2))</f>
        <v>48.02</v>
      </c>
      <c r="M50" s="641">
        <f>ROUND(I50*L50,2)</f>
        <v>4802</v>
      </c>
      <c r="N50" s="3794">
        <f>ROUND(L50/G50,4)</f>
        <v>0.37519999999999998</v>
      </c>
      <c r="O50" s="2562" t="s">
        <v>2871</v>
      </c>
      <c r="P50" s="2055" t="s">
        <v>1298</v>
      </c>
      <c r="Q50" s="2055">
        <v>128</v>
      </c>
      <c r="R50" s="3160"/>
      <c r="S50" s="3643">
        <v>43.64</v>
      </c>
      <c r="T50" s="1182">
        <f t="shared" ref="T50:T51" si="3">ROUND($T$8*S50,2)</f>
        <v>6.85</v>
      </c>
      <c r="U50" s="3703">
        <f>IF(ISBLANK(O50),,R50+T50)</f>
        <v>6.85</v>
      </c>
      <c r="V50" s="3716" t="s">
        <v>2779</v>
      </c>
      <c r="W50" s="292">
        <f>IF(ISNUMBER(K50),IF(V50="Y",(K50-T50)))</f>
        <v>41.17</v>
      </c>
      <c r="X50" s="505">
        <f>W50/G50</f>
        <v>0.32164062500000001</v>
      </c>
      <c r="Y50" s="505" t="b">
        <f>IF(V50="N",IF(ISNUMBER(R50),(R50+T50)/Q50))</f>
        <v>0</v>
      </c>
    </row>
    <row r="51" spans="1:25" ht="15" customHeight="1">
      <c r="A51" s="2148"/>
      <c r="B51" s="760" t="s">
        <v>1958</v>
      </c>
      <c r="C51" s="202" t="s">
        <v>2433</v>
      </c>
      <c r="D51" s="649" t="s">
        <v>2448</v>
      </c>
      <c r="E51" s="764"/>
      <c r="F51" s="482" t="s">
        <v>1076</v>
      </c>
      <c r="G51" s="1089">
        <v>160</v>
      </c>
      <c r="H51" s="1178"/>
      <c r="I51" s="278">
        <f>ROUND(H50*G50/G51,2)</f>
        <v>80</v>
      </c>
      <c r="J51" s="959" t="s">
        <v>39</v>
      </c>
      <c r="K51" s="3652"/>
      <c r="L51" s="548">
        <f>IF(OR(ISBLANK(K51),K51=0,H50=0,ISBLANK(H50)),,ROUND(K51+$L$5,2))</f>
        <v>0</v>
      </c>
      <c r="M51" s="973">
        <f>ROUND(I51*L51,2)</f>
        <v>0</v>
      </c>
      <c r="N51" s="3778">
        <f>ROUND(L51/G51,4)</f>
        <v>0</v>
      </c>
      <c r="O51" s="2516" t="s">
        <v>2448</v>
      </c>
      <c r="P51" s="2423" t="s">
        <v>1202</v>
      </c>
      <c r="Q51" s="2423">
        <v>160</v>
      </c>
      <c r="R51" s="3160"/>
      <c r="S51" s="2548">
        <v>54.55</v>
      </c>
      <c r="T51" s="291">
        <f t="shared" si="3"/>
        <v>8.56</v>
      </c>
      <c r="U51" s="291">
        <f>IF(ISBLANK(O51),,R51+T51)</f>
        <v>8.56</v>
      </c>
      <c r="V51" s="3649" t="s">
        <v>2779</v>
      </c>
      <c r="W51" s="292" t="b">
        <f>IF(ISNUMBER(K51),IF(V51="Y",(K51-T51)))</f>
        <v>0</v>
      </c>
      <c r="X51" s="505">
        <f>W51/G51</f>
        <v>0</v>
      </c>
      <c r="Y51" s="505" t="b">
        <f>IF(V51="N",IF(ISNUMBER(R51),(R51+T51)/Q51))</f>
        <v>0</v>
      </c>
    </row>
    <row r="52" spans="1:25" ht="15" customHeight="1">
      <c r="A52" s="2175"/>
      <c r="B52" s="1127" t="s">
        <v>1959</v>
      </c>
      <c r="C52" s="202"/>
      <c r="D52" s="2270"/>
      <c r="E52" s="1125"/>
      <c r="F52" s="274"/>
      <c r="G52" s="1090"/>
      <c r="H52" s="1179"/>
      <c r="I52" s="463"/>
      <c r="J52" s="217"/>
      <c r="K52" s="1064"/>
      <c r="L52" s="532"/>
      <c r="M52" s="966"/>
      <c r="N52" s="3797"/>
      <c r="O52" s="2771"/>
      <c r="P52" s="2362"/>
      <c r="Q52" s="2420"/>
      <c r="R52" s="1057"/>
      <c r="S52" s="1125"/>
      <c r="T52" s="1116"/>
      <c r="U52" s="1201"/>
      <c r="V52" s="1201"/>
      <c r="W52" s="1116"/>
      <c r="X52" s="505"/>
      <c r="Y52" s="217"/>
    </row>
    <row r="53" spans="1:25" ht="15" customHeight="1" thickBot="1">
      <c r="A53" s="2219"/>
      <c r="B53" s="1003" t="s">
        <v>1050</v>
      </c>
      <c r="C53" s="361"/>
      <c r="D53" s="727"/>
      <c r="E53" s="389"/>
      <c r="F53" s="536"/>
      <c r="G53" s="1094"/>
      <c r="H53" s="1180"/>
      <c r="I53" s="954"/>
      <c r="J53" s="466"/>
      <c r="K53" s="955"/>
      <c r="L53" s="1122"/>
      <c r="M53" s="963"/>
      <c r="N53" s="3799"/>
      <c r="O53" s="2363"/>
      <c r="P53" s="396"/>
      <c r="Q53" s="2425"/>
      <c r="R53" s="458"/>
      <c r="S53" s="389"/>
      <c r="T53" s="419"/>
      <c r="U53" s="419"/>
      <c r="V53" s="419"/>
      <c r="W53" s="419"/>
      <c r="X53" s="325"/>
      <c r="Y53" s="466"/>
    </row>
    <row r="54" spans="1:25" ht="15" customHeight="1" thickBot="1">
      <c r="A54" s="2194">
        <v>20011</v>
      </c>
      <c r="B54" s="1030" t="s">
        <v>1960</v>
      </c>
      <c r="C54" s="366" t="s">
        <v>2431</v>
      </c>
      <c r="D54" s="2296">
        <v>1000006639</v>
      </c>
      <c r="E54" s="764"/>
      <c r="F54" s="527" t="s">
        <v>1298</v>
      </c>
      <c r="G54" s="1123">
        <v>128</v>
      </c>
      <c r="H54" s="1171">
        <v>300</v>
      </c>
      <c r="I54" s="262">
        <f>ROUND(H54*G54/G54,2)</f>
        <v>300</v>
      </c>
      <c r="J54" s="947" t="s">
        <v>39</v>
      </c>
      <c r="K54" s="285">
        <v>51</v>
      </c>
      <c r="L54" s="548">
        <f>IF(OR(ISBLANK(K54),K54=0,H54=0,ISBLANK(H54)),,ROUND(K54+$L$5,2))</f>
        <v>51</v>
      </c>
      <c r="M54" s="971">
        <f>ROUND(I54*L54,2)</f>
        <v>15300</v>
      </c>
      <c r="N54" s="3777">
        <f>ROUND(L54/G54,4)</f>
        <v>0.39839999999999998</v>
      </c>
      <c r="O54" s="4382">
        <v>1000006639</v>
      </c>
      <c r="P54" s="2832" t="s">
        <v>1298</v>
      </c>
      <c r="Q54" s="637">
        <v>128</v>
      </c>
      <c r="R54" s="3639"/>
      <c r="S54" s="2548">
        <v>36.22</v>
      </c>
      <c r="T54" s="292">
        <f>ROUND($T$8*S54,2)</f>
        <v>5.68</v>
      </c>
      <c r="U54" s="292">
        <f>IF(ISBLANK(O54),,R54+T54)</f>
        <v>5.68</v>
      </c>
      <c r="V54" s="3420" t="s">
        <v>2779</v>
      </c>
      <c r="W54" s="292">
        <f>IF(ISNUMBER(K54),IF(V54="Y",(K54-T54)))</f>
        <v>45.32</v>
      </c>
      <c r="X54" s="505">
        <f>W54/G54</f>
        <v>0.3540625</v>
      </c>
      <c r="Y54" s="505" t="b">
        <f>IF(V54="N",IF(ISNUMBER(R54),(R54+T54)/Q54))</f>
        <v>0</v>
      </c>
    </row>
    <row r="55" spans="1:25" ht="15" customHeight="1">
      <c r="A55" s="2148"/>
      <c r="B55" s="760" t="s">
        <v>1958</v>
      </c>
      <c r="C55" s="202"/>
      <c r="D55" s="2274"/>
      <c r="E55" s="1125"/>
      <c r="F55" s="202"/>
      <c r="G55" s="1126"/>
      <c r="H55" s="1178"/>
      <c r="I55" s="202"/>
      <c r="J55" s="271"/>
      <c r="K55" s="334"/>
      <c r="L55" s="310"/>
      <c r="M55" s="627"/>
      <c r="N55" s="3781"/>
      <c r="O55" s="2687"/>
      <c r="P55" s="280"/>
      <c r="Q55" s="2055"/>
      <c r="R55" s="946"/>
      <c r="S55" s="1125"/>
      <c r="T55" s="1116"/>
      <c r="U55" s="1201"/>
      <c r="V55" s="1201"/>
      <c r="W55" s="1116"/>
      <c r="X55" s="505"/>
      <c r="Y55" s="217"/>
    </row>
    <row r="56" spans="1:25" ht="15" customHeight="1">
      <c r="A56" s="2175"/>
      <c r="B56" s="1127" t="s">
        <v>1961</v>
      </c>
      <c r="C56" s="202"/>
      <c r="D56" s="2283"/>
      <c r="E56" s="1125"/>
      <c r="F56" s="274"/>
      <c r="G56" s="1090"/>
      <c r="H56" s="1179"/>
      <c r="I56" s="463"/>
      <c r="J56" s="217"/>
      <c r="K56" s="1064"/>
      <c r="L56" s="532"/>
      <c r="M56" s="966"/>
      <c r="N56" s="3797"/>
      <c r="O56" s="2576"/>
      <c r="P56" s="946"/>
      <c r="Q56" s="2336"/>
      <c r="R56" s="1057"/>
      <c r="S56" s="1125"/>
      <c r="T56" s="1116"/>
      <c r="U56" s="1201"/>
      <c r="V56" s="1201"/>
      <c r="W56" s="1116"/>
      <c r="X56" s="505"/>
      <c r="Y56" s="217"/>
    </row>
    <row r="57" spans="1:25" ht="15" customHeight="1" thickBot="1">
      <c r="A57" s="2219"/>
      <c r="B57" s="1003" t="s">
        <v>1050</v>
      </c>
      <c r="C57" s="361"/>
      <c r="D57" s="716"/>
      <c r="E57" s="389"/>
      <c r="F57" s="536"/>
      <c r="G57" s="1094"/>
      <c r="H57" s="1180"/>
      <c r="I57" s="954"/>
      <c r="J57" s="466"/>
      <c r="K57" s="955"/>
      <c r="L57" s="1122"/>
      <c r="M57" s="963"/>
      <c r="N57" s="3799"/>
      <c r="O57" s="1222"/>
      <c r="P57" s="1221"/>
      <c r="Q57" s="566"/>
      <c r="R57" s="458"/>
      <c r="S57" s="389"/>
      <c r="T57" s="419"/>
      <c r="U57" s="419"/>
      <c r="V57" s="419"/>
      <c r="W57" s="419"/>
      <c r="X57" s="325"/>
      <c r="Y57" s="466"/>
    </row>
    <row r="58" spans="1:25" ht="15" customHeight="1" thickBot="1">
      <c r="A58" s="2194">
        <v>20012</v>
      </c>
      <c r="B58" s="1030" t="s">
        <v>1297</v>
      </c>
      <c r="C58" s="366" t="s">
        <v>2446</v>
      </c>
      <c r="D58" s="649">
        <v>1000004108</v>
      </c>
      <c r="E58" s="764"/>
      <c r="F58" s="527" t="s">
        <v>1298</v>
      </c>
      <c r="G58" s="1123">
        <v>183</v>
      </c>
      <c r="H58" s="1171"/>
      <c r="I58" s="262">
        <f>ROUND(H58*G58/G58,2)</f>
        <v>0</v>
      </c>
      <c r="J58" s="947" t="s">
        <v>39</v>
      </c>
      <c r="K58" s="285">
        <v>39.86</v>
      </c>
      <c r="L58" s="1124">
        <f>IF(OR(ISBLANK(K58),K58=0,H58=0,ISBLANK(H58)),,ROUND(K58+$L$5,2))</f>
        <v>0</v>
      </c>
      <c r="M58" s="971">
        <f>ROUND(I58*L58,2)</f>
        <v>0</v>
      </c>
      <c r="N58" s="3777">
        <f>ROUND(L58/G58,4)</f>
        <v>0</v>
      </c>
      <c r="O58" s="2785">
        <v>1000004108</v>
      </c>
      <c r="P58" s="2327" t="s">
        <v>1298</v>
      </c>
      <c r="Q58" s="2327">
        <v>183</v>
      </c>
      <c r="R58" s="3639"/>
      <c r="S58" s="2548">
        <v>43.64</v>
      </c>
      <c r="T58" s="292">
        <f>ROUND($T$8*S58,2)</f>
        <v>6.85</v>
      </c>
      <c r="U58" s="292">
        <f>IF(ISBLANK(O58),,R58+T58)</f>
        <v>6.85</v>
      </c>
      <c r="V58" s="3420" t="s">
        <v>2779</v>
      </c>
      <c r="W58" s="292">
        <f>IF(ISNUMBER(K58),IF(V58="Y",(K58-T58)))</f>
        <v>33.01</v>
      </c>
      <c r="X58" s="505">
        <f>W58/G58</f>
        <v>0.18038251366120217</v>
      </c>
      <c r="Y58" s="505" t="b">
        <f>IF(V58="N",IF(ISNUMBER(R58),(R58+T58)/Q58))</f>
        <v>0</v>
      </c>
    </row>
    <row r="59" spans="1:25" ht="15" customHeight="1">
      <c r="A59" s="2148"/>
      <c r="B59" s="760" t="s">
        <v>1962</v>
      </c>
      <c r="C59" s="202"/>
      <c r="D59" s="876"/>
      <c r="E59" s="1125"/>
      <c r="F59" s="202"/>
      <c r="G59" s="1126"/>
      <c r="H59" s="1178"/>
      <c r="I59" s="202"/>
      <c r="J59" s="271"/>
      <c r="K59" s="334"/>
      <c r="L59" s="310"/>
      <c r="M59" s="627"/>
      <c r="N59" s="3781"/>
      <c r="O59" s="2631"/>
      <c r="P59" s="3310"/>
      <c r="Q59" s="3310"/>
      <c r="R59" s="946"/>
      <c r="S59" s="1125"/>
      <c r="T59" s="1116"/>
      <c r="U59" s="1201"/>
      <c r="V59" s="1201"/>
      <c r="W59" s="1116"/>
      <c r="X59" s="505"/>
      <c r="Y59" s="217"/>
    </row>
    <row r="60" spans="1:25" ht="15" customHeight="1">
      <c r="A60" s="2175"/>
      <c r="B60" s="1127" t="s">
        <v>1959</v>
      </c>
      <c r="C60" s="202"/>
      <c r="D60" s="876"/>
      <c r="E60" s="1125"/>
      <c r="F60" s="274"/>
      <c r="G60" s="1090"/>
      <c r="H60" s="1179"/>
      <c r="I60" s="463"/>
      <c r="J60" s="217"/>
      <c r="K60" s="1064"/>
      <c r="L60" s="532"/>
      <c r="M60" s="966"/>
      <c r="N60" s="3797"/>
      <c r="O60" s="2773"/>
      <c r="P60" s="2374"/>
      <c r="Q60" s="2427"/>
      <c r="R60" s="1057"/>
      <c r="S60" s="1125"/>
      <c r="T60" s="1116"/>
      <c r="U60" s="1201"/>
      <c r="V60" s="1201"/>
      <c r="W60" s="1116"/>
      <c r="X60" s="505"/>
      <c r="Y60" s="217"/>
    </row>
    <row r="61" spans="1:25" ht="15" customHeight="1" thickBot="1">
      <c r="A61" s="2219"/>
      <c r="B61" s="1003" t="s">
        <v>1050</v>
      </c>
      <c r="C61" s="361"/>
      <c r="D61" s="716"/>
      <c r="E61" s="389"/>
      <c r="F61" s="536"/>
      <c r="G61" s="1094"/>
      <c r="H61" s="1180"/>
      <c r="I61" s="954"/>
      <c r="J61" s="466"/>
      <c r="K61" s="955"/>
      <c r="L61" s="1122"/>
      <c r="M61" s="963"/>
      <c r="N61" s="3799"/>
      <c r="O61" s="2774"/>
      <c r="P61" s="2571"/>
      <c r="Q61" s="2571"/>
      <c r="R61" s="458"/>
      <c r="S61" s="389"/>
      <c r="T61" s="419"/>
      <c r="U61" s="419"/>
      <c r="V61" s="419"/>
      <c r="W61" s="419"/>
      <c r="X61" s="325"/>
      <c r="Y61" s="466"/>
    </row>
    <row r="62" spans="1:25" ht="15" customHeight="1" thickBot="1">
      <c r="A62" s="2194">
        <v>20013</v>
      </c>
      <c r="B62" s="2124" t="s">
        <v>1964</v>
      </c>
      <c r="C62" s="366" t="s">
        <v>2431</v>
      </c>
      <c r="D62" s="649" t="s">
        <v>2441</v>
      </c>
      <c r="E62" s="764"/>
      <c r="F62" s="273" t="s">
        <v>131</v>
      </c>
      <c r="G62" s="1130">
        <v>160</v>
      </c>
      <c r="H62" s="1171"/>
      <c r="I62" s="1131">
        <f>ROUND(H62*G62/G62,2)</f>
        <v>0</v>
      </c>
      <c r="J62" s="920" t="s">
        <v>39</v>
      </c>
      <c r="K62" s="958">
        <v>46.83</v>
      </c>
      <c r="L62" s="1132">
        <f>IF(OR(ISBLANK(K62),K62=0,H62=0,ISBLANK(H62)),,ROUND(K62+$L$5,2))</f>
        <v>0</v>
      </c>
      <c r="M62" s="973">
        <f>ROUND(I62*L62,2)</f>
        <v>0</v>
      </c>
      <c r="N62" s="3778">
        <f>ROUND(L62/G62,4)</f>
        <v>0</v>
      </c>
      <c r="O62" s="249"/>
      <c r="P62" s="878" t="s">
        <v>1202</v>
      </c>
      <c r="Q62" s="2329">
        <v>160</v>
      </c>
      <c r="R62" s="3160"/>
      <c r="S62" s="3643">
        <v>54.55</v>
      </c>
      <c r="T62" s="1182">
        <f>ROUND($T$8*S62,2)</f>
        <v>8.56</v>
      </c>
      <c r="U62" s="3703">
        <f>IF(ISBLANK(O62),,R62+T62)</f>
        <v>0</v>
      </c>
      <c r="V62" s="3716" t="s">
        <v>2779</v>
      </c>
      <c r="W62" s="292">
        <f>IF(ISNUMBER(K62),IF(V62="Y",(K62-T62)))</f>
        <v>38.269999999999996</v>
      </c>
      <c r="X62" s="505">
        <f>W62/G62</f>
        <v>0.23918749999999997</v>
      </c>
      <c r="Y62" s="505" t="b">
        <f>IF(V62="N",IF(ISNUMBER(R62),(R62+T62)/Q62))</f>
        <v>0</v>
      </c>
    </row>
    <row r="63" spans="1:25" ht="15" customHeight="1">
      <c r="A63" s="2148"/>
      <c r="B63" s="760" t="s">
        <v>1965</v>
      </c>
      <c r="C63" s="298"/>
      <c r="D63" s="649"/>
      <c r="E63" s="301"/>
      <c r="F63" s="1109"/>
      <c r="G63" s="1110"/>
      <c r="H63" s="1183"/>
      <c r="I63" s="1105"/>
      <c r="J63" s="924"/>
      <c r="K63" s="303"/>
      <c r="L63" s="1100"/>
      <c r="M63" s="1098"/>
      <c r="N63" s="3800"/>
      <c r="O63" s="1805"/>
      <c r="P63" s="2278"/>
      <c r="Q63" s="2326"/>
      <c r="R63" s="931"/>
      <c r="S63" s="2548"/>
      <c r="T63" s="508"/>
      <c r="U63" s="508"/>
      <c r="V63" s="508"/>
      <c r="W63" s="327"/>
      <c r="X63" s="1079"/>
      <c r="Y63" s="1079"/>
    </row>
    <row r="64" spans="1:25" ht="15" customHeight="1">
      <c r="A64" s="2175"/>
      <c r="B64" s="1127" t="s">
        <v>1966</v>
      </c>
      <c r="C64" s="202"/>
      <c r="D64" s="1816"/>
      <c r="E64" s="1125"/>
      <c r="F64" s="274"/>
      <c r="G64" s="1090"/>
      <c r="H64" s="1179"/>
      <c r="I64" s="463"/>
      <c r="J64" s="217"/>
      <c r="K64" s="1064"/>
      <c r="L64" s="532"/>
      <c r="M64" s="966"/>
      <c r="N64" s="3797"/>
      <c r="O64" s="2687"/>
      <c r="P64" s="280"/>
      <c r="Q64" s="2055"/>
      <c r="R64" s="1057"/>
      <c r="S64" s="1125"/>
      <c r="T64" s="3506"/>
      <c r="U64" s="3881"/>
      <c r="V64" s="1073"/>
      <c r="W64" s="293"/>
      <c r="X64" s="505"/>
      <c r="Y64" s="505"/>
    </row>
    <row r="65" spans="1:25" ht="15" customHeight="1" thickBot="1">
      <c r="A65" s="2219"/>
      <c r="B65" s="1003" t="s">
        <v>1050</v>
      </c>
      <c r="C65" s="361"/>
      <c r="D65" s="716"/>
      <c r="E65" s="389"/>
      <c r="F65" s="536"/>
      <c r="G65" s="1094"/>
      <c r="H65" s="1180"/>
      <c r="I65" s="954"/>
      <c r="J65" s="466"/>
      <c r="K65" s="955"/>
      <c r="L65" s="1122"/>
      <c r="M65" s="963"/>
      <c r="N65" s="3799"/>
      <c r="O65" s="976"/>
      <c r="P65" s="849"/>
      <c r="Q65" s="1644"/>
      <c r="R65" s="458"/>
      <c r="S65" s="389"/>
      <c r="T65" s="1088"/>
      <c r="U65" s="3266"/>
      <c r="V65" s="899"/>
      <c r="W65" s="293"/>
      <c r="X65" s="505"/>
      <c r="Y65" s="505"/>
    </row>
    <row r="66" spans="1:25" ht="15" customHeight="1" thickBot="1">
      <c r="A66" s="2194">
        <v>20014</v>
      </c>
      <c r="B66" s="2124" t="s">
        <v>1300</v>
      </c>
      <c r="C66" s="366" t="s">
        <v>2444</v>
      </c>
      <c r="D66" s="649" t="s">
        <v>2449</v>
      </c>
      <c r="E66" s="764"/>
      <c r="F66" s="527" t="s">
        <v>131</v>
      </c>
      <c r="G66" s="1123">
        <v>144</v>
      </c>
      <c r="H66" s="1171"/>
      <c r="I66" s="262">
        <f>ROUND(H66*G66/G66,2)</f>
        <v>0</v>
      </c>
      <c r="J66" s="947" t="s">
        <v>39</v>
      </c>
      <c r="K66" s="285">
        <v>40.15</v>
      </c>
      <c r="L66" s="1124">
        <f>IF(OR(ISBLANK(K66),K66=0,H66=0,ISBLANK(H66)),,ROUND(K66+$L$5,2))</f>
        <v>0</v>
      </c>
      <c r="M66" s="971">
        <f>ROUND(I66*L66,2)</f>
        <v>0</v>
      </c>
      <c r="N66" s="3777">
        <f>ROUND(L66/G66,4)</f>
        <v>0</v>
      </c>
      <c r="O66" s="2629" t="s">
        <v>2449</v>
      </c>
      <c r="P66" s="506" t="s">
        <v>2869</v>
      </c>
      <c r="Q66" s="1365">
        <v>144</v>
      </c>
      <c r="R66" s="3639"/>
      <c r="S66" s="2548">
        <v>49.09</v>
      </c>
      <c r="T66" s="292">
        <f>ROUND($T$8*S66,2)</f>
        <v>7.7</v>
      </c>
      <c r="U66" s="292">
        <f>IF(ISBLANK(O66),,R66+T66)</f>
        <v>7.7</v>
      </c>
      <c r="V66" s="3420" t="s">
        <v>2779</v>
      </c>
      <c r="W66" s="292">
        <f>IF(ISNUMBER(K66),IF(V66="Y",(K66-T66)))</f>
        <v>32.449999999999996</v>
      </c>
      <c r="X66" s="505">
        <f>W66/G66</f>
        <v>0.2253472222222222</v>
      </c>
      <c r="Y66" s="505" t="b">
        <f>IF(V66="N",IF(ISNUMBER(R66),(R66+T66)/Q66))</f>
        <v>0</v>
      </c>
    </row>
    <row r="67" spans="1:25" ht="15" customHeight="1">
      <c r="A67" s="2148"/>
      <c r="B67" s="760" t="s">
        <v>1967</v>
      </c>
      <c r="C67" s="202"/>
      <c r="D67" s="1816"/>
      <c r="E67" s="1125"/>
      <c r="F67" s="202"/>
      <c r="G67" s="1126"/>
      <c r="H67" s="1178"/>
      <c r="I67" s="202"/>
      <c r="J67" s="271"/>
      <c r="K67" s="334"/>
      <c r="L67" s="310"/>
      <c r="M67" s="627"/>
      <c r="N67" s="3781"/>
      <c r="O67" s="2775"/>
      <c r="P67" s="2755"/>
      <c r="Q67" s="2733"/>
      <c r="R67" s="946"/>
      <c r="S67" s="1125"/>
      <c r="T67" s="3506"/>
      <c r="U67" s="3266"/>
      <c r="V67" s="899"/>
      <c r="W67" s="293"/>
      <c r="X67" s="1079"/>
      <c r="Y67" s="1079"/>
    </row>
    <row r="68" spans="1:25" ht="15" customHeight="1">
      <c r="A68" s="2175"/>
      <c r="B68" s="1127" t="s">
        <v>1959</v>
      </c>
      <c r="C68" s="202"/>
      <c r="D68" s="649"/>
      <c r="E68" s="1125"/>
      <c r="F68" s="274"/>
      <c r="G68" s="1090"/>
      <c r="H68" s="1179"/>
      <c r="I68" s="463"/>
      <c r="J68" s="217"/>
      <c r="K68" s="1064"/>
      <c r="L68" s="532"/>
      <c r="M68" s="966"/>
      <c r="N68" s="3797"/>
      <c r="O68" s="2792"/>
      <c r="P68" s="2792"/>
      <c r="Q68" s="2429"/>
      <c r="R68" s="1057"/>
      <c r="S68" s="1125"/>
      <c r="T68" s="1116"/>
      <c r="U68" s="1201"/>
      <c r="V68" s="1201"/>
      <c r="W68" s="1116"/>
      <c r="X68" s="505"/>
      <c r="Y68" s="217"/>
    </row>
    <row r="69" spans="1:25" ht="15" customHeight="1" thickBot="1">
      <c r="A69" s="2219"/>
      <c r="B69" s="1003" t="s">
        <v>1050</v>
      </c>
      <c r="C69" s="361"/>
      <c r="D69" s="716"/>
      <c r="E69" s="389"/>
      <c r="F69" s="536"/>
      <c r="G69" s="1094"/>
      <c r="H69" s="1180"/>
      <c r="I69" s="954"/>
      <c r="J69" s="466"/>
      <c r="K69" s="955"/>
      <c r="L69" s="1122"/>
      <c r="M69" s="963"/>
      <c r="N69" s="3799"/>
      <c r="O69" s="427"/>
      <c r="P69" s="427"/>
      <c r="Q69" s="2430"/>
      <c r="R69" s="458"/>
      <c r="S69" s="389"/>
      <c r="T69" s="419"/>
      <c r="U69" s="419"/>
      <c r="V69" s="419"/>
      <c r="W69" s="419"/>
      <c r="X69" s="325"/>
      <c r="Y69" s="466"/>
    </row>
    <row r="70" spans="1:25" ht="15" customHeight="1" thickBot="1">
      <c r="A70" s="2194">
        <v>20015</v>
      </c>
      <c r="B70" s="2124" t="s">
        <v>1299</v>
      </c>
      <c r="C70" s="366" t="s">
        <v>2444</v>
      </c>
      <c r="D70" s="649" t="s">
        <v>2872</v>
      </c>
      <c r="E70" s="764"/>
      <c r="F70" s="273" t="s">
        <v>131</v>
      </c>
      <c r="G70" s="1130">
        <v>160</v>
      </c>
      <c r="H70" s="1171">
        <v>50</v>
      </c>
      <c r="I70" s="1131">
        <f>ROUND(H70*G70/G70,2)</f>
        <v>50</v>
      </c>
      <c r="J70" s="920" t="s">
        <v>39</v>
      </c>
      <c r="K70" s="5836">
        <v>43.63</v>
      </c>
      <c r="L70" s="534">
        <f>IF(OR(ISBLANK(K70),K70=0,H70=0,ISBLANK(H70)),,ROUND(K70+$L$5,2))</f>
        <v>43.63</v>
      </c>
      <c r="M70" s="973">
        <f>ROUND(I70*L70,2)</f>
        <v>2181.5</v>
      </c>
      <c r="N70" s="3777"/>
      <c r="O70" s="2795" t="s">
        <v>2872</v>
      </c>
      <c r="P70" s="2795" t="s">
        <v>1202</v>
      </c>
      <c r="Q70" s="2429">
        <v>160</v>
      </c>
      <c r="R70" s="3160"/>
      <c r="S70" s="3643">
        <v>54.55</v>
      </c>
      <c r="T70" s="1182">
        <f t="shared" ref="T70" si="4">ROUND($T$8*S70,2)</f>
        <v>8.56</v>
      </c>
      <c r="U70" s="3703">
        <f>IF(ISBLANK(O70),,R70+T70)</f>
        <v>8.56</v>
      </c>
      <c r="V70" s="3716" t="s">
        <v>2779</v>
      </c>
      <c r="W70" s="292">
        <f>IF(ISNUMBER(K70),IF(V70="Y",(K70-T70)))</f>
        <v>35.07</v>
      </c>
      <c r="X70" s="505">
        <f>W70/G70</f>
        <v>0.21918750000000001</v>
      </c>
      <c r="Y70" s="505" t="b">
        <f>IF(V70="N",IF(ISNUMBER(R70),(R70+T70)/Q70))</f>
        <v>0</v>
      </c>
    </row>
    <row r="71" spans="1:25" ht="15" customHeight="1">
      <c r="A71" s="2148"/>
      <c r="B71" s="760" t="s">
        <v>1963</v>
      </c>
      <c r="C71" s="202" t="s">
        <v>2435</v>
      </c>
      <c r="D71" s="4825">
        <v>10071179238010</v>
      </c>
      <c r="E71" s="764"/>
      <c r="F71" s="482" t="s">
        <v>131</v>
      </c>
      <c r="G71" s="1089">
        <v>160</v>
      </c>
      <c r="H71" s="1178"/>
      <c r="I71" s="278">
        <f>ROUND(H70*G70/G71,2)</f>
        <v>50</v>
      </c>
      <c r="J71" s="959" t="s">
        <v>39</v>
      </c>
      <c r="K71" s="922">
        <v>34.1</v>
      </c>
      <c r="L71" s="548">
        <f>IF(OR(ISBLANK(K71),K71=0,H70=0,ISBLANK(H70)),,ROUND(K71+$L$5,2))</f>
        <v>34.1</v>
      </c>
      <c r="M71" s="973">
        <f>ROUND(I71*L71,2)</f>
        <v>1705</v>
      </c>
      <c r="N71" s="3778">
        <f>ROUND(L71/G71,4)</f>
        <v>0.21310000000000001</v>
      </c>
      <c r="O71" s="4825"/>
      <c r="P71" s="2790"/>
      <c r="Q71" s="2516"/>
      <c r="R71" s="946"/>
      <c r="S71" s="2548"/>
      <c r="T71" s="2658"/>
      <c r="U71" s="2658"/>
      <c r="V71" s="2658"/>
      <c r="W71" s="2656"/>
      <c r="X71" s="1151"/>
      <c r="Y71" s="505"/>
    </row>
    <row r="72" spans="1:25" ht="15" customHeight="1">
      <c r="A72" s="2175"/>
      <c r="B72" s="1127" t="s">
        <v>1959</v>
      </c>
      <c r="C72" s="202"/>
      <c r="D72" s="649"/>
      <c r="E72" s="1125"/>
      <c r="F72" s="274"/>
      <c r="G72" s="1090"/>
      <c r="H72" s="1179"/>
      <c r="I72" s="463"/>
      <c r="J72" s="217"/>
      <c r="K72" s="1064"/>
      <c r="L72" s="532"/>
      <c r="M72" s="966"/>
      <c r="N72" s="3797"/>
      <c r="O72" s="2773"/>
      <c r="P72" s="2764"/>
      <c r="Q72" s="2710"/>
      <c r="R72" s="1057"/>
      <c r="S72" s="1125"/>
      <c r="T72" s="3506"/>
      <c r="U72" s="3881"/>
      <c r="V72" s="1073"/>
      <c r="W72" s="293"/>
      <c r="X72" s="505"/>
      <c r="Y72" s="505"/>
    </row>
    <row r="73" spans="1:25" ht="15" customHeight="1" thickBot="1">
      <c r="A73" s="2219"/>
      <c r="B73" s="1003" t="s">
        <v>1050</v>
      </c>
      <c r="C73" s="361"/>
      <c r="D73" s="716"/>
      <c r="E73" s="389"/>
      <c r="F73" s="536"/>
      <c r="G73" s="1094"/>
      <c r="H73" s="1180"/>
      <c r="I73" s="954"/>
      <c r="J73" s="466"/>
      <c r="K73" s="955"/>
      <c r="L73" s="1122"/>
      <c r="M73" s="963"/>
      <c r="N73" s="3799"/>
      <c r="O73" s="2776"/>
      <c r="P73" s="344"/>
      <c r="Q73" s="2512"/>
      <c r="R73" s="458"/>
      <c r="S73" s="389"/>
      <c r="T73" s="1088"/>
      <c r="U73" s="2737"/>
      <c r="V73" s="1222"/>
      <c r="W73" s="1185"/>
      <c r="X73" s="325"/>
      <c r="Y73" s="325"/>
    </row>
    <row r="74" spans="1:25" ht="15" customHeight="1" thickBot="1">
      <c r="A74" s="2194">
        <v>20016</v>
      </c>
      <c r="B74" s="1030" t="s">
        <v>1301</v>
      </c>
      <c r="C74" s="366" t="s">
        <v>2450</v>
      </c>
      <c r="D74" s="1796">
        <v>1000006188</v>
      </c>
      <c r="E74" s="764"/>
      <c r="F74" s="527" t="s">
        <v>131</v>
      </c>
      <c r="G74" s="1123">
        <v>160</v>
      </c>
      <c r="H74" s="1171">
        <v>100</v>
      </c>
      <c r="I74" s="262">
        <f>ROUND(H74*G74/G74,2)</f>
        <v>100</v>
      </c>
      <c r="J74" s="947" t="s">
        <v>39</v>
      </c>
      <c r="K74" s="285">
        <v>51.45</v>
      </c>
      <c r="L74" s="1124">
        <f>IF(OR(ISBLANK(K74),K74=0,H74=0,ISBLANK(H74)),,ROUND(K74+$L$5,2))</f>
        <v>51.45</v>
      </c>
      <c r="M74" s="971">
        <f>ROUND(I74*L74,2)</f>
        <v>5145</v>
      </c>
      <c r="N74" s="3777">
        <f>ROUND(L74/G74,4)</f>
        <v>0.3216</v>
      </c>
      <c r="O74" s="2791">
        <v>1000000496</v>
      </c>
      <c r="P74" s="2791" t="s">
        <v>1202</v>
      </c>
      <c r="Q74" s="707">
        <v>160</v>
      </c>
      <c r="R74" s="3639"/>
      <c r="S74" s="2548">
        <v>54.55</v>
      </c>
      <c r="T74" s="292">
        <f>ROUND($T$8*S74,2)</f>
        <v>8.56</v>
      </c>
      <c r="U74" s="292">
        <f>IF(ISBLANK(O74),,R74+T74)</f>
        <v>8.56</v>
      </c>
      <c r="V74" s="3420" t="s">
        <v>2779</v>
      </c>
      <c r="W74" s="291">
        <f>IF(ISNUMBER(K74),IF(V74="Y",(K74-T74)))</f>
        <v>42.89</v>
      </c>
      <c r="X74" s="254">
        <f>W74/G74</f>
        <v>0.26806249999999998</v>
      </c>
      <c r="Y74" s="254" t="b">
        <f>IF(V74="N",IF(ISNUMBER(R74),(R74+T74)/Q74))</f>
        <v>0</v>
      </c>
    </row>
    <row r="75" spans="1:25" ht="15" customHeight="1">
      <c r="A75" s="2148"/>
      <c r="B75" s="760" t="s">
        <v>1968</v>
      </c>
      <c r="C75" s="202"/>
      <c r="D75" s="876"/>
      <c r="E75" s="1125"/>
      <c r="F75" s="202"/>
      <c r="G75" s="1126"/>
      <c r="H75" s="1178"/>
      <c r="I75" s="202"/>
      <c r="J75" s="271"/>
      <c r="K75" s="334"/>
      <c r="L75" s="310"/>
      <c r="M75" s="627"/>
      <c r="N75" s="3781"/>
      <c r="O75" s="2790"/>
      <c r="P75" s="2790"/>
      <c r="Q75" s="2516"/>
      <c r="R75" s="946"/>
      <c r="S75" s="1125"/>
      <c r="T75" s="1116"/>
      <c r="U75" s="1201"/>
      <c r="V75" s="1201"/>
      <c r="W75" s="1116"/>
      <c r="X75" s="505"/>
      <c r="Y75" s="217"/>
    </row>
    <row r="76" spans="1:25" ht="15" customHeight="1">
      <c r="A76" s="2175"/>
      <c r="B76" s="4931" t="s">
        <v>1969</v>
      </c>
      <c r="C76" s="5043"/>
      <c r="D76" s="5044"/>
      <c r="E76" s="5045"/>
      <c r="F76" s="5043"/>
      <c r="G76" s="5046"/>
      <c r="H76" s="1178"/>
      <c r="I76" s="5007"/>
      <c r="J76" s="5047"/>
      <c r="K76" s="4969"/>
      <c r="L76" s="5048"/>
      <c r="M76" s="5049"/>
      <c r="N76" s="3781"/>
      <c r="O76" s="5050"/>
      <c r="P76" s="5050"/>
      <c r="Q76" s="4965"/>
      <c r="R76" s="406"/>
      <c r="S76" s="5045"/>
      <c r="T76" s="5051"/>
      <c r="U76" s="5051"/>
      <c r="V76" s="5051"/>
      <c r="W76" s="5051"/>
      <c r="X76" s="5052"/>
      <c r="Y76" s="4931"/>
    </row>
    <row r="77" spans="1:25" ht="15" customHeight="1" thickBot="1">
      <c r="A77" s="1086"/>
      <c r="B77" s="3966" t="s">
        <v>1050</v>
      </c>
      <c r="C77" s="361"/>
      <c r="D77" s="716"/>
      <c r="E77" s="389"/>
      <c r="F77" s="536"/>
      <c r="G77" s="1094"/>
      <c r="H77" s="1180"/>
      <c r="I77" s="954"/>
      <c r="J77" s="901"/>
      <c r="K77" s="1140"/>
      <c r="L77" s="1122"/>
      <c r="M77" s="963"/>
      <c r="N77" s="3799"/>
      <c r="O77" s="1697"/>
      <c r="P77" s="2761"/>
      <c r="Q77" s="2761"/>
      <c r="R77" s="458"/>
      <c r="S77" s="389"/>
      <c r="T77" s="419"/>
      <c r="U77" s="419"/>
      <c r="V77" s="419"/>
      <c r="W77" s="419"/>
      <c r="X77" s="325"/>
      <c r="Y77" s="901"/>
    </row>
    <row r="78" spans="1:25" ht="15" customHeight="1" thickBot="1">
      <c r="A78" s="2194">
        <v>20017</v>
      </c>
      <c r="B78" s="1030" t="s">
        <v>3597</v>
      </c>
      <c r="C78" s="1447" t="s">
        <v>3608</v>
      </c>
      <c r="D78" s="5065">
        <v>10071179051169</v>
      </c>
      <c r="E78" s="764"/>
      <c r="F78" s="527" t="s">
        <v>131</v>
      </c>
      <c r="G78" s="1123">
        <v>160</v>
      </c>
      <c r="H78" s="1171"/>
      <c r="I78" s="262">
        <f>ROUND(H78*G78/G78,2)</f>
        <v>0</v>
      </c>
      <c r="J78" s="947" t="s">
        <v>39</v>
      </c>
      <c r="K78" s="958">
        <v>39.200000000000003</v>
      </c>
      <c r="L78" s="1124">
        <f>IF(OR(ISBLANK(K78),K78=0,H78=0,ISBLANK(H78)),,ROUND(K78+$L$5,2))</f>
        <v>0</v>
      </c>
      <c r="M78" s="971">
        <f>ROUND(I78*L78,2)</f>
        <v>0</v>
      </c>
      <c r="N78" s="3777">
        <f>ROUND(L78/G78,4)</f>
        <v>0</v>
      </c>
      <c r="O78" s="1990"/>
      <c r="P78" s="4155"/>
      <c r="Q78" s="4155"/>
      <c r="R78" s="878"/>
      <c r="S78" s="1448"/>
      <c r="T78" s="1452"/>
      <c r="U78" s="1452"/>
      <c r="V78" s="1452"/>
      <c r="W78" s="1452"/>
      <c r="X78" s="783"/>
      <c r="Y78" s="3770"/>
    </row>
    <row r="79" spans="1:25" ht="15" customHeight="1">
      <c r="A79" s="5047"/>
      <c r="B79" s="5063" t="s">
        <v>3602</v>
      </c>
      <c r="C79" s="5053"/>
      <c r="D79" s="5044"/>
      <c r="E79" s="5054"/>
      <c r="F79" s="4910"/>
      <c r="G79" s="5055"/>
      <c r="H79" s="1179"/>
      <c r="I79" s="5056"/>
      <c r="J79" s="3770"/>
      <c r="K79" s="4144"/>
      <c r="L79" s="5057"/>
      <c r="M79" s="5058"/>
      <c r="N79" s="5059"/>
      <c r="O79" s="1990"/>
      <c r="P79" s="4155"/>
      <c r="Q79" s="4155"/>
      <c r="R79" s="5060"/>
      <c r="S79" s="5054"/>
      <c r="T79" s="5061"/>
      <c r="U79" s="5061"/>
      <c r="V79" s="5061"/>
      <c r="W79" s="5061"/>
      <c r="X79" s="5062"/>
      <c r="Y79" s="3770"/>
    </row>
    <row r="80" spans="1:25" ht="15" customHeight="1">
      <c r="A80" s="5047"/>
      <c r="B80" s="5063" t="s">
        <v>3598</v>
      </c>
      <c r="C80" s="5053"/>
      <c r="D80" s="5044"/>
      <c r="E80" s="5054"/>
      <c r="F80" s="4910"/>
      <c r="G80" s="5055"/>
      <c r="H80" s="1179"/>
      <c r="I80" s="5056"/>
      <c r="J80" s="3770"/>
      <c r="K80" s="4144"/>
      <c r="L80" s="5057"/>
      <c r="M80" s="5058"/>
      <c r="N80" s="5059"/>
      <c r="O80" s="1990"/>
      <c r="P80" s="4155"/>
      <c r="Q80" s="4155"/>
      <c r="R80" s="5060"/>
      <c r="S80" s="5054"/>
      <c r="T80" s="5061"/>
      <c r="U80" s="5061"/>
      <c r="V80" s="5061"/>
      <c r="W80" s="5061"/>
      <c r="X80" s="5062"/>
      <c r="Y80" s="3770"/>
    </row>
    <row r="81" spans="1:25" ht="15" customHeight="1" thickBot="1">
      <c r="A81" s="416"/>
      <c r="B81" s="9" t="s">
        <v>3599</v>
      </c>
      <c r="C81" s="361"/>
      <c r="D81" s="716"/>
      <c r="E81" s="389"/>
      <c r="F81" s="536"/>
      <c r="G81" s="1094"/>
      <c r="H81" s="1180"/>
      <c r="I81" s="954"/>
      <c r="J81" s="466"/>
      <c r="K81" s="955"/>
      <c r="L81" s="1122"/>
      <c r="M81" s="963"/>
      <c r="N81" s="3799"/>
      <c r="O81" s="1697"/>
      <c r="P81" s="2761"/>
      <c r="Q81" s="2761"/>
      <c r="R81" s="458"/>
      <c r="S81" s="389"/>
      <c r="T81" s="419"/>
      <c r="U81" s="419"/>
      <c r="V81" s="419"/>
      <c r="W81" s="419"/>
      <c r="X81" s="325"/>
      <c r="Y81" s="466"/>
    </row>
    <row r="82" spans="1:25" ht="15" customHeight="1" thickBot="1">
      <c r="A82" s="2194">
        <v>20018</v>
      </c>
      <c r="B82" s="1030" t="s">
        <v>3600</v>
      </c>
      <c r="C82" s="1447" t="s">
        <v>3608</v>
      </c>
      <c r="D82" s="5065">
        <v>10071179051107</v>
      </c>
      <c r="E82" s="764"/>
      <c r="F82" s="527" t="s">
        <v>131</v>
      </c>
      <c r="G82" s="1123">
        <v>160</v>
      </c>
      <c r="H82" s="1171">
        <v>100</v>
      </c>
      <c r="I82" s="262">
        <f>ROUND(H82*G82/G82,2)</f>
        <v>100</v>
      </c>
      <c r="J82" s="947" t="s">
        <v>39</v>
      </c>
      <c r="K82" s="958">
        <v>36.200000000000003</v>
      </c>
      <c r="L82" s="1124">
        <f>IF(OR(ISBLANK(K82),K82=0,H82=0,ISBLANK(H82)),,ROUND(K82+$L$5,2))</f>
        <v>36.200000000000003</v>
      </c>
      <c r="M82" s="971">
        <f>ROUND(I82*L82,2)</f>
        <v>3620</v>
      </c>
      <c r="N82" s="3777">
        <f>ROUND(L82/G82,4)</f>
        <v>0.2263</v>
      </c>
      <c r="O82" s="1990"/>
      <c r="P82" s="4155"/>
      <c r="Q82" s="4155"/>
      <c r="R82" s="878"/>
      <c r="S82" s="1448"/>
      <c r="T82" s="1452"/>
      <c r="U82" s="1452"/>
      <c r="V82" s="1452"/>
      <c r="W82" s="1452"/>
      <c r="X82" s="783"/>
      <c r="Y82" s="3770"/>
    </row>
    <row r="83" spans="1:25" ht="15" customHeight="1">
      <c r="A83" s="5047"/>
      <c r="B83" s="5063" t="s">
        <v>3602</v>
      </c>
      <c r="C83" s="5053"/>
      <c r="D83" s="5044"/>
      <c r="E83" s="5054"/>
      <c r="F83" s="4910"/>
      <c r="G83" s="5055"/>
      <c r="H83" s="1179"/>
      <c r="I83" s="5056"/>
      <c r="J83" s="3770"/>
      <c r="K83" s="4144"/>
      <c r="L83" s="5057"/>
      <c r="M83" s="5058"/>
      <c r="N83" s="5059"/>
      <c r="O83" s="1990"/>
      <c r="P83" s="4155"/>
      <c r="Q83" s="4155"/>
      <c r="R83" s="5060"/>
      <c r="S83" s="5054"/>
      <c r="T83" s="5061"/>
      <c r="U83" s="5061"/>
      <c r="V83" s="5061"/>
      <c r="W83" s="5061"/>
      <c r="X83" s="5062"/>
      <c r="Y83" s="3770"/>
    </row>
    <row r="84" spans="1:25" ht="15" customHeight="1">
      <c r="A84" s="5047"/>
      <c r="B84" s="5063" t="s">
        <v>3601</v>
      </c>
      <c r="C84" s="5053"/>
      <c r="D84" s="5044"/>
      <c r="E84" s="5054"/>
      <c r="F84" s="4910"/>
      <c r="G84" s="5055"/>
      <c r="H84" s="1179"/>
      <c r="I84" s="5056"/>
      <c r="J84" s="3770"/>
      <c r="K84" s="4144"/>
      <c r="L84" s="5057"/>
      <c r="M84" s="5058"/>
      <c r="N84" s="5059"/>
      <c r="O84" s="1990"/>
      <c r="P84" s="5064"/>
      <c r="Q84" s="5064"/>
      <c r="R84" s="5060"/>
      <c r="S84" s="5054"/>
      <c r="T84" s="5061"/>
      <c r="U84" s="5061"/>
      <c r="V84" s="5061"/>
      <c r="W84" s="5061"/>
      <c r="X84" s="5062"/>
      <c r="Y84" s="3770"/>
    </row>
    <row r="85" spans="1:25" ht="15" customHeight="1" thickBot="1">
      <c r="A85" s="416"/>
      <c r="B85" s="9" t="s">
        <v>3599</v>
      </c>
      <c r="C85" s="361"/>
      <c r="D85" s="716"/>
      <c r="E85" s="389"/>
      <c r="F85" s="536"/>
      <c r="G85" s="1094"/>
      <c r="H85" s="1180"/>
      <c r="I85" s="954"/>
      <c r="J85" s="466"/>
      <c r="K85" s="955"/>
      <c r="L85" s="1122"/>
      <c r="M85" s="963"/>
      <c r="N85" s="3799"/>
      <c r="O85" s="1697"/>
      <c r="P85" s="5066"/>
      <c r="Q85" s="5066"/>
      <c r="R85" s="458"/>
      <c r="S85" s="389"/>
      <c r="T85" s="419"/>
      <c r="U85" s="419"/>
      <c r="V85" s="419"/>
      <c r="W85" s="419"/>
      <c r="X85" s="325"/>
      <c r="Y85" s="466"/>
    </row>
    <row r="86" spans="1:25" ht="15" customHeight="1" thickBot="1">
      <c r="A86" s="2194">
        <v>20019</v>
      </c>
      <c r="B86" s="1030" t="s">
        <v>3603</v>
      </c>
      <c r="C86" s="1447" t="s">
        <v>3609</v>
      </c>
      <c r="D86" s="5065">
        <v>10071179479024</v>
      </c>
      <c r="E86" s="764"/>
      <c r="F86" s="527" t="s">
        <v>131</v>
      </c>
      <c r="G86" s="1123">
        <v>160</v>
      </c>
      <c r="H86" s="1171"/>
      <c r="I86" s="262">
        <f>ROUND(H86*G86/G86,2)</f>
        <v>0</v>
      </c>
      <c r="J86" s="947" t="s">
        <v>39</v>
      </c>
      <c r="K86" s="958">
        <v>36.94</v>
      </c>
      <c r="L86" s="1124">
        <f>IF(OR(ISBLANK(K86),K86=0,H86=0,ISBLANK(H86)),,ROUND(K86+$L$5,2))</f>
        <v>0</v>
      </c>
      <c r="M86" s="971">
        <f>ROUND(I86*L86,2)</f>
        <v>0</v>
      </c>
      <c r="N86" s="3777">
        <f>ROUND(L86/G86,4)</f>
        <v>0</v>
      </c>
      <c r="O86" s="1990"/>
      <c r="P86" s="4155"/>
      <c r="Q86" s="4155"/>
      <c r="R86" s="878"/>
      <c r="S86" s="1448"/>
      <c r="T86" s="1452"/>
      <c r="U86" s="1452"/>
      <c r="V86" s="1452"/>
      <c r="W86" s="1452"/>
      <c r="X86" s="783"/>
      <c r="Y86" s="3770"/>
    </row>
    <row r="87" spans="1:25" ht="15" customHeight="1">
      <c r="A87" s="5047"/>
      <c r="B87" s="5063" t="s">
        <v>3602</v>
      </c>
      <c r="C87" s="5053"/>
      <c r="D87" s="5044"/>
      <c r="E87" s="5054"/>
      <c r="F87" s="4910"/>
      <c r="G87" s="5055"/>
      <c r="H87" s="1179"/>
      <c r="I87" s="5056"/>
      <c r="J87" s="3770"/>
      <c r="K87" s="4144"/>
      <c r="L87" s="5057"/>
      <c r="M87" s="5058"/>
      <c r="N87" s="5059"/>
      <c r="O87" s="1990"/>
      <c r="P87" s="4155"/>
      <c r="Q87" s="4155"/>
      <c r="R87" s="5060"/>
      <c r="S87" s="5054"/>
      <c r="T87" s="5061"/>
      <c r="U87" s="5061"/>
      <c r="V87" s="5061"/>
      <c r="W87" s="5061"/>
      <c r="X87" s="5062"/>
      <c r="Y87" s="3770"/>
    </row>
    <row r="88" spans="1:25" ht="15" customHeight="1">
      <c r="A88" s="5047"/>
      <c r="B88" s="5063" t="s">
        <v>3604</v>
      </c>
      <c r="C88" s="5053"/>
      <c r="D88" s="5044"/>
      <c r="E88" s="5054"/>
      <c r="F88" s="4910"/>
      <c r="G88" s="5055"/>
      <c r="H88" s="1179"/>
      <c r="I88" s="5056"/>
      <c r="J88" s="3770"/>
      <c r="K88" s="4144"/>
      <c r="L88" s="5057"/>
      <c r="M88" s="5058"/>
      <c r="N88" s="5059"/>
      <c r="O88" s="1990"/>
      <c r="P88" s="5064"/>
      <c r="Q88" s="5064"/>
      <c r="R88" s="5060"/>
      <c r="S88" s="5054"/>
      <c r="T88" s="5061"/>
      <c r="U88" s="5061"/>
      <c r="V88" s="5061"/>
      <c r="W88" s="5061"/>
      <c r="X88" s="5062"/>
      <c r="Y88" s="3770"/>
    </row>
    <row r="89" spans="1:25" ht="15" customHeight="1" thickBot="1">
      <c r="A89" s="416"/>
      <c r="B89" s="9" t="s">
        <v>3599</v>
      </c>
      <c r="C89" s="361"/>
      <c r="D89" s="716"/>
      <c r="E89" s="389"/>
      <c r="F89" s="536"/>
      <c r="G89" s="1094"/>
      <c r="H89" s="1180"/>
      <c r="I89" s="954"/>
      <c r="J89" s="466"/>
      <c r="K89" s="955"/>
      <c r="L89" s="1122"/>
      <c r="M89" s="963"/>
      <c r="N89" s="3799"/>
      <c r="O89" s="1697"/>
      <c r="P89" s="5066"/>
      <c r="Q89" s="5066"/>
      <c r="R89" s="458"/>
      <c r="S89" s="389"/>
      <c r="T89" s="419"/>
      <c r="U89" s="419"/>
      <c r="V89" s="419"/>
      <c r="W89" s="419"/>
      <c r="X89" s="325"/>
      <c r="Y89" s="466"/>
    </row>
    <row r="90" spans="1:25" ht="15" customHeight="1" thickBot="1">
      <c r="A90" s="1004"/>
      <c r="B90" s="1004" t="s">
        <v>1302</v>
      </c>
      <c r="C90" s="904"/>
      <c r="D90" s="904"/>
      <c r="E90" s="1445"/>
      <c r="F90" s="904"/>
      <c r="G90" s="1163"/>
      <c r="H90" s="1164"/>
      <c r="I90" s="761"/>
      <c r="J90" s="903"/>
      <c r="K90" s="1165"/>
      <c r="L90" s="761"/>
      <c r="M90" s="761"/>
      <c r="N90" s="3922"/>
      <c r="O90" s="2782" t="s">
        <v>2870</v>
      </c>
      <c r="P90" s="761"/>
      <c r="Q90" s="2471">
        <v>100980</v>
      </c>
      <c r="R90" s="2541"/>
      <c r="S90" s="2541"/>
      <c r="T90" s="761"/>
      <c r="U90" s="2705"/>
      <c r="V90" s="761"/>
      <c r="W90" s="761"/>
      <c r="X90" s="761"/>
      <c r="Y90" s="766"/>
    </row>
    <row r="91" spans="1:25" ht="15" customHeight="1" thickBot="1">
      <c r="A91" s="2194">
        <v>20020</v>
      </c>
      <c r="B91" s="1272" t="s">
        <v>141</v>
      </c>
      <c r="C91" s="366" t="s">
        <v>2433</v>
      </c>
      <c r="D91" s="855" t="s">
        <v>2451</v>
      </c>
      <c r="E91" s="764"/>
      <c r="F91" s="527" t="s">
        <v>1000</v>
      </c>
      <c r="G91" s="1123">
        <v>80</v>
      </c>
      <c r="H91" s="1446">
        <v>250</v>
      </c>
      <c r="I91" s="1131">
        <f>ROUND(H91*G91/G91,2)</f>
        <v>250</v>
      </c>
      <c r="J91" s="920" t="s">
        <v>39</v>
      </c>
      <c r="K91" s="3654"/>
      <c r="L91" s="534">
        <f>IF(OR(ISBLANK(K91),K91=0,H91=0,ISBLANK(H91)),,ROUND(K91+$L$5,2))</f>
        <v>0</v>
      </c>
      <c r="M91" s="973">
        <f>ROUND(I91*L91,2)</f>
        <v>0</v>
      </c>
      <c r="N91" s="3777">
        <f>ROUND(L91/G91,4)</f>
        <v>0</v>
      </c>
      <c r="O91" s="1131" t="s">
        <v>2451</v>
      </c>
      <c r="P91" s="262" t="s">
        <v>2873</v>
      </c>
      <c r="Q91" s="262">
        <v>80</v>
      </c>
      <c r="R91" s="3656"/>
      <c r="S91" s="3643">
        <v>29.41</v>
      </c>
      <c r="T91" s="4943">
        <f>ROUND($T$9*S91,2)</f>
        <v>5.8</v>
      </c>
      <c r="U91" s="292">
        <f>IF(ISBLANK(O91),,R91+T91)</f>
        <v>5.8</v>
      </c>
      <c r="V91" s="3420" t="s">
        <v>2779</v>
      </c>
      <c r="W91" s="292" t="b">
        <f>IF(ISNUMBER(K91),IF(V91="Y",(K91-T91)))</f>
        <v>0</v>
      </c>
      <c r="X91" s="505">
        <f>W91/G91</f>
        <v>0</v>
      </c>
      <c r="Y91" s="505" t="b">
        <f>IF(V91="N",IF(ISNUMBER(R91),(R91+T91)/Q91))</f>
        <v>0</v>
      </c>
    </row>
    <row r="92" spans="1:25" ht="15" customHeight="1" thickBot="1">
      <c r="A92" s="2163"/>
      <c r="B92" s="522" t="s">
        <v>1970</v>
      </c>
      <c r="C92" s="202" t="s">
        <v>2435</v>
      </c>
      <c r="D92" s="4825">
        <v>10071179020356</v>
      </c>
      <c r="E92" s="764"/>
      <c r="F92" s="274" t="s">
        <v>142</v>
      </c>
      <c r="G92" s="1126">
        <v>80</v>
      </c>
      <c r="H92" s="1180"/>
      <c r="I92" s="397">
        <f>ROUND(H91*G91/G92,2)</f>
        <v>250</v>
      </c>
      <c r="J92" s="959" t="s">
        <v>39</v>
      </c>
      <c r="K92" s="922">
        <v>25.95</v>
      </c>
      <c r="L92" s="548">
        <f>IF(OR(ISBLANK(K92),K92=0,H91=0,ISBLANK(H91)),,ROUND(K92+$L$5,2))</f>
        <v>25.95</v>
      </c>
      <c r="M92" s="973">
        <f>ROUND(I92*L92,2)</f>
        <v>6487.5</v>
      </c>
      <c r="N92" s="3778">
        <f>ROUND(L92/G92,4)</f>
        <v>0.32440000000000002</v>
      </c>
      <c r="O92" s="4825"/>
      <c r="P92" s="1092"/>
      <c r="Q92" s="1682"/>
      <c r="R92" s="1121"/>
      <c r="S92" s="2548"/>
      <c r="T92" s="2656"/>
      <c r="U92" s="2656"/>
      <c r="V92" s="2656"/>
      <c r="W92" s="2656"/>
      <c r="X92" s="1151"/>
      <c r="Y92" s="505"/>
    </row>
    <row r="93" spans="1:25" ht="15" customHeight="1">
      <c r="A93" s="2163"/>
      <c r="B93" s="522" t="s">
        <v>1971</v>
      </c>
      <c r="C93" s="274"/>
      <c r="D93" s="853"/>
      <c r="E93" s="500"/>
      <c r="F93" s="274"/>
      <c r="G93" s="1126"/>
      <c r="H93" s="1250"/>
      <c r="I93" s="202"/>
      <c r="J93" s="271"/>
      <c r="K93" s="334"/>
      <c r="L93" s="310"/>
      <c r="M93" s="627"/>
      <c r="N93" s="3925"/>
      <c r="O93" s="1805"/>
      <c r="P93" s="2278"/>
      <c r="Q93" s="2326"/>
      <c r="R93" s="1116"/>
      <c r="S93" s="1125"/>
      <c r="T93" s="1116"/>
      <c r="U93" s="1201"/>
      <c r="V93" s="1201"/>
      <c r="W93" s="1116"/>
      <c r="X93" s="505"/>
      <c r="Y93" s="217"/>
    </row>
    <row r="94" spans="1:25" ht="15" customHeight="1" thickBot="1">
      <c r="A94" s="2219"/>
      <c r="B94" s="1003" t="s">
        <v>1050</v>
      </c>
      <c r="C94" s="361"/>
      <c r="D94" s="716"/>
      <c r="E94" s="389"/>
      <c r="F94" s="536"/>
      <c r="G94" s="1094"/>
      <c r="H94" s="1190"/>
      <c r="I94" s="536"/>
      <c r="J94" s="901"/>
      <c r="K94" s="1148"/>
      <c r="L94" s="1122"/>
      <c r="M94" s="364"/>
      <c r="N94" s="3799"/>
      <c r="O94" s="976"/>
      <c r="P94" s="849"/>
      <c r="Q94" s="1644"/>
      <c r="R94" s="458"/>
      <c r="S94" s="389"/>
      <c r="T94" s="419"/>
      <c r="U94" s="419"/>
      <c r="V94" s="419"/>
      <c r="W94" s="419"/>
      <c r="X94" s="325"/>
      <c r="Y94" s="466"/>
    </row>
    <row r="95" spans="1:25" ht="15" customHeight="1" thickBot="1">
      <c r="A95" s="2220">
        <v>20021</v>
      </c>
      <c r="B95" s="1272" t="s">
        <v>140</v>
      </c>
      <c r="C95" s="345" t="s">
        <v>2433</v>
      </c>
      <c r="D95" s="649" t="s">
        <v>2452</v>
      </c>
      <c r="E95" s="764"/>
      <c r="F95" s="278" t="s">
        <v>1000</v>
      </c>
      <c r="G95" s="1075">
        <v>80</v>
      </c>
      <c r="H95" s="1171"/>
      <c r="I95" s="270">
        <f>ROUND(H95*G95/G95,2)</f>
        <v>0</v>
      </c>
      <c r="J95" s="438" t="s">
        <v>39</v>
      </c>
      <c r="K95" s="279"/>
      <c r="L95" s="534">
        <f>IF(OR(ISBLANK(K95),K95=0,H95=0,ISBLANK(H95)),,ROUND(K95+$L$5,2))</f>
        <v>0</v>
      </c>
      <c r="M95" s="973">
        <f>ROUND(I95*L95,2)</f>
        <v>0</v>
      </c>
      <c r="N95" s="3778">
        <f>ROUND(L95/G95,4)</f>
        <v>0</v>
      </c>
      <c r="O95" s="1656"/>
      <c r="P95" s="2746"/>
      <c r="Q95" s="2562"/>
      <c r="R95" s="3932"/>
      <c r="S95" s="2548">
        <v>29.41</v>
      </c>
      <c r="T95" s="4943">
        <f>ROUND($T$9*S95,2)</f>
        <v>5.8</v>
      </c>
      <c r="U95" s="2656">
        <f>IF(ISBLANK(O95),,R95+T95)</f>
        <v>0</v>
      </c>
      <c r="V95" s="3420" t="s">
        <v>2779</v>
      </c>
      <c r="W95" s="2656" t="b">
        <f>IF(ISNUMBER(K95),IF(V95="Y",(K95-T95)))</f>
        <v>0</v>
      </c>
      <c r="X95" s="1115">
        <f>W95/G95</f>
        <v>0</v>
      </c>
      <c r="Y95" s="1115" t="b">
        <f>IF(V95="N",IF(ISNUMBER(R95),(R95+T95)/Q95))</f>
        <v>0</v>
      </c>
    </row>
    <row r="96" spans="1:25" ht="15" customHeight="1">
      <c r="A96" s="2244"/>
      <c r="B96" s="545" t="s">
        <v>1970</v>
      </c>
      <c r="C96" s="202"/>
      <c r="D96" s="876"/>
      <c r="E96" s="1125"/>
      <c r="F96" s="274"/>
      <c r="G96" s="1090"/>
      <c r="H96" s="1174"/>
      <c r="I96" s="463"/>
      <c r="J96" s="217"/>
      <c r="K96" s="1064"/>
      <c r="L96" s="532"/>
      <c r="M96" s="966"/>
      <c r="N96" s="3797"/>
      <c r="O96" s="311"/>
      <c r="P96" s="2746"/>
      <c r="Q96" s="2562"/>
      <c r="R96" s="1057"/>
      <c r="S96" s="1125"/>
      <c r="T96" s="1116"/>
      <c r="U96" s="1201"/>
      <c r="V96" s="1201"/>
      <c r="W96" s="1116"/>
      <c r="X96" s="505"/>
      <c r="Y96" s="217"/>
    </row>
    <row r="97" spans="1:25" ht="15" customHeight="1">
      <c r="A97" s="1335"/>
      <c r="B97" s="217" t="s">
        <v>1971</v>
      </c>
      <c r="C97" s="446"/>
      <c r="D97" s="1816"/>
      <c r="E97" s="1136"/>
      <c r="F97" s="479"/>
      <c r="G97" s="1091"/>
      <c r="H97" s="1174"/>
      <c r="I97" s="1042"/>
      <c r="J97" s="216"/>
      <c r="K97" s="1137"/>
      <c r="L97" s="1138"/>
      <c r="M97" s="1104"/>
      <c r="N97" s="3912"/>
      <c r="O97" s="2777"/>
      <c r="P97" s="2765"/>
      <c r="Q97" s="2700"/>
      <c r="R97" s="1058"/>
      <c r="S97" s="1136"/>
      <c r="T97" s="1139"/>
      <c r="U97" s="1454"/>
      <c r="V97" s="1454"/>
      <c r="W97" s="1139"/>
      <c r="X97" s="1093"/>
      <c r="Y97" s="219"/>
    </row>
    <row r="98" spans="1:25" ht="15" customHeight="1" thickBot="1">
      <c r="A98" s="2221"/>
      <c r="B98" s="1444" t="s">
        <v>1050</v>
      </c>
      <c r="C98" s="361"/>
      <c r="D98" s="716"/>
      <c r="E98" s="389"/>
      <c r="F98" s="536"/>
      <c r="G98" s="1094"/>
      <c r="H98" s="1192"/>
      <c r="I98" s="954"/>
      <c r="J98" s="901"/>
      <c r="K98" s="1140"/>
      <c r="L98" s="1122"/>
      <c r="M98" s="963"/>
      <c r="N98" s="3799"/>
      <c r="O98" s="976"/>
      <c r="P98" s="849"/>
      <c r="Q98" s="1644"/>
      <c r="R98" s="325"/>
      <c r="S98" s="389"/>
      <c r="T98" s="419"/>
      <c r="U98" s="419"/>
      <c r="V98" s="419"/>
      <c r="W98" s="419"/>
      <c r="X98" s="325"/>
      <c r="Y98" s="466"/>
    </row>
    <row r="99" spans="1:25" ht="15" customHeight="1" thickBot="1">
      <c r="A99" s="2212">
        <v>20022</v>
      </c>
      <c r="B99" s="1457" t="s">
        <v>1973</v>
      </c>
      <c r="C99" s="345" t="s">
        <v>2433</v>
      </c>
      <c r="D99" s="649" t="s">
        <v>2453</v>
      </c>
      <c r="E99" s="764"/>
      <c r="F99" s="278" t="s">
        <v>1000</v>
      </c>
      <c r="G99" s="1075">
        <v>80</v>
      </c>
      <c r="H99" s="1171">
        <v>50</v>
      </c>
      <c r="I99" s="270">
        <f>ROUND(H99*G99/G99,2)</f>
        <v>50</v>
      </c>
      <c r="J99" s="438" t="s">
        <v>39</v>
      </c>
      <c r="K99" s="3653"/>
      <c r="L99" s="534">
        <f>IF(OR(ISBLANK(K99),K99=0,H99=0,ISBLANK(H99)),,ROUND(K99+$L$5,2))</f>
        <v>0</v>
      </c>
      <c r="M99" s="973">
        <f>ROUND(I99*L99,2)</f>
        <v>0</v>
      </c>
      <c r="N99" s="3777">
        <f>ROUND(L99/G99,4)</f>
        <v>0</v>
      </c>
      <c r="O99" s="2746" t="s">
        <v>2453</v>
      </c>
      <c r="P99" s="2746" t="s">
        <v>2873</v>
      </c>
      <c r="Q99" s="2562">
        <v>80</v>
      </c>
      <c r="R99" s="3160"/>
      <c r="S99" s="2548">
        <v>29.41</v>
      </c>
      <c r="T99" s="4943">
        <f>ROUND($T$9*S99,2)</f>
        <v>5.8</v>
      </c>
      <c r="U99" s="292">
        <f>IF(ISBLANK(O99),,R99+T99)</f>
        <v>5.8</v>
      </c>
      <c r="V99" s="3420" t="s">
        <v>2779</v>
      </c>
      <c r="W99" s="292" t="b">
        <f>IF(ISNUMBER(K99),IF(V99="Y",(K99-T99)))</f>
        <v>0</v>
      </c>
      <c r="X99" s="505">
        <f>W99/G99</f>
        <v>0</v>
      </c>
      <c r="Y99" s="505" t="b">
        <f>IF(V99="N",IF(ISNUMBER(R99),(R99+T99)/Q99))</f>
        <v>0</v>
      </c>
    </row>
    <row r="100" spans="1:25" ht="15" customHeight="1">
      <c r="A100" s="1197"/>
      <c r="B100" s="217" t="s">
        <v>1972</v>
      </c>
      <c r="C100" s="202" t="s">
        <v>2431</v>
      </c>
      <c r="D100" s="1816" t="s">
        <v>2454</v>
      </c>
      <c r="E100" s="764"/>
      <c r="F100" s="278" t="s">
        <v>1292</v>
      </c>
      <c r="G100" s="1075">
        <v>80</v>
      </c>
      <c r="H100" s="1169"/>
      <c r="I100" s="270">
        <f>ROUND(H99*G99/G100,2)</f>
        <v>50</v>
      </c>
      <c r="J100" s="438" t="s">
        <v>39</v>
      </c>
      <c r="K100" s="922">
        <v>32.130000000000003</v>
      </c>
      <c r="L100" s="548">
        <f>IF(OR(ISBLANK(K100),K100=0,H99=0,ISBLANK(H99)),,ROUND(K100+$L$5,2))</f>
        <v>32.130000000000003</v>
      </c>
      <c r="M100" s="973">
        <f>ROUND(I100*L100,2)</f>
        <v>1606.5</v>
      </c>
      <c r="N100" s="3778">
        <f>ROUND(L100/G100,4)</f>
        <v>0.40160000000000001</v>
      </c>
      <c r="O100" s="2685" t="s">
        <v>2454</v>
      </c>
      <c r="P100" s="2685" t="s">
        <v>2874</v>
      </c>
      <c r="Q100" s="1682">
        <v>80</v>
      </c>
      <c r="R100" s="3160"/>
      <c r="S100" s="2548">
        <v>29.41</v>
      </c>
      <c r="T100" s="4943">
        <f>ROUND($T$9*S100,2)</f>
        <v>5.8</v>
      </c>
      <c r="U100" s="292">
        <f>IF(ISBLANK(O100),,R100+T100)</f>
        <v>5.8</v>
      </c>
      <c r="V100" s="3420" t="s">
        <v>2779</v>
      </c>
      <c r="W100" s="292">
        <f>IF(ISNUMBER(K100),IF(V100="Y",(K100-T100)))</f>
        <v>26.330000000000002</v>
      </c>
      <c r="X100" s="505">
        <f>W100/G100</f>
        <v>0.329125</v>
      </c>
      <c r="Y100" s="505" t="b">
        <f>IF(V100="N",IF(ISNUMBER(R100),(R100+T100)/Q100))</f>
        <v>0</v>
      </c>
    </row>
    <row r="101" spans="1:25" ht="15" customHeight="1">
      <c r="A101" s="1335"/>
      <c r="B101" s="217" t="s">
        <v>1971</v>
      </c>
      <c r="C101" s="446"/>
      <c r="D101" s="649"/>
      <c r="E101" s="1136"/>
      <c r="F101" s="446"/>
      <c r="G101" s="1141"/>
      <c r="H101" s="1169"/>
      <c r="I101" s="1142"/>
      <c r="J101" s="271"/>
      <c r="K101" s="447"/>
      <c r="L101" s="448"/>
      <c r="M101" s="1143"/>
      <c r="N101" s="3926"/>
      <c r="O101" s="1805"/>
      <c r="P101" s="2278"/>
      <c r="Q101" s="2326"/>
      <c r="R101" s="1139"/>
      <c r="S101" s="1136"/>
      <c r="T101" s="1139"/>
      <c r="U101" s="1454"/>
      <c r="V101" s="1454"/>
      <c r="W101" s="1139"/>
      <c r="X101" s="1093"/>
      <c r="Y101" s="219"/>
    </row>
    <row r="102" spans="1:25" ht="15" customHeight="1" thickBot="1">
      <c r="A102" s="2221"/>
      <c r="B102" s="1444" t="s">
        <v>1050</v>
      </c>
      <c r="C102" s="361"/>
      <c r="D102" s="716"/>
      <c r="E102" s="389"/>
      <c r="F102" s="361"/>
      <c r="G102" s="1102"/>
      <c r="H102" s="1187"/>
      <c r="I102" s="1103"/>
      <c r="J102" s="1086"/>
      <c r="K102" s="363"/>
      <c r="L102" s="323"/>
      <c r="M102" s="1087"/>
      <c r="N102" s="3796"/>
      <c r="O102" s="2778"/>
      <c r="P102" s="2761"/>
      <c r="Q102" s="2761"/>
      <c r="R102" s="419"/>
      <c r="S102" s="389"/>
      <c r="T102" s="419"/>
      <c r="U102" s="419"/>
      <c r="V102" s="419"/>
      <c r="W102" s="419"/>
      <c r="X102" s="325"/>
      <c r="Y102" s="466"/>
    </row>
    <row r="103" spans="1:25" ht="15" customHeight="1" thickBot="1">
      <c r="A103" s="2207">
        <v>20023</v>
      </c>
      <c r="B103" s="2127" t="s">
        <v>1303</v>
      </c>
      <c r="C103" s="345" t="s">
        <v>2433</v>
      </c>
      <c r="D103" s="1796" t="s">
        <v>2455</v>
      </c>
      <c r="E103" s="764"/>
      <c r="F103" s="278" t="s">
        <v>1292</v>
      </c>
      <c r="G103" s="1075">
        <v>80</v>
      </c>
      <c r="H103" s="1171"/>
      <c r="I103" s="270">
        <f>ROUND(H103*G103/G103,2)</f>
        <v>0</v>
      </c>
      <c r="J103" s="438" t="s">
        <v>39</v>
      </c>
      <c r="K103" s="279"/>
      <c r="L103" s="534">
        <f>IF(OR(ISBLANK(K103),K103=0,H103=0,ISBLANK(H103)),,ROUND(K103+$L$5,2))</f>
        <v>0</v>
      </c>
      <c r="M103" s="973">
        <f>ROUND(I103*L103,2)</f>
        <v>0</v>
      </c>
      <c r="N103" s="3778">
        <f>ROUND(L103/G103,4)</f>
        <v>0</v>
      </c>
      <c r="O103" s="2786" t="s">
        <v>2455</v>
      </c>
      <c r="P103" s="2786" t="s">
        <v>1292</v>
      </c>
      <c r="Q103" s="2416">
        <v>80</v>
      </c>
      <c r="R103" s="3160"/>
      <c r="S103" s="2548">
        <v>29.41</v>
      </c>
      <c r="T103" s="4943">
        <f>ROUND($T$9*S103,2)</f>
        <v>5.8</v>
      </c>
      <c r="U103" s="292">
        <f>IF(ISBLANK(O103),,R103+T103)</f>
        <v>5.8</v>
      </c>
      <c r="V103" s="3420" t="s">
        <v>2779</v>
      </c>
      <c r="W103" s="292" t="b">
        <f>IF(ISNUMBER(K103),IF(V103="Y",(K103-T103)))</f>
        <v>0</v>
      </c>
      <c r="X103" s="505">
        <f>W103/G103</f>
        <v>0</v>
      </c>
      <c r="Y103" s="505" t="b">
        <f>IF(V103="N",IF(ISNUMBER(R103),(R103+T103)/Q103))</f>
        <v>0</v>
      </c>
    </row>
    <row r="104" spans="1:25" ht="15" customHeight="1">
      <c r="A104" s="2163"/>
      <c r="B104" s="522" t="s">
        <v>1974</v>
      </c>
      <c r="C104" s="202" t="s">
        <v>65</v>
      </c>
      <c r="D104" s="1816"/>
      <c r="E104" s="301" t="s">
        <v>65</v>
      </c>
      <c r="F104" s="202" t="s">
        <v>65</v>
      </c>
      <c r="G104" s="1126" t="s">
        <v>65</v>
      </c>
      <c r="H104" s="1169"/>
      <c r="I104" s="1149" t="s">
        <v>65</v>
      </c>
      <c r="J104" s="275" t="s">
        <v>65</v>
      </c>
      <c r="K104" s="349"/>
      <c r="L104" s="534" t="s">
        <v>65</v>
      </c>
      <c r="M104" s="973" t="s">
        <v>65</v>
      </c>
      <c r="N104" s="3778" t="s">
        <v>65</v>
      </c>
      <c r="O104" s="2687"/>
      <c r="P104" s="2557"/>
      <c r="Q104" s="2326"/>
      <c r="R104" s="280"/>
      <c r="S104" s="2548" t="s">
        <v>65</v>
      </c>
      <c r="T104" s="327" t="s">
        <v>65</v>
      </c>
      <c r="U104" s="327"/>
      <c r="V104" s="327"/>
      <c r="W104" s="327"/>
      <c r="X104" s="505" t="s">
        <v>65</v>
      </c>
      <c r="Y104" s="505" t="s">
        <v>65</v>
      </c>
    </row>
    <row r="105" spans="1:25" ht="15" customHeight="1">
      <c r="A105" s="2163"/>
      <c r="B105" s="522" t="s">
        <v>1975</v>
      </c>
      <c r="C105" s="202"/>
      <c r="D105" s="2284"/>
      <c r="E105" s="301"/>
      <c r="F105" s="202"/>
      <c r="G105" s="1126"/>
      <c r="H105" s="1169"/>
      <c r="I105" s="1149"/>
      <c r="J105" s="275"/>
      <c r="K105" s="349"/>
      <c r="L105" s="534"/>
      <c r="M105" s="973"/>
      <c r="N105" s="3778"/>
      <c r="O105" s="2687"/>
      <c r="P105" s="2557"/>
      <c r="Q105" s="2556"/>
      <c r="R105" s="742"/>
      <c r="S105" s="3933"/>
      <c r="T105" s="327"/>
      <c r="U105" s="327"/>
      <c r="V105" s="327"/>
      <c r="W105" s="327"/>
      <c r="X105" s="1093"/>
      <c r="Y105" s="1093"/>
    </row>
    <row r="106" spans="1:25" ht="15" customHeight="1" thickBot="1">
      <c r="A106" s="2219"/>
      <c r="B106" s="1003" t="s">
        <v>1050</v>
      </c>
      <c r="C106" s="361"/>
      <c r="D106" s="2299"/>
      <c r="E106" s="389"/>
      <c r="F106" s="361"/>
      <c r="G106" s="1102"/>
      <c r="H106" s="1187"/>
      <c r="I106" s="1103"/>
      <c r="J106" s="1086"/>
      <c r="K106" s="363"/>
      <c r="L106" s="323"/>
      <c r="M106" s="1087"/>
      <c r="N106" s="3796"/>
      <c r="O106" s="2787"/>
      <c r="P106" s="2787"/>
      <c r="Q106" s="1712"/>
      <c r="R106" s="1088"/>
      <c r="S106" s="1150"/>
      <c r="T106" s="419"/>
      <c r="U106" s="419"/>
      <c r="V106" s="419"/>
      <c r="W106" s="419"/>
      <c r="X106" s="1088"/>
      <c r="Y106" s="901"/>
    </row>
    <row r="107" spans="1:25" ht="15" customHeight="1" thickBot="1">
      <c r="A107" s="2207">
        <v>20024</v>
      </c>
      <c r="B107" s="2127" t="s">
        <v>1304</v>
      </c>
      <c r="C107" s="345" t="s">
        <v>2431</v>
      </c>
      <c r="D107" s="2300" t="s">
        <v>2456</v>
      </c>
      <c r="E107" s="764"/>
      <c r="F107" s="278" t="s">
        <v>1292</v>
      </c>
      <c r="G107" s="1075">
        <v>80</v>
      </c>
      <c r="H107" s="1167">
        <v>50</v>
      </c>
      <c r="I107" s="270">
        <f>ROUND(H107*G107/G107,2)</f>
        <v>50</v>
      </c>
      <c r="J107" s="438" t="s">
        <v>39</v>
      </c>
      <c r="K107" s="279">
        <v>31.98</v>
      </c>
      <c r="L107" s="534">
        <f>IF(OR(ISBLANK(K107),K107=0,H107=0,ISBLANK(H107)),,ROUND(K107+$L$5,2))</f>
        <v>31.98</v>
      </c>
      <c r="M107" s="973">
        <f>ROUND(I107*L107,2)</f>
        <v>1599</v>
      </c>
      <c r="N107" s="3778">
        <f>ROUND(L107/G107,4)</f>
        <v>0.39979999999999999</v>
      </c>
      <c r="O107" s="2685" t="s">
        <v>2875</v>
      </c>
      <c r="P107" s="2685" t="s">
        <v>1292</v>
      </c>
      <c r="Q107" s="1682">
        <v>80</v>
      </c>
      <c r="R107" s="3160"/>
      <c r="S107" s="2548">
        <v>29.41</v>
      </c>
      <c r="T107" s="4943">
        <f>ROUND($T$9*S107,2)</f>
        <v>5.8</v>
      </c>
      <c r="U107" s="292">
        <f>IF(ISBLANK(O107),,R107+T107)</f>
        <v>5.8</v>
      </c>
      <c r="V107" s="3420" t="s">
        <v>2779</v>
      </c>
      <c r="W107" s="292">
        <f>IF(ISNUMBER(K107),IF(V107="Y",(K107-T107)))</f>
        <v>26.18</v>
      </c>
      <c r="X107" s="505">
        <f>W107/G107</f>
        <v>0.32724999999999999</v>
      </c>
      <c r="Y107" s="505" t="b">
        <f>IF(V107="N",IF(ISNUMBER(R107),(R107+T107)/Q107))</f>
        <v>0</v>
      </c>
    </row>
    <row r="108" spans="1:25" ht="15" customHeight="1">
      <c r="A108" s="2163"/>
      <c r="B108" s="522" t="s">
        <v>1976</v>
      </c>
      <c r="C108" s="202" t="s">
        <v>65</v>
      </c>
      <c r="D108" s="2297"/>
      <c r="E108" s="301"/>
      <c r="F108" s="298" t="s">
        <v>65</v>
      </c>
      <c r="G108" s="1126" t="s">
        <v>65</v>
      </c>
      <c r="H108" s="1169"/>
      <c r="I108" s="1149" t="s">
        <v>65</v>
      </c>
      <c r="J108" s="275" t="s">
        <v>65</v>
      </c>
      <c r="K108" s="349"/>
      <c r="L108" s="1097" t="s">
        <v>65</v>
      </c>
      <c r="M108" s="1098" t="s">
        <v>65</v>
      </c>
      <c r="N108" s="3800" t="s">
        <v>65</v>
      </c>
      <c r="O108" s="1805"/>
      <c r="P108" s="2278"/>
      <c r="Q108" s="2326"/>
      <c r="R108" s="931"/>
      <c r="S108" s="301" t="s">
        <v>65</v>
      </c>
      <c r="T108" s="327" t="s">
        <v>65</v>
      </c>
      <c r="U108" s="327"/>
      <c r="V108" s="327"/>
      <c r="W108" s="327"/>
      <c r="X108" s="505" t="s">
        <v>65</v>
      </c>
      <c r="Y108" s="505" t="s">
        <v>65</v>
      </c>
    </row>
    <row r="109" spans="1:25" ht="15" customHeight="1">
      <c r="A109" s="2163"/>
      <c r="B109" s="522" t="s">
        <v>1971</v>
      </c>
      <c r="C109" s="202"/>
      <c r="D109" s="85"/>
      <c r="E109" s="301"/>
      <c r="F109" s="298"/>
      <c r="G109" s="1126"/>
      <c r="H109" s="1169"/>
      <c r="I109" s="1149"/>
      <c r="J109" s="275"/>
      <c r="K109" s="349"/>
      <c r="L109" s="1097"/>
      <c r="M109" s="1098"/>
      <c r="N109" s="3800"/>
      <c r="O109" s="2796"/>
      <c r="P109" s="2796"/>
      <c r="Q109" s="2636"/>
      <c r="R109" s="1045"/>
      <c r="S109" s="869"/>
      <c r="T109" s="327"/>
      <c r="U109" s="327"/>
      <c r="V109" s="327"/>
      <c r="W109" s="327"/>
      <c r="X109" s="1093"/>
      <c r="Y109" s="1093"/>
    </row>
    <row r="110" spans="1:25" ht="15" customHeight="1" thickBot="1">
      <c r="A110" s="1285"/>
      <c r="B110" s="1003" t="s">
        <v>1050</v>
      </c>
      <c r="C110" s="202"/>
      <c r="D110" s="1655"/>
      <c r="E110" s="1125"/>
      <c r="F110" s="202"/>
      <c r="G110" s="1126"/>
      <c r="H110" s="1169"/>
      <c r="I110" s="1149"/>
      <c r="J110" s="275"/>
      <c r="K110" s="334"/>
      <c r="L110" s="310"/>
      <c r="M110" s="1135"/>
      <c r="N110" s="3925"/>
      <c r="O110" s="2789"/>
      <c r="P110" s="2789"/>
      <c r="Q110" s="2726"/>
      <c r="R110" s="1139"/>
      <c r="S110" s="1150"/>
      <c r="T110" s="419"/>
      <c r="U110" s="419"/>
      <c r="V110" s="419"/>
      <c r="W110" s="419"/>
      <c r="X110" s="1088"/>
      <c r="Y110" s="901"/>
    </row>
    <row r="111" spans="1:25" ht="15" customHeight="1" thickBot="1">
      <c r="A111" s="1152"/>
      <c r="B111" s="1152"/>
      <c r="C111" s="984"/>
      <c r="D111" s="984"/>
      <c r="E111" s="981"/>
      <c r="F111" s="981"/>
      <c r="G111" s="1153"/>
      <c r="H111" s="1191"/>
      <c r="I111" s="984"/>
      <c r="J111" s="985"/>
      <c r="K111" s="986"/>
      <c r="L111" s="987"/>
      <c r="M111" s="988"/>
      <c r="N111" s="3914"/>
      <c r="O111" s="2779"/>
      <c r="P111" s="988"/>
      <c r="Q111" s="988"/>
      <c r="R111" s="1154"/>
      <c r="S111" s="981"/>
      <c r="T111" s="1154"/>
      <c r="U111" s="1154"/>
      <c r="V111" s="1154"/>
      <c r="W111" s="1154"/>
      <c r="X111" s="1154"/>
      <c r="Y111" s="1154"/>
    </row>
    <row r="112" spans="1:25" ht="15" customHeight="1" thickTop="1" thickBot="1">
      <c r="A112" s="2174"/>
      <c r="B112" s="1155"/>
      <c r="C112" s="341"/>
      <c r="D112" s="341"/>
      <c r="E112" s="425"/>
      <c r="F112" s="425"/>
      <c r="G112" s="1156"/>
      <c r="H112" s="1192"/>
      <c r="I112" s="341"/>
      <c r="J112" s="677" t="s">
        <v>48</v>
      </c>
      <c r="K112" s="1015"/>
      <c r="L112" s="1016"/>
      <c r="M112" s="554">
        <f>SUMIF(M8:M110,"&gt;0")</f>
        <v>87725.6</v>
      </c>
      <c r="N112" s="3802"/>
      <c r="O112" s="2760"/>
      <c r="P112" s="2760"/>
      <c r="Q112" s="2760"/>
      <c r="R112" s="365"/>
      <c r="S112" s="425"/>
      <c r="T112" s="365"/>
      <c r="U112" s="365"/>
      <c r="V112" s="365"/>
      <c r="W112" s="365"/>
      <c r="X112" s="365"/>
      <c r="Y112" s="365"/>
    </row>
    <row r="113" spans="14:14" ht="15" customHeight="1">
      <c r="N113" s="3896"/>
    </row>
    <row r="114" spans="14:14" ht="15" customHeight="1">
      <c r="N114" s="3896"/>
    </row>
    <row r="115" spans="14:14" ht="15" customHeight="1">
      <c r="N115" s="3896"/>
    </row>
    <row r="116" spans="14:14" ht="15" customHeight="1">
      <c r="N116" s="3896"/>
    </row>
    <row r="117" spans="14:14" ht="15" customHeight="1">
      <c r="N117" s="3896"/>
    </row>
    <row r="118" spans="14:14" ht="15" customHeight="1">
      <c r="N118" s="3896"/>
    </row>
    <row r="119" spans="14:14" ht="15" customHeight="1">
      <c r="N119" s="3896"/>
    </row>
    <row r="120" spans="14:14" ht="15" customHeight="1">
      <c r="N120" s="3896"/>
    </row>
    <row r="121" spans="14:14" ht="15" customHeight="1">
      <c r="N121" s="3896"/>
    </row>
    <row r="122" spans="14:14" ht="15" customHeight="1">
      <c r="N122" s="3896"/>
    </row>
    <row r="123" spans="14:14" ht="15" customHeight="1">
      <c r="N123" s="3896"/>
    </row>
    <row r="124" spans="14:14" ht="15" customHeight="1">
      <c r="N124" s="3896"/>
    </row>
    <row r="125" spans="14:14" ht="15" customHeight="1">
      <c r="N125" s="3896"/>
    </row>
    <row r="126" spans="14:14" ht="15" customHeight="1">
      <c r="N126" s="3896"/>
    </row>
    <row r="127" spans="14:14" ht="15" customHeight="1">
      <c r="N127" s="3896"/>
    </row>
    <row r="128" spans="14:14" ht="15" customHeight="1">
      <c r="N128" s="3896"/>
    </row>
    <row r="129" spans="14:14" ht="15" customHeight="1">
      <c r="N129" s="3896"/>
    </row>
    <row r="130" spans="14:14" ht="15" customHeight="1">
      <c r="N130" s="3896"/>
    </row>
    <row r="131" spans="14:14" ht="15" customHeight="1">
      <c r="N131" s="3896"/>
    </row>
    <row r="132" spans="14:14" ht="15" customHeight="1">
      <c r="N132" s="3896"/>
    </row>
    <row r="133" spans="14:14" ht="15" customHeight="1">
      <c r="N133" s="3896"/>
    </row>
    <row r="134" spans="14:14" ht="15" customHeight="1">
      <c r="N134" s="3896"/>
    </row>
    <row r="135" spans="14:14" ht="15" customHeight="1">
      <c r="N135" s="3896"/>
    </row>
    <row r="136" spans="14:14" ht="15" customHeight="1">
      <c r="N136" s="3896"/>
    </row>
    <row r="137" spans="14:14" ht="15" customHeight="1">
      <c r="N137" s="3896"/>
    </row>
    <row r="138" spans="14:14" ht="15" customHeight="1">
      <c r="N138" s="3896"/>
    </row>
    <row r="139" spans="14:14" ht="15" customHeight="1">
      <c r="N139" s="3896"/>
    </row>
    <row r="140" spans="14:14" ht="15" customHeight="1">
      <c r="N140" s="3896"/>
    </row>
    <row r="141" spans="14:14" ht="15" customHeight="1">
      <c r="N141" s="3896"/>
    </row>
    <row r="142" spans="14:14" ht="15" customHeight="1">
      <c r="N142" s="3896"/>
    </row>
    <row r="143" spans="14:14" ht="15" customHeight="1">
      <c r="N143" s="3896"/>
    </row>
    <row r="144" spans="14:14" ht="15" customHeight="1">
      <c r="N144" s="3896"/>
    </row>
    <row r="145" spans="14:14" ht="15" customHeight="1">
      <c r="N145" s="3896"/>
    </row>
    <row r="146" spans="14:14" ht="15" customHeight="1">
      <c r="N146" s="3896"/>
    </row>
    <row r="147" spans="14:14" ht="15" customHeight="1">
      <c r="N147" s="3896"/>
    </row>
    <row r="148" spans="14:14" ht="15" customHeight="1">
      <c r="N148" s="3896"/>
    </row>
    <row r="149" spans="14:14" ht="15" customHeight="1">
      <c r="N149" s="3896"/>
    </row>
    <row r="150" spans="14:14" ht="15" customHeight="1">
      <c r="N150" s="3896"/>
    </row>
    <row r="151" spans="14:14" ht="15" customHeight="1">
      <c r="N151" s="3896"/>
    </row>
    <row r="152" spans="14:14" ht="15" customHeight="1">
      <c r="N152" s="3896"/>
    </row>
    <row r="153" spans="14:14" ht="15" customHeight="1">
      <c r="N153" s="3896"/>
    </row>
    <row r="154" spans="14:14" ht="15" customHeight="1">
      <c r="N154" s="3896"/>
    </row>
    <row r="155" spans="14:14" ht="15" customHeight="1">
      <c r="N155" s="3896"/>
    </row>
    <row r="156" spans="14:14" ht="15" customHeight="1">
      <c r="N156" s="3896"/>
    </row>
    <row r="157" spans="14:14" ht="15" customHeight="1">
      <c r="N157" s="3896"/>
    </row>
    <row r="158" spans="14:14" ht="15" customHeight="1">
      <c r="N158" s="3896"/>
    </row>
    <row r="159" spans="14:14" ht="15" customHeight="1">
      <c r="N159" s="3896"/>
    </row>
    <row r="160" spans="14:14" ht="15" customHeight="1">
      <c r="N160" s="3896"/>
    </row>
    <row r="161" spans="14:14" ht="15" customHeight="1">
      <c r="N161" s="3896"/>
    </row>
    <row r="162" spans="14:14" ht="15" customHeight="1">
      <c r="N162" s="3896"/>
    </row>
    <row r="163" spans="14:14" ht="15" customHeight="1">
      <c r="N163" s="3896"/>
    </row>
    <row r="164" spans="14:14" ht="15" customHeight="1">
      <c r="N164" s="3896"/>
    </row>
    <row r="165" spans="14:14" ht="15" customHeight="1">
      <c r="N165" s="3896"/>
    </row>
    <row r="166" spans="14:14" ht="15" customHeight="1">
      <c r="N166" s="3896"/>
    </row>
    <row r="167" spans="14:14" ht="15" customHeight="1">
      <c r="N167" s="3896"/>
    </row>
    <row r="168" spans="14:14" ht="15" customHeight="1">
      <c r="N168" s="3896"/>
    </row>
    <row r="169" spans="14:14" ht="15" customHeight="1">
      <c r="N169" s="3896"/>
    </row>
    <row r="170" spans="14:14" ht="15" customHeight="1">
      <c r="N170" s="3896"/>
    </row>
    <row r="171" spans="14:14" ht="15" customHeight="1">
      <c r="N171" s="3896"/>
    </row>
    <row r="172" spans="14:14" ht="15" customHeight="1">
      <c r="N172" s="3896"/>
    </row>
    <row r="173" spans="14:14" ht="15" customHeight="1">
      <c r="N173" s="3896"/>
    </row>
    <row r="174" spans="14:14" ht="15" customHeight="1">
      <c r="N174" s="3896"/>
    </row>
    <row r="175" spans="14:14" ht="15" customHeight="1">
      <c r="N175" s="3896"/>
    </row>
    <row r="176" spans="14:14" ht="15" customHeight="1">
      <c r="N176" s="3896"/>
    </row>
    <row r="177" spans="14:14" ht="15" customHeight="1">
      <c r="N177" s="3896"/>
    </row>
    <row r="178" spans="14:14" ht="15" customHeight="1">
      <c r="N178" s="3896"/>
    </row>
    <row r="179" spans="14:14" ht="15" customHeight="1">
      <c r="N179" s="3896"/>
    </row>
    <row r="180" spans="14:14" ht="15" customHeight="1">
      <c r="N180" s="3896"/>
    </row>
  </sheetData>
  <sheetProtection selectLockedCells="1"/>
  <customSheetViews>
    <customSheetView guid="{F8F3C058-0B72-45B1-9471-FD232B18A87C}" showPageBreaks="1">
      <pane ySplit="9" topLeftCell="A10" activePane="bottomLeft" state="frozen"/>
      <selection pane="bottomLeft" activeCell="B66" sqref="B66"/>
      <rowBreaks count="1" manualBreakCount="1">
        <brk id="45"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rowBreaks count="1" manualBreakCount="1">
        <brk id="38"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10" showPageBreaks="1" fitToPage="1" topLeftCell="A25">
      <selection activeCell="B44" sqref="B44"/>
      <pageMargins left="0" right="0" top="0" bottom="0" header="0" footer="0"/>
      <pageSetup scale="92" fitToHeight="0" orientation="landscape" r:id="rId3"/>
      <headerFooter>
        <oddHeader>&amp;C&amp;16South Carolina Purchasing Alliance Lot A
&amp;R&amp;12&amp;A
2014</oddHeader>
      </headerFooter>
    </customSheetView>
  </customSheetViews>
  <mergeCells count="9">
    <mergeCell ref="G5:K5"/>
    <mergeCell ref="S3:Y3"/>
    <mergeCell ref="P5:P7"/>
    <mergeCell ref="Q5:Q7"/>
    <mergeCell ref="B1:M1"/>
    <mergeCell ref="B2:C2"/>
    <mergeCell ref="F2:M2"/>
    <mergeCell ref="F3:N3"/>
    <mergeCell ref="F4:N4"/>
  </mergeCells>
  <conditionalFormatting sqref="H16:H19 H94 H11:H14 H25:H28 H30:H33 H35:H37 H39:H41 H43:H45 H47:H49 H51:H53 H55:H57 H59:H61 H67:H69 H96:H98 H100:H102 T18:V23 W18:W21 W23 H21:H23 H71:H73 H63:H65 H77 H79 H84:H85 H92 H81">
    <cfRule type="cellIs" dxfId="291" priority="87" stopIfTrue="1" operator="equal">
      <formula>0</formula>
    </cfRule>
  </conditionalFormatting>
  <conditionalFormatting sqref="H16:H19 H94 H11:H14 H25:H28 H30:H33 H35:H37 H39:H41 H43:H45 H47:H49 H51:H53 H55:H57 H59:H61 H67:H69 H100:H102 H96:H98 T18:V23 W18:W21 W23 H21:H23 H71:H73 H63:H65 H77 H79 H84:H85 H92 H81">
    <cfRule type="cellIs" dxfId="290" priority="86" stopIfTrue="1" operator="equal">
      <formula>0</formula>
    </cfRule>
  </conditionalFormatting>
  <conditionalFormatting sqref="H108:H112 H104:H106">
    <cfRule type="cellIs" dxfId="289" priority="27" stopIfTrue="1" operator="equal">
      <formula>0</formula>
    </cfRule>
  </conditionalFormatting>
  <conditionalFormatting sqref="H108:H112 H104:H106">
    <cfRule type="cellIs" dxfId="288" priority="26" stopIfTrue="1" operator="equal">
      <formula>0</formula>
    </cfRule>
  </conditionalFormatting>
  <conditionalFormatting sqref="U10">
    <cfRule type="cellIs" dxfId="287" priority="16" stopIfTrue="1" operator="equal">
      <formula>0</formula>
    </cfRule>
  </conditionalFormatting>
  <conditionalFormatting sqref="U10">
    <cfRule type="cellIs" dxfId="286" priority="15" stopIfTrue="1" operator="equal">
      <formula>0</formula>
    </cfRule>
  </conditionalFormatting>
  <conditionalFormatting sqref="H87:H88">
    <cfRule type="cellIs" dxfId="285" priority="14" stopIfTrue="1" operator="equal">
      <formula>0</formula>
    </cfRule>
  </conditionalFormatting>
  <conditionalFormatting sqref="H87:H88">
    <cfRule type="cellIs" dxfId="284" priority="13" stopIfTrue="1" operator="equal">
      <formula>0</formula>
    </cfRule>
  </conditionalFormatting>
  <conditionalFormatting sqref="H89">
    <cfRule type="cellIs" dxfId="283" priority="10" stopIfTrue="1" operator="equal">
      <formula>0</formula>
    </cfRule>
  </conditionalFormatting>
  <conditionalFormatting sqref="H89">
    <cfRule type="cellIs" dxfId="282" priority="9" stopIfTrue="1" operator="equal">
      <formula>0</formula>
    </cfRule>
  </conditionalFormatting>
  <conditionalFormatting sqref="H83">
    <cfRule type="cellIs" dxfId="281" priority="4" stopIfTrue="1" operator="equal">
      <formula>0</formula>
    </cfRule>
  </conditionalFormatting>
  <conditionalFormatting sqref="H83">
    <cfRule type="cellIs" dxfId="280" priority="3" stopIfTrue="1" operator="equal">
      <formula>0</formula>
    </cfRule>
  </conditionalFormatting>
  <conditionalFormatting sqref="H80">
    <cfRule type="cellIs" dxfId="279" priority="2" stopIfTrue="1" operator="equal">
      <formula>0</formula>
    </cfRule>
  </conditionalFormatting>
  <conditionalFormatting sqref="H80">
    <cfRule type="cellIs" dxfId="278" priority="1" stopIfTrue="1" operator="equal">
      <formula>0</formula>
    </cfRule>
  </conditionalFormatting>
  <hyperlinks>
    <hyperlink ref="C4" location="'Recap Sheet'!B1" tooltip="Click here to return to recap sheet" display="Return to Recap Sheet" xr:uid="{00000000-0004-0000-0C00-000000000000}"/>
  </hyperlinks>
  <pageMargins left="0.25" right="0.25" top="0.75" bottom="0.75" header="0.3" footer="0.3"/>
  <pageSetup paperSize="5" scale="64" fitToHeight="0" orientation="landscape" useFirstPageNumber="1" r:id="rId4"/>
  <headerFooter scaleWithDoc="0"/>
  <rowBreaks count="1" manualBreakCount="1">
    <brk id="45" max="16383" man="1"/>
  </rowBreaks>
  <drawing r:id="rId5"/>
  <legacyDrawing r:id="rId6"/>
  <mc:AlternateContent xmlns:mc="http://schemas.openxmlformats.org/markup-compatibility/2006">
    <mc:Choice Requires="x14">
      <controls>
        <mc:AlternateContent xmlns:mc="http://schemas.openxmlformats.org/markup-compatibility/2006">
          <mc:Choice Requires="x14">
            <control shapeId="72705" r:id="rId7" name="Button 1">
              <controlPr defaultSize="0" print="0" autoFill="0" autoPict="0" macro="[0]!VersatileDisplayWorksheetPopup">
                <anchor moveWithCells="1">
                  <from>
                    <xdr:col>12</xdr:col>
                    <xdr:colOff>619125</xdr:colOff>
                    <xdr:row>0</xdr:row>
                    <xdr:rowOff>171450</xdr:rowOff>
                  </from>
                  <to>
                    <xdr:col>14</xdr:col>
                    <xdr:colOff>28575</xdr:colOff>
                    <xdr:row>2</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tabColor theme="5" tint="-0.249977111117893"/>
  </sheetPr>
  <dimension ref="A1:Y260"/>
  <sheetViews>
    <sheetView zoomScaleNormal="100" workbookViewId="0">
      <pane ySplit="9" topLeftCell="A130" activePane="bottomLeft" state="frozen"/>
      <selection activeCell="H80" sqref="H80"/>
      <selection pane="bottomLeft" activeCell="O159" sqref="O159"/>
    </sheetView>
  </sheetViews>
  <sheetFormatPr defaultColWidth="11.42578125" defaultRowHeight="15" customHeight="1"/>
  <cols>
    <col min="1" max="1" width="7.28515625" style="55" customWidth="1"/>
    <col min="2" max="2" width="52.42578125" style="55" customWidth="1"/>
    <col min="3" max="3" width="30.28515625" style="37" customWidth="1"/>
    <col min="4" max="4" width="14.7109375" style="55" customWidth="1"/>
    <col min="5" max="5" width="7.7109375" style="37" customWidth="1"/>
    <col min="6" max="6" width="8.7109375" style="37" customWidth="1"/>
    <col min="7" max="7" width="5.7109375" style="144" customWidth="1"/>
    <col min="8" max="8" width="6.42578125" style="103" customWidth="1"/>
    <col min="9" max="9" width="6.42578125" style="37" customWidth="1"/>
    <col min="10" max="10" width="3.5703125" style="55" customWidth="1"/>
    <col min="11" max="11" width="6.7109375" style="76" customWidth="1"/>
    <col min="12" max="12" width="7.28515625" style="30" customWidth="1"/>
    <col min="13" max="13" width="9.7109375" style="38" customWidth="1"/>
    <col min="14" max="14" width="7" style="39" customWidth="1"/>
    <col min="15" max="15" width="11.28515625" style="39" customWidth="1"/>
    <col min="16" max="16" width="9.42578125" style="39" customWidth="1"/>
    <col min="17" max="17" width="7.28515625" style="39" customWidth="1"/>
    <col min="18" max="18" width="8.42578125" style="39" customWidth="1"/>
    <col min="19" max="19" width="8.28515625" style="55" customWidth="1"/>
    <col min="20" max="21" width="8.42578125" style="55" customWidth="1"/>
    <col min="22" max="22" width="4.42578125" style="55" customWidth="1"/>
    <col min="23" max="23" width="8" style="55" customWidth="1"/>
    <col min="24" max="260" width="11.42578125" style="55"/>
    <col min="261" max="261" width="3.85546875" style="55" customWidth="1"/>
    <col min="262" max="262" width="49.7109375" style="55" customWidth="1"/>
    <col min="263" max="263" width="29.42578125" style="55" customWidth="1"/>
    <col min="264" max="264" width="6.28515625" style="55" customWidth="1"/>
    <col min="265" max="265" width="4.28515625" style="55" customWidth="1"/>
    <col min="266" max="266" width="6.42578125" style="55" customWidth="1"/>
    <col min="267" max="267" width="3.28515625" style="55" customWidth="1"/>
    <col min="268" max="268" width="6" style="55" customWidth="1"/>
    <col min="269" max="269" width="5.7109375" style="55" bestFit="1" customWidth="1"/>
    <col min="270" max="270" width="7" style="55" customWidth="1"/>
    <col min="271" max="271" width="5.42578125" style="55" customWidth="1"/>
    <col min="272" max="272" width="5" style="55" customWidth="1"/>
    <col min="273" max="273" width="6" style="55" bestFit="1" customWidth="1"/>
    <col min="274" max="274" width="6.140625" style="55" customWidth="1"/>
    <col min="275" max="275" width="16.5703125" style="55" customWidth="1"/>
    <col min="276" max="516" width="11.42578125" style="55"/>
    <col min="517" max="517" width="3.85546875" style="55" customWidth="1"/>
    <col min="518" max="518" width="49.7109375" style="55" customWidth="1"/>
    <col min="519" max="519" width="29.42578125" style="55" customWidth="1"/>
    <col min="520" max="520" width="6.28515625" style="55" customWidth="1"/>
    <col min="521" max="521" width="4.28515625" style="55" customWidth="1"/>
    <col min="522" max="522" width="6.42578125" style="55" customWidth="1"/>
    <col min="523" max="523" width="3.28515625" style="55" customWidth="1"/>
    <col min="524" max="524" width="6" style="55" customWidth="1"/>
    <col min="525" max="525" width="5.7109375" style="55" bestFit="1" customWidth="1"/>
    <col min="526" max="526" width="7" style="55" customWidth="1"/>
    <col min="527" max="527" width="5.42578125" style="55" customWidth="1"/>
    <col min="528" max="528" width="5" style="55" customWidth="1"/>
    <col min="529" max="529" width="6" style="55" bestFit="1" customWidth="1"/>
    <col min="530" max="530" width="6.140625" style="55" customWidth="1"/>
    <col min="531" max="531" width="16.5703125" style="55" customWidth="1"/>
    <col min="532" max="772" width="11.42578125" style="55"/>
    <col min="773" max="773" width="3.85546875" style="55" customWidth="1"/>
    <col min="774" max="774" width="49.7109375" style="55" customWidth="1"/>
    <col min="775" max="775" width="29.42578125" style="55" customWidth="1"/>
    <col min="776" max="776" width="6.28515625" style="55" customWidth="1"/>
    <col min="777" max="777" width="4.28515625" style="55" customWidth="1"/>
    <col min="778" max="778" width="6.42578125" style="55" customWidth="1"/>
    <col min="779" max="779" width="3.28515625" style="55" customWidth="1"/>
    <col min="780" max="780" width="6" style="55" customWidth="1"/>
    <col min="781" max="781" width="5.7109375" style="55" bestFit="1" customWidth="1"/>
    <col min="782" max="782" width="7" style="55" customWidth="1"/>
    <col min="783" max="783" width="5.42578125" style="55" customWidth="1"/>
    <col min="784" max="784" width="5" style="55" customWidth="1"/>
    <col min="785" max="785" width="6" style="55" bestFit="1" customWidth="1"/>
    <col min="786" max="786" width="6.140625" style="55" customWidth="1"/>
    <col min="787" max="787" width="16.5703125" style="55" customWidth="1"/>
    <col min="788" max="1028" width="11.42578125" style="55"/>
    <col min="1029" max="1029" width="3.85546875" style="55" customWidth="1"/>
    <col min="1030" max="1030" width="49.7109375" style="55" customWidth="1"/>
    <col min="1031" max="1031" width="29.42578125" style="55" customWidth="1"/>
    <col min="1032" max="1032" width="6.28515625" style="55" customWidth="1"/>
    <col min="1033" max="1033" width="4.28515625" style="55" customWidth="1"/>
    <col min="1034" max="1034" width="6.42578125" style="55" customWidth="1"/>
    <col min="1035" max="1035" width="3.28515625" style="55" customWidth="1"/>
    <col min="1036" max="1036" width="6" style="55" customWidth="1"/>
    <col min="1037" max="1037" width="5.7109375" style="55" bestFit="1" customWidth="1"/>
    <col min="1038" max="1038" width="7" style="55" customWidth="1"/>
    <col min="1039" max="1039" width="5.42578125" style="55" customWidth="1"/>
    <col min="1040" max="1040" width="5" style="55" customWidth="1"/>
    <col min="1041" max="1041" width="6" style="55" bestFit="1" customWidth="1"/>
    <col min="1042" max="1042" width="6.140625" style="55" customWidth="1"/>
    <col min="1043" max="1043" width="16.5703125" style="55" customWidth="1"/>
    <col min="1044" max="1284" width="11.42578125" style="55"/>
    <col min="1285" max="1285" width="3.85546875" style="55" customWidth="1"/>
    <col min="1286" max="1286" width="49.7109375" style="55" customWidth="1"/>
    <col min="1287" max="1287" width="29.42578125" style="55" customWidth="1"/>
    <col min="1288" max="1288" width="6.28515625" style="55" customWidth="1"/>
    <col min="1289" max="1289" width="4.28515625" style="55" customWidth="1"/>
    <col min="1290" max="1290" width="6.42578125" style="55" customWidth="1"/>
    <col min="1291" max="1291" width="3.28515625" style="55" customWidth="1"/>
    <col min="1292" max="1292" width="6" style="55" customWidth="1"/>
    <col min="1293" max="1293" width="5.7109375" style="55" bestFit="1" customWidth="1"/>
    <col min="1294" max="1294" width="7" style="55" customWidth="1"/>
    <col min="1295" max="1295" width="5.42578125" style="55" customWidth="1"/>
    <col min="1296" max="1296" width="5" style="55" customWidth="1"/>
    <col min="1297" max="1297" width="6" style="55" bestFit="1" customWidth="1"/>
    <col min="1298" max="1298" width="6.140625" style="55" customWidth="1"/>
    <col min="1299" max="1299" width="16.5703125" style="55" customWidth="1"/>
    <col min="1300" max="1540" width="11.42578125" style="55"/>
    <col min="1541" max="1541" width="3.85546875" style="55" customWidth="1"/>
    <col min="1542" max="1542" width="49.7109375" style="55" customWidth="1"/>
    <col min="1543" max="1543" width="29.42578125" style="55" customWidth="1"/>
    <col min="1544" max="1544" width="6.28515625" style="55" customWidth="1"/>
    <col min="1545" max="1545" width="4.28515625" style="55" customWidth="1"/>
    <col min="1546" max="1546" width="6.42578125" style="55" customWidth="1"/>
    <col min="1547" max="1547" width="3.28515625" style="55" customWidth="1"/>
    <col min="1548" max="1548" width="6" style="55" customWidth="1"/>
    <col min="1549" max="1549" width="5.7109375" style="55" bestFit="1" customWidth="1"/>
    <col min="1550" max="1550" width="7" style="55" customWidth="1"/>
    <col min="1551" max="1551" width="5.42578125" style="55" customWidth="1"/>
    <col min="1552" max="1552" width="5" style="55" customWidth="1"/>
    <col min="1553" max="1553" width="6" style="55" bestFit="1" customWidth="1"/>
    <col min="1554" max="1554" width="6.140625" style="55" customWidth="1"/>
    <col min="1555" max="1555" width="16.5703125" style="55" customWidth="1"/>
    <col min="1556" max="1796" width="11.42578125" style="55"/>
    <col min="1797" max="1797" width="3.85546875" style="55" customWidth="1"/>
    <col min="1798" max="1798" width="49.7109375" style="55" customWidth="1"/>
    <col min="1799" max="1799" width="29.42578125" style="55" customWidth="1"/>
    <col min="1800" max="1800" width="6.28515625" style="55" customWidth="1"/>
    <col min="1801" max="1801" width="4.28515625" style="55" customWidth="1"/>
    <col min="1802" max="1802" width="6.42578125" style="55" customWidth="1"/>
    <col min="1803" max="1803" width="3.28515625" style="55" customWidth="1"/>
    <col min="1804" max="1804" width="6" style="55" customWidth="1"/>
    <col min="1805" max="1805" width="5.7109375" style="55" bestFit="1" customWidth="1"/>
    <col min="1806" max="1806" width="7" style="55" customWidth="1"/>
    <col min="1807" max="1807" width="5.42578125" style="55" customWidth="1"/>
    <col min="1808" max="1808" width="5" style="55" customWidth="1"/>
    <col min="1809" max="1809" width="6" style="55" bestFit="1" customWidth="1"/>
    <col min="1810" max="1810" width="6.140625" style="55" customWidth="1"/>
    <col min="1811" max="1811" width="16.5703125" style="55" customWidth="1"/>
    <col min="1812" max="2052" width="11.42578125" style="55"/>
    <col min="2053" max="2053" width="3.85546875" style="55" customWidth="1"/>
    <col min="2054" max="2054" width="49.7109375" style="55" customWidth="1"/>
    <col min="2055" max="2055" width="29.42578125" style="55" customWidth="1"/>
    <col min="2056" max="2056" width="6.28515625" style="55" customWidth="1"/>
    <col min="2057" max="2057" width="4.28515625" style="55" customWidth="1"/>
    <col min="2058" max="2058" width="6.42578125" style="55" customWidth="1"/>
    <col min="2059" max="2059" width="3.28515625" style="55" customWidth="1"/>
    <col min="2060" max="2060" width="6" style="55" customWidth="1"/>
    <col min="2061" max="2061" width="5.7109375" style="55" bestFit="1" customWidth="1"/>
    <col min="2062" max="2062" width="7" style="55" customWidth="1"/>
    <col min="2063" max="2063" width="5.42578125" style="55" customWidth="1"/>
    <col min="2064" max="2064" width="5" style="55" customWidth="1"/>
    <col min="2065" max="2065" width="6" style="55" bestFit="1" customWidth="1"/>
    <col min="2066" max="2066" width="6.140625" style="55" customWidth="1"/>
    <col min="2067" max="2067" width="16.5703125" style="55" customWidth="1"/>
    <col min="2068" max="2308" width="11.42578125" style="55"/>
    <col min="2309" max="2309" width="3.85546875" style="55" customWidth="1"/>
    <col min="2310" max="2310" width="49.7109375" style="55" customWidth="1"/>
    <col min="2311" max="2311" width="29.42578125" style="55" customWidth="1"/>
    <col min="2312" max="2312" width="6.28515625" style="55" customWidth="1"/>
    <col min="2313" max="2313" width="4.28515625" style="55" customWidth="1"/>
    <col min="2314" max="2314" width="6.42578125" style="55" customWidth="1"/>
    <col min="2315" max="2315" width="3.28515625" style="55" customWidth="1"/>
    <col min="2316" max="2316" width="6" style="55" customWidth="1"/>
    <col min="2317" max="2317" width="5.7109375" style="55" bestFit="1" customWidth="1"/>
    <col min="2318" max="2318" width="7" style="55" customWidth="1"/>
    <col min="2319" max="2319" width="5.42578125" style="55" customWidth="1"/>
    <col min="2320" max="2320" width="5" style="55" customWidth="1"/>
    <col min="2321" max="2321" width="6" style="55" bestFit="1" customWidth="1"/>
    <col min="2322" max="2322" width="6.140625" style="55" customWidth="1"/>
    <col min="2323" max="2323" width="16.5703125" style="55" customWidth="1"/>
    <col min="2324" max="2564" width="11.42578125" style="55"/>
    <col min="2565" max="2565" width="3.85546875" style="55" customWidth="1"/>
    <col min="2566" max="2566" width="49.7109375" style="55" customWidth="1"/>
    <col min="2567" max="2567" width="29.42578125" style="55" customWidth="1"/>
    <col min="2568" max="2568" width="6.28515625" style="55" customWidth="1"/>
    <col min="2569" max="2569" width="4.28515625" style="55" customWidth="1"/>
    <col min="2570" max="2570" width="6.42578125" style="55" customWidth="1"/>
    <col min="2571" max="2571" width="3.28515625" style="55" customWidth="1"/>
    <col min="2572" max="2572" width="6" style="55" customWidth="1"/>
    <col min="2573" max="2573" width="5.7109375" style="55" bestFit="1" customWidth="1"/>
    <col min="2574" max="2574" width="7" style="55" customWidth="1"/>
    <col min="2575" max="2575" width="5.42578125" style="55" customWidth="1"/>
    <col min="2576" max="2576" width="5" style="55" customWidth="1"/>
    <col min="2577" max="2577" width="6" style="55" bestFit="1" customWidth="1"/>
    <col min="2578" max="2578" width="6.140625" style="55" customWidth="1"/>
    <col min="2579" max="2579" width="16.5703125" style="55" customWidth="1"/>
    <col min="2580" max="2820" width="11.42578125" style="55"/>
    <col min="2821" max="2821" width="3.85546875" style="55" customWidth="1"/>
    <col min="2822" max="2822" width="49.7109375" style="55" customWidth="1"/>
    <col min="2823" max="2823" width="29.42578125" style="55" customWidth="1"/>
    <col min="2824" max="2824" width="6.28515625" style="55" customWidth="1"/>
    <col min="2825" max="2825" width="4.28515625" style="55" customWidth="1"/>
    <col min="2826" max="2826" width="6.42578125" style="55" customWidth="1"/>
    <col min="2827" max="2827" width="3.28515625" style="55" customWidth="1"/>
    <col min="2828" max="2828" width="6" style="55" customWidth="1"/>
    <col min="2829" max="2829" width="5.7109375" style="55" bestFit="1" customWidth="1"/>
    <col min="2830" max="2830" width="7" style="55" customWidth="1"/>
    <col min="2831" max="2831" width="5.42578125" style="55" customWidth="1"/>
    <col min="2832" max="2832" width="5" style="55" customWidth="1"/>
    <col min="2833" max="2833" width="6" style="55" bestFit="1" customWidth="1"/>
    <col min="2834" max="2834" width="6.140625" style="55" customWidth="1"/>
    <col min="2835" max="2835" width="16.5703125" style="55" customWidth="1"/>
    <col min="2836" max="3076" width="11.42578125" style="55"/>
    <col min="3077" max="3077" width="3.85546875" style="55" customWidth="1"/>
    <col min="3078" max="3078" width="49.7109375" style="55" customWidth="1"/>
    <col min="3079" max="3079" width="29.42578125" style="55" customWidth="1"/>
    <col min="3080" max="3080" width="6.28515625" style="55" customWidth="1"/>
    <col min="3081" max="3081" width="4.28515625" style="55" customWidth="1"/>
    <col min="3082" max="3082" width="6.42578125" style="55" customWidth="1"/>
    <col min="3083" max="3083" width="3.28515625" style="55" customWidth="1"/>
    <col min="3084" max="3084" width="6" style="55" customWidth="1"/>
    <col min="3085" max="3085" width="5.7109375" style="55" bestFit="1" customWidth="1"/>
    <col min="3086" max="3086" width="7" style="55" customWidth="1"/>
    <col min="3087" max="3087" width="5.42578125" style="55" customWidth="1"/>
    <col min="3088" max="3088" width="5" style="55" customWidth="1"/>
    <col min="3089" max="3089" width="6" style="55" bestFit="1" customWidth="1"/>
    <col min="3090" max="3090" width="6.140625" style="55" customWidth="1"/>
    <col min="3091" max="3091" width="16.5703125" style="55" customWidth="1"/>
    <col min="3092" max="3332" width="11.42578125" style="55"/>
    <col min="3333" max="3333" width="3.85546875" style="55" customWidth="1"/>
    <col min="3334" max="3334" width="49.7109375" style="55" customWidth="1"/>
    <col min="3335" max="3335" width="29.42578125" style="55" customWidth="1"/>
    <col min="3336" max="3336" width="6.28515625" style="55" customWidth="1"/>
    <col min="3337" max="3337" width="4.28515625" style="55" customWidth="1"/>
    <col min="3338" max="3338" width="6.42578125" style="55" customWidth="1"/>
    <col min="3339" max="3339" width="3.28515625" style="55" customWidth="1"/>
    <col min="3340" max="3340" width="6" style="55" customWidth="1"/>
    <col min="3341" max="3341" width="5.7109375" style="55" bestFit="1" customWidth="1"/>
    <col min="3342" max="3342" width="7" style="55" customWidth="1"/>
    <col min="3343" max="3343" width="5.42578125" style="55" customWidth="1"/>
    <col min="3344" max="3344" width="5" style="55" customWidth="1"/>
    <col min="3345" max="3345" width="6" style="55" bestFit="1" customWidth="1"/>
    <col min="3346" max="3346" width="6.140625" style="55" customWidth="1"/>
    <col min="3347" max="3347" width="16.5703125" style="55" customWidth="1"/>
    <col min="3348" max="3588" width="11.42578125" style="55"/>
    <col min="3589" max="3589" width="3.85546875" style="55" customWidth="1"/>
    <col min="3590" max="3590" width="49.7109375" style="55" customWidth="1"/>
    <col min="3591" max="3591" width="29.42578125" style="55" customWidth="1"/>
    <col min="3592" max="3592" width="6.28515625" style="55" customWidth="1"/>
    <col min="3593" max="3593" width="4.28515625" style="55" customWidth="1"/>
    <col min="3594" max="3594" width="6.42578125" style="55" customWidth="1"/>
    <col min="3595" max="3595" width="3.28515625" style="55" customWidth="1"/>
    <col min="3596" max="3596" width="6" style="55" customWidth="1"/>
    <col min="3597" max="3597" width="5.7109375" style="55" bestFit="1" customWidth="1"/>
    <col min="3598" max="3598" width="7" style="55" customWidth="1"/>
    <col min="3599" max="3599" width="5.42578125" style="55" customWidth="1"/>
    <col min="3600" max="3600" width="5" style="55" customWidth="1"/>
    <col min="3601" max="3601" width="6" style="55" bestFit="1" customWidth="1"/>
    <col min="3602" max="3602" width="6.140625" style="55" customWidth="1"/>
    <col min="3603" max="3603" width="16.5703125" style="55" customWidth="1"/>
    <col min="3604" max="3844" width="11.42578125" style="55"/>
    <col min="3845" max="3845" width="3.85546875" style="55" customWidth="1"/>
    <col min="3846" max="3846" width="49.7109375" style="55" customWidth="1"/>
    <col min="3847" max="3847" width="29.42578125" style="55" customWidth="1"/>
    <col min="3848" max="3848" width="6.28515625" style="55" customWidth="1"/>
    <col min="3849" max="3849" width="4.28515625" style="55" customWidth="1"/>
    <col min="3850" max="3850" width="6.42578125" style="55" customWidth="1"/>
    <col min="3851" max="3851" width="3.28515625" style="55" customWidth="1"/>
    <col min="3852" max="3852" width="6" style="55" customWidth="1"/>
    <col min="3853" max="3853" width="5.7109375" style="55" bestFit="1" customWidth="1"/>
    <col min="3854" max="3854" width="7" style="55" customWidth="1"/>
    <col min="3855" max="3855" width="5.42578125" style="55" customWidth="1"/>
    <col min="3856" max="3856" width="5" style="55" customWidth="1"/>
    <col min="3857" max="3857" width="6" style="55" bestFit="1" customWidth="1"/>
    <col min="3858" max="3858" width="6.140625" style="55" customWidth="1"/>
    <col min="3859" max="3859" width="16.5703125" style="55" customWidth="1"/>
    <col min="3860" max="4100" width="11.42578125" style="55"/>
    <col min="4101" max="4101" width="3.85546875" style="55" customWidth="1"/>
    <col min="4102" max="4102" width="49.7109375" style="55" customWidth="1"/>
    <col min="4103" max="4103" width="29.42578125" style="55" customWidth="1"/>
    <col min="4104" max="4104" width="6.28515625" style="55" customWidth="1"/>
    <col min="4105" max="4105" width="4.28515625" style="55" customWidth="1"/>
    <col min="4106" max="4106" width="6.42578125" style="55" customWidth="1"/>
    <col min="4107" max="4107" width="3.28515625" style="55" customWidth="1"/>
    <col min="4108" max="4108" width="6" style="55" customWidth="1"/>
    <col min="4109" max="4109" width="5.7109375" style="55" bestFit="1" customWidth="1"/>
    <col min="4110" max="4110" width="7" style="55" customWidth="1"/>
    <col min="4111" max="4111" width="5.42578125" style="55" customWidth="1"/>
    <col min="4112" max="4112" width="5" style="55" customWidth="1"/>
    <col min="4113" max="4113" width="6" style="55" bestFit="1" customWidth="1"/>
    <col min="4114" max="4114" width="6.140625" style="55" customWidth="1"/>
    <col min="4115" max="4115" width="16.5703125" style="55" customWidth="1"/>
    <col min="4116" max="4356" width="11.42578125" style="55"/>
    <col min="4357" max="4357" width="3.85546875" style="55" customWidth="1"/>
    <col min="4358" max="4358" width="49.7109375" style="55" customWidth="1"/>
    <col min="4359" max="4359" width="29.42578125" style="55" customWidth="1"/>
    <col min="4360" max="4360" width="6.28515625" style="55" customWidth="1"/>
    <col min="4361" max="4361" width="4.28515625" style="55" customWidth="1"/>
    <col min="4362" max="4362" width="6.42578125" style="55" customWidth="1"/>
    <col min="4363" max="4363" width="3.28515625" style="55" customWidth="1"/>
    <col min="4364" max="4364" width="6" style="55" customWidth="1"/>
    <col min="4365" max="4365" width="5.7109375" style="55" bestFit="1" customWidth="1"/>
    <col min="4366" max="4366" width="7" style="55" customWidth="1"/>
    <col min="4367" max="4367" width="5.42578125" style="55" customWidth="1"/>
    <col min="4368" max="4368" width="5" style="55" customWidth="1"/>
    <col min="4369" max="4369" width="6" style="55" bestFit="1" customWidth="1"/>
    <col min="4370" max="4370" width="6.140625" style="55" customWidth="1"/>
    <col min="4371" max="4371" width="16.5703125" style="55" customWidth="1"/>
    <col min="4372" max="4612" width="11.42578125" style="55"/>
    <col min="4613" max="4613" width="3.85546875" style="55" customWidth="1"/>
    <col min="4614" max="4614" width="49.7109375" style="55" customWidth="1"/>
    <col min="4615" max="4615" width="29.42578125" style="55" customWidth="1"/>
    <col min="4616" max="4616" width="6.28515625" style="55" customWidth="1"/>
    <col min="4617" max="4617" width="4.28515625" style="55" customWidth="1"/>
    <col min="4618" max="4618" width="6.42578125" style="55" customWidth="1"/>
    <col min="4619" max="4619" width="3.28515625" style="55" customWidth="1"/>
    <col min="4620" max="4620" width="6" style="55" customWidth="1"/>
    <col min="4621" max="4621" width="5.7109375" style="55" bestFit="1" customWidth="1"/>
    <col min="4622" max="4622" width="7" style="55" customWidth="1"/>
    <col min="4623" max="4623" width="5.42578125" style="55" customWidth="1"/>
    <col min="4624" max="4624" width="5" style="55" customWidth="1"/>
    <col min="4625" max="4625" width="6" style="55" bestFit="1" customWidth="1"/>
    <col min="4626" max="4626" width="6.140625" style="55" customWidth="1"/>
    <col min="4627" max="4627" width="16.5703125" style="55" customWidth="1"/>
    <col min="4628" max="4868" width="11.42578125" style="55"/>
    <col min="4869" max="4869" width="3.85546875" style="55" customWidth="1"/>
    <col min="4870" max="4870" width="49.7109375" style="55" customWidth="1"/>
    <col min="4871" max="4871" width="29.42578125" style="55" customWidth="1"/>
    <col min="4872" max="4872" width="6.28515625" style="55" customWidth="1"/>
    <col min="4873" max="4873" width="4.28515625" style="55" customWidth="1"/>
    <col min="4874" max="4874" width="6.42578125" style="55" customWidth="1"/>
    <col min="4875" max="4875" width="3.28515625" style="55" customWidth="1"/>
    <col min="4876" max="4876" width="6" style="55" customWidth="1"/>
    <col min="4877" max="4877" width="5.7109375" style="55" bestFit="1" customWidth="1"/>
    <col min="4878" max="4878" width="7" style="55" customWidth="1"/>
    <col min="4879" max="4879" width="5.42578125" style="55" customWidth="1"/>
    <col min="4880" max="4880" width="5" style="55" customWidth="1"/>
    <col min="4881" max="4881" width="6" style="55" bestFit="1" customWidth="1"/>
    <col min="4882" max="4882" width="6.140625" style="55" customWidth="1"/>
    <col min="4883" max="4883" width="16.5703125" style="55" customWidth="1"/>
    <col min="4884" max="5124" width="11.42578125" style="55"/>
    <col min="5125" max="5125" width="3.85546875" style="55" customWidth="1"/>
    <col min="5126" max="5126" width="49.7109375" style="55" customWidth="1"/>
    <col min="5127" max="5127" width="29.42578125" style="55" customWidth="1"/>
    <col min="5128" max="5128" width="6.28515625" style="55" customWidth="1"/>
    <col min="5129" max="5129" width="4.28515625" style="55" customWidth="1"/>
    <col min="5130" max="5130" width="6.42578125" style="55" customWidth="1"/>
    <col min="5131" max="5131" width="3.28515625" style="55" customWidth="1"/>
    <col min="5132" max="5132" width="6" style="55" customWidth="1"/>
    <col min="5133" max="5133" width="5.7109375" style="55" bestFit="1" customWidth="1"/>
    <col min="5134" max="5134" width="7" style="55" customWidth="1"/>
    <col min="5135" max="5135" width="5.42578125" style="55" customWidth="1"/>
    <col min="5136" max="5136" width="5" style="55" customWidth="1"/>
    <col min="5137" max="5137" width="6" style="55" bestFit="1" customWidth="1"/>
    <col min="5138" max="5138" width="6.140625" style="55" customWidth="1"/>
    <col min="5139" max="5139" width="16.5703125" style="55" customWidth="1"/>
    <col min="5140" max="5380" width="11.42578125" style="55"/>
    <col min="5381" max="5381" width="3.85546875" style="55" customWidth="1"/>
    <col min="5382" max="5382" width="49.7109375" style="55" customWidth="1"/>
    <col min="5383" max="5383" width="29.42578125" style="55" customWidth="1"/>
    <col min="5384" max="5384" width="6.28515625" style="55" customWidth="1"/>
    <col min="5385" max="5385" width="4.28515625" style="55" customWidth="1"/>
    <col min="5386" max="5386" width="6.42578125" style="55" customWidth="1"/>
    <col min="5387" max="5387" width="3.28515625" style="55" customWidth="1"/>
    <col min="5388" max="5388" width="6" style="55" customWidth="1"/>
    <col min="5389" max="5389" width="5.7109375" style="55" bestFit="1" customWidth="1"/>
    <col min="5390" max="5390" width="7" style="55" customWidth="1"/>
    <col min="5391" max="5391" width="5.42578125" style="55" customWidth="1"/>
    <col min="5392" max="5392" width="5" style="55" customWidth="1"/>
    <col min="5393" max="5393" width="6" style="55" bestFit="1" customWidth="1"/>
    <col min="5394" max="5394" width="6.140625" style="55" customWidth="1"/>
    <col min="5395" max="5395" width="16.5703125" style="55" customWidth="1"/>
    <col min="5396" max="5636" width="11.42578125" style="55"/>
    <col min="5637" max="5637" width="3.85546875" style="55" customWidth="1"/>
    <col min="5638" max="5638" width="49.7109375" style="55" customWidth="1"/>
    <col min="5639" max="5639" width="29.42578125" style="55" customWidth="1"/>
    <col min="5640" max="5640" width="6.28515625" style="55" customWidth="1"/>
    <col min="5641" max="5641" width="4.28515625" style="55" customWidth="1"/>
    <col min="5642" max="5642" width="6.42578125" style="55" customWidth="1"/>
    <col min="5643" max="5643" width="3.28515625" style="55" customWidth="1"/>
    <col min="5644" max="5644" width="6" style="55" customWidth="1"/>
    <col min="5645" max="5645" width="5.7109375" style="55" bestFit="1" customWidth="1"/>
    <col min="5646" max="5646" width="7" style="55" customWidth="1"/>
    <col min="5647" max="5647" width="5.42578125" style="55" customWidth="1"/>
    <col min="5648" max="5648" width="5" style="55" customWidth="1"/>
    <col min="5649" max="5649" width="6" style="55" bestFit="1" customWidth="1"/>
    <col min="5650" max="5650" width="6.140625" style="55" customWidth="1"/>
    <col min="5651" max="5651" width="16.5703125" style="55" customWidth="1"/>
    <col min="5652" max="5892" width="11.42578125" style="55"/>
    <col min="5893" max="5893" width="3.85546875" style="55" customWidth="1"/>
    <col min="5894" max="5894" width="49.7109375" style="55" customWidth="1"/>
    <col min="5895" max="5895" width="29.42578125" style="55" customWidth="1"/>
    <col min="5896" max="5896" width="6.28515625" style="55" customWidth="1"/>
    <col min="5897" max="5897" width="4.28515625" style="55" customWidth="1"/>
    <col min="5898" max="5898" width="6.42578125" style="55" customWidth="1"/>
    <col min="5899" max="5899" width="3.28515625" style="55" customWidth="1"/>
    <col min="5900" max="5900" width="6" style="55" customWidth="1"/>
    <col min="5901" max="5901" width="5.7109375" style="55" bestFit="1" customWidth="1"/>
    <col min="5902" max="5902" width="7" style="55" customWidth="1"/>
    <col min="5903" max="5903" width="5.42578125" style="55" customWidth="1"/>
    <col min="5904" max="5904" width="5" style="55" customWidth="1"/>
    <col min="5905" max="5905" width="6" style="55" bestFit="1" customWidth="1"/>
    <col min="5906" max="5906" width="6.140625" style="55" customWidth="1"/>
    <col min="5907" max="5907" width="16.5703125" style="55" customWidth="1"/>
    <col min="5908" max="6148" width="11.42578125" style="55"/>
    <col min="6149" max="6149" width="3.85546875" style="55" customWidth="1"/>
    <col min="6150" max="6150" width="49.7109375" style="55" customWidth="1"/>
    <col min="6151" max="6151" width="29.42578125" style="55" customWidth="1"/>
    <col min="6152" max="6152" width="6.28515625" style="55" customWidth="1"/>
    <col min="6153" max="6153" width="4.28515625" style="55" customWidth="1"/>
    <col min="6154" max="6154" width="6.42578125" style="55" customWidth="1"/>
    <col min="6155" max="6155" width="3.28515625" style="55" customWidth="1"/>
    <col min="6156" max="6156" width="6" style="55" customWidth="1"/>
    <col min="6157" max="6157" width="5.7109375" style="55" bestFit="1" customWidth="1"/>
    <col min="6158" max="6158" width="7" style="55" customWidth="1"/>
    <col min="6159" max="6159" width="5.42578125" style="55" customWidth="1"/>
    <col min="6160" max="6160" width="5" style="55" customWidth="1"/>
    <col min="6161" max="6161" width="6" style="55" bestFit="1" customWidth="1"/>
    <col min="6162" max="6162" width="6.140625" style="55" customWidth="1"/>
    <col min="6163" max="6163" width="16.5703125" style="55" customWidth="1"/>
    <col min="6164" max="6404" width="11.42578125" style="55"/>
    <col min="6405" max="6405" width="3.85546875" style="55" customWidth="1"/>
    <col min="6406" max="6406" width="49.7109375" style="55" customWidth="1"/>
    <col min="6407" max="6407" width="29.42578125" style="55" customWidth="1"/>
    <col min="6408" max="6408" width="6.28515625" style="55" customWidth="1"/>
    <col min="6409" max="6409" width="4.28515625" style="55" customWidth="1"/>
    <col min="6410" max="6410" width="6.42578125" style="55" customWidth="1"/>
    <col min="6411" max="6411" width="3.28515625" style="55" customWidth="1"/>
    <col min="6412" max="6412" width="6" style="55" customWidth="1"/>
    <col min="6413" max="6413" width="5.7109375" style="55" bestFit="1" customWidth="1"/>
    <col min="6414" max="6414" width="7" style="55" customWidth="1"/>
    <col min="6415" max="6415" width="5.42578125" style="55" customWidth="1"/>
    <col min="6416" max="6416" width="5" style="55" customWidth="1"/>
    <col min="6417" max="6417" width="6" style="55" bestFit="1" customWidth="1"/>
    <col min="6418" max="6418" width="6.140625" style="55" customWidth="1"/>
    <col min="6419" max="6419" width="16.5703125" style="55" customWidth="1"/>
    <col min="6420" max="6660" width="11.42578125" style="55"/>
    <col min="6661" max="6661" width="3.85546875" style="55" customWidth="1"/>
    <col min="6662" max="6662" width="49.7109375" style="55" customWidth="1"/>
    <col min="6663" max="6663" width="29.42578125" style="55" customWidth="1"/>
    <col min="6664" max="6664" width="6.28515625" style="55" customWidth="1"/>
    <col min="6665" max="6665" width="4.28515625" style="55" customWidth="1"/>
    <col min="6666" max="6666" width="6.42578125" style="55" customWidth="1"/>
    <col min="6667" max="6667" width="3.28515625" style="55" customWidth="1"/>
    <col min="6668" max="6668" width="6" style="55" customWidth="1"/>
    <col min="6669" max="6669" width="5.7109375" style="55" bestFit="1" customWidth="1"/>
    <col min="6670" max="6670" width="7" style="55" customWidth="1"/>
    <col min="6671" max="6671" width="5.42578125" style="55" customWidth="1"/>
    <col min="6672" max="6672" width="5" style="55" customWidth="1"/>
    <col min="6673" max="6673" width="6" style="55" bestFit="1" customWidth="1"/>
    <col min="6674" max="6674" width="6.140625" style="55" customWidth="1"/>
    <col min="6675" max="6675" width="16.5703125" style="55" customWidth="1"/>
    <col min="6676" max="6916" width="11.42578125" style="55"/>
    <col min="6917" max="6917" width="3.85546875" style="55" customWidth="1"/>
    <col min="6918" max="6918" width="49.7109375" style="55" customWidth="1"/>
    <col min="6919" max="6919" width="29.42578125" style="55" customWidth="1"/>
    <col min="6920" max="6920" width="6.28515625" style="55" customWidth="1"/>
    <col min="6921" max="6921" width="4.28515625" style="55" customWidth="1"/>
    <col min="6922" max="6922" width="6.42578125" style="55" customWidth="1"/>
    <col min="6923" max="6923" width="3.28515625" style="55" customWidth="1"/>
    <col min="6924" max="6924" width="6" style="55" customWidth="1"/>
    <col min="6925" max="6925" width="5.7109375" style="55" bestFit="1" customWidth="1"/>
    <col min="6926" max="6926" width="7" style="55" customWidth="1"/>
    <col min="6927" max="6927" width="5.42578125" style="55" customWidth="1"/>
    <col min="6928" max="6928" width="5" style="55" customWidth="1"/>
    <col min="6929" max="6929" width="6" style="55" bestFit="1" customWidth="1"/>
    <col min="6930" max="6930" width="6.140625" style="55" customWidth="1"/>
    <col min="6931" max="6931" width="16.5703125" style="55" customWidth="1"/>
    <col min="6932" max="7172" width="11.42578125" style="55"/>
    <col min="7173" max="7173" width="3.85546875" style="55" customWidth="1"/>
    <col min="7174" max="7174" width="49.7109375" style="55" customWidth="1"/>
    <col min="7175" max="7175" width="29.42578125" style="55" customWidth="1"/>
    <col min="7176" max="7176" width="6.28515625" style="55" customWidth="1"/>
    <col min="7177" max="7177" width="4.28515625" style="55" customWidth="1"/>
    <col min="7178" max="7178" width="6.42578125" style="55" customWidth="1"/>
    <col min="7179" max="7179" width="3.28515625" style="55" customWidth="1"/>
    <col min="7180" max="7180" width="6" style="55" customWidth="1"/>
    <col min="7181" max="7181" width="5.7109375" style="55" bestFit="1" customWidth="1"/>
    <col min="7182" max="7182" width="7" style="55" customWidth="1"/>
    <col min="7183" max="7183" width="5.42578125" style="55" customWidth="1"/>
    <col min="7184" max="7184" width="5" style="55" customWidth="1"/>
    <col min="7185" max="7185" width="6" style="55" bestFit="1" customWidth="1"/>
    <col min="7186" max="7186" width="6.140625" style="55" customWidth="1"/>
    <col min="7187" max="7187" width="16.5703125" style="55" customWidth="1"/>
    <col min="7188" max="7428" width="11.42578125" style="55"/>
    <col min="7429" max="7429" width="3.85546875" style="55" customWidth="1"/>
    <col min="7430" max="7430" width="49.7109375" style="55" customWidth="1"/>
    <col min="7431" max="7431" width="29.42578125" style="55" customWidth="1"/>
    <col min="7432" max="7432" width="6.28515625" style="55" customWidth="1"/>
    <col min="7433" max="7433" width="4.28515625" style="55" customWidth="1"/>
    <col min="7434" max="7434" width="6.42578125" style="55" customWidth="1"/>
    <col min="7435" max="7435" width="3.28515625" style="55" customWidth="1"/>
    <col min="7436" max="7436" width="6" style="55" customWidth="1"/>
    <col min="7437" max="7437" width="5.7109375" style="55" bestFit="1" customWidth="1"/>
    <col min="7438" max="7438" width="7" style="55" customWidth="1"/>
    <col min="7439" max="7439" width="5.42578125" style="55" customWidth="1"/>
    <col min="7440" max="7440" width="5" style="55" customWidth="1"/>
    <col min="7441" max="7441" width="6" style="55" bestFit="1" customWidth="1"/>
    <col min="7442" max="7442" width="6.140625" style="55" customWidth="1"/>
    <col min="7443" max="7443" width="16.5703125" style="55" customWidth="1"/>
    <col min="7444" max="7684" width="11.42578125" style="55"/>
    <col min="7685" max="7685" width="3.85546875" style="55" customWidth="1"/>
    <col min="7686" max="7686" width="49.7109375" style="55" customWidth="1"/>
    <col min="7687" max="7687" width="29.42578125" style="55" customWidth="1"/>
    <col min="7688" max="7688" width="6.28515625" style="55" customWidth="1"/>
    <col min="7689" max="7689" width="4.28515625" style="55" customWidth="1"/>
    <col min="7690" max="7690" width="6.42578125" style="55" customWidth="1"/>
    <col min="7691" max="7691" width="3.28515625" style="55" customWidth="1"/>
    <col min="7692" max="7692" width="6" style="55" customWidth="1"/>
    <col min="7693" max="7693" width="5.7109375" style="55" bestFit="1" customWidth="1"/>
    <col min="7694" max="7694" width="7" style="55" customWidth="1"/>
    <col min="7695" max="7695" width="5.42578125" style="55" customWidth="1"/>
    <col min="7696" max="7696" width="5" style="55" customWidth="1"/>
    <col min="7697" max="7697" width="6" style="55" bestFit="1" customWidth="1"/>
    <col min="7698" max="7698" width="6.140625" style="55" customWidth="1"/>
    <col min="7699" max="7699" width="16.5703125" style="55" customWidth="1"/>
    <col min="7700" max="7940" width="11.42578125" style="55"/>
    <col min="7941" max="7941" width="3.85546875" style="55" customWidth="1"/>
    <col min="7942" max="7942" width="49.7109375" style="55" customWidth="1"/>
    <col min="7943" max="7943" width="29.42578125" style="55" customWidth="1"/>
    <col min="7944" max="7944" width="6.28515625" style="55" customWidth="1"/>
    <col min="7945" max="7945" width="4.28515625" style="55" customWidth="1"/>
    <col min="7946" max="7946" width="6.42578125" style="55" customWidth="1"/>
    <col min="7947" max="7947" width="3.28515625" style="55" customWidth="1"/>
    <col min="7948" max="7948" width="6" style="55" customWidth="1"/>
    <col min="7949" max="7949" width="5.7109375" style="55" bestFit="1" customWidth="1"/>
    <col min="7950" max="7950" width="7" style="55" customWidth="1"/>
    <col min="7951" max="7951" width="5.42578125" style="55" customWidth="1"/>
    <col min="7952" max="7952" width="5" style="55" customWidth="1"/>
    <col min="7953" max="7953" width="6" style="55" bestFit="1" customWidth="1"/>
    <col min="7954" max="7954" width="6.140625" style="55" customWidth="1"/>
    <col min="7955" max="7955" width="16.5703125" style="55" customWidth="1"/>
    <col min="7956" max="8196" width="11.42578125" style="55"/>
    <col min="8197" max="8197" width="3.85546875" style="55" customWidth="1"/>
    <col min="8198" max="8198" width="49.7109375" style="55" customWidth="1"/>
    <col min="8199" max="8199" width="29.42578125" style="55" customWidth="1"/>
    <col min="8200" max="8200" width="6.28515625" style="55" customWidth="1"/>
    <col min="8201" max="8201" width="4.28515625" style="55" customWidth="1"/>
    <col min="8202" max="8202" width="6.42578125" style="55" customWidth="1"/>
    <col min="8203" max="8203" width="3.28515625" style="55" customWidth="1"/>
    <col min="8204" max="8204" width="6" style="55" customWidth="1"/>
    <col min="8205" max="8205" width="5.7109375" style="55" bestFit="1" customWidth="1"/>
    <col min="8206" max="8206" width="7" style="55" customWidth="1"/>
    <col min="8207" max="8207" width="5.42578125" style="55" customWidth="1"/>
    <col min="8208" max="8208" width="5" style="55" customWidth="1"/>
    <col min="8209" max="8209" width="6" style="55" bestFit="1" customWidth="1"/>
    <col min="8210" max="8210" width="6.140625" style="55" customWidth="1"/>
    <col min="8211" max="8211" width="16.5703125" style="55" customWidth="1"/>
    <col min="8212" max="8452" width="11.42578125" style="55"/>
    <col min="8453" max="8453" width="3.85546875" style="55" customWidth="1"/>
    <col min="8454" max="8454" width="49.7109375" style="55" customWidth="1"/>
    <col min="8455" max="8455" width="29.42578125" style="55" customWidth="1"/>
    <col min="8456" max="8456" width="6.28515625" style="55" customWidth="1"/>
    <col min="8457" max="8457" width="4.28515625" style="55" customWidth="1"/>
    <col min="8458" max="8458" width="6.42578125" style="55" customWidth="1"/>
    <col min="8459" max="8459" width="3.28515625" style="55" customWidth="1"/>
    <col min="8460" max="8460" width="6" style="55" customWidth="1"/>
    <col min="8461" max="8461" width="5.7109375" style="55" bestFit="1" customWidth="1"/>
    <col min="8462" max="8462" width="7" style="55" customWidth="1"/>
    <col min="8463" max="8463" width="5.42578125" style="55" customWidth="1"/>
    <col min="8464" max="8464" width="5" style="55" customWidth="1"/>
    <col min="8465" max="8465" width="6" style="55" bestFit="1" customWidth="1"/>
    <col min="8466" max="8466" width="6.140625" style="55" customWidth="1"/>
    <col min="8467" max="8467" width="16.5703125" style="55" customWidth="1"/>
    <col min="8468" max="8708" width="11.42578125" style="55"/>
    <col min="8709" max="8709" width="3.85546875" style="55" customWidth="1"/>
    <col min="8710" max="8710" width="49.7109375" style="55" customWidth="1"/>
    <col min="8711" max="8711" width="29.42578125" style="55" customWidth="1"/>
    <col min="8712" max="8712" width="6.28515625" style="55" customWidth="1"/>
    <col min="8713" max="8713" width="4.28515625" style="55" customWidth="1"/>
    <col min="8714" max="8714" width="6.42578125" style="55" customWidth="1"/>
    <col min="8715" max="8715" width="3.28515625" style="55" customWidth="1"/>
    <col min="8716" max="8716" width="6" style="55" customWidth="1"/>
    <col min="8717" max="8717" width="5.7109375" style="55" bestFit="1" customWidth="1"/>
    <col min="8718" max="8718" width="7" style="55" customWidth="1"/>
    <col min="8719" max="8719" width="5.42578125" style="55" customWidth="1"/>
    <col min="8720" max="8720" width="5" style="55" customWidth="1"/>
    <col min="8721" max="8721" width="6" style="55" bestFit="1" customWidth="1"/>
    <col min="8722" max="8722" width="6.140625" style="55" customWidth="1"/>
    <col min="8723" max="8723" width="16.5703125" style="55" customWidth="1"/>
    <col min="8724" max="8964" width="11.42578125" style="55"/>
    <col min="8965" max="8965" width="3.85546875" style="55" customWidth="1"/>
    <col min="8966" max="8966" width="49.7109375" style="55" customWidth="1"/>
    <col min="8967" max="8967" width="29.42578125" style="55" customWidth="1"/>
    <col min="8968" max="8968" width="6.28515625" style="55" customWidth="1"/>
    <col min="8969" max="8969" width="4.28515625" style="55" customWidth="1"/>
    <col min="8970" max="8970" width="6.42578125" style="55" customWidth="1"/>
    <col min="8971" max="8971" width="3.28515625" style="55" customWidth="1"/>
    <col min="8972" max="8972" width="6" style="55" customWidth="1"/>
    <col min="8973" max="8973" width="5.7109375" style="55" bestFit="1" customWidth="1"/>
    <col min="8974" max="8974" width="7" style="55" customWidth="1"/>
    <col min="8975" max="8975" width="5.42578125" style="55" customWidth="1"/>
    <col min="8976" max="8976" width="5" style="55" customWidth="1"/>
    <col min="8977" max="8977" width="6" style="55" bestFit="1" customWidth="1"/>
    <col min="8978" max="8978" width="6.140625" style="55" customWidth="1"/>
    <col min="8979" max="8979" width="16.5703125" style="55" customWidth="1"/>
    <col min="8980" max="9220" width="11.42578125" style="55"/>
    <col min="9221" max="9221" width="3.85546875" style="55" customWidth="1"/>
    <col min="9222" max="9222" width="49.7109375" style="55" customWidth="1"/>
    <col min="9223" max="9223" width="29.42578125" style="55" customWidth="1"/>
    <col min="9224" max="9224" width="6.28515625" style="55" customWidth="1"/>
    <col min="9225" max="9225" width="4.28515625" style="55" customWidth="1"/>
    <col min="9226" max="9226" width="6.42578125" style="55" customWidth="1"/>
    <col min="9227" max="9227" width="3.28515625" style="55" customWidth="1"/>
    <col min="9228" max="9228" width="6" style="55" customWidth="1"/>
    <col min="9229" max="9229" width="5.7109375" style="55" bestFit="1" customWidth="1"/>
    <col min="9230" max="9230" width="7" style="55" customWidth="1"/>
    <col min="9231" max="9231" width="5.42578125" style="55" customWidth="1"/>
    <col min="9232" max="9232" width="5" style="55" customWidth="1"/>
    <col min="9233" max="9233" width="6" style="55" bestFit="1" customWidth="1"/>
    <col min="9234" max="9234" width="6.140625" style="55" customWidth="1"/>
    <col min="9235" max="9235" width="16.5703125" style="55" customWidth="1"/>
    <col min="9236" max="9476" width="11.42578125" style="55"/>
    <col min="9477" max="9477" width="3.85546875" style="55" customWidth="1"/>
    <col min="9478" max="9478" width="49.7109375" style="55" customWidth="1"/>
    <col min="9479" max="9479" width="29.42578125" style="55" customWidth="1"/>
    <col min="9480" max="9480" width="6.28515625" style="55" customWidth="1"/>
    <col min="9481" max="9481" width="4.28515625" style="55" customWidth="1"/>
    <col min="9482" max="9482" width="6.42578125" style="55" customWidth="1"/>
    <col min="9483" max="9483" width="3.28515625" style="55" customWidth="1"/>
    <col min="9484" max="9484" width="6" style="55" customWidth="1"/>
    <col min="9485" max="9485" width="5.7109375" style="55" bestFit="1" customWidth="1"/>
    <col min="9486" max="9486" width="7" style="55" customWidth="1"/>
    <col min="9487" max="9487" width="5.42578125" style="55" customWidth="1"/>
    <col min="9488" max="9488" width="5" style="55" customWidth="1"/>
    <col min="9489" max="9489" width="6" style="55" bestFit="1" customWidth="1"/>
    <col min="9490" max="9490" width="6.140625" style="55" customWidth="1"/>
    <col min="9491" max="9491" width="16.5703125" style="55" customWidth="1"/>
    <col min="9492" max="9732" width="11.42578125" style="55"/>
    <col min="9733" max="9733" width="3.85546875" style="55" customWidth="1"/>
    <col min="9734" max="9734" width="49.7109375" style="55" customWidth="1"/>
    <col min="9735" max="9735" width="29.42578125" style="55" customWidth="1"/>
    <col min="9736" max="9736" width="6.28515625" style="55" customWidth="1"/>
    <col min="9737" max="9737" width="4.28515625" style="55" customWidth="1"/>
    <col min="9738" max="9738" width="6.42578125" style="55" customWidth="1"/>
    <col min="9739" max="9739" width="3.28515625" style="55" customWidth="1"/>
    <col min="9740" max="9740" width="6" style="55" customWidth="1"/>
    <col min="9741" max="9741" width="5.7109375" style="55" bestFit="1" customWidth="1"/>
    <col min="9742" max="9742" width="7" style="55" customWidth="1"/>
    <col min="9743" max="9743" width="5.42578125" style="55" customWidth="1"/>
    <col min="9744" max="9744" width="5" style="55" customWidth="1"/>
    <col min="9745" max="9745" width="6" style="55" bestFit="1" customWidth="1"/>
    <col min="9746" max="9746" width="6.140625" style="55" customWidth="1"/>
    <col min="9747" max="9747" width="16.5703125" style="55" customWidth="1"/>
    <col min="9748" max="9988" width="11.42578125" style="55"/>
    <col min="9989" max="9989" width="3.85546875" style="55" customWidth="1"/>
    <col min="9990" max="9990" width="49.7109375" style="55" customWidth="1"/>
    <col min="9991" max="9991" width="29.42578125" style="55" customWidth="1"/>
    <col min="9992" max="9992" width="6.28515625" style="55" customWidth="1"/>
    <col min="9993" max="9993" width="4.28515625" style="55" customWidth="1"/>
    <col min="9994" max="9994" width="6.42578125" style="55" customWidth="1"/>
    <col min="9995" max="9995" width="3.28515625" style="55" customWidth="1"/>
    <col min="9996" max="9996" width="6" style="55" customWidth="1"/>
    <col min="9997" max="9997" width="5.7109375" style="55" bestFit="1" customWidth="1"/>
    <col min="9998" max="9998" width="7" style="55" customWidth="1"/>
    <col min="9999" max="9999" width="5.42578125" style="55" customWidth="1"/>
    <col min="10000" max="10000" width="5" style="55" customWidth="1"/>
    <col min="10001" max="10001" width="6" style="55" bestFit="1" customWidth="1"/>
    <col min="10002" max="10002" width="6.140625" style="55" customWidth="1"/>
    <col min="10003" max="10003" width="16.5703125" style="55" customWidth="1"/>
    <col min="10004" max="10244" width="11.42578125" style="55"/>
    <col min="10245" max="10245" width="3.85546875" style="55" customWidth="1"/>
    <col min="10246" max="10246" width="49.7109375" style="55" customWidth="1"/>
    <col min="10247" max="10247" width="29.42578125" style="55" customWidth="1"/>
    <col min="10248" max="10248" width="6.28515625" style="55" customWidth="1"/>
    <col min="10249" max="10249" width="4.28515625" style="55" customWidth="1"/>
    <col min="10250" max="10250" width="6.42578125" style="55" customWidth="1"/>
    <col min="10251" max="10251" width="3.28515625" style="55" customWidth="1"/>
    <col min="10252" max="10252" width="6" style="55" customWidth="1"/>
    <col min="10253" max="10253" width="5.7109375" style="55" bestFit="1" customWidth="1"/>
    <col min="10254" max="10254" width="7" style="55" customWidth="1"/>
    <col min="10255" max="10255" width="5.42578125" style="55" customWidth="1"/>
    <col min="10256" max="10256" width="5" style="55" customWidth="1"/>
    <col min="10257" max="10257" width="6" style="55" bestFit="1" customWidth="1"/>
    <col min="10258" max="10258" width="6.140625" style="55" customWidth="1"/>
    <col min="10259" max="10259" width="16.5703125" style="55" customWidth="1"/>
    <col min="10260" max="10500" width="11.42578125" style="55"/>
    <col min="10501" max="10501" width="3.85546875" style="55" customWidth="1"/>
    <col min="10502" max="10502" width="49.7109375" style="55" customWidth="1"/>
    <col min="10503" max="10503" width="29.42578125" style="55" customWidth="1"/>
    <col min="10504" max="10504" width="6.28515625" style="55" customWidth="1"/>
    <col min="10505" max="10505" width="4.28515625" style="55" customWidth="1"/>
    <col min="10506" max="10506" width="6.42578125" style="55" customWidth="1"/>
    <col min="10507" max="10507" width="3.28515625" style="55" customWidth="1"/>
    <col min="10508" max="10508" width="6" style="55" customWidth="1"/>
    <col min="10509" max="10509" width="5.7109375" style="55" bestFit="1" customWidth="1"/>
    <col min="10510" max="10510" width="7" style="55" customWidth="1"/>
    <col min="10511" max="10511" width="5.42578125" style="55" customWidth="1"/>
    <col min="10512" max="10512" width="5" style="55" customWidth="1"/>
    <col min="10513" max="10513" width="6" style="55" bestFit="1" customWidth="1"/>
    <col min="10514" max="10514" width="6.140625" style="55" customWidth="1"/>
    <col min="10515" max="10515" width="16.5703125" style="55" customWidth="1"/>
    <col min="10516" max="10756" width="11.42578125" style="55"/>
    <col min="10757" max="10757" width="3.85546875" style="55" customWidth="1"/>
    <col min="10758" max="10758" width="49.7109375" style="55" customWidth="1"/>
    <col min="10759" max="10759" width="29.42578125" style="55" customWidth="1"/>
    <col min="10760" max="10760" width="6.28515625" style="55" customWidth="1"/>
    <col min="10761" max="10761" width="4.28515625" style="55" customWidth="1"/>
    <col min="10762" max="10762" width="6.42578125" style="55" customWidth="1"/>
    <col min="10763" max="10763" width="3.28515625" style="55" customWidth="1"/>
    <col min="10764" max="10764" width="6" style="55" customWidth="1"/>
    <col min="10765" max="10765" width="5.7109375" style="55" bestFit="1" customWidth="1"/>
    <col min="10766" max="10766" width="7" style="55" customWidth="1"/>
    <col min="10767" max="10767" width="5.42578125" style="55" customWidth="1"/>
    <col min="10768" max="10768" width="5" style="55" customWidth="1"/>
    <col min="10769" max="10769" width="6" style="55" bestFit="1" customWidth="1"/>
    <col min="10770" max="10770" width="6.140625" style="55" customWidth="1"/>
    <col min="10771" max="10771" width="16.5703125" style="55" customWidth="1"/>
    <col min="10772" max="11012" width="11.42578125" style="55"/>
    <col min="11013" max="11013" width="3.85546875" style="55" customWidth="1"/>
    <col min="11014" max="11014" width="49.7109375" style="55" customWidth="1"/>
    <col min="11015" max="11015" width="29.42578125" style="55" customWidth="1"/>
    <col min="11016" max="11016" width="6.28515625" style="55" customWidth="1"/>
    <col min="11017" max="11017" width="4.28515625" style="55" customWidth="1"/>
    <col min="11018" max="11018" width="6.42578125" style="55" customWidth="1"/>
    <col min="11019" max="11019" width="3.28515625" style="55" customWidth="1"/>
    <col min="11020" max="11020" width="6" style="55" customWidth="1"/>
    <col min="11021" max="11021" width="5.7109375" style="55" bestFit="1" customWidth="1"/>
    <col min="11022" max="11022" width="7" style="55" customWidth="1"/>
    <col min="11023" max="11023" width="5.42578125" style="55" customWidth="1"/>
    <col min="11024" max="11024" width="5" style="55" customWidth="1"/>
    <col min="11025" max="11025" width="6" style="55" bestFit="1" customWidth="1"/>
    <col min="11026" max="11026" width="6.140625" style="55" customWidth="1"/>
    <col min="11027" max="11027" width="16.5703125" style="55" customWidth="1"/>
    <col min="11028" max="11268" width="11.42578125" style="55"/>
    <col min="11269" max="11269" width="3.85546875" style="55" customWidth="1"/>
    <col min="11270" max="11270" width="49.7109375" style="55" customWidth="1"/>
    <col min="11271" max="11271" width="29.42578125" style="55" customWidth="1"/>
    <col min="11272" max="11272" width="6.28515625" style="55" customWidth="1"/>
    <col min="11273" max="11273" width="4.28515625" style="55" customWidth="1"/>
    <col min="11274" max="11274" width="6.42578125" style="55" customWidth="1"/>
    <col min="11275" max="11275" width="3.28515625" style="55" customWidth="1"/>
    <col min="11276" max="11276" width="6" style="55" customWidth="1"/>
    <col min="11277" max="11277" width="5.7109375" style="55" bestFit="1" customWidth="1"/>
    <col min="11278" max="11278" width="7" style="55" customWidth="1"/>
    <col min="11279" max="11279" width="5.42578125" style="55" customWidth="1"/>
    <col min="11280" max="11280" width="5" style="55" customWidth="1"/>
    <col min="11281" max="11281" width="6" style="55" bestFit="1" customWidth="1"/>
    <col min="11282" max="11282" width="6.140625" style="55" customWidth="1"/>
    <col min="11283" max="11283" width="16.5703125" style="55" customWidth="1"/>
    <col min="11284" max="11524" width="11.42578125" style="55"/>
    <col min="11525" max="11525" width="3.85546875" style="55" customWidth="1"/>
    <col min="11526" max="11526" width="49.7109375" style="55" customWidth="1"/>
    <col min="11527" max="11527" width="29.42578125" style="55" customWidth="1"/>
    <col min="11528" max="11528" width="6.28515625" style="55" customWidth="1"/>
    <col min="11529" max="11529" width="4.28515625" style="55" customWidth="1"/>
    <col min="11530" max="11530" width="6.42578125" style="55" customWidth="1"/>
    <col min="11531" max="11531" width="3.28515625" style="55" customWidth="1"/>
    <col min="11532" max="11532" width="6" style="55" customWidth="1"/>
    <col min="11533" max="11533" width="5.7109375" style="55" bestFit="1" customWidth="1"/>
    <col min="11534" max="11534" width="7" style="55" customWidth="1"/>
    <col min="11535" max="11535" width="5.42578125" style="55" customWidth="1"/>
    <col min="11536" max="11536" width="5" style="55" customWidth="1"/>
    <col min="11537" max="11537" width="6" style="55" bestFit="1" customWidth="1"/>
    <col min="11538" max="11538" width="6.140625" style="55" customWidth="1"/>
    <col min="11539" max="11539" width="16.5703125" style="55" customWidth="1"/>
    <col min="11540" max="11780" width="11.42578125" style="55"/>
    <col min="11781" max="11781" width="3.85546875" style="55" customWidth="1"/>
    <col min="11782" max="11782" width="49.7109375" style="55" customWidth="1"/>
    <col min="11783" max="11783" width="29.42578125" style="55" customWidth="1"/>
    <col min="11784" max="11784" width="6.28515625" style="55" customWidth="1"/>
    <col min="11785" max="11785" width="4.28515625" style="55" customWidth="1"/>
    <col min="11786" max="11786" width="6.42578125" style="55" customWidth="1"/>
    <col min="11787" max="11787" width="3.28515625" style="55" customWidth="1"/>
    <col min="11788" max="11788" width="6" style="55" customWidth="1"/>
    <col min="11789" max="11789" width="5.7109375" style="55" bestFit="1" customWidth="1"/>
    <col min="11790" max="11790" width="7" style="55" customWidth="1"/>
    <col min="11791" max="11791" width="5.42578125" style="55" customWidth="1"/>
    <col min="11792" max="11792" width="5" style="55" customWidth="1"/>
    <col min="11793" max="11793" width="6" style="55" bestFit="1" customWidth="1"/>
    <col min="11794" max="11794" width="6.140625" style="55" customWidth="1"/>
    <col min="11795" max="11795" width="16.5703125" style="55" customWidth="1"/>
    <col min="11796" max="12036" width="11.42578125" style="55"/>
    <col min="12037" max="12037" width="3.85546875" style="55" customWidth="1"/>
    <col min="12038" max="12038" width="49.7109375" style="55" customWidth="1"/>
    <col min="12039" max="12039" width="29.42578125" style="55" customWidth="1"/>
    <col min="12040" max="12040" width="6.28515625" style="55" customWidth="1"/>
    <col min="12041" max="12041" width="4.28515625" style="55" customWidth="1"/>
    <col min="12042" max="12042" width="6.42578125" style="55" customWidth="1"/>
    <col min="12043" max="12043" width="3.28515625" style="55" customWidth="1"/>
    <col min="12044" max="12044" width="6" style="55" customWidth="1"/>
    <col min="12045" max="12045" width="5.7109375" style="55" bestFit="1" customWidth="1"/>
    <col min="12046" max="12046" width="7" style="55" customWidth="1"/>
    <col min="12047" max="12047" width="5.42578125" style="55" customWidth="1"/>
    <col min="12048" max="12048" width="5" style="55" customWidth="1"/>
    <col min="12049" max="12049" width="6" style="55" bestFit="1" customWidth="1"/>
    <col min="12050" max="12050" width="6.140625" style="55" customWidth="1"/>
    <col min="12051" max="12051" width="16.5703125" style="55" customWidth="1"/>
    <col min="12052" max="12292" width="11.42578125" style="55"/>
    <col min="12293" max="12293" width="3.85546875" style="55" customWidth="1"/>
    <col min="12294" max="12294" width="49.7109375" style="55" customWidth="1"/>
    <col min="12295" max="12295" width="29.42578125" style="55" customWidth="1"/>
    <col min="12296" max="12296" width="6.28515625" style="55" customWidth="1"/>
    <col min="12297" max="12297" width="4.28515625" style="55" customWidth="1"/>
    <col min="12298" max="12298" width="6.42578125" style="55" customWidth="1"/>
    <col min="12299" max="12299" width="3.28515625" style="55" customWidth="1"/>
    <col min="12300" max="12300" width="6" style="55" customWidth="1"/>
    <col min="12301" max="12301" width="5.7109375" style="55" bestFit="1" customWidth="1"/>
    <col min="12302" max="12302" width="7" style="55" customWidth="1"/>
    <col min="12303" max="12303" width="5.42578125" style="55" customWidth="1"/>
    <col min="12304" max="12304" width="5" style="55" customWidth="1"/>
    <col min="12305" max="12305" width="6" style="55" bestFit="1" customWidth="1"/>
    <col min="12306" max="12306" width="6.140625" style="55" customWidth="1"/>
    <col min="12307" max="12307" width="16.5703125" style="55" customWidth="1"/>
    <col min="12308" max="12548" width="11.42578125" style="55"/>
    <col min="12549" max="12549" width="3.85546875" style="55" customWidth="1"/>
    <col min="12550" max="12550" width="49.7109375" style="55" customWidth="1"/>
    <col min="12551" max="12551" width="29.42578125" style="55" customWidth="1"/>
    <col min="12552" max="12552" width="6.28515625" style="55" customWidth="1"/>
    <col min="12553" max="12553" width="4.28515625" style="55" customWidth="1"/>
    <col min="12554" max="12554" width="6.42578125" style="55" customWidth="1"/>
    <col min="12555" max="12555" width="3.28515625" style="55" customWidth="1"/>
    <col min="12556" max="12556" width="6" style="55" customWidth="1"/>
    <col min="12557" max="12557" width="5.7109375" style="55" bestFit="1" customWidth="1"/>
    <col min="12558" max="12558" width="7" style="55" customWidth="1"/>
    <col min="12559" max="12559" width="5.42578125" style="55" customWidth="1"/>
    <col min="12560" max="12560" width="5" style="55" customWidth="1"/>
    <col min="12561" max="12561" width="6" style="55" bestFit="1" customWidth="1"/>
    <col min="12562" max="12562" width="6.140625" style="55" customWidth="1"/>
    <col min="12563" max="12563" width="16.5703125" style="55" customWidth="1"/>
    <col min="12564" max="12804" width="11.42578125" style="55"/>
    <col min="12805" max="12805" width="3.85546875" style="55" customWidth="1"/>
    <col min="12806" max="12806" width="49.7109375" style="55" customWidth="1"/>
    <col min="12807" max="12807" width="29.42578125" style="55" customWidth="1"/>
    <col min="12808" max="12808" width="6.28515625" style="55" customWidth="1"/>
    <col min="12809" max="12809" width="4.28515625" style="55" customWidth="1"/>
    <col min="12810" max="12810" width="6.42578125" style="55" customWidth="1"/>
    <col min="12811" max="12811" width="3.28515625" style="55" customWidth="1"/>
    <col min="12812" max="12812" width="6" style="55" customWidth="1"/>
    <col min="12813" max="12813" width="5.7109375" style="55" bestFit="1" customWidth="1"/>
    <col min="12814" max="12814" width="7" style="55" customWidth="1"/>
    <col min="12815" max="12815" width="5.42578125" style="55" customWidth="1"/>
    <col min="12816" max="12816" width="5" style="55" customWidth="1"/>
    <col min="12817" max="12817" width="6" style="55" bestFit="1" customWidth="1"/>
    <col min="12818" max="12818" width="6.140625" style="55" customWidth="1"/>
    <col min="12819" max="12819" width="16.5703125" style="55" customWidth="1"/>
    <col min="12820" max="13060" width="11.42578125" style="55"/>
    <col min="13061" max="13061" width="3.85546875" style="55" customWidth="1"/>
    <col min="13062" max="13062" width="49.7109375" style="55" customWidth="1"/>
    <col min="13063" max="13063" width="29.42578125" style="55" customWidth="1"/>
    <col min="13064" max="13064" width="6.28515625" style="55" customWidth="1"/>
    <col min="13065" max="13065" width="4.28515625" style="55" customWidth="1"/>
    <col min="13066" max="13066" width="6.42578125" style="55" customWidth="1"/>
    <col min="13067" max="13067" width="3.28515625" style="55" customWidth="1"/>
    <col min="13068" max="13068" width="6" style="55" customWidth="1"/>
    <col min="13069" max="13069" width="5.7109375" style="55" bestFit="1" customWidth="1"/>
    <col min="13070" max="13070" width="7" style="55" customWidth="1"/>
    <col min="13071" max="13071" width="5.42578125" style="55" customWidth="1"/>
    <col min="13072" max="13072" width="5" style="55" customWidth="1"/>
    <col min="13073" max="13073" width="6" style="55" bestFit="1" customWidth="1"/>
    <col min="13074" max="13074" width="6.140625" style="55" customWidth="1"/>
    <col min="13075" max="13075" width="16.5703125" style="55" customWidth="1"/>
    <col min="13076" max="13316" width="11.42578125" style="55"/>
    <col min="13317" max="13317" width="3.85546875" style="55" customWidth="1"/>
    <col min="13318" max="13318" width="49.7109375" style="55" customWidth="1"/>
    <col min="13319" max="13319" width="29.42578125" style="55" customWidth="1"/>
    <col min="13320" max="13320" width="6.28515625" style="55" customWidth="1"/>
    <col min="13321" max="13321" width="4.28515625" style="55" customWidth="1"/>
    <col min="13322" max="13322" width="6.42578125" style="55" customWidth="1"/>
    <col min="13323" max="13323" width="3.28515625" style="55" customWidth="1"/>
    <col min="13324" max="13324" width="6" style="55" customWidth="1"/>
    <col min="13325" max="13325" width="5.7109375" style="55" bestFit="1" customWidth="1"/>
    <col min="13326" max="13326" width="7" style="55" customWidth="1"/>
    <col min="13327" max="13327" width="5.42578125" style="55" customWidth="1"/>
    <col min="13328" max="13328" width="5" style="55" customWidth="1"/>
    <col min="13329" max="13329" width="6" style="55" bestFit="1" customWidth="1"/>
    <col min="13330" max="13330" width="6.140625" style="55" customWidth="1"/>
    <col min="13331" max="13331" width="16.5703125" style="55" customWidth="1"/>
    <col min="13332" max="13572" width="11.42578125" style="55"/>
    <col min="13573" max="13573" width="3.85546875" style="55" customWidth="1"/>
    <col min="13574" max="13574" width="49.7109375" style="55" customWidth="1"/>
    <col min="13575" max="13575" width="29.42578125" style="55" customWidth="1"/>
    <col min="13576" max="13576" width="6.28515625" style="55" customWidth="1"/>
    <col min="13577" max="13577" width="4.28515625" style="55" customWidth="1"/>
    <col min="13578" max="13578" width="6.42578125" style="55" customWidth="1"/>
    <col min="13579" max="13579" width="3.28515625" style="55" customWidth="1"/>
    <col min="13580" max="13580" width="6" style="55" customWidth="1"/>
    <col min="13581" max="13581" width="5.7109375" style="55" bestFit="1" customWidth="1"/>
    <col min="13582" max="13582" width="7" style="55" customWidth="1"/>
    <col min="13583" max="13583" width="5.42578125" style="55" customWidth="1"/>
    <col min="13584" max="13584" width="5" style="55" customWidth="1"/>
    <col min="13585" max="13585" width="6" style="55" bestFit="1" customWidth="1"/>
    <col min="13586" max="13586" width="6.140625" style="55" customWidth="1"/>
    <col min="13587" max="13587" width="16.5703125" style="55" customWidth="1"/>
    <col min="13588" max="13828" width="11.42578125" style="55"/>
    <col min="13829" max="13829" width="3.85546875" style="55" customWidth="1"/>
    <col min="13830" max="13830" width="49.7109375" style="55" customWidth="1"/>
    <col min="13831" max="13831" width="29.42578125" style="55" customWidth="1"/>
    <col min="13832" max="13832" width="6.28515625" style="55" customWidth="1"/>
    <col min="13833" max="13833" width="4.28515625" style="55" customWidth="1"/>
    <col min="13834" max="13834" width="6.42578125" style="55" customWidth="1"/>
    <col min="13835" max="13835" width="3.28515625" style="55" customWidth="1"/>
    <col min="13836" max="13836" width="6" style="55" customWidth="1"/>
    <col min="13837" max="13837" width="5.7109375" style="55" bestFit="1" customWidth="1"/>
    <col min="13838" max="13838" width="7" style="55" customWidth="1"/>
    <col min="13839" max="13839" width="5.42578125" style="55" customWidth="1"/>
    <col min="13840" max="13840" width="5" style="55" customWidth="1"/>
    <col min="13841" max="13841" width="6" style="55" bestFit="1" customWidth="1"/>
    <col min="13842" max="13842" width="6.140625" style="55" customWidth="1"/>
    <col min="13843" max="13843" width="16.5703125" style="55" customWidth="1"/>
    <col min="13844" max="14084" width="11.42578125" style="55"/>
    <col min="14085" max="14085" width="3.85546875" style="55" customWidth="1"/>
    <col min="14086" max="14086" width="49.7109375" style="55" customWidth="1"/>
    <col min="14087" max="14087" width="29.42578125" style="55" customWidth="1"/>
    <col min="14088" max="14088" width="6.28515625" style="55" customWidth="1"/>
    <col min="14089" max="14089" width="4.28515625" style="55" customWidth="1"/>
    <col min="14090" max="14090" width="6.42578125" style="55" customWidth="1"/>
    <col min="14091" max="14091" width="3.28515625" style="55" customWidth="1"/>
    <col min="14092" max="14092" width="6" style="55" customWidth="1"/>
    <col min="14093" max="14093" width="5.7109375" style="55" bestFit="1" customWidth="1"/>
    <col min="14094" max="14094" width="7" style="55" customWidth="1"/>
    <col min="14095" max="14095" width="5.42578125" style="55" customWidth="1"/>
    <col min="14096" max="14096" width="5" style="55" customWidth="1"/>
    <col min="14097" max="14097" width="6" style="55" bestFit="1" customWidth="1"/>
    <col min="14098" max="14098" width="6.140625" style="55" customWidth="1"/>
    <col min="14099" max="14099" width="16.5703125" style="55" customWidth="1"/>
    <col min="14100" max="14340" width="11.42578125" style="55"/>
    <col min="14341" max="14341" width="3.85546875" style="55" customWidth="1"/>
    <col min="14342" max="14342" width="49.7109375" style="55" customWidth="1"/>
    <col min="14343" max="14343" width="29.42578125" style="55" customWidth="1"/>
    <col min="14344" max="14344" width="6.28515625" style="55" customWidth="1"/>
    <col min="14345" max="14345" width="4.28515625" style="55" customWidth="1"/>
    <col min="14346" max="14346" width="6.42578125" style="55" customWidth="1"/>
    <col min="14347" max="14347" width="3.28515625" style="55" customWidth="1"/>
    <col min="14348" max="14348" width="6" style="55" customWidth="1"/>
    <col min="14349" max="14349" width="5.7109375" style="55" bestFit="1" customWidth="1"/>
    <col min="14350" max="14350" width="7" style="55" customWidth="1"/>
    <col min="14351" max="14351" width="5.42578125" style="55" customWidth="1"/>
    <col min="14352" max="14352" width="5" style="55" customWidth="1"/>
    <col min="14353" max="14353" width="6" style="55" bestFit="1" customWidth="1"/>
    <col min="14354" max="14354" width="6.140625" style="55" customWidth="1"/>
    <col min="14355" max="14355" width="16.5703125" style="55" customWidth="1"/>
    <col min="14356" max="14596" width="11.42578125" style="55"/>
    <col min="14597" max="14597" width="3.85546875" style="55" customWidth="1"/>
    <col min="14598" max="14598" width="49.7109375" style="55" customWidth="1"/>
    <col min="14599" max="14599" width="29.42578125" style="55" customWidth="1"/>
    <col min="14600" max="14600" width="6.28515625" style="55" customWidth="1"/>
    <col min="14601" max="14601" width="4.28515625" style="55" customWidth="1"/>
    <col min="14602" max="14602" width="6.42578125" style="55" customWidth="1"/>
    <col min="14603" max="14603" width="3.28515625" style="55" customWidth="1"/>
    <col min="14604" max="14604" width="6" style="55" customWidth="1"/>
    <col min="14605" max="14605" width="5.7109375" style="55" bestFit="1" customWidth="1"/>
    <col min="14606" max="14606" width="7" style="55" customWidth="1"/>
    <col min="14607" max="14607" width="5.42578125" style="55" customWidth="1"/>
    <col min="14608" max="14608" width="5" style="55" customWidth="1"/>
    <col min="14609" max="14609" width="6" style="55" bestFit="1" customWidth="1"/>
    <col min="14610" max="14610" width="6.140625" style="55" customWidth="1"/>
    <col min="14611" max="14611" width="16.5703125" style="55" customWidth="1"/>
    <col min="14612" max="14852" width="11.42578125" style="55"/>
    <col min="14853" max="14853" width="3.85546875" style="55" customWidth="1"/>
    <col min="14854" max="14854" width="49.7109375" style="55" customWidth="1"/>
    <col min="14855" max="14855" width="29.42578125" style="55" customWidth="1"/>
    <col min="14856" max="14856" width="6.28515625" style="55" customWidth="1"/>
    <col min="14857" max="14857" width="4.28515625" style="55" customWidth="1"/>
    <col min="14858" max="14858" width="6.42578125" style="55" customWidth="1"/>
    <col min="14859" max="14859" width="3.28515625" style="55" customWidth="1"/>
    <col min="14860" max="14860" width="6" style="55" customWidth="1"/>
    <col min="14861" max="14861" width="5.7109375" style="55" bestFit="1" customWidth="1"/>
    <col min="14862" max="14862" width="7" style="55" customWidth="1"/>
    <col min="14863" max="14863" width="5.42578125" style="55" customWidth="1"/>
    <col min="14864" max="14864" width="5" style="55" customWidth="1"/>
    <col min="14865" max="14865" width="6" style="55" bestFit="1" customWidth="1"/>
    <col min="14866" max="14866" width="6.140625" style="55" customWidth="1"/>
    <col min="14867" max="14867" width="16.5703125" style="55" customWidth="1"/>
    <col min="14868" max="15108" width="11.42578125" style="55"/>
    <col min="15109" max="15109" width="3.85546875" style="55" customWidth="1"/>
    <col min="15110" max="15110" width="49.7109375" style="55" customWidth="1"/>
    <col min="15111" max="15111" width="29.42578125" style="55" customWidth="1"/>
    <col min="15112" max="15112" width="6.28515625" style="55" customWidth="1"/>
    <col min="15113" max="15113" width="4.28515625" style="55" customWidth="1"/>
    <col min="15114" max="15114" width="6.42578125" style="55" customWidth="1"/>
    <col min="15115" max="15115" width="3.28515625" style="55" customWidth="1"/>
    <col min="15116" max="15116" width="6" style="55" customWidth="1"/>
    <col min="15117" max="15117" width="5.7109375" style="55" bestFit="1" customWidth="1"/>
    <col min="15118" max="15118" width="7" style="55" customWidth="1"/>
    <col min="15119" max="15119" width="5.42578125" style="55" customWidth="1"/>
    <col min="15120" max="15120" width="5" style="55" customWidth="1"/>
    <col min="15121" max="15121" width="6" style="55" bestFit="1" customWidth="1"/>
    <col min="15122" max="15122" width="6.140625" style="55" customWidth="1"/>
    <col min="15123" max="15123" width="16.5703125" style="55" customWidth="1"/>
    <col min="15124" max="15364" width="11.42578125" style="55"/>
    <col min="15365" max="15365" width="3.85546875" style="55" customWidth="1"/>
    <col min="15366" max="15366" width="49.7109375" style="55" customWidth="1"/>
    <col min="15367" max="15367" width="29.42578125" style="55" customWidth="1"/>
    <col min="15368" max="15368" width="6.28515625" style="55" customWidth="1"/>
    <col min="15369" max="15369" width="4.28515625" style="55" customWidth="1"/>
    <col min="15370" max="15370" width="6.42578125" style="55" customWidth="1"/>
    <col min="15371" max="15371" width="3.28515625" style="55" customWidth="1"/>
    <col min="15372" max="15372" width="6" style="55" customWidth="1"/>
    <col min="15373" max="15373" width="5.7109375" style="55" bestFit="1" customWidth="1"/>
    <col min="15374" max="15374" width="7" style="55" customWidth="1"/>
    <col min="15375" max="15375" width="5.42578125" style="55" customWidth="1"/>
    <col min="15376" max="15376" width="5" style="55" customWidth="1"/>
    <col min="15377" max="15377" width="6" style="55" bestFit="1" customWidth="1"/>
    <col min="15378" max="15378" width="6.140625" style="55" customWidth="1"/>
    <col min="15379" max="15379" width="16.5703125" style="55" customWidth="1"/>
    <col min="15380" max="15620" width="11.42578125" style="55"/>
    <col min="15621" max="15621" width="3.85546875" style="55" customWidth="1"/>
    <col min="15622" max="15622" width="49.7109375" style="55" customWidth="1"/>
    <col min="15623" max="15623" width="29.42578125" style="55" customWidth="1"/>
    <col min="15624" max="15624" width="6.28515625" style="55" customWidth="1"/>
    <col min="15625" max="15625" width="4.28515625" style="55" customWidth="1"/>
    <col min="15626" max="15626" width="6.42578125" style="55" customWidth="1"/>
    <col min="15627" max="15627" width="3.28515625" style="55" customWidth="1"/>
    <col min="15628" max="15628" width="6" style="55" customWidth="1"/>
    <col min="15629" max="15629" width="5.7109375" style="55" bestFit="1" customWidth="1"/>
    <col min="15630" max="15630" width="7" style="55" customWidth="1"/>
    <col min="15631" max="15631" width="5.42578125" style="55" customWidth="1"/>
    <col min="15632" max="15632" width="5" style="55" customWidth="1"/>
    <col min="15633" max="15633" width="6" style="55" bestFit="1" customWidth="1"/>
    <col min="15634" max="15634" width="6.140625" style="55" customWidth="1"/>
    <col min="15635" max="15635" width="16.5703125" style="55" customWidth="1"/>
    <col min="15636" max="15876" width="11.42578125" style="55"/>
    <col min="15877" max="15877" width="3.85546875" style="55" customWidth="1"/>
    <col min="15878" max="15878" width="49.7109375" style="55" customWidth="1"/>
    <col min="15879" max="15879" width="29.42578125" style="55" customWidth="1"/>
    <col min="15880" max="15880" width="6.28515625" style="55" customWidth="1"/>
    <col min="15881" max="15881" width="4.28515625" style="55" customWidth="1"/>
    <col min="15882" max="15882" width="6.42578125" style="55" customWidth="1"/>
    <col min="15883" max="15883" width="3.28515625" style="55" customWidth="1"/>
    <col min="15884" max="15884" width="6" style="55" customWidth="1"/>
    <col min="15885" max="15885" width="5.7109375" style="55" bestFit="1" customWidth="1"/>
    <col min="15886" max="15886" width="7" style="55" customWidth="1"/>
    <col min="15887" max="15887" width="5.42578125" style="55" customWidth="1"/>
    <col min="15888" max="15888" width="5" style="55" customWidth="1"/>
    <col min="15889" max="15889" width="6" style="55" bestFit="1" customWidth="1"/>
    <col min="15890" max="15890" width="6.140625" style="55" customWidth="1"/>
    <col min="15891" max="15891" width="16.5703125" style="55" customWidth="1"/>
    <col min="15892" max="16132" width="11.42578125" style="55"/>
    <col min="16133" max="16133" width="3.85546875" style="55" customWidth="1"/>
    <col min="16134" max="16134" width="49.7109375" style="55" customWidth="1"/>
    <col min="16135" max="16135" width="29.42578125" style="55" customWidth="1"/>
    <col min="16136" max="16136" width="6.28515625" style="55" customWidth="1"/>
    <col min="16137" max="16137" width="4.28515625" style="55" customWidth="1"/>
    <col min="16138" max="16138" width="6.42578125" style="55" customWidth="1"/>
    <col min="16139" max="16139" width="3.28515625" style="55" customWidth="1"/>
    <col min="16140" max="16140" width="6" style="55" customWidth="1"/>
    <col min="16141" max="16141" width="5.7109375" style="55" bestFit="1" customWidth="1"/>
    <col min="16142" max="16142" width="7" style="55" customWidth="1"/>
    <col min="16143" max="16143" width="5.42578125" style="55" customWidth="1"/>
    <col min="16144" max="16144" width="5" style="55" customWidth="1"/>
    <col min="16145" max="16145" width="6" style="55" bestFit="1" customWidth="1"/>
    <col min="16146" max="16146" width="6.140625" style="55" customWidth="1"/>
    <col min="16147" max="16147" width="16.5703125" style="55" customWidth="1"/>
    <col min="16148" max="16384" width="11.42578125" style="55"/>
  </cols>
  <sheetData>
    <row r="1" spans="1:25" ht="15" customHeight="1">
      <c r="B1" s="5845" t="str">
        <f>'Recap Sheet'!A1</f>
        <v>South Carolina School Food Service Purchasing Alliance,Inc</v>
      </c>
      <c r="C1" s="5845"/>
      <c r="D1" s="5845"/>
      <c r="E1" s="5845"/>
      <c r="F1" s="5845"/>
      <c r="G1" s="5845"/>
      <c r="H1" s="5845"/>
      <c r="I1" s="5845"/>
      <c r="J1" s="5845"/>
      <c r="K1" s="5845"/>
      <c r="L1" s="5845"/>
      <c r="M1" s="5845"/>
    </row>
    <row r="2" spans="1:25"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5"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2359"/>
      <c r="P3" s="2359"/>
      <c r="Q3" s="2359"/>
      <c r="R3" s="1467"/>
      <c r="S3" s="5872"/>
      <c r="T3" s="5872"/>
      <c r="U3" s="5872"/>
      <c r="V3" s="5872"/>
      <c r="W3" s="5872"/>
      <c r="X3" s="5872"/>
      <c r="Y3" s="759"/>
    </row>
    <row r="4" spans="1:25" s="6" customFormat="1" ht="18.75" customHeight="1" thickBot="1">
      <c r="A4" s="2223">
        <v>22001</v>
      </c>
      <c r="B4" s="1466" t="str">
        <f>'Recap Sheet'!B3</f>
        <v>Lexington Richland School District Five</v>
      </c>
      <c r="C4" s="1159" t="s">
        <v>19</v>
      </c>
      <c r="D4" s="177"/>
      <c r="E4" s="993"/>
      <c r="F4" s="5873">
        <f>'Recap Sheet'!B4</f>
        <v>0</v>
      </c>
      <c r="G4" s="5868"/>
      <c r="H4" s="5868"/>
      <c r="I4" s="5868"/>
      <c r="J4" s="5868"/>
      <c r="K4" s="5868"/>
      <c r="L4" s="5868"/>
      <c r="M4" s="5868"/>
      <c r="N4" s="5869"/>
      <c r="O4" s="2358"/>
      <c r="P4" s="2358"/>
      <c r="Q4" s="2358"/>
      <c r="R4" s="1465"/>
      <c r="S4" s="995"/>
      <c r="T4" s="996"/>
      <c r="U4" s="996"/>
      <c r="V4" s="996"/>
      <c r="W4" s="996"/>
      <c r="X4" s="997"/>
      <c r="Y4" s="997"/>
    </row>
    <row r="5" spans="1:25" s="6" customFormat="1" ht="15" customHeight="1" thickBot="1">
      <c r="A5" s="2223">
        <v>24000</v>
      </c>
      <c r="B5" s="998" t="s">
        <v>20</v>
      </c>
      <c r="C5" s="897" t="s">
        <v>2791</v>
      </c>
      <c r="D5" s="2256"/>
      <c r="E5" s="999"/>
      <c r="F5" s="1161"/>
      <c r="G5" s="5870" t="s">
        <v>0</v>
      </c>
      <c r="H5" s="5870"/>
      <c r="I5" s="5870"/>
      <c r="J5" s="5870"/>
      <c r="K5" s="5870"/>
      <c r="L5" s="1162">
        <f>'Recap Sheet'!B5</f>
        <v>0</v>
      </c>
      <c r="M5" s="1002"/>
      <c r="N5" s="1288"/>
      <c r="O5" s="2370" t="s">
        <v>2742</v>
      </c>
      <c r="P5" s="5856" t="s">
        <v>2750</v>
      </c>
      <c r="Q5" s="5862" t="s">
        <v>2751</v>
      </c>
      <c r="R5" s="899" t="s">
        <v>1148</v>
      </c>
      <c r="S5" s="146" t="s">
        <v>122</v>
      </c>
      <c r="T5" s="60"/>
      <c r="U5" s="60" t="s">
        <v>1314</v>
      </c>
      <c r="V5" s="2504" t="s">
        <v>2777</v>
      </c>
      <c r="W5" s="201" t="s">
        <v>1153</v>
      </c>
      <c r="X5" s="60" t="s">
        <v>1315</v>
      </c>
      <c r="Y5" s="60" t="s">
        <v>3075</v>
      </c>
    </row>
    <row r="6" spans="1:25" ht="15" customHeight="1">
      <c r="A6" s="2145" t="s">
        <v>2244</v>
      </c>
      <c r="B6" s="33" t="s">
        <v>187</v>
      </c>
      <c r="C6" s="129" t="s">
        <v>2794</v>
      </c>
      <c r="D6" s="2252" t="s">
        <v>2281</v>
      </c>
      <c r="E6" s="900" t="s">
        <v>21</v>
      </c>
      <c r="F6" s="142" t="s">
        <v>22</v>
      </c>
      <c r="G6" s="142" t="s">
        <v>23</v>
      </c>
      <c r="H6" s="77" t="s">
        <v>24</v>
      </c>
      <c r="I6" s="60" t="s">
        <v>25</v>
      </c>
      <c r="J6" s="60" t="s">
        <v>26</v>
      </c>
      <c r="K6" s="77" t="s">
        <v>27</v>
      </c>
      <c r="L6" s="60" t="s">
        <v>28</v>
      </c>
      <c r="M6" s="106" t="s">
        <v>29</v>
      </c>
      <c r="N6" s="111" t="s">
        <v>30</v>
      </c>
      <c r="O6" s="2371" t="s">
        <v>2743</v>
      </c>
      <c r="P6" s="5857"/>
      <c r="Q6" s="5863"/>
      <c r="R6" s="105" t="s">
        <v>1157</v>
      </c>
      <c r="S6" s="146" t="s">
        <v>124</v>
      </c>
      <c r="T6" s="60" t="s">
        <v>121</v>
      </c>
      <c r="U6" s="60" t="s">
        <v>3032</v>
      </c>
      <c r="V6" s="60" t="s">
        <v>2776</v>
      </c>
      <c r="W6" s="60" t="s">
        <v>123</v>
      </c>
      <c r="X6" s="60" t="s">
        <v>1317</v>
      </c>
      <c r="Y6" s="60" t="s">
        <v>3076</v>
      </c>
    </row>
    <row r="7" spans="1:25" ht="15" customHeight="1" thickBot="1">
      <c r="A7" s="2225" t="s">
        <v>2245</v>
      </c>
      <c r="B7" s="149" t="s">
        <v>188</v>
      </c>
      <c r="C7" s="2539" t="s">
        <v>2795</v>
      </c>
      <c r="D7" s="17" t="s">
        <v>31</v>
      </c>
      <c r="E7" s="902" t="s">
        <v>31</v>
      </c>
      <c r="F7" s="143" t="s">
        <v>32</v>
      </c>
      <c r="G7" s="143" t="s">
        <v>33</v>
      </c>
      <c r="H7" s="99" t="s">
        <v>34</v>
      </c>
      <c r="I7" s="98" t="s">
        <v>35</v>
      </c>
      <c r="J7" s="98" t="s">
        <v>27</v>
      </c>
      <c r="K7" s="99" t="s">
        <v>36</v>
      </c>
      <c r="L7" s="98" t="s">
        <v>37</v>
      </c>
      <c r="M7" s="98" t="s">
        <v>36</v>
      </c>
      <c r="N7" s="100" t="s">
        <v>27</v>
      </c>
      <c r="O7" s="2372" t="s">
        <v>31</v>
      </c>
      <c r="P7" s="5858"/>
      <c r="Q7" s="5864"/>
      <c r="R7" s="120" t="s">
        <v>1150</v>
      </c>
      <c r="S7" s="143" t="s">
        <v>126</v>
      </c>
      <c r="T7" s="98" t="s">
        <v>127</v>
      </c>
      <c r="U7" s="98" t="s">
        <v>3033</v>
      </c>
      <c r="V7" s="98" t="s">
        <v>2775</v>
      </c>
      <c r="W7" s="163" t="s">
        <v>36</v>
      </c>
      <c r="X7" s="162" t="s">
        <v>38</v>
      </c>
      <c r="Y7" s="162" t="s">
        <v>2745</v>
      </c>
    </row>
    <row r="8" spans="1:25" ht="15" customHeight="1" thickBot="1">
      <c r="A8" s="1565"/>
      <c r="B8" s="1565" t="s">
        <v>189</v>
      </c>
      <c r="C8" s="904"/>
      <c r="D8" s="10"/>
      <c r="E8" s="904"/>
      <c r="F8" s="904"/>
      <c r="G8" s="1163"/>
      <c r="H8" s="1566"/>
      <c r="I8" s="904"/>
      <c r="J8" s="903"/>
      <c r="K8" s="1165"/>
      <c r="L8" s="1322"/>
      <c r="M8" s="912"/>
      <c r="N8" s="1323"/>
      <c r="O8" s="2541" t="s">
        <v>2845</v>
      </c>
      <c r="P8" s="2541"/>
      <c r="Q8" s="2542">
        <v>110149</v>
      </c>
      <c r="R8" s="2706" t="s">
        <v>2768</v>
      </c>
      <c r="S8" s="904"/>
      <c r="T8" s="2705">
        <v>0.33200000000000002</v>
      </c>
      <c r="U8" s="5107" t="s">
        <v>1306</v>
      </c>
      <c r="V8" s="5109"/>
      <c r="W8" s="5208" t="s">
        <v>3761</v>
      </c>
      <c r="X8" s="5209">
        <v>1.0706</v>
      </c>
      <c r="Y8" s="762"/>
    </row>
    <row r="9" spans="1:25" ht="15" customHeight="1" thickBot="1">
      <c r="A9" s="1565"/>
      <c r="B9" s="1565"/>
      <c r="C9" s="904"/>
      <c r="D9" s="3082"/>
      <c r="E9" s="3081"/>
      <c r="F9" s="904"/>
      <c r="G9" s="1163"/>
      <c r="H9" s="1566"/>
      <c r="I9" s="904"/>
      <c r="J9" s="903"/>
      <c r="K9" s="3085"/>
      <c r="L9" s="4507"/>
      <c r="M9" s="4508"/>
      <c r="N9" s="3086"/>
      <c r="O9" s="5212" t="s">
        <v>2846</v>
      </c>
      <c r="P9" s="5212"/>
      <c r="Q9" s="5213">
        <v>100225</v>
      </c>
      <c r="R9" s="5214"/>
      <c r="S9" s="5215"/>
      <c r="T9" s="5216">
        <v>1.0992999999999999</v>
      </c>
      <c r="U9" s="4215"/>
      <c r="V9" s="761"/>
      <c r="W9" s="761"/>
      <c r="X9" s="766"/>
      <c r="Y9" s="761"/>
    </row>
    <row r="10" spans="1:25" ht="15" customHeight="1" thickBot="1">
      <c r="A10" s="2159">
        <v>22001</v>
      </c>
      <c r="B10" s="4095" t="s">
        <v>1104</v>
      </c>
      <c r="C10" s="4100" t="s">
        <v>2457</v>
      </c>
      <c r="D10" s="4210" t="s">
        <v>2458</v>
      </c>
      <c r="E10" s="4096"/>
      <c r="F10" s="4100" t="s">
        <v>47</v>
      </c>
      <c r="G10" s="4101">
        <v>96</v>
      </c>
      <c r="H10" s="1167"/>
      <c r="I10" s="2437">
        <f>ROUND($H$10*$G$10/G10,2)</f>
        <v>0</v>
      </c>
      <c r="J10" s="3770" t="s">
        <v>39</v>
      </c>
      <c r="K10" s="4071">
        <v>29.1</v>
      </c>
      <c r="L10" s="2803">
        <f>IF(OR(ISBLANK(K10),K10=0,H10=0,ISBLANK(H10)),,ROUND(K10+$L$5,2))</f>
        <v>0</v>
      </c>
      <c r="M10" s="4009">
        <f>ROUND(I10*L10,2)</f>
        <v>0</v>
      </c>
      <c r="N10" s="3778">
        <f>ROUND(L10/G10,4)</f>
        <v>0</v>
      </c>
      <c r="O10" s="2557" t="s">
        <v>2876</v>
      </c>
      <c r="P10" s="2557" t="s">
        <v>2806</v>
      </c>
      <c r="Q10" s="2556">
        <v>96</v>
      </c>
      <c r="R10" s="3162">
        <v>25.78</v>
      </c>
      <c r="S10" s="4081">
        <v>10</v>
      </c>
      <c r="T10" s="4945">
        <f>ROUND($T$8*S10,2)</f>
        <v>3.32</v>
      </c>
      <c r="U10" s="291">
        <f>IF(ISBLANK(O10),,R10+T10)</f>
        <v>29.1</v>
      </c>
      <c r="V10" s="3649" t="s">
        <v>2779</v>
      </c>
      <c r="W10" s="3887">
        <f>IF(ISNUMBER(K10),IF(V10="Y",(K10-T10)))</f>
        <v>25.78</v>
      </c>
      <c r="X10" s="3977">
        <f>W10/G10</f>
        <v>0.26854166666666668</v>
      </c>
      <c r="Y10" s="3778" t="b">
        <f>IF(V10="N",IF(ISNUMBER(R10),(R10+T10)/Q10))</f>
        <v>0</v>
      </c>
    </row>
    <row r="11" spans="1:25" ht="15" customHeight="1">
      <c r="A11" s="1449"/>
      <c r="B11" s="271" t="s">
        <v>1105</v>
      </c>
      <c r="C11" s="202" t="s">
        <v>2459</v>
      </c>
      <c r="D11" s="2267" t="s">
        <v>2460</v>
      </c>
      <c r="E11" s="1012"/>
      <c r="F11" s="345" t="s">
        <v>47</v>
      </c>
      <c r="G11" s="1112">
        <v>96</v>
      </c>
      <c r="H11" s="1168"/>
      <c r="I11" s="270">
        <f>ROUND($H$10*$G$10/G11,2)</f>
        <v>0</v>
      </c>
      <c r="J11" s="438" t="s">
        <v>39</v>
      </c>
      <c r="K11" s="2641"/>
      <c r="L11" s="2803">
        <f>IF(OR(ISBLANK(K11),K11=0,H10=0,ISBLANK(H10)),,ROUND(K11+$L$5,2))</f>
        <v>0</v>
      </c>
      <c r="M11" s="2741">
        <f>ROUND(I11*L11,2)</f>
        <v>0</v>
      </c>
      <c r="N11" s="3778">
        <f>ROUND(L11/G11,4)</f>
        <v>0</v>
      </c>
      <c r="O11" s="2373"/>
      <c r="P11" s="2758"/>
      <c r="Q11" s="2489"/>
      <c r="R11" s="406"/>
      <c r="S11" s="2648"/>
      <c r="T11" s="2656"/>
      <c r="U11" s="2656"/>
      <c r="V11" s="2656"/>
      <c r="W11" s="1151"/>
      <c r="X11" s="2825"/>
      <c r="Y11" s="2727">
        <f>R11/G11</f>
        <v>0</v>
      </c>
    </row>
    <row r="12" spans="1:25" ht="15" customHeight="1" thickBot="1">
      <c r="A12" s="1086"/>
      <c r="B12" s="901" t="s">
        <v>1988</v>
      </c>
      <c r="C12" s="1506"/>
      <c r="D12" s="2302"/>
      <c r="E12" s="1519"/>
      <c r="F12" s="550"/>
      <c r="G12" s="1084"/>
      <c r="H12" s="1572"/>
      <c r="I12" s="270"/>
      <c r="J12" s="438"/>
      <c r="K12" s="322"/>
      <c r="L12" s="935"/>
      <c r="M12" s="364"/>
      <c r="N12" s="3799"/>
      <c r="O12" s="2805"/>
      <c r="P12" s="2806"/>
      <c r="Q12" s="2816"/>
      <c r="R12" s="419"/>
      <c r="S12" s="416"/>
      <c r="T12" s="363"/>
      <c r="U12" s="2829"/>
      <c r="V12" s="2829"/>
      <c r="W12" s="417"/>
      <c r="X12" s="2830"/>
      <c r="Y12" s="2599" t="s">
        <v>65</v>
      </c>
    </row>
    <row r="13" spans="1:25" ht="15" customHeight="1" thickBot="1">
      <c r="A13" s="2227">
        <v>22002</v>
      </c>
      <c r="B13" s="1580" t="s">
        <v>1106</v>
      </c>
      <c r="C13" s="202" t="s">
        <v>2457</v>
      </c>
      <c r="D13" s="2267" t="s">
        <v>2461</v>
      </c>
      <c r="E13" s="1573"/>
      <c r="F13" s="345" t="s">
        <v>47</v>
      </c>
      <c r="G13" s="1491">
        <v>96</v>
      </c>
      <c r="H13" s="1167">
        <v>1400</v>
      </c>
      <c r="I13" s="1131">
        <f>ROUND($H$13*$G$13/G13,2)</f>
        <v>1400</v>
      </c>
      <c r="J13" s="920" t="s">
        <v>39</v>
      </c>
      <c r="K13" s="279"/>
      <c r="L13" s="272">
        <f>IF(OR(ISBLANK(K13),K13=0,H13=0,ISBLANK(H13)),,ROUND(K13+$L$5,2))</f>
        <v>0</v>
      </c>
      <c r="M13" s="253">
        <f t="shared" ref="M13:M19" si="0">ROUND(I13*L13,2)</f>
        <v>0</v>
      </c>
      <c r="N13" s="3778">
        <f t="shared" ref="N13:N23" si="1">ROUND(L13/G13,4)</f>
        <v>0</v>
      </c>
      <c r="O13" s="2810" t="s">
        <v>2877</v>
      </c>
      <c r="P13" s="2766" t="s">
        <v>2806</v>
      </c>
      <c r="Q13" s="2716">
        <v>96</v>
      </c>
      <c r="R13" s="3162">
        <v>24.78</v>
      </c>
      <c r="S13" s="2603">
        <v>10</v>
      </c>
      <c r="T13" s="4945">
        <f>ROUND($T$8*S13,2)</f>
        <v>3.32</v>
      </c>
      <c r="U13" s="2658">
        <f>IF(ISBLANK(O13),,R13+T13)</f>
        <v>28.1</v>
      </c>
      <c r="V13" s="3649" t="s">
        <v>2779</v>
      </c>
      <c r="W13" s="2605" t="b">
        <f>IF(ISNUMBER(K13),IF(V13="Y",(K13-T13)))</f>
        <v>0</v>
      </c>
      <c r="X13" s="2828">
        <f>W13/G13</f>
        <v>0</v>
      </c>
      <c r="Y13" s="2605" t="b">
        <f>IF(V13="N",IF(ISNUMBER(R13),(R13+T13)/Q13))</f>
        <v>0</v>
      </c>
    </row>
    <row r="14" spans="1:25" ht="15" customHeight="1">
      <c r="A14" s="1449"/>
      <c r="B14" s="271" t="s">
        <v>1105</v>
      </c>
      <c r="C14" s="202" t="s">
        <v>3784</v>
      </c>
      <c r="D14" s="649">
        <v>10065615</v>
      </c>
      <c r="E14" s="1012"/>
      <c r="F14" s="202" t="s">
        <v>190</v>
      </c>
      <c r="G14" s="1126">
        <v>72</v>
      </c>
      <c r="H14" s="1179"/>
      <c r="I14" s="2638">
        <f>ROUND($H$13*$G$13/G14,2)</f>
        <v>1866.67</v>
      </c>
      <c r="J14" s="2653" t="s">
        <v>39</v>
      </c>
      <c r="K14" s="2641"/>
      <c r="L14" s="2803">
        <f>IF(OR(ISBLANK(K14),K14=0,H13=0,ISBLANK(H13)),,ROUND(K14+$L$5,2))</f>
        <v>0</v>
      </c>
      <c r="M14" s="2741">
        <f t="shared" si="0"/>
        <v>0</v>
      </c>
      <c r="N14" s="3778">
        <f t="shared" si="1"/>
        <v>0</v>
      </c>
      <c r="O14" s="2551"/>
      <c r="P14" s="2552"/>
      <c r="Q14" s="2552"/>
      <c r="R14" s="406"/>
      <c r="S14" s="2648"/>
      <c r="T14" s="2656"/>
      <c r="U14" s="2656"/>
      <c r="V14" s="2656"/>
      <c r="W14" s="1151"/>
      <c r="X14" s="2825"/>
      <c r="Y14" s="2727">
        <f t="shared" ref="Y14:Y20" si="2">R14/G14</f>
        <v>0</v>
      </c>
    </row>
    <row r="15" spans="1:25" ht="15" customHeight="1">
      <c r="A15" s="2159"/>
      <c r="B15" s="217" t="s">
        <v>1988</v>
      </c>
      <c r="C15" s="202" t="s">
        <v>2462</v>
      </c>
      <c r="D15" s="4434" t="s">
        <v>3341</v>
      </c>
      <c r="E15" s="1012"/>
      <c r="F15" s="202" t="s">
        <v>47</v>
      </c>
      <c r="G15" s="1126">
        <v>96</v>
      </c>
      <c r="H15" s="1179"/>
      <c r="I15" s="1265">
        <f>ROUND($H$13*$G$13/G15,2)</f>
        <v>1400</v>
      </c>
      <c r="J15" s="219" t="s">
        <v>39</v>
      </c>
      <c r="K15" s="2641"/>
      <c r="L15" s="1337">
        <f>IF(OR(ISBLANK(K15),K15=0,H13=0,ISBLANK(H13)),,ROUND(K15+$L$5,2))</f>
        <v>0</v>
      </c>
      <c r="M15" s="2093">
        <f t="shared" si="0"/>
        <v>0</v>
      </c>
      <c r="N15" s="3795">
        <f t="shared" si="1"/>
        <v>0</v>
      </c>
      <c r="O15" s="2379"/>
      <c r="P15" s="2379"/>
      <c r="Q15" s="2415"/>
      <c r="R15" s="406"/>
      <c r="S15" s="2648"/>
      <c r="T15" s="2656"/>
      <c r="U15" s="2656"/>
      <c r="V15" s="2656"/>
      <c r="W15" s="1151"/>
      <c r="X15" s="2825"/>
      <c r="Y15" s="2727">
        <f t="shared" si="2"/>
        <v>0</v>
      </c>
    </row>
    <row r="16" spans="1:25" ht="15" customHeight="1">
      <c r="A16" s="2159"/>
      <c r="B16" s="3404" t="s">
        <v>65</v>
      </c>
      <c r="C16" s="3378" t="s">
        <v>2459</v>
      </c>
      <c r="D16" s="3310" t="s">
        <v>2463</v>
      </c>
      <c r="E16" s="3532"/>
      <c r="F16" s="3391" t="s">
        <v>47</v>
      </c>
      <c r="G16" s="3503">
        <v>96</v>
      </c>
      <c r="H16" s="1340"/>
      <c r="I16" s="3938">
        <f>ROUND($H$13*$G$13/G16,2)</f>
        <v>1400</v>
      </c>
      <c r="J16" s="3770" t="s">
        <v>39</v>
      </c>
      <c r="K16" s="4071"/>
      <c r="L16" s="1059">
        <f>IF(OR(ISBLANK(K16),K16=0,H13=0,ISBLANK(H13)),,ROUND(K16+$L$5,2))</f>
        <v>0</v>
      </c>
      <c r="M16" s="4141">
        <f t="shared" si="0"/>
        <v>0</v>
      </c>
      <c r="N16" s="3800">
        <f t="shared" si="1"/>
        <v>0</v>
      </c>
      <c r="O16" s="2718"/>
      <c r="P16" s="3882"/>
      <c r="Q16" s="3880"/>
      <c r="R16" s="406"/>
      <c r="S16" s="3980"/>
      <c r="T16" s="2604"/>
      <c r="U16" s="3982"/>
      <c r="V16" s="3970"/>
      <c r="W16" s="3887"/>
      <c r="X16" s="4127"/>
      <c r="Y16" s="3887">
        <f t="shared" si="2"/>
        <v>0</v>
      </c>
    </row>
    <row r="17" spans="1:25" ht="15" customHeight="1" thickBot="1">
      <c r="A17" s="1746"/>
      <c r="B17" s="466"/>
      <c r="C17" s="425" t="s">
        <v>3255</v>
      </c>
      <c r="D17" s="727" t="s">
        <v>3256</v>
      </c>
      <c r="E17" s="1578"/>
      <c r="F17" s="550" t="s">
        <v>47</v>
      </c>
      <c r="G17" s="1102">
        <v>96</v>
      </c>
      <c r="H17" s="1192"/>
      <c r="I17" s="341">
        <f>ROUND($H$13*$G$13/G17,2)</f>
        <v>1400</v>
      </c>
      <c r="J17" s="466" t="s">
        <v>39</v>
      </c>
      <c r="K17" s="1380">
        <v>21.12</v>
      </c>
      <c r="L17" s="492">
        <f>IF(OR(ISBLANK(K17),K17=0,H13=0,ISBLANK(H13)),,ROUND(K17+$L$5,2))</f>
        <v>21.12</v>
      </c>
      <c r="M17" s="919">
        <f t="shared" ref="M17" si="3">ROUND(I17*L17,2)</f>
        <v>29568</v>
      </c>
      <c r="N17" s="3892">
        <f t="shared" ref="N17" si="4">ROUND(L17/G17,4)</f>
        <v>0.22</v>
      </c>
      <c r="O17" s="2570" t="s">
        <v>3256</v>
      </c>
      <c r="P17" s="727" t="s">
        <v>2806</v>
      </c>
      <c r="Q17" s="2569">
        <v>96</v>
      </c>
      <c r="R17" s="4229">
        <v>20.52</v>
      </c>
      <c r="S17" s="2587">
        <v>10.8</v>
      </c>
      <c r="T17" s="5759">
        <f>ROUND($T$8*S17,2)</f>
        <v>3.59</v>
      </c>
      <c r="U17" s="3617">
        <f>IF(ISBLANK(O17),,R17+T17)</f>
        <v>24.11</v>
      </c>
      <c r="V17" s="4228" t="s">
        <v>2779</v>
      </c>
      <c r="W17" s="2599">
        <f>IF(ISNUMBER(K17),IF(V17="Y",(K17-T17)))</f>
        <v>17.53</v>
      </c>
      <c r="X17" s="2881">
        <f>W17/G17</f>
        <v>0.18260416666666668</v>
      </c>
      <c r="Y17" s="2599" t="b">
        <f>IF(V17="N",IF(ISNUMBER(R17),(R17+T17)/Q17))</f>
        <v>0</v>
      </c>
    </row>
    <row r="18" spans="1:25" ht="15" customHeight="1" thickBot="1">
      <c r="A18" s="2159">
        <v>22003</v>
      </c>
      <c r="B18" s="4095" t="s">
        <v>1305</v>
      </c>
      <c r="C18" s="4100" t="s">
        <v>2457</v>
      </c>
      <c r="D18" s="3882" t="s">
        <v>2464</v>
      </c>
      <c r="E18" s="4096"/>
      <c r="F18" s="4100" t="s">
        <v>1110</v>
      </c>
      <c r="G18" s="1605">
        <v>96</v>
      </c>
      <c r="H18" s="1167">
        <v>120</v>
      </c>
      <c r="I18" s="1443">
        <f>ROUND($H$18*$G$18/G18,2)</f>
        <v>120</v>
      </c>
      <c r="J18" s="3770" t="s">
        <v>39</v>
      </c>
      <c r="K18" s="4071"/>
      <c r="L18" s="1037">
        <f>IF(OR(ISBLANK(K18),K18=0,H18=0,ISBLANK(H18)),,ROUND(K18+$L$5,2))</f>
        <v>0</v>
      </c>
      <c r="M18" s="4009">
        <f t="shared" si="0"/>
        <v>0</v>
      </c>
      <c r="N18" s="3778">
        <f t="shared" si="1"/>
        <v>0</v>
      </c>
      <c r="O18" s="2831" t="s">
        <v>2878</v>
      </c>
      <c r="P18" s="4076" t="s">
        <v>2879</v>
      </c>
      <c r="Q18" s="4149">
        <v>96</v>
      </c>
      <c r="R18" s="3161">
        <v>24.78</v>
      </c>
      <c r="S18" s="3980">
        <v>10</v>
      </c>
      <c r="T18" s="4945">
        <f>ROUND($T$8*S18,2)</f>
        <v>3.32</v>
      </c>
      <c r="U18" s="4157">
        <f>IF(ISBLANK(O18),,R18+T18)</f>
        <v>28.1</v>
      </c>
      <c r="V18" s="3709" t="s">
        <v>2779</v>
      </c>
      <c r="W18" s="3887" t="b">
        <f>IF(ISNUMBER(K18),IF(V18="Y",(K18-T18)))</f>
        <v>0</v>
      </c>
      <c r="X18" s="4127">
        <f>W18/G18</f>
        <v>0</v>
      </c>
      <c r="Y18" s="3887" t="b">
        <f>IF(V18="N",IF(ISNUMBER(R18),(R18+T18)/Q18))</f>
        <v>0</v>
      </c>
    </row>
    <row r="19" spans="1:25" ht="15" customHeight="1">
      <c r="A19" s="2159"/>
      <c r="B19" s="271" t="s">
        <v>1105</v>
      </c>
      <c r="C19" s="202" t="s">
        <v>3784</v>
      </c>
      <c r="D19" s="649">
        <v>10065614</v>
      </c>
      <c r="E19" s="1012"/>
      <c r="F19" s="202" t="s">
        <v>190</v>
      </c>
      <c r="G19" s="1126">
        <v>72</v>
      </c>
      <c r="H19" s="1179"/>
      <c r="I19" s="2638">
        <f>ROUND($H$18*$G$18/G19,2)</f>
        <v>160</v>
      </c>
      <c r="J19" s="2653" t="s">
        <v>39</v>
      </c>
      <c r="K19" s="2641"/>
      <c r="L19" s="2803">
        <f>IF(OR(ISBLANK(K19),K19=0,H18=0,ISBLANK(H18)),,ROUND(K19+$L$5,2))</f>
        <v>0</v>
      </c>
      <c r="M19" s="2741">
        <f t="shared" si="0"/>
        <v>0</v>
      </c>
      <c r="N19" s="3778">
        <f t="shared" si="1"/>
        <v>0</v>
      </c>
      <c r="O19" s="311"/>
      <c r="P19" s="2746"/>
      <c r="Q19" s="2562"/>
      <c r="R19" s="406"/>
      <c r="S19" s="2648"/>
      <c r="T19" s="2656"/>
      <c r="U19" s="2656"/>
      <c r="V19" s="2656"/>
      <c r="W19" s="1151"/>
      <c r="X19" s="2825"/>
      <c r="Y19" s="2727">
        <f t="shared" si="2"/>
        <v>0</v>
      </c>
    </row>
    <row r="20" spans="1:25" ht="15" customHeight="1">
      <c r="A20" s="2159"/>
      <c r="B20" s="3404" t="s">
        <v>1988</v>
      </c>
      <c r="C20" s="3938" t="s">
        <v>2462</v>
      </c>
      <c r="D20" s="4210" t="s">
        <v>3342</v>
      </c>
      <c r="E20" s="3532"/>
      <c r="F20" s="3391" t="s">
        <v>47</v>
      </c>
      <c r="G20" s="3503">
        <v>96</v>
      </c>
      <c r="H20" s="1340"/>
      <c r="I20" s="270">
        <f t="shared" ref="I20:I21" si="5">ROUND($H$18*$G$18/G20,2)</f>
        <v>120</v>
      </c>
      <c r="J20" s="438" t="s">
        <v>39</v>
      </c>
      <c r="K20" s="3653"/>
      <c r="L20" s="304">
        <f>IF(OR(ISBLANK(K20),K20=0,H18=0,ISBLANK(H18)),,ROUND(K20+$L$5,2))</f>
        <v>0</v>
      </c>
      <c r="M20" s="305">
        <f t="shared" ref="M20:M21" si="6">ROUND(I20*L20,2)</f>
        <v>0</v>
      </c>
      <c r="N20" s="3795">
        <f t="shared" si="1"/>
        <v>0</v>
      </c>
      <c r="O20" s="4145"/>
      <c r="P20" s="402"/>
      <c r="Q20" s="4146"/>
      <c r="R20" s="406"/>
      <c r="S20" s="3980"/>
      <c r="T20" s="4142"/>
      <c r="U20" s="4142"/>
      <c r="V20" s="4142"/>
      <c r="W20" s="3506"/>
      <c r="X20" s="4143"/>
      <c r="Y20" s="3887">
        <f t="shared" si="2"/>
        <v>0</v>
      </c>
    </row>
    <row r="21" spans="1:25" ht="15" customHeight="1" thickBot="1">
      <c r="A21" s="2159"/>
      <c r="B21" s="901"/>
      <c r="C21" s="425" t="s">
        <v>3255</v>
      </c>
      <c r="D21" s="727" t="s">
        <v>3257</v>
      </c>
      <c r="E21" s="1578"/>
      <c r="F21" s="550" t="s">
        <v>47</v>
      </c>
      <c r="G21" s="1102">
        <v>96</v>
      </c>
      <c r="H21" s="1192"/>
      <c r="I21" s="341">
        <f t="shared" si="5"/>
        <v>120</v>
      </c>
      <c r="J21" s="466" t="s">
        <v>39</v>
      </c>
      <c r="K21" s="2870">
        <v>21.12</v>
      </c>
      <c r="L21" s="492">
        <f>IF(OR(ISBLANK(K21),K21=0,H18=0,ISBLANK(H18)),,ROUND(K21+$L$5,2))</f>
        <v>21.12</v>
      </c>
      <c r="M21" s="919">
        <f t="shared" si="6"/>
        <v>2534.4</v>
      </c>
      <c r="N21" s="3892">
        <f t="shared" si="1"/>
        <v>0.22</v>
      </c>
      <c r="O21" s="2769" t="s">
        <v>3298</v>
      </c>
      <c r="P21" s="471" t="s">
        <v>2806</v>
      </c>
      <c r="Q21" s="2807">
        <v>96</v>
      </c>
      <c r="R21" s="4229">
        <v>20.52</v>
      </c>
      <c r="S21" s="2587">
        <v>10.8</v>
      </c>
      <c r="T21" s="5759">
        <f>ROUND($T$8*S21,2)</f>
        <v>3.59</v>
      </c>
      <c r="U21" s="3617">
        <f>IF(ISBLANK(O21),,R21+T21)</f>
        <v>24.11</v>
      </c>
      <c r="V21" s="4228" t="s">
        <v>2779</v>
      </c>
      <c r="W21" s="2599">
        <f>IF(ISNUMBER(K21),IF(V21="Y",(K21-T21)))</f>
        <v>17.53</v>
      </c>
      <c r="X21" s="2881">
        <f>W21/G21</f>
        <v>0.18260416666666668</v>
      </c>
      <c r="Y21" s="2599" t="b">
        <f>IF(V21="N",IF(ISNUMBER(R21),(R21+T21)/Q21))</f>
        <v>0</v>
      </c>
    </row>
    <row r="22" spans="1:25" ht="15" customHeight="1" thickBot="1">
      <c r="A22" s="2227">
        <v>22004</v>
      </c>
      <c r="B22" s="4095" t="s">
        <v>1109</v>
      </c>
      <c r="C22" s="4100" t="s">
        <v>2457</v>
      </c>
      <c r="D22" s="3882" t="s">
        <v>2465</v>
      </c>
      <c r="E22" s="4096"/>
      <c r="F22" s="4100" t="s">
        <v>1110</v>
      </c>
      <c r="G22" s="1605">
        <v>96</v>
      </c>
      <c r="H22" s="1167"/>
      <c r="I22" s="397">
        <f>ROUND($H$22*$G$22/G22,2)</f>
        <v>0</v>
      </c>
      <c r="J22" s="3770" t="s">
        <v>39</v>
      </c>
      <c r="K22" s="4071"/>
      <c r="L22" s="1037">
        <f>IF(OR(ISBLANK(K22),K22=0,H22=0,ISBLANK(H22)),,ROUND(K22+$L$5,2))</f>
        <v>0</v>
      </c>
      <c r="M22" s="4009">
        <f>ROUND(I22*L22,2)</f>
        <v>0</v>
      </c>
      <c r="N22" s="3778">
        <f t="shared" si="1"/>
        <v>0</v>
      </c>
      <c r="O22" s="3882" t="s">
        <v>2880</v>
      </c>
      <c r="P22" s="1641" t="s">
        <v>2806</v>
      </c>
      <c r="Q22" s="1641">
        <v>96</v>
      </c>
      <c r="R22" s="3161">
        <v>24.78</v>
      </c>
      <c r="S22" s="4081">
        <v>10</v>
      </c>
      <c r="T22" s="4945">
        <f>ROUND($T$8*S22,2)</f>
        <v>3.32</v>
      </c>
      <c r="U22" s="4157">
        <f>IF(ISBLANK(O22),,R22+T22)</f>
        <v>28.1</v>
      </c>
      <c r="V22" s="3709" t="s">
        <v>2779</v>
      </c>
      <c r="W22" s="3883" t="b">
        <f>IF(ISNUMBER(K22),IF(V22="Y",(K22-T22)))</f>
        <v>0</v>
      </c>
      <c r="X22" s="4150">
        <f>W22/G22</f>
        <v>0</v>
      </c>
      <c r="Y22" s="3883" t="b">
        <f>IF(V22="N",IF(ISNUMBER(R22),(R22+T22)/Q22))</f>
        <v>0</v>
      </c>
    </row>
    <row r="23" spans="1:25" ht="15" customHeight="1">
      <c r="A23" s="1449"/>
      <c r="B23" s="271" t="s">
        <v>1105</v>
      </c>
      <c r="C23" s="202" t="s">
        <v>3255</v>
      </c>
      <c r="D23" s="1816" t="s">
        <v>3299</v>
      </c>
      <c r="E23" s="1425"/>
      <c r="F23" s="202" t="s">
        <v>47</v>
      </c>
      <c r="G23" s="1126">
        <v>96</v>
      </c>
      <c r="H23" s="1179"/>
      <c r="I23" s="2638">
        <f>ROUND($H$22*$G$22/G23,2)</f>
        <v>0</v>
      </c>
      <c r="J23" s="2653" t="s">
        <v>39</v>
      </c>
      <c r="K23" s="2641">
        <v>21.12</v>
      </c>
      <c r="L23" s="2803">
        <f>IF(OR(ISBLANK(K23),K23=0,H22=0,ISBLANK(H22)),,ROUND(K23+$L$5,2))</f>
        <v>0</v>
      </c>
      <c r="M23" s="2741">
        <f t="shared" ref="M23" si="7">ROUND(I23*L23,2)</f>
        <v>0</v>
      </c>
      <c r="N23" s="3778">
        <f t="shared" si="1"/>
        <v>0</v>
      </c>
      <c r="O23" s="649" t="s">
        <v>3299</v>
      </c>
      <c r="P23" s="1648" t="s">
        <v>2806</v>
      </c>
      <c r="Q23" s="3882">
        <v>96</v>
      </c>
      <c r="R23" s="4230">
        <v>20.52</v>
      </c>
      <c r="S23" s="217">
        <v>10.8</v>
      </c>
      <c r="T23" s="5758">
        <f>ROUND($T$8*S23,2)</f>
        <v>3.59</v>
      </c>
      <c r="U23" s="1336">
        <f>IF(ISBLANK(O23),,R23+T23)</f>
        <v>24.11</v>
      </c>
      <c r="V23" s="4231" t="s">
        <v>2779</v>
      </c>
      <c r="W23" s="965">
        <f>IF(ISNUMBER(K23),IF(V23="Y",(K23-T23)))</f>
        <v>17.53</v>
      </c>
      <c r="X23" s="2797">
        <f>W23/G23</f>
        <v>0.18260416666666668</v>
      </c>
      <c r="Y23" s="234" t="b">
        <f>IF(V23="N",IF(ISNUMBER(R23),(R23+T23)/Q23))</f>
        <v>0</v>
      </c>
    </row>
    <row r="24" spans="1:25" ht="15" customHeight="1">
      <c r="A24" s="1449"/>
      <c r="B24" s="3404" t="s">
        <v>1988</v>
      </c>
      <c r="C24" s="3938"/>
      <c r="D24" s="3310"/>
      <c r="E24" s="4091"/>
      <c r="F24" s="3938"/>
      <c r="G24" s="3939"/>
      <c r="H24" s="1340"/>
      <c r="I24" s="397"/>
      <c r="J24" s="3770"/>
      <c r="K24" s="4144"/>
      <c r="L24" s="1037"/>
      <c r="M24" s="4009"/>
      <c r="N24" s="3778"/>
      <c r="O24" s="2377"/>
      <c r="P24" s="1641"/>
      <c r="Q24" s="3310"/>
      <c r="R24" s="2747"/>
      <c r="S24" s="3404"/>
      <c r="T24" s="3606"/>
      <c r="U24" s="2682"/>
      <c r="V24" s="2682"/>
      <c r="W24" s="1336"/>
      <c r="X24" s="4147"/>
      <c r="Y24" s="3456" t="s">
        <v>65</v>
      </c>
    </row>
    <row r="25" spans="1:25" ht="15" customHeight="1" thickBot="1">
      <c r="A25" s="1449"/>
      <c r="B25" s="901"/>
      <c r="C25" s="425"/>
      <c r="D25" s="727"/>
      <c r="E25" s="426"/>
      <c r="F25" s="425"/>
      <c r="G25" s="1094"/>
      <c r="H25" s="1180"/>
      <c r="I25" s="341"/>
      <c r="J25" s="466"/>
      <c r="K25" s="955"/>
      <c r="L25" s="1055"/>
      <c r="M25" s="554"/>
      <c r="N25" s="3802"/>
      <c r="O25" s="1697"/>
      <c r="P25" s="2571"/>
      <c r="Q25" s="727"/>
      <c r="R25" s="976"/>
      <c r="S25" s="466"/>
      <c r="T25" s="4159"/>
      <c r="U25" s="4159"/>
      <c r="V25" s="4151"/>
      <c r="W25" s="1055"/>
      <c r="X25" s="4152"/>
      <c r="Y25" s="365"/>
    </row>
    <row r="26" spans="1:25" ht="15" customHeight="1" thickBot="1">
      <c r="A26" s="2215">
        <v>22005</v>
      </c>
      <c r="B26" s="4095" t="s">
        <v>1108</v>
      </c>
      <c r="C26" s="4100" t="s">
        <v>2457</v>
      </c>
      <c r="D26" s="3882" t="s">
        <v>2466</v>
      </c>
      <c r="E26" s="4096"/>
      <c r="F26" s="4100" t="s">
        <v>47</v>
      </c>
      <c r="G26" s="1605">
        <v>96</v>
      </c>
      <c r="H26" s="1167">
        <v>650</v>
      </c>
      <c r="I26" s="397">
        <f>ROUND($H$26*$G$26/G26,2)</f>
        <v>650</v>
      </c>
      <c r="J26" s="3770" t="s">
        <v>39</v>
      </c>
      <c r="K26" s="4071"/>
      <c r="L26" s="1037">
        <f>IF(OR(ISBLANK(K26),K26=0,H26=0,ISBLANK(H26)),,ROUND(K26+$L$5,2))</f>
        <v>0</v>
      </c>
      <c r="M26" s="4009">
        <f>ROUND(I26*L26,2)</f>
        <v>0</v>
      </c>
      <c r="N26" s="3778">
        <f>ROUND(L26/G26,4)</f>
        <v>0</v>
      </c>
      <c r="O26" s="3891" t="s">
        <v>2881</v>
      </c>
      <c r="P26" s="402" t="s">
        <v>2806</v>
      </c>
      <c r="Q26" s="4146">
        <v>96</v>
      </c>
      <c r="R26" s="3161">
        <v>24.78</v>
      </c>
      <c r="S26" s="4081">
        <v>10</v>
      </c>
      <c r="T26" s="4945">
        <f>ROUND($T$8*S26,2)</f>
        <v>3.32</v>
      </c>
      <c r="U26" s="3446">
        <f>IF(ISBLANK(O26),,R26+T26)</f>
        <v>28.1</v>
      </c>
      <c r="V26" s="3709" t="s">
        <v>2779</v>
      </c>
      <c r="W26" s="3883" t="b">
        <f>IF(ISNUMBER(K26),IF(V26="Y",(K26-T26)))</f>
        <v>0</v>
      </c>
      <c r="X26" s="4150">
        <f>W26/G26</f>
        <v>0</v>
      </c>
      <c r="Y26" s="3883" t="b">
        <f>IF(V26="N",IF(ISNUMBER(R26),(R26+T26)/Q26))</f>
        <v>0</v>
      </c>
    </row>
    <row r="27" spans="1:25" ht="15" customHeight="1">
      <c r="A27" s="1449"/>
      <c r="B27" s="271" t="s">
        <v>1105</v>
      </c>
      <c r="C27" s="202" t="s">
        <v>3255</v>
      </c>
      <c r="D27" s="649" t="s">
        <v>4108</v>
      </c>
      <c r="E27" s="1425"/>
      <c r="F27" s="202" t="s">
        <v>47</v>
      </c>
      <c r="G27" s="1126">
        <v>96</v>
      </c>
      <c r="H27" s="1179"/>
      <c r="I27" s="2638">
        <f>ROUND($H$22*$G$22/G27,2)</f>
        <v>0</v>
      </c>
      <c r="J27" s="2653" t="s">
        <v>39</v>
      </c>
      <c r="K27" s="2641">
        <v>21.12</v>
      </c>
      <c r="L27" s="2803">
        <f>IF(OR(ISBLANK(K27),K27=0,H26=0,ISBLANK(H26)),,ROUND(K27+$L$5,2))</f>
        <v>21.12</v>
      </c>
      <c r="M27" s="2741">
        <f t="shared" ref="M27" si="8">ROUND(I27*L27,2)</f>
        <v>0</v>
      </c>
      <c r="N27" s="3778">
        <f t="shared" ref="N27" si="9">ROUND(L27/G27,4)</f>
        <v>0.22</v>
      </c>
      <c r="O27" s="649" t="s">
        <v>3299</v>
      </c>
      <c r="P27" s="1648" t="s">
        <v>2806</v>
      </c>
      <c r="Q27" s="3882">
        <v>96</v>
      </c>
      <c r="R27" s="4230">
        <v>20.52</v>
      </c>
      <c r="S27" s="217">
        <v>10.8</v>
      </c>
      <c r="T27" s="5758">
        <f>ROUND($T$8*S27,2)</f>
        <v>3.59</v>
      </c>
      <c r="U27" s="1336">
        <f>IF(ISBLANK(O27),,R27+T27)</f>
        <v>24.11</v>
      </c>
      <c r="V27" s="4231" t="s">
        <v>2779</v>
      </c>
      <c r="W27" s="965">
        <f>IF(ISNUMBER(K27),IF(V27="Y",(K27-T27)))</f>
        <v>17.53</v>
      </c>
      <c r="X27" s="2797">
        <f>W27/G27</f>
        <v>0.18260416666666668</v>
      </c>
      <c r="Y27" s="234" t="b">
        <f>IF(V27="N",IF(ISNUMBER(R27),(R27+T27)/Q27))</f>
        <v>0</v>
      </c>
    </row>
    <row r="28" spans="1:25" ht="15" customHeight="1">
      <c r="A28" s="1449"/>
      <c r="B28" s="3404" t="s">
        <v>1988</v>
      </c>
      <c r="C28" s="3938"/>
      <c r="D28" s="3882"/>
      <c r="E28" s="4091"/>
      <c r="F28" s="3938"/>
      <c r="G28" s="3939"/>
      <c r="H28" s="1174"/>
      <c r="I28" s="397"/>
      <c r="J28" s="3770"/>
      <c r="K28" s="4144"/>
      <c r="L28" s="1037"/>
      <c r="M28" s="4009"/>
      <c r="N28" s="3797"/>
      <c r="O28" s="2747"/>
      <c r="P28" s="2747"/>
      <c r="Q28" s="1341"/>
      <c r="R28" s="1805"/>
      <c r="S28" s="3404"/>
      <c r="T28" s="3606"/>
      <c r="U28" s="2682"/>
      <c r="V28" s="2682"/>
      <c r="W28" s="1336"/>
      <c r="X28" s="4147"/>
      <c r="Y28" s="3456" t="s">
        <v>65</v>
      </c>
    </row>
    <row r="29" spans="1:25" ht="15" customHeight="1" thickBot="1">
      <c r="A29" s="1086"/>
      <c r="B29" s="901"/>
      <c r="C29" s="425"/>
      <c r="D29" s="727"/>
      <c r="E29" s="426"/>
      <c r="F29" s="425"/>
      <c r="G29" s="1156"/>
      <c r="H29" s="1180"/>
      <c r="I29" s="341"/>
      <c r="J29" s="466"/>
      <c r="K29" s="955"/>
      <c r="L29" s="1055"/>
      <c r="M29" s="554"/>
      <c r="N29" s="3802"/>
      <c r="O29" s="2787"/>
      <c r="P29" s="2787"/>
      <c r="Q29" s="954"/>
      <c r="R29" s="976"/>
      <c r="S29" s="466"/>
      <c r="T29" s="4158"/>
      <c r="U29" s="4158"/>
      <c r="V29" s="4151"/>
      <c r="W29" s="1055"/>
      <c r="X29" s="4152"/>
      <c r="Y29" s="365"/>
    </row>
    <row r="30" spans="1:25" ht="15" customHeight="1" thickBot="1">
      <c r="A30" s="2159">
        <v>22006</v>
      </c>
      <c r="B30" s="4095" t="s">
        <v>1107</v>
      </c>
      <c r="C30" s="4100" t="s">
        <v>2457</v>
      </c>
      <c r="D30" s="3882" t="s">
        <v>2467</v>
      </c>
      <c r="E30" s="4096"/>
      <c r="F30" s="4100" t="s">
        <v>47</v>
      </c>
      <c r="G30" s="1605">
        <v>96</v>
      </c>
      <c r="H30" s="1167">
        <v>400</v>
      </c>
      <c r="I30" s="397">
        <f>ROUND($H$30*$G$30/G30,2)</f>
        <v>400</v>
      </c>
      <c r="J30" s="3770" t="s">
        <v>39</v>
      </c>
      <c r="K30" s="4071">
        <v>31.4</v>
      </c>
      <c r="L30" s="1037">
        <f>IF(OR(ISBLANK(K30),K30=0,H30=0,ISBLANK(H30)),,ROUND(K30+$L$5,2))</f>
        <v>31.4</v>
      </c>
      <c r="M30" s="4009">
        <f>ROUND(I30*L30,2)</f>
        <v>12560</v>
      </c>
      <c r="N30" s="3778">
        <f>ROUND(L30/G30,4)</f>
        <v>0.3271</v>
      </c>
      <c r="O30" s="3788" t="s">
        <v>2882</v>
      </c>
      <c r="P30" s="3788" t="s">
        <v>2806</v>
      </c>
      <c r="Q30" s="4148">
        <v>96</v>
      </c>
      <c r="R30" s="3161">
        <v>28.08</v>
      </c>
      <c r="S30" s="4081">
        <v>10</v>
      </c>
      <c r="T30" s="4945">
        <f>ROUND($T$8*S30,2)</f>
        <v>3.32</v>
      </c>
      <c r="U30" s="291">
        <f>IF(ISBLANK(O30),,R30+T30)</f>
        <v>31.4</v>
      </c>
      <c r="V30" s="3649" t="s">
        <v>2779</v>
      </c>
      <c r="W30" s="3883">
        <f>IF(ISNUMBER(K30),IF(V30="Y",(K30-T30)))</f>
        <v>28.08</v>
      </c>
      <c r="X30" s="4150">
        <f>W30/G30</f>
        <v>0.29249999999999998</v>
      </c>
      <c r="Y30" s="3883" t="b">
        <f>IF(V30="N",IF(ISNUMBER(R30),(R30+T30)/Q30))</f>
        <v>0</v>
      </c>
    </row>
    <row r="31" spans="1:25" ht="15" customHeight="1">
      <c r="A31" s="1449"/>
      <c r="B31" s="271" t="s">
        <v>1105</v>
      </c>
      <c r="C31" s="202" t="s">
        <v>65</v>
      </c>
      <c r="D31" s="876"/>
      <c r="E31" s="1567"/>
      <c r="F31" s="298"/>
      <c r="G31" s="1076"/>
      <c r="H31" s="1179"/>
      <c r="I31" s="463"/>
      <c r="J31" s="217"/>
      <c r="K31" s="1064"/>
      <c r="L31" s="965"/>
      <c r="M31" s="335"/>
      <c r="N31" s="3893"/>
      <c r="O31" s="649"/>
      <c r="P31" s="1648"/>
      <c r="Q31" s="3882"/>
      <c r="R31" s="2747"/>
      <c r="S31" s="217"/>
      <c r="T31" s="1064"/>
      <c r="U31" s="2682"/>
      <c r="V31" s="2682"/>
      <c r="W31" s="965"/>
      <c r="X31" s="2797"/>
      <c r="Y31" s="234" t="s">
        <v>65</v>
      </c>
    </row>
    <row r="32" spans="1:25" ht="15" customHeight="1" thickBot="1">
      <c r="A32" s="1086"/>
      <c r="B32" s="901" t="s">
        <v>1988</v>
      </c>
      <c r="C32" s="425"/>
      <c r="D32" s="716"/>
      <c r="E32" s="426"/>
      <c r="F32" s="425"/>
      <c r="G32" s="1156"/>
      <c r="H32" s="1192"/>
      <c r="I32" s="341"/>
      <c r="J32" s="466"/>
      <c r="K32" s="955"/>
      <c r="L32" s="1055"/>
      <c r="M32" s="554"/>
      <c r="N32" s="3802"/>
      <c r="O32" s="324"/>
      <c r="P32" s="2485"/>
      <c r="Q32" s="341"/>
      <c r="R32" s="2485"/>
      <c r="S32" s="901"/>
      <c r="T32" s="1140"/>
      <c r="U32" s="1744"/>
      <c r="V32" s="1744"/>
      <c r="W32" s="935"/>
      <c r="X32" s="2799"/>
      <c r="Y32" s="325" t="s">
        <v>65</v>
      </c>
    </row>
    <row r="33" spans="1:25" s="15" customFormat="1" ht="15" customHeight="1" thickBot="1">
      <c r="A33" s="2159">
        <v>22007</v>
      </c>
      <c r="B33" s="480" t="s">
        <v>1307</v>
      </c>
      <c r="C33" s="345" t="s">
        <v>2457</v>
      </c>
      <c r="D33" s="2271" t="s">
        <v>2468</v>
      </c>
      <c r="E33" s="1573"/>
      <c r="F33" s="345" t="s">
        <v>190</v>
      </c>
      <c r="G33" s="1491">
        <v>72</v>
      </c>
      <c r="H33" s="1171">
        <v>100</v>
      </c>
      <c r="I33" s="270">
        <f>ROUND($H$33*$G$33/G33,2)</f>
        <v>100</v>
      </c>
      <c r="J33" s="438" t="s">
        <v>39</v>
      </c>
      <c r="K33" s="5835">
        <v>42.94</v>
      </c>
      <c r="L33" s="272">
        <f>IF(OR(ISBLANK(K33),K33=0,H33=0,ISBLANK(H33)),,ROUND(K33+$L$5,2))</f>
        <v>42.94</v>
      </c>
      <c r="M33" s="253">
        <f>ROUND(I33*L33,2)</f>
        <v>4294</v>
      </c>
      <c r="N33" s="3778"/>
      <c r="O33" s="2591">
        <v>1740</v>
      </c>
      <c r="P33" s="2591" t="s">
        <v>2883</v>
      </c>
      <c r="Q33" s="2590">
        <v>72</v>
      </c>
      <c r="R33" s="3936">
        <v>21.26</v>
      </c>
      <c r="S33" s="301">
        <v>20.25</v>
      </c>
      <c r="T33" s="5210">
        <f>ROUND($X$8*S33,2)</f>
        <v>21.68</v>
      </c>
      <c r="U33" s="3446">
        <f>IF(ISBLANK(O33),,R33+T33)</f>
        <v>42.94</v>
      </c>
      <c r="V33" s="3709" t="s">
        <v>2779</v>
      </c>
      <c r="W33" s="254">
        <f>IF(ISNUMBER(K33),IF(V33="Y",(K33-T33)))</f>
        <v>21.259999999999998</v>
      </c>
      <c r="X33" s="2798">
        <f>W33/G33</f>
        <v>0.29527777777777775</v>
      </c>
      <c r="Y33" s="254" t="b">
        <f>IF(V33="N",IF(ISNUMBER(R33),(R33+T33)/Q33))</f>
        <v>0</v>
      </c>
    </row>
    <row r="34" spans="1:25" s="15" customFormat="1" ht="15" customHeight="1">
      <c r="A34" s="1449"/>
      <c r="B34" s="271" t="s">
        <v>1105</v>
      </c>
      <c r="C34" s="202" t="s">
        <v>3487</v>
      </c>
      <c r="D34" s="2281">
        <v>2005442</v>
      </c>
      <c r="E34" s="1425"/>
      <c r="F34" s="202" t="s">
        <v>3488</v>
      </c>
      <c r="G34" s="1126">
        <v>72</v>
      </c>
      <c r="H34" s="1179"/>
      <c r="I34" s="3378">
        <f>ROUND(H33*G33/G34,2)</f>
        <v>100</v>
      </c>
      <c r="J34" s="3404" t="s">
        <v>39</v>
      </c>
      <c r="K34" s="4017">
        <v>42.29</v>
      </c>
      <c r="L34" s="1336">
        <f>IF(OR(ISBLANK(K34),K34=0,H33=0,ISBLANK(H33)),,ROUND(K34+$L$5,2))</f>
        <v>42.29</v>
      </c>
      <c r="M34" s="3409">
        <f>ROUND(L34*I34,2)</f>
        <v>4229</v>
      </c>
      <c r="N34" s="3797">
        <f>ROUND(L34/G34,4)</f>
        <v>0.58740000000000003</v>
      </c>
      <c r="O34" s="5827">
        <v>100220</v>
      </c>
      <c r="P34" s="5826" t="s">
        <v>4513</v>
      </c>
      <c r="Q34" s="5826">
        <v>72</v>
      </c>
      <c r="R34" s="4230"/>
      <c r="S34" s="5826">
        <v>18</v>
      </c>
      <c r="T34" s="5210"/>
      <c r="U34" s="3446">
        <f>IF(ISBLANK(O34),,R34+T34)</f>
        <v>0</v>
      </c>
      <c r="V34" s="3709" t="s">
        <v>2779</v>
      </c>
      <c r="W34" s="254">
        <f>IF(ISNUMBER(K34),IF(V34="Y",(K34-T34)))</f>
        <v>42.29</v>
      </c>
      <c r="X34" s="2798"/>
      <c r="Y34" s="254" t="b">
        <f>IF(V34="N",IF(ISNUMBER(R34),(R34+T34)/Q34))</f>
        <v>0</v>
      </c>
    </row>
    <row r="35" spans="1:25" s="15" customFormat="1" ht="15" customHeight="1" thickBot="1">
      <c r="A35" s="466"/>
      <c r="B35" s="901" t="s">
        <v>1988</v>
      </c>
      <c r="C35" s="425"/>
      <c r="D35" s="2307"/>
      <c r="E35" s="426"/>
      <c r="F35" s="425"/>
      <c r="G35" s="1156"/>
      <c r="H35" s="1572"/>
      <c r="I35" s="341"/>
      <c r="J35" s="466"/>
      <c r="K35" s="955"/>
      <c r="L35" s="1055"/>
      <c r="M35" s="554"/>
      <c r="N35" s="3802"/>
      <c r="O35" s="1356"/>
      <c r="P35" s="458"/>
      <c r="Q35" s="536"/>
      <c r="R35" s="2485"/>
      <c r="S35" s="901"/>
      <c r="T35" s="1140"/>
      <c r="U35" s="1744"/>
      <c r="V35" s="1744"/>
      <c r="W35" s="935"/>
      <c r="X35" s="2799"/>
      <c r="Y35" s="325" t="s">
        <v>65</v>
      </c>
    </row>
    <row r="36" spans="1:25" s="15" customFormat="1" ht="15" customHeight="1" thickBot="1">
      <c r="A36" s="2215">
        <v>22008</v>
      </c>
      <c r="B36" s="1580" t="s">
        <v>1308</v>
      </c>
      <c r="C36" s="202" t="s">
        <v>2457</v>
      </c>
      <c r="D36" s="649" t="s">
        <v>2469</v>
      </c>
      <c r="E36" s="1012"/>
      <c r="F36" s="202" t="s">
        <v>190</v>
      </c>
      <c r="G36" s="1543">
        <v>72</v>
      </c>
      <c r="H36" s="1171">
        <v>100</v>
      </c>
      <c r="I36" s="262">
        <f>ROUND($H$36*$G$36/G36,2)</f>
        <v>100</v>
      </c>
      <c r="J36" s="1213" t="s">
        <v>39</v>
      </c>
      <c r="K36" s="5828">
        <v>43.72</v>
      </c>
      <c r="L36" s="1299">
        <f>IF(OR(ISBLANK(K36),K36=0,H36=0,ISBLANK(H36)),,ROUND(K36+$L$5,2))</f>
        <v>43.72</v>
      </c>
      <c r="M36" s="515">
        <f>ROUND(I36*L36,2)</f>
        <v>4372</v>
      </c>
      <c r="N36" s="3778"/>
      <c r="O36" s="5824">
        <v>1780</v>
      </c>
      <c r="P36" s="3657" t="s">
        <v>2883</v>
      </c>
      <c r="Q36" s="5825">
        <v>72</v>
      </c>
      <c r="R36" s="3639">
        <v>21.46</v>
      </c>
      <c r="S36" s="1203">
        <v>20.25</v>
      </c>
      <c r="T36" s="5211">
        <f>ROUND($T$9*S36,2)</f>
        <v>22.26</v>
      </c>
      <c r="U36" s="3446">
        <f>IF(ISBLANK(O36),,R36+T36)</f>
        <v>43.72</v>
      </c>
      <c r="V36" s="3709" t="s">
        <v>2779</v>
      </c>
      <c r="W36" s="254">
        <f>IF(ISNUMBER(K36),IF(V36="Y",(K36-T36)))</f>
        <v>21.459999999999997</v>
      </c>
      <c r="X36" s="2798">
        <f>W36/G36</f>
        <v>0.29805555555555552</v>
      </c>
      <c r="Y36" s="254" t="b">
        <f>IF(V36="N",IF(ISNUMBER(R36),(R36+T36)/Q36))</f>
        <v>0</v>
      </c>
    </row>
    <row r="37" spans="1:25" s="15" customFormat="1" ht="15" customHeight="1">
      <c r="A37" s="1449"/>
      <c r="B37" s="271" t="s">
        <v>1105</v>
      </c>
      <c r="C37" s="202" t="s">
        <v>3487</v>
      </c>
      <c r="D37" s="1816">
        <v>2005443</v>
      </c>
      <c r="E37" s="1425"/>
      <c r="F37" s="202" t="s">
        <v>3488</v>
      </c>
      <c r="G37" s="1126">
        <v>72</v>
      </c>
      <c r="H37" s="1179"/>
      <c r="I37" s="3378">
        <f>ROUND(H36*G36/G37,2)</f>
        <v>100</v>
      </c>
      <c r="J37" s="3404" t="s">
        <v>39</v>
      </c>
      <c r="K37" s="4017">
        <v>42.29</v>
      </c>
      <c r="L37" s="1336">
        <f>IF(OR(ISBLANK(K37),K37=0,H36=0,ISBLANK(H36)),,ROUND(K37+$L$5,2))</f>
        <v>42.29</v>
      </c>
      <c r="M37" s="3409">
        <f>ROUND(L37*I37,2)</f>
        <v>4229</v>
      </c>
      <c r="N37" s="3797">
        <f>ROUND(L37/G37,4)</f>
        <v>0.58740000000000003</v>
      </c>
      <c r="O37" s="5827">
        <v>100225</v>
      </c>
      <c r="P37" s="5826" t="s">
        <v>4513</v>
      </c>
      <c r="Q37" s="5826">
        <v>72</v>
      </c>
      <c r="R37" s="4230"/>
      <c r="S37" s="5826">
        <v>18</v>
      </c>
      <c r="T37" s="5211">
        <f>ROUND($T$9*S37,2)</f>
        <v>19.79</v>
      </c>
      <c r="U37" s="3446">
        <f>IF(ISBLANK(O37),,R37+T37)</f>
        <v>19.79</v>
      </c>
      <c r="V37" s="3709" t="s">
        <v>2779</v>
      </c>
      <c r="W37" s="254">
        <f>IF(ISNUMBER(K37),IF(V37="Y",(K37-T37)))</f>
        <v>22.5</v>
      </c>
      <c r="X37" s="2798"/>
      <c r="Y37" s="254" t="b">
        <f>IF(V37="N",IF(ISNUMBER(R37),(R37+T37)/Q37))</f>
        <v>0</v>
      </c>
    </row>
    <row r="38" spans="1:25" s="15" customFormat="1" ht="15" customHeight="1" thickBot="1">
      <c r="A38" s="1086"/>
      <c r="B38" s="901" t="s">
        <v>1988</v>
      </c>
      <c r="C38" s="425"/>
      <c r="D38" s="716"/>
      <c r="E38" s="426"/>
      <c r="F38" s="425"/>
      <c r="G38" s="1156"/>
      <c r="H38" s="1192"/>
      <c r="I38" s="341"/>
      <c r="J38" s="466"/>
      <c r="K38" s="955"/>
      <c r="L38" s="1055"/>
      <c r="M38" s="554"/>
      <c r="N38" s="3802"/>
      <c r="O38" s="2570"/>
      <c r="P38" s="727"/>
      <c r="Q38" s="727"/>
      <c r="R38" s="2787"/>
      <c r="S38" s="466"/>
      <c r="T38" s="1140"/>
      <c r="U38" s="1744"/>
      <c r="V38" s="1744"/>
      <c r="W38" s="935"/>
      <c r="X38" s="2799"/>
      <c r="Y38" s="325" t="s">
        <v>65</v>
      </c>
    </row>
    <row r="39" spans="1:25" ht="15" customHeight="1" thickBot="1">
      <c r="A39" s="2227">
        <v>22009</v>
      </c>
      <c r="B39" s="478" t="s">
        <v>210</v>
      </c>
      <c r="C39" s="420" t="s">
        <v>2005</v>
      </c>
      <c r="D39" s="876"/>
      <c r="E39" s="1554"/>
      <c r="F39" s="420" t="s">
        <v>211</v>
      </c>
      <c r="G39" s="1365">
        <v>200</v>
      </c>
      <c r="H39" s="1574">
        <v>350</v>
      </c>
      <c r="I39" s="397">
        <f>ROUND(H39*G39/G39,2)</f>
        <v>350</v>
      </c>
      <c r="J39" s="217" t="s">
        <v>39</v>
      </c>
      <c r="K39" s="241">
        <v>43</v>
      </c>
      <c r="L39" s="1037">
        <f>IF(OR(ISBLANK(K39),K39=0,H39=0,ISBLANK(H39)),,ROUND(K39+$L$5,2))</f>
        <v>43</v>
      </c>
      <c r="M39" s="538">
        <f>ROUND(I39*L39,2)</f>
        <v>15050</v>
      </c>
      <c r="N39" s="3778">
        <f>ROUND(L39/G39,4)</f>
        <v>0.215</v>
      </c>
      <c r="O39" s="2792"/>
      <c r="P39" s="2792"/>
      <c r="Q39" s="3171"/>
      <c r="R39" s="3788"/>
      <c r="S39" s="438"/>
      <c r="T39" s="1546"/>
      <c r="U39" s="2683"/>
      <c r="V39" s="2683"/>
      <c r="W39" s="272"/>
      <c r="X39" s="2800"/>
      <c r="Y39" s="254" t="s">
        <v>65</v>
      </c>
    </row>
    <row r="40" spans="1:25" ht="15" customHeight="1">
      <c r="A40" s="1449"/>
      <c r="B40" s="401" t="s">
        <v>212</v>
      </c>
      <c r="C40" s="421" t="s">
        <v>2470</v>
      </c>
      <c r="D40" s="876">
        <v>23444</v>
      </c>
      <c r="E40" s="1012"/>
      <c r="F40" s="421"/>
      <c r="G40" s="1209"/>
      <c r="H40" s="1174"/>
      <c r="I40" s="421"/>
      <c r="J40" s="401"/>
      <c r="K40" s="1399"/>
      <c r="L40" s="1400"/>
      <c r="M40" s="1401"/>
      <c r="N40" s="3915"/>
      <c r="O40" s="2820"/>
      <c r="P40" s="2790"/>
      <c r="Q40" s="2515"/>
      <c r="R40" s="4154"/>
      <c r="S40" s="217"/>
      <c r="T40" s="1064"/>
      <c r="U40" s="2682"/>
      <c r="V40" s="2682"/>
      <c r="W40" s="965"/>
      <c r="X40" s="2797"/>
      <c r="Y40" s="234" t="s">
        <v>65</v>
      </c>
    </row>
    <row r="41" spans="1:25" ht="15" customHeight="1">
      <c r="A41" s="2159"/>
      <c r="B41" s="1347"/>
      <c r="C41" s="3378" t="s">
        <v>2471</v>
      </c>
      <c r="D41" s="3310">
        <v>23445</v>
      </c>
      <c r="E41" s="1012"/>
      <c r="F41" s="421"/>
      <c r="G41" s="1209"/>
      <c r="H41" s="1174"/>
      <c r="I41" s="421"/>
      <c r="J41" s="401"/>
      <c r="K41" s="1399"/>
      <c r="L41" s="1400"/>
      <c r="M41" s="1401"/>
      <c r="N41" s="3915"/>
      <c r="O41" s="2551"/>
      <c r="P41" s="2699"/>
      <c r="Q41" s="4155"/>
      <c r="R41" s="4154"/>
      <c r="S41" s="217"/>
      <c r="T41" s="1064"/>
      <c r="U41" s="2682"/>
      <c r="V41" s="2682"/>
      <c r="W41" s="965"/>
      <c r="X41" s="2797"/>
      <c r="Y41" s="234" t="s">
        <v>65</v>
      </c>
    </row>
    <row r="42" spans="1:25" ht="15" customHeight="1" thickBot="1">
      <c r="A42" s="1746"/>
      <c r="B42" s="388"/>
      <c r="C42" s="425"/>
      <c r="D42" s="727"/>
      <c r="E42" s="2861"/>
      <c r="F42" s="425"/>
      <c r="G42" s="1156"/>
      <c r="H42" s="1192"/>
      <c r="I42" s="425"/>
      <c r="J42" s="466"/>
      <c r="K42" s="1508"/>
      <c r="L42" s="1555"/>
      <c r="M42" s="1510"/>
      <c r="N42" s="3916"/>
      <c r="O42" s="1025"/>
      <c r="P42" s="2787"/>
      <c r="Q42" s="341"/>
      <c r="R42" s="3261"/>
      <c r="S42" s="901"/>
      <c r="T42" s="1140"/>
      <c r="U42" s="1744"/>
      <c r="V42" s="1744"/>
      <c r="W42" s="935"/>
      <c r="X42" s="2799"/>
      <c r="Y42" s="325" t="s">
        <v>65</v>
      </c>
    </row>
    <row r="43" spans="1:25" ht="15" customHeight="1" thickBot="1">
      <c r="A43" s="2227">
        <v>22010</v>
      </c>
      <c r="B43" s="478" t="s">
        <v>3943</v>
      </c>
      <c r="C43" s="420" t="s">
        <v>3944</v>
      </c>
      <c r="D43" s="1813" t="s">
        <v>3945</v>
      </c>
      <c r="E43" s="3611"/>
      <c r="F43" s="420" t="s">
        <v>3946</v>
      </c>
      <c r="G43" s="1365">
        <v>120</v>
      </c>
      <c r="H43" s="1574"/>
      <c r="I43" s="397">
        <f>ROUND(H43*G43/G43,2)</f>
        <v>0</v>
      </c>
      <c r="J43" s="401" t="s">
        <v>39</v>
      </c>
      <c r="K43" s="241">
        <v>45.5</v>
      </c>
      <c r="L43" s="1037">
        <f>IF(OR(ISBLANK(K43),K43=0,H43=0,ISBLANK(H43)),,ROUND(K43+$L$5,2))</f>
        <v>0</v>
      </c>
      <c r="M43" s="538">
        <f>ROUND(I43*L43,2)</f>
        <v>0</v>
      </c>
      <c r="N43" s="3778">
        <f>ROUND(L43/G43,2)</f>
        <v>0</v>
      </c>
      <c r="O43" s="2746"/>
      <c r="P43" s="2746"/>
      <c r="Q43" s="397"/>
      <c r="R43" s="3788"/>
      <c r="S43" s="438"/>
      <c r="T43" s="1546"/>
      <c r="U43" s="2683"/>
      <c r="V43" s="2683"/>
      <c r="W43" s="272"/>
      <c r="X43" s="2800"/>
      <c r="Y43" s="254" t="s">
        <v>65</v>
      </c>
    </row>
    <row r="44" spans="1:25" ht="15" customHeight="1">
      <c r="A44" s="1449"/>
      <c r="B44" s="401" t="s">
        <v>3947</v>
      </c>
      <c r="C44" s="1556"/>
      <c r="D44" s="2270"/>
      <c r="E44" s="2861"/>
      <c r="F44" s="421"/>
      <c r="G44" s="1209"/>
      <c r="H44" s="1174"/>
      <c r="I44" s="421"/>
      <c r="J44" s="401"/>
      <c r="K44" s="1399"/>
      <c r="L44" s="1400"/>
      <c r="M44" s="1401"/>
      <c r="N44" s="3915"/>
      <c r="O44" s="2746"/>
      <c r="P44" s="2746"/>
      <c r="Q44" s="397"/>
      <c r="R44" s="4154"/>
      <c r="S44" s="217"/>
      <c r="T44" s="1064"/>
      <c r="U44" s="2682"/>
      <c r="V44" s="2682"/>
      <c r="W44" s="965"/>
      <c r="X44" s="2797"/>
      <c r="Y44" s="234" t="s">
        <v>65</v>
      </c>
    </row>
    <row r="45" spans="1:25" ht="15" customHeight="1">
      <c r="A45" s="1449"/>
      <c r="B45" s="401"/>
      <c r="C45" s="421"/>
      <c r="D45" s="2270"/>
      <c r="E45" s="2861"/>
      <c r="F45" s="421"/>
      <c r="G45" s="1209"/>
      <c r="H45" s="1174"/>
      <c r="I45" s="421"/>
      <c r="J45" s="401"/>
      <c r="K45" s="1399"/>
      <c r="L45" s="1400"/>
      <c r="M45" s="1401"/>
      <c r="N45" s="3915"/>
      <c r="O45" s="2685"/>
      <c r="P45" s="2685"/>
      <c r="Q45" s="1092"/>
      <c r="R45" s="4154"/>
      <c r="S45" s="217"/>
      <c r="T45" s="1064"/>
      <c r="U45" s="2682"/>
      <c r="V45" s="2682"/>
      <c r="W45" s="965"/>
      <c r="X45" s="2797"/>
      <c r="Y45" s="234" t="s">
        <v>65</v>
      </c>
    </row>
    <row r="46" spans="1:25" ht="15" customHeight="1" thickBot="1">
      <c r="A46" s="1086"/>
      <c r="B46" s="466"/>
      <c r="C46" s="425"/>
      <c r="D46" s="2291"/>
      <c r="E46" s="426"/>
      <c r="F46" s="425"/>
      <c r="G46" s="1156"/>
      <c r="H46" s="1192"/>
      <c r="I46" s="425"/>
      <c r="J46" s="466"/>
      <c r="K46" s="1508"/>
      <c r="L46" s="1555"/>
      <c r="M46" s="1510"/>
      <c r="N46" s="3916"/>
      <c r="O46" s="458"/>
      <c r="P46" s="458"/>
      <c r="Q46" s="536"/>
      <c r="R46" s="3261"/>
      <c r="S46" s="901"/>
      <c r="T46" s="1140"/>
      <c r="U46" s="1744"/>
      <c r="V46" s="1744"/>
      <c r="W46" s="935"/>
      <c r="X46" s="2799"/>
      <c r="Y46" s="325" t="s">
        <v>89</v>
      </c>
    </row>
    <row r="47" spans="1:25" ht="15" customHeight="1" thickBot="1">
      <c r="A47" s="2227">
        <v>22011</v>
      </c>
      <c r="B47" s="478" t="s">
        <v>216</v>
      </c>
      <c r="C47" s="420" t="s">
        <v>2474</v>
      </c>
      <c r="D47" s="649" t="s">
        <v>2475</v>
      </c>
      <c r="E47" s="1012"/>
      <c r="F47" s="420" t="s">
        <v>217</v>
      </c>
      <c r="G47" s="1365">
        <v>144</v>
      </c>
      <c r="H47" s="1574"/>
      <c r="I47" s="262">
        <f>ROUND(H47*G47/G47,2)</f>
        <v>0</v>
      </c>
      <c r="J47" s="1213" t="s">
        <v>39</v>
      </c>
      <c r="K47" s="368"/>
      <c r="L47" s="1299">
        <f>IF(OR(ISBLANK(K47),K47=0,H47=0,ISBLANK(H47)),,ROUND(K47+$L$5,2))</f>
        <v>0</v>
      </c>
      <c r="M47" s="515">
        <f>ROUND(I47*L47,2)</f>
        <v>0</v>
      </c>
      <c r="N47" s="3805">
        <f>ROUND(L47/G47,4)</f>
        <v>0</v>
      </c>
      <c r="O47" s="280"/>
      <c r="P47" s="280"/>
      <c r="Q47" s="3938"/>
      <c r="R47" s="3788"/>
      <c r="S47" s="438"/>
      <c r="T47" s="1546"/>
      <c r="U47" s="2683"/>
      <c r="V47" s="2683"/>
      <c r="W47" s="272"/>
      <c r="X47" s="2800"/>
      <c r="Y47" s="254" t="s">
        <v>65</v>
      </c>
    </row>
    <row r="48" spans="1:25" ht="15" customHeight="1" thickBot="1">
      <c r="A48" s="1598"/>
      <c r="B48" s="1060" t="s">
        <v>218</v>
      </c>
      <c r="C48" s="536" t="s">
        <v>2476</v>
      </c>
      <c r="D48" s="716" t="s">
        <v>3302</v>
      </c>
      <c r="E48" s="1520"/>
      <c r="F48" s="536" t="s">
        <v>3303</v>
      </c>
      <c r="G48" s="1094">
        <v>144</v>
      </c>
      <c r="H48" s="1192"/>
      <c r="I48" s="954">
        <f>ROUND($H$47*$G$47/G48,2)</f>
        <v>0</v>
      </c>
      <c r="J48" s="466" t="s">
        <v>39</v>
      </c>
      <c r="K48" s="962">
        <v>38.51</v>
      </c>
      <c r="L48" s="1055">
        <f>IF(OR(ISBLANK(K48),K48=0,H47=0,ISBLANK(H47)),,ROUND(K48+$L$5,2))</f>
        <v>0</v>
      </c>
      <c r="M48" s="554">
        <f>ROUND(L48*I48,2)</f>
        <v>0</v>
      </c>
      <c r="N48" s="3802">
        <f>ROUND(L48/G48,4)</f>
        <v>0</v>
      </c>
      <c r="O48" s="1025"/>
      <c r="P48" s="2787"/>
      <c r="Q48" s="341"/>
      <c r="R48" s="2485"/>
      <c r="S48" s="901"/>
      <c r="T48" s="1140"/>
      <c r="U48" s="1744"/>
      <c r="V48" s="1744"/>
      <c r="W48" s="935"/>
      <c r="X48" s="2799"/>
      <c r="Y48" s="325" t="s">
        <v>65</v>
      </c>
    </row>
    <row r="49" spans="1:25" ht="15" customHeight="1" thickBot="1">
      <c r="A49" s="2227">
        <v>22012</v>
      </c>
      <c r="B49" s="478" t="s">
        <v>219</v>
      </c>
      <c r="C49" s="420" t="s">
        <v>3418</v>
      </c>
      <c r="D49" s="3310"/>
      <c r="E49" s="1554"/>
      <c r="F49" s="1440" t="s">
        <v>2222</v>
      </c>
      <c r="G49" s="1398">
        <v>200</v>
      </c>
      <c r="H49" s="1574">
        <v>250</v>
      </c>
      <c r="I49" s="262">
        <f>ROUND(H49*G49/G49,2)</f>
        <v>250</v>
      </c>
      <c r="J49" s="1213" t="s">
        <v>39</v>
      </c>
      <c r="K49" s="368">
        <v>72.83</v>
      </c>
      <c r="L49" s="514">
        <f>IF(OR(ISBLANK(K49),K49=0,H49=0,ISBLANK(H49)),,ROUND(K49+$L$5,2))</f>
        <v>72.83</v>
      </c>
      <c r="M49" s="515">
        <f>ROUND(I49*L49,2)</f>
        <v>18207.5</v>
      </c>
      <c r="N49" s="3805">
        <f>ROUND(L49/G49,4)</f>
        <v>0.36420000000000002</v>
      </c>
      <c r="O49" s="2746"/>
      <c r="P49" s="2746"/>
      <c r="Q49" s="397"/>
      <c r="R49" s="3788"/>
      <c r="S49" s="438"/>
      <c r="T49" s="1546"/>
      <c r="U49" s="2683"/>
      <c r="V49" s="2683"/>
      <c r="W49" s="272"/>
      <c r="X49" s="2800"/>
      <c r="Y49" s="254" t="s">
        <v>65</v>
      </c>
    </row>
    <row r="50" spans="1:25" ht="15" customHeight="1">
      <c r="A50" s="2017"/>
      <c r="B50" s="1349" t="s">
        <v>3330</v>
      </c>
      <c r="C50" s="274" t="s">
        <v>3677</v>
      </c>
      <c r="D50" s="5175" t="s">
        <v>4100</v>
      </c>
      <c r="E50" s="1012"/>
      <c r="F50" s="274"/>
      <c r="G50" s="1090"/>
      <c r="H50" s="2009"/>
      <c r="I50" s="274"/>
      <c r="J50" s="217"/>
      <c r="K50" s="334"/>
      <c r="L50" s="532"/>
      <c r="M50" s="335"/>
      <c r="N50" s="3893"/>
      <c r="O50" s="2812"/>
      <c r="P50" s="2765"/>
      <c r="Q50" s="4156"/>
      <c r="R50" s="2747"/>
      <c r="S50" s="217"/>
      <c r="T50" s="1064"/>
      <c r="U50" s="2682"/>
      <c r="V50" s="2682"/>
      <c r="W50" s="965"/>
      <c r="X50" s="2797"/>
      <c r="Y50" s="234" t="s">
        <v>65</v>
      </c>
    </row>
    <row r="51" spans="1:25" ht="15" customHeight="1">
      <c r="A51" s="2017"/>
      <c r="B51" s="1349" t="s">
        <v>3331</v>
      </c>
      <c r="C51" s="274" t="s">
        <v>3676</v>
      </c>
      <c r="D51" s="5175" t="s">
        <v>4101</v>
      </c>
      <c r="E51" s="1012"/>
      <c r="F51" s="274"/>
      <c r="G51" s="1090"/>
      <c r="H51" s="1340"/>
      <c r="I51" s="274"/>
      <c r="J51" s="217"/>
      <c r="K51" s="334"/>
      <c r="L51" s="532"/>
      <c r="M51" s="335"/>
      <c r="N51" s="3893"/>
      <c r="O51" s="2557"/>
      <c r="P51" s="2557"/>
      <c r="Q51" s="3938"/>
      <c r="R51" s="2747"/>
      <c r="S51" s="217"/>
      <c r="T51" s="1064"/>
      <c r="U51" s="2682"/>
      <c r="V51" s="2682"/>
      <c r="W51" s="965"/>
      <c r="X51" s="2797"/>
      <c r="Y51" s="234" t="s">
        <v>65</v>
      </c>
    </row>
    <row r="52" spans="1:25" ht="15" customHeight="1">
      <c r="A52" s="2017"/>
      <c r="B52" s="1349"/>
      <c r="C52" s="274" t="s">
        <v>3678</v>
      </c>
      <c r="D52" s="5176" t="s">
        <v>4102</v>
      </c>
      <c r="E52" s="1012"/>
      <c r="F52" s="274"/>
      <c r="G52" s="1090"/>
      <c r="H52" s="1340"/>
      <c r="I52" s="274"/>
      <c r="J52" s="217"/>
      <c r="K52" s="334"/>
      <c r="L52" s="532"/>
      <c r="M52" s="335"/>
      <c r="N52" s="3893"/>
      <c r="O52" s="2746"/>
      <c r="P52" s="2746"/>
      <c r="Q52" s="397"/>
      <c r="R52" s="2747"/>
      <c r="S52" s="217"/>
      <c r="T52" s="1064"/>
      <c r="U52" s="2682"/>
      <c r="V52" s="2682"/>
      <c r="W52" s="965"/>
      <c r="X52" s="2797"/>
      <c r="Y52" s="234" t="s">
        <v>89</v>
      </c>
    </row>
    <row r="53" spans="1:25" ht="15" customHeight="1" thickBot="1">
      <c r="A53" s="1598"/>
      <c r="B53" s="1060"/>
      <c r="C53" s="536"/>
      <c r="D53" s="5177"/>
      <c r="E53" s="1520"/>
      <c r="F53" s="536"/>
      <c r="G53" s="1094"/>
      <c r="H53" s="1192"/>
      <c r="I53" s="536"/>
      <c r="J53" s="901"/>
      <c r="K53" s="363"/>
      <c r="L53" s="1122"/>
      <c r="M53" s="364"/>
      <c r="N53" s="3799"/>
      <c r="O53" s="2787"/>
      <c r="P53" s="2787"/>
      <c r="Q53" s="341"/>
      <c r="R53" s="2485"/>
      <c r="S53" s="901"/>
      <c r="T53" s="1140"/>
      <c r="U53" s="1744"/>
      <c r="V53" s="1744"/>
      <c r="W53" s="935"/>
      <c r="X53" s="2799"/>
      <c r="Y53" s="365"/>
    </row>
    <row r="54" spans="1:25" ht="15" customHeight="1" thickBot="1">
      <c r="A54" s="2227">
        <v>22013</v>
      </c>
      <c r="B54" s="4759" t="s">
        <v>219</v>
      </c>
      <c r="C54" s="420" t="s">
        <v>3418</v>
      </c>
      <c r="D54" s="3310"/>
      <c r="E54" s="4758"/>
      <c r="F54" s="1440" t="s">
        <v>3681</v>
      </c>
      <c r="G54" s="1398">
        <v>200</v>
      </c>
      <c r="H54" s="1574"/>
      <c r="I54" s="262">
        <f>ROUND(H54*G54/G54,2)</f>
        <v>0</v>
      </c>
      <c r="J54" s="1213" t="s">
        <v>39</v>
      </c>
      <c r="K54" s="368">
        <v>75.83</v>
      </c>
      <c r="L54" s="514">
        <f>IF(OR(ISBLANK(K54),K54=0,H54=0,ISBLANK(H54)),,ROUND(K54+$L$5,2))</f>
        <v>0</v>
      </c>
      <c r="M54" s="515">
        <f>ROUND(I54*L54,2)</f>
        <v>0</v>
      </c>
      <c r="N54" s="3805">
        <f>ROUND(L54/G54,4)</f>
        <v>0</v>
      </c>
      <c r="O54" s="2746"/>
      <c r="P54" s="2746"/>
      <c r="Q54" s="2437"/>
      <c r="R54" s="2685"/>
      <c r="S54" s="1260"/>
      <c r="T54" s="1589"/>
      <c r="U54" s="2684"/>
      <c r="V54" s="2684"/>
      <c r="W54" s="1590"/>
      <c r="X54" s="2801"/>
      <c r="Y54" s="3883"/>
    </row>
    <row r="55" spans="1:25" ht="15" customHeight="1">
      <c r="A55" s="2017"/>
      <c r="B55" s="1349" t="s">
        <v>3330</v>
      </c>
      <c r="C55" s="1257" t="s">
        <v>3679</v>
      </c>
      <c r="D55" s="5175" t="s">
        <v>4103</v>
      </c>
      <c r="E55" s="2245"/>
      <c r="F55" s="1257"/>
      <c r="G55" s="1258"/>
      <c r="H55" s="1340"/>
      <c r="I55" s="1257"/>
      <c r="J55" s="1334"/>
      <c r="K55" s="792"/>
      <c r="L55" s="2262"/>
      <c r="M55" s="794"/>
      <c r="N55" s="3912"/>
      <c r="O55" s="2746"/>
      <c r="P55" s="2746"/>
      <c r="Q55" s="2437"/>
      <c r="R55" s="3263"/>
      <c r="S55" s="1334"/>
      <c r="T55" s="4754"/>
      <c r="U55" s="4755"/>
      <c r="V55" s="4755"/>
      <c r="W55" s="4756"/>
      <c r="X55" s="4757"/>
      <c r="Y55" s="3883"/>
    </row>
    <row r="56" spans="1:25" ht="15" customHeight="1">
      <c r="A56" s="2017"/>
      <c r="B56" s="1349" t="s">
        <v>3331</v>
      </c>
      <c r="C56" s="1257"/>
      <c r="D56" s="5175"/>
      <c r="E56" s="2245"/>
      <c r="F56" s="1257"/>
      <c r="G56" s="1258"/>
      <c r="H56" s="1340"/>
      <c r="I56" s="1257"/>
      <c r="J56" s="1334"/>
      <c r="K56" s="792"/>
      <c r="L56" s="2262"/>
      <c r="M56" s="794"/>
      <c r="N56" s="3912"/>
      <c r="O56" s="2746"/>
      <c r="P56" s="2746"/>
      <c r="Q56" s="2437"/>
      <c r="R56" s="3263"/>
      <c r="S56" s="1334"/>
      <c r="T56" s="4754"/>
      <c r="U56" s="4755"/>
      <c r="V56" s="4755"/>
      <c r="W56" s="4756"/>
      <c r="X56" s="4757"/>
      <c r="Y56" s="3883"/>
    </row>
    <row r="57" spans="1:25" ht="15" customHeight="1">
      <c r="A57" s="2017"/>
      <c r="B57" s="4753"/>
      <c r="C57" s="1257"/>
      <c r="D57" s="5175"/>
      <c r="E57" s="2245"/>
      <c r="F57" s="1257"/>
      <c r="G57" s="1258"/>
      <c r="H57" s="1340"/>
      <c r="I57" s="1257"/>
      <c r="J57" s="1334"/>
      <c r="K57" s="792"/>
      <c r="L57" s="2262"/>
      <c r="M57" s="794"/>
      <c r="N57" s="3912"/>
      <c r="O57" s="2746"/>
      <c r="P57" s="2746"/>
      <c r="Q57" s="2437"/>
      <c r="R57" s="3263"/>
      <c r="S57" s="1334"/>
      <c r="T57" s="4754"/>
      <c r="U57" s="4755"/>
      <c r="V57" s="4755"/>
      <c r="W57" s="4756"/>
      <c r="X57" s="4757"/>
      <c r="Y57" s="3883"/>
    </row>
    <row r="58" spans="1:25" ht="15" customHeight="1" thickBot="1">
      <c r="A58" s="1598"/>
      <c r="B58" s="1060"/>
      <c r="C58" s="536"/>
      <c r="D58" s="5177"/>
      <c r="E58" s="1520"/>
      <c r="F58" s="536"/>
      <c r="G58" s="1094"/>
      <c r="H58" s="1192"/>
      <c r="I58" s="536"/>
      <c r="J58" s="901"/>
      <c r="K58" s="363"/>
      <c r="L58" s="1122"/>
      <c r="M58" s="364"/>
      <c r="N58" s="3799"/>
      <c r="O58" s="2787"/>
      <c r="P58" s="2787"/>
      <c r="Q58" s="341"/>
      <c r="R58" s="2485"/>
      <c r="S58" s="901"/>
      <c r="T58" s="1140"/>
      <c r="U58" s="1744"/>
      <c r="V58" s="1744"/>
      <c r="W58" s="935"/>
      <c r="X58" s="2799"/>
      <c r="Y58" s="365"/>
    </row>
    <row r="59" spans="1:25" ht="15" customHeight="1" thickBot="1">
      <c r="A59" s="2227">
        <v>22014</v>
      </c>
      <c r="B59" s="4759" t="s">
        <v>3417</v>
      </c>
      <c r="C59" s="420" t="s">
        <v>3418</v>
      </c>
      <c r="D59" s="3310"/>
      <c r="E59" s="4758"/>
      <c r="F59" s="1440" t="s">
        <v>3680</v>
      </c>
      <c r="G59" s="1398">
        <v>200</v>
      </c>
      <c r="H59" s="1574"/>
      <c r="I59" s="262">
        <f>ROUND(H59*G59/G59,2)</f>
        <v>0</v>
      </c>
      <c r="J59" s="1213" t="s">
        <v>39</v>
      </c>
      <c r="K59" s="368">
        <v>71.58</v>
      </c>
      <c r="L59" s="514">
        <f>IF(OR(ISBLANK(K59),K59=0,H59=0,ISBLANK(H59)),,ROUND(K59+$L$5,2))</f>
        <v>0</v>
      </c>
      <c r="M59" s="515">
        <f>ROUND(I59*L59,2)</f>
        <v>0</v>
      </c>
      <c r="N59" s="3805">
        <f>ROUND(L59/G59,4)</f>
        <v>0</v>
      </c>
      <c r="O59" s="2746"/>
      <c r="P59" s="2746"/>
      <c r="Q59" s="2437"/>
      <c r="R59" s="2685"/>
      <c r="S59" s="1260"/>
      <c r="T59" s="1589"/>
      <c r="U59" s="2684"/>
      <c r="V59" s="2684"/>
      <c r="W59" s="1590"/>
      <c r="X59" s="2801"/>
      <c r="Y59" s="3883"/>
    </row>
    <row r="60" spans="1:25" ht="15" customHeight="1">
      <c r="A60" s="2017"/>
      <c r="B60" s="1349" t="s">
        <v>3420</v>
      </c>
      <c r="C60" s="1257" t="s">
        <v>2495</v>
      </c>
      <c r="D60" s="5175" t="s">
        <v>4104</v>
      </c>
      <c r="E60" s="2245"/>
      <c r="F60" s="1257"/>
      <c r="G60" s="1258"/>
      <c r="H60" s="1340"/>
      <c r="I60" s="1257"/>
      <c r="J60" s="1334"/>
      <c r="K60" s="792"/>
      <c r="L60" s="2262"/>
      <c r="M60" s="794"/>
      <c r="N60" s="3912"/>
      <c r="O60" s="2746"/>
      <c r="P60" s="2746"/>
      <c r="Q60" s="2437"/>
      <c r="R60" s="3263"/>
      <c r="S60" s="1334"/>
      <c r="T60" s="4754"/>
      <c r="U60" s="4755"/>
      <c r="V60" s="4755"/>
      <c r="W60" s="4756"/>
      <c r="X60" s="4757"/>
      <c r="Y60" s="3883"/>
    </row>
    <row r="61" spans="1:25" ht="15" customHeight="1">
      <c r="A61" s="2017"/>
      <c r="B61" s="1349" t="s">
        <v>3402</v>
      </c>
      <c r="C61" s="1257" t="s">
        <v>2493</v>
      </c>
      <c r="D61" s="5175" t="s">
        <v>4105</v>
      </c>
      <c r="E61" s="2245"/>
      <c r="F61" s="1257"/>
      <c r="G61" s="1258"/>
      <c r="H61" s="1340"/>
      <c r="I61" s="1257"/>
      <c r="J61" s="1334"/>
      <c r="K61" s="792"/>
      <c r="L61" s="2262"/>
      <c r="M61" s="794"/>
      <c r="N61" s="3912"/>
      <c r="O61" s="2746"/>
      <c r="P61" s="2746"/>
      <c r="Q61" s="2437"/>
      <c r="R61" s="3263"/>
      <c r="S61" s="1334"/>
      <c r="T61" s="4754"/>
      <c r="U61" s="4755"/>
      <c r="V61" s="4755"/>
      <c r="W61" s="4756"/>
      <c r="X61" s="4757"/>
      <c r="Y61" s="3883"/>
    </row>
    <row r="62" spans="1:25" ht="15" customHeight="1">
      <c r="A62" s="2017"/>
      <c r="B62" s="4753"/>
      <c r="C62" s="1257" t="s">
        <v>2708</v>
      </c>
      <c r="D62" s="5175" t="s">
        <v>4106</v>
      </c>
      <c r="E62" s="2245"/>
      <c r="F62" s="1257"/>
      <c r="G62" s="1258"/>
      <c r="H62" s="1340"/>
      <c r="I62" s="1257"/>
      <c r="J62" s="1334"/>
      <c r="K62" s="792"/>
      <c r="L62" s="2262"/>
      <c r="M62" s="794"/>
      <c r="N62" s="3912"/>
      <c r="O62" s="2685"/>
      <c r="P62" s="2685"/>
      <c r="Q62" s="2437"/>
      <c r="R62" s="3263"/>
      <c r="S62" s="1334"/>
      <c r="T62" s="4754"/>
      <c r="U62" s="4755"/>
      <c r="V62" s="4755"/>
      <c r="W62" s="4756"/>
      <c r="X62" s="4757"/>
      <c r="Y62" s="783"/>
    </row>
    <row r="63" spans="1:25" ht="15" customHeight="1" thickBot="1">
      <c r="A63" s="1086"/>
      <c r="B63" s="901"/>
      <c r="C63" s="536" t="s">
        <v>3419</v>
      </c>
      <c r="D63" s="5177" t="s">
        <v>4107</v>
      </c>
      <c r="E63" s="1520"/>
      <c r="F63" s="536"/>
      <c r="G63" s="1094"/>
      <c r="H63" s="1192"/>
      <c r="I63" s="536"/>
      <c r="J63" s="901"/>
      <c r="K63" s="363"/>
      <c r="L63" s="1122"/>
      <c r="M63" s="364"/>
      <c r="N63" s="3799"/>
      <c r="O63" s="324"/>
      <c r="P63" s="2485"/>
      <c r="Q63" s="341"/>
      <c r="R63" s="2485"/>
      <c r="S63" s="901"/>
      <c r="T63" s="1140"/>
      <c r="U63" s="1744"/>
      <c r="V63" s="1744"/>
      <c r="W63" s="935"/>
      <c r="X63" s="2799"/>
      <c r="Y63" s="325" t="s">
        <v>65</v>
      </c>
    </row>
    <row r="64" spans="1:25" ht="15" customHeight="1" thickBot="1">
      <c r="A64" s="2159">
        <v>22015</v>
      </c>
      <c r="B64" s="1537" t="s">
        <v>180</v>
      </c>
      <c r="C64" s="278" t="s">
        <v>1533</v>
      </c>
      <c r="D64" s="855"/>
      <c r="E64" s="1498"/>
      <c r="F64" s="274" t="s">
        <v>181</v>
      </c>
      <c r="G64" s="1090">
        <v>84</v>
      </c>
      <c r="H64" s="1574">
        <v>350</v>
      </c>
      <c r="I64" s="270">
        <f>ROUND($H$64*$G$64/G64,2)</f>
        <v>350</v>
      </c>
      <c r="J64" s="1213" t="s">
        <v>39</v>
      </c>
      <c r="K64" s="264">
        <v>28.7</v>
      </c>
      <c r="L64" s="965">
        <f>IF(OR(ISBLANK(K64),K64=0,H64=0,ISBLANK(H64)),,ROUND(K64+$L$5,2))</f>
        <v>28.7</v>
      </c>
      <c r="M64" s="335">
        <f>ROUND(I64*L64,2)</f>
        <v>10045</v>
      </c>
      <c r="N64" s="3893">
        <f>ROUND(L64/G64,4)</f>
        <v>0.3417</v>
      </c>
      <c r="O64" s="7"/>
      <c r="P64" s="55"/>
      <c r="Q64" s="55"/>
      <c r="R64" s="55"/>
    </row>
    <row r="65" spans="1:20" ht="15" customHeight="1">
      <c r="A65" s="1335"/>
      <c r="B65" s="217" t="s">
        <v>182</v>
      </c>
      <c r="C65" s="274" t="s">
        <v>2487</v>
      </c>
      <c r="D65" s="855">
        <v>2009</v>
      </c>
      <c r="E65" s="1223"/>
      <c r="F65" s="274" t="s">
        <v>181</v>
      </c>
      <c r="G65" s="1090">
        <v>84</v>
      </c>
      <c r="H65" s="5192"/>
      <c r="I65" s="463"/>
      <c r="J65" s="217"/>
      <c r="K65" s="334"/>
      <c r="L65" s="965"/>
      <c r="M65" s="335"/>
      <c r="N65" s="3893"/>
      <c r="O65" s="7"/>
      <c r="P65" s="55"/>
      <c r="Q65" s="55"/>
      <c r="R65" s="55"/>
    </row>
    <row r="66" spans="1:20" ht="15" customHeight="1">
      <c r="A66" s="1449"/>
      <c r="B66" s="216"/>
      <c r="C66" s="479" t="s">
        <v>2488</v>
      </c>
      <c r="D66" s="1816">
        <v>2014</v>
      </c>
      <c r="E66" s="1495"/>
      <c r="F66" s="479" t="s">
        <v>181</v>
      </c>
      <c r="G66" s="1091">
        <v>84</v>
      </c>
      <c r="H66" s="5192"/>
      <c r="I66" s="1042"/>
      <c r="J66" s="216"/>
      <c r="K66" s="447"/>
      <c r="L66" s="1043"/>
      <c r="M66" s="449"/>
      <c r="N66" s="3897"/>
      <c r="O66" s="7"/>
      <c r="P66" s="55"/>
      <c r="Q66" s="55"/>
      <c r="R66" s="55"/>
    </row>
    <row r="67" spans="1:20" ht="15" customHeight="1">
      <c r="A67" s="1449"/>
      <c r="B67" s="1334"/>
      <c r="C67" s="479" t="s">
        <v>2489</v>
      </c>
      <c r="D67" s="649">
        <v>2015</v>
      </c>
      <c r="E67" s="1495"/>
      <c r="F67" s="479" t="s">
        <v>1175</v>
      </c>
      <c r="G67" s="1091">
        <v>84</v>
      </c>
      <c r="H67" s="5193"/>
      <c r="I67" s="2261"/>
      <c r="J67" s="1334"/>
      <c r="K67" s="792"/>
      <c r="L67" s="4756"/>
      <c r="M67" s="794"/>
      <c r="N67" s="3912"/>
      <c r="O67" s="7"/>
      <c r="P67" s="55"/>
      <c r="Q67" s="55"/>
      <c r="R67" s="55"/>
    </row>
    <row r="68" spans="1:20" ht="15" customHeight="1">
      <c r="A68" s="1449"/>
      <c r="B68" s="216"/>
      <c r="C68" s="479" t="s">
        <v>2490</v>
      </c>
      <c r="D68" s="649">
        <v>2016</v>
      </c>
      <c r="E68" s="1495"/>
      <c r="F68" s="479" t="s">
        <v>1175</v>
      </c>
      <c r="G68" s="1091">
        <v>84</v>
      </c>
      <c r="H68" s="5192"/>
      <c r="I68" s="1042"/>
      <c r="J68" s="216"/>
      <c r="K68" s="447"/>
      <c r="L68" s="1043"/>
      <c r="M68" s="449"/>
      <c r="N68" s="3897"/>
      <c r="O68" s="7"/>
      <c r="P68" s="55"/>
      <c r="Q68" s="55"/>
      <c r="R68" s="55"/>
    </row>
    <row r="69" spans="1:20" ht="15" customHeight="1">
      <c r="A69" s="1449"/>
      <c r="B69" s="1334"/>
      <c r="C69" s="1257" t="s">
        <v>3708</v>
      </c>
      <c r="D69" s="1796">
        <v>2023</v>
      </c>
      <c r="E69" s="4408"/>
      <c r="F69" s="479" t="s">
        <v>1175</v>
      </c>
      <c r="G69" s="1091">
        <v>84</v>
      </c>
      <c r="H69" s="5193"/>
      <c r="I69" s="2261"/>
      <c r="J69" s="1334"/>
      <c r="K69" s="792"/>
      <c r="L69" s="4756"/>
      <c r="M69" s="794"/>
      <c r="N69" s="3912"/>
      <c r="O69" s="7"/>
      <c r="P69" s="55"/>
      <c r="Q69" s="55"/>
      <c r="R69" s="55"/>
    </row>
    <row r="70" spans="1:20" ht="15" customHeight="1" thickBot="1">
      <c r="A70" s="1086"/>
      <c r="B70" s="901"/>
      <c r="C70" s="536" t="s">
        <v>3709</v>
      </c>
      <c r="D70" s="716">
        <v>2024</v>
      </c>
      <c r="E70" s="1484"/>
      <c r="F70" s="536" t="s">
        <v>1175</v>
      </c>
      <c r="G70" s="1094">
        <v>84</v>
      </c>
      <c r="H70" s="5192"/>
      <c r="I70" s="954"/>
      <c r="J70" s="901"/>
      <c r="K70" s="363"/>
      <c r="L70" s="935"/>
      <c r="M70" s="364"/>
      <c r="N70" s="3799"/>
      <c r="O70" s="7"/>
      <c r="P70" s="55"/>
      <c r="Q70" s="55"/>
      <c r="R70" s="55"/>
    </row>
    <row r="71" spans="1:20" ht="15" customHeight="1" thickBot="1">
      <c r="A71" s="2162">
        <v>22016</v>
      </c>
      <c r="B71" s="480" t="s">
        <v>180</v>
      </c>
      <c r="C71" s="270" t="s">
        <v>2491</v>
      </c>
      <c r="D71" s="1796">
        <v>2021</v>
      </c>
      <c r="E71" s="1181"/>
      <c r="F71" s="278" t="s">
        <v>181</v>
      </c>
      <c r="G71" s="1217">
        <v>84</v>
      </c>
      <c r="H71" s="1010"/>
      <c r="I71" s="270">
        <f>ROUND(H71*G71/G71,2)</f>
        <v>0</v>
      </c>
      <c r="J71" s="438" t="s">
        <v>39</v>
      </c>
      <c r="K71" s="279">
        <v>30.2</v>
      </c>
      <c r="L71" s="272">
        <f>IF(OR(ISBLANK(K71),K71=0,H71=0,ISBLANK(H71)),,ROUND(K71+$L$5,2))</f>
        <v>0</v>
      </c>
      <c r="M71" s="253">
        <f>ROUND(I71*L71,2)</f>
        <v>0</v>
      </c>
      <c r="N71" s="3778">
        <f>ROUND(L71/G71,4)</f>
        <v>0</v>
      </c>
      <c r="O71" s="7"/>
      <c r="P71" s="55"/>
      <c r="Q71" s="55"/>
      <c r="R71" s="55"/>
    </row>
    <row r="72" spans="1:20" ht="15" customHeight="1" thickBot="1">
      <c r="A72" s="1086"/>
      <c r="B72" s="901" t="s">
        <v>1196</v>
      </c>
      <c r="C72" s="1519" t="s">
        <v>65</v>
      </c>
      <c r="D72" s="716"/>
      <c r="E72" s="769"/>
      <c r="F72" s="1067"/>
      <c r="G72" s="1067"/>
      <c r="H72" s="1420"/>
      <c r="I72" s="1351" t="s">
        <v>65</v>
      </c>
      <c r="J72" s="496" t="s">
        <v>65</v>
      </c>
      <c r="K72" s="1499"/>
      <c r="L72" s="417" t="s">
        <v>65</v>
      </c>
      <c r="M72" s="471" t="s">
        <v>65</v>
      </c>
      <c r="N72" s="3793" t="s">
        <v>65</v>
      </c>
      <c r="O72" s="7"/>
      <c r="P72" s="55"/>
      <c r="Q72" s="55"/>
      <c r="R72" s="55"/>
    </row>
    <row r="73" spans="1:20" ht="15" customHeight="1" thickBot="1">
      <c r="A73" s="2162">
        <v>22017</v>
      </c>
      <c r="B73" s="480" t="s">
        <v>180</v>
      </c>
      <c r="C73" s="270" t="s">
        <v>2492</v>
      </c>
      <c r="D73" s="649">
        <v>2020</v>
      </c>
      <c r="E73" s="1181"/>
      <c r="F73" s="278" t="s">
        <v>181</v>
      </c>
      <c r="G73" s="1217">
        <v>84</v>
      </c>
      <c r="H73" s="1010"/>
      <c r="I73" s="270">
        <f>ROUND(H73*G73/G73,2)</f>
        <v>0</v>
      </c>
      <c r="J73" s="438" t="s">
        <v>39</v>
      </c>
      <c r="K73" s="279">
        <v>30.2</v>
      </c>
      <c r="L73" s="272">
        <f>IF(OR(ISBLANK(K73),K73=0,H73=0,ISBLANK(H73)),,ROUND(K73+$L$5,2))</f>
        <v>0</v>
      </c>
      <c r="M73" s="253">
        <f>ROUND(I73*L73,2)</f>
        <v>0</v>
      </c>
      <c r="N73" s="3778">
        <f>ROUND(L73/G73,4)</f>
        <v>0</v>
      </c>
      <c r="O73" s="7"/>
      <c r="P73" s="55"/>
      <c r="Q73" s="55"/>
      <c r="R73" s="55"/>
    </row>
    <row r="74" spans="1:20" ht="15" customHeight="1">
      <c r="A74" s="2162"/>
      <c r="B74" s="438" t="s">
        <v>1982</v>
      </c>
      <c r="C74" s="1092"/>
      <c r="D74" s="1796"/>
      <c r="E74" s="2838"/>
      <c r="F74" s="1447"/>
      <c r="G74" s="5205"/>
      <c r="H74" s="5207"/>
      <c r="I74" s="1119"/>
      <c r="J74" s="1449"/>
      <c r="K74" s="1450"/>
      <c r="L74" s="477"/>
      <c r="M74" s="5206"/>
      <c r="N74" s="3798"/>
      <c r="O74" s="7"/>
      <c r="P74" s="55"/>
      <c r="Q74" s="55"/>
      <c r="R74" s="55"/>
    </row>
    <row r="75" spans="1:20" ht="15" customHeight="1" thickBot="1">
      <c r="A75" s="2161"/>
      <c r="B75" s="466"/>
      <c r="C75" s="341"/>
      <c r="D75" s="727"/>
      <c r="E75" s="2587"/>
      <c r="F75" s="550"/>
      <c r="G75" s="1597"/>
      <c r="H75" s="5188"/>
      <c r="I75" s="565"/>
      <c r="J75" s="1086"/>
      <c r="K75" s="552"/>
      <c r="L75" s="471"/>
      <c r="M75" s="3125"/>
      <c r="N75" s="3802"/>
      <c r="O75" s="7"/>
      <c r="P75" s="55"/>
      <c r="Q75" s="55"/>
      <c r="R75" s="55"/>
      <c r="T75" s="15"/>
    </row>
    <row r="76" spans="1:20" ht="15" customHeight="1" thickBot="1">
      <c r="A76" s="2162">
        <v>22018</v>
      </c>
      <c r="B76" s="4095" t="s">
        <v>3747</v>
      </c>
      <c r="C76" s="2437" t="s">
        <v>4030</v>
      </c>
      <c r="D76" s="3882"/>
      <c r="E76" s="3980"/>
      <c r="F76" s="3938" t="s">
        <v>3757</v>
      </c>
      <c r="G76" s="4481">
        <v>90</v>
      </c>
      <c r="H76" s="5194">
        <f>SUM(H77:H83)</f>
        <v>0</v>
      </c>
      <c r="I76" s="2437">
        <f>ROUND(H76*G76/G76,2)</f>
        <v>0</v>
      </c>
      <c r="J76" s="3770" t="s">
        <v>39</v>
      </c>
      <c r="K76" s="4071">
        <v>27.45</v>
      </c>
      <c r="L76" s="2803">
        <f>IF(OR(ISBLANK(K76),K76=0,H76=0,ISBLANK(H76)),,ROUND(K76+$L$5,2))</f>
        <v>0</v>
      </c>
      <c r="M76" s="4009">
        <f>ROUND(I76*L76,2)</f>
        <v>0</v>
      </c>
      <c r="N76" s="3778">
        <f>ROUND(L76/G76,4)</f>
        <v>0</v>
      </c>
      <c r="O76" s="7"/>
      <c r="P76" s="55"/>
      <c r="Q76" s="55"/>
      <c r="R76" s="55"/>
      <c r="T76" s="15"/>
    </row>
    <row r="77" spans="1:20" ht="15" customHeight="1" thickBot="1">
      <c r="A77" s="2162"/>
      <c r="B77" s="3304" t="s">
        <v>3758</v>
      </c>
      <c r="C77" s="3378" t="s">
        <v>2725</v>
      </c>
      <c r="D77" s="3310" t="s">
        <v>3751</v>
      </c>
      <c r="E77" s="5523"/>
      <c r="F77" s="3378"/>
      <c r="G77" s="3515"/>
      <c r="H77" s="1010"/>
      <c r="I77" s="3378"/>
      <c r="J77" s="3404"/>
      <c r="K77" s="3401"/>
      <c r="L77" s="3408"/>
      <c r="M77" s="3409"/>
      <c r="N77" s="3797"/>
      <c r="O77" s="7"/>
      <c r="P77" s="55"/>
      <c r="Q77" s="55"/>
      <c r="R77" s="55"/>
    </row>
    <row r="78" spans="1:20" ht="15" customHeight="1" thickBot="1">
      <c r="A78" s="2162"/>
      <c r="B78" s="3304" t="s">
        <v>3759</v>
      </c>
      <c r="C78" s="3378" t="s">
        <v>2709</v>
      </c>
      <c r="D78" s="3310" t="s">
        <v>3752</v>
      </c>
      <c r="E78" s="5523"/>
      <c r="F78" s="3378"/>
      <c r="G78" s="3515"/>
      <c r="H78" s="1010"/>
      <c r="I78" s="3378"/>
      <c r="J78" s="3404"/>
      <c r="K78" s="3401"/>
      <c r="L78" s="3408"/>
      <c r="M78" s="3409"/>
      <c r="N78" s="3797"/>
      <c r="O78" s="7"/>
      <c r="P78" s="55"/>
      <c r="Q78" s="55"/>
      <c r="R78" s="55"/>
    </row>
    <row r="79" spans="1:20" ht="15" customHeight="1" thickBot="1">
      <c r="A79" s="2162"/>
      <c r="B79" s="3501" t="s">
        <v>3760</v>
      </c>
      <c r="C79" s="3378" t="s">
        <v>2471</v>
      </c>
      <c r="D79" s="3310" t="s">
        <v>3753</v>
      </c>
      <c r="E79" s="5523"/>
      <c r="F79" s="3378"/>
      <c r="G79" s="3515"/>
      <c r="H79" s="1010"/>
      <c r="I79" s="3378"/>
      <c r="J79" s="3404"/>
      <c r="K79" s="3401"/>
      <c r="L79" s="3408"/>
      <c r="M79" s="3409"/>
      <c r="N79" s="3797"/>
      <c r="O79" s="7"/>
      <c r="P79" s="55"/>
      <c r="Q79" s="55"/>
      <c r="R79" s="55"/>
    </row>
    <row r="80" spans="1:20" ht="15" customHeight="1" thickBot="1">
      <c r="A80" s="2162"/>
      <c r="B80" s="3304"/>
      <c r="C80" s="3378" t="s">
        <v>3748</v>
      </c>
      <c r="D80" s="3310" t="s">
        <v>3754</v>
      </c>
      <c r="E80" s="5523"/>
      <c r="F80" s="3378"/>
      <c r="G80" s="3515"/>
      <c r="H80" s="1010"/>
      <c r="I80" s="3378"/>
      <c r="J80" s="3404"/>
      <c r="K80" s="3401"/>
      <c r="L80" s="3408"/>
      <c r="M80" s="3409"/>
      <c r="N80" s="3797"/>
      <c r="O80" s="7"/>
      <c r="P80" s="55"/>
      <c r="Q80" s="55"/>
      <c r="R80" s="55"/>
    </row>
    <row r="81" spans="1:18" ht="15" customHeight="1" thickBot="1">
      <c r="A81" s="2162"/>
      <c r="B81" s="3304"/>
      <c r="C81" s="1257" t="s">
        <v>4376</v>
      </c>
      <c r="D81" s="3310" t="s">
        <v>4377</v>
      </c>
      <c r="E81" s="5523"/>
      <c r="F81" s="3378"/>
      <c r="G81" s="3515"/>
      <c r="H81" s="1010"/>
      <c r="I81" s="3378"/>
      <c r="J81" s="3404"/>
      <c r="K81" s="3401"/>
      <c r="L81" s="3408"/>
      <c r="M81" s="3409"/>
      <c r="N81" s="3797"/>
      <c r="O81" s="7"/>
      <c r="P81" s="55"/>
      <c r="Q81" s="55"/>
      <c r="R81" s="55"/>
    </row>
    <row r="82" spans="1:18" ht="15" customHeight="1" thickBot="1">
      <c r="A82" s="2162"/>
      <c r="B82" s="3304"/>
      <c r="C82" s="4894" t="s">
        <v>3749</v>
      </c>
      <c r="D82" s="3310" t="s">
        <v>3755</v>
      </c>
      <c r="E82" s="5523"/>
      <c r="F82" s="3378"/>
      <c r="G82" s="3515"/>
      <c r="H82" s="1010"/>
      <c r="I82" s="3378"/>
      <c r="J82" s="3404"/>
      <c r="K82" s="3401"/>
      <c r="L82" s="3408"/>
      <c r="M82" s="3409"/>
      <c r="N82" s="3797"/>
      <c r="O82" s="7"/>
      <c r="P82" s="55"/>
      <c r="Q82" s="55"/>
      <c r="R82" s="55"/>
    </row>
    <row r="83" spans="1:18" ht="15" customHeight="1" thickBot="1">
      <c r="A83" s="1086"/>
      <c r="B83" s="466"/>
      <c r="C83" s="1360" t="s">
        <v>3750</v>
      </c>
      <c r="D83" s="727" t="s">
        <v>3756</v>
      </c>
      <c r="E83" s="4007"/>
      <c r="F83" s="769"/>
      <c r="G83" s="769"/>
      <c r="H83" s="1010"/>
      <c r="I83" s="1351" t="s">
        <v>65</v>
      </c>
      <c r="J83" s="491" t="s">
        <v>65</v>
      </c>
      <c r="K83" s="1352"/>
      <c r="L83" s="492" t="s">
        <v>65</v>
      </c>
      <c r="M83" s="492" t="s">
        <v>65</v>
      </c>
      <c r="N83" s="3892" t="s">
        <v>65</v>
      </c>
      <c r="O83" s="7"/>
      <c r="P83" s="55"/>
      <c r="Q83" s="55"/>
      <c r="R83" s="55"/>
    </row>
    <row r="84" spans="1:18" ht="15" customHeight="1" thickBot="1">
      <c r="A84" s="2227">
        <v>22019</v>
      </c>
      <c r="B84" s="478" t="s">
        <v>1060</v>
      </c>
      <c r="C84" s="420" t="s">
        <v>1323</v>
      </c>
      <c r="D84" s="649"/>
      <c r="E84" s="1500"/>
      <c r="F84" s="420" t="s">
        <v>1061</v>
      </c>
      <c r="G84" s="1398">
        <v>48</v>
      </c>
      <c r="H84" s="5633">
        <f>SUM(H85:H88)</f>
        <v>0</v>
      </c>
      <c r="I84" s="262">
        <f>ROUND(H84*G84/G84,2)</f>
        <v>0</v>
      </c>
      <c r="J84" s="1213" t="s">
        <v>39</v>
      </c>
      <c r="K84" s="368" t="s">
        <v>4381</v>
      </c>
      <c r="L84" s="1299">
        <f>IF(OR(ISBLANK(K84),K84=0,H84=0,ISBLANK(H84)),,ROUND(K84+$L$5,2))</f>
        <v>0</v>
      </c>
      <c r="M84" s="515">
        <f>ROUND(I84*L84,2)</f>
        <v>0</v>
      </c>
      <c r="N84" s="3805">
        <f>ROUND(L84/G84,4)</f>
        <v>0</v>
      </c>
      <c r="O84" s="7"/>
      <c r="P84" s="55"/>
      <c r="Q84" s="55"/>
      <c r="R84" s="55"/>
    </row>
    <row r="85" spans="1:18" ht="15" customHeight="1" thickBot="1">
      <c r="A85" s="1449"/>
      <c r="B85" s="438" t="s">
        <v>1324</v>
      </c>
      <c r="C85" s="278" t="s">
        <v>2471</v>
      </c>
      <c r="D85" s="5525">
        <v>882193005112</v>
      </c>
      <c r="E85" s="1223"/>
      <c r="F85" s="278"/>
      <c r="G85" s="1075"/>
      <c r="H85" s="1010"/>
      <c r="I85" s="278"/>
      <c r="J85" s="438"/>
      <c r="K85" s="1436"/>
      <c r="L85" s="1437"/>
      <c r="M85" s="1438"/>
      <c r="N85" s="3915"/>
      <c r="O85" s="7"/>
      <c r="P85" s="55"/>
      <c r="Q85" s="55"/>
      <c r="R85" s="55"/>
    </row>
    <row r="86" spans="1:18" ht="15" customHeight="1" thickBot="1">
      <c r="A86" s="1449"/>
      <c r="B86" s="3404"/>
      <c r="C86" s="482" t="s">
        <v>2493</v>
      </c>
      <c r="D86" s="5524">
        <v>882193005129</v>
      </c>
      <c r="E86" s="1495"/>
      <c r="F86" s="3378"/>
      <c r="G86" s="3515"/>
      <c r="H86" s="1010"/>
      <c r="I86" s="3378"/>
      <c r="J86" s="3404"/>
      <c r="K86" s="4332"/>
      <c r="L86" s="4333"/>
      <c r="M86" s="4334"/>
      <c r="N86" s="4193"/>
      <c r="O86" s="7"/>
      <c r="P86" s="55"/>
      <c r="Q86" s="55"/>
      <c r="R86" s="55"/>
    </row>
    <row r="87" spans="1:18" ht="15" customHeight="1" thickBot="1">
      <c r="A87" s="1449"/>
      <c r="B87" s="959"/>
      <c r="C87" s="3378" t="s">
        <v>2494</v>
      </c>
      <c r="D87" s="5524">
        <v>882193005136</v>
      </c>
      <c r="E87" s="1495"/>
      <c r="F87" s="482"/>
      <c r="G87" s="1089"/>
      <c r="H87" s="1010"/>
      <c r="I87" s="482"/>
      <c r="J87" s="959"/>
      <c r="K87" s="1501"/>
      <c r="L87" s="1502"/>
      <c r="M87" s="744"/>
      <c r="N87" s="3917"/>
      <c r="O87" s="7"/>
      <c r="P87" s="55"/>
      <c r="Q87" s="55"/>
      <c r="R87" s="55"/>
    </row>
    <row r="88" spans="1:18" ht="15" customHeight="1" thickBot="1">
      <c r="A88" s="1746"/>
      <c r="B88" s="218"/>
      <c r="C88" s="425" t="s">
        <v>2495</v>
      </c>
      <c r="D88" s="5178">
        <v>882193005549</v>
      </c>
      <c r="E88" s="1484"/>
      <c r="F88" s="536"/>
      <c r="G88" s="1094"/>
      <c r="H88" s="1010"/>
      <c r="I88" s="536"/>
      <c r="J88" s="901"/>
      <c r="K88" s="1409"/>
      <c r="L88" s="1410"/>
      <c r="M88" s="738"/>
      <c r="N88" s="3899"/>
      <c r="O88" s="7"/>
      <c r="P88" s="55"/>
      <c r="Q88" s="55"/>
      <c r="R88" s="55"/>
    </row>
    <row r="89" spans="1:18" ht="15" customHeight="1" thickBot="1">
      <c r="A89" s="2227">
        <v>22020</v>
      </c>
      <c r="B89" s="221" t="s">
        <v>1326</v>
      </c>
      <c r="C89" s="1397" t="s">
        <v>4086</v>
      </c>
      <c r="D89" s="4092"/>
      <c r="E89" s="1223"/>
      <c r="F89" s="420" t="s">
        <v>1327</v>
      </c>
      <c r="G89" s="1130">
        <v>96</v>
      </c>
      <c r="H89" s="1010">
        <v>100</v>
      </c>
      <c r="I89" s="262">
        <f>ROUND(H89*G89/G89,2)</f>
        <v>100</v>
      </c>
      <c r="J89" s="1213" t="s">
        <v>39</v>
      </c>
      <c r="K89" s="368">
        <v>29.4</v>
      </c>
      <c r="L89" s="1299">
        <f>IF(OR(ISBLANK(K89),K89=0,H89=0,ISBLANK(H89)),,ROUND(K89+$L$5,2))</f>
        <v>29.4</v>
      </c>
      <c r="M89" s="515">
        <f>ROUND(I89*L89,2)</f>
        <v>2940</v>
      </c>
      <c r="N89" s="3805">
        <f>ROUND(L89/G89,4)</f>
        <v>0.30630000000000002</v>
      </c>
      <c r="O89" s="7"/>
      <c r="P89" s="55"/>
      <c r="Q89" s="55"/>
      <c r="R89" s="55"/>
    </row>
    <row r="90" spans="1:18" ht="15" customHeight="1">
      <c r="A90" s="1449"/>
      <c r="B90" s="438" t="s">
        <v>1980</v>
      </c>
      <c r="C90" s="298" t="s">
        <v>4073</v>
      </c>
      <c r="D90" s="4092">
        <v>48441</v>
      </c>
      <c r="E90" s="1224"/>
      <c r="F90" s="278"/>
      <c r="G90" s="1217"/>
      <c r="H90" s="1522"/>
      <c r="I90" s="270"/>
      <c r="J90" s="760"/>
      <c r="K90" s="1436"/>
      <c r="L90" s="1503"/>
      <c r="M90" s="1438"/>
      <c r="N90" s="3915"/>
      <c r="O90" s="7"/>
      <c r="P90" s="55"/>
      <c r="Q90" s="55"/>
      <c r="R90" s="55"/>
    </row>
    <row r="91" spans="1:18" ht="15" customHeight="1" thickBot="1">
      <c r="A91" s="1449"/>
      <c r="B91" s="217" t="s">
        <v>1981</v>
      </c>
      <c r="C91" s="298" t="s">
        <v>4074</v>
      </c>
      <c r="D91" s="4092">
        <v>48443</v>
      </c>
      <c r="E91" s="1147"/>
      <c r="F91" s="274"/>
      <c r="G91" s="1504"/>
      <c r="H91" s="940"/>
      <c r="I91" s="463"/>
      <c r="J91" s="522"/>
      <c r="K91" s="1404"/>
      <c r="L91" s="1505"/>
      <c r="M91" s="464"/>
      <c r="N91" s="3898"/>
      <c r="O91" s="7"/>
      <c r="P91" s="55"/>
      <c r="Q91" s="55"/>
      <c r="R91" s="55"/>
    </row>
    <row r="92" spans="1:18" ht="15" customHeight="1" thickBot="1">
      <c r="A92" s="1449"/>
      <c r="B92" s="3770"/>
      <c r="C92" s="5491" t="s">
        <v>4075</v>
      </c>
      <c r="D92" s="4092">
        <v>48445</v>
      </c>
      <c r="E92" s="5586"/>
      <c r="F92" s="4912"/>
      <c r="G92" s="5587"/>
      <c r="H92" s="5840"/>
      <c r="I92" s="5276"/>
      <c r="J92" s="5489"/>
      <c r="K92" s="5588"/>
      <c r="L92" s="5589"/>
      <c r="M92" s="5313"/>
      <c r="N92" s="4193"/>
      <c r="O92" s="7"/>
      <c r="P92" s="55"/>
      <c r="Q92" s="55"/>
      <c r="R92" s="55"/>
    </row>
    <row r="93" spans="1:18" ht="15" customHeight="1">
      <c r="A93" s="1449"/>
      <c r="B93" s="3770"/>
      <c r="C93" s="5491" t="s">
        <v>4087</v>
      </c>
      <c r="D93" s="4092"/>
      <c r="E93" s="5586"/>
      <c r="F93" s="4912"/>
      <c r="G93" s="5587"/>
      <c r="H93" s="1435"/>
      <c r="I93" s="5276"/>
      <c r="J93" s="5489"/>
      <c r="K93" s="5588"/>
      <c r="L93" s="5589"/>
      <c r="M93" s="5313"/>
      <c r="N93" s="4193"/>
      <c r="O93" s="7"/>
      <c r="P93" s="55"/>
      <c r="Q93" s="55"/>
      <c r="R93" s="55"/>
    </row>
    <row r="94" spans="1:18" ht="15" customHeight="1">
      <c r="A94" s="1449"/>
      <c r="B94" s="3770"/>
      <c r="C94" s="5491" t="s">
        <v>4076</v>
      </c>
      <c r="D94" s="4092">
        <v>48450</v>
      </c>
      <c r="E94" s="5586"/>
      <c r="F94" s="4912"/>
      <c r="G94" s="5587"/>
      <c r="H94" s="1435"/>
      <c r="I94" s="5276"/>
      <c r="J94" s="5489"/>
      <c r="K94" s="5588"/>
      <c r="L94" s="5589"/>
      <c r="M94" s="5313"/>
      <c r="N94" s="4193"/>
      <c r="O94" s="7"/>
      <c r="P94" s="55"/>
      <c r="Q94" s="55"/>
      <c r="R94" s="55"/>
    </row>
    <row r="95" spans="1:18" ht="15" customHeight="1">
      <c r="A95" s="1449"/>
      <c r="B95" s="3770"/>
      <c r="C95" s="5491" t="s">
        <v>4073</v>
      </c>
      <c r="D95" s="4092">
        <v>48451</v>
      </c>
      <c r="E95" s="5586"/>
      <c r="F95" s="4912"/>
      <c r="G95" s="5587"/>
      <c r="H95" s="1435"/>
      <c r="I95" s="5276"/>
      <c r="J95" s="5489"/>
      <c r="K95" s="5588"/>
      <c r="L95" s="5589"/>
      <c r="M95" s="5313"/>
      <c r="N95" s="4193"/>
      <c r="O95" s="7"/>
      <c r="P95" s="55"/>
      <c r="Q95" s="55"/>
      <c r="R95" s="55"/>
    </row>
    <row r="96" spans="1:18" ht="15" customHeight="1">
      <c r="A96" s="1449"/>
      <c r="B96" s="3770"/>
      <c r="C96" s="5491" t="s">
        <v>4077</v>
      </c>
      <c r="D96" s="4092">
        <v>48452</v>
      </c>
      <c r="E96" s="5586"/>
      <c r="F96" s="4912"/>
      <c r="G96" s="5587"/>
      <c r="H96" s="1435"/>
      <c r="I96" s="5276"/>
      <c r="J96" s="5489"/>
      <c r="K96" s="5588"/>
      <c r="L96" s="5589"/>
      <c r="M96" s="5313"/>
      <c r="N96" s="4193"/>
      <c r="O96" s="7"/>
      <c r="P96" s="55"/>
      <c r="Q96" s="55"/>
      <c r="R96" s="55"/>
    </row>
    <row r="97" spans="1:18" ht="15" customHeight="1">
      <c r="A97" s="1449"/>
      <c r="B97" s="3770"/>
      <c r="C97" s="5491" t="s">
        <v>4078</v>
      </c>
      <c r="D97" s="4092">
        <v>48453</v>
      </c>
      <c r="E97" s="5586"/>
      <c r="F97" s="4912"/>
      <c r="G97" s="5587"/>
      <c r="H97" s="1435"/>
      <c r="I97" s="5276"/>
      <c r="J97" s="5489"/>
      <c r="K97" s="5588"/>
      <c r="L97" s="5589"/>
      <c r="M97" s="5313"/>
      <c r="N97" s="4193"/>
      <c r="O97" s="7"/>
      <c r="P97" s="55"/>
      <c r="Q97" s="55"/>
      <c r="R97" s="55"/>
    </row>
    <row r="98" spans="1:18" ht="15" customHeight="1">
      <c r="A98" s="1449"/>
      <c r="B98" s="3770"/>
      <c r="C98" s="5491" t="s">
        <v>4088</v>
      </c>
      <c r="D98" s="4092"/>
      <c r="E98" s="5586"/>
      <c r="F98" s="4912"/>
      <c r="G98" s="5587"/>
      <c r="H98" s="1435"/>
      <c r="I98" s="5276"/>
      <c r="J98" s="5489"/>
      <c r="K98" s="5588"/>
      <c r="L98" s="5589"/>
      <c r="M98" s="5313"/>
      <c r="N98" s="4193"/>
      <c r="O98" s="7"/>
      <c r="P98" s="55"/>
      <c r="Q98" s="55"/>
      <c r="R98" s="55"/>
    </row>
    <row r="99" spans="1:18" ht="15" customHeight="1">
      <c r="A99" s="1449"/>
      <c r="B99" s="3770"/>
      <c r="C99" s="5491" t="s">
        <v>4079</v>
      </c>
      <c r="D99" s="4092">
        <v>41511</v>
      </c>
      <c r="E99" s="5586"/>
      <c r="F99" s="4912"/>
      <c r="G99" s="5587"/>
      <c r="H99" s="1435"/>
      <c r="I99" s="5276"/>
      <c r="J99" s="5489"/>
      <c r="K99" s="5588"/>
      <c r="L99" s="5589"/>
      <c r="M99" s="5313"/>
      <c r="N99" s="4193"/>
      <c r="O99" s="7"/>
      <c r="P99" s="55"/>
      <c r="Q99" s="55"/>
      <c r="R99" s="55"/>
    </row>
    <row r="100" spans="1:18" ht="15" customHeight="1">
      <c r="A100" s="1449"/>
      <c r="B100" s="3770"/>
      <c r="C100" s="5491" t="s">
        <v>4080</v>
      </c>
      <c r="D100" s="4092">
        <v>41506</v>
      </c>
      <c r="E100" s="5586"/>
      <c r="F100" s="4912"/>
      <c r="G100" s="5587"/>
      <c r="H100" s="1435"/>
      <c r="I100" s="5276"/>
      <c r="J100" s="5489"/>
      <c r="K100" s="5588"/>
      <c r="L100" s="5589"/>
      <c r="M100" s="5313"/>
      <c r="N100" s="4193"/>
      <c r="O100" s="7"/>
      <c r="P100" s="55"/>
      <c r="Q100" s="55"/>
      <c r="R100" s="55"/>
    </row>
    <row r="101" spans="1:18" ht="15" customHeight="1">
      <c r="A101" s="1449"/>
      <c r="B101" s="3770"/>
      <c r="C101" s="5491" t="s">
        <v>4081</v>
      </c>
      <c r="D101" s="4092">
        <v>41507</v>
      </c>
      <c r="E101" s="5586"/>
      <c r="F101" s="4912"/>
      <c r="G101" s="5587"/>
      <c r="H101" s="1435"/>
      <c r="I101" s="5276"/>
      <c r="J101" s="5489"/>
      <c r="K101" s="5588"/>
      <c r="L101" s="5589"/>
      <c r="M101" s="5313"/>
      <c r="N101" s="4193"/>
      <c r="O101" s="7"/>
      <c r="P101" s="55"/>
      <c r="Q101" s="55"/>
      <c r="R101" s="55"/>
    </row>
    <row r="102" spans="1:18" ht="15" customHeight="1">
      <c r="A102" s="1449"/>
      <c r="B102" s="3770"/>
      <c r="C102" s="5491" t="s">
        <v>4082</v>
      </c>
      <c r="D102" s="4092">
        <v>41502</v>
      </c>
      <c r="E102" s="5586"/>
      <c r="F102" s="4912"/>
      <c r="G102" s="5587"/>
      <c r="H102" s="1435"/>
      <c r="I102" s="5276"/>
      <c r="J102" s="5489"/>
      <c r="K102" s="5588"/>
      <c r="L102" s="5589"/>
      <c r="M102" s="5313"/>
      <c r="N102" s="4193"/>
      <c r="O102" s="7"/>
      <c r="P102" s="55"/>
      <c r="Q102" s="55"/>
      <c r="R102" s="55"/>
    </row>
    <row r="103" spans="1:18" ht="15" customHeight="1">
      <c r="A103" s="1449"/>
      <c r="B103" s="3770"/>
      <c r="C103" s="5491" t="s">
        <v>4083</v>
      </c>
      <c r="D103" s="4092">
        <v>41503</v>
      </c>
      <c r="E103" s="5586"/>
      <c r="F103" s="4912"/>
      <c r="G103" s="5587"/>
      <c r="H103" s="1435"/>
      <c r="I103" s="5276"/>
      <c r="J103" s="5489"/>
      <c r="K103" s="5588"/>
      <c r="L103" s="5589"/>
      <c r="M103" s="5313"/>
      <c r="N103" s="4193"/>
      <c r="O103" s="7"/>
      <c r="P103" s="55"/>
      <c r="Q103" s="55"/>
      <c r="R103" s="55"/>
    </row>
    <row r="104" spans="1:18" ht="15" customHeight="1">
      <c r="A104" s="1449"/>
      <c r="B104" s="438"/>
      <c r="C104" s="298" t="s">
        <v>4084</v>
      </c>
      <c r="D104" s="4092">
        <v>41504</v>
      </c>
      <c r="E104" s="1147"/>
      <c r="F104" s="274"/>
      <c r="G104" s="1504"/>
      <c r="H104" s="940"/>
      <c r="I104" s="463"/>
      <c r="J104" s="522"/>
      <c r="K104" s="1404"/>
      <c r="L104" s="1505"/>
      <c r="M104" s="464"/>
      <c r="N104" s="3898"/>
      <c r="O104" s="7"/>
      <c r="P104" s="55"/>
      <c r="Q104" s="55"/>
      <c r="R104" s="55"/>
    </row>
    <row r="105" spans="1:18" ht="15" customHeight="1">
      <c r="A105" s="1449"/>
      <c r="B105" s="438"/>
      <c r="C105" s="1105" t="s">
        <v>4085</v>
      </c>
      <c r="D105" s="4092">
        <v>41505</v>
      </c>
      <c r="E105" s="1224"/>
      <c r="F105" s="278"/>
      <c r="G105" s="1217"/>
      <c r="H105" s="940"/>
      <c r="I105" s="270"/>
      <c r="J105" s="760"/>
      <c r="K105" s="1436"/>
      <c r="L105" s="1503"/>
      <c r="M105" s="1438"/>
      <c r="N105" s="3915"/>
      <c r="O105" s="7"/>
      <c r="P105" s="55"/>
      <c r="Q105" s="55"/>
      <c r="R105" s="55"/>
    </row>
    <row r="106" spans="1:18" ht="15" customHeight="1" thickBot="1">
      <c r="A106" s="1086"/>
      <c r="B106" s="466"/>
      <c r="C106" s="1506"/>
      <c r="D106" s="1660"/>
      <c r="E106" s="1507"/>
      <c r="F106" s="425"/>
      <c r="G106" s="1094"/>
      <c r="H106" s="1523"/>
      <c r="I106" s="536"/>
      <c r="J106" s="729"/>
      <c r="K106" s="1508"/>
      <c r="L106" s="1509"/>
      <c r="M106" s="1510"/>
      <c r="N106" s="3916"/>
      <c r="O106" s="7"/>
      <c r="P106" s="55"/>
      <c r="Q106" s="55"/>
      <c r="R106" s="55"/>
    </row>
    <row r="107" spans="1:18" ht="15" customHeight="1" thickBot="1">
      <c r="A107" s="2159">
        <v>22021</v>
      </c>
      <c r="B107" s="1537" t="s">
        <v>1985</v>
      </c>
      <c r="C107" s="482" t="s">
        <v>1984</v>
      </c>
      <c r="D107" s="4092"/>
      <c r="E107" s="1111"/>
      <c r="F107" s="482" t="s">
        <v>1168</v>
      </c>
      <c r="G107" s="1511">
        <v>60</v>
      </c>
      <c r="H107" s="1011">
        <v>150</v>
      </c>
      <c r="I107" s="270">
        <f>ROUND(H107*G107/G107,2)</f>
        <v>150</v>
      </c>
      <c r="J107" s="438" t="s">
        <v>39</v>
      </c>
      <c r="K107" s="279">
        <v>21</v>
      </c>
      <c r="L107" s="272">
        <f>IF(OR(ISBLANK(K107),K107=0,H107=0,ISBLANK(H107)),,ROUND(K107+$L$5,2))</f>
        <v>21</v>
      </c>
      <c r="M107" s="253">
        <f>ROUND(I107*L107,2)</f>
        <v>3150</v>
      </c>
      <c r="N107" s="3778">
        <f>ROUND(L107/G107,4)</f>
        <v>0.35</v>
      </c>
      <c r="O107" s="7"/>
      <c r="P107" s="55"/>
      <c r="Q107" s="55"/>
      <c r="R107" s="55"/>
    </row>
    <row r="108" spans="1:18" ht="15" customHeight="1">
      <c r="A108" s="1449"/>
      <c r="B108" s="217" t="s">
        <v>1986</v>
      </c>
      <c r="C108" s="298" t="s">
        <v>2496</v>
      </c>
      <c r="D108" s="4092" t="s">
        <v>2497</v>
      </c>
      <c r="E108" s="1223"/>
      <c r="F108" s="274"/>
      <c r="G108" s="1090"/>
      <c r="H108" s="940"/>
      <c r="I108" s="1092"/>
      <c r="J108" s="1127"/>
      <c r="K108" s="1501"/>
      <c r="L108" s="1502"/>
      <c r="M108" s="744"/>
      <c r="N108" s="3917"/>
      <c r="O108" s="7"/>
      <c r="P108" s="55"/>
      <c r="Q108" s="55"/>
      <c r="R108" s="55"/>
    </row>
    <row r="109" spans="1:18" ht="15" customHeight="1">
      <c r="A109" s="1449"/>
      <c r="B109" s="217" t="s">
        <v>1987</v>
      </c>
      <c r="C109" s="298" t="s">
        <v>2498</v>
      </c>
      <c r="D109" s="4092" t="s">
        <v>2499</v>
      </c>
      <c r="E109" s="1223"/>
      <c r="F109" s="274"/>
      <c r="G109" s="1090"/>
      <c r="H109" s="940"/>
      <c r="I109" s="274"/>
      <c r="J109" s="522"/>
      <c r="K109" s="1404"/>
      <c r="L109" s="1405"/>
      <c r="M109" s="464"/>
      <c r="N109" s="3898"/>
      <c r="O109" s="7"/>
      <c r="P109" s="55"/>
      <c r="Q109" s="55"/>
      <c r="R109" s="55"/>
    </row>
    <row r="110" spans="1:18" ht="15" customHeight="1">
      <c r="A110" s="1449"/>
      <c r="B110" s="219"/>
      <c r="C110" s="1274" t="s">
        <v>2500</v>
      </c>
      <c r="D110" s="4092">
        <v>13001</v>
      </c>
      <c r="E110" s="1530"/>
      <c r="F110" s="1265"/>
      <c r="G110" s="1531"/>
      <c r="H110" s="940"/>
      <c r="I110" s="1265"/>
      <c r="J110" s="1255"/>
      <c r="K110" s="1538"/>
      <c r="L110" s="1539"/>
      <c r="M110" s="819"/>
      <c r="N110" s="3898"/>
      <c r="O110" s="7"/>
      <c r="P110" s="55"/>
      <c r="Q110" s="55"/>
      <c r="R110" s="55"/>
    </row>
    <row r="111" spans="1:18" ht="15" customHeight="1">
      <c r="A111" s="1449"/>
      <c r="B111" s="4331"/>
      <c r="C111" s="1274" t="s">
        <v>3634</v>
      </c>
      <c r="D111" s="4092">
        <v>13009</v>
      </c>
      <c r="E111" s="1530"/>
      <c r="F111" s="1265"/>
      <c r="G111" s="1531"/>
      <c r="H111" s="940"/>
      <c r="I111" s="1265"/>
      <c r="J111" s="1255"/>
      <c r="K111" s="1538"/>
      <c r="L111" s="1539"/>
      <c r="M111" s="819"/>
      <c r="N111" s="3898"/>
      <c r="O111" s="7"/>
      <c r="P111" s="55"/>
      <c r="Q111" s="55"/>
      <c r="R111" s="55"/>
    </row>
    <row r="112" spans="1:18" ht="15" customHeight="1">
      <c r="A112" s="1449"/>
      <c r="B112" s="219"/>
      <c r="C112" s="1274" t="s">
        <v>2501</v>
      </c>
      <c r="D112" s="4092">
        <v>13007</v>
      </c>
      <c r="E112" s="1530"/>
      <c r="F112" s="1265"/>
      <c r="G112" s="1531"/>
      <c r="H112" s="940"/>
      <c r="I112" s="1265"/>
      <c r="J112" s="1255"/>
      <c r="K112" s="1538"/>
      <c r="L112" s="1539"/>
      <c r="M112" s="819"/>
      <c r="N112" s="3898"/>
      <c r="O112" s="7"/>
      <c r="P112" s="55"/>
      <c r="Q112" s="55"/>
      <c r="R112" s="55"/>
    </row>
    <row r="113" spans="1:25" ht="15" customHeight="1" thickBot="1">
      <c r="A113" s="1086"/>
      <c r="B113" s="466"/>
      <c r="C113" s="1506" t="s">
        <v>65</v>
      </c>
      <c r="D113" s="5179"/>
      <c r="E113" s="1507"/>
      <c r="F113" s="425"/>
      <c r="G113" s="1156"/>
      <c r="H113" s="728"/>
      <c r="I113" s="341"/>
      <c r="J113" s="729"/>
      <c r="K113" s="1508"/>
      <c r="L113" s="1555"/>
      <c r="M113" s="1510"/>
      <c r="N113" s="3916"/>
      <c r="O113" s="7"/>
      <c r="P113" s="55"/>
      <c r="Q113" s="55"/>
      <c r="R113" s="55"/>
    </row>
    <row r="114" spans="1:25" ht="15" customHeight="1" thickBot="1">
      <c r="A114" s="2159">
        <v>22022</v>
      </c>
      <c r="B114" s="1537" t="s">
        <v>2216</v>
      </c>
      <c r="C114" s="482" t="s">
        <v>2502</v>
      </c>
      <c r="D114" s="4386">
        <v>10502</v>
      </c>
      <c r="E114" s="1487"/>
      <c r="F114" s="482" t="s">
        <v>2218</v>
      </c>
      <c r="G114" s="1511">
        <v>124</v>
      </c>
      <c r="H114" s="1524"/>
      <c r="I114" s="270">
        <f>ROUND(H114*G114/G114,2)</f>
        <v>0</v>
      </c>
      <c r="J114" s="438" t="s">
        <v>39</v>
      </c>
      <c r="K114" s="279" t="s">
        <v>4381</v>
      </c>
      <c r="L114" s="272">
        <f>IF(OR(ISBLANK(K114),K114=0,H114=0,ISBLANK(H114)),,ROUND(K114+$L$5,2))</f>
        <v>0</v>
      </c>
      <c r="M114" s="253">
        <f>ROUND(I114*L114,2)</f>
        <v>0</v>
      </c>
      <c r="N114" s="3778">
        <f>ROUND(L114/G114,4)</f>
        <v>0</v>
      </c>
      <c r="O114" s="7"/>
      <c r="P114" s="55"/>
      <c r="Q114" s="55"/>
      <c r="R114" s="55"/>
    </row>
    <row r="115" spans="1:25" ht="15" customHeight="1" thickBot="1">
      <c r="A115" s="1086"/>
      <c r="B115" s="901" t="s">
        <v>2217</v>
      </c>
      <c r="C115" s="495" t="s">
        <v>65</v>
      </c>
      <c r="D115" s="1653"/>
      <c r="E115" s="1225"/>
      <c r="F115" s="536"/>
      <c r="G115" s="1094"/>
      <c r="H115" s="728"/>
      <c r="I115" s="341"/>
      <c r="J115" s="729"/>
      <c r="K115" s="1508"/>
      <c r="L115" s="1555"/>
      <c r="M115" s="1510"/>
      <c r="N115" s="3916"/>
      <c r="O115" s="7"/>
      <c r="P115" s="55"/>
      <c r="Q115" s="55"/>
      <c r="R115" s="55"/>
    </row>
    <row r="116" spans="1:25" ht="15" customHeight="1" thickBot="1">
      <c r="A116" s="2159">
        <v>22023</v>
      </c>
      <c r="B116" s="1537" t="s">
        <v>3873</v>
      </c>
      <c r="C116" s="482" t="s">
        <v>3866</v>
      </c>
      <c r="D116" s="4386"/>
      <c r="E116" s="1111"/>
      <c r="F116" s="482" t="s">
        <v>3875</v>
      </c>
      <c r="G116" s="1511">
        <v>36</v>
      </c>
      <c r="H116" s="5348">
        <f>SUM(H117:H119)</f>
        <v>0</v>
      </c>
      <c r="I116" s="270">
        <f>ROUND(H116*G116/G116,2)</f>
        <v>0</v>
      </c>
      <c r="J116" s="438" t="s">
        <v>39</v>
      </c>
      <c r="K116" s="279">
        <v>14.04</v>
      </c>
      <c r="L116" s="272">
        <f>IF(OR(ISBLANK(K116),K116=0,H116=0,ISBLANK(H116)),,ROUND(K116+$L$5,2))</f>
        <v>0</v>
      </c>
      <c r="M116" s="253">
        <f>ROUND(I116*L116,2)</f>
        <v>0</v>
      </c>
      <c r="N116" s="3778">
        <f>ROUND(L116/G116,4)</f>
        <v>0</v>
      </c>
      <c r="O116" s="7"/>
      <c r="P116" s="55"/>
      <c r="Q116" s="55"/>
      <c r="R116" s="55"/>
    </row>
    <row r="117" spans="1:25" ht="15" customHeight="1" thickBot="1">
      <c r="A117" s="1449"/>
      <c r="B117" s="3404" t="s">
        <v>3874</v>
      </c>
      <c r="C117" s="3379" t="s">
        <v>3870</v>
      </c>
      <c r="D117" s="5347" t="s">
        <v>3867</v>
      </c>
      <c r="E117" s="3508"/>
      <c r="F117" s="3378"/>
      <c r="G117" s="3515"/>
      <c r="H117" s="1011"/>
      <c r="I117" s="2437"/>
      <c r="J117" s="3770"/>
      <c r="K117" s="5344"/>
      <c r="L117" s="5391"/>
      <c r="M117" s="5392"/>
      <c r="N117" s="3915"/>
      <c r="O117" s="7"/>
      <c r="P117" s="55"/>
      <c r="Q117" s="55"/>
      <c r="R117" s="55"/>
    </row>
    <row r="118" spans="1:25" ht="15" customHeight="1" thickBot="1">
      <c r="A118" s="1449"/>
      <c r="B118" s="3390" t="s">
        <v>3760</v>
      </c>
      <c r="C118" s="3379" t="s">
        <v>3871</v>
      </c>
      <c r="D118" s="5347" t="s">
        <v>3868</v>
      </c>
      <c r="E118" s="3508"/>
      <c r="F118" s="3378"/>
      <c r="G118" s="3515"/>
      <c r="H118" s="1011"/>
      <c r="I118" s="2437"/>
      <c r="J118" s="3770"/>
      <c r="K118" s="5344"/>
      <c r="L118" s="5391"/>
      <c r="M118" s="5392"/>
      <c r="N118" s="3915"/>
      <c r="O118" s="7"/>
      <c r="P118" s="55"/>
      <c r="Q118" s="55"/>
      <c r="R118" s="55"/>
    </row>
    <row r="119" spans="1:25" ht="15" customHeight="1" thickBot="1">
      <c r="A119" s="1086"/>
      <c r="B119" s="218" t="s">
        <v>1056</v>
      </c>
      <c r="C119" s="495" t="s">
        <v>3872</v>
      </c>
      <c r="D119" s="5757" t="s">
        <v>3869</v>
      </c>
      <c r="E119" s="1484"/>
      <c r="F119" s="536"/>
      <c r="G119" s="1094"/>
      <c r="H119" s="1011"/>
      <c r="I119" s="341"/>
      <c r="J119" s="466"/>
      <c r="K119" s="1508"/>
      <c r="L119" s="1555"/>
      <c r="M119" s="1510"/>
      <c r="N119" s="3916"/>
      <c r="O119" s="5760"/>
      <c r="P119" s="3966"/>
      <c r="Q119" s="3966"/>
      <c r="R119" s="3966"/>
      <c r="S119" s="3966"/>
      <c r="T119" s="3966"/>
      <c r="U119" s="3966"/>
      <c r="V119" s="3966"/>
      <c r="W119" s="3966"/>
      <c r="X119" s="3966"/>
      <c r="Y119" s="21"/>
    </row>
    <row r="120" spans="1:25" ht="15" customHeight="1" thickBot="1">
      <c r="A120" s="2159">
        <v>22024</v>
      </c>
      <c r="B120" s="221" t="s">
        <v>4318</v>
      </c>
      <c r="C120" s="482" t="s">
        <v>3255</v>
      </c>
      <c r="D120" s="4386"/>
      <c r="E120" s="1111"/>
      <c r="F120" s="1111" t="s">
        <v>4322</v>
      </c>
      <c r="G120" s="1511">
        <v>144</v>
      </c>
      <c r="H120" s="5840">
        <f>SUM(H121:H123)</f>
        <v>0</v>
      </c>
      <c r="I120" s="270">
        <f>ROUND(H120*G120/G120,2)</f>
        <v>0</v>
      </c>
      <c r="J120" s="438" t="s">
        <v>39</v>
      </c>
      <c r="K120" s="279">
        <v>32</v>
      </c>
      <c r="L120" s="272">
        <f>IF(OR(ISBLANK(K120),K120=0,H120=0,ISBLANK(H120)),,ROUND(K120+$L$5,2))</f>
        <v>0</v>
      </c>
      <c r="M120" s="253">
        <f>ROUND(I120*L120,2)</f>
        <v>0</v>
      </c>
      <c r="N120" s="3778">
        <f>ROUND(L120/G120,4)</f>
        <v>0</v>
      </c>
      <c r="O120" s="5764"/>
      <c r="P120" s="2836"/>
      <c r="Q120" s="2836"/>
      <c r="R120" s="2836"/>
      <c r="S120" s="2836"/>
      <c r="T120" s="2836"/>
      <c r="U120" s="2836"/>
      <c r="V120" s="2836"/>
      <c r="W120" s="2836"/>
      <c r="X120" s="2836"/>
      <c r="Y120" s="3561"/>
    </row>
    <row r="121" spans="1:25" ht="15" customHeight="1" thickBot="1">
      <c r="A121" s="1449"/>
      <c r="B121" s="3023" t="s">
        <v>4323</v>
      </c>
      <c r="C121" s="5491" t="s">
        <v>4325</v>
      </c>
      <c r="D121" s="5756" t="s">
        <v>4319</v>
      </c>
      <c r="E121" s="3508"/>
      <c r="F121" s="4912"/>
      <c r="G121" s="4913"/>
      <c r="H121" s="1011"/>
      <c r="I121" s="2437"/>
      <c r="J121" s="2975"/>
      <c r="K121" s="5588"/>
      <c r="L121" s="5391"/>
      <c r="M121" s="5392"/>
      <c r="N121" s="3915"/>
      <c r="O121" s="5756" t="s">
        <v>4319</v>
      </c>
      <c r="P121" s="1111" t="s">
        <v>4322</v>
      </c>
      <c r="Q121" s="5309">
        <v>144</v>
      </c>
      <c r="R121" s="3311">
        <v>28.86</v>
      </c>
      <c r="S121" s="3770">
        <v>9.4499999999999993</v>
      </c>
      <c r="T121" s="5761">
        <f>ROUND($T$8*S121,2)</f>
        <v>3.14</v>
      </c>
      <c r="U121" s="2803">
        <f>IF(ISBLANK(O121),,R121+T121)</f>
        <v>32</v>
      </c>
      <c r="V121" s="5762" t="s">
        <v>2779</v>
      </c>
      <c r="W121" s="2803">
        <f>IF(ISNUMBER($K$120),IF(V121="Y",($K$120-T121)))</f>
        <v>28.86</v>
      </c>
      <c r="X121" s="5763">
        <f>W121/Q121</f>
        <v>0.20041666666666666</v>
      </c>
      <c r="Y121" s="3883" t="b">
        <f>IF(V121="N",IF(ISNUMBER(R121),(R121+T121)/Q121))</f>
        <v>0</v>
      </c>
    </row>
    <row r="122" spans="1:25" ht="15" customHeight="1" thickBot="1">
      <c r="A122" s="1449"/>
      <c r="B122" s="3023" t="s">
        <v>4324</v>
      </c>
      <c r="C122" s="5491" t="s">
        <v>4326</v>
      </c>
      <c r="D122" s="5756" t="s">
        <v>4320</v>
      </c>
      <c r="E122" s="3508"/>
      <c r="F122" s="4912"/>
      <c r="G122" s="4913"/>
      <c r="H122" s="1011"/>
      <c r="I122" s="2437"/>
      <c r="J122" s="2975"/>
      <c r="K122" s="5344"/>
      <c r="L122" s="5345"/>
      <c r="M122" s="5346"/>
      <c r="N122" s="3917"/>
      <c r="O122" s="5756" t="s">
        <v>4320</v>
      </c>
      <c r="P122" s="1111" t="s">
        <v>4322</v>
      </c>
      <c r="Q122" s="4166">
        <v>144</v>
      </c>
      <c r="R122" s="3311">
        <v>28.86</v>
      </c>
      <c r="S122" s="2836">
        <v>9.4499999999999993</v>
      </c>
      <c r="T122" s="5761">
        <f t="shared" ref="T122:T123" si="10">ROUND($T$8*S122,2)</f>
        <v>3.14</v>
      </c>
      <c r="U122" s="2803">
        <f t="shared" ref="U122:U123" si="11">IF(ISBLANK(O122),,R122+T122)</f>
        <v>32</v>
      </c>
      <c r="V122" s="5762" t="s">
        <v>2779</v>
      </c>
      <c r="W122" s="2803">
        <f t="shared" ref="W122:W123" si="12">IF(ISNUMBER($K$120),IF(V122="Y",($K$120-T122)))</f>
        <v>28.86</v>
      </c>
      <c r="X122" s="5763">
        <f t="shared" ref="X122:X123" si="13">W122/Q122</f>
        <v>0.20041666666666666</v>
      </c>
      <c r="Y122" s="3883" t="b">
        <f t="shared" ref="Y122:Y123" si="14">IF(V122="N",IF(ISNUMBER(R122),(R122+T122)/Q122))</f>
        <v>0</v>
      </c>
    </row>
    <row r="123" spans="1:25" ht="15" customHeight="1" thickBot="1">
      <c r="A123" s="2158"/>
      <c r="C123" s="1274" t="s">
        <v>4327</v>
      </c>
      <c r="D123" s="2308" t="s">
        <v>4321</v>
      </c>
      <c r="E123" s="1484"/>
      <c r="F123" s="1265"/>
      <c r="G123" s="1531"/>
      <c r="H123" s="1011"/>
      <c r="I123" s="425"/>
      <c r="J123" s="729"/>
      <c r="K123" s="1409"/>
      <c r="L123" s="1410"/>
      <c r="M123" s="738"/>
      <c r="N123" s="3899"/>
      <c r="O123" s="2308" t="s">
        <v>4321</v>
      </c>
      <c r="P123" s="1111" t="s">
        <v>4322</v>
      </c>
      <c r="Q123" s="17">
        <v>144</v>
      </c>
      <c r="R123" s="3311">
        <v>28.86</v>
      </c>
      <c r="S123" s="3966">
        <v>9.4499999999999993</v>
      </c>
      <c r="T123" s="5761">
        <f t="shared" si="10"/>
        <v>3.14</v>
      </c>
      <c r="U123" s="2803">
        <f t="shared" si="11"/>
        <v>32</v>
      </c>
      <c r="V123" s="5762" t="s">
        <v>2779</v>
      </c>
      <c r="W123" s="2803">
        <f t="shared" si="12"/>
        <v>28.86</v>
      </c>
      <c r="X123" s="5763">
        <f t="shared" si="13"/>
        <v>0.20041666666666666</v>
      </c>
      <c r="Y123" s="3883" t="b">
        <f t="shared" si="14"/>
        <v>0</v>
      </c>
    </row>
    <row r="124" spans="1:25" ht="15.75" customHeight="1" thickBot="1">
      <c r="A124" s="4618"/>
      <c r="B124" s="5847" t="s">
        <v>3118</v>
      </c>
      <c r="C124" s="5847"/>
      <c r="D124" s="5847"/>
      <c r="E124" s="5847"/>
      <c r="F124" s="5847"/>
      <c r="G124" s="5847"/>
      <c r="H124" s="4619"/>
      <c r="I124" s="4619"/>
      <c r="J124" s="4619"/>
      <c r="K124" s="4619"/>
      <c r="L124" s="4619"/>
      <c r="M124" s="4620"/>
      <c r="N124" s="4621"/>
      <c r="O124" s="4619"/>
      <c r="P124" s="4619"/>
      <c r="Q124" s="4619"/>
      <c r="R124" s="4619"/>
      <c r="S124" s="4619"/>
      <c r="T124" s="4619"/>
      <c r="U124" s="4619"/>
      <c r="V124" s="4619"/>
      <c r="W124" s="4619"/>
      <c r="X124" s="4619"/>
      <c r="Y124" s="4622"/>
    </row>
    <row r="125" spans="1:25" ht="15" customHeight="1" thickBot="1">
      <c r="A125" s="2162">
        <v>22025</v>
      </c>
      <c r="B125" s="481" t="s">
        <v>191</v>
      </c>
      <c r="C125" s="397" t="s">
        <v>40</v>
      </c>
      <c r="D125" s="1816"/>
      <c r="E125" s="1569"/>
      <c r="F125" s="421" t="s">
        <v>192</v>
      </c>
      <c r="G125" s="1209">
        <v>6</v>
      </c>
      <c r="H125" s="1010">
        <v>50</v>
      </c>
      <c r="I125" s="397">
        <f>ROUND(H125*G125/G125,2)</f>
        <v>50</v>
      </c>
      <c r="J125" s="401" t="s">
        <v>39</v>
      </c>
      <c r="K125" s="230"/>
      <c r="L125" s="1059"/>
      <c r="M125" s="668"/>
      <c r="N125" s="3800"/>
      <c r="O125" s="2746"/>
      <c r="P125" s="2746"/>
      <c r="Q125" s="2562"/>
      <c r="R125" s="1545"/>
      <c r="S125" s="438"/>
      <c r="T125" s="1546"/>
      <c r="U125" s="2683"/>
      <c r="V125" s="2683"/>
      <c r="W125" s="272"/>
      <c r="X125" s="2800"/>
      <c r="Y125" s="254" t="s">
        <v>65</v>
      </c>
    </row>
    <row r="126" spans="1:25" ht="15" customHeight="1">
      <c r="A126" s="1449"/>
      <c r="B126" s="217" t="s">
        <v>1994</v>
      </c>
      <c r="C126" s="1012" t="s">
        <v>193</v>
      </c>
      <c r="D126" s="2306"/>
      <c r="E126" s="1012"/>
      <c r="F126" s="1012"/>
      <c r="G126" s="1012"/>
      <c r="H126" s="1570"/>
      <c r="I126" s="397" t="e">
        <f>ROUND(H125*G125/G126,2)</f>
        <v>#DIV/0!</v>
      </c>
      <c r="J126" s="1061" t="s">
        <v>39</v>
      </c>
      <c r="K126" s="264"/>
      <c r="L126" s="1037">
        <f>IF(OR(ISBLANK(K126),K126=0,H125=0,ISBLANK(H125)),,ROUND(K126+$L$5,2))</f>
        <v>0</v>
      </c>
      <c r="M126" s="538" t="e">
        <f>ROUND(I126*L126,2)</f>
        <v>#DIV/0!</v>
      </c>
      <c r="N126" s="3778" t="e">
        <f>ROUND(L126/G126,4)</f>
        <v>#DIV/0!</v>
      </c>
      <c r="O126" s="307"/>
      <c r="P126" s="2747"/>
      <c r="Q126" s="2417"/>
      <c r="R126" s="311"/>
      <c r="S126" s="217"/>
      <c r="T126" s="1064"/>
      <c r="U126" s="2682"/>
      <c r="V126" s="2682"/>
      <c r="W126" s="965"/>
      <c r="X126" s="2797"/>
      <c r="Y126" s="234" t="s">
        <v>65</v>
      </c>
    </row>
    <row r="127" spans="1:25" ht="15" customHeight="1" thickBot="1">
      <c r="A127" s="1086"/>
      <c r="B127" s="901" t="s">
        <v>1995</v>
      </c>
      <c r="C127" s="425"/>
      <c r="D127" s="716"/>
      <c r="E127" s="426"/>
      <c r="F127" s="425"/>
      <c r="G127" s="1156"/>
      <c r="H127" s="1192"/>
      <c r="I127" s="341"/>
      <c r="J127" s="466"/>
      <c r="K127" s="955"/>
      <c r="L127" s="1055"/>
      <c r="M127" s="554"/>
      <c r="N127" s="3802"/>
      <c r="O127" s="2570"/>
      <c r="P127" s="2571"/>
      <c r="Q127" s="2571"/>
      <c r="R127" s="324"/>
      <c r="S127" s="901"/>
      <c r="T127" s="1140"/>
      <c r="U127" s="1744"/>
      <c r="V127" s="1744"/>
      <c r="W127" s="935"/>
      <c r="X127" s="2799"/>
      <c r="Y127" s="325" t="s">
        <v>65</v>
      </c>
    </row>
    <row r="128" spans="1:25" ht="15" customHeight="1" thickBot="1">
      <c r="A128" s="2238">
        <v>22026</v>
      </c>
      <c r="B128" s="481" t="s">
        <v>1387</v>
      </c>
      <c r="C128" s="397" t="s">
        <v>40</v>
      </c>
      <c r="D128" s="876"/>
      <c r="E128" s="1567"/>
      <c r="F128" s="421" t="s">
        <v>192</v>
      </c>
      <c r="G128" s="1209">
        <v>6</v>
      </c>
      <c r="H128" s="1524"/>
      <c r="I128" s="397">
        <f>ROUND(H128*G128/G128,2)</f>
        <v>0</v>
      </c>
      <c r="J128" s="401" t="s">
        <v>39</v>
      </c>
      <c r="K128" s="230"/>
      <c r="L128" s="1059"/>
      <c r="M128" s="668"/>
      <c r="N128" s="3800"/>
      <c r="O128" s="2765"/>
      <c r="P128" s="2765"/>
      <c r="Q128" s="2700"/>
      <c r="R128" s="1547"/>
      <c r="S128" s="438"/>
      <c r="T128" s="1546"/>
      <c r="U128" s="2683"/>
      <c r="V128" s="2683"/>
      <c r="W128" s="272"/>
      <c r="X128" s="2800"/>
      <c r="Y128" s="254" t="s">
        <v>65</v>
      </c>
    </row>
    <row r="129" spans="1:25" ht="15" customHeight="1" thickBot="1">
      <c r="A129" s="1449"/>
      <c r="B129" s="216" t="s">
        <v>194</v>
      </c>
      <c r="C129" s="1520" t="s">
        <v>193</v>
      </c>
      <c r="D129" s="2303"/>
      <c r="E129" s="1520"/>
      <c r="F129" s="1520"/>
      <c r="G129" s="1520"/>
      <c r="H129" s="1192"/>
      <c r="I129" s="341" t="e">
        <f>ROUND(H128*G128/G129,2)</f>
        <v>#DIV/0!</v>
      </c>
      <c r="J129" s="1379" t="s">
        <v>39</v>
      </c>
      <c r="K129" s="962"/>
      <c r="L129" s="1055">
        <f>IF(OR(ISBLANK(K129),K129=0,H128=0,ISBLANK(H128)),,ROUND(K129+$L$5,2))</f>
        <v>0</v>
      </c>
      <c r="M129" s="554" t="e">
        <f>ROUND(I129*L129,2)</f>
        <v>#DIV/0!</v>
      </c>
      <c r="N129" s="3802" t="e">
        <f>ROUND(L129/G129,4)</f>
        <v>#DIV/0!</v>
      </c>
      <c r="O129" s="1458"/>
      <c r="P129" s="396"/>
      <c r="Q129" s="2425"/>
      <c r="R129" s="324"/>
      <c r="S129" s="901"/>
      <c r="T129" s="1140"/>
      <c r="U129" s="1744"/>
      <c r="V129" s="1744"/>
      <c r="W129" s="935"/>
      <c r="X129" s="2799"/>
      <c r="Y129" s="325" t="s">
        <v>65</v>
      </c>
    </row>
    <row r="130" spans="1:25" ht="15" customHeight="1" thickBot="1">
      <c r="A130" s="2238">
        <v>22027</v>
      </c>
      <c r="B130" s="1534" t="s">
        <v>1387</v>
      </c>
      <c r="C130" s="262" t="s">
        <v>40</v>
      </c>
      <c r="D130" s="855"/>
      <c r="E130" s="1569"/>
      <c r="F130" s="527" t="s">
        <v>192</v>
      </c>
      <c r="G130" s="1548">
        <v>6</v>
      </c>
      <c r="H130" s="1524"/>
      <c r="I130" s="397">
        <f>ROUND(H130*G130/G130,2)</f>
        <v>0</v>
      </c>
      <c r="J130" s="401" t="s">
        <v>39</v>
      </c>
      <c r="K130" s="230"/>
      <c r="L130" s="1059"/>
      <c r="M130" s="668"/>
      <c r="N130" s="3800"/>
      <c r="O130" s="2555"/>
      <c r="P130" s="2555"/>
      <c r="Q130" s="2554"/>
      <c r="R130" s="1547"/>
      <c r="S130" s="438"/>
      <c r="T130" s="1546"/>
      <c r="U130" s="2683"/>
      <c r="V130" s="2683"/>
      <c r="W130" s="272"/>
      <c r="X130" s="2800"/>
      <c r="Y130" s="254" t="s">
        <v>65</v>
      </c>
    </row>
    <row r="131" spans="1:25" ht="15" customHeight="1" thickBot="1">
      <c r="A131" s="1086"/>
      <c r="B131" s="901" t="s">
        <v>1989</v>
      </c>
      <c r="C131" s="1520" t="s">
        <v>193</v>
      </c>
      <c r="D131" s="2303"/>
      <c r="E131" s="1520"/>
      <c r="F131" s="1520"/>
      <c r="G131" s="1520"/>
      <c r="H131" s="1571"/>
      <c r="I131" s="341" t="e">
        <f>ROUND(H130*G130/G131,2)</f>
        <v>#DIV/0!</v>
      </c>
      <c r="J131" s="1379" t="s">
        <v>39</v>
      </c>
      <c r="K131" s="962"/>
      <c r="L131" s="1055">
        <f>IF(OR(ISBLANK(K131),K131=0,H130=0,ISBLANK(H130)),,ROUND(K131+$L$5,2))</f>
        <v>0</v>
      </c>
      <c r="M131" s="554" t="e">
        <f>ROUND(I131*L131,2)</f>
        <v>#DIV/0!</v>
      </c>
      <c r="N131" s="3802" t="e">
        <f>ROUND(L131/G131,4)</f>
        <v>#DIV/0!</v>
      </c>
      <c r="O131" s="393"/>
      <c r="P131" s="393"/>
      <c r="Q131" s="2421"/>
      <c r="R131" s="324"/>
      <c r="S131" s="901"/>
      <c r="T131" s="1140"/>
      <c r="U131" s="1744"/>
      <c r="V131" s="1744"/>
      <c r="W131" s="935"/>
      <c r="X131" s="2799"/>
      <c r="Y131" s="325" t="s">
        <v>65</v>
      </c>
    </row>
    <row r="132" spans="1:25" ht="15" customHeight="1" thickBot="1">
      <c r="A132" s="2159">
        <v>22028</v>
      </c>
      <c r="B132" s="481" t="s">
        <v>195</v>
      </c>
      <c r="C132" s="421" t="s">
        <v>40</v>
      </c>
      <c r="D132" s="649"/>
      <c r="E132" s="1567"/>
      <c r="F132" s="421" t="s">
        <v>196</v>
      </c>
      <c r="G132" s="1209">
        <v>1</v>
      </c>
      <c r="H132" s="1524"/>
      <c r="I132" s="397">
        <f>ROUND(H132*G132/G132,2)</f>
        <v>0</v>
      </c>
      <c r="J132" s="401" t="s">
        <v>197</v>
      </c>
      <c r="K132" s="230"/>
      <c r="L132" s="1059"/>
      <c r="M132" s="668"/>
      <c r="N132" s="3800"/>
      <c r="O132" s="2385"/>
      <c r="P132" s="5503"/>
      <c r="Q132" s="4997"/>
      <c r="R132" s="3885"/>
      <c r="S132" s="275"/>
      <c r="T132" s="346"/>
      <c r="U132" s="3624"/>
      <c r="V132" s="3624"/>
      <c r="W132" s="272"/>
      <c r="X132" s="2800"/>
      <c r="Y132" s="254" t="s">
        <v>65</v>
      </c>
    </row>
    <row r="133" spans="1:25" ht="15" customHeight="1" thickBot="1">
      <c r="A133" s="1086"/>
      <c r="B133" s="901" t="s">
        <v>1990</v>
      </c>
      <c r="C133" s="1520" t="s">
        <v>193</v>
      </c>
      <c r="D133" s="2303"/>
      <c r="E133" s="1520"/>
      <c r="F133" s="1520"/>
      <c r="G133" s="1520"/>
      <c r="H133" s="5187"/>
      <c r="I133" s="341" t="e">
        <f>ROUND(H132*G132/G133,2)</f>
        <v>#DIV/0!</v>
      </c>
      <c r="J133" s="1379" t="s">
        <v>39</v>
      </c>
      <c r="K133" s="962"/>
      <c r="L133" s="1055">
        <f>IF(OR(ISBLANK(K133),K133=0,H132=0,ISBLANK(H132)),,ROUND(K133+$L$5,2))</f>
        <v>0</v>
      </c>
      <c r="M133" s="554" t="e">
        <f>ROUND(I133*L133,2)</f>
        <v>#DIV/0!</v>
      </c>
      <c r="N133" s="3802" t="e">
        <f>ROUND(L133/G133,4)</f>
        <v>#DIV/0!</v>
      </c>
      <c r="O133" s="1657"/>
      <c r="P133" s="1221"/>
      <c r="Q133" s="566"/>
      <c r="R133" s="5504"/>
      <c r="S133" s="416"/>
      <c r="T133" s="363"/>
      <c r="U133" s="2829"/>
      <c r="V133" s="2829"/>
      <c r="W133" s="935"/>
      <c r="X133" s="2799"/>
      <c r="Y133" s="325" t="s">
        <v>65</v>
      </c>
    </row>
    <row r="134" spans="1:25" ht="15" customHeight="1" thickBot="1">
      <c r="A134" s="2162">
        <v>22029</v>
      </c>
      <c r="B134" s="1534" t="s">
        <v>1388</v>
      </c>
      <c r="C134" s="397" t="s">
        <v>40</v>
      </c>
      <c r="D134" s="855"/>
      <c r="E134" s="1567"/>
      <c r="F134" s="527" t="s">
        <v>198</v>
      </c>
      <c r="G134" s="1123">
        <v>6</v>
      </c>
      <c r="H134" s="1524"/>
      <c r="I134" s="262">
        <f>ROUND(H134*G134/G134,2)</f>
        <v>0</v>
      </c>
      <c r="J134" s="1213" t="s">
        <v>39</v>
      </c>
      <c r="K134" s="306"/>
      <c r="L134" s="1481"/>
      <c r="M134" s="1482"/>
      <c r="N134" s="3804"/>
      <c r="O134" s="2557"/>
      <c r="P134" s="2565"/>
      <c r="Q134" s="2577"/>
      <c r="R134" s="5505"/>
      <c r="S134" s="275"/>
      <c r="T134" s="346"/>
      <c r="U134" s="3624"/>
      <c r="V134" s="3624"/>
      <c r="W134" s="272"/>
      <c r="X134" s="2800"/>
      <c r="Y134" s="254" t="s">
        <v>65</v>
      </c>
    </row>
    <row r="135" spans="1:25" ht="15" customHeight="1" thickBot="1">
      <c r="A135" s="1086"/>
      <c r="B135" s="901" t="s">
        <v>199</v>
      </c>
      <c r="C135" s="1520" t="s">
        <v>193</v>
      </c>
      <c r="D135" s="2303"/>
      <c r="E135" s="1520"/>
      <c r="F135" s="1520"/>
      <c r="G135" s="1520"/>
      <c r="H135" s="1571"/>
      <c r="I135" s="341" t="e">
        <f>ROUND(H134*G134/G135,2)</f>
        <v>#DIV/0!</v>
      </c>
      <c r="J135" s="1379" t="s">
        <v>39</v>
      </c>
      <c r="K135" s="962"/>
      <c r="L135" s="1055">
        <f>IF(OR(ISBLANK(K135),K135=0,H134=0,ISBLANK(H134)),,ROUND(K135+$L$5,2))</f>
        <v>0</v>
      </c>
      <c r="M135" s="554" t="e">
        <f>ROUND(I135*L135,2)</f>
        <v>#DIV/0!</v>
      </c>
      <c r="N135" s="3802" t="e">
        <f>ROUND(L135/G135,4)</f>
        <v>#DIV/0!</v>
      </c>
      <c r="O135" s="1657"/>
      <c r="P135" s="1221"/>
      <c r="Q135" s="566"/>
      <c r="R135" s="27"/>
      <c r="S135" s="27"/>
      <c r="T135" s="27"/>
      <c r="U135" s="27"/>
      <c r="V135" s="27"/>
    </row>
    <row r="136" spans="1:25" ht="15" customHeight="1" thickBot="1">
      <c r="A136" s="2162">
        <v>22030</v>
      </c>
      <c r="B136" s="481" t="s">
        <v>200</v>
      </c>
      <c r="C136" s="397" t="s">
        <v>40</v>
      </c>
      <c r="D136" s="2288"/>
      <c r="E136" s="1567"/>
      <c r="F136" s="421" t="s">
        <v>192</v>
      </c>
      <c r="G136" s="1209">
        <v>6</v>
      </c>
      <c r="H136" s="1524"/>
      <c r="I136" s="397">
        <f>ROUND(H136*G136/G136,2)</f>
        <v>0</v>
      </c>
      <c r="J136" s="401" t="s">
        <v>39</v>
      </c>
      <c r="K136" s="230"/>
      <c r="L136" s="1059"/>
      <c r="M136" s="668"/>
      <c r="N136" s="3800"/>
      <c r="O136" s="2557"/>
      <c r="P136" s="2565"/>
      <c r="Q136" s="2577"/>
      <c r="R136" s="3885"/>
      <c r="S136" s="275"/>
      <c r="T136" s="346"/>
      <c r="U136" s="3624"/>
      <c r="V136" s="3624"/>
      <c r="W136" s="272"/>
      <c r="X136" s="2800"/>
      <c r="Y136" s="254" t="s">
        <v>65</v>
      </c>
    </row>
    <row r="137" spans="1:25" ht="15" customHeight="1" thickBot="1">
      <c r="A137" s="1086"/>
      <c r="B137" s="901" t="s">
        <v>1998</v>
      </c>
      <c r="C137" s="1520" t="s">
        <v>193</v>
      </c>
      <c r="D137" s="2303"/>
      <c r="E137" s="1520"/>
      <c r="F137" s="1520"/>
      <c r="G137" s="1520"/>
      <c r="H137" s="1192"/>
      <c r="I137" s="341" t="e">
        <f>ROUND(H136*G136/G137,2)</f>
        <v>#DIV/0!</v>
      </c>
      <c r="J137" s="1379" t="s">
        <v>39</v>
      </c>
      <c r="K137" s="962"/>
      <c r="L137" s="1055">
        <f>IF(OR(ISBLANK(K137),K137=0,H136=0,ISBLANK(H136)),,ROUND(K137+$L$5,2))</f>
        <v>0</v>
      </c>
      <c r="M137" s="554" t="e">
        <f>ROUND(I137*L137,2)</f>
        <v>#DIV/0!</v>
      </c>
      <c r="N137" s="3802" t="e">
        <f>ROUND(L137/G137,4)</f>
        <v>#DIV/0!</v>
      </c>
      <c r="O137" s="429"/>
      <c r="P137" s="429"/>
      <c r="Q137" s="2567"/>
      <c r="R137" s="1025"/>
      <c r="S137" s="901"/>
      <c r="T137" s="1140"/>
      <c r="U137" s="1744"/>
      <c r="V137" s="1744"/>
      <c r="W137" s="935"/>
      <c r="X137" s="2799"/>
      <c r="Y137" s="365" t="s">
        <v>65</v>
      </c>
    </row>
    <row r="138" spans="1:25" s="15" customFormat="1" ht="15" customHeight="1" thickBot="1">
      <c r="A138" s="1086"/>
      <c r="B138" s="901" t="s">
        <v>1999</v>
      </c>
      <c r="C138" s="425"/>
      <c r="D138" s="2292"/>
      <c r="E138" s="426"/>
      <c r="F138" s="425"/>
      <c r="G138" s="1156"/>
      <c r="H138" s="1192"/>
      <c r="I138" s="341"/>
      <c r="J138" s="466"/>
      <c r="K138" s="955"/>
      <c r="L138" s="1055"/>
      <c r="M138" s="554"/>
      <c r="N138" s="3802"/>
      <c r="O138" s="2808"/>
      <c r="P138" s="344"/>
      <c r="Q138" s="2512"/>
      <c r="R138" s="324"/>
      <c r="S138" s="901"/>
      <c r="T138" s="1140"/>
      <c r="U138" s="1744"/>
      <c r="V138" s="1744"/>
      <c r="W138" s="935"/>
      <c r="X138" s="2799"/>
      <c r="Y138" s="325" t="s">
        <v>65</v>
      </c>
    </row>
    <row r="139" spans="1:25" s="15" customFormat="1" ht="15" customHeight="1" thickBot="1">
      <c r="A139" s="2238">
        <v>22031</v>
      </c>
      <c r="B139" s="1534" t="s">
        <v>1389</v>
      </c>
      <c r="C139" s="262" t="s">
        <v>40</v>
      </c>
      <c r="D139" s="2282"/>
      <c r="E139" s="1567"/>
      <c r="F139" s="527" t="s">
        <v>192</v>
      </c>
      <c r="G139" s="1123">
        <v>6</v>
      </c>
      <c r="H139" s="1524"/>
      <c r="I139" s="262">
        <f>ROUND(H139*G139/G139,2)</f>
        <v>0</v>
      </c>
      <c r="J139" s="920" t="s">
        <v>39</v>
      </c>
      <c r="K139" s="1236"/>
      <c r="L139" s="1481"/>
      <c r="M139" s="1482"/>
      <c r="N139" s="3804"/>
      <c r="O139" s="2557"/>
      <c r="P139" s="2557"/>
      <c r="Q139" s="2556"/>
      <c r="R139" s="1547"/>
      <c r="S139" s="438"/>
      <c r="T139" s="1546"/>
      <c r="U139" s="2683"/>
      <c r="V139" s="2683"/>
      <c r="W139" s="272"/>
      <c r="X139" s="2800"/>
      <c r="Y139" s="254" t="s">
        <v>65</v>
      </c>
    </row>
    <row r="140" spans="1:25" s="15" customFormat="1" ht="15" customHeight="1">
      <c r="A140" s="1449"/>
      <c r="B140" s="217" t="s">
        <v>1996</v>
      </c>
      <c r="C140" s="1012" t="s">
        <v>193</v>
      </c>
      <c r="D140" s="2306"/>
      <c r="E140" s="1012"/>
      <c r="F140" s="1012"/>
      <c r="G140" s="1012"/>
      <c r="H140" s="1570"/>
      <c r="I140" s="397" t="e">
        <f>ROUND(H139*G139/G140,2)</f>
        <v>#DIV/0!</v>
      </c>
      <c r="J140" s="1061" t="s">
        <v>39</v>
      </c>
      <c r="K140" s="264"/>
      <c r="L140" s="1037">
        <f>IF(OR(ISBLANK(K140),K140=0,H139=0,ISBLANK(H139)),,ROUND(K140+$L$5,2))</f>
        <v>0</v>
      </c>
      <c r="M140" s="538" t="e">
        <f>ROUND(I140*L140,2)</f>
        <v>#DIV/0!</v>
      </c>
      <c r="N140" s="3778" t="e">
        <f>ROUND(L140/G140,4)</f>
        <v>#DIV/0!</v>
      </c>
      <c r="O140" s="1452"/>
      <c r="P140" s="1452"/>
      <c r="Q140" s="2330"/>
      <c r="R140" s="311"/>
      <c r="S140" s="217"/>
      <c r="T140" s="1064"/>
      <c r="U140" s="2682"/>
      <c r="V140" s="2682"/>
      <c r="W140" s="965"/>
      <c r="X140" s="2797"/>
      <c r="Y140" s="234" t="s">
        <v>89</v>
      </c>
    </row>
    <row r="141" spans="1:25" s="15" customFormat="1" ht="15" customHeight="1" thickBot="1">
      <c r="A141" s="1086"/>
      <c r="B141" s="901" t="s">
        <v>1997</v>
      </c>
      <c r="C141" s="425"/>
      <c r="D141" s="716"/>
      <c r="E141" s="426"/>
      <c r="F141" s="425"/>
      <c r="G141" s="1156"/>
      <c r="H141" s="1192"/>
      <c r="I141" s="341"/>
      <c r="J141" s="466"/>
      <c r="K141" s="955"/>
      <c r="L141" s="1055"/>
      <c r="M141" s="554"/>
      <c r="N141" s="3802"/>
      <c r="O141" s="2737"/>
      <c r="P141" s="2737"/>
      <c r="Q141" s="1864"/>
      <c r="R141" s="324"/>
      <c r="S141" s="901"/>
      <c r="T141" s="1140"/>
      <c r="U141" s="1744"/>
      <c r="V141" s="1744"/>
      <c r="W141" s="935"/>
      <c r="X141" s="2799"/>
      <c r="Y141" s="325" t="s">
        <v>65</v>
      </c>
    </row>
    <row r="142" spans="1:25" s="15" customFormat="1" ht="15" customHeight="1" thickBot="1">
      <c r="A142" s="2238">
        <v>22032</v>
      </c>
      <c r="B142" s="478" t="s">
        <v>201</v>
      </c>
      <c r="C142" s="262" t="s">
        <v>40</v>
      </c>
      <c r="D142" s="2269"/>
      <c r="E142" s="1567"/>
      <c r="F142" s="420" t="s">
        <v>192</v>
      </c>
      <c r="G142" s="1398">
        <v>6</v>
      </c>
      <c r="H142" s="1524"/>
      <c r="I142" s="262">
        <f>ROUND(H142*G142/G142,2)</f>
        <v>0</v>
      </c>
      <c r="J142" s="1213" t="s">
        <v>39</v>
      </c>
      <c r="K142" s="1236"/>
      <c r="L142" s="1232"/>
      <c r="M142" s="1482"/>
      <c r="N142" s="3804"/>
      <c r="O142" s="1816"/>
      <c r="P142" s="1648"/>
      <c r="Q142" s="1648"/>
      <c r="R142" s="1547"/>
      <c r="S142" s="438"/>
      <c r="T142" s="1546"/>
      <c r="U142" s="2683"/>
      <c r="V142" s="2683"/>
      <c r="W142" s="272"/>
      <c r="X142" s="2800"/>
      <c r="Y142" s="254" t="s">
        <v>65</v>
      </c>
    </row>
    <row r="143" spans="1:25" s="15" customFormat="1" ht="15" customHeight="1">
      <c r="A143" s="2017"/>
      <c r="B143" s="1349" t="s">
        <v>202</v>
      </c>
      <c r="C143" s="1012" t="s">
        <v>193</v>
      </c>
      <c r="D143" s="2306"/>
      <c r="E143" s="1012"/>
      <c r="F143" s="1012"/>
      <c r="G143" s="1012"/>
      <c r="H143" s="1570"/>
      <c r="I143" s="397" t="e">
        <f>ROUND(H142*G142/G143,2)</f>
        <v>#DIV/0!</v>
      </c>
      <c r="J143" s="1061" t="s">
        <v>39</v>
      </c>
      <c r="K143" s="264"/>
      <c r="L143" s="1037">
        <f>IF(OR(ISBLANK(K143),K143=0,H142=0,ISBLANK(H142)),,ROUND(K143+$L$5,2))</f>
        <v>0</v>
      </c>
      <c r="M143" s="538" t="e">
        <f>ROUND(I143*L143,2)</f>
        <v>#DIV/0!</v>
      </c>
      <c r="N143" s="3778" t="e">
        <f>ROUND(L143/G143,4)</f>
        <v>#DIV/0!</v>
      </c>
      <c r="O143" s="2361"/>
      <c r="P143" s="2361"/>
      <c r="Q143" s="2419"/>
      <c r="R143" s="311"/>
      <c r="S143" s="217"/>
      <c r="T143" s="1064"/>
      <c r="U143" s="2682"/>
      <c r="V143" s="2682"/>
      <c r="W143" s="965"/>
      <c r="X143" s="2797"/>
      <c r="Y143" s="234" t="s">
        <v>65</v>
      </c>
    </row>
    <row r="144" spans="1:25" s="15" customFormat="1" ht="15" customHeight="1" thickBot="1">
      <c r="A144" s="1746"/>
      <c r="B144" s="218" t="s">
        <v>203</v>
      </c>
      <c r="C144" s="425"/>
      <c r="D144" s="1695"/>
      <c r="E144" s="426"/>
      <c r="F144" s="425"/>
      <c r="G144" s="1156"/>
      <c r="H144" s="1246"/>
      <c r="I144" s="425"/>
      <c r="J144" s="466"/>
      <c r="K144" s="955"/>
      <c r="L144" s="553"/>
      <c r="M144" s="554"/>
      <c r="N144" s="3802"/>
      <c r="O144" s="1458"/>
      <c r="P144" s="396"/>
      <c r="Q144" s="2821"/>
      <c r="R144" s="324"/>
      <c r="S144" s="901"/>
      <c r="T144" s="1140"/>
      <c r="U144" s="1744"/>
      <c r="V144" s="1744"/>
      <c r="W144" s="935"/>
      <c r="X144" s="2799"/>
      <c r="Y144" s="325" t="s">
        <v>65</v>
      </c>
    </row>
    <row r="145" spans="1:25" s="15" customFormat="1" ht="15" customHeight="1" thickBot="1">
      <c r="A145" s="2162">
        <v>22033</v>
      </c>
      <c r="B145" s="1537" t="s">
        <v>204</v>
      </c>
      <c r="C145" s="397" t="s">
        <v>40</v>
      </c>
      <c r="D145" s="1816"/>
      <c r="E145" s="1567"/>
      <c r="F145" s="482" t="s">
        <v>192</v>
      </c>
      <c r="G145" s="1089">
        <v>6</v>
      </c>
      <c r="H145" s="1524">
        <v>100</v>
      </c>
      <c r="I145" s="397">
        <f>ROUND(H145*G145/G145,2)</f>
        <v>100</v>
      </c>
      <c r="J145" s="1213" t="s">
        <v>39</v>
      </c>
      <c r="K145" s="230"/>
      <c r="L145" s="1059"/>
      <c r="M145" s="668"/>
      <c r="N145" s="3804" t="s">
        <v>65</v>
      </c>
      <c r="O145" s="2822"/>
      <c r="P145" s="2822"/>
      <c r="Q145" s="2823"/>
      <c r="R145" s="1547"/>
      <c r="S145" s="438"/>
      <c r="T145" s="1546"/>
      <c r="U145" s="2683"/>
      <c r="V145" s="2683"/>
      <c r="W145" s="272"/>
      <c r="X145" s="2800"/>
      <c r="Y145" s="254" t="s">
        <v>65</v>
      </c>
    </row>
    <row r="146" spans="1:25" s="15" customFormat="1" ht="15" customHeight="1">
      <c r="A146" s="1449"/>
      <c r="B146" s="217" t="s">
        <v>205</v>
      </c>
      <c r="C146" s="1012" t="s">
        <v>193</v>
      </c>
      <c r="D146" s="2306"/>
      <c r="E146" s="1012"/>
      <c r="F146" s="1012"/>
      <c r="G146" s="1012"/>
      <c r="H146" s="1570"/>
      <c r="I146" s="397" t="e">
        <f>ROUND(H145*G145/G146,2)</f>
        <v>#DIV/0!</v>
      </c>
      <c r="J146" s="1061" t="s">
        <v>39</v>
      </c>
      <c r="K146" s="264"/>
      <c r="L146" s="1037">
        <f>IF(OR(ISBLANK(K146),K146=0,H145=0,ISBLANK(H145)),,ROUND(K146+$L$5,2))</f>
        <v>0</v>
      </c>
      <c r="M146" s="538" t="e">
        <f>ROUND(I146*L146,2)</f>
        <v>#DIV/0!</v>
      </c>
      <c r="N146" s="3778" t="e">
        <f>ROUND(L146/G146,4)</f>
        <v>#DIV/0!</v>
      </c>
      <c r="O146" s="280"/>
      <c r="P146" s="280"/>
      <c r="Q146" s="2055"/>
      <c r="R146" s="311"/>
      <c r="S146" s="217"/>
      <c r="T146" s="1064"/>
      <c r="U146" s="2682"/>
      <c r="V146" s="2682"/>
      <c r="W146" s="965"/>
      <c r="X146" s="2797"/>
      <c r="Y146" s="234" t="s">
        <v>65</v>
      </c>
    </row>
    <row r="147" spans="1:25" s="15" customFormat="1" ht="15" customHeight="1" thickBot="1">
      <c r="A147" s="1086"/>
      <c r="B147" s="466" t="s">
        <v>2000</v>
      </c>
      <c r="C147" s="1419"/>
      <c r="D147" s="2287"/>
      <c r="E147" s="1419"/>
      <c r="F147" s="1419"/>
      <c r="G147" s="1419"/>
      <c r="H147" s="1572"/>
      <c r="I147" s="1351"/>
      <c r="J147" s="1235"/>
      <c r="K147" s="470"/>
      <c r="L147" s="1055"/>
      <c r="M147" s="554"/>
      <c r="N147" s="3802"/>
      <c r="O147" s="2361"/>
      <c r="P147" s="2361"/>
      <c r="Q147" s="2419"/>
      <c r="R147" s="1025"/>
      <c r="S147" s="901"/>
      <c r="T147" s="1140"/>
      <c r="U147" s="1744"/>
      <c r="V147" s="1744"/>
      <c r="W147" s="935"/>
      <c r="X147" s="2799"/>
      <c r="Y147" s="365"/>
    </row>
    <row r="148" spans="1:25" s="15" customFormat="1" ht="15" customHeight="1" thickBot="1">
      <c r="A148" s="2162">
        <v>22034</v>
      </c>
      <c r="B148" s="478" t="s">
        <v>1390</v>
      </c>
      <c r="C148" s="397" t="s">
        <v>40</v>
      </c>
      <c r="D148" s="876"/>
      <c r="E148" s="1567"/>
      <c r="F148" s="420" t="s">
        <v>192</v>
      </c>
      <c r="G148" s="1365">
        <v>6</v>
      </c>
      <c r="H148" s="1524"/>
      <c r="I148" s="262">
        <f>ROUND(H148*G148/G148,2)</f>
        <v>0</v>
      </c>
      <c r="J148" s="1213" t="s">
        <v>39</v>
      </c>
      <c r="K148" s="1236"/>
      <c r="L148" s="1481"/>
      <c r="M148" s="1482"/>
      <c r="N148" s="3804"/>
      <c r="O148" s="2561"/>
      <c r="P148" s="2561"/>
      <c r="Q148" s="2560"/>
      <c r="R148" s="1545"/>
      <c r="S148" s="217"/>
      <c r="T148" s="1064"/>
      <c r="U148" s="2682"/>
      <c r="V148" s="2682"/>
      <c r="W148" s="965"/>
      <c r="X148" s="2797"/>
      <c r="Y148" s="234" t="s">
        <v>65</v>
      </c>
    </row>
    <row r="149" spans="1:25" s="15" customFormat="1" ht="15" customHeight="1">
      <c r="A149" s="2017"/>
      <c r="B149" s="1349" t="s">
        <v>206</v>
      </c>
      <c r="C149" s="1012" t="s">
        <v>193</v>
      </c>
      <c r="D149" s="2306"/>
      <c r="E149" s="1012"/>
      <c r="F149" s="1012"/>
      <c r="G149" s="1012"/>
      <c r="H149" s="1570"/>
      <c r="I149" s="397" t="e">
        <f>ROUND(H148*G148/G149,2)</f>
        <v>#DIV/0!</v>
      </c>
      <c r="J149" s="1061" t="s">
        <v>39</v>
      </c>
      <c r="K149" s="264"/>
      <c r="L149" s="1037">
        <f>IF(OR(ISBLANK(K149),K149=0,H148=0,ISBLANK(H148)),,ROUND(K149+$L$5,2))</f>
        <v>0</v>
      </c>
      <c r="M149" s="538" t="e">
        <f>ROUND(I149*L149,2)</f>
        <v>#DIV/0!</v>
      </c>
      <c r="N149" s="3778" t="e">
        <f>ROUND(L149/G149,4)</f>
        <v>#DIV/0!</v>
      </c>
      <c r="O149" s="1816"/>
      <c r="P149" s="2552"/>
      <c r="Q149" s="2552"/>
      <c r="R149" s="307"/>
      <c r="S149" s="217"/>
      <c r="T149" s="1064"/>
      <c r="U149" s="2682"/>
      <c r="V149" s="2682"/>
      <c r="W149" s="965"/>
      <c r="X149" s="2797"/>
      <c r="Y149" s="234" t="s">
        <v>65</v>
      </c>
    </row>
    <row r="150" spans="1:25" s="15" customFormat="1" ht="15" customHeight="1" thickBot="1">
      <c r="A150" s="1598"/>
      <c r="B150" s="1060" t="s">
        <v>207</v>
      </c>
      <c r="C150" s="425"/>
      <c r="D150" s="727"/>
      <c r="E150" s="426"/>
      <c r="F150" s="425"/>
      <c r="G150" s="1156"/>
      <c r="H150" s="1192"/>
      <c r="I150" s="341"/>
      <c r="J150" s="466"/>
      <c r="K150" s="955"/>
      <c r="L150" s="1055"/>
      <c r="M150" s="554"/>
      <c r="N150" s="3802"/>
      <c r="O150" s="1657"/>
      <c r="P150" s="849"/>
      <c r="Q150" s="1644"/>
      <c r="R150" s="324"/>
      <c r="S150" s="901"/>
      <c r="T150" s="1140"/>
      <c r="U150" s="1744"/>
      <c r="V150" s="1744"/>
      <c r="W150" s="935"/>
      <c r="X150" s="2799"/>
      <c r="Y150" s="325" t="s">
        <v>65</v>
      </c>
    </row>
    <row r="151" spans="1:25" ht="15" customHeight="1" thickBot="1">
      <c r="A151" s="2162">
        <v>22035</v>
      </c>
      <c r="B151" s="481" t="s">
        <v>1391</v>
      </c>
      <c r="C151" s="397" t="s">
        <v>40</v>
      </c>
      <c r="D151" s="649"/>
      <c r="E151" s="1567"/>
      <c r="F151" s="421" t="s">
        <v>192</v>
      </c>
      <c r="G151" s="1209">
        <v>6</v>
      </c>
      <c r="H151" s="1524"/>
      <c r="I151" s="397">
        <f>ROUND(H151*G151/G151,2)</f>
        <v>0</v>
      </c>
      <c r="J151" s="401" t="s">
        <v>39</v>
      </c>
      <c r="K151" s="230"/>
      <c r="L151" s="1059"/>
      <c r="M151" s="668"/>
      <c r="N151" s="3800"/>
      <c r="O151" s="2557"/>
      <c r="P151" s="2557"/>
      <c r="Q151" s="2556"/>
      <c r="R151" s="1547"/>
      <c r="S151" s="438"/>
      <c r="T151" s="1546"/>
      <c r="U151" s="2683"/>
      <c r="V151" s="2683"/>
      <c r="W151" s="272"/>
      <c r="X151" s="2800"/>
      <c r="Y151" s="254" t="s">
        <v>65</v>
      </c>
    </row>
    <row r="152" spans="1:25" ht="15" customHeight="1">
      <c r="A152" s="1449"/>
      <c r="B152" s="217" t="s">
        <v>208</v>
      </c>
      <c r="C152" s="1012" t="s">
        <v>193</v>
      </c>
      <c r="D152" s="2306"/>
      <c r="E152" s="1012"/>
      <c r="F152" s="1012"/>
      <c r="G152" s="1012"/>
      <c r="H152" s="1570"/>
      <c r="I152" s="397" t="e">
        <f>ROUND(H151*G151/G152,2)</f>
        <v>#DIV/0!</v>
      </c>
      <c r="J152" s="1061" t="s">
        <v>39</v>
      </c>
      <c r="K152" s="264"/>
      <c r="L152" s="1037">
        <f>IF(OR(ISBLANK(K152),K152=0,H151=0,ISBLANK(H151)),,ROUND(K152+$L$5,2))</f>
        <v>0</v>
      </c>
      <c r="M152" s="538" t="e">
        <f>ROUND(I152*L152,2)</f>
        <v>#DIV/0!</v>
      </c>
      <c r="N152" s="3778" t="e">
        <f>ROUND(L152/G152,4)</f>
        <v>#DIV/0!</v>
      </c>
      <c r="O152" s="280"/>
      <c r="P152" s="280"/>
      <c r="Q152" s="2055"/>
      <c r="R152" s="311"/>
      <c r="S152" s="217"/>
      <c r="T152" s="1064"/>
      <c r="U152" s="2682"/>
      <c r="V152" s="2682"/>
      <c r="W152" s="965"/>
      <c r="X152" s="2797"/>
      <c r="Y152" s="234" t="s">
        <v>65</v>
      </c>
    </row>
    <row r="153" spans="1:25" ht="15" customHeight="1" thickBot="1">
      <c r="A153" s="1086"/>
      <c r="B153" s="901" t="s">
        <v>1991</v>
      </c>
      <c r="C153" s="425"/>
      <c r="D153" s="716"/>
      <c r="E153" s="426"/>
      <c r="F153" s="425"/>
      <c r="G153" s="1156"/>
      <c r="H153" s="1192"/>
      <c r="I153" s="341"/>
      <c r="J153" s="466"/>
      <c r="K153" s="955"/>
      <c r="L153" s="1055"/>
      <c r="M153" s="554"/>
      <c r="N153" s="3799"/>
      <c r="O153" s="849"/>
      <c r="P153" s="849"/>
      <c r="Q153" s="1644"/>
      <c r="R153" s="324"/>
      <c r="S153" s="901"/>
      <c r="T153" s="1140"/>
      <c r="U153" s="1744"/>
      <c r="V153" s="1744"/>
      <c r="W153" s="935"/>
      <c r="X153" s="2799"/>
      <c r="Y153" s="325" t="s">
        <v>65</v>
      </c>
    </row>
    <row r="154" spans="1:25" ht="15" customHeight="1" thickBot="1">
      <c r="A154" s="2162">
        <v>22036</v>
      </c>
      <c r="B154" s="481" t="s">
        <v>1392</v>
      </c>
      <c r="C154" s="397" t="s">
        <v>40</v>
      </c>
      <c r="D154" s="1816"/>
      <c r="E154" s="1567"/>
      <c r="F154" s="274" t="s">
        <v>192</v>
      </c>
      <c r="G154" s="1090">
        <v>6</v>
      </c>
      <c r="H154" s="1524"/>
      <c r="I154" s="397">
        <f>ROUND(H154*G154/G154,2)</f>
        <v>0</v>
      </c>
      <c r="J154" s="401" t="s">
        <v>39</v>
      </c>
      <c r="K154" s="286"/>
      <c r="L154" s="231"/>
      <c r="M154" s="668"/>
      <c r="N154" s="3800"/>
      <c r="O154" s="649"/>
      <c r="P154" s="506"/>
      <c r="Q154" s="1365"/>
      <c r="R154" s="1547"/>
      <c r="S154" s="438"/>
      <c r="T154" s="1546"/>
      <c r="U154" s="2683"/>
      <c r="V154" s="2683"/>
      <c r="W154" s="272"/>
      <c r="X154" s="2800"/>
      <c r="Y154" s="254" t="s">
        <v>65</v>
      </c>
    </row>
    <row r="155" spans="1:25" ht="15" customHeight="1">
      <c r="A155" s="1449"/>
      <c r="B155" s="217" t="s">
        <v>1992</v>
      </c>
      <c r="C155" s="1012" t="s">
        <v>193</v>
      </c>
      <c r="D155" s="2306"/>
      <c r="E155" s="1012"/>
      <c r="F155" s="1012"/>
      <c r="G155" s="1012"/>
      <c r="H155" s="4609"/>
      <c r="I155" s="397" t="e">
        <f>ROUND(H154*G154/G155,2)</f>
        <v>#DIV/0!</v>
      </c>
      <c r="J155" s="1061" t="s">
        <v>39</v>
      </c>
      <c r="K155" s="264"/>
      <c r="L155" s="1037">
        <f>IF(OR(ISBLANK(K155),K155=0,H154=0,ISBLANK(H154)),,ROUND(K155+$L$5,2))</f>
        <v>0</v>
      </c>
      <c r="M155" s="538" t="e">
        <f>ROUND(I155*L155,2)</f>
        <v>#DIV/0!</v>
      </c>
      <c r="N155" s="3778" t="e">
        <f>ROUND(L155/G155,4)</f>
        <v>#DIV/0!</v>
      </c>
      <c r="O155" s="2365"/>
      <c r="P155" s="2365"/>
      <c r="Q155" s="2428"/>
      <c r="R155" s="311"/>
      <c r="S155" s="217"/>
      <c r="T155" s="1064"/>
      <c r="U155" s="2682"/>
      <c r="V155" s="2682"/>
      <c r="W155" s="965"/>
      <c r="X155" s="2797"/>
      <c r="Y155" s="234" t="s">
        <v>65</v>
      </c>
    </row>
    <row r="156" spans="1:25" ht="15" customHeight="1" thickBot="1">
      <c r="A156" s="1086"/>
      <c r="B156" s="901" t="s">
        <v>209</v>
      </c>
      <c r="C156" s="425"/>
      <c r="D156" s="716"/>
      <c r="E156" s="426"/>
      <c r="F156" s="425"/>
      <c r="G156" s="1156"/>
      <c r="H156" s="1187"/>
      <c r="I156" s="341"/>
      <c r="J156" s="466"/>
      <c r="K156" s="955"/>
      <c r="L156" s="1055"/>
      <c r="M156" s="554"/>
      <c r="N156" s="3802"/>
      <c r="O156" s="2808"/>
      <c r="P156" s="2776"/>
      <c r="Q156" s="2804"/>
      <c r="R156" s="324"/>
      <c r="S156" s="901"/>
      <c r="T156" s="1140"/>
      <c r="U156" s="1744"/>
      <c r="V156" s="1744"/>
      <c r="W156" s="935"/>
      <c r="X156" s="2799"/>
      <c r="Y156" s="325" t="s">
        <v>65</v>
      </c>
    </row>
    <row r="157" spans="1:25" ht="15" customHeight="1" thickBot="1">
      <c r="A157" s="2162">
        <v>22037</v>
      </c>
      <c r="B157" s="481" t="s">
        <v>2004</v>
      </c>
      <c r="C157" s="397" t="s">
        <v>40</v>
      </c>
      <c r="D157" s="649"/>
      <c r="E157" s="1567"/>
      <c r="F157" s="479" t="s">
        <v>192</v>
      </c>
      <c r="G157" s="1091">
        <v>6</v>
      </c>
      <c r="H157" s="1524"/>
      <c r="I157" s="397">
        <f>ROUND(H157*G157/G157,2)</f>
        <v>0</v>
      </c>
      <c r="J157" s="1213" t="s">
        <v>39</v>
      </c>
      <c r="K157" s="1236"/>
      <c r="L157" s="1481"/>
      <c r="M157" s="1482"/>
      <c r="N157" s="3800"/>
      <c r="O157" s="2795"/>
      <c r="P157" s="2795"/>
      <c r="Q157" s="2733"/>
      <c r="R157" s="1547"/>
      <c r="S157" s="438"/>
      <c r="T157" s="1546"/>
      <c r="U157" s="2683"/>
      <c r="V157" s="2683"/>
      <c r="W157" s="272"/>
      <c r="X157" s="2800"/>
      <c r="Y157" s="254" t="s">
        <v>65</v>
      </c>
    </row>
    <row r="158" spans="1:25" ht="15" customHeight="1" thickBot="1">
      <c r="A158" s="1086"/>
      <c r="B158" s="901" t="s">
        <v>1993</v>
      </c>
      <c r="C158" s="1520" t="s">
        <v>193</v>
      </c>
      <c r="D158" s="2303"/>
      <c r="E158" s="1520"/>
      <c r="F158" s="1520"/>
      <c r="G158" s="1520"/>
      <c r="H158" s="3054"/>
      <c r="I158" s="341" t="e">
        <f>ROUND(H157*G157/G158,2)</f>
        <v>#DIV/0!</v>
      </c>
      <c r="J158" s="1379" t="s">
        <v>39</v>
      </c>
      <c r="K158" s="1380"/>
      <c r="L158" s="1055">
        <f>IF(OR(ISBLANK(K158),K158=0,H157=0,ISBLANK(H157)),,ROUND(K158+$L$5,2))</f>
        <v>0</v>
      </c>
      <c r="M158" s="554" t="e">
        <f>ROUND(I158*L158,2)</f>
        <v>#DIV/0!</v>
      </c>
      <c r="N158" s="3802" t="e">
        <f>ROUND(L158/G158,4)</f>
        <v>#DIV/0!</v>
      </c>
      <c r="O158" s="2817"/>
      <c r="P158" s="2818"/>
      <c r="Q158" s="2804"/>
      <c r="R158" s="324"/>
      <c r="S158" s="901"/>
      <c r="T158" s="1140"/>
      <c r="U158" s="1744"/>
      <c r="V158" s="1744"/>
      <c r="W158" s="935"/>
      <c r="X158" s="2799"/>
      <c r="Y158" s="325" t="s">
        <v>89</v>
      </c>
    </row>
    <row r="159" spans="1:25" ht="15" customHeight="1" thickBot="1">
      <c r="A159" s="2162">
        <v>22038</v>
      </c>
      <c r="B159" s="481" t="s">
        <v>2001</v>
      </c>
      <c r="C159" s="397" t="s">
        <v>40</v>
      </c>
      <c r="D159" s="649"/>
      <c r="E159" s="1567"/>
      <c r="F159" s="274" t="s">
        <v>192</v>
      </c>
      <c r="G159" s="1090">
        <v>6</v>
      </c>
      <c r="H159" s="1524">
        <v>50</v>
      </c>
      <c r="I159" s="397">
        <f>ROUND(H159*G159/G159,2)</f>
        <v>50</v>
      </c>
      <c r="J159" s="401" t="s">
        <v>39</v>
      </c>
      <c r="K159" s="286"/>
      <c r="L159" s="231">
        <f>IF(OR(ISBLANK(K159),K159=0,H159=0,ISBLANK(H159)),,ROUND(K159+$L$5,2))</f>
        <v>0</v>
      </c>
      <c r="M159" s="668"/>
      <c r="N159" s="3800"/>
      <c r="O159" s="2819"/>
      <c r="P159" s="2795"/>
      <c r="Q159" s="2733"/>
      <c r="R159" s="1547"/>
      <c r="S159" s="438"/>
      <c r="T159" s="1546"/>
      <c r="U159" s="2683"/>
      <c r="V159" s="2683"/>
      <c r="W159" s="272"/>
      <c r="X159" s="2800"/>
      <c r="Y159" s="254" t="s">
        <v>65</v>
      </c>
    </row>
    <row r="160" spans="1:25" ht="15" customHeight="1">
      <c r="A160" s="1449"/>
      <c r="B160" s="219" t="s">
        <v>2002</v>
      </c>
      <c r="C160" s="1581" t="s">
        <v>193</v>
      </c>
      <c r="D160" s="3105"/>
      <c r="E160" s="1581"/>
      <c r="F160" s="1581"/>
      <c r="G160" s="1581">
        <v>0</v>
      </c>
      <c r="H160" s="2319"/>
      <c r="I160" s="1265" t="e">
        <f>ROUND(H159*G159/G160,2)</f>
        <v>#DIV/0!</v>
      </c>
      <c r="J160" s="1594" t="s">
        <v>39</v>
      </c>
      <c r="K160" s="1525"/>
      <c r="L160" s="1336">
        <f>IF(OR(ISBLANK(K160),K160=0,H159=0,ISBLANK(H159)),,ROUND(K160+$L$5,2))</f>
        <v>0</v>
      </c>
      <c r="M160" s="864" t="e">
        <f>ROUND(I160*L160,2)</f>
        <v>#DIV/0!</v>
      </c>
      <c r="N160" s="3893" t="e">
        <f>ROUND(L160/G160,4)</f>
        <v>#DIV/0!</v>
      </c>
      <c r="O160" s="2561"/>
      <c r="P160" s="2764"/>
      <c r="Q160" s="2710"/>
      <c r="R160" s="1593"/>
      <c r="S160" s="1260"/>
      <c r="T160" s="1589"/>
      <c r="U160" s="2684"/>
      <c r="V160" s="2684"/>
      <c r="W160" s="1590"/>
      <c r="X160" s="2801"/>
      <c r="Y160" s="783"/>
    </row>
    <row r="161" spans="1:25" ht="15" customHeight="1" thickBot="1">
      <c r="A161" s="1086"/>
      <c r="B161" s="466" t="s">
        <v>2003</v>
      </c>
      <c r="C161" s="1419"/>
      <c r="D161" s="727"/>
      <c r="E161" s="1419"/>
      <c r="F161" s="1419"/>
      <c r="G161" s="1419"/>
      <c r="H161" s="1572"/>
      <c r="I161" s="1351"/>
      <c r="J161" s="1235"/>
      <c r="K161" s="470"/>
      <c r="L161" s="492"/>
      <c r="M161" s="919"/>
      <c r="N161" s="3892"/>
      <c r="O161" s="2808"/>
      <c r="P161" s="344"/>
      <c r="Q161" s="2512"/>
      <c r="R161" s="324"/>
      <c r="S161" s="901"/>
      <c r="T161" s="1140"/>
      <c r="U161" s="1744"/>
      <c r="V161" s="1744"/>
      <c r="W161" s="935"/>
      <c r="X161" s="2802"/>
      <c r="Y161" s="325" t="s">
        <v>65</v>
      </c>
    </row>
    <row r="162" spans="1:25" ht="15" customHeight="1" thickBot="1">
      <c r="A162" s="2162">
        <v>22039</v>
      </c>
      <c r="B162" s="480" t="s">
        <v>183</v>
      </c>
      <c r="C162" s="270" t="s">
        <v>40</v>
      </c>
      <c r="D162" s="649"/>
      <c r="E162" s="1224"/>
      <c r="F162" s="278" t="s">
        <v>165</v>
      </c>
      <c r="G162" s="1217">
        <v>96</v>
      </c>
      <c r="H162" s="1524"/>
      <c r="I162" s="270">
        <f>ROUND(H162*G162/G162,2)</f>
        <v>0</v>
      </c>
      <c r="J162" s="438" t="s">
        <v>39</v>
      </c>
      <c r="K162" s="349"/>
      <c r="L162" s="304"/>
      <c r="M162" s="305"/>
      <c r="N162" s="3800"/>
      <c r="O162" s="7"/>
      <c r="P162" s="55"/>
      <c r="Q162" s="55"/>
      <c r="R162" s="55"/>
    </row>
    <row r="163" spans="1:25" ht="15" customHeight="1" thickBot="1">
      <c r="A163" s="1086"/>
      <c r="B163" s="901" t="s">
        <v>1983</v>
      </c>
      <c r="C163" s="1520" t="s">
        <v>41</v>
      </c>
      <c r="D163" s="4610"/>
      <c r="E163" s="1424"/>
      <c r="F163" s="1424"/>
      <c r="G163" s="1424"/>
      <c r="H163" s="343"/>
      <c r="I163" s="565" t="e">
        <f>ROUND(H162*G162/G163,2)</f>
        <v>#DIV/0!</v>
      </c>
      <c r="J163" s="362" t="s">
        <v>39</v>
      </c>
      <c r="K163" s="1362"/>
      <c r="L163" s="417">
        <f>IF(OR(ISBLANK(K163),K163=0,H162=0,ISBLANK(H162)),,ROUND(K163+$L$5,2))</f>
        <v>0</v>
      </c>
      <c r="M163" s="471" t="e">
        <f>ROUND(I163*L163,2)</f>
        <v>#DIV/0!</v>
      </c>
      <c r="N163" s="3793" t="e">
        <f>ROUND(L163/G163,4)</f>
        <v>#DIV/0!</v>
      </c>
      <c r="O163" s="7"/>
      <c r="P163" s="55"/>
      <c r="Q163" s="55"/>
      <c r="R163" s="55"/>
    </row>
    <row r="164" spans="1:25" ht="15" customHeight="1" thickBot="1">
      <c r="A164" s="2162">
        <v>22040</v>
      </c>
      <c r="B164" s="480" t="s">
        <v>184</v>
      </c>
      <c r="C164" s="270" t="s">
        <v>40</v>
      </c>
      <c r="D164" s="649"/>
      <c r="E164" s="1224"/>
      <c r="F164" s="278" t="s">
        <v>185</v>
      </c>
      <c r="G164" s="1075">
        <v>39</v>
      </c>
      <c r="H164" s="1524"/>
      <c r="I164" s="270">
        <f>ROUND(H164*G164/G164,2)</f>
        <v>0</v>
      </c>
      <c r="J164" s="438" t="s">
        <v>39</v>
      </c>
      <c r="K164" s="349"/>
      <c r="L164" s="272"/>
      <c r="M164" s="253"/>
      <c r="N164" s="3778"/>
      <c r="O164" s="7"/>
      <c r="P164" s="2309"/>
      <c r="Q164" s="55"/>
      <c r="R164" s="55"/>
    </row>
    <row r="165" spans="1:25" ht="15" customHeight="1" thickBot="1">
      <c r="A165" s="1086"/>
      <c r="B165" s="901" t="s">
        <v>186</v>
      </c>
      <c r="C165" s="1520" t="s">
        <v>41</v>
      </c>
      <c r="D165" s="4610"/>
      <c r="E165" s="1424"/>
      <c r="F165" s="1424"/>
      <c r="G165" s="1424"/>
      <c r="H165" s="343"/>
      <c r="I165" s="565" t="e">
        <f>ROUND(H164*G164/G165,2)</f>
        <v>#DIV/0!</v>
      </c>
      <c r="J165" s="362" t="s">
        <v>39</v>
      </c>
      <c r="K165" s="1362"/>
      <c r="L165" s="417">
        <f>IF(OR(ISBLANK(K165),K165=0,H164=0,ISBLANK(H164)),,ROUND(K165+$L$5,2))</f>
        <v>0</v>
      </c>
      <c r="M165" s="471" t="e">
        <f>ROUND(I165*L165,2)</f>
        <v>#DIV/0!</v>
      </c>
      <c r="N165" s="3793" t="e">
        <f>ROUND(L165/G165,4)</f>
        <v>#DIV/0!</v>
      </c>
      <c r="O165" s="7"/>
      <c r="P165" s="2309"/>
      <c r="Q165" s="55"/>
      <c r="R165" s="55"/>
    </row>
    <row r="166" spans="1:25" ht="15" customHeight="1" thickBot="1">
      <c r="A166" s="416"/>
      <c r="B166" s="901"/>
      <c r="C166" s="495" t="s">
        <v>65</v>
      </c>
      <c r="D166" s="1653"/>
      <c r="E166" s="1225"/>
      <c r="F166" s="536"/>
      <c r="G166" s="1094"/>
      <c r="H166" s="728"/>
      <c r="I166" s="536"/>
      <c r="J166" s="1214"/>
      <c r="K166" s="1409"/>
      <c r="L166" s="1410"/>
      <c r="M166" s="738"/>
      <c r="N166" s="3899"/>
      <c r="O166" s="7"/>
      <c r="P166" s="55"/>
      <c r="Q166" s="55"/>
      <c r="R166" s="55"/>
    </row>
    <row r="167" spans="1:25" ht="15" customHeight="1" thickBot="1">
      <c r="A167" s="275"/>
      <c r="B167" s="401"/>
      <c r="C167" s="421"/>
      <c r="D167" s="421"/>
      <c r="E167" s="421"/>
      <c r="F167" s="421"/>
      <c r="G167" s="1209"/>
      <c r="H167" s="1238"/>
      <c r="I167" s="397"/>
      <c r="J167" s="661" t="s">
        <v>48</v>
      </c>
      <c r="K167" s="1252"/>
      <c r="L167" s="1253"/>
      <c r="M167" s="554">
        <f>SUMIF(M10:M166,"&gt;0")</f>
        <v>111178.9</v>
      </c>
      <c r="N167" s="3778"/>
      <c r="R167" s="249"/>
      <c r="S167" s="759"/>
      <c r="T167" s="759"/>
      <c r="U167" s="759"/>
      <c r="V167" s="759"/>
      <c r="W167" s="759"/>
      <c r="X167" s="759"/>
      <c r="Y167" s="759" t="s">
        <v>65</v>
      </c>
    </row>
    <row r="168" spans="1:25" ht="15" customHeight="1">
      <c r="A168" s="27"/>
      <c r="N168" s="3896"/>
    </row>
    <row r="169" spans="1:25" ht="15" customHeight="1">
      <c r="A169" s="27"/>
      <c r="N169" s="3896"/>
    </row>
    <row r="170" spans="1:25" ht="15" customHeight="1">
      <c r="A170" s="27"/>
      <c r="N170" s="3896"/>
    </row>
    <row r="171" spans="1:25" ht="15" customHeight="1">
      <c r="A171" s="27"/>
      <c r="N171" s="3896"/>
    </row>
    <row r="172" spans="1:25" ht="15" customHeight="1">
      <c r="A172" s="27"/>
      <c r="N172" s="3896"/>
    </row>
    <row r="173" spans="1:25" ht="15" customHeight="1">
      <c r="A173" s="27"/>
      <c r="N173" s="3896"/>
    </row>
    <row r="174" spans="1:25" ht="15" customHeight="1">
      <c r="A174" s="27"/>
      <c r="N174" s="3896"/>
    </row>
    <row r="175" spans="1:25" ht="15" customHeight="1">
      <c r="A175" s="27"/>
      <c r="N175" s="3896"/>
    </row>
    <row r="176" spans="1:25" ht="15" customHeight="1">
      <c r="A176" s="27"/>
      <c r="N176" s="3896"/>
    </row>
    <row r="177" spans="1:14" ht="15" customHeight="1">
      <c r="A177" s="27"/>
      <c r="N177" s="3896"/>
    </row>
    <row r="178" spans="1:14" ht="15" customHeight="1">
      <c r="A178" s="27"/>
      <c r="N178" s="3896"/>
    </row>
    <row r="179" spans="1:14" ht="15" customHeight="1">
      <c r="A179" s="27"/>
      <c r="N179" s="3896"/>
    </row>
    <row r="180" spans="1:14" ht="15" customHeight="1">
      <c r="N180" s="3896"/>
    </row>
    <row r="181" spans="1:14" ht="15" customHeight="1">
      <c r="N181" s="3896"/>
    </row>
    <row r="182" spans="1:14" ht="15" customHeight="1">
      <c r="N182" s="3896"/>
    </row>
    <row r="183" spans="1:14" ht="15" customHeight="1">
      <c r="N183" s="3896"/>
    </row>
    <row r="184" spans="1:14" ht="15" customHeight="1">
      <c r="N184" s="3896"/>
    </row>
    <row r="185" spans="1:14" ht="15" customHeight="1">
      <c r="N185" s="3896"/>
    </row>
    <row r="186" spans="1:14" ht="15" customHeight="1">
      <c r="N186" s="3896"/>
    </row>
    <row r="187" spans="1:14" ht="15" customHeight="1">
      <c r="N187" s="3896"/>
    </row>
    <row r="188" spans="1:14" ht="15" customHeight="1">
      <c r="N188" s="3896"/>
    </row>
    <row r="189" spans="1:14" ht="15" customHeight="1">
      <c r="N189" s="3896"/>
    </row>
    <row r="190" spans="1:14" ht="15" customHeight="1">
      <c r="N190" s="3896"/>
    </row>
    <row r="191" spans="1:14" ht="15" customHeight="1">
      <c r="N191" s="3896"/>
    </row>
    <row r="192" spans="1:14" ht="15" customHeight="1">
      <c r="N192" s="3896"/>
    </row>
    <row r="193" spans="14:14" ht="15" customHeight="1">
      <c r="N193" s="3896"/>
    </row>
    <row r="194" spans="14:14" ht="15" customHeight="1">
      <c r="N194" s="3896"/>
    </row>
    <row r="195" spans="14:14" ht="15" customHeight="1">
      <c r="N195" s="3896"/>
    </row>
    <row r="196" spans="14:14" ht="15" customHeight="1">
      <c r="N196" s="3896"/>
    </row>
    <row r="197" spans="14:14" ht="15" customHeight="1">
      <c r="N197" s="3896"/>
    </row>
    <row r="198" spans="14:14" ht="15" customHeight="1">
      <c r="N198" s="3896"/>
    </row>
    <row r="199" spans="14:14" ht="15" customHeight="1">
      <c r="N199" s="3896"/>
    </row>
    <row r="200" spans="14:14" ht="15" customHeight="1">
      <c r="N200" s="3896"/>
    </row>
    <row r="201" spans="14:14" ht="15" customHeight="1">
      <c r="N201" s="3896"/>
    </row>
    <row r="202" spans="14:14" ht="15" customHeight="1">
      <c r="N202" s="3896"/>
    </row>
    <row r="203" spans="14:14" ht="15" customHeight="1">
      <c r="N203" s="3896"/>
    </row>
    <row r="204" spans="14:14" ht="15" customHeight="1">
      <c r="N204" s="3896"/>
    </row>
    <row r="205" spans="14:14" ht="15" customHeight="1">
      <c r="N205" s="3896"/>
    </row>
    <row r="206" spans="14:14" ht="15" customHeight="1">
      <c r="N206" s="3896"/>
    </row>
    <row r="207" spans="14:14" ht="15" customHeight="1">
      <c r="N207" s="3896"/>
    </row>
    <row r="208" spans="14:14" ht="15" customHeight="1">
      <c r="N208" s="3896"/>
    </row>
    <row r="209" spans="14:14" ht="15" customHeight="1">
      <c r="N209" s="3896"/>
    </row>
    <row r="210" spans="14:14" ht="15" customHeight="1">
      <c r="N210" s="3896"/>
    </row>
    <row r="211" spans="14:14" ht="15" customHeight="1">
      <c r="N211" s="3896"/>
    </row>
    <row r="212" spans="14:14" ht="15" customHeight="1">
      <c r="N212" s="3896"/>
    </row>
    <row r="213" spans="14:14" ht="15" customHeight="1">
      <c r="N213" s="3896"/>
    </row>
    <row r="214" spans="14:14" ht="15" customHeight="1">
      <c r="N214" s="3896"/>
    </row>
    <row r="215" spans="14:14" ht="15" customHeight="1">
      <c r="N215" s="3896"/>
    </row>
    <row r="216" spans="14:14" ht="15" customHeight="1">
      <c r="N216" s="3896"/>
    </row>
    <row r="217" spans="14:14" ht="15" customHeight="1">
      <c r="N217" s="3896"/>
    </row>
    <row r="218" spans="14:14" ht="15" customHeight="1">
      <c r="N218" s="3896"/>
    </row>
    <row r="219" spans="14:14" ht="15" customHeight="1">
      <c r="N219" s="3896"/>
    </row>
    <row r="220" spans="14:14" ht="15" customHeight="1">
      <c r="N220" s="3896"/>
    </row>
    <row r="221" spans="14:14" ht="15" customHeight="1">
      <c r="N221" s="3896"/>
    </row>
    <row r="222" spans="14:14" ht="15" customHeight="1">
      <c r="N222" s="3896"/>
    </row>
    <row r="223" spans="14:14" ht="15" customHeight="1">
      <c r="N223" s="3896"/>
    </row>
    <row r="224" spans="14:14" ht="15" customHeight="1">
      <c r="N224" s="3896"/>
    </row>
    <row r="225" spans="14:14" ht="15" customHeight="1">
      <c r="N225" s="3896"/>
    </row>
    <row r="226" spans="14:14" ht="15" customHeight="1">
      <c r="N226" s="3896"/>
    </row>
    <row r="227" spans="14:14" ht="15" customHeight="1">
      <c r="N227" s="3896"/>
    </row>
    <row r="228" spans="14:14" ht="15" customHeight="1">
      <c r="N228" s="3896"/>
    </row>
    <row r="229" spans="14:14" ht="15" customHeight="1">
      <c r="N229" s="3896"/>
    </row>
    <row r="230" spans="14:14" ht="15" customHeight="1">
      <c r="N230" s="3896"/>
    </row>
    <row r="231" spans="14:14" ht="15" customHeight="1">
      <c r="N231" s="3896"/>
    </row>
    <row r="232" spans="14:14" ht="15" customHeight="1">
      <c r="N232" s="3896"/>
    </row>
    <row r="233" spans="14:14" ht="15" customHeight="1">
      <c r="N233" s="3896"/>
    </row>
    <row r="234" spans="14:14" ht="15" customHeight="1">
      <c r="N234" s="3896"/>
    </row>
    <row r="235" spans="14:14" ht="15" customHeight="1">
      <c r="N235" s="3896"/>
    </row>
    <row r="236" spans="14:14" ht="15" customHeight="1">
      <c r="N236" s="3896"/>
    </row>
    <row r="237" spans="14:14" ht="15" customHeight="1">
      <c r="N237" s="3896"/>
    </row>
    <row r="238" spans="14:14" ht="15" customHeight="1">
      <c r="N238" s="3896"/>
    </row>
    <row r="239" spans="14:14" ht="15" customHeight="1">
      <c r="N239" s="3896"/>
    </row>
    <row r="240" spans="14:14" ht="15" customHeight="1">
      <c r="N240" s="3896"/>
    </row>
    <row r="241" spans="14:14" ht="15" customHeight="1">
      <c r="N241" s="3896"/>
    </row>
    <row r="242" spans="14:14" ht="15" customHeight="1">
      <c r="N242" s="3896"/>
    </row>
    <row r="243" spans="14:14" ht="15" customHeight="1">
      <c r="N243" s="3896"/>
    </row>
    <row r="244" spans="14:14" ht="15" customHeight="1">
      <c r="N244" s="3896"/>
    </row>
    <row r="245" spans="14:14" ht="15" customHeight="1">
      <c r="N245" s="3896"/>
    </row>
    <row r="246" spans="14:14" ht="15" customHeight="1">
      <c r="N246" s="3896"/>
    </row>
    <row r="247" spans="14:14" ht="15" customHeight="1">
      <c r="N247" s="3896"/>
    </row>
    <row r="248" spans="14:14" ht="15" customHeight="1">
      <c r="N248" s="3896"/>
    </row>
    <row r="249" spans="14:14" ht="15" customHeight="1">
      <c r="N249" s="3896"/>
    </row>
    <row r="250" spans="14:14" ht="15" customHeight="1">
      <c r="N250" s="3896"/>
    </row>
    <row r="251" spans="14:14" ht="15" customHeight="1">
      <c r="N251" s="3896"/>
    </row>
    <row r="252" spans="14:14" ht="15" customHeight="1">
      <c r="N252" s="3896"/>
    </row>
    <row r="253" spans="14:14" ht="15" customHeight="1">
      <c r="N253" s="3896"/>
    </row>
    <row r="254" spans="14:14" ht="15" customHeight="1">
      <c r="N254" s="3896"/>
    </row>
    <row r="255" spans="14:14" ht="15" customHeight="1">
      <c r="N255" s="3896"/>
    </row>
    <row r="256" spans="14:14" ht="15" customHeight="1">
      <c r="N256" s="3896"/>
    </row>
    <row r="257" spans="14:14" ht="15" customHeight="1">
      <c r="N257" s="3896"/>
    </row>
    <row r="258" spans="14:14" ht="15" customHeight="1">
      <c r="N258" s="3896"/>
    </row>
    <row r="259" spans="14:14" ht="15" customHeight="1">
      <c r="N259" s="3896"/>
    </row>
    <row r="260" spans="14:14" ht="15" customHeight="1">
      <c r="N260" s="3896"/>
    </row>
  </sheetData>
  <sheetProtection selectLockedCells="1"/>
  <customSheetViews>
    <customSheetView guid="{F8F3C058-0B72-45B1-9471-FD232B18A87C}" showPageBreaks="1">
      <pane ySplit="9" topLeftCell="A144" activePane="bottomLeft" state="frozen"/>
      <selection pane="bottomLeft" activeCell="U129" sqref="U129"/>
      <rowBreaks count="2" manualBreakCount="2">
        <brk id="137" max="16383" man="1"/>
        <brk id="46"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rowBreaks count="1" manualBreakCount="1">
        <brk id="37"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showPageBreaks="1" fitToPage="1">
      <selection activeCell="B49" sqref="B49"/>
      <pageMargins left="0" right="0" top="0" bottom="0" header="0" footer="0"/>
      <pageSetup scale="92" fitToHeight="0" orientation="landscape" r:id="rId3"/>
      <headerFooter>
        <oddHeader>&amp;C&amp;16South Carolina Purchasing Alliance Lot A
&amp;R&amp;12&amp;A
2014</oddHeader>
      </headerFooter>
    </customSheetView>
  </customSheetViews>
  <mergeCells count="10">
    <mergeCell ref="S3:X3"/>
    <mergeCell ref="P5:P7"/>
    <mergeCell ref="Q5:Q7"/>
    <mergeCell ref="B1:M1"/>
    <mergeCell ref="B2:C2"/>
    <mergeCell ref="F2:M2"/>
    <mergeCell ref="B124:G124"/>
    <mergeCell ref="F3:N3"/>
    <mergeCell ref="F4:N4"/>
    <mergeCell ref="G5:K5"/>
  </mergeCells>
  <conditionalFormatting sqref="H44:H46 H40:H42 H48 H50:H53 H126:H127 H158 H155:H156 H152:H153 H149:H150 H143:H144 H140:H141 H135 H131 H129 H146:H147 H167 H31:H32 H11:H12 H160:H161 H19:H21 H23:H25 H27:H29 H35 H37:H38 H14:H17 H55:H58 H60:H63 H163 H165 H137:H138">
    <cfRule type="cellIs" dxfId="277" priority="80" stopIfTrue="1" operator="equal">
      <formula>0</formula>
    </cfRule>
  </conditionalFormatting>
  <conditionalFormatting sqref="H44:H46 H40:H42 H48 H50:H53 H126:H127 H158 H155:H156 H152:H153 H149:H150 H143:H144 H140:H141 H135 H131 H129 H146:H147 H167 H31:H32 H11:H12 H160:H161 H19:H21 H23:H25 H27:H29 H35 H37:H38 H14:H17 H55:H58 H60:H63 H163 H165 H137:H138">
    <cfRule type="cellIs" dxfId="276" priority="79" stopIfTrue="1" operator="equal">
      <formula>0</formula>
    </cfRule>
  </conditionalFormatting>
  <conditionalFormatting sqref="U10">
    <cfRule type="cellIs" dxfId="275" priority="16" stopIfTrue="1" operator="equal">
      <formula>0</formula>
    </cfRule>
  </conditionalFormatting>
  <conditionalFormatting sqref="U10">
    <cfRule type="cellIs" dxfId="274" priority="15" stopIfTrue="1" operator="equal">
      <formula>0</formula>
    </cfRule>
  </conditionalFormatting>
  <conditionalFormatting sqref="H65:H70 H115 H90:H91 H108:H113 H126:H127 H129 H131 H135 H140:H141 H143:H144 H146:H147 H149:H150 H152:H153 H155:H156 H158 H160:H161 H163 H165:H166 H93:H106">
    <cfRule type="cellIs" dxfId="273" priority="14" stopIfTrue="1" operator="equal">
      <formula>0</formula>
    </cfRule>
  </conditionalFormatting>
  <conditionalFormatting sqref="H65:H70 H115 H90:H91 H108:H113 H126:H127 H129 H131 H135 H140:H141 H143:H144 H146:H147 H149:H150 H152:H153 H155:H156 H158 H160:H161 H163 H165:H166 H93:H106">
    <cfRule type="cellIs" dxfId="272" priority="13" stopIfTrue="1" operator="equal">
      <formula>0</formula>
    </cfRule>
  </conditionalFormatting>
  <conditionalFormatting sqref="H34">
    <cfRule type="cellIs" dxfId="271" priority="12" stopIfTrue="1" operator="equal">
      <formula>0</formula>
    </cfRule>
  </conditionalFormatting>
  <conditionalFormatting sqref="H34">
    <cfRule type="cellIs" dxfId="270" priority="11" stopIfTrue="1" operator="equal">
      <formula>0</formula>
    </cfRule>
  </conditionalFormatting>
  <hyperlinks>
    <hyperlink ref="C4" location="'Recap Sheet'!B1" tooltip="Click here to return to recap sheet" display="Return to Recap Sheet" xr:uid="{00000000-0004-0000-0D00-000000000000}"/>
  </hyperlinks>
  <pageMargins left="0.25" right="0.25" top="0.75" bottom="0.75" header="0.3" footer="0.3"/>
  <pageSetup paperSize="5" scale="64" fitToHeight="0" orientation="landscape" useFirstPageNumber="1" r:id="rId4"/>
  <headerFooter scaleWithDoc="0"/>
  <rowBreaks count="2" manualBreakCount="2">
    <brk id="137" max="16383" man="1"/>
    <brk id="46" max="16383" man="1"/>
  </rowBreaks>
  <ignoredErrors>
    <ignoredError sqref="W8" numberStoredAsText="1"/>
  </ignoredErrors>
  <drawing r:id="rId5"/>
  <legacyDrawing r:id="rId6"/>
  <mc:AlternateContent xmlns:mc="http://schemas.openxmlformats.org/markup-compatibility/2006">
    <mc:Choice Requires="x14">
      <controls>
        <mc:AlternateContent xmlns:mc="http://schemas.openxmlformats.org/markup-compatibility/2006">
          <mc:Choice Requires="x14">
            <control shapeId="73729" r:id="rId7" name="Button 1">
              <controlPr defaultSize="0" print="0" autoFill="0" autoPict="0" macro="[0]!VersatileDisplayWorksheetPopup">
                <anchor moveWithCells="1">
                  <from>
                    <xdr:col>13</xdr:col>
                    <xdr:colOff>0</xdr:colOff>
                    <xdr:row>0</xdr:row>
                    <xdr:rowOff>171450</xdr:rowOff>
                  </from>
                  <to>
                    <xdr:col>14</xdr:col>
                    <xdr:colOff>76200</xdr:colOff>
                    <xdr:row>2</xdr:row>
                    <xdr:rowOff>28575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theme="5" tint="-0.249977111117893"/>
  </sheetPr>
  <dimension ref="A1:Z134"/>
  <sheetViews>
    <sheetView zoomScaleNormal="100" workbookViewId="0">
      <pane ySplit="9" topLeftCell="A10" activePane="bottomLeft" state="frozen"/>
      <selection activeCell="H80" sqref="H80"/>
      <selection pane="bottomLeft" activeCell="H16" sqref="H16"/>
    </sheetView>
  </sheetViews>
  <sheetFormatPr defaultColWidth="11.42578125" defaultRowHeight="15" customHeight="1"/>
  <cols>
    <col min="1" max="1" width="6.5703125" style="55" customWidth="1"/>
    <col min="2" max="2" width="54.140625" style="55" bestFit="1" customWidth="1"/>
    <col min="3" max="3" width="20.42578125" style="37" customWidth="1"/>
    <col min="4" max="4" width="11.85546875" style="55" customWidth="1"/>
    <col min="5" max="6" width="7.7109375" style="37" customWidth="1"/>
    <col min="7" max="7" width="5.7109375" style="144" customWidth="1"/>
    <col min="8" max="8" width="6.42578125" style="74" customWidth="1"/>
    <col min="9" max="9" width="6.42578125" style="37" customWidth="1"/>
    <col min="10" max="10" width="3.28515625" style="55" customWidth="1"/>
    <col min="11" max="11" width="6.7109375" style="76" customWidth="1"/>
    <col min="12" max="12" width="7.28515625" style="30" customWidth="1"/>
    <col min="13" max="13" width="9.7109375" style="38" customWidth="1"/>
    <col min="14" max="14" width="6.85546875" style="39" customWidth="1"/>
    <col min="15" max="15" width="11.28515625" style="39" customWidth="1"/>
    <col min="16" max="16" width="9.42578125" style="39" customWidth="1"/>
    <col min="17" max="17" width="6.7109375" style="39" customWidth="1"/>
    <col min="18" max="18" width="8.42578125" style="39" customWidth="1"/>
    <col min="19" max="19" width="9.140625" style="55" customWidth="1"/>
    <col min="20" max="20" width="7.42578125" style="55" customWidth="1"/>
    <col min="21" max="21" width="9.28515625" style="55" customWidth="1"/>
    <col min="22" max="22" width="5.140625" style="55" customWidth="1"/>
    <col min="23" max="23" width="7.5703125" style="55" customWidth="1"/>
    <col min="24" max="24" width="10.5703125" style="55" customWidth="1"/>
    <col min="25" max="25" width="12.42578125" style="55" customWidth="1"/>
    <col min="26" max="261" width="11.42578125" style="55"/>
    <col min="262" max="262" width="3.85546875" style="55" customWidth="1"/>
    <col min="263" max="263" width="49.7109375" style="55" customWidth="1"/>
    <col min="264" max="264" width="29.42578125" style="55" customWidth="1"/>
    <col min="265" max="265" width="6.28515625" style="55" customWidth="1"/>
    <col min="266" max="266" width="4.28515625" style="55" customWidth="1"/>
    <col min="267" max="267" width="6.42578125" style="55" customWidth="1"/>
    <col min="268" max="268" width="3.28515625" style="55" customWidth="1"/>
    <col min="269" max="269" width="6" style="55" customWidth="1"/>
    <col min="270" max="270" width="5.7109375" style="55" bestFit="1" customWidth="1"/>
    <col min="271" max="271" width="7" style="55" customWidth="1"/>
    <col min="272" max="272" width="5.42578125" style="55" customWidth="1"/>
    <col min="273" max="273" width="5" style="55" customWidth="1"/>
    <col min="274" max="274" width="6" style="55" bestFit="1" customWidth="1"/>
    <col min="275" max="275" width="6.140625" style="55" customWidth="1"/>
    <col min="276" max="276" width="16.5703125" style="55" customWidth="1"/>
    <col min="277" max="517" width="11.42578125" style="55"/>
    <col min="518" max="518" width="3.85546875" style="55" customWidth="1"/>
    <col min="519" max="519" width="49.7109375" style="55" customWidth="1"/>
    <col min="520" max="520" width="29.42578125" style="55" customWidth="1"/>
    <col min="521" max="521" width="6.28515625" style="55" customWidth="1"/>
    <col min="522" max="522" width="4.28515625" style="55" customWidth="1"/>
    <col min="523" max="523" width="6.42578125" style="55" customWidth="1"/>
    <col min="524" max="524" width="3.28515625" style="55" customWidth="1"/>
    <col min="525" max="525" width="6" style="55" customWidth="1"/>
    <col min="526" max="526" width="5.7109375" style="55" bestFit="1" customWidth="1"/>
    <col min="527" max="527" width="7" style="55" customWidth="1"/>
    <col min="528" max="528" width="5.42578125" style="55" customWidth="1"/>
    <col min="529" max="529" width="5" style="55" customWidth="1"/>
    <col min="530" max="530" width="6" style="55" bestFit="1" customWidth="1"/>
    <col min="531" max="531" width="6.140625" style="55" customWidth="1"/>
    <col min="532" max="532" width="16.5703125" style="55" customWidth="1"/>
    <col min="533" max="773" width="11.42578125" style="55"/>
    <col min="774" max="774" width="3.85546875" style="55" customWidth="1"/>
    <col min="775" max="775" width="49.7109375" style="55" customWidth="1"/>
    <col min="776" max="776" width="29.42578125" style="55" customWidth="1"/>
    <col min="777" max="777" width="6.28515625" style="55" customWidth="1"/>
    <col min="778" max="778" width="4.28515625" style="55" customWidth="1"/>
    <col min="779" max="779" width="6.42578125" style="55" customWidth="1"/>
    <col min="780" max="780" width="3.28515625" style="55" customWidth="1"/>
    <col min="781" max="781" width="6" style="55" customWidth="1"/>
    <col min="782" max="782" width="5.7109375" style="55" bestFit="1" customWidth="1"/>
    <col min="783" max="783" width="7" style="55" customWidth="1"/>
    <col min="784" max="784" width="5.42578125" style="55" customWidth="1"/>
    <col min="785" max="785" width="5" style="55" customWidth="1"/>
    <col min="786" max="786" width="6" style="55" bestFit="1" customWidth="1"/>
    <col min="787" max="787" width="6.140625" style="55" customWidth="1"/>
    <col min="788" max="788" width="16.5703125" style="55" customWidth="1"/>
    <col min="789" max="1029" width="11.42578125" style="55"/>
    <col min="1030" max="1030" width="3.85546875" style="55" customWidth="1"/>
    <col min="1031" max="1031" width="49.7109375" style="55" customWidth="1"/>
    <col min="1032" max="1032" width="29.42578125" style="55" customWidth="1"/>
    <col min="1033" max="1033" width="6.28515625" style="55" customWidth="1"/>
    <col min="1034" max="1034" width="4.28515625" style="55" customWidth="1"/>
    <col min="1035" max="1035" width="6.42578125" style="55" customWidth="1"/>
    <col min="1036" max="1036" width="3.28515625" style="55" customWidth="1"/>
    <col min="1037" max="1037" width="6" style="55" customWidth="1"/>
    <col min="1038" max="1038" width="5.7109375" style="55" bestFit="1" customWidth="1"/>
    <col min="1039" max="1039" width="7" style="55" customWidth="1"/>
    <col min="1040" max="1040" width="5.42578125" style="55" customWidth="1"/>
    <col min="1041" max="1041" width="5" style="55" customWidth="1"/>
    <col min="1042" max="1042" width="6" style="55" bestFit="1" customWidth="1"/>
    <col min="1043" max="1043" width="6.140625" style="55" customWidth="1"/>
    <col min="1044" max="1044" width="16.5703125" style="55" customWidth="1"/>
    <col min="1045" max="1285" width="11.42578125" style="55"/>
    <col min="1286" max="1286" width="3.85546875" style="55" customWidth="1"/>
    <col min="1287" max="1287" width="49.7109375" style="55" customWidth="1"/>
    <col min="1288" max="1288" width="29.42578125" style="55" customWidth="1"/>
    <col min="1289" max="1289" width="6.28515625" style="55" customWidth="1"/>
    <col min="1290" max="1290" width="4.28515625" style="55" customWidth="1"/>
    <col min="1291" max="1291" width="6.42578125" style="55" customWidth="1"/>
    <col min="1292" max="1292" width="3.28515625" style="55" customWidth="1"/>
    <col min="1293" max="1293" width="6" style="55" customWidth="1"/>
    <col min="1294" max="1294" width="5.7109375" style="55" bestFit="1" customWidth="1"/>
    <col min="1295" max="1295" width="7" style="55" customWidth="1"/>
    <col min="1296" max="1296" width="5.42578125" style="55" customWidth="1"/>
    <col min="1297" max="1297" width="5" style="55" customWidth="1"/>
    <col min="1298" max="1298" width="6" style="55" bestFit="1" customWidth="1"/>
    <col min="1299" max="1299" width="6.140625" style="55" customWidth="1"/>
    <col min="1300" max="1300" width="16.5703125" style="55" customWidth="1"/>
    <col min="1301" max="1541" width="11.42578125" style="55"/>
    <col min="1542" max="1542" width="3.85546875" style="55" customWidth="1"/>
    <col min="1543" max="1543" width="49.7109375" style="55" customWidth="1"/>
    <col min="1544" max="1544" width="29.42578125" style="55" customWidth="1"/>
    <col min="1545" max="1545" width="6.28515625" style="55" customWidth="1"/>
    <col min="1546" max="1546" width="4.28515625" style="55" customWidth="1"/>
    <col min="1547" max="1547" width="6.42578125" style="55" customWidth="1"/>
    <col min="1548" max="1548" width="3.28515625" style="55" customWidth="1"/>
    <col min="1549" max="1549" width="6" style="55" customWidth="1"/>
    <col min="1550" max="1550" width="5.7109375" style="55" bestFit="1" customWidth="1"/>
    <col min="1551" max="1551" width="7" style="55" customWidth="1"/>
    <col min="1552" max="1552" width="5.42578125" style="55" customWidth="1"/>
    <col min="1553" max="1553" width="5" style="55" customWidth="1"/>
    <col min="1554" max="1554" width="6" style="55" bestFit="1" customWidth="1"/>
    <col min="1555" max="1555" width="6.140625" style="55" customWidth="1"/>
    <col min="1556" max="1556" width="16.5703125" style="55" customWidth="1"/>
    <col min="1557" max="1797" width="11.42578125" style="55"/>
    <col min="1798" max="1798" width="3.85546875" style="55" customWidth="1"/>
    <col min="1799" max="1799" width="49.7109375" style="55" customWidth="1"/>
    <col min="1800" max="1800" width="29.42578125" style="55" customWidth="1"/>
    <col min="1801" max="1801" width="6.28515625" style="55" customWidth="1"/>
    <col min="1802" max="1802" width="4.28515625" style="55" customWidth="1"/>
    <col min="1803" max="1803" width="6.42578125" style="55" customWidth="1"/>
    <col min="1804" max="1804" width="3.28515625" style="55" customWidth="1"/>
    <col min="1805" max="1805" width="6" style="55" customWidth="1"/>
    <col min="1806" max="1806" width="5.7109375" style="55" bestFit="1" customWidth="1"/>
    <col min="1807" max="1807" width="7" style="55" customWidth="1"/>
    <col min="1808" max="1808" width="5.42578125" style="55" customWidth="1"/>
    <col min="1809" max="1809" width="5" style="55" customWidth="1"/>
    <col min="1810" max="1810" width="6" style="55" bestFit="1" customWidth="1"/>
    <col min="1811" max="1811" width="6.140625" style="55" customWidth="1"/>
    <col min="1812" max="1812" width="16.5703125" style="55" customWidth="1"/>
    <col min="1813" max="2053" width="11.42578125" style="55"/>
    <col min="2054" max="2054" width="3.85546875" style="55" customWidth="1"/>
    <col min="2055" max="2055" width="49.7109375" style="55" customWidth="1"/>
    <col min="2056" max="2056" width="29.42578125" style="55" customWidth="1"/>
    <col min="2057" max="2057" width="6.28515625" style="55" customWidth="1"/>
    <col min="2058" max="2058" width="4.28515625" style="55" customWidth="1"/>
    <col min="2059" max="2059" width="6.42578125" style="55" customWidth="1"/>
    <col min="2060" max="2060" width="3.28515625" style="55" customWidth="1"/>
    <col min="2061" max="2061" width="6" style="55" customWidth="1"/>
    <col min="2062" max="2062" width="5.7109375" style="55" bestFit="1" customWidth="1"/>
    <col min="2063" max="2063" width="7" style="55" customWidth="1"/>
    <col min="2064" max="2064" width="5.42578125" style="55" customWidth="1"/>
    <col min="2065" max="2065" width="5" style="55" customWidth="1"/>
    <col min="2066" max="2066" width="6" style="55" bestFit="1" customWidth="1"/>
    <col min="2067" max="2067" width="6.140625" style="55" customWidth="1"/>
    <col min="2068" max="2068" width="16.5703125" style="55" customWidth="1"/>
    <col min="2069" max="2309" width="11.42578125" style="55"/>
    <col min="2310" max="2310" width="3.85546875" style="55" customWidth="1"/>
    <col min="2311" max="2311" width="49.7109375" style="55" customWidth="1"/>
    <col min="2312" max="2312" width="29.42578125" style="55" customWidth="1"/>
    <col min="2313" max="2313" width="6.28515625" style="55" customWidth="1"/>
    <col min="2314" max="2314" width="4.28515625" style="55" customWidth="1"/>
    <col min="2315" max="2315" width="6.42578125" style="55" customWidth="1"/>
    <col min="2316" max="2316" width="3.28515625" style="55" customWidth="1"/>
    <col min="2317" max="2317" width="6" style="55" customWidth="1"/>
    <col min="2318" max="2318" width="5.7109375" style="55" bestFit="1" customWidth="1"/>
    <col min="2319" max="2319" width="7" style="55" customWidth="1"/>
    <col min="2320" max="2320" width="5.42578125" style="55" customWidth="1"/>
    <col min="2321" max="2321" width="5" style="55" customWidth="1"/>
    <col min="2322" max="2322" width="6" style="55" bestFit="1" customWidth="1"/>
    <col min="2323" max="2323" width="6.140625" style="55" customWidth="1"/>
    <col min="2324" max="2324" width="16.5703125" style="55" customWidth="1"/>
    <col min="2325" max="2565" width="11.42578125" style="55"/>
    <col min="2566" max="2566" width="3.85546875" style="55" customWidth="1"/>
    <col min="2567" max="2567" width="49.7109375" style="55" customWidth="1"/>
    <col min="2568" max="2568" width="29.42578125" style="55" customWidth="1"/>
    <col min="2569" max="2569" width="6.28515625" style="55" customWidth="1"/>
    <col min="2570" max="2570" width="4.28515625" style="55" customWidth="1"/>
    <col min="2571" max="2571" width="6.42578125" style="55" customWidth="1"/>
    <col min="2572" max="2572" width="3.28515625" style="55" customWidth="1"/>
    <col min="2573" max="2573" width="6" style="55" customWidth="1"/>
    <col min="2574" max="2574" width="5.7109375" style="55" bestFit="1" customWidth="1"/>
    <col min="2575" max="2575" width="7" style="55" customWidth="1"/>
    <col min="2576" max="2576" width="5.42578125" style="55" customWidth="1"/>
    <col min="2577" max="2577" width="5" style="55" customWidth="1"/>
    <col min="2578" max="2578" width="6" style="55" bestFit="1" customWidth="1"/>
    <col min="2579" max="2579" width="6.140625" style="55" customWidth="1"/>
    <col min="2580" max="2580" width="16.5703125" style="55" customWidth="1"/>
    <col min="2581" max="2821" width="11.42578125" style="55"/>
    <col min="2822" max="2822" width="3.85546875" style="55" customWidth="1"/>
    <col min="2823" max="2823" width="49.7109375" style="55" customWidth="1"/>
    <col min="2824" max="2824" width="29.42578125" style="55" customWidth="1"/>
    <col min="2825" max="2825" width="6.28515625" style="55" customWidth="1"/>
    <col min="2826" max="2826" width="4.28515625" style="55" customWidth="1"/>
    <col min="2827" max="2827" width="6.42578125" style="55" customWidth="1"/>
    <col min="2828" max="2828" width="3.28515625" style="55" customWidth="1"/>
    <col min="2829" max="2829" width="6" style="55" customWidth="1"/>
    <col min="2830" max="2830" width="5.7109375" style="55" bestFit="1" customWidth="1"/>
    <col min="2831" max="2831" width="7" style="55" customWidth="1"/>
    <col min="2832" max="2832" width="5.42578125" style="55" customWidth="1"/>
    <col min="2833" max="2833" width="5" style="55" customWidth="1"/>
    <col min="2834" max="2834" width="6" style="55" bestFit="1" customWidth="1"/>
    <col min="2835" max="2835" width="6.140625" style="55" customWidth="1"/>
    <col min="2836" max="2836" width="16.5703125" style="55" customWidth="1"/>
    <col min="2837" max="3077" width="11.42578125" style="55"/>
    <col min="3078" max="3078" width="3.85546875" style="55" customWidth="1"/>
    <col min="3079" max="3079" width="49.7109375" style="55" customWidth="1"/>
    <col min="3080" max="3080" width="29.42578125" style="55" customWidth="1"/>
    <col min="3081" max="3081" width="6.28515625" style="55" customWidth="1"/>
    <col min="3082" max="3082" width="4.28515625" style="55" customWidth="1"/>
    <col min="3083" max="3083" width="6.42578125" style="55" customWidth="1"/>
    <col min="3084" max="3084" width="3.28515625" style="55" customWidth="1"/>
    <col min="3085" max="3085" width="6" style="55" customWidth="1"/>
    <col min="3086" max="3086" width="5.7109375" style="55" bestFit="1" customWidth="1"/>
    <col min="3087" max="3087" width="7" style="55" customWidth="1"/>
    <col min="3088" max="3088" width="5.42578125" style="55" customWidth="1"/>
    <col min="3089" max="3089" width="5" style="55" customWidth="1"/>
    <col min="3090" max="3090" width="6" style="55" bestFit="1" customWidth="1"/>
    <col min="3091" max="3091" width="6.140625" style="55" customWidth="1"/>
    <col min="3092" max="3092" width="16.5703125" style="55" customWidth="1"/>
    <col min="3093" max="3333" width="11.42578125" style="55"/>
    <col min="3334" max="3334" width="3.85546875" style="55" customWidth="1"/>
    <col min="3335" max="3335" width="49.7109375" style="55" customWidth="1"/>
    <col min="3336" max="3336" width="29.42578125" style="55" customWidth="1"/>
    <col min="3337" max="3337" width="6.28515625" style="55" customWidth="1"/>
    <col min="3338" max="3338" width="4.28515625" style="55" customWidth="1"/>
    <col min="3339" max="3339" width="6.42578125" style="55" customWidth="1"/>
    <col min="3340" max="3340" width="3.28515625" style="55" customWidth="1"/>
    <col min="3341" max="3341" width="6" style="55" customWidth="1"/>
    <col min="3342" max="3342" width="5.7109375" style="55" bestFit="1" customWidth="1"/>
    <col min="3343" max="3343" width="7" style="55" customWidth="1"/>
    <col min="3344" max="3344" width="5.42578125" style="55" customWidth="1"/>
    <col min="3345" max="3345" width="5" style="55" customWidth="1"/>
    <col min="3346" max="3346" width="6" style="55" bestFit="1" customWidth="1"/>
    <col min="3347" max="3347" width="6.140625" style="55" customWidth="1"/>
    <col min="3348" max="3348" width="16.5703125" style="55" customWidth="1"/>
    <col min="3349" max="3589" width="11.42578125" style="55"/>
    <col min="3590" max="3590" width="3.85546875" style="55" customWidth="1"/>
    <col min="3591" max="3591" width="49.7109375" style="55" customWidth="1"/>
    <col min="3592" max="3592" width="29.42578125" style="55" customWidth="1"/>
    <col min="3593" max="3593" width="6.28515625" style="55" customWidth="1"/>
    <col min="3594" max="3594" width="4.28515625" style="55" customWidth="1"/>
    <col min="3595" max="3595" width="6.42578125" style="55" customWidth="1"/>
    <col min="3596" max="3596" width="3.28515625" style="55" customWidth="1"/>
    <col min="3597" max="3597" width="6" style="55" customWidth="1"/>
    <col min="3598" max="3598" width="5.7109375" style="55" bestFit="1" customWidth="1"/>
    <col min="3599" max="3599" width="7" style="55" customWidth="1"/>
    <col min="3600" max="3600" width="5.42578125" style="55" customWidth="1"/>
    <col min="3601" max="3601" width="5" style="55" customWidth="1"/>
    <col min="3602" max="3602" width="6" style="55" bestFit="1" customWidth="1"/>
    <col min="3603" max="3603" width="6.140625" style="55" customWidth="1"/>
    <col min="3604" max="3604" width="16.5703125" style="55" customWidth="1"/>
    <col min="3605" max="3845" width="11.42578125" style="55"/>
    <col min="3846" max="3846" width="3.85546875" style="55" customWidth="1"/>
    <col min="3847" max="3847" width="49.7109375" style="55" customWidth="1"/>
    <col min="3848" max="3848" width="29.42578125" style="55" customWidth="1"/>
    <col min="3849" max="3849" width="6.28515625" style="55" customWidth="1"/>
    <col min="3850" max="3850" width="4.28515625" style="55" customWidth="1"/>
    <col min="3851" max="3851" width="6.42578125" style="55" customWidth="1"/>
    <col min="3852" max="3852" width="3.28515625" style="55" customWidth="1"/>
    <col min="3853" max="3853" width="6" style="55" customWidth="1"/>
    <col min="3854" max="3854" width="5.7109375" style="55" bestFit="1" customWidth="1"/>
    <col min="3855" max="3855" width="7" style="55" customWidth="1"/>
    <col min="3856" max="3856" width="5.42578125" style="55" customWidth="1"/>
    <col min="3857" max="3857" width="5" style="55" customWidth="1"/>
    <col min="3858" max="3858" width="6" style="55" bestFit="1" customWidth="1"/>
    <col min="3859" max="3859" width="6.140625" style="55" customWidth="1"/>
    <col min="3860" max="3860" width="16.5703125" style="55" customWidth="1"/>
    <col min="3861" max="4101" width="11.42578125" style="55"/>
    <col min="4102" max="4102" width="3.85546875" style="55" customWidth="1"/>
    <col min="4103" max="4103" width="49.7109375" style="55" customWidth="1"/>
    <col min="4104" max="4104" width="29.42578125" style="55" customWidth="1"/>
    <col min="4105" max="4105" width="6.28515625" style="55" customWidth="1"/>
    <col min="4106" max="4106" width="4.28515625" style="55" customWidth="1"/>
    <col min="4107" max="4107" width="6.42578125" style="55" customWidth="1"/>
    <col min="4108" max="4108" width="3.28515625" style="55" customWidth="1"/>
    <col min="4109" max="4109" width="6" style="55" customWidth="1"/>
    <col min="4110" max="4110" width="5.7109375" style="55" bestFit="1" customWidth="1"/>
    <col min="4111" max="4111" width="7" style="55" customWidth="1"/>
    <col min="4112" max="4112" width="5.42578125" style="55" customWidth="1"/>
    <col min="4113" max="4113" width="5" style="55" customWidth="1"/>
    <col min="4114" max="4114" width="6" style="55" bestFit="1" customWidth="1"/>
    <col min="4115" max="4115" width="6.140625" style="55" customWidth="1"/>
    <col min="4116" max="4116" width="16.5703125" style="55" customWidth="1"/>
    <col min="4117" max="4357" width="11.42578125" style="55"/>
    <col min="4358" max="4358" width="3.85546875" style="55" customWidth="1"/>
    <col min="4359" max="4359" width="49.7109375" style="55" customWidth="1"/>
    <col min="4360" max="4360" width="29.42578125" style="55" customWidth="1"/>
    <col min="4361" max="4361" width="6.28515625" style="55" customWidth="1"/>
    <col min="4362" max="4362" width="4.28515625" style="55" customWidth="1"/>
    <col min="4363" max="4363" width="6.42578125" style="55" customWidth="1"/>
    <col min="4364" max="4364" width="3.28515625" style="55" customWidth="1"/>
    <col min="4365" max="4365" width="6" style="55" customWidth="1"/>
    <col min="4366" max="4366" width="5.7109375" style="55" bestFit="1" customWidth="1"/>
    <col min="4367" max="4367" width="7" style="55" customWidth="1"/>
    <col min="4368" max="4368" width="5.42578125" style="55" customWidth="1"/>
    <col min="4369" max="4369" width="5" style="55" customWidth="1"/>
    <col min="4370" max="4370" width="6" style="55" bestFit="1" customWidth="1"/>
    <col min="4371" max="4371" width="6.140625" style="55" customWidth="1"/>
    <col min="4372" max="4372" width="16.5703125" style="55" customWidth="1"/>
    <col min="4373" max="4613" width="11.42578125" style="55"/>
    <col min="4614" max="4614" width="3.85546875" style="55" customWidth="1"/>
    <col min="4615" max="4615" width="49.7109375" style="55" customWidth="1"/>
    <col min="4616" max="4616" width="29.42578125" style="55" customWidth="1"/>
    <col min="4617" max="4617" width="6.28515625" style="55" customWidth="1"/>
    <col min="4618" max="4618" width="4.28515625" style="55" customWidth="1"/>
    <col min="4619" max="4619" width="6.42578125" style="55" customWidth="1"/>
    <col min="4620" max="4620" width="3.28515625" style="55" customWidth="1"/>
    <col min="4621" max="4621" width="6" style="55" customWidth="1"/>
    <col min="4622" max="4622" width="5.7109375" style="55" bestFit="1" customWidth="1"/>
    <col min="4623" max="4623" width="7" style="55" customWidth="1"/>
    <col min="4624" max="4624" width="5.42578125" style="55" customWidth="1"/>
    <col min="4625" max="4625" width="5" style="55" customWidth="1"/>
    <col min="4626" max="4626" width="6" style="55" bestFit="1" customWidth="1"/>
    <col min="4627" max="4627" width="6.140625" style="55" customWidth="1"/>
    <col min="4628" max="4628" width="16.5703125" style="55" customWidth="1"/>
    <col min="4629" max="4869" width="11.42578125" style="55"/>
    <col min="4870" max="4870" width="3.85546875" style="55" customWidth="1"/>
    <col min="4871" max="4871" width="49.7109375" style="55" customWidth="1"/>
    <col min="4872" max="4872" width="29.42578125" style="55" customWidth="1"/>
    <col min="4873" max="4873" width="6.28515625" style="55" customWidth="1"/>
    <col min="4874" max="4874" width="4.28515625" style="55" customWidth="1"/>
    <col min="4875" max="4875" width="6.42578125" style="55" customWidth="1"/>
    <col min="4876" max="4876" width="3.28515625" style="55" customWidth="1"/>
    <col min="4877" max="4877" width="6" style="55" customWidth="1"/>
    <col min="4878" max="4878" width="5.7109375" style="55" bestFit="1" customWidth="1"/>
    <col min="4879" max="4879" width="7" style="55" customWidth="1"/>
    <col min="4880" max="4880" width="5.42578125" style="55" customWidth="1"/>
    <col min="4881" max="4881" width="5" style="55" customWidth="1"/>
    <col min="4882" max="4882" width="6" style="55" bestFit="1" customWidth="1"/>
    <col min="4883" max="4883" width="6.140625" style="55" customWidth="1"/>
    <col min="4884" max="4884" width="16.5703125" style="55" customWidth="1"/>
    <col min="4885" max="5125" width="11.42578125" style="55"/>
    <col min="5126" max="5126" width="3.85546875" style="55" customWidth="1"/>
    <col min="5127" max="5127" width="49.7109375" style="55" customWidth="1"/>
    <col min="5128" max="5128" width="29.42578125" style="55" customWidth="1"/>
    <col min="5129" max="5129" width="6.28515625" style="55" customWidth="1"/>
    <col min="5130" max="5130" width="4.28515625" style="55" customWidth="1"/>
    <col min="5131" max="5131" width="6.42578125" style="55" customWidth="1"/>
    <col min="5132" max="5132" width="3.28515625" style="55" customWidth="1"/>
    <col min="5133" max="5133" width="6" style="55" customWidth="1"/>
    <col min="5134" max="5134" width="5.7109375" style="55" bestFit="1" customWidth="1"/>
    <col min="5135" max="5135" width="7" style="55" customWidth="1"/>
    <col min="5136" max="5136" width="5.42578125" style="55" customWidth="1"/>
    <col min="5137" max="5137" width="5" style="55" customWidth="1"/>
    <col min="5138" max="5138" width="6" style="55" bestFit="1" customWidth="1"/>
    <col min="5139" max="5139" width="6.140625" style="55" customWidth="1"/>
    <col min="5140" max="5140" width="16.5703125" style="55" customWidth="1"/>
    <col min="5141" max="5381" width="11.42578125" style="55"/>
    <col min="5382" max="5382" width="3.85546875" style="55" customWidth="1"/>
    <col min="5383" max="5383" width="49.7109375" style="55" customWidth="1"/>
    <col min="5384" max="5384" width="29.42578125" style="55" customWidth="1"/>
    <col min="5385" max="5385" width="6.28515625" style="55" customWidth="1"/>
    <col min="5386" max="5386" width="4.28515625" style="55" customWidth="1"/>
    <col min="5387" max="5387" width="6.42578125" style="55" customWidth="1"/>
    <col min="5388" max="5388" width="3.28515625" style="55" customWidth="1"/>
    <col min="5389" max="5389" width="6" style="55" customWidth="1"/>
    <col min="5390" max="5390" width="5.7109375" style="55" bestFit="1" customWidth="1"/>
    <col min="5391" max="5391" width="7" style="55" customWidth="1"/>
    <col min="5392" max="5392" width="5.42578125" style="55" customWidth="1"/>
    <col min="5393" max="5393" width="5" style="55" customWidth="1"/>
    <col min="5394" max="5394" width="6" style="55" bestFit="1" customWidth="1"/>
    <col min="5395" max="5395" width="6.140625" style="55" customWidth="1"/>
    <col min="5396" max="5396" width="16.5703125" style="55" customWidth="1"/>
    <col min="5397" max="5637" width="11.42578125" style="55"/>
    <col min="5638" max="5638" width="3.85546875" style="55" customWidth="1"/>
    <col min="5639" max="5639" width="49.7109375" style="55" customWidth="1"/>
    <col min="5640" max="5640" width="29.42578125" style="55" customWidth="1"/>
    <col min="5641" max="5641" width="6.28515625" style="55" customWidth="1"/>
    <col min="5642" max="5642" width="4.28515625" style="55" customWidth="1"/>
    <col min="5643" max="5643" width="6.42578125" style="55" customWidth="1"/>
    <col min="5644" max="5644" width="3.28515625" style="55" customWidth="1"/>
    <col min="5645" max="5645" width="6" style="55" customWidth="1"/>
    <col min="5646" max="5646" width="5.7109375" style="55" bestFit="1" customWidth="1"/>
    <col min="5647" max="5647" width="7" style="55" customWidth="1"/>
    <col min="5648" max="5648" width="5.42578125" style="55" customWidth="1"/>
    <col min="5649" max="5649" width="5" style="55" customWidth="1"/>
    <col min="5650" max="5650" width="6" style="55" bestFit="1" customWidth="1"/>
    <col min="5651" max="5651" width="6.140625" style="55" customWidth="1"/>
    <col min="5652" max="5652" width="16.5703125" style="55" customWidth="1"/>
    <col min="5653" max="5893" width="11.42578125" style="55"/>
    <col min="5894" max="5894" width="3.85546875" style="55" customWidth="1"/>
    <col min="5895" max="5895" width="49.7109375" style="55" customWidth="1"/>
    <col min="5896" max="5896" width="29.42578125" style="55" customWidth="1"/>
    <col min="5897" max="5897" width="6.28515625" style="55" customWidth="1"/>
    <col min="5898" max="5898" width="4.28515625" style="55" customWidth="1"/>
    <col min="5899" max="5899" width="6.42578125" style="55" customWidth="1"/>
    <col min="5900" max="5900" width="3.28515625" style="55" customWidth="1"/>
    <col min="5901" max="5901" width="6" style="55" customWidth="1"/>
    <col min="5902" max="5902" width="5.7109375" style="55" bestFit="1" customWidth="1"/>
    <col min="5903" max="5903" width="7" style="55" customWidth="1"/>
    <col min="5904" max="5904" width="5.42578125" style="55" customWidth="1"/>
    <col min="5905" max="5905" width="5" style="55" customWidth="1"/>
    <col min="5906" max="5906" width="6" style="55" bestFit="1" customWidth="1"/>
    <col min="5907" max="5907" width="6.140625" style="55" customWidth="1"/>
    <col min="5908" max="5908" width="16.5703125" style="55" customWidth="1"/>
    <col min="5909" max="6149" width="11.42578125" style="55"/>
    <col min="6150" max="6150" width="3.85546875" style="55" customWidth="1"/>
    <col min="6151" max="6151" width="49.7109375" style="55" customWidth="1"/>
    <col min="6152" max="6152" width="29.42578125" style="55" customWidth="1"/>
    <col min="6153" max="6153" width="6.28515625" style="55" customWidth="1"/>
    <col min="6154" max="6154" width="4.28515625" style="55" customWidth="1"/>
    <col min="6155" max="6155" width="6.42578125" style="55" customWidth="1"/>
    <col min="6156" max="6156" width="3.28515625" style="55" customWidth="1"/>
    <col min="6157" max="6157" width="6" style="55" customWidth="1"/>
    <col min="6158" max="6158" width="5.7109375" style="55" bestFit="1" customWidth="1"/>
    <col min="6159" max="6159" width="7" style="55" customWidth="1"/>
    <col min="6160" max="6160" width="5.42578125" style="55" customWidth="1"/>
    <col min="6161" max="6161" width="5" style="55" customWidth="1"/>
    <col min="6162" max="6162" width="6" style="55" bestFit="1" customWidth="1"/>
    <col min="6163" max="6163" width="6.140625" style="55" customWidth="1"/>
    <col min="6164" max="6164" width="16.5703125" style="55" customWidth="1"/>
    <col min="6165" max="6405" width="11.42578125" style="55"/>
    <col min="6406" max="6406" width="3.85546875" style="55" customWidth="1"/>
    <col min="6407" max="6407" width="49.7109375" style="55" customWidth="1"/>
    <col min="6408" max="6408" width="29.42578125" style="55" customWidth="1"/>
    <col min="6409" max="6409" width="6.28515625" style="55" customWidth="1"/>
    <col min="6410" max="6410" width="4.28515625" style="55" customWidth="1"/>
    <col min="6411" max="6411" width="6.42578125" style="55" customWidth="1"/>
    <col min="6412" max="6412" width="3.28515625" style="55" customWidth="1"/>
    <col min="6413" max="6413" width="6" style="55" customWidth="1"/>
    <col min="6414" max="6414" width="5.7109375" style="55" bestFit="1" customWidth="1"/>
    <col min="6415" max="6415" width="7" style="55" customWidth="1"/>
    <col min="6416" max="6416" width="5.42578125" style="55" customWidth="1"/>
    <col min="6417" max="6417" width="5" style="55" customWidth="1"/>
    <col min="6418" max="6418" width="6" style="55" bestFit="1" customWidth="1"/>
    <col min="6419" max="6419" width="6.140625" style="55" customWidth="1"/>
    <col min="6420" max="6420" width="16.5703125" style="55" customWidth="1"/>
    <col min="6421" max="6661" width="11.42578125" style="55"/>
    <col min="6662" max="6662" width="3.85546875" style="55" customWidth="1"/>
    <col min="6663" max="6663" width="49.7109375" style="55" customWidth="1"/>
    <col min="6664" max="6664" width="29.42578125" style="55" customWidth="1"/>
    <col min="6665" max="6665" width="6.28515625" style="55" customWidth="1"/>
    <col min="6666" max="6666" width="4.28515625" style="55" customWidth="1"/>
    <col min="6667" max="6667" width="6.42578125" style="55" customWidth="1"/>
    <col min="6668" max="6668" width="3.28515625" style="55" customWidth="1"/>
    <col min="6669" max="6669" width="6" style="55" customWidth="1"/>
    <col min="6670" max="6670" width="5.7109375" style="55" bestFit="1" customWidth="1"/>
    <col min="6671" max="6671" width="7" style="55" customWidth="1"/>
    <col min="6672" max="6672" width="5.42578125" style="55" customWidth="1"/>
    <col min="6673" max="6673" width="5" style="55" customWidth="1"/>
    <col min="6674" max="6674" width="6" style="55" bestFit="1" customWidth="1"/>
    <col min="6675" max="6675" width="6.140625" style="55" customWidth="1"/>
    <col min="6676" max="6676" width="16.5703125" style="55" customWidth="1"/>
    <col min="6677" max="6917" width="11.42578125" style="55"/>
    <col min="6918" max="6918" width="3.85546875" style="55" customWidth="1"/>
    <col min="6919" max="6919" width="49.7109375" style="55" customWidth="1"/>
    <col min="6920" max="6920" width="29.42578125" style="55" customWidth="1"/>
    <col min="6921" max="6921" width="6.28515625" style="55" customWidth="1"/>
    <col min="6922" max="6922" width="4.28515625" style="55" customWidth="1"/>
    <col min="6923" max="6923" width="6.42578125" style="55" customWidth="1"/>
    <col min="6924" max="6924" width="3.28515625" style="55" customWidth="1"/>
    <col min="6925" max="6925" width="6" style="55" customWidth="1"/>
    <col min="6926" max="6926" width="5.7109375" style="55" bestFit="1" customWidth="1"/>
    <col min="6927" max="6927" width="7" style="55" customWidth="1"/>
    <col min="6928" max="6928" width="5.42578125" style="55" customWidth="1"/>
    <col min="6929" max="6929" width="5" style="55" customWidth="1"/>
    <col min="6930" max="6930" width="6" style="55" bestFit="1" customWidth="1"/>
    <col min="6931" max="6931" width="6.140625" style="55" customWidth="1"/>
    <col min="6932" max="6932" width="16.5703125" style="55" customWidth="1"/>
    <col min="6933" max="7173" width="11.42578125" style="55"/>
    <col min="7174" max="7174" width="3.85546875" style="55" customWidth="1"/>
    <col min="7175" max="7175" width="49.7109375" style="55" customWidth="1"/>
    <col min="7176" max="7176" width="29.42578125" style="55" customWidth="1"/>
    <col min="7177" max="7177" width="6.28515625" style="55" customWidth="1"/>
    <col min="7178" max="7178" width="4.28515625" style="55" customWidth="1"/>
    <col min="7179" max="7179" width="6.42578125" style="55" customWidth="1"/>
    <col min="7180" max="7180" width="3.28515625" style="55" customWidth="1"/>
    <col min="7181" max="7181" width="6" style="55" customWidth="1"/>
    <col min="7182" max="7182" width="5.7109375" style="55" bestFit="1" customWidth="1"/>
    <col min="7183" max="7183" width="7" style="55" customWidth="1"/>
    <col min="7184" max="7184" width="5.42578125" style="55" customWidth="1"/>
    <col min="7185" max="7185" width="5" style="55" customWidth="1"/>
    <col min="7186" max="7186" width="6" style="55" bestFit="1" customWidth="1"/>
    <col min="7187" max="7187" width="6.140625" style="55" customWidth="1"/>
    <col min="7188" max="7188" width="16.5703125" style="55" customWidth="1"/>
    <col min="7189" max="7429" width="11.42578125" style="55"/>
    <col min="7430" max="7430" width="3.85546875" style="55" customWidth="1"/>
    <col min="7431" max="7431" width="49.7109375" style="55" customWidth="1"/>
    <col min="7432" max="7432" width="29.42578125" style="55" customWidth="1"/>
    <col min="7433" max="7433" width="6.28515625" style="55" customWidth="1"/>
    <col min="7434" max="7434" width="4.28515625" style="55" customWidth="1"/>
    <col min="7435" max="7435" width="6.42578125" style="55" customWidth="1"/>
    <col min="7436" max="7436" width="3.28515625" style="55" customWidth="1"/>
    <col min="7437" max="7437" width="6" style="55" customWidth="1"/>
    <col min="7438" max="7438" width="5.7109375" style="55" bestFit="1" customWidth="1"/>
    <col min="7439" max="7439" width="7" style="55" customWidth="1"/>
    <col min="7440" max="7440" width="5.42578125" style="55" customWidth="1"/>
    <col min="7441" max="7441" width="5" style="55" customWidth="1"/>
    <col min="7442" max="7442" width="6" style="55" bestFit="1" customWidth="1"/>
    <col min="7443" max="7443" width="6.140625" style="55" customWidth="1"/>
    <col min="7444" max="7444" width="16.5703125" style="55" customWidth="1"/>
    <col min="7445" max="7685" width="11.42578125" style="55"/>
    <col min="7686" max="7686" width="3.85546875" style="55" customWidth="1"/>
    <col min="7687" max="7687" width="49.7109375" style="55" customWidth="1"/>
    <col min="7688" max="7688" width="29.42578125" style="55" customWidth="1"/>
    <col min="7689" max="7689" width="6.28515625" style="55" customWidth="1"/>
    <col min="7690" max="7690" width="4.28515625" style="55" customWidth="1"/>
    <col min="7691" max="7691" width="6.42578125" style="55" customWidth="1"/>
    <col min="7692" max="7692" width="3.28515625" style="55" customWidth="1"/>
    <col min="7693" max="7693" width="6" style="55" customWidth="1"/>
    <col min="7694" max="7694" width="5.7109375" style="55" bestFit="1" customWidth="1"/>
    <col min="7695" max="7695" width="7" style="55" customWidth="1"/>
    <col min="7696" max="7696" width="5.42578125" style="55" customWidth="1"/>
    <col min="7697" max="7697" width="5" style="55" customWidth="1"/>
    <col min="7698" max="7698" width="6" style="55" bestFit="1" customWidth="1"/>
    <col min="7699" max="7699" width="6.140625" style="55" customWidth="1"/>
    <col min="7700" max="7700" width="16.5703125" style="55" customWidth="1"/>
    <col min="7701" max="7941" width="11.42578125" style="55"/>
    <col min="7942" max="7942" width="3.85546875" style="55" customWidth="1"/>
    <col min="7943" max="7943" width="49.7109375" style="55" customWidth="1"/>
    <col min="7944" max="7944" width="29.42578125" style="55" customWidth="1"/>
    <col min="7945" max="7945" width="6.28515625" style="55" customWidth="1"/>
    <col min="7946" max="7946" width="4.28515625" style="55" customWidth="1"/>
    <col min="7947" max="7947" width="6.42578125" style="55" customWidth="1"/>
    <col min="7948" max="7948" width="3.28515625" style="55" customWidth="1"/>
    <col min="7949" max="7949" width="6" style="55" customWidth="1"/>
    <col min="7950" max="7950" width="5.7109375" style="55" bestFit="1" customWidth="1"/>
    <col min="7951" max="7951" width="7" style="55" customWidth="1"/>
    <col min="7952" max="7952" width="5.42578125" style="55" customWidth="1"/>
    <col min="7953" max="7953" width="5" style="55" customWidth="1"/>
    <col min="7954" max="7954" width="6" style="55" bestFit="1" customWidth="1"/>
    <col min="7955" max="7955" width="6.140625" style="55" customWidth="1"/>
    <col min="7956" max="7956" width="16.5703125" style="55" customWidth="1"/>
    <col min="7957" max="8197" width="11.42578125" style="55"/>
    <col min="8198" max="8198" width="3.85546875" style="55" customWidth="1"/>
    <col min="8199" max="8199" width="49.7109375" style="55" customWidth="1"/>
    <col min="8200" max="8200" width="29.42578125" style="55" customWidth="1"/>
    <col min="8201" max="8201" width="6.28515625" style="55" customWidth="1"/>
    <col min="8202" max="8202" width="4.28515625" style="55" customWidth="1"/>
    <col min="8203" max="8203" width="6.42578125" style="55" customWidth="1"/>
    <col min="8204" max="8204" width="3.28515625" style="55" customWidth="1"/>
    <col min="8205" max="8205" width="6" style="55" customWidth="1"/>
    <col min="8206" max="8206" width="5.7109375" style="55" bestFit="1" customWidth="1"/>
    <col min="8207" max="8207" width="7" style="55" customWidth="1"/>
    <col min="8208" max="8208" width="5.42578125" style="55" customWidth="1"/>
    <col min="8209" max="8209" width="5" style="55" customWidth="1"/>
    <col min="8210" max="8210" width="6" style="55" bestFit="1" customWidth="1"/>
    <col min="8211" max="8211" width="6.140625" style="55" customWidth="1"/>
    <col min="8212" max="8212" width="16.5703125" style="55" customWidth="1"/>
    <col min="8213" max="8453" width="11.42578125" style="55"/>
    <col min="8454" max="8454" width="3.85546875" style="55" customWidth="1"/>
    <col min="8455" max="8455" width="49.7109375" style="55" customWidth="1"/>
    <col min="8456" max="8456" width="29.42578125" style="55" customWidth="1"/>
    <col min="8457" max="8457" width="6.28515625" style="55" customWidth="1"/>
    <col min="8458" max="8458" width="4.28515625" style="55" customWidth="1"/>
    <col min="8459" max="8459" width="6.42578125" style="55" customWidth="1"/>
    <col min="8460" max="8460" width="3.28515625" style="55" customWidth="1"/>
    <col min="8461" max="8461" width="6" style="55" customWidth="1"/>
    <col min="8462" max="8462" width="5.7109375" style="55" bestFit="1" customWidth="1"/>
    <col min="8463" max="8463" width="7" style="55" customWidth="1"/>
    <col min="8464" max="8464" width="5.42578125" style="55" customWidth="1"/>
    <col min="8465" max="8465" width="5" style="55" customWidth="1"/>
    <col min="8466" max="8466" width="6" style="55" bestFit="1" customWidth="1"/>
    <col min="8467" max="8467" width="6.140625" style="55" customWidth="1"/>
    <col min="8468" max="8468" width="16.5703125" style="55" customWidth="1"/>
    <col min="8469" max="8709" width="11.42578125" style="55"/>
    <col min="8710" max="8710" width="3.85546875" style="55" customWidth="1"/>
    <col min="8711" max="8711" width="49.7109375" style="55" customWidth="1"/>
    <col min="8712" max="8712" width="29.42578125" style="55" customWidth="1"/>
    <col min="8713" max="8713" width="6.28515625" style="55" customWidth="1"/>
    <col min="8714" max="8714" width="4.28515625" style="55" customWidth="1"/>
    <col min="8715" max="8715" width="6.42578125" style="55" customWidth="1"/>
    <col min="8716" max="8716" width="3.28515625" style="55" customWidth="1"/>
    <col min="8717" max="8717" width="6" style="55" customWidth="1"/>
    <col min="8718" max="8718" width="5.7109375" style="55" bestFit="1" customWidth="1"/>
    <col min="8719" max="8719" width="7" style="55" customWidth="1"/>
    <col min="8720" max="8720" width="5.42578125" style="55" customWidth="1"/>
    <col min="8721" max="8721" width="5" style="55" customWidth="1"/>
    <col min="8722" max="8722" width="6" style="55" bestFit="1" customWidth="1"/>
    <col min="8723" max="8723" width="6.140625" style="55" customWidth="1"/>
    <col min="8724" max="8724" width="16.5703125" style="55" customWidth="1"/>
    <col min="8725" max="8965" width="11.42578125" style="55"/>
    <col min="8966" max="8966" width="3.85546875" style="55" customWidth="1"/>
    <col min="8967" max="8967" width="49.7109375" style="55" customWidth="1"/>
    <col min="8968" max="8968" width="29.42578125" style="55" customWidth="1"/>
    <col min="8969" max="8969" width="6.28515625" style="55" customWidth="1"/>
    <col min="8970" max="8970" width="4.28515625" style="55" customWidth="1"/>
    <col min="8971" max="8971" width="6.42578125" style="55" customWidth="1"/>
    <col min="8972" max="8972" width="3.28515625" style="55" customWidth="1"/>
    <col min="8973" max="8973" width="6" style="55" customWidth="1"/>
    <col min="8974" max="8974" width="5.7109375" style="55" bestFit="1" customWidth="1"/>
    <col min="8975" max="8975" width="7" style="55" customWidth="1"/>
    <col min="8976" max="8976" width="5.42578125" style="55" customWidth="1"/>
    <col min="8977" max="8977" width="5" style="55" customWidth="1"/>
    <col min="8978" max="8978" width="6" style="55" bestFit="1" customWidth="1"/>
    <col min="8979" max="8979" width="6.140625" style="55" customWidth="1"/>
    <col min="8980" max="8980" width="16.5703125" style="55" customWidth="1"/>
    <col min="8981" max="9221" width="11.42578125" style="55"/>
    <col min="9222" max="9222" width="3.85546875" style="55" customWidth="1"/>
    <col min="9223" max="9223" width="49.7109375" style="55" customWidth="1"/>
    <col min="9224" max="9224" width="29.42578125" style="55" customWidth="1"/>
    <col min="9225" max="9225" width="6.28515625" style="55" customWidth="1"/>
    <col min="9226" max="9226" width="4.28515625" style="55" customWidth="1"/>
    <col min="9227" max="9227" width="6.42578125" style="55" customWidth="1"/>
    <col min="9228" max="9228" width="3.28515625" style="55" customWidth="1"/>
    <col min="9229" max="9229" width="6" style="55" customWidth="1"/>
    <col min="9230" max="9230" width="5.7109375" style="55" bestFit="1" customWidth="1"/>
    <col min="9231" max="9231" width="7" style="55" customWidth="1"/>
    <col min="9232" max="9232" width="5.42578125" style="55" customWidth="1"/>
    <col min="9233" max="9233" width="5" style="55" customWidth="1"/>
    <col min="9234" max="9234" width="6" style="55" bestFit="1" customWidth="1"/>
    <col min="9235" max="9235" width="6.140625" style="55" customWidth="1"/>
    <col min="9236" max="9236" width="16.5703125" style="55" customWidth="1"/>
    <col min="9237" max="9477" width="11.42578125" style="55"/>
    <col min="9478" max="9478" width="3.85546875" style="55" customWidth="1"/>
    <col min="9479" max="9479" width="49.7109375" style="55" customWidth="1"/>
    <col min="9480" max="9480" width="29.42578125" style="55" customWidth="1"/>
    <col min="9481" max="9481" width="6.28515625" style="55" customWidth="1"/>
    <col min="9482" max="9482" width="4.28515625" style="55" customWidth="1"/>
    <col min="9483" max="9483" width="6.42578125" style="55" customWidth="1"/>
    <col min="9484" max="9484" width="3.28515625" style="55" customWidth="1"/>
    <col min="9485" max="9485" width="6" style="55" customWidth="1"/>
    <col min="9486" max="9486" width="5.7109375" style="55" bestFit="1" customWidth="1"/>
    <col min="9487" max="9487" width="7" style="55" customWidth="1"/>
    <col min="9488" max="9488" width="5.42578125" style="55" customWidth="1"/>
    <col min="9489" max="9489" width="5" style="55" customWidth="1"/>
    <col min="9490" max="9490" width="6" style="55" bestFit="1" customWidth="1"/>
    <col min="9491" max="9491" width="6.140625" style="55" customWidth="1"/>
    <col min="9492" max="9492" width="16.5703125" style="55" customWidth="1"/>
    <col min="9493" max="9733" width="11.42578125" style="55"/>
    <col min="9734" max="9734" width="3.85546875" style="55" customWidth="1"/>
    <col min="9735" max="9735" width="49.7109375" style="55" customWidth="1"/>
    <col min="9736" max="9736" width="29.42578125" style="55" customWidth="1"/>
    <col min="9737" max="9737" width="6.28515625" style="55" customWidth="1"/>
    <col min="9738" max="9738" width="4.28515625" style="55" customWidth="1"/>
    <col min="9739" max="9739" width="6.42578125" style="55" customWidth="1"/>
    <col min="9740" max="9740" width="3.28515625" style="55" customWidth="1"/>
    <col min="9741" max="9741" width="6" style="55" customWidth="1"/>
    <col min="9742" max="9742" width="5.7109375" style="55" bestFit="1" customWidth="1"/>
    <col min="9743" max="9743" width="7" style="55" customWidth="1"/>
    <col min="9744" max="9744" width="5.42578125" style="55" customWidth="1"/>
    <col min="9745" max="9745" width="5" style="55" customWidth="1"/>
    <col min="9746" max="9746" width="6" style="55" bestFit="1" customWidth="1"/>
    <col min="9747" max="9747" width="6.140625" style="55" customWidth="1"/>
    <col min="9748" max="9748" width="16.5703125" style="55" customWidth="1"/>
    <col min="9749" max="9989" width="11.42578125" style="55"/>
    <col min="9990" max="9990" width="3.85546875" style="55" customWidth="1"/>
    <col min="9991" max="9991" width="49.7109375" style="55" customWidth="1"/>
    <col min="9992" max="9992" width="29.42578125" style="55" customWidth="1"/>
    <col min="9993" max="9993" width="6.28515625" style="55" customWidth="1"/>
    <col min="9994" max="9994" width="4.28515625" style="55" customWidth="1"/>
    <col min="9995" max="9995" width="6.42578125" style="55" customWidth="1"/>
    <col min="9996" max="9996" width="3.28515625" style="55" customWidth="1"/>
    <col min="9997" max="9997" width="6" style="55" customWidth="1"/>
    <col min="9998" max="9998" width="5.7109375" style="55" bestFit="1" customWidth="1"/>
    <col min="9999" max="9999" width="7" style="55" customWidth="1"/>
    <col min="10000" max="10000" width="5.42578125" style="55" customWidth="1"/>
    <col min="10001" max="10001" width="5" style="55" customWidth="1"/>
    <col min="10002" max="10002" width="6" style="55" bestFit="1" customWidth="1"/>
    <col min="10003" max="10003" width="6.140625" style="55" customWidth="1"/>
    <col min="10004" max="10004" width="16.5703125" style="55" customWidth="1"/>
    <col min="10005" max="10245" width="11.42578125" style="55"/>
    <col min="10246" max="10246" width="3.85546875" style="55" customWidth="1"/>
    <col min="10247" max="10247" width="49.7109375" style="55" customWidth="1"/>
    <col min="10248" max="10248" width="29.42578125" style="55" customWidth="1"/>
    <col min="10249" max="10249" width="6.28515625" style="55" customWidth="1"/>
    <col min="10250" max="10250" width="4.28515625" style="55" customWidth="1"/>
    <col min="10251" max="10251" width="6.42578125" style="55" customWidth="1"/>
    <col min="10252" max="10252" width="3.28515625" style="55" customWidth="1"/>
    <col min="10253" max="10253" width="6" style="55" customWidth="1"/>
    <col min="10254" max="10254" width="5.7109375" style="55" bestFit="1" customWidth="1"/>
    <col min="10255" max="10255" width="7" style="55" customWidth="1"/>
    <col min="10256" max="10256" width="5.42578125" style="55" customWidth="1"/>
    <col min="10257" max="10257" width="5" style="55" customWidth="1"/>
    <col min="10258" max="10258" width="6" style="55" bestFit="1" customWidth="1"/>
    <col min="10259" max="10259" width="6.140625" style="55" customWidth="1"/>
    <col min="10260" max="10260" width="16.5703125" style="55" customWidth="1"/>
    <col min="10261" max="10501" width="11.42578125" style="55"/>
    <col min="10502" max="10502" width="3.85546875" style="55" customWidth="1"/>
    <col min="10503" max="10503" width="49.7109375" style="55" customWidth="1"/>
    <col min="10504" max="10504" width="29.42578125" style="55" customWidth="1"/>
    <col min="10505" max="10505" width="6.28515625" style="55" customWidth="1"/>
    <col min="10506" max="10506" width="4.28515625" style="55" customWidth="1"/>
    <col min="10507" max="10507" width="6.42578125" style="55" customWidth="1"/>
    <col min="10508" max="10508" width="3.28515625" style="55" customWidth="1"/>
    <col min="10509" max="10509" width="6" style="55" customWidth="1"/>
    <col min="10510" max="10510" width="5.7109375" style="55" bestFit="1" customWidth="1"/>
    <col min="10511" max="10511" width="7" style="55" customWidth="1"/>
    <col min="10512" max="10512" width="5.42578125" style="55" customWidth="1"/>
    <col min="10513" max="10513" width="5" style="55" customWidth="1"/>
    <col min="10514" max="10514" width="6" style="55" bestFit="1" customWidth="1"/>
    <col min="10515" max="10515" width="6.140625" style="55" customWidth="1"/>
    <col min="10516" max="10516" width="16.5703125" style="55" customWidth="1"/>
    <col min="10517" max="10757" width="11.42578125" style="55"/>
    <col min="10758" max="10758" width="3.85546875" style="55" customWidth="1"/>
    <col min="10759" max="10759" width="49.7109375" style="55" customWidth="1"/>
    <col min="10760" max="10760" width="29.42578125" style="55" customWidth="1"/>
    <col min="10761" max="10761" width="6.28515625" style="55" customWidth="1"/>
    <col min="10762" max="10762" width="4.28515625" style="55" customWidth="1"/>
    <col min="10763" max="10763" width="6.42578125" style="55" customWidth="1"/>
    <col min="10764" max="10764" width="3.28515625" style="55" customWidth="1"/>
    <col min="10765" max="10765" width="6" style="55" customWidth="1"/>
    <col min="10766" max="10766" width="5.7109375" style="55" bestFit="1" customWidth="1"/>
    <col min="10767" max="10767" width="7" style="55" customWidth="1"/>
    <col min="10768" max="10768" width="5.42578125" style="55" customWidth="1"/>
    <col min="10769" max="10769" width="5" style="55" customWidth="1"/>
    <col min="10770" max="10770" width="6" style="55" bestFit="1" customWidth="1"/>
    <col min="10771" max="10771" width="6.140625" style="55" customWidth="1"/>
    <col min="10772" max="10772" width="16.5703125" style="55" customWidth="1"/>
    <col min="10773" max="11013" width="11.42578125" style="55"/>
    <col min="11014" max="11014" width="3.85546875" style="55" customWidth="1"/>
    <col min="11015" max="11015" width="49.7109375" style="55" customWidth="1"/>
    <col min="11016" max="11016" width="29.42578125" style="55" customWidth="1"/>
    <col min="11017" max="11017" width="6.28515625" style="55" customWidth="1"/>
    <col min="11018" max="11018" width="4.28515625" style="55" customWidth="1"/>
    <col min="11019" max="11019" width="6.42578125" style="55" customWidth="1"/>
    <col min="11020" max="11020" width="3.28515625" style="55" customWidth="1"/>
    <col min="11021" max="11021" width="6" style="55" customWidth="1"/>
    <col min="11022" max="11022" width="5.7109375" style="55" bestFit="1" customWidth="1"/>
    <col min="11023" max="11023" width="7" style="55" customWidth="1"/>
    <col min="11024" max="11024" width="5.42578125" style="55" customWidth="1"/>
    <col min="11025" max="11025" width="5" style="55" customWidth="1"/>
    <col min="11026" max="11026" width="6" style="55" bestFit="1" customWidth="1"/>
    <col min="11027" max="11027" width="6.140625" style="55" customWidth="1"/>
    <col min="11028" max="11028" width="16.5703125" style="55" customWidth="1"/>
    <col min="11029" max="11269" width="11.42578125" style="55"/>
    <col min="11270" max="11270" width="3.85546875" style="55" customWidth="1"/>
    <col min="11271" max="11271" width="49.7109375" style="55" customWidth="1"/>
    <col min="11272" max="11272" width="29.42578125" style="55" customWidth="1"/>
    <col min="11273" max="11273" width="6.28515625" style="55" customWidth="1"/>
    <col min="11274" max="11274" width="4.28515625" style="55" customWidth="1"/>
    <col min="11275" max="11275" width="6.42578125" style="55" customWidth="1"/>
    <col min="11276" max="11276" width="3.28515625" style="55" customWidth="1"/>
    <col min="11277" max="11277" width="6" style="55" customWidth="1"/>
    <col min="11278" max="11278" width="5.7109375" style="55" bestFit="1" customWidth="1"/>
    <col min="11279" max="11279" width="7" style="55" customWidth="1"/>
    <col min="11280" max="11280" width="5.42578125" style="55" customWidth="1"/>
    <col min="11281" max="11281" width="5" style="55" customWidth="1"/>
    <col min="11282" max="11282" width="6" style="55" bestFit="1" customWidth="1"/>
    <col min="11283" max="11283" width="6.140625" style="55" customWidth="1"/>
    <col min="11284" max="11284" width="16.5703125" style="55" customWidth="1"/>
    <col min="11285" max="11525" width="11.42578125" style="55"/>
    <col min="11526" max="11526" width="3.85546875" style="55" customWidth="1"/>
    <col min="11527" max="11527" width="49.7109375" style="55" customWidth="1"/>
    <col min="11528" max="11528" width="29.42578125" style="55" customWidth="1"/>
    <col min="11529" max="11529" width="6.28515625" style="55" customWidth="1"/>
    <col min="11530" max="11530" width="4.28515625" style="55" customWidth="1"/>
    <col min="11531" max="11531" width="6.42578125" style="55" customWidth="1"/>
    <col min="11532" max="11532" width="3.28515625" style="55" customWidth="1"/>
    <col min="11533" max="11533" width="6" style="55" customWidth="1"/>
    <col min="11534" max="11534" width="5.7109375" style="55" bestFit="1" customWidth="1"/>
    <col min="11535" max="11535" width="7" style="55" customWidth="1"/>
    <col min="11536" max="11536" width="5.42578125" style="55" customWidth="1"/>
    <col min="11537" max="11537" width="5" style="55" customWidth="1"/>
    <col min="11538" max="11538" width="6" style="55" bestFit="1" customWidth="1"/>
    <col min="11539" max="11539" width="6.140625" style="55" customWidth="1"/>
    <col min="11540" max="11540" width="16.5703125" style="55" customWidth="1"/>
    <col min="11541" max="11781" width="11.42578125" style="55"/>
    <col min="11782" max="11782" width="3.85546875" style="55" customWidth="1"/>
    <col min="11783" max="11783" width="49.7109375" style="55" customWidth="1"/>
    <col min="11784" max="11784" width="29.42578125" style="55" customWidth="1"/>
    <col min="11785" max="11785" width="6.28515625" style="55" customWidth="1"/>
    <col min="11786" max="11786" width="4.28515625" style="55" customWidth="1"/>
    <col min="11787" max="11787" width="6.42578125" style="55" customWidth="1"/>
    <col min="11788" max="11788" width="3.28515625" style="55" customWidth="1"/>
    <col min="11789" max="11789" width="6" style="55" customWidth="1"/>
    <col min="11790" max="11790" width="5.7109375" style="55" bestFit="1" customWidth="1"/>
    <col min="11791" max="11791" width="7" style="55" customWidth="1"/>
    <col min="11792" max="11792" width="5.42578125" style="55" customWidth="1"/>
    <col min="11793" max="11793" width="5" style="55" customWidth="1"/>
    <col min="11794" max="11794" width="6" style="55" bestFit="1" customWidth="1"/>
    <col min="11795" max="11795" width="6.140625" style="55" customWidth="1"/>
    <col min="11796" max="11796" width="16.5703125" style="55" customWidth="1"/>
    <col min="11797" max="12037" width="11.42578125" style="55"/>
    <col min="12038" max="12038" width="3.85546875" style="55" customWidth="1"/>
    <col min="12039" max="12039" width="49.7109375" style="55" customWidth="1"/>
    <col min="12040" max="12040" width="29.42578125" style="55" customWidth="1"/>
    <col min="12041" max="12041" width="6.28515625" style="55" customWidth="1"/>
    <col min="12042" max="12042" width="4.28515625" style="55" customWidth="1"/>
    <col min="12043" max="12043" width="6.42578125" style="55" customWidth="1"/>
    <col min="12044" max="12044" width="3.28515625" style="55" customWidth="1"/>
    <col min="12045" max="12045" width="6" style="55" customWidth="1"/>
    <col min="12046" max="12046" width="5.7109375" style="55" bestFit="1" customWidth="1"/>
    <col min="12047" max="12047" width="7" style="55" customWidth="1"/>
    <col min="12048" max="12048" width="5.42578125" style="55" customWidth="1"/>
    <col min="12049" max="12049" width="5" style="55" customWidth="1"/>
    <col min="12050" max="12050" width="6" style="55" bestFit="1" customWidth="1"/>
    <col min="12051" max="12051" width="6.140625" style="55" customWidth="1"/>
    <col min="12052" max="12052" width="16.5703125" style="55" customWidth="1"/>
    <col min="12053" max="12293" width="11.42578125" style="55"/>
    <col min="12294" max="12294" width="3.85546875" style="55" customWidth="1"/>
    <col min="12295" max="12295" width="49.7109375" style="55" customWidth="1"/>
    <col min="12296" max="12296" width="29.42578125" style="55" customWidth="1"/>
    <col min="12297" max="12297" width="6.28515625" style="55" customWidth="1"/>
    <col min="12298" max="12298" width="4.28515625" style="55" customWidth="1"/>
    <col min="12299" max="12299" width="6.42578125" style="55" customWidth="1"/>
    <col min="12300" max="12300" width="3.28515625" style="55" customWidth="1"/>
    <col min="12301" max="12301" width="6" style="55" customWidth="1"/>
    <col min="12302" max="12302" width="5.7109375" style="55" bestFit="1" customWidth="1"/>
    <col min="12303" max="12303" width="7" style="55" customWidth="1"/>
    <col min="12304" max="12304" width="5.42578125" style="55" customWidth="1"/>
    <col min="12305" max="12305" width="5" style="55" customWidth="1"/>
    <col min="12306" max="12306" width="6" style="55" bestFit="1" customWidth="1"/>
    <col min="12307" max="12307" width="6.140625" style="55" customWidth="1"/>
    <col min="12308" max="12308" width="16.5703125" style="55" customWidth="1"/>
    <col min="12309" max="12549" width="11.42578125" style="55"/>
    <col min="12550" max="12550" width="3.85546875" style="55" customWidth="1"/>
    <col min="12551" max="12551" width="49.7109375" style="55" customWidth="1"/>
    <col min="12552" max="12552" width="29.42578125" style="55" customWidth="1"/>
    <col min="12553" max="12553" width="6.28515625" style="55" customWidth="1"/>
    <col min="12554" max="12554" width="4.28515625" style="55" customWidth="1"/>
    <col min="12555" max="12555" width="6.42578125" style="55" customWidth="1"/>
    <col min="12556" max="12556" width="3.28515625" style="55" customWidth="1"/>
    <col min="12557" max="12557" width="6" style="55" customWidth="1"/>
    <col min="12558" max="12558" width="5.7109375" style="55" bestFit="1" customWidth="1"/>
    <col min="12559" max="12559" width="7" style="55" customWidth="1"/>
    <col min="12560" max="12560" width="5.42578125" style="55" customWidth="1"/>
    <col min="12561" max="12561" width="5" style="55" customWidth="1"/>
    <col min="12562" max="12562" width="6" style="55" bestFit="1" customWidth="1"/>
    <col min="12563" max="12563" width="6.140625" style="55" customWidth="1"/>
    <col min="12564" max="12564" width="16.5703125" style="55" customWidth="1"/>
    <col min="12565" max="12805" width="11.42578125" style="55"/>
    <col min="12806" max="12806" width="3.85546875" style="55" customWidth="1"/>
    <col min="12807" max="12807" width="49.7109375" style="55" customWidth="1"/>
    <col min="12808" max="12808" width="29.42578125" style="55" customWidth="1"/>
    <col min="12809" max="12809" width="6.28515625" style="55" customWidth="1"/>
    <col min="12810" max="12810" width="4.28515625" style="55" customWidth="1"/>
    <col min="12811" max="12811" width="6.42578125" style="55" customWidth="1"/>
    <col min="12812" max="12812" width="3.28515625" style="55" customWidth="1"/>
    <col min="12813" max="12813" width="6" style="55" customWidth="1"/>
    <col min="12814" max="12814" width="5.7109375" style="55" bestFit="1" customWidth="1"/>
    <col min="12815" max="12815" width="7" style="55" customWidth="1"/>
    <col min="12816" max="12816" width="5.42578125" style="55" customWidth="1"/>
    <col min="12817" max="12817" width="5" style="55" customWidth="1"/>
    <col min="12818" max="12818" width="6" style="55" bestFit="1" customWidth="1"/>
    <col min="12819" max="12819" width="6.140625" style="55" customWidth="1"/>
    <col min="12820" max="12820" width="16.5703125" style="55" customWidth="1"/>
    <col min="12821" max="13061" width="11.42578125" style="55"/>
    <col min="13062" max="13062" width="3.85546875" style="55" customWidth="1"/>
    <col min="13063" max="13063" width="49.7109375" style="55" customWidth="1"/>
    <col min="13064" max="13064" width="29.42578125" style="55" customWidth="1"/>
    <col min="13065" max="13065" width="6.28515625" style="55" customWidth="1"/>
    <col min="13066" max="13066" width="4.28515625" style="55" customWidth="1"/>
    <col min="13067" max="13067" width="6.42578125" style="55" customWidth="1"/>
    <col min="13068" max="13068" width="3.28515625" style="55" customWidth="1"/>
    <col min="13069" max="13069" width="6" style="55" customWidth="1"/>
    <col min="13070" max="13070" width="5.7109375" style="55" bestFit="1" customWidth="1"/>
    <col min="13071" max="13071" width="7" style="55" customWidth="1"/>
    <col min="13072" max="13072" width="5.42578125" style="55" customWidth="1"/>
    <col min="13073" max="13073" width="5" style="55" customWidth="1"/>
    <col min="13074" max="13074" width="6" style="55" bestFit="1" customWidth="1"/>
    <col min="13075" max="13075" width="6.140625" style="55" customWidth="1"/>
    <col min="13076" max="13076" width="16.5703125" style="55" customWidth="1"/>
    <col min="13077" max="13317" width="11.42578125" style="55"/>
    <col min="13318" max="13318" width="3.85546875" style="55" customWidth="1"/>
    <col min="13319" max="13319" width="49.7109375" style="55" customWidth="1"/>
    <col min="13320" max="13320" width="29.42578125" style="55" customWidth="1"/>
    <col min="13321" max="13321" width="6.28515625" style="55" customWidth="1"/>
    <col min="13322" max="13322" width="4.28515625" style="55" customWidth="1"/>
    <col min="13323" max="13323" width="6.42578125" style="55" customWidth="1"/>
    <col min="13324" max="13324" width="3.28515625" style="55" customWidth="1"/>
    <col min="13325" max="13325" width="6" style="55" customWidth="1"/>
    <col min="13326" max="13326" width="5.7109375" style="55" bestFit="1" customWidth="1"/>
    <col min="13327" max="13327" width="7" style="55" customWidth="1"/>
    <col min="13328" max="13328" width="5.42578125" style="55" customWidth="1"/>
    <col min="13329" max="13329" width="5" style="55" customWidth="1"/>
    <col min="13330" max="13330" width="6" style="55" bestFit="1" customWidth="1"/>
    <col min="13331" max="13331" width="6.140625" style="55" customWidth="1"/>
    <col min="13332" max="13332" width="16.5703125" style="55" customWidth="1"/>
    <col min="13333" max="13573" width="11.42578125" style="55"/>
    <col min="13574" max="13574" width="3.85546875" style="55" customWidth="1"/>
    <col min="13575" max="13575" width="49.7109375" style="55" customWidth="1"/>
    <col min="13576" max="13576" width="29.42578125" style="55" customWidth="1"/>
    <col min="13577" max="13577" width="6.28515625" style="55" customWidth="1"/>
    <col min="13578" max="13578" width="4.28515625" style="55" customWidth="1"/>
    <col min="13579" max="13579" width="6.42578125" style="55" customWidth="1"/>
    <col min="13580" max="13580" width="3.28515625" style="55" customWidth="1"/>
    <col min="13581" max="13581" width="6" style="55" customWidth="1"/>
    <col min="13582" max="13582" width="5.7109375" style="55" bestFit="1" customWidth="1"/>
    <col min="13583" max="13583" width="7" style="55" customWidth="1"/>
    <col min="13584" max="13584" width="5.42578125" style="55" customWidth="1"/>
    <col min="13585" max="13585" width="5" style="55" customWidth="1"/>
    <col min="13586" max="13586" width="6" style="55" bestFit="1" customWidth="1"/>
    <col min="13587" max="13587" width="6.140625" style="55" customWidth="1"/>
    <col min="13588" max="13588" width="16.5703125" style="55" customWidth="1"/>
    <col min="13589" max="13829" width="11.42578125" style="55"/>
    <col min="13830" max="13830" width="3.85546875" style="55" customWidth="1"/>
    <col min="13831" max="13831" width="49.7109375" style="55" customWidth="1"/>
    <col min="13832" max="13832" width="29.42578125" style="55" customWidth="1"/>
    <col min="13833" max="13833" width="6.28515625" style="55" customWidth="1"/>
    <col min="13834" max="13834" width="4.28515625" style="55" customWidth="1"/>
    <col min="13835" max="13835" width="6.42578125" style="55" customWidth="1"/>
    <col min="13836" max="13836" width="3.28515625" style="55" customWidth="1"/>
    <col min="13837" max="13837" width="6" style="55" customWidth="1"/>
    <col min="13838" max="13838" width="5.7109375" style="55" bestFit="1" customWidth="1"/>
    <col min="13839" max="13839" width="7" style="55" customWidth="1"/>
    <col min="13840" max="13840" width="5.42578125" style="55" customWidth="1"/>
    <col min="13841" max="13841" width="5" style="55" customWidth="1"/>
    <col min="13842" max="13842" width="6" style="55" bestFit="1" customWidth="1"/>
    <col min="13843" max="13843" width="6.140625" style="55" customWidth="1"/>
    <col min="13844" max="13844" width="16.5703125" style="55" customWidth="1"/>
    <col min="13845" max="14085" width="11.42578125" style="55"/>
    <col min="14086" max="14086" width="3.85546875" style="55" customWidth="1"/>
    <col min="14087" max="14087" width="49.7109375" style="55" customWidth="1"/>
    <col min="14088" max="14088" width="29.42578125" style="55" customWidth="1"/>
    <col min="14089" max="14089" width="6.28515625" style="55" customWidth="1"/>
    <col min="14090" max="14090" width="4.28515625" style="55" customWidth="1"/>
    <col min="14091" max="14091" width="6.42578125" style="55" customWidth="1"/>
    <col min="14092" max="14092" width="3.28515625" style="55" customWidth="1"/>
    <col min="14093" max="14093" width="6" style="55" customWidth="1"/>
    <col min="14094" max="14094" width="5.7109375" style="55" bestFit="1" customWidth="1"/>
    <col min="14095" max="14095" width="7" style="55" customWidth="1"/>
    <col min="14096" max="14096" width="5.42578125" style="55" customWidth="1"/>
    <col min="14097" max="14097" width="5" style="55" customWidth="1"/>
    <col min="14098" max="14098" width="6" style="55" bestFit="1" customWidth="1"/>
    <col min="14099" max="14099" width="6.140625" style="55" customWidth="1"/>
    <col min="14100" max="14100" width="16.5703125" style="55" customWidth="1"/>
    <col min="14101" max="14341" width="11.42578125" style="55"/>
    <col min="14342" max="14342" width="3.85546875" style="55" customWidth="1"/>
    <col min="14343" max="14343" width="49.7109375" style="55" customWidth="1"/>
    <col min="14344" max="14344" width="29.42578125" style="55" customWidth="1"/>
    <col min="14345" max="14345" width="6.28515625" style="55" customWidth="1"/>
    <col min="14346" max="14346" width="4.28515625" style="55" customWidth="1"/>
    <col min="14347" max="14347" width="6.42578125" style="55" customWidth="1"/>
    <col min="14348" max="14348" width="3.28515625" style="55" customWidth="1"/>
    <col min="14349" max="14349" width="6" style="55" customWidth="1"/>
    <col min="14350" max="14350" width="5.7109375" style="55" bestFit="1" customWidth="1"/>
    <col min="14351" max="14351" width="7" style="55" customWidth="1"/>
    <col min="14352" max="14352" width="5.42578125" style="55" customWidth="1"/>
    <col min="14353" max="14353" width="5" style="55" customWidth="1"/>
    <col min="14354" max="14354" width="6" style="55" bestFit="1" customWidth="1"/>
    <col min="14355" max="14355" width="6.140625" style="55" customWidth="1"/>
    <col min="14356" max="14356" width="16.5703125" style="55" customWidth="1"/>
    <col min="14357" max="14597" width="11.42578125" style="55"/>
    <col min="14598" max="14598" width="3.85546875" style="55" customWidth="1"/>
    <col min="14599" max="14599" width="49.7109375" style="55" customWidth="1"/>
    <col min="14600" max="14600" width="29.42578125" style="55" customWidth="1"/>
    <col min="14601" max="14601" width="6.28515625" style="55" customWidth="1"/>
    <col min="14602" max="14602" width="4.28515625" style="55" customWidth="1"/>
    <col min="14603" max="14603" width="6.42578125" style="55" customWidth="1"/>
    <col min="14604" max="14604" width="3.28515625" style="55" customWidth="1"/>
    <col min="14605" max="14605" width="6" style="55" customWidth="1"/>
    <col min="14606" max="14606" width="5.7109375" style="55" bestFit="1" customWidth="1"/>
    <col min="14607" max="14607" width="7" style="55" customWidth="1"/>
    <col min="14608" max="14608" width="5.42578125" style="55" customWidth="1"/>
    <col min="14609" max="14609" width="5" style="55" customWidth="1"/>
    <col min="14610" max="14610" width="6" style="55" bestFit="1" customWidth="1"/>
    <col min="14611" max="14611" width="6.140625" style="55" customWidth="1"/>
    <col min="14612" max="14612" width="16.5703125" style="55" customWidth="1"/>
    <col min="14613" max="14853" width="11.42578125" style="55"/>
    <col min="14854" max="14854" width="3.85546875" style="55" customWidth="1"/>
    <col min="14855" max="14855" width="49.7109375" style="55" customWidth="1"/>
    <col min="14856" max="14856" width="29.42578125" style="55" customWidth="1"/>
    <col min="14857" max="14857" width="6.28515625" style="55" customWidth="1"/>
    <col min="14858" max="14858" width="4.28515625" style="55" customWidth="1"/>
    <col min="14859" max="14859" width="6.42578125" style="55" customWidth="1"/>
    <col min="14860" max="14860" width="3.28515625" style="55" customWidth="1"/>
    <col min="14861" max="14861" width="6" style="55" customWidth="1"/>
    <col min="14862" max="14862" width="5.7109375" style="55" bestFit="1" customWidth="1"/>
    <col min="14863" max="14863" width="7" style="55" customWidth="1"/>
    <col min="14864" max="14864" width="5.42578125" style="55" customWidth="1"/>
    <col min="14865" max="14865" width="5" style="55" customWidth="1"/>
    <col min="14866" max="14866" width="6" style="55" bestFit="1" customWidth="1"/>
    <col min="14867" max="14867" width="6.140625" style="55" customWidth="1"/>
    <col min="14868" max="14868" width="16.5703125" style="55" customWidth="1"/>
    <col min="14869" max="15109" width="11.42578125" style="55"/>
    <col min="15110" max="15110" width="3.85546875" style="55" customWidth="1"/>
    <col min="15111" max="15111" width="49.7109375" style="55" customWidth="1"/>
    <col min="15112" max="15112" width="29.42578125" style="55" customWidth="1"/>
    <col min="15113" max="15113" width="6.28515625" style="55" customWidth="1"/>
    <col min="15114" max="15114" width="4.28515625" style="55" customWidth="1"/>
    <col min="15115" max="15115" width="6.42578125" style="55" customWidth="1"/>
    <col min="15116" max="15116" width="3.28515625" style="55" customWidth="1"/>
    <col min="15117" max="15117" width="6" style="55" customWidth="1"/>
    <col min="15118" max="15118" width="5.7109375" style="55" bestFit="1" customWidth="1"/>
    <col min="15119" max="15119" width="7" style="55" customWidth="1"/>
    <col min="15120" max="15120" width="5.42578125" style="55" customWidth="1"/>
    <col min="15121" max="15121" width="5" style="55" customWidth="1"/>
    <col min="15122" max="15122" width="6" style="55" bestFit="1" customWidth="1"/>
    <col min="15123" max="15123" width="6.140625" style="55" customWidth="1"/>
    <col min="15124" max="15124" width="16.5703125" style="55" customWidth="1"/>
    <col min="15125" max="15365" width="11.42578125" style="55"/>
    <col min="15366" max="15366" width="3.85546875" style="55" customWidth="1"/>
    <col min="15367" max="15367" width="49.7109375" style="55" customWidth="1"/>
    <col min="15368" max="15368" width="29.42578125" style="55" customWidth="1"/>
    <col min="15369" max="15369" width="6.28515625" style="55" customWidth="1"/>
    <col min="15370" max="15370" width="4.28515625" style="55" customWidth="1"/>
    <col min="15371" max="15371" width="6.42578125" style="55" customWidth="1"/>
    <col min="15372" max="15372" width="3.28515625" style="55" customWidth="1"/>
    <col min="15373" max="15373" width="6" style="55" customWidth="1"/>
    <col min="15374" max="15374" width="5.7109375" style="55" bestFit="1" customWidth="1"/>
    <col min="15375" max="15375" width="7" style="55" customWidth="1"/>
    <col min="15376" max="15376" width="5.42578125" style="55" customWidth="1"/>
    <col min="15377" max="15377" width="5" style="55" customWidth="1"/>
    <col min="15378" max="15378" width="6" style="55" bestFit="1" customWidth="1"/>
    <col min="15379" max="15379" width="6.140625" style="55" customWidth="1"/>
    <col min="15380" max="15380" width="16.5703125" style="55" customWidth="1"/>
    <col min="15381" max="15621" width="11.42578125" style="55"/>
    <col min="15622" max="15622" width="3.85546875" style="55" customWidth="1"/>
    <col min="15623" max="15623" width="49.7109375" style="55" customWidth="1"/>
    <col min="15624" max="15624" width="29.42578125" style="55" customWidth="1"/>
    <col min="15625" max="15625" width="6.28515625" style="55" customWidth="1"/>
    <col min="15626" max="15626" width="4.28515625" style="55" customWidth="1"/>
    <col min="15627" max="15627" width="6.42578125" style="55" customWidth="1"/>
    <col min="15628" max="15628" width="3.28515625" style="55" customWidth="1"/>
    <col min="15629" max="15629" width="6" style="55" customWidth="1"/>
    <col min="15630" max="15630" width="5.7109375" style="55" bestFit="1" customWidth="1"/>
    <col min="15631" max="15631" width="7" style="55" customWidth="1"/>
    <col min="15632" max="15632" width="5.42578125" style="55" customWidth="1"/>
    <col min="15633" max="15633" width="5" style="55" customWidth="1"/>
    <col min="15634" max="15634" width="6" style="55" bestFit="1" customWidth="1"/>
    <col min="15635" max="15635" width="6.140625" style="55" customWidth="1"/>
    <col min="15636" max="15636" width="16.5703125" style="55" customWidth="1"/>
    <col min="15637" max="15877" width="11.42578125" style="55"/>
    <col min="15878" max="15878" width="3.85546875" style="55" customWidth="1"/>
    <col min="15879" max="15879" width="49.7109375" style="55" customWidth="1"/>
    <col min="15880" max="15880" width="29.42578125" style="55" customWidth="1"/>
    <col min="15881" max="15881" width="6.28515625" style="55" customWidth="1"/>
    <col min="15882" max="15882" width="4.28515625" style="55" customWidth="1"/>
    <col min="15883" max="15883" width="6.42578125" style="55" customWidth="1"/>
    <col min="15884" max="15884" width="3.28515625" style="55" customWidth="1"/>
    <col min="15885" max="15885" width="6" style="55" customWidth="1"/>
    <col min="15886" max="15886" width="5.7109375" style="55" bestFit="1" customWidth="1"/>
    <col min="15887" max="15887" width="7" style="55" customWidth="1"/>
    <col min="15888" max="15888" width="5.42578125" style="55" customWidth="1"/>
    <col min="15889" max="15889" width="5" style="55" customWidth="1"/>
    <col min="15890" max="15890" width="6" style="55" bestFit="1" customWidth="1"/>
    <col min="15891" max="15891" width="6.140625" style="55" customWidth="1"/>
    <col min="15892" max="15892" width="16.5703125" style="55" customWidth="1"/>
    <col min="15893" max="16133" width="11.42578125" style="55"/>
    <col min="16134" max="16134" width="3.85546875" style="55" customWidth="1"/>
    <col min="16135" max="16135" width="49.7109375" style="55" customWidth="1"/>
    <col min="16136" max="16136" width="29.42578125" style="55" customWidth="1"/>
    <col min="16137" max="16137" width="6.28515625" style="55" customWidth="1"/>
    <col min="16138" max="16138" width="4.28515625" style="55" customWidth="1"/>
    <col min="16139" max="16139" width="6.42578125" style="55" customWidth="1"/>
    <col min="16140" max="16140" width="3.28515625" style="55" customWidth="1"/>
    <col min="16141" max="16141" width="6" style="55" customWidth="1"/>
    <col min="16142" max="16142" width="5.7109375" style="55" bestFit="1" customWidth="1"/>
    <col min="16143" max="16143" width="7" style="55" customWidth="1"/>
    <col min="16144" max="16144" width="5.42578125" style="55" customWidth="1"/>
    <col min="16145" max="16145" width="5" style="55" customWidth="1"/>
    <col min="16146" max="16146" width="6" style="55" bestFit="1" customWidth="1"/>
    <col min="16147" max="16147" width="6.140625" style="55" customWidth="1"/>
    <col min="16148" max="16148" width="16.5703125" style="55" customWidth="1"/>
    <col min="16149" max="16384" width="11.42578125" style="55"/>
  </cols>
  <sheetData>
    <row r="1" spans="1:25" ht="15" customHeight="1">
      <c r="B1" s="5845" t="str">
        <f>'Recap Sheet'!A1</f>
        <v>South Carolina School Food Service Purchasing Alliance,Inc</v>
      </c>
      <c r="C1" s="5845"/>
      <c r="D1" s="5845"/>
      <c r="E1" s="5845"/>
      <c r="F1" s="5845"/>
      <c r="G1" s="5845"/>
      <c r="H1" s="5845"/>
      <c r="I1" s="5845"/>
      <c r="J1" s="5845"/>
      <c r="K1" s="5845"/>
      <c r="L1" s="5845"/>
      <c r="M1" s="5845"/>
    </row>
    <row r="2" spans="1:25"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5"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2359"/>
      <c r="P3" s="2359"/>
      <c r="Q3" s="2359"/>
      <c r="R3" s="1471"/>
      <c r="S3" s="1472"/>
      <c r="T3" s="1472"/>
      <c r="U3" s="3615"/>
      <c r="V3" s="2672"/>
      <c r="W3" s="1472"/>
      <c r="X3" s="1472"/>
      <c r="Y3" s="759"/>
    </row>
    <row r="4" spans="1:25" s="6" customFormat="1" ht="18.75" customHeight="1" thickBot="1">
      <c r="A4" s="2223">
        <v>24001</v>
      </c>
      <c r="B4" s="1470" t="str">
        <f>'Recap Sheet'!B3</f>
        <v>Lexington Richland School District Five</v>
      </c>
      <c r="C4" s="1159" t="s">
        <v>19</v>
      </c>
      <c r="D4" s="177"/>
      <c r="E4" s="993"/>
      <c r="F4" s="5873">
        <f>'Recap Sheet'!B4</f>
        <v>0</v>
      </c>
      <c r="G4" s="5868"/>
      <c r="H4" s="5868"/>
      <c r="I4" s="5868"/>
      <c r="J4" s="5868"/>
      <c r="K4" s="5868"/>
      <c r="L4" s="5868"/>
      <c r="M4" s="5868"/>
      <c r="N4" s="5869"/>
      <c r="O4" s="2358"/>
      <c r="P4" s="2358"/>
      <c r="Q4" s="2358"/>
      <c r="R4" s="1469"/>
      <c r="S4" s="995"/>
      <c r="T4" s="996"/>
      <c r="U4" s="996"/>
      <c r="V4" s="996"/>
      <c r="W4" s="996"/>
      <c r="X4" s="997"/>
      <c r="Y4" s="997"/>
    </row>
    <row r="5" spans="1:25" s="6" customFormat="1" ht="15" customHeight="1" thickBot="1">
      <c r="A5" s="2223">
        <v>26000</v>
      </c>
      <c r="B5" s="998" t="s">
        <v>20</v>
      </c>
      <c r="C5" s="897" t="s">
        <v>2791</v>
      </c>
      <c r="D5" s="2256"/>
      <c r="E5" s="999"/>
      <c r="F5" s="1161"/>
      <c r="G5" s="5870" t="s">
        <v>0</v>
      </c>
      <c r="H5" s="5870"/>
      <c r="I5" s="5870"/>
      <c r="J5" s="5870"/>
      <c r="K5" s="5870"/>
      <c r="L5" s="1162">
        <f>'Recap Sheet'!B5</f>
        <v>0</v>
      </c>
      <c r="M5" s="1002"/>
      <c r="N5" s="1288"/>
      <c r="O5" s="2370" t="s">
        <v>2742</v>
      </c>
      <c r="P5" s="5856" t="s">
        <v>2750</v>
      </c>
      <c r="Q5" s="5862" t="s">
        <v>2751</v>
      </c>
      <c r="R5" s="899" t="s">
        <v>1148</v>
      </c>
      <c r="S5" s="146" t="s">
        <v>122</v>
      </c>
      <c r="T5" s="60" t="s">
        <v>121</v>
      </c>
      <c r="U5" s="60" t="s">
        <v>1314</v>
      </c>
      <c r="V5" s="2504" t="s">
        <v>2777</v>
      </c>
      <c r="W5" s="201"/>
      <c r="X5" s="60" t="s">
        <v>123</v>
      </c>
      <c r="Y5" s="3998" t="s">
        <v>3075</v>
      </c>
    </row>
    <row r="6" spans="1:25"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O6" s="2371" t="s">
        <v>2743</v>
      </c>
      <c r="P6" s="5857"/>
      <c r="Q6" s="5863"/>
      <c r="R6" s="105" t="s">
        <v>1149</v>
      </c>
      <c r="S6" s="146" t="s">
        <v>124</v>
      </c>
      <c r="T6" s="60" t="s">
        <v>1151</v>
      </c>
      <c r="U6" s="60" t="s">
        <v>3032</v>
      </c>
      <c r="V6" s="60" t="s">
        <v>2776</v>
      </c>
      <c r="W6" s="60" t="s">
        <v>123</v>
      </c>
      <c r="X6" s="60" t="s">
        <v>125</v>
      </c>
      <c r="Y6" s="111" t="s">
        <v>3076</v>
      </c>
    </row>
    <row r="7" spans="1:25"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2372" t="s">
        <v>31</v>
      </c>
      <c r="P7" s="5858"/>
      <c r="Q7" s="5864"/>
      <c r="R7" s="120" t="s">
        <v>1150</v>
      </c>
      <c r="S7" s="143" t="s">
        <v>126</v>
      </c>
      <c r="T7" s="98" t="s">
        <v>1152</v>
      </c>
      <c r="U7" s="98" t="s">
        <v>3033</v>
      </c>
      <c r="V7" s="98" t="s">
        <v>2775</v>
      </c>
      <c r="W7" s="163" t="s">
        <v>36</v>
      </c>
      <c r="X7" s="163" t="s">
        <v>38</v>
      </c>
      <c r="Y7" s="4949" t="s">
        <v>2745</v>
      </c>
    </row>
    <row r="8" spans="1:25" s="29" customFormat="1" ht="15" customHeight="1" thickBot="1">
      <c r="A8" s="1004"/>
      <c r="B8" s="1004" t="s">
        <v>242</v>
      </c>
      <c r="C8" s="904"/>
      <c r="D8" s="10"/>
      <c r="E8" s="904"/>
      <c r="F8" s="904"/>
      <c r="G8" s="1163"/>
      <c r="H8" s="1415"/>
      <c r="I8" s="904"/>
      <c r="J8" s="903"/>
      <c r="K8" s="1165"/>
      <c r="L8" s="1322"/>
      <c r="M8" s="912"/>
      <c r="N8" s="1323"/>
      <c r="O8" s="5085" t="s">
        <v>2847</v>
      </c>
      <c r="P8" s="2541"/>
      <c r="Q8" s="1005">
        <v>110227</v>
      </c>
      <c r="R8" s="5093" t="s">
        <v>3630</v>
      </c>
      <c r="S8" s="5083"/>
      <c r="T8" s="2473">
        <v>0.1537</v>
      </c>
      <c r="U8" s="5101" t="s">
        <v>3628</v>
      </c>
      <c r="V8" s="5102"/>
      <c r="W8" s="5102" t="s">
        <v>3629</v>
      </c>
      <c r="X8" s="5103" t="s">
        <v>3631</v>
      </c>
      <c r="Y8" s="5104">
        <v>0.51680000000000004</v>
      </c>
    </row>
    <row r="9" spans="1:25" s="29" customFormat="1" ht="15" customHeight="1" thickBot="1">
      <c r="A9" s="1004"/>
      <c r="B9" s="1004"/>
      <c r="C9" s="904"/>
      <c r="D9" s="3082"/>
      <c r="E9" s="3081"/>
      <c r="F9" s="904"/>
      <c r="G9" s="1163"/>
      <c r="H9" s="1415"/>
      <c r="I9" s="904"/>
      <c r="J9" s="903"/>
      <c r="K9" s="1165"/>
      <c r="L9" s="1322"/>
      <c r="M9" s="912"/>
      <c r="N9" s="1323"/>
      <c r="O9" s="5097" t="s">
        <v>266</v>
      </c>
      <c r="P9" s="5098"/>
      <c r="Q9" s="5099">
        <v>100332</v>
      </c>
      <c r="R9" s="5091" t="s">
        <v>2768</v>
      </c>
      <c r="S9" s="5100"/>
      <c r="T9" s="5084">
        <v>0.94789999999999996</v>
      </c>
      <c r="U9" s="4215"/>
      <c r="V9" s="761"/>
      <c r="W9" s="761"/>
      <c r="X9" s="761"/>
      <c r="Y9" s="4565"/>
    </row>
    <row r="10" spans="1:25" ht="15" customHeight="1" thickBot="1">
      <c r="A10" s="4097">
        <v>24001</v>
      </c>
      <c r="B10" s="4095" t="s">
        <v>1111</v>
      </c>
      <c r="C10" s="3938" t="s">
        <v>2518</v>
      </c>
      <c r="D10" s="3938">
        <v>76468</v>
      </c>
      <c r="E10" s="4096"/>
      <c r="F10" s="3938" t="s">
        <v>2099</v>
      </c>
      <c r="G10" s="3939">
        <v>504</v>
      </c>
      <c r="H10" s="1007"/>
      <c r="I10" s="2437">
        <f>ROUND($H$10*$G$10/G10,2)</f>
        <v>0</v>
      </c>
      <c r="J10" s="3770" t="s">
        <v>39</v>
      </c>
      <c r="K10" s="4071">
        <v>63.58</v>
      </c>
      <c r="L10" s="2803">
        <f>IF(OR(ISBLANK(K10),H10=0,ISBLANK(H10)),,ROUND(K10+$L$5,2))</f>
        <v>0</v>
      </c>
      <c r="M10" s="4009">
        <f>ROUND(I10*L10,2)</f>
        <v>0</v>
      </c>
      <c r="N10" s="3778">
        <f>L10/G10</f>
        <v>0</v>
      </c>
      <c r="O10" s="2754">
        <v>76468</v>
      </c>
      <c r="P10" s="2588" t="s">
        <v>2884</v>
      </c>
      <c r="Q10" s="4121">
        <v>504</v>
      </c>
      <c r="R10" s="3162">
        <v>0</v>
      </c>
      <c r="S10" s="3980">
        <v>105</v>
      </c>
      <c r="T10" s="4945">
        <f>ROUND($T$8*S10,2)</f>
        <v>16.14</v>
      </c>
      <c r="U10" s="2658">
        <f>IF(ISBLANK(O10),,R10+T10)</f>
        <v>16.14</v>
      </c>
      <c r="V10" s="3433" t="s">
        <v>2779</v>
      </c>
      <c r="W10" s="3887">
        <f>IF(ISNUMBER(K10),IF(V10="Y",(K10-T10)))</f>
        <v>47.44</v>
      </c>
      <c r="X10" s="3977">
        <f>W10/G10</f>
        <v>9.4126984126984128E-2</v>
      </c>
      <c r="Y10" s="3778" t="b">
        <f>IF(V10="N",IF(ISNUMBER(R10),(R10+T10)/Q10))</f>
        <v>0</v>
      </c>
    </row>
    <row r="11" spans="1:25" ht="15" customHeight="1">
      <c r="A11" s="275"/>
      <c r="B11" s="1081" t="s">
        <v>2095</v>
      </c>
      <c r="C11" s="1265" t="s">
        <v>2098</v>
      </c>
      <c r="D11" s="1257"/>
      <c r="E11" s="1828"/>
      <c r="F11" s="1265"/>
      <c r="G11" s="1531"/>
      <c r="H11" s="1426"/>
      <c r="I11" s="1265"/>
      <c r="J11" s="219"/>
      <c r="K11" s="1280"/>
      <c r="L11" s="1336"/>
      <c r="M11" s="864"/>
      <c r="N11" s="3893"/>
      <c r="O11" s="280"/>
      <c r="P11" s="280"/>
      <c r="Q11" s="280"/>
      <c r="R11" s="1202"/>
      <c r="S11" s="2548"/>
      <c r="T11" s="327"/>
      <c r="U11" s="327"/>
      <c r="V11" s="3431"/>
      <c r="W11" s="254"/>
      <c r="X11" s="2798"/>
      <c r="Y11" s="243"/>
    </row>
    <row r="12" spans="1:25" ht="15" customHeight="1">
      <c r="A12" s="1449"/>
      <c r="B12" s="219" t="s">
        <v>2096</v>
      </c>
      <c r="C12" s="1849" t="s">
        <v>65</v>
      </c>
      <c r="D12" s="2253"/>
      <c r="E12" s="1850"/>
      <c r="F12" s="1284"/>
      <c r="G12" s="1822"/>
      <c r="H12" s="1860"/>
      <c r="I12" s="1274"/>
      <c r="J12" s="1081"/>
      <c r="K12" s="349"/>
      <c r="L12" s="1097"/>
      <c r="M12" s="1851"/>
      <c r="N12" s="3801"/>
      <c r="O12" s="2361"/>
      <c r="P12" s="2361"/>
      <c r="Q12" s="2361"/>
      <c r="R12" s="1278"/>
      <c r="S12" s="2648" t="s">
        <v>65</v>
      </c>
      <c r="T12" s="327" t="s">
        <v>65</v>
      </c>
      <c r="U12" s="327"/>
      <c r="V12" s="3431"/>
      <c r="W12" s="1079" t="s">
        <v>65</v>
      </c>
      <c r="X12" s="2871" t="s">
        <v>65</v>
      </c>
      <c r="Y12" s="243" t="s">
        <v>65</v>
      </c>
    </row>
    <row r="13" spans="1:25" ht="15" customHeight="1" thickBot="1">
      <c r="A13" s="1746"/>
      <c r="B13" s="388" t="s">
        <v>2097</v>
      </c>
      <c r="C13" s="361"/>
      <c r="D13" s="361"/>
      <c r="E13" s="389"/>
      <c r="F13" s="361"/>
      <c r="G13" s="1102"/>
      <c r="H13" s="1429"/>
      <c r="I13" s="565"/>
      <c r="J13" s="1086"/>
      <c r="K13" s="552"/>
      <c r="L13" s="471"/>
      <c r="M13" s="630"/>
      <c r="N13" s="3796"/>
      <c r="O13" s="1458"/>
      <c r="P13" s="396"/>
      <c r="Q13" s="390"/>
      <c r="R13" s="3545"/>
      <c r="S13" s="2587" t="s">
        <v>65</v>
      </c>
      <c r="T13" s="770" t="s">
        <v>65</v>
      </c>
      <c r="U13" s="3546"/>
      <c r="V13" s="3471"/>
      <c r="W13" s="739" t="s">
        <v>65</v>
      </c>
      <c r="X13" s="2872" t="s">
        <v>65</v>
      </c>
      <c r="Y13" s="472" t="s">
        <v>65</v>
      </c>
    </row>
    <row r="14" spans="1:25" ht="15" customHeight="1" thickBot="1">
      <c r="A14" s="1490">
        <v>24002</v>
      </c>
      <c r="B14" s="481" t="s">
        <v>3526</v>
      </c>
      <c r="C14" s="421" t="s">
        <v>2519</v>
      </c>
      <c r="D14" s="270">
        <v>2970000313</v>
      </c>
      <c r="E14" s="1012"/>
      <c r="F14" s="421" t="s">
        <v>259</v>
      </c>
      <c r="G14" s="1209">
        <v>457</v>
      </c>
      <c r="H14" s="1010">
        <v>100</v>
      </c>
      <c r="I14" s="397">
        <f>ROUND(H14*G14/G14,2)</f>
        <v>100</v>
      </c>
      <c r="J14" s="401" t="s">
        <v>39</v>
      </c>
      <c r="K14" s="241">
        <v>51.88</v>
      </c>
      <c r="L14" s="1037">
        <f>IF(OR(ISBLANK(K14),H14=0,ISBLANK(H14)),,ROUND(K14+$L$5,2))</f>
        <v>51.88</v>
      </c>
      <c r="M14" s="538">
        <f>ROUND(I14*L14,2)</f>
        <v>5188</v>
      </c>
      <c r="N14" s="3778">
        <f>L14/G14</f>
        <v>0.11352297592997812</v>
      </c>
      <c r="O14" s="2153">
        <v>2970000313</v>
      </c>
      <c r="P14" s="2153" t="s">
        <v>2885</v>
      </c>
      <c r="Q14" s="2153">
        <v>457</v>
      </c>
      <c r="R14" s="3160"/>
      <c r="S14" s="2548">
        <v>97.5</v>
      </c>
      <c r="T14" s="4945">
        <f>ROUND($T$8*S14,2)</f>
        <v>14.99</v>
      </c>
      <c r="U14" s="3982">
        <f>IF(ISBLANK(O14),,R14+T14)</f>
        <v>14.99</v>
      </c>
      <c r="V14" s="5071" t="s">
        <v>2779</v>
      </c>
      <c r="W14" s="2727">
        <f>IF(ISNUMBER(K14),IF(V14="Y",(K14-T14)))</f>
        <v>36.89</v>
      </c>
      <c r="X14" s="3309">
        <f>W14/G14</f>
        <v>8.0722100656455145E-2</v>
      </c>
      <c r="Y14" s="3794" t="b">
        <f>IF(V14="N",IF(ISNUMBER(R14),(R14+T14)/Q14))</f>
        <v>0</v>
      </c>
    </row>
    <row r="15" spans="1:25" ht="15" customHeight="1">
      <c r="A15" s="275"/>
      <c r="B15" s="438" t="s">
        <v>2100</v>
      </c>
      <c r="C15" s="1265"/>
      <c r="D15" s="2259"/>
      <c r="E15" s="1828"/>
      <c r="F15" s="1274"/>
      <c r="G15" s="1275"/>
      <c r="H15" s="1858"/>
      <c r="I15" s="1274"/>
      <c r="J15" s="1081"/>
      <c r="K15" s="349"/>
      <c r="L15" s="304"/>
      <c r="M15" s="305"/>
      <c r="N15" s="3800"/>
      <c r="O15" s="2361"/>
      <c r="P15" s="2361"/>
      <c r="Q15" s="3888"/>
      <c r="R15" s="931"/>
      <c r="S15" s="2548"/>
      <c r="T15" s="1798"/>
      <c r="U15" s="3972"/>
      <c r="V15" s="5072"/>
      <c r="W15" s="254"/>
      <c r="X15" s="2798"/>
      <c r="Y15" s="243"/>
    </row>
    <row r="16" spans="1:25" ht="15" customHeight="1">
      <c r="A16" s="1449"/>
      <c r="B16" s="3770" t="s">
        <v>3525</v>
      </c>
      <c r="C16" s="3938"/>
      <c r="D16" s="4870"/>
      <c r="E16" s="4085"/>
      <c r="F16" s="4495"/>
      <c r="G16" s="4871"/>
      <c r="H16" s="1860"/>
      <c r="I16" s="3379"/>
      <c r="J16" s="4872"/>
      <c r="K16" s="4219"/>
      <c r="L16" s="2580"/>
      <c r="M16" s="4141"/>
      <c r="N16" s="3800"/>
      <c r="O16" s="2765"/>
      <c r="P16" s="2765"/>
      <c r="Q16" s="2765"/>
      <c r="R16" s="2667"/>
      <c r="S16" s="3980"/>
      <c r="T16" s="3684"/>
      <c r="U16" s="3214"/>
      <c r="V16" s="3437"/>
      <c r="W16" s="3883"/>
      <c r="X16" s="4150"/>
      <c r="Y16" s="243"/>
    </row>
    <row r="17" spans="1:25" ht="15" customHeight="1" thickBot="1">
      <c r="A17" s="1086"/>
      <c r="B17" s="466" t="s">
        <v>2097</v>
      </c>
      <c r="C17" s="425"/>
      <c r="D17" s="4873"/>
      <c r="E17" s="1419"/>
      <c r="F17" s="1506"/>
      <c r="G17" s="1646"/>
      <c r="H17" s="4874"/>
      <c r="I17" s="495"/>
      <c r="J17" s="1235"/>
      <c r="K17" s="470"/>
      <c r="L17" s="492"/>
      <c r="M17" s="919"/>
      <c r="N17" s="3892"/>
      <c r="O17" s="453"/>
      <c r="P17" s="453"/>
      <c r="Q17" s="453"/>
      <c r="R17" s="494"/>
      <c r="S17" s="2587"/>
      <c r="T17" s="4875"/>
      <c r="U17" s="3546"/>
      <c r="V17" s="3471"/>
      <c r="W17" s="365"/>
      <c r="X17" s="2878"/>
      <c r="Y17" s="472"/>
    </row>
    <row r="18" spans="1:25" ht="15" customHeight="1" thickBot="1">
      <c r="A18" s="1490">
        <v>24003</v>
      </c>
      <c r="B18" s="481" t="s">
        <v>3527</v>
      </c>
      <c r="C18" s="5553" t="s">
        <v>2519</v>
      </c>
      <c r="D18" s="270">
        <v>2970000348</v>
      </c>
      <c r="E18" s="1012"/>
      <c r="F18" s="421" t="s">
        <v>3524</v>
      </c>
      <c r="G18" s="5628">
        <v>452</v>
      </c>
      <c r="H18" s="1010"/>
      <c r="I18" s="397">
        <f>ROUND(H18*G18/G18,2)</f>
        <v>0</v>
      </c>
      <c r="J18" s="401" t="s">
        <v>39</v>
      </c>
      <c r="K18" s="241" t="s">
        <v>4381</v>
      </c>
      <c r="L18" s="1037">
        <f>IF(OR(ISBLANK(K18),H18=0,ISBLANK(H18)),,ROUND(K18+$L$5,2))</f>
        <v>0</v>
      </c>
      <c r="M18" s="538">
        <f>ROUND(I18*L18,2)</f>
        <v>0</v>
      </c>
      <c r="N18" s="3778">
        <f>L18/G18</f>
        <v>0</v>
      </c>
      <c r="O18" s="270">
        <v>2970000348</v>
      </c>
      <c r="P18" s="421" t="s">
        <v>3524</v>
      </c>
      <c r="Q18" s="1209">
        <v>452</v>
      </c>
      <c r="R18" s="3160"/>
      <c r="S18" s="2548">
        <v>81.349999999999994</v>
      </c>
      <c r="T18" s="4945">
        <f>ROUND($T$8*S18,2)</f>
        <v>12.5</v>
      </c>
      <c r="U18" s="3982">
        <f>IF(ISBLANK(O18),,R18+T18)</f>
        <v>12.5</v>
      </c>
      <c r="V18" s="5071" t="s">
        <v>2779</v>
      </c>
      <c r="W18" s="2727" t="b">
        <f>IF(ISNUMBER(K18),IF(V18="Y",(K18-T18)))</f>
        <v>0</v>
      </c>
      <c r="X18" s="3309">
        <f>W18/G18</f>
        <v>0</v>
      </c>
      <c r="Y18" s="3794" t="b">
        <f>IF(V18="N",IF(ISNUMBER(R18),(R18+T18)/Q18))</f>
        <v>0</v>
      </c>
    </row>
    <row r="19" spans="1:25" ht="15" customHeight="1">
      <c r="A19" s="1449"/>
      <c r="B19" s="438" t="s">
        <v>2100</v>
      </c>
      <c r="C19" s="3938"/>
      <c r="D19" s="4870"/>
      <c r="E19" s="4085"/>
      <c r="F19" s="4495"/>
      <c r="G19" s="4871"/>
      <c r="H19" s="1860"/>
      <c r="I19" s="3379"/>
      <c r="J19" s="4872"/>
      <c r="K19" s="4219"/>
      <c r="L19" s="2580"/>
      <c r="M19" s="4141"/>
      <c r="N19" s="3800"/>
      <c r="O19" s="2765"/>
      <c r="P19" s="2765"/>
      <c r="Q19" s="2765"/>
      <c r="R19" s="2667"/>
      <c r="S19" s="3980"/>
      <c r="T19" s="3684"/>
      <c r="U19" s="3214"/>
      <c r="V19" s="3437"/>
      <c r="W19" s="3883"/>
      <c r="X19" s="4150"/>
      <c r="Y19" s="243"/>
    </row>
    <row r="20" spans="1:25" ht="15" customHeight="1">
      <c r="A20" s="1449"/>
      <c r="B20" s="1260" t="s">
        <v>3525</v>
      </c>
      <c r="C20" s="1849"/>
      <c r="D20" s="4876"/>
      <c r="E20" s="1850"/>
      <c r="F20" s="1284"/>
      <c r="G20" s="1822"/>
      <c r="H20" s="1859"/>
      <c r="I20" s="3379"/>
      <c r="J20" s="3395"/>
      <c r="K20" s="3396"/>
      <c r="L20" s="3397"/>
      <c r="M20" s="3398"/>
      <c r="N20" s="3800"/>
      <c r="O20" s="3456"/>
      <c r="P20" s="3456"/>
      <c r="Q20" s="3456"/>
      <c r="R20" s="3400"/>
      <c r="S20" s="3497" t="s">
        <v>65</v>
      </c>
      <c r="T20" s="3507" t="s">
        <v>65</v>
      </c>
      <c r="U20" s="3507"/>
      <c r="V20" s="5073"/>
      <c r="W20" s="3400" t="s">
        <v>65</v>
      </c>
      <c r="X20" s="4316" t="s">
        <v>65</v>
      </c>
      <c r="Y20" s="243" t="s">
        <v>65</v>
      </c>
    </row>
    <row r="21" spans="1:25" ht="15" customHeight="1" thickBot="1">
      <c r="A21" s="1086"/>
      <c r="B21" s="901" t="s">
        <v>2097</v>
      </c>
      <c r="C21" s="536"/>
      <c r="D21" s="1475"/>
      <c r="E21" s="1519"/>
      <c r="F21" s="495"/>
      <c r="G21" s="1226"/>
      <c r="H21" s="4877"/>
      <c r="I21" s="495"/>
      <c r="J21" s="1234"/>
      <c r="K21" s="322"/>
      <c r="L21" s="497"/>
      <c r="M21" s="498"/>
      <c r="N21" s="3892"/>
      <c r="O21" s="325"/>
      <c r="P21" s="325"/>
      <c r="Q21" s="325"/>
      <c r="R21" s="739"/>
      <c r="S21" s="1067"/>
      <c r="T21" s="3281"/>
      <c r="U21" s="3281"/>
      <c r="V21" s="5074"/>
      <c r="W21" s="739"/>
      <c r="X21" s="2872"/>
      <c r="Y21" s="472"/>
    </row>
    <row r="22" spans="1:25" ht="15" customHeight="1" thickBot="1">
      <c r="A22" s="1490">
        <v>24004</v>
      </c>
      <c r="B22" s="481" t="s">
        <v>3529</v>
      </c>
      <c r="C22" s="421" t="s">
        <v>2519</v>
      </c>
      <c r="D22" s="270">
        <v>2970000888</v>
      </c>
      <c r="E22" s="1012"/>
      <c r="F22" s="421" t="s">
        <v>3637</v>
      </c>
      <c r="G22" s="1209">
        <v>252</v>
      </c>
      <c r="H22" s="1010"/>
      <c r="I22" s="397">
        <f>ROUND(H22*G22/G22,2)</f>
        <v>0</v>
      </c>
      <c r="J22" s="401" t="s">
        <v>39</v>
      </c>
      <c r="K22" s="241">
        <v>63.7</v>
      </c>
      <c r="L22" s="1037">
        <f>IF(OR(ISBLANK(K22),H22=0,ISBLANK(H22)),,ROUND(K22+$L$5,2))</f>
        <v>0</v>
      </c>
      <c r="M22" s="538">
        <f>ROUND(I22*L22,2)</f>
        <v>0</v>
      </c>
      <c r="N22" s="3778">
        <f>L22/G22</f>
        <v>0</v>
      </c>
      <c r="O22" s="270">
        <v>2970000888</v>
      </c>
      <c r="P22" s="421" t="s">
        <v>3637</v>
      </c>
      <c r="Q22" s="1209">
        <v>252</v>
      </c>
      <c r="R22" s="3160"/>
      <c r="S22" s="2548">
        <v>46.7</v>
      </c>
      <c r="T22" s="4945">
        <f>ROUND($T$8*S22,2)</f>
        <v>7.18</v>
      </c>
      <c r="U22" s="3982">
        <f>IF(ISBLANK(O22),,R22+T22)</f>
        <v>7.18</v>
      </c>
      <c r="V22" s="5071" t="s">
        <v>2779</v>
      </c>
      <c r="W22" s="2727">
        <f>IF(ISNUMBER(K22),IF(V22="Y",(K22-T22)))</f>
        <v>56.52</v>
      </c>
      <c r="X22" s="3309">
        <f>W22/G22</f>
        <v>0.22428571428571431</v>
      </c>
      <c r="Y22" s="3794" t="b">
        <f>IF(V22="N",IF(ISNUMBER(R22),(R22+T22)/Q22))</f>
        <v>0</v>
      </c>
    </row>
    <row r="23" spans="1:25" ht="15" customHeight="1">
      <c r="A23" s="1449"/>
      <c r="B23" s="438" t="s">
        <v>3530</v>
      </c>
      <c r="C23" s="3378"/>
      <c r="D23" s="3380"/>
      <c r="E23" s="4745"/>
      <c r="F23" s="3379"/>
      <c r="G23" s="3394"/>
      <c r="H23" s="1859"/>
      <c r="I23" s="3379"/>
      <c r="J23" s="3395"/>
      <c r="K23" s="3396"/>
      <c r="L23" s="3397"/>
      <c r="M23" s="3398"/>
      <c r="N23" s="3800"/>
      <c r="O23" s="3456"/>
      <c r="P23" s="3456"/>
      <c r="Q23" s="3456"/>
      <c r="R23" s="3400"/>
      <c r="S23" s="3497"/>
      <c r="T23" s="3507"/>
      <c r="U23" s="3507"/>
      <c r="V23" s="5073"/>
      <c r="W23" s="3400"/>
      <c r="X23" s="4316"/>
      <c r="Y23" s="243"/>
    </row>
    <row r="24" spans="1:25" ht="15" customHeight="1">
      <c r="A24" s="1449"/>
      <c r="B24" s="1260" t="s">
        <v>3528</v>
      </c>
      <c r="C24" s="3378"/>
      <c r="D24" s="3380"/>
      <c r="E24" s="4745"/>
      <c r="F24" s="3379"/>
      <c r="G24" s="3394"/>
      <c r="H24" s="1859"/>
      <c r="I24" s="3379"/>
      <c r="J24" s="3395"/>
      <c r="K24" s="3396"/>
      <c r="L24" s="3397"/>
      <c r="M24" s="3398"/>
      <c r="N24" s="3800"/>
      <c r="O24" s="3456"/>
      <c r="P24" s="3456"/>
      <c r="Q24" s="3456"/>
      <c r="R24" s="3400"/>
      <c r="S24" s="3497"/>
      <c r="T24" s="3507"/>
      <c r="U24" s="3507"/>
      <c r="V24" s="5073"/>
      <c r="W24" s="3400"/>
      <c r="X24" s="4316"/>
      <c r="Y24" s="243"/>
    </row>
    <row r="25" spans="1:25" ht="15" customHeight="1" thickBot="1">
      <c r="A25" s="1746"/>
      <c r="B25" s="466"/>
      <c r="C25" s="425"/>
      <c r="D25" s="411"/>
      <c r="E25" s="1083"/>
      <c r="F25" s="425"/>
      <c r="G25" s="1156"/>
      <c r="H25" s="728"/>
      <c r="I25" s="341"/>
      <c r="J25" s="901"/>
      <c r="K25" s="1140"/>
      <c r="L25" s="935"/>
      <c r="M25" s="364"/>
      <c r="N25" s="3799"/>
      <c r="O25" s="1856"/>
      <c r="P25" s="419"/>
      <c r="Q25" s="2599"/>
      <c r="R25" s="976"/>
      <c r="S25" s="769" t="s">
        <v>65</v>
      </c>
      <c r="T25" s="1242" t="s">
        <v>65</v>
      </c>
      <c r="U25" s="3546"/>
      <c r="V25" s="3471"/>
      <c r="W25" s="739" t="s">
        <v>65</v>
      </c>
      <c r="X25" s="2872" t="s">
        <v>65</v>
      </c>
      <c r="Y25" s="472" t="s">
        <v>65</v>
      </c>
    </row>
    <row r="26" spans="1:25" ht="15" customHeight="1" thickBot="1">
      <c r="A26" s="1004"/>
      <c r="B26" s="903"/>
      <c r="C26" s="904"/>
      <c r="D26" s="904"/>
      <c r="E26" s="904"/>
      <c r="F26" s="904"/>
      <c r="G26" s="1163"/>
      <c r="H26" s="1415"/>
      <c r="I26" s="904"/>
      <c r="J26" s="903"/>
      <c r="K26" s="1165"/>
      <c r="L26" s="1322"/>
      <c r="M26" s="912"/>
      <c r="N26" s="3922"/>
      <c r="O26" s="2541" t="s">
        <v>266</v>
      </c>
      <c r="P26" s="2541"/>
      <c r="Q26" s="5483">
        <v>100332</v>
      </c>
      <c r="R26" s="2541"/>
      <c r="S26" s="904"/>
      <c r="T26" s="2833"/>
      <c r="U26" s="2608"/>
      <c r="V26" s="3463"/>
      <c r="W26" s="761"/>
      <c r="X26" s="2876"/>
      <c r="Y26" s="1006"/>
    </row>
    <row r="27" spans="1:25" ht="15" customHeight="1" thickBot="1">
      <c r="A27" s="2227">
        <v>24005</v>
      </c>
      <c r="B27" s="1534" t="s">
        <v>1112</v>
      </c>
      <c r="C27" s="527" t="s">
        <v>2520</v>
      </c>
      <c r="D27" s="278" t="s">
        <v>2521</v>
      </c>
      <c r="E27" s="1012"/>
      <c r="F27" s="527" t="s">
        <v>192</v>
      </c>
      <c r="G27" s="1841">
        <v>210</v>
      </c>
      <c r="H27" s="1847">
        <v>22</v>
      </c>
      <c r="I27" s="1131">
        <f>ROUND(H27*G27/G27,2)</f>
        <v>22</v>
      </c>
      <c r="J27" s="947" t="s">
        <v>39</v>
      </c>
      <c r="K27" s="958">
        <v>37.19</v>
      </c>
      <c r="L27" s="2060">
        <f>IF(OR(ISBLANK(K27),K27=0,H27=0,ISBLANK(H27)),,ROUND(K27+$L$5,2))</f>
        <v>37.19</v>
      </c>
      <c r="M27" s="641">
        <f>ROUND(I27*L27,2)</f>
        <v>818.18</v>
      </c>
      <c r="N27" s="3778">
        <f>L27/G27</f>
        <v>0.17709523809523808</v>
      </c>
      <c r="O27" s="2329" t="s">
        <v>2521</v>
      </c>
      <c r="P27" s="2329" t="s">
        <v>192</v>
      </c>
      <c r="Q27" s="2329">
        <v>210</v>
      </c>
      <c r="R27" s="3161">
        <v>31.6</v>
      </c>
      <c r="S27" s="2648">
        <v>5.9</v>
      </c>
      <c r="T27" s="4451">
        <f>ROUND($T$9*S27,2)</f>
        <v>5.59</v>
      </c>
      <c r="U27" s="2656">
        <f>IF(ISBLANK(O27),,R27+T27)</f>
        <v>37.19</v>
      </c>
      <c r="V27" s="3427" t="s">
        <v>2779</v>
      </c>
      <c r="W27" s="2727">
        <f>IF(ISNUMBER(K27),IF(V27="Y",(K27-T27)))</f>
        <v>31.599999999999998</v>
      </c>
      <c r="X27" s="3309">
        <f>W27/G27</f>
        <v>0.15047619047619046</v>
      </c>
      <c r="Y27" s="3794" t="b">
        <f>IF(V27="N",IF(ISNUMBER(R27),(R27+T27)/Q27))</f>
        <v>0</v>
      </c>
    </row>
    <row r="28" spans="1:25" ht="15" customHeight="1" thickBot="1">
      <c r="A28" s="416"/>
      <c r="B28" s="1234" t="s">
        <v>1113</v>
      </c>
      <c r="C28" s="536"/>
      <c r="D28" s="425"/>
      <c r="E28" s="1519"/>
      <c r="F28" s="495" t="s">
        <v>65</v>
      </c>
      <c r="G28" s="1842" t="s">
        <v>65</v>
      </c>
      <c r="H28" s="1862"/>
      <c r="I28" s="1843" t="s">
        <v>65</v>
      </c>
      <c r="J28" s="1234" t="s">
        <v>65</v>
      </c>
      <c r="K28" s="470"/>
      <c r="L28" s="492"/>
      <c r="M28" s="919"/>
      <c r="N28" s="3892"/>
      <c r="O28" s="1356"/>
      <c r="P28" s="458"/>
      <c r="Q28" s="458"/>
      <c r="R28" s="1128"/>
      <c r="S28" s="2587" t="s">
        <v>65</v>
      </c>
      <c r="T28" s="770" t="s">
        <v>65</v>
      </c>
      <c r="U28" s="3546"/>
      <c r="V28" s="3471"/>
      <c r="W28" s="739" t="s">
        <v>65</v>
      </c>
      <c r="X28" s="2872" t="s">
        <v>65</v>
      </c>
      <c r="Y28" s="472" t="s">
        <v>65</v>
      </c>
    </row>
    <row r="29" spans="1:25" ht="15" customHeight="1" thickBot="1">
      <c r="A29" s="1490">
        <v>24006</v>
      </c>
      <c r="B29" s="481" t="s">
        <v>264</v>
      </c>
      <c r="C29" s="421" t="s">
        <v>2522</v>
      </c>
      <c r="D29" s="1265" t="s">
        <v>2527</v>
      </c>
      <c r="E29" s="1012"/>
      <c r="F29" s="421" t="s">
        <v>192</v>
      </c>
      <c r="G29" s="1209">
        <v>286</v>
      </c>
      <c r="H29" s="1011"/>
      <c r="I29" s="397">
        <f>ROUND(H29*G29/G29,2)</f>
        <v>0</v>
      </c>
      <c r="J29" s="401" t="s">
        <v>39</v>
      </c>
      <c r="K29" s="241">
        <v>33.35</v>
      </c>
      <c r="L29" s="1037">
        <f>IF(OR(ISBLANK(K29),K29=0,H29=0,ISBLANK(H29)),,ROUND(K29+$L$5,2))</f>
        <v>0</v>
      </c>
      <c r="M29" s="515">
        <f>ROUND(L29*I29,2)</f>
        <v>0</v>
      </c>
      <c r="N29" s="3778">
        <f>L29/G29</f>
        <v>0</v>
      </c>
      <c r="O29" s="2374" t="s">
        <v>2527</v>
      </c>
      <c r="P29" s="2391" t="s">
        <v>192</v>
      </c>
      <c r="Q29" s="2391">
        <v>286</v>
      </c>
      <c r="R29" s="3160">
        <v>16.850000000000001</v>
      </c>
      <c r="S29" s="2548">
        <v>17.41</v>
      </c>
      <c r="T29" s="5094">
        <f>ROUND($T$9*S29,2)</f>
        <v>16.5</v>
      </c>
      <c r="U29" s="3972">
        <f>IF(ISBLANK(O29),,R29+T29)</f>
        <v>33.35</v>
      </c>
      <c r="V29" s="5072" t="s">
        <v>2779</v>
      </c>
      <c r="W29" s="2727">
        <f>IF(ISNUMBER(K29),IF(V29="Y",(K29-T29)))</f>
        <v>16.850000000000001</v>
      </c>
      <c r="X29" s="3309">
        <f>W29/G29</f>
        <v>5.8916083916083918E-2</v>
      </c>
      <c r="Y29" s="3794" t="b">
        <f>IF(V29="N",IF(ISNUMBER(R29),(R29+T29)/Q29))</f>
        <v>0</v>
      </c>
    </row>
    <row r="30" spans="1:25" ht="15" customHeight="1">
      <c r="A30" s="1197"/>
      <c r="B30" s="217" t="s">
        <v>265</v>
      </c>
      <c r="C30" s="274"/>
      <c r="D30" s="1265"/>
      <c r="E30" s="1567"/>
      <c r="F30" s="274" t="s">
        <v>65</v>
      </c>
      <c r="G30" s="1090" t="s">
        <v>65</v>
      </c>
      <c r="H30" s="940"/>
      <c r="I30" s="463" t="s">
        <v>65</v>
      </c>
      <c r="J30" s="401" t="s">
        <v>65</v>
      </c>
      <c r="K30" s="286"/>
      <c r="L30" s="965" t="s">
        <v>65</v>
      </c>
      <c r="M30" s="538" t="s">
        <v>65</v>
      </c>
      <c r="N30" s="3893" t="s">
        <v>65</v>
      </c>
      <c r="O30" s="2365"/>
      <c r="P30" s="2365"/>
      <c r="Q30" s="2365"/>
      <c r="R30" s="280"/>
      <c r="S30" s="2548"/>
      <c r="T30" s="2658"/>
      <c r="U30" s="3982"/>
      <c r="V30" s="5075"/>
      <c r="W30" s="254"/>
      <c r="X30" s="2798"/>
      <c r="Y30" s="243"/>
    </row>
    <row r="31" spans="1:25" ht="15" customHeight="1" thickBot="1">
      <c r="A31" s="2174"/>
      <c r="B31" s="901" t="s">
        <v>1114</v>
      </c>
      <c r="C31" s="1864" t="s">
        <v>65</v>
      </c>
      <c r="D31" s="288"/>
      <c r="E31" s="389"/>
      <c r="F31" s="361" t="s">
        <v>65</v>
      </c>
      <c r="G31" s="1102"/>
      <c r="H31" s="1429"/>
      <c r="I31" s="361"/>
      <c r="J31" s="416"/>
      <c r="K31" s="363"/>
      <c r="L31" s="417"/>
      <c r="M31" s="364"/>
      <c r="N31" s="3799"/>
      <c r="O31" s="2817"/>
      <c r="P31" s="2818"/>
      <c r="Q31" s="2776"/>
      <c r="R31" s="458"/>
      <c r="S31" s="2587"/>
      <c r="T31" s="770"/>
      <c r="U31" s="3546"/>
      <c r="V31" s="3471"/>
      <c r="W31" s="739"/>
      <c r="X31" s="2872"/>
      <c r="Y31" s="472" t="s">
        <v>65</v>
      </c>
    </row>
    <row r="32" spans="1:25" ht="15" customHeight="1" thickBot="1">
      <c r="A32" s="1490">
        <v>24007</v>
      </c>
      <c r="B32" s="481" t="s">
        <v>2279</v>
      </c>
      <c r="C32" s="421" t="s">
        <v>2522</v>
      </c>
      <c r="D32" s="256" t="s">
        <v>3350</v>
      </c>
      <c r="E32" s="1012"/>
      <c r="F32" s="421" t="s">
        <v>192</v>
      </c>
      <c r="G32" s="1209">
        <v>286</v>
      </c>
      <c r="H32" s="1011">
        <v>70</v>
      </c>
      <c r="I32" s="397">
        <f>ROUND(H32*G32/G32,2)</f>
        <v>70</v>
      </c>
      <c r="J32" s="401" t="s">
        <v>39</v>
      </c>
      <c r="K32" s="241">
        <v>26.08</v>
      </c>
      <c r="L32" s="1037">
        <f>IF(OR(ISBLANK(K32),K32=0,H32=0,ISBLANK(H32)),,ROUND(K32+$L$5,2))</f>
        <v>26.08</v>
      </c>
      <c r="M32" s="515">
        <f>ROUND(L32*I32,2)</f>
        <v>1825.6</v>
      </c>
      <c r="N32" s="3778">
        <f>L32/G32</f>
        <v>9.1188811188811184E-2</v>
      </c>
      <c r="O32" s="256"/>
      <c r="P32" s="421"/>
      <c r="Q32" s="1209"/>
      <c r="R32" s="946"/>
      <c r="S32" s="2548"/>
      <c r="T32" s="2658"/>
      <c r="U32" s="3972"/>
      <c r="V32" s="5072"/>
      <c r="W32" s="2727"/>
      <c r="X32" s="3309"/>
      <c r="Y32" s="3794"/>
    </row>
    <row r="33" spans="1:25" ht="15" customHeight="1">
      <c r="A33" s="1197"/>
      <c r="B33" s="217" t="s">
        <v>265</v>
      </c>
      <c r="C33" s="274"/>
      <c r="D33" s="885"/>
      <c r="E33" s="1567"/>
      <c r="F33" s="274"/>
      <c r="G33" s="1090"/>
      <c r="H33" s="940"/>
      <c r="I33" s="463"/>
      <c r="J33" s="401"/>
      <c r="K33" s="286"/>
      <c r="L33" s="965"/>
      <c r="M33" s="538"/>
      <c r="N33" s="3893"/>
      <c r="O33" s="2551"/>
      <c r="P33" s="2699"/>
      <c r="Q33" s="2763"/>
      <c r="R33" s="280"/>
      <c r="S33" s="2548"/>
      <c r="T33" s="2658"/>
      <c r="U33" s="3982"/>
      <c r="V33" s="5075"/>
      <c r="W33" s="254"/>
      <c r="X33" s="2798"/>
      <c r="Y33" s="243"/>
    </row>
    <row r="34" spans="1:25" ht="15" customHeight="1" thickBot="1">
      <c r="A34" s="2174"/>
      <c r="B34" s="901" t="s">
        <v>1114</v>
      </c>
      <c r="C34" s="1864" t="s">
        <v>65</v>
      </c>
      <c r="D34" s="318"/>
      <c r="E34" s="389"/>
      <c r="F34" s="361" t="s">
        <v>65</v>
      </c>
      <c r="G34" s="1102"/>
      <c r="H34" s="1429"/>
      <c r="I34" s="361"/>
      <c r="J34" s="416"/>
      <c r="K34" s="363"/>
      <c r="L34" s="417"/>
      <c r="M34" s="364"/>
      <c r="N34" s="3799"/>
      <c r="O34" s="1025"/>
      <c r="P34" s="2787"/>
      <c r="Q34" s="976"/>
      <c r="R34" s="458"/>
      <c r="S34" s="2587"/>
      <c r="T34" s="770"/>
      <c r="U34" s="3546"/>
      <c r="V34" s="3471"/>
      <c r="W34" s="739"/>
      <c r="X34" s="2872"/>
      <c r="Y34" s="472" t="s">
        <v>65</v>
      </c>
    </row>
    <row r="35" spans="1:25" ht="15" customHeight="1" thickBot="1">
      <c r="A35" s="2227">
        <v>24008</v>
      </c>
      <c r="B35" s="1534" t="s">
        <v>266</v>
      </c>
      <c r="C35" s="527" t="s">
        <v>2522</v>
      </c>
      <c r="D35" s="795" t="s">
        <v>2528</v>
      </c>
      <c r="E35" s="1012"/>
      <c r="F35" s="527" t="s">
        <v>192</v>
      </c>
      <c r="G35" s="1123">
        <v>666</v>
      </c>
      <c r="H35" s="1011">
        <v>22</v>
      </c>
      <c r="I35" s="262">
        <f>ROUND(H35*G35/G35,2)</f>
        <v>22</v>
      </c>
      <c r="J35" s="1213" t="s">
        <v>39</v>
      </c>
      <c r="K35" s="958">
        <v>52.28</v>
      </c>
      <c r="L35" s="1132">
        <f>IF(OR(ISBLANK(K35),K35=0,H35=0,ISBLANK(H35)),,ROUND(K35+$L$5,2))</f>
        <v>52.28</v>
      </c>
      <c r="M35" s="641">
        <f>ROUND(L35*I35,2)</f>
        <v>1150.1600000000001</v>
      </c>
      <c r="N35" s="3777">
        <f>L35/G35</f>
        <v>7.8498498498498506E-2</v>
      </c>
      <c r="O35" s="2747" t="s">
        <v>2528</v>
      </c>
      <c r="P35" s="2747" t="s">
        <v>192</v>
      </c>
      <c r="Q35" s="2417">
        <v>666</v>
      </c>
      <c r="R35" s="3160">
        <v>22.92</v>
      </c>
      <c r="S35" s="2548">
        <v>30.97</v>
      </c>
      <c r="T35" s="5094">
        <f>ROUND($T$9*S35,2)</f>
        <v>29.36</v>
      </c>
      <c r="U35" s="3265">
        <f>IF(ISBLANK(O35),,R35+T35)</f>
        <v>52.28</v>
      </c>
      <c r="V35" s="5076" t="s">
        <v>2779</v>
      </c>
      <c r="W35" s="2727">
        <f>IF(ISNUMBER(K35),IF(V35="Y",(K35-T35)))</f>
        <v>22.92</v>
      </c>
      <c r="X35" s="3309">
        <f>W35/G35</f>
        <v>3.4414414414414417E-2</v>
      </c>
      <c r="Y35" s="3794" t="b">
        <f>IF(V35="N",IF(ISNUMBER(R35),(R35+T35)/Q35))</f>
        <v>0</v>
      </c>
    </row>
    <row r="36" spans="1:25" ht="15" customHeight="1">
      <c r="A36" s="2159"/>
      <c r="B36" s="219"/>
      <c r="C36" s="274" t="s">
        <v>2529</v>
      </c>
      <c r="D36" s="814" t="s">
        <v>2530</v>
      </c>
      <c r="E36" s="1012"/>
      <c r="F36" s="274" t="s">
        <v>1115</v>
      </c>
      <c r="G36" s="1090">
        <v>564</v>
      </c>
      <c r="H36" s="1848"/>
      <c r="I36" s="274">
        <f>ROUND($H$35*$G$35/G36,2)</f>
        <v>25.98</v>
      </c>
      <c r="J36" s="217" t="s">
        <v>39</v>
      </c>
      <c r="K36" s="4017"/>
      <c r="L36" s="3408">
        <f>IF(OR(ISBLANK(K36),K36=0,H35=0,ISBLANK(H35)),,ROUND(K36+$L$5,2))</f>
        <v>0</v>
      </c>
      <c r="M36" s="3409">
        <f>ROUND(L36*I36,2)</f>
        <v>0</v>
      </c>
      <c r="N36" s="3797">
        <f>L36/G36</f>
        <v>0</v>
      </c>
      <c r="O36" s="2746"/>
      <c r="P36" s="2746"/>
      <c r="Q36" s="2687"/>
      <c r="R36" s="233"/>
      <c r="S36" s="2648"/>
      <c r="T36" s="2656"/>
      <c r="U36" s="2656"/>
      <c r="V36" s="3427"/>
      <c r="W36" s="234"/>
      <c r="X36" s="2431"/>
      <c r="Y36" s="243"/>
    </row>
    <row r="37" spans="1:25" ht="15" customHeight="1">
      <c r="A37" s="1197"/>
      <c r="B37" s="2653" t="s">
        <v>2101</v>
      </c>
      <c r="C37" s="3399" t="s">
        <v>2888</v>
      </c>
      <c r="D37" s="2847">
        <v>130005731000</v>
      </c>
      <c r="E37" s="1012"/>
      <c r="F37" s="421" t="s">
        <v>192</v>
      </c>
      <c r="G37" s="2844">
        <v>555</v>
      </c>
      <c r="I37" s="274">
        <f>ROUND($H$35*$G$35/G37,2)</f>
        <v>26.4</v>
      </c>
      <c r="J37" s="217" t="s">
        <v>39</v>
      </c>
      <c r="K37" s="1792"/>
      <c r="L37" s="1262">
        <f>IF(OR(ISBLANK(K37),K37=0,H35=0,ISBLANK(H35)),,ROUND(K37+$L$5,2))</f>
        <v>0</v>
      </c>
      <c r="M37" s="4009">
        <f>ROUND(L37*I37,2)</f>
        <v>0</v>
      </c>
      <c r="N37" s="3798">
        <f>L37/G37</f>
        <v>0</v>
      </c>
      <c r="O37" s="2869" t="s">
        <v>2889</v>
      </c>
      <c r="P37" s="2746" t="s">
        <v>192</v>
      </c>
      <c r="Q37" s="2562">
        <v>555</v>
      </c>
      <c r="R37" s="4006">
        <v>19.63</v>
      </c>
      <c r="S37" s="3980">
        <v>32.11</v>
      </c>
      <c r="T37" s="5095">
        <f>ROUND($T$9*S37,2)</f>
        <v>30.44</v>
      </c>
      <c r="U37" s="3616">
        <f>IF(ISBLANK(O37),,R37+T37)</f>
        <v>50.07</v>
      </c>
      <c r="V37" s="4368" t="s">
        <v>2779</v>
      </c>
      <c r="W37" s="3887" t="b">
        <f>IF(ISNUMBER(K37),IF(V37="Y",(K37-T37)))</f>
        <v>0</v>
      </c>
      <c r="X37" s="3977">
        <f>W37/G37</f>
        <v>0</v>
      </c>
      <c r="Y37" s="3778" t="b">
        <f>IF(V37="N",IF(ISNUMBER(R37),(R37+T37)/Q37))</f>
        <v>0</v>
      </c>
    </row>
    <row r="38" spans="1:25" ht="15" customHeight="1" thickBot="1">
      <c r="A38" s="416"/>
      <c r="B38" s="901" t="s">
        <v>65</v>
      </c>
      <c r="C38" s="536"/>
      <c r="D38" s="2322"/>
      <c r="E38" s="2843"/>
      <c r="F38" s="536"/>
      <c r="G38" s="1094"/>
      <c r="H38" s="1523"/>
      <c r="I38" s="536"/>
      <c r="J38" s="901"/>
      <c r="K38" s="322"/>
      <c r="L38" s="1122" t="s">
        <v>65</v>
      </c>
      <c r="M38" s="364" t="s">
        <v>89</v>
      </c>
      <c r="N38" s="3799" t="s">
        <v>65</v>
      </c>
      <c r="O38" s="458"/>
      <c r="P38" s="458"/>
      <c r="Q38" s="458"/>
      <c r="R38" s="325"/>
      <c r="S38" s="5068"/>
      <c r="T38" s="2320"/>
      <c r="U38" s="2320"/>
      <c r="V38" s="5077"/>
      <c r="W38" s="2320"/>
      <c r="X38" s="4322"/>
      <c r="Y38" s="4600"/>
    </row>
    <row r="39" spans="1:25" ht="15" customHeight="1" thickBot="1">
      <c r="A39" s="1490">
        <v>24009</v>
      </c>
      <c r="B39" s="481" t="s">
        <v>267</v>
      </c>
      <c r="C39" s="421" t="s">
        <v>2522</v>
      </c>
      <c r="D39" s="345" t="s">
        <v>2523</v>
      </c>
      <c r="E39" s="1012"/>
      <c r="F39" s="421" t="s">
        <v>192</v>
      </c>
      <c r="G39" s="1209">
        <v>265</v>
      </c>
      <c r="H39" s="1011"/>
      <c r="I39" s="397">
        <f>ROUND(H39*G39/G39,2)</f>
        <v>0</v>
      </c>
      <c r="J39" s="401" t="s">
        <v>39</v>
      </c>
      <c r="K39" s="958">
        <v>29.08</v>
      </c>
      <c r="L39" s="1132">
        <f>IF(OR(ISBLANK(K39),K39=0,H39=0,ISBLANK(H39)),,ROUND(K39+$L$5,2))</f>
        <v>0</v>
      </c>
      <c r="M39" s="641">
        <f>ROUND(L39*I39,2)</f>
        <v>0</v>
      </c>
      <c r="N39" s="3777">
        <f>L39/G39</f>
        <v>0</v>
      </c>
      <c r="O39" s="280" t="s">
        <v>2523</v>
      </c>
      <c r="P39" s="280" t="s">
        <v>192</v>
      </c>
      <c r="Q39" s="2055">
        <v>265</v>
      </c>
      <c r="R39" s="3160">
        <v>19.87</v>
      </c>
      <c r="S39" s="2548">
        <v>9.7200000000000006</v>
      </c>
      <c r="T39" s="5094">
        <f>ROUND($T$9*S39,2)</f>
        <v>9.2100000000000009</v>
      </c>
      <c r="U39" s="3265">
        <f>IF(ISBLANK(O39),,R39+T39)</f>
        <v>29.080000000000002</v>
      </c>
      <c r="V39" s="5076" t="s">
        <v>2779</v>
      </c>
      <c r="W39" s="2727">
        <f>IF(ISNUMBER(K39),IF(V39="Y",(K39-T39)))</f>
        <v>19.869999999999997</v>
      </c>
      <c r="X39" s="3309">
        <f>W39/G39</f>
        <v>7.498113207547169E-2</v>
      </c>
      <c r="Y39" s="3794" t="b">
        <f>IF(V39="N",IF(ISNUMBER(R39),(R39+T39)/Q39))</f>
        <v>0</v>
      </c>
    </row>
    <row r="40" spans="1:25" ht="15" customHeight="1">
      <c r="A40" s="1490"/>
      <c r="B40" s="480"/>
      <c r="C40" s="421" t="s">
        <v>2531</v>
      </c>
      <c r="D40" s="2845">
        <v>130005724000</v>
      </c>
      <c r="E40" s="1581"/>
      <c r="F40" s="421" t="s">
        <v>192</v>
      </c>
      <c r="G40" s="1209">
        <v>295</v>
      </c>
      <c r="H40" s="3992"/>
      <c r="I40" s="397">
        <f>ROUND(H39*G39/G40,2)</f>
        <v>0</v>
      </c>
      <c r="J40" s="401" t="s">
        <v>39</v>
      </c>
      <c r="K40" s="241"/>
      <c r="L40" s="1037">
        <f>IF(OR(ISBLANK(K40),K40=0,H39=0,ISBLANK(H39)),,ROUND(K40+$L$5,2))</f>
        <v>0</v>
      </c>
      <c r="M40" s="538">
        <f>ROUND(L40*I40,2)</f>
        <v>0</v>
      </c>
      <c r="N40" s="3778">
        <f>L40/G40</f>
        <v>0</v>
      </c>
      <c r="O40" s="2868" t="s">
        <v>2890</v>
      </c>
      <c r="P40" s="2746" t="s">
        <v>192</v>
      </c>
      <c r="Q40" s="2562">
        <v>295</v>
      </c>
      <c r="R40" s="3161">
        <v>24.51</v>
      </c>
      <c r="S40" s="2648">
        <v>9.57</v>
      </c>
      <c r="T40" s="4451">
        <f>ROUND($T$9*S40,2)</f>
        <v>9.07</v>
      </c>
      <c r="U40" s="2656">
        <f>IF(ISBLANK(O40),,R40+T40)</f>
        <v>33.58</v>
      </c>
      <c r="V40" s="3427" t="s">
        <v>2779</v>
      </c>
      <c r="W40" s="2727" t="b">
        <f>IF(ISNUMBER(K40),IF(V40="Y",(K40-T40)))</f>
        <v>0</v>
      </c>
      <c r="X40" s="3309">
        <f>W40/G40</f>
        <v>0</v>
      </c>
      <c r="Y40" s="3778" t="b">
        <f>IF(V40="N",IF(ISNUMBER(R40),(R40+T40)/Q40))</f>
        <v>0</v>
      </c>
    </row>
    <row r="41" spans="1:25" ht="15" customHeight="1">
      <c r="A41" s="275"/>
      <c r="B41" s="401" t="s">
        <v>1116</v>
      </c>
      <c r="D41" s="439"/>
      <c r="E41" s="1012"/>
      <c r="F41" s="2636"/>
      <c r="H41" s="940"/>
      <c r="J41" s="3983"/>
      <c r="K41" s="3984"/>
      <c r="L41" s="3985"/>
      <c r="M41" s="3986"/>
      <c r="N41" s="3896"/>
      <c r="O41" s="307"/>
      <c r="P41" s="2747"/>
      <c r="Q41" s="437"/>
      <c r="R41" s="233"/>
      <c r="S41" s="2648"/>
      <c r="T41" s="2656"/>
      <c r="U41" s="2656"/>
      <c r="V41" s="3427"/>
      <c r="W41" s="234"/>
      <c r="X41" s="2431"/>
      <c r="Y41" s="243"/>
    </row>
    <row r="42" spans="1:25" ht="15" customHeight="1" thickBot="1">
      <c r="A42" s="416"/>
      <c r="B42" s="416"/>
      <c r="C42" s="361"/>
      <c r="D42" s="1686"/>
      <c r="E42" s="389"/>
      <c r="F42" s="361"/>
      <c r="G42" s="1102"/>
      <c r="H42" s="1516"/>
      <c r="I42" s="361"/>
      <c r="J42" s="416"/>
      <c r="K42" s="363"/>
      <c r="L42" s="323"/>
      <c r="M42" s="630"/>
      <c r="N42" s="3796"/>
      <c r="O42" s="453"/>
      <c r="P42" s="453"/>
      <c r="Q42" s="390"/>
      <c r="R42" s="3545"/>
      <c r="S42" s="2587"/>
      <c r="T42" s="770"/>
      <c r="U42" s="3564"/>
      <c r="V42" s="3471"/>
      <c r="W42" s="739"/>
      <c r="X42" s="2872"/>
      <c r="Y42" s="472" t="s">
        <v>65</v>
      </c>
    </row>
    <row r="43" spans="1:25" ht="15" customHeight="1" thickBot="1">
      <c r="A43" s="1490">
        <v>24010</v>
      </c>
      <c r="B43" s="481" t="s">
        <v>2898</v>
      </c>
      <c r="C43" s="421" t="s">
        <v>2522</v>
      </c>
      <c r="D43" s="256" t="s">
        <v>2526</v>
      </c>
      <c r="E43" s="1012"/>
      <c r="F43" s="421" t="s">
        <v>192</v>
      </c>
      <c r="G43" s="1209">
        <v>1151</v>
      </c>
      <c r="H43" s="1524">
        <v>10</v>
      </c>
      <c r="I43" s="397">
        <f>ROUND(H43*G43/G43,2)</f>
        <v>10</v>
      </c>
      <c r="J43" s="401" t="s">
        <v>39</v>
      </c>
      <c r="K43" s="1928">
        <v>31.59</v>
      </c>
      <c r="L43" s="1037">
        <f>IF(OR(ISBLANK(K43),K43=0,H43=0,ISBLANK(H43)),,ROUND(K43+$L$5,2))</f>
        <v>31.59</v>
      </c>
      <c r="M43" s="538">
        <f>ROUND(I43*L43,2)</f>
        <v>315.89999999999998</v>
      </c>
      <c r="N43" s="3778">
        <f>L43/G43</f>
        <v>2.7445699391833188E-2</v>
      </c>
      <c r="O43" s="2786" t="s">
        <v>2526</v>
      </c>
      <c r="P43" s="2786" t="s">
        <v>192</v>
      </c>
      <c r="Q43" s="2416">
        <v>1151</v>
      </c>
      <c r="R43" s="3160">
        <v>22.29</v>
      </c>
      <c r="S43" s="2548">
        <v>9.81</v>
      </c>
      <c r="T43" s="5094">
        <f>ROUND($T$9*S43,2)</f>
        <v>9.3000000000000007</v>
      </c>
      <c r="U43" s="3972">
        <f>IF(ISBLANK(O43),,R43+T43)</f>
        <v>31.59</v>
      </c>
      <c r="V43" s="5072" t="s">
        <v>2779</v>
      </c>
      <c r="W43" s="2727">
        <f>IF(ISNUMBER(K43),IF(V43="Y",(K43-T43)))</f>
        <v>22.29</v>
      </c>
      <c r="X43" s="3309">
        <f>W43/G43</f>
        <v>1.9365768896611641E-2</v>
      </c>
      <c r="Y43" s="3794" t="b">
        <f>IF(V43="N",IF(ISNUMBER(R43),(R43+T43)/Q43))</f>
        <v>0</v>
      </c>
    </row>
    <row r="44" spans="1:25" ht="15" customHeight="1">
      <c r="A44" s="1490"/>
      <c r="B44" s="480"/>
      <c r="C44" s="278" t="s">
        <v>2529</v>
      </c>
      <c r="D44" s="814">
        <v>2700038251</v>
      </c>
      <c r="E44" s="1581"/>
      <c r="F44" s="278" t="s">
        <v>192</v>
      </c>
      <c r="G44" s="1075">
        <v>1140</v>
      </c>
      <c r="H44" s="1867"/>
      <c r="I44" s="1265">
        <f>ROUND(H43*G43/G44,2)</f>
        <v>10.1</v>
      </c>
      <c r="J44" s="438" t="s">
        <v>39</v>
      </c>
      <c r="K44" s="3653"/>
      <c r="L44" s="272">
        <f>IF(OR(ISBLANK(K44),K44=0,H43=0,ISBLANK(H43)),,ROUND(K44+$L$5,2))</f>
        <v>0</v>
      </c>
      <c r="M44" s="253">
        <f>ROUND(I44*L44,2)</f>
        <v>0</v>
      </c>
      <c r="N44" s="3778">
        <f>L44/G44</f>
        <v>0</v>
      </c>
      <c r="O44" s="2687"/>
      <c r="P44" s="1202"/>
      <c r="Q44" s="1265"/>
      <c r="R44" s="2687"/>
      <c r="S44" s="2548"/>
      <c r="T44" s="4142"/>
      <c r="U44" s="3982"/>
      <c r="V44" s="5075"/>
      <c r="W44" s="254"/>
      <c r="X44" s="2798"/>
      <c r="Y44" s="243"/>
    </row>
    <row r="45" spans="1:25" ht="15" customHeight="1">
      <c r="A45" s="275"/>
      <c r="B45" s="438" t="s">
        <v>2102</v>
      </c>
      <c r="C45" s="421" t="s">
        <v>2534</v>
      </c>
      <c r="D45" s="4283">
        <v>130005129000</v>
      </c>
      <c r="E45" s="1581"/>
      <c r="F45" s="1218" t="s">
        <v>2103</v>
      </c>
      <c r="G45" s="1361">
        <v>1140</v>
      </c>
      <c r="H45" s="3993"/>
      <c r="I45" s="397">
        <f>ROUND(H43*G43/G45,2)</f>
        <v>10.1</v>
      </c>
      <c r="J45" s="1212" t="s">
        <v>39</v>
      </c>
      <c r="K45" s="241"/>
      <c r="L45" s="1037">
        <f>IF(OR(ISBLANK(K45),K45=0,H43=0,ISBLANK(H43)),,ROUND(K45+$L$5,2))</f>
        <v>0</v>
      </c>
      <c r="M45" s="538">
        <f>ROUND(L45*I45,2)</f>
        <v>0</v>
      </c>
      <c r="N45" s="3778">
        <f>L45/G45</f>
        <v>0</v>
      </c>
      <c r="O45" s="2864">
        <v>130005129000</v>
      </c>
      <c r="P45" s="1202" t="s">
        <v>192</v>
      </c>
      <c r="Q45" s="1265">
        <v>1140</v>
      </c>
      <c r="R45" s="3312">
        <v>26.14</v>
      </c>
      <c r="S45" s="2548">
        <v>9.3000000000000007</v>
      </c>
      <c r="T45" s="5094">
        <f>ROUND($T$9*S45,2)</f>
        <v>8.82</v>
      </c>
      <c r="U45" s="3972">
        <f>IF(ISBLANK(O45),,R45+T45)</f>
        <v>34.96</v>
      </c>
      <c r="V45" s="5072" t="s">
        <v>2779</v>
      </c>
      <c r="W45" s="2727" t="b">
        <f>IF(ISNUMBER(K45),IF(V45="Y",(K45-T45)))</f>
        <v>0</v>
      </c>
      <c r="X45" s="3309">
        <f>W45/G45</f>
        <v>0</v>
      </c>
      <c r="Y45" s="3778" t="b">
        <f>IF(V45="N",IF(ISNUMBER(R45),(R45+T45)/Q45))</f>
        <v>0</v>
      </c>
    </row>
    <row r="46" spans="1:25" ht="15" customHeight="1">
      <c r="A46" s="275"/>
      <c r="B46" s="401"/>
      <c r="C46" s="3399"/>
      <c r="E46" s="1581"/>
      <c r="F46" s="3399"/>
      <c r="H46" s="925"/>
      <c r="I46" s="2856"/>
      <c r="J46" s="2857"/>
      <c r="K46" s="2858"/>
      <c r="L46" s="2859"/>
      <c r="M46" s="2860"/>
      <c r="N46" s="3896"/>
      <c r="O46" s="3996"/>
      <c r="P46" s="2813"/>
      <c r="Q46" s="2337"/>
      <c r="R46" s="2857"/>
      <c r="S46" s="4282"/>
      <c r="T46" s="2857"/>
      <c r="U46" s="3981"/>
      <c r="V46" s="5078"/>
      <c r="W46" s="2857"/>
      <c r="X46" s="3976"/>
      <c r="Y46" s="4001"/>
    </row>
    <row r="47" spans="1:25" ht="15" customHeight="1" thickBot="1">
      <c r="A47" s="416"/>
      <c r="B47" s="416" t="s">
        <v>65</v>
      </c>
      <c r="C47" s="361"/>
      <c r="D47" s="318"/>
      <c r="E47" s="389"/>
      <c r="F47" s="361"/>
      <c r="G47" s="1102"/>
      <c r="H47" s="1516"/>
      <c r="I47" s="361"/>
      <c r="J47" s="416"/>
      <c r="K47" s="363"/>
      <c r="L47" s="323"/>
      <c r="M47" s="630"/>
      <c r="N47" s="3796"/>
      <c r="O47" s="2867"/>
      <c r="P47" s="2789"/>
      <c r="Q47" s="18"/>
      <c r="R47" s="3545"/>
      <c r="S47" s="2587"/>
      <c r="T47" s="770"/>
      <c r="U47" s="3546"/>
      <c r="V47" s="3471"/>
      <c r="W47" s="739"/>
      <c r="X47" s="2872"/>
      <c r="Y47" s="472" t="s">
        <v>65</v>
      </c>
    </row>
    <row r="48" spans="1:25" ht="15" customHeight="1" thickBot="1">
      <c r="A48" s="1490">
        <v>24011</v>
      </c>
      <c r="B48" s="481" t="s">
        <v>1359</v>
      </c>
      <c r="C48" s="421" t="s">
        <v>2522</v>
      </c>
      <c r="D48" s="2997" t="s">
        <v>2899</v>
      </c>
      <c r="E48" s="1012"/>
      <c r="F48" s="421" t="s">
        <v>192</v>
      </c>
      <c r="G48" s="1209">
        <v>225</v>
      </c>
      <c r="H48" s="1524">
        <v>10</v>
      </c>
      <c r="I48" s="397">
        <f>ROUND(H48*G48/G48,2)</f>
        <v>10</v>
      </c>
      <c r="J48" s="401" t="s">
        <v>39</v>
      </c>
      <c r="K48" s="241">
        <v>36.18</v>
      </c>
      <c r="L48" s="1037">
        <f>IF(OR(ISBLANK(K48),K48=0,H48=0,ISBLANK(H48)),,ROUND(K48+$L$5,2))</f>
        <v>36.18</v>
      </c>
      <c r="M48" s="538">
        <f>ROUND(L48*I48,2)</f>
        <v>361.8</v>
      </c>
      <c r="N48" s="3778">
        <f>L48/G48</f>
        <v>0.1608</v>
      </c>
      <c r="O48" s="2796" t="s">
        <v>2899</v>
      </c>
      <c r="P48" s="4281" t="s">
        <v>192</v>
      </c>
      <c r="Q48" s="37">
        <v>225</v>
      </c>
      <c r="R48" s="3715">
        <v>29.05</v>
      </c>
      <c r="S48" s="4004">
        <v>7.52</v>
      </c>
      <c r="T48" s="5096">
        <f>ROUND($T$9*S48,2)</f>
        <v>7.13</v>
      </c>
      <c r="U48" s="3265">
        <f>IF(ISBLANK(O48),,R48+T48)</f>
        <v>36.18</v>
      </c>
      <c r="V48" s="5076" t="s">
        <v>2779</v>
      </c>
      <c r="W48" s="2727">
        <f>IF(ISNUMBER(K48),IF(V48="Y",(K48-T48)))</f>
        <v>29.05</v>
      </c>
      <c r="X48" s="3309">
        <f>W48/G48</f>
        <v>0.12911111111111112</v>
      </c>
      <c r="Y48" s="3794" t="b">
        <f>IF(V48="N",IF(ISNUMBER(R48),(R48+T48)/Q48))</f>
        <v>0</v>
      </c>
    </row>
    <row r="49" spans="1:26" ht="15" customHeight="1">
      <c r="A49" s="275"/>
      <c r="B49" s="401" t="s">
        <v>1360</v>
      </c>
      <c r="C49" s="421"/>
      <c r="D49" s="2997"/>
      <c r="E49" s="1567"/>
      <c r="F49" s="1218" t="s">
        <v>65</v>
      </c>
      <c r="G49" s="1361" t="s">
        <v>65</v>
      </c>
      <c r="H49" s="925"/>
      <c r="I49" s="1354" t="s">
        <v>65</v>
      </c>
      <c r="J49" s="1212" t="s">
        <v>65</v>
      </c>
      <c r="K49" s="230"/>
      <c r="L49" s="1059" t="s">
        <v>65</v>
      </c>
      <c r="M49" s="668" t="s">
        <v>65</v>
      </c>
      <c r="N49" s="3800" t="s">
        <v>65</v>
      </c>
      <c r="O49" s="2815"/>
      <c r="P49" s="2813"/>
      <c r="Q49" s="2337"/>
      <c r="R49" s="1202"/>
      <c r="S49" s="2550"/>
      <c r="T49" s="3367"/>
      <c r="U49" s="4284"/>
      <c r="V49" s="5079"/>
      <c r="W49" s="2853"/>
      <c r="X49" s="2879"/>
      <c r="Y49" s="4002"/>
    </row>
    <row r="50" spans="1:26" ht="15" customHeight="1" thickBot="1">
      <c r="A50" s="416"/>
      <c r="B50" s="416" t="s">
        <v>65</v>
      </c>
      <c r="C50" s="361"/>
      <c r="D50" s="17"/>
      <c r="E50" s="389"/>
      <c r="F50" s="361"/>
      <c r="G50" s="1102"/>
      <c r="H50" s="1516"/>
      <c r="I50" s="361"/>
      <c r="J50" s="416"/>
      <c r="K50" s="363"/>
      <c r="L50" s="323"/>
      <c r="M50" s="630"/>
      <c r="N50" s="3796"/>
      <c r="O50" s="2867"/>
      <c r="P50" s="2789"/>
      <c r="Q50" s="24"/>
      <c r="R50" s="1222"/>
      <c r="S50" s="2587"/>
      <c r="T50" s="1242"/>
      <c r="U50" s="3707"/>
      <c r="V50" s="3471"/>
      <c r="W50" s="740"/>
      <c r="X50" s="2875"/>
      <c r="Y50" s="472" t="s">
        <v>65</v>
      </c>
    </row>
    <row r="51" spans="1:26" ht="15" customHeight="1" thickBot="1">
      <c r="A51" s="2159">
        <v>24012</v>
      </c>
      <c r="B51" s="1537" t="s">
        <v>1362</v>
      </c>
      <c r="C51" s="3938" t="s">
        <v>2522</v>
      </c>
      <c r="D51" s="2997" t="s">
        <v>2902</v>
      </c>
      <c r="E51" s="1576"/>
      <c r="F51" s="3938" t="s">
        <v>192</v>
      </c>
      <c r="G51" s="3939">
        <v>265</v>
      </c>
      <c r="H51" s="1524">
        <v>40</v>
      </c>
      <c r="I51" s="397">
        <f>ROUND(H51*G51/G51,2)</f>
        <v>40</v>
      </c>
      <c r="J51" s="959" t="s">
        <v>39</v>
      </c>
      <c r="K51" s="241">
        <v>34.08</v>
      </c>
      <c r="L51" s="1299">
        <f>IF(OR(ISBLANK(K51),K51=0,H51=0,ISBLANK(H51)),,ROUND(K51+$L$5,2))</f>
        <v>34.08</v>
      </c>
      <c r="M51" s="538">
        <f>ROUND(I51*L51,2)</f>
        <v>1363.2</v>
      </c>
      <c r="N51" s="3778">
        <f>L51/G51</f>
        <v>0.12860377358490566</v>
      </c>
      <c r="O51" s="3974" t="s">
        <v>2902</v>
      </c>
      <c r="P51" s="3974" t="s">
        <v>192</v>
      </c>
      <c r="Q51" s="3971">
        <v>265</v>
      </c>
      <c r="R51" s="3160">
        <v>23.97</v>
      </c>
      <c r="S51" s="2548">
        <v>10.67</v>
      </c>
      <c r="T51" s="5094">
        <f>ROUND($T$9*S51,2)</f>
        <v>10.11</v>
      </c>
      <c r="U51" s="3265">
        <f>IF(ISBLANK(O51),,R51+T51)</f>
        <v>34.08</v>
      </c>
      <c r="V51" s="5076" t="s">
        <v>2779</v>
      </c>
      <c r="W51" s="2727">
        <f>IF(ISNUMBER(K51),IF(V51="Y",(K51-T51)))</f>
        <v>23.97</v>
      </c>
      <c r="X51" s="3309">
        <f>W51/G51</f>
        <v>9.0452830188679237E-2</v>
      </c>
      <c r="Y51" s="3794" t="b">
        <f>IF(V51="N",IF(ISNUMBER(R51),(R51+T51)/Q51))</f>
        <v>0</v>
      </c>
    </row>
    <row r="52" spans="1:26" ht="15" customHeight="1">
      <c r="A52" s="1197"/>
      <c r="B52" s="271" t="s">
        <v>2105</v>
      </c>
      <c r="C52" s="3561" t="s">
        <v>2531</v>
      </c>
      <c r="D52" s="4283">
        <v>130005880000</v>
      </c>
      <c r="E52" s="3646"/>
      <c r="F52" s="3981" t="s">
        <v>192</v>
      </c>
      <c r="G52" s="3981">
        <v>141</v>
      </c>
      <c r="H52" s="55"/>
      <c r="I52" s="3378">
        <f>ROUND(H51*G51/G51,2)</f>
        <v>40</v>
      </c>
      <c r="J52" s="1051" t="s">
        <v>39</v>
      </c>
      <c r="K52" s="1928"/>
      <c r="L52" s="1059">
        <f>IF(OR(ISBLANK(K52),K52=0,H51=0,ISBLANK(H51)),,ROUND(K52+$L$5,2))</f>
        <v>0</v>
      </c>
      <c r="M52" s="300">
        <f>ROUND(I52*L52,2)</f>
        <v>0</v>
      </c>
      <c r="N52" s="3901">
        <f>L52/G52</f>
        <v>0</v>
      </c>
      <c r="O52" s="2866">
        <v>130005880000</v>
      </c>
      <c r="P52" s="3974" t="s">
        <v>192</v>
      </c>
      <c r="Q52" s="3971">
        <v>141</v>
      </c>
      <c r="R52" s="3161">
        <v>32.9</v>
      </c>
      <c r="S52" s="2648">
        <v>11.9</v>
      </c>
      <c r="T52" s="4451">
        <f>ROUND($T$9*S52,2)</f>
        <v>11.28</v>
      </c>
      <c r="U52" s="2656">
        <f>IF(ISBLANK(O52),,R52+T52)</f>
        <v>44.18</v>
      </c>
      <c r="V52" s="3427" t="s">
        <v>2779</v>
      </c>
      <c r="W52" s="254" t="b">
        <f>IF(ISNUMBER(K52),IF(V52="Y",(K52-T52)))</f>
        <v>0</v>
      </c>
      <c r="X52" s="2798">
        <f>W52/G52</f>
        <v>0</v>
      </c>
      <c r="Y52" s="243" t="b">
        <f>IF(V52="N",IF(ISNUMBER(R52),(R52+T52)/Q52))</f>
        <v>0</v>
      </c>
    </row>
    <row r="53" spans="1:26" ht="15" customHeight="1" thickBot="1">
      <c r="A53" s="416"/>
      <c r="B53" s="901" t="s">
        <v>2106</v>
      </c>
      <c r="C53" s="536"/>
      <c r="D53" s="2322"/>
      <c r="E53" s="2843"/>
      <c r="F53" s="536"/>
      <c r="G53" s="1599"/>
      <c r="H53" s="728"/>
      <c r="I53" s="341"/>
      <c r="J53" s="466"/>
      <c r="K53" s="470"/>
      <c r="L53" s="492"/>
      <c r="M53" s="919"/>
      <c r="N53" s="3892"/>
      <c r="O53" s="2867"/>
      <c r="P53" s="2789"/>
      <c r="Q53" s="2726"/>
      <c r="R53" s="849"/>
      <c r="S53" s="2587"/>
      <c r="T53" s="2597"/>
      <c r="U53" s="3617"/>
      <c r="V53" s="4379"/>
      <c r="W53" s="365"/>
      <c r="X53" s="2878"/>
      <c r="Y53" s="472"/>
    </row>
    <row r="54" spans="1:26" ht="15" customHeight="1" thickBot="1">
      <c r="A54" s="2159">
        <v>24013</v>
      </c>
      <c r="B54" s="1537" t="s">
        <v>1122</v>
      </c>
      <c r="C54" s="3938" t="s">
        <v>2522</v>
      </c>
      <c r="D54" s="2997" t="s">
        <v>2903</v>
      </c>
      <c r="E54" s="1573"/>
      <c r="F54" s="3938" t="s">
        <v>192</v>
      </c>
      <c r="G54" s="3939">
        <v>265</v>
      </c>
      <c r="H54" s="1007"/>
      <c r="I54" s="270">
        <f>ROUND(H54*G54/G54,2)</f>
        <v>0</v>
      </c>
      <c r="J54" s="1260" t="s">
        <v>39</v>
      </c>
      <c r="K54" s="279">
        <v>36.01</v>
      </c>
      <c r="L54" s="272">
        <f>IF(OR(ISBLANK(K54),K54=0,H54=0,ISBLANK(H54)),,ROUND(K54+$L$5,2))</f>
        <v>0</v>
      </c>
      <c r="M54" s="253">
        <f>ROUND(I54*L54,2)</f>
        <v>0</v>
      </c>
      <c r="N54" s="3778">
        <f>L54/G54</f>
        <v>0</v>
      </c>
      <c r="O54" s="2788" t="s">
        <v>2903</v>
      </c>
      <c r="P54" s="2788" t="s">
        <v>192</v>
      </c>
      <c r="Q54" s="2856">
        <v>265</v>
      </c>
      <c r="R54" s="3646">
        <v>26.23</v>
      </c>
      <c r="S54" s="4005">
        <v>10.32</v>
      </c>
      <c r="T54" s="5094">
        <f>ROUND($T$9*S54,2)</f>
        <v>9.7799999999999994</v>
      </c>
      <c r="U54" s="3974">
        <f>IF(ISBLANK(O54),,R54+T54)</f>
        <v>36.01</v>
      </c>
      <c r="V54" s="5082" t="s">
        <v>2779</v>
      </c>
      <c r="W54" s="2727">
        <f>IF(ISNUMBER(K54),IF(V54="Y",(K54-T54)))</f>
        <v>26.229999999999997</v>
      </c>
      <c r="X54" s="3309">
        <f>W54/G54</f>
        <v>9.8981132075471684E-2</v>
      </c>
      <c r="Y54" s="3794" t="b">
        <f>IF(V54="N",IF(ISNUMBER(R54),(R54+T54)/Q54))</f>
        <v>0</v>
      </c>
    </row>
    <row r="55" spans="1:26" ht="15" customHeight="1">
      <c r="A55" s="1197"/>
      <c r="B55" s="271" t="s">
        <v>1123</v>
      </c>
      <c r="C55" s="3561" t="s">
        <v>2531</v>
      </c>
      <c r="D55" s="2865">
        <v>130000104500</v>
      </c>
      <c r="E55" s="3646"/>
      <c r="F55" s="3561" t="s">
        <v>192</v>
      </c>
      <c r="G55" s="3561">
        <v>141</v>
      </c>
      <c r="H55" s="55"/>
      <c r="I55" s="3378">
        <f>ROUND(H54*G54/G54,2)</f>
        <v>0</v>
      </c>
      <c r="J55" s="1051" t="s">
        <v>39</v>
      </c>
      <c r="K55" s="1928"/>
      <c r="L55" s="1059">
        <f>IF(OR(ISBLANK(K55),K55=0,H54=0,ISBLANK(H54)),,ROUND(K55+$L$5,2))</f>
        <v>0</v>
      </c>
      <c r="M55" s="300">
        <f>ROUND(I55*L55,2)</f>
        <v>0</v>
      </c>
      <c r="N55" s="3923">
        <f>L55/G55</f>
        <v>0</v>
      </c>
      <c r="O55" s="3204">
        <v>13000588000</v>
      </c>
      <c r="P55" s="2813" t="s">
        <v>192</v>
      </c>
      <c r="Q55" s="2337">
        <v>141</v>
      </c>
      <c r="R55" s="3160">
        <v>36.72</v>
      </c>
      <c r="S55" s="2548">
        <v>11.9</v>
      </c>
      <c r="T55" s="5094">
        <f>ROUND($T$9*S55,2)</f>
        <v>11.28</v>
      </c>
      <c r="U55" s="3416">
        <f>IF(ISBLANK(O55),,R55+T55)</f>
        <v>48</v>
      </c>
      <c r="V55" s="5081" t="s">
        <v>2779</v>
      </c>
      <c r="W55" s="254" t="b">
        <f>IF(ISNUMBER(K55),IF(V55="Y",(K55-T55)))</f>
        <v>0</v>
      </c>
      <c r="X55" s="2798">
        <f>W55/G55</f>
        <v>0</v>
      </c>
      <c r="Y55" s="243" t="b">
        <f>IF(V55="N",IF(ISNUMBER(R55),(R55+T55)/Q55))</f>
        <v>0</v>
      </c>
    </row>
    <row r="56" spans="1:26" ht="15" customHeight="1" thickBot="1">
      <c r="A56" s="416"/>
      <c r="B56" s="901" t="s">
        <v>65</v>
      </c>
      <c r="C56" s="361"/>
      <c r="D56" s="2848"/>
      <c r="E56" s="2843"/>
      <c r="F56" s="361"/>
      <c r="G56" s="1582"/>
      <c r="H56" s="728"/>
      <c r="I56" s="341"/>
      <c r="J56" s="466"/>
      <c r="K56" s="470"/>
      <c r="L56" s="492"/>
      <c r="M56" s="919"/>
      <c r="N56" s="3892"/>
      <c r="O56" s="2809"/>
      <c r="P56" s="2789"/>
      <c r="Q56" s="2726"/>
      <c r="R56" s="849"/>
      <c r="S56" s="2587"/>
      <c r="T56" s="2597"/>
      <c r="U56" s="3617"/>
      <c r="V56" s="4379"/>
      <c r="W56" s="365"/>
      <c r="X56" s="2878"/>
      <c r="Y56" s="472"/>
      <c r="Z56" s="3969"/>
    </row>
    <row r="57" spans="1:26" ht="15" customHeight="1" thickBot="1">
      <c r="A57" s="2227">
        <v>24014</v>
      </c>
      <c r="B57" s="1534" t="s">
        <v>1558</v>
      </c>
      <c r="C57" s="1488" t="s">
        <v>2516</v>
      </c>
      <c r="D57" s="814" t="s">
        <v>2517</v>
      </c>
      <c r="E57" s="1012"/>
      <c r="F57" s="420" t="s">
        <v>192</v>
      </c>
      <c r="G57" s="1365">
        <v>138</v>
      </c>
      <c r="H57" s="1007">
        <v>150</v>
      </c>
      <c r="I57" s="262">
        <f>ROUND(H57*G57/G57,2)</f>
        <v>150</v>
      </c>
      <c r="J57" s="1213" t="s">
        <v>39</v>
      </c>
      <c r="K57" s="368">
        <v>42.84</v>
      </c>
      <c r="L57" s="1299">
        <f>IF(OR(ISBLANK(K57),H57=0,ISBLANK(H57)),,ROUND(K57+$L$5,2))</f>
        <v>42.84</v>
      </c>
      <c r="M57" s="515">
        <f>ROUND(I57*L57,2)</f>
        <v>6426</v>
      </c>
      <c r="N57" s="3805">
        <f>L57/G57</f>
        <v>0.31043478260869567</v>
      </c>
      <c r="O57" s="280"/>
      <c r="P57" s="280"/>
      <c r="Q57" s="2055"/>
      <c r="R57" s="946"/>
      <c r="S57" s="2548"/>
      <c r="T57" s="508"/>
      <c r="U57" s="3265"/>
      <c r="V57" s="5076"/>
      <c r="W57" s="2727"/>
      <c r="X57" s="3309"/>
      <c r="Y57" s="3794"/>
    </row>
    <row r="58" spans="1:26" ht="15" customHeight="1" thickBot="1">
      <c r="A58" s="416"/>
      <c r="B58" s="901" t="s">
        <v>1559</v>
      </c>
      <c r="C58" s="1519"/>
      <c r="D58" s="318"/>
      <c r="E58" s="1519"/>
      <c r="F58" s="1519"/>
      <c r="G58" s="1519"/>
      <c r="H58" s="2097"/>
      <c r="I58" s="1351"/>
      <c r="J58" s="1235"/>
      <c r="K58" s="322"/>
      <c r="L58" s="492"/>
      <c r="M58" s="919"/>
      <c r="N58" s="3892"/>
      <c r="O58" s="5069"/>
      <c r="P58" s="2787"/>
      <c r="Q58" s="1712"/>
      <c r="R58" s="1221"/>
      <c r="S58" s="2587"/>
      <c r="T58" s="2597"/>
      <c r="U58" s="2597"/>
      <c r="V58" s="5080"/>
      <c r="W58" s="2599"/>
      <c r="X58" s="5070"/>
      <c r="Y58" s="3802"/>
    </row>
    <row r="59" spans="1:26" ht="15" customHeight="1" thickBot="1">
      <c r="A59" s="2226">
        <v>24015</v>
      </c>
      <c r="B59" s="1534" t="s">
        <v>3121</v>
      </c>
      <c r="C59" s="4449" t="s">
        <v>3120</v>
      </c>
      <c r="D59" s="556">
        <v>10166</v>
      </c>
      <c r="E59" s="1012"/>
      <c r="F59" s="4018" t="s">
        <v>3168</v>
      </c>
      <c r="G59" s="4018">
        <v>138</v>
      </c>
      <c r="H59" s="1007"/>
      <c r="I59" s="262">
        <f>ROUND(H59*G59/G59,2)</f>
        <v>0</v>
      </c>
      <c r="J59" s="1213" t="s">
        <v>39</v>
      </c>
      <c r="K59" s="368">
        <v>35.409999999999997</v>
      </c>
      <c r="L59" s="1299">
        <f>IF(OR(ISBLANK(K59),H59=0,ISBLANK(H59)),,ROUND(K59+$L$5,2))</f>
        <v>0</v>
      </c>
      <c r="M59" s="515">
        <f>ROUND(I59*L59,2)</f>
        <v>0</v>
      </c>
      <c r="N59" s="3805">
        <f>L59/G59</f>
        <v>0</v>
      </c>
      <c r="O59" s="1443">
        <v>10166</v>
      </c>
      <c r="P59" s="3788" t="s">
        <v>3632</v>
      </c>
      <c r="Q59" s="2856">
        <v>138</v>
      </c>
      <c r="R59" s="3646"/>
      <c r="S59" s="4005">
        <v>8.7100000000000009</v>
      </c>
      <c r="T59" s="5105">
        <f>ROUND($Y$8*S59,2)</f>
        <v>4.5</v>
      </c>
      <c r="U59" s="3974">
        <f>IF(ISBLANK(O59),,R59+T59)</f>
        <v>4.5</v>
      </c>
      <c r="V59" s="5082" t="s">
        <v>2779</v>
      </c>
      <c r="W59" s="2727">
        <f>IF(ISNUMBER(K59),IF(V59="Y",(K59-T59)))</f>
        <v>30.909999999999997</v>
      </c>
      <c r="X59" s="3309">
        <f>W59/G59</f>
        <v>0.22398550724637678</v>
      </c>
      <c r="Y59" s="3794" t="b">
        <f>IF(V59="N",IF(ISNUMBER(R59),(R59+T59)/Q59))</f>
        <v>0</v>
      </c>
    </row>
    <row r="60" spans="1:26" ht="15" customHeight="1" thickBot="1">
      <c r="A60" s="1598"/>
      <c r="B60" s="1895" t="s">
        <v>3169</v>
      </c>
      <c r="C60" s="4019"/>
      <c r="D60" s="676"/>
      <c r="E60" s="4019"/>
      <c r="F60" s="4019"/>
      <c r="G60" s="4019"/>
      <c r="H60" s="4020"/>
      <c r="I60" s="1351"/>
      <c r="J60" s="4021"/>
      <c r="K60" s="4022"/>
      <c r="L60" s="4023"/>
      <c r="M60" s="2095"/>
      <c r="N60" s="3892"/>
      <c r="O60" s="453"/>
      <c r="P60" s="453"/>
      <c r="Q60" s="390"/>
      <c r="R60" s="3545"/>
      <c r="S60" s="2587"/>
      <c r="T60" s="770"/>
      <c r="U60" s="3564"/>
      <c r="V60" s="2546"/>
      <c r="W60" s="739"/>
      <c r="X60" s="2872"/>
      <c r="Y60" s="472"/>
    </row>
    <row r="61" spans="1:26" ht="15.75" customHeight="1" thickBot="1">
      <c r="A61" s="4618"/>
      <c r="B61" s="5847" t="s">
        <v>3119</v>
      </c>
      <c r="C61" s="5847"/>
      <c r="D61" s="5847"/>
      <c r="E61" s="5847"/>
      <c r="F61" s="5847"/>
      <c r="G61" s="5847"/>
      <c r="H61" s="4619"/>
      <c r="I61" s="4619"/>
      <c r="J61" s="4619"/>
      <c r="K61" s="4619"/>
      <c r="L61" s="4619"/>
      <c r="M61" s="4620"/>
      <c r="N61" s="4621"/>
      <c r="O61" s="4619"/>
      <c r="P61" s="4619"/>
      <c r="Q61" s="4619"/>
      <c r="R61" s="4619"/>
      <c r="S61" s="4619"/>
      <c r="T61" s="4619"/>
      <c r="U61" s="4619"/>
      <c r="V61" s="4619"/>
      <c r="W61" s="4619"/>
      <c r="X61" s="4619"/>
      <c r="Y61" s="4622"/>
    </row>
    <row r="62" spans="1:26" ht="15" customHeight="1" thickBot="1">
      <c r="A62" s="1490">
        <v>24016</v>
      </c>
      <c r="B62" s="478" t="s">
        <v>235</v>
      </c>
      <c r="C62" s="421" t="s">
        <v>40</v>
      </c>
      <c r="E62" s="1569"/>
      <c r="F62" s="420" t="s">
        <v>192</v>
      </c>
      <c r="G62" s="1365">
        <v>6</v>
      </c>
      <c r="H62" s="1010"/>
      <c r="I62" s="397">
        <f>ROUND(H62*G62/G62,2)</f>
        <v>0</v>
      </c>
      <c r="J62" s="401" t="s">
        <v>39</v>
      </c>
      <c r="K62" s="230"/>
      <c r="L62" s="1059"/>
      <c r="M62" s="668"/>
      <c r="N62" s="3800"/>
      <c r="O62" s="73"/>
      <c r="P62" s="3961"/>
      <c r="Q62" s="2348"/>
      <c r="R62" s="3962"/>
      <c r="S62" s="3963"/>
      <c r="T62" s="3964"/>
      <c r="U62" s="3964"/>
      <c r="V62" s="3964"/>
      <c r="W62" s="3962"/>
      <c r="X62" s="3962"/>
      <c r="Y62" s="3965" t="s">
        <v>65</v>
      </c>
      <c r="Z62" s="15"/>
    </row>
    <row r="63" spans="1:26" ht="15" customHeight="1">
      <c r="A63" s="1335"/>
      <c r="B63" s="217" t="s">
        <v>268</v>
      </c>
      <c r="C63" s="1581" t="s">
        <v>193</v>
      </c>
      <c r="D63" s="1581"/>
      <c r="E63" s="1581"/>
      <c r="F63" s="1581"/>
      <c r="G63" s="1581"/>
      <c r="H63" s="2319"/>
      <c r="I63" s="270" t="e">
        <f>ROUND(H62*G62/G63,2)</f>
        <v>#DIV/0!</v>
      </c>
      <c r="J63" s="951" t="s">
        <v>39</v>
      </c>
      <c r="K63" s="1525"/>
      <c r="L63" s="272">
        <f>IF(OR(ISBLANK(K63),K63=0,H63=0,ISBLANK(H63)),,ROUND(K63+$L$5,2))</f>
        <v>0</v>
      </c>
      <c r="M63" s="253" t="e">
        <f>ROUND(I63*L63,2)</f>
        <v>#DIV/0!</v>
      </c>
      <c r="N63" s="3950" t="e">
        <f>L63/G63</f>
        <v>#DIV/0!</v>
      </c>
      <c r="O63" s="3951"/>
      <c r="P63" s="73"/>
      <c r="Q63" s="48"/>
      <c r="R63" s="249"/>
      <c r="S63" s="3940"/>
      <c r="T63" s="2501"/>
      <c r="U63" s="2501"/>
      <c r="V63" s="2501"/>
      <c r="W63" s="3387"/>
      <c r="X63" s="3387"/>
      <c r="Y63" s="249"/>
    </row>
    <row r="64" spans="1:26" ht="15" customHeight="1" thickBot="1">
      <c r="A64" s="1086"/>
      <c r="B64" s="901"/>
      <c r="C64" s="425"/>
      <c r="D64" s="17"/>
      <c r="E64" s="426"/>
      <c r="F64" s="425"/>
      <c r="G64" s="1156"/>
      <c r="H64" s="728"/>
      <c r="I64" s="341"/>
      <c r="J64" s="466"/>
      <c r="K64" s="955"/>
      <c r="L64" s="1055"/>
      <c r="M64" s="554"/>
      <c r="N64" s="3802"/>
      <c r="O64" s="3951"/>
      <c r="P64" s="73"/>
      <c r="Q64" s="48"/>
      <c r="R64" s="249"/>
      <c r="S64" s="3940"/>
      <c r="T64" s="2501"/>
      <c r="U64" s="2501"/>
      <c r="V64" s="2501"/>
      <c r="W64" s="3387"/>
      <c r="X64" s="3387"/>
      <c r="Y64" s="249"/>
    </row>
    <row r="65" spans="1:25" ht="15" customHeight="1" thickBot="1">
      <c r="A65" s="2218">
        <v>24017</v>
      </c>
      <c r="B65" s="481" t="s">
        <v>1426</v>
      </c>
      <c r="C65" s="397" t="s">
        <v>40</v>
      </c>
      <c r="D65" s="193"/>
      <c r="E65" s="1567"/>
      <c r="F65" s="421" t="s">
        <v>192</v>
      </c>
      <c r="G65" s="1209">
        <v>6</v>
      </c>
      <c r="H65" s="1007"/>
      <c r="I65" s="397">
        <f>ROUND(H65*G65/G65,2)</f>
        <v>0</v>
      </c>
      <c r="J65" s="401" t="s">
        <v>39</v>
      </c>
      <c r="K65" s="230"/>
      <c r="L65" s="1059"/>
      <c r="M65" s="668"/>
      <c r="N65" s="3800"/>
      <c r="O65" s="3543"/>
      <c r="P65" s="249"/>
      <c r="Q65" s="249"/>
      <c r="R65" s="3387"/>
      <c r="S65" s="3940"/>
      <c r="T65" s="2500"/>
      <c r="U65" s="2500"/>
      <c r="V65" s="2500"/>
      <c r="W65" s="2500"/>
      <c r="X65" s="3941"/>
      <c r="Y65" s="3942"/>
    </row>
    <row r="66" spans="1:25" ht="15" customHeight="1">
      <c r="A66" s="2177"/>
      <c r="B66" s="1349" t="s">
        <v>243</v>
      </c>
      <c r="C66" s="3532" t="s">
        <v>193</v>
      </c>
      <c r="D66" s="3532"/>
      <c r="E66" s="3532"/>
      <c r="F66" s="3532"/>
      <c r="G66" s="3532"/>
      <c r="H66" s="1174"/>
      <c r="I66" s="3378" t="e">
        <f>ROUND(H65*G65/G66,2)</f>
        <v>#DIV/0!</v>
      </c>
      <c r="J66" s="4016" t="s">
        <v>39</v>
      </c>
      <c r="K66" s="4017"/>
      <c r="L66" s="1336">
        <f>IF(OR(ISBLANK(K66),K66=0,H65=0,ISBLANK(H65)),,ROUND(K66+$L$5,2))</f>
        <v>0</v>
      </c>
      <c r="M66" s="3409" t="e">
        <f>ROUND(I66*L66,2)</f>
        <v>#DIV/0!</v>
      </c>
      <c r="N66" s="3797" t="e">
        <f>L66/G66</f>
        <v>#DIV/0!</v>
      </c>
      <c r="O66" s="3952"/>
      <c r="P66" s="3943"/>
      <c r="Q66" s="3943"/>
      <c r="R66" s="249"/>
      <c r="S66" s="3940"/>
      <c r="T66" s="2501"/>
      <c r="U66" s="2501"/>
      <c r="V66" s="2501"/>
      <c r="W66" s="3387"/>
      <c r="X66" s="3944"/>
      <c r="Y66" s="249"/>
    </row>
    <row r="67" spans="1:25" ht="15" customHeight="1" thickBot="1">
      <c r="A67" s="416"/>
      <c r="B67" s="901" t="s">
        <v>1427</v>
      </c>
      <c r="C67" s="425"/>
      <c r="D67" s="72"/>
      <c r="E67" s="426"/>
      <c r="F67" s="425"/>
      <c r="G67" s="1156"/>
      <c r="H67" s="940"/>
      <c r="I67" s="341"/>
      <c r="J67" s="466"/>
      <c r="K67" s="955"/>
      <c r="L67" s="1055"/>
      <c r="M67" s="554"/>
      <c r="N67" s="3802"/>
      <c r="O67" s="3953"/>
      <c r="P67" s="3945"/>
      <c r="Q67" s="3945"/>
      <c r="R67" s="249"/>
      <c r="S67" s="3940"/>
      <c r="T67" s="2501"/>
      <c r="U67" s="2501"/>
      <c r="V67" s="2501"/>
      <c r="W67" s="3387"/>
      <c r="X67" s="3944"/>
      <c r="Y67" s="249"/>
    </row>
    <row r="68" spans="1:25" ht="15" customHeight="1" thickBot="1">
      <c r="A68" s="2218">
        <v>24018</v>
      </c>
      <c r="B68" s="481" t="s">
        <v>1428</v>
      </c>
      <c r="C68" s="397" t="s">
        <v>40</v>
      </c>
      <c r="D68" s="2317"/>
      <c r="E68" s="1567"/>
      <c r="F68" s="420" t="s">
        <v>192</v>
      </c>
      <c r="G68" s="1365">
        <v>6</v>
      </c>
      <c r="H68" s="1007"/>
      <c r="I68" s="397">
        <f>ROUND(H68*G68/G68,2)</f>
        <v>0</v>
      </c>
      <c r="J68" s="401" t="s">
        <v>39</v>
      </c>
      <c r="K68" s="286"/>
      <c r="L68" s="231"/>
      <c r="M68" s="668"/>
      <c r="N68" s="3800"/>
      <c r="O68" s="3954"/>
      <c r="P68" s="3946"/>
      <c r="Q68" s="3946"/>
      <c r="R68" s="3387"/>
      <c r="S68" s="3940"/>
      <c r="T68" s="2501"/>
      <c r="U68" s="2501"/>
      <c r="V68" s="2501"/>
      <c r="W68" s="3387"/>
      <c r="X68" s="3944"/>
      <c r="Y68" s="249"/>
    </row>
    <row r="69" spans="1:25" ht="15" customHeight="1" thickBot="1">
      <c r="A69" s="416"/>
      <c r="B69" s="901" t="s">
        <v>1429</v>
      </c>
      <c r="C69" s="1520" t="s">
        <v>193</v>
      </c>
      <c r="D69" s="1520"/>
      <c r="E69" s="1520"/>
      <c r="F69" s="1520"/>
      <c r="G69" s="1520"/>
      <c r="H69" s="1174"/>
      <c r="I69" s="341" t="e">
        <f>ROUND(H68*G68/G69,2)</f>
        <v>#DIV/0!</v>
      </c>
      <c r="J69" s="1379" t="s">
        <v>39</v>
      </c>
      <c r="K69" s="962"/>
      <c r="L69" s="1055">
        <f>IF(OR(ISBLANK(K69),K69=0,H68=0,ISBLANK(H68)),,ROUND(K69+$L$5,2))</f>
        <v>0</v>
      </c>
      <c r="M69" s="554" t="e">
        <f>ROUND(I69*L69,2)</f>
        <v>#DIV/0!</v>
      </c>
      <c r="N69" s="3802" t="e">
        <f>L69/G69</f>
        <v>#DIV/0!</v>
      </c>
      <c r="O69" s="3955"/>
      <c r="P69" s="3937"/>
      <c r="Q69" s="3937"/>
      <c r="R69" s="249"/>
      <c r="S69" s="3940"/>
      <c r="T69" s="2501"/>
      <c r="U69" s="2501"/>
      <c r="V69" s="2501"/>
      <c r="W69" s="3387"/>
      <c r="X69" s="3944"/>
      <c r="Y69" s="249"/>
    </row>
    <row r="70" spans="1:25" ht="15" customHeight="1" thickBot="1">
      <c r="A70" s="2238">
        <v>24019</v>
      </c>
      <c r="B70" s="1534" t="s">
        <v>1430</v>
      </c>
      <c r="C70" s="262" t="s">
        <v>40</v>
      </c>
      <c r="D70" s="814"/>
      <c r="E70" s="1567"/>
      <c r="F70" s="527" t="s">
        <v>192</v>
      </c>
      <c r="G70" s="1123">
        <v>6</v>
      </c>
      <c r="H70" s="1007"/>
      <c r="I70" s="1131">
        <f>ROUND($H$57*$G$57/G70,2)</f>
        <v>3450</v>
      </c>
      <c r="J70" s="920" t="s">
        <v>39</v>
      </c>
      <c r="K70" s="5172"/>
      <c r="L70" s="5173"/>
      <c r="M70" s="645"/>
      <c r="N70" s="3920"/>
      <c r="O70" s="3956"/>
      <c r="P70" s="3947"/>
      <c r="Q70" s="3947"/>
      <c r="R70" s="249"/>
      <c r="S70" s="3940"/>
      <c r="T70" s="2501"/>
      <c r="U70" s="2501"/>
      <c r="V70" s="2501"/>
      <c r="W70" s="3387"/>
      <c r="X70" s="3944"/>
      <c r="Y70" s="249"/>
    </row>
    <row r="71" spans="1:25" ht="15" customHeight="1" thickBot="1">
      <c r="A71" s="416"/>
      <c r="B71" s="901" t="s">
        <v>1432</v>
      </c>
      <c r="C71" s="1520" t="s">
        <v>193</v>
      </c>
      <c r="D71" s="1520"/>
      <c r="E71" s="1520"/>
      <c r="F71" s="1520"/>
      <c r="G71" s="1520"/>
      <c r="H71" s="1174"/>
      <c r="I71" s="341" t="e">
        <f>ROUND(H70*G70/G71,2)</f>
        <v>#DIV/0!</v>
      </c>
      <c r="J71" s="1379" t="s">
        <v>39</v>
      </c>
      <c r="K71" s="1380"/>
      <c r="L71" s="1055">
        <f>IF(OR(ISBLANK(K71),K71=0,H70=0,ISBLANK(H70)),,ROUND(K71+$L$5,2))</f>
        <v>0</v>
      </c>
      <c r="M71" s="554" t="e">
        <f>ROUND(I71*L71,2)</f>
        <v>#DIV/0!</v>
      </c>
      <c r="N71" s="3802" t="e">
        <f>L71/G71</f>
        <v>#DIV/0!</v>
      </c>
      <c r="O71" s="3955"/>
      <c r="P71" s="3937"/>
      <c r="Q71" s="3937"/>
      <c r="R71" s="249"/>
      <c r="S71" s="3940"/>
      <c r="T71" s="2501"/>
      <c r="U71" s="2501"/>
      <c r="V71" s="2501"/>
      <c r="W71" s="3387"/>
      <c r="X71" s="3944"/>
      <c r="Y71" s="249"/>
    </row>
    <row r="72" spans="1:25" ht="15" customHeight="1" thickBot="1">
      <c r="A72" s="2218">
        <v>24020</v>
      </c>
      <c r="B72" s="481" t="s">
        <v>1431</v>
      </c>
      <c r="C72" s="397" t="s">
        <v>40</v>
      </c>
      <c r="D72" s="256"/>
      <c r="E72" s="1567"/>
      <c r="F72" s="421" t="s">
        <v>192</v>
      </c>
      <c r="G72" s="1209">
        <v>6</v>
      </c>
      <c r="H72" s="1007"/>
      <c r="I72" s="397">
        <f>ROUND($H$72*$G$72/G72,2)</f>
        <v>0</v>
      </c>
      <c r="J72" s="401" t="s">
        <v>39</v>
      </c>
      <c r="K72" s="230"/>
      <c r="L72" s="1059"/>
      <c r="M72" s="668"/>
      <c r="N72" s="3800"/>
      <c r="O72" s="3957"/>
      <c r="P72" s="3948"/>
      <c r="Q72" s="3948"/>
      <c r="R72" s="3387"/>
      <c r="S72" s="3940"/>
      <c r="T72" s="2501"/>
      <c r="U72" s="2501"/>
      <c r="V72" s="2501"/>
      <c r="W72" s="3387"/>
      <c r="X72" s="3944"/>
      <c r="Y72" s="249"/>
    </row>
    <row r="73" spans="1:25" ht="15" customHeight="1" thickBot="1">
      <c r="A73" s="416"/>
      <c r="B73" s="901" t="s">
        <v>1432</v>
      </c>
      <c r="C73" s="1520" t="s">
        <v>193</v>
      </c>
      <c r="D73" s="1520"/>
      <c r="E73" s="1520"/>
      <c r="F73" s="1520"/>
      <c r="G73" s="1520"/>
      <c r="H73" s="1571"/>
      <c r="I73" s="341" t="e">
        <f>ROUND(H72*G72/G73,2)</f>
        <v>#DIV/0!</v>
      </c>
      <c r="J73" s="1379" t="s">
        <v>39</v>
      </c>
      <c r="K73" s="962"/>
      <c r="L73" s="1055">
        <f>IF(OR(ISBLANK(K73),K73=0,H72=0,ISBLANK(H72)),,ROUND(K73+$L$5,2))</f>
        <v>0</v>
      </c>
      <c r="M73" s="554" t="e">
        <f>ROUND(I73*L73,2)</f>
        <v>#DIV/0!</v>
      </c>
      <c r="N73" s="3802" t="e">
        <f>L73/G73</f>
        <v>#DIV/0!</v>
      </c>
      <c r="O73" s="3955"/>
      <c r="P73" s="3937"/>
      <c r="Q73" s="3937"/>
      <c r="R73" s="249"/>
      <c r="S73" s="3940"/>
      <c r="T73" s="2501"/>
      <c r="U73" s="2501"/>
      <c r="V73" s="2501"/>
      <c r="W73" s="3387"/>
      <c r="X73" s="3944"/>
      <c r="Y73" s="249"/>
    </row>
    <row r="74" spans="1:25" ht="15" customHeight="1" thickBot="1">
      <c r="A74" s="2218">
        <v>24021</v>
      </c>
      <c r="B74" s="481" t="s">
        <v>1433</v>
      </c>
      <c r="C74" s="397" t="s">
        <v>40</v>
      </c>
      <c r="D74" s="814"/>
      <c r="E74" s="1567"/>
      <c r="F74" s="421" t="s">
        <v>192</v>
      </c>
      <c r="G74" s="1209">
        <v>6</v>
      </c>
      <c r="H74" s="1007"/>
      <c r="I74" s="397">
        <f>ROUND(H74*G74/G74,2)</f>
        <v>0</v>
      </c>
      <c r="J74" s="401" t="s">
        <v>39</v>
      </c>
      <c r="K74" s="230"/>
      <c r="L74" s="1059"/>
      <c r="M74" s="668"/>
      <c r="N74" s="3800"/>
      <c r="O74" s="3955"/>
      <c r="P74" s="3937"/>
      <c r="Q74" s="3937"/>
      <c r="R74" s="3387"/>
      <c r="S74" s="3940"/>
      <c r="T74" s="2501"/>
      <c r="U74" s="2501"/>
      <c r="V74" s="2501"/>
      <c r="W74" s="3387"/>
      <c r="X74" s="3944"/>
      <c r="Y74" s="249"/>
    </row>
    <row r="75" spans="1:25" ht="15" customHeight="1">
      <c r="A75" s="1335"/>
      <c r="B75" s="217" t="s">
        <v>244</v>
      </c>
      <c r="C75" s="3532" t="s">
        <v>193</v>
      </c>
      <c r="D75" s="3532"/>
      <c r="E75" s="3532"/>
      <c r="F75" s="3532"/>
      <c r="G75" s="3532"/>
      <c r="H75" s="1174"/>
      <c r="I75" s="3378" t="e">
        <f>ROUND(H74*G74/G75,2)</f>
        <v>#DIV/0!</v>
      </c>
      <c r="J75" s="4016" t="s">
        <v>39</v>
      </c>
      <c r="K75" s="4017"/>
      <c r="L75" s="1336">
        <f>IF(OR(ISBLANK(K75),K75=0,H74=0,ISBLANK(H74)),,ROUND(K75+$L$5,2))</f>
        <v>0</v>
      </c>
      <c r="M75" s="3409" t="e">
        <f>ROUND(I75*L75,2)</f>
        <v>#DIV/0!</v>
      </c>
      <c r="N75" s="3797" t="e">
        <f>L75/G75</f>
        <v>#DIV/0!</v>
      </c>
      <c r="O75" s="3955"/>
      <c r="P75" s="3937"/>
      <c r="Q75" s="3937"/>
      <c r="R75" s="249"/>
      <c r="S75" s="3940"/>
      <c r="T75" s="2501"/>
      <c r="U75" s="2501"/>
      <c r="V75" s="2501"/>
      <c r="W75" s="3387"/>
      <c r="X75" s="3944"/>
      <c r="Y75" s="249"/>
    </row>
    <row r="76" spans="1:25" ht="15" customHeight="1" thickBot="1">
      <c r="A76" s="416"/>
      <c r="B76" s="901" t="s">
        <v>245</v>
      </c>
      <c r="C76" s="425"/>
      <c r="D76" s="288"/>
      <c r="E76" s="426"/>
      <c r="F76" s="425"/>
      <c r="G76" s="1156"/>
      <c r="H76" s="940"/>
      <c r="I76" s="341"/>
      <c r="J76" s="1086"/>
      <c r="K76" s="552"/>
      <c r="L76" s="1055"/>
      <c r="M76" s="554"/>
      <c r="N76" s="3802"/>
      <c r="O76" s="3957"/>
      <c r="P76" s="3948"/>
      <c r="Q76" s="3948"/>
      <c r="R76" s="249"/>
      <c r="S76" s="3940"/>
      <c r="T76" s="2501"/>
      <c r="U76" s="2501"/>
      <c r="V76" s="2501"/>
      <c r="W76" s="3387"/>
      <c r="X76" s="3944"/>
      <c r="Y76" s="249"/>
    </row>
    <row r="77" spans="1:25" ht="15" customHeight="1" thickBot="1">
      <c r="A77" s="2226">
        <v>24022</v>
      </c>
      <c r="B77" s="478" t="s">
        <v>2089</v>
      </c>
      <c r="C77" s="262" t="s">
        <v>40</v>
      </c>
      <c r="D77" s="256"/>
      <c r="E77" s="1567"/>
      <c r="F77" s="420" t="s">
        <v>192</v>
      </c>
      <c r="G77" s="1365">
        <v>6</v>
      </c>
      <c r="H77" s="1007"/>
      <c r="I77" s="262">
        <f>ROUND(H77*G77/G77,2)</f>
        <v>0</v>
      </c>
      <c r="J77" s="1213" t="s">
        <v>39</v>
      </c>
      <c r="K77" s="1236"/>
      <c r="L77" s="1481"/>
      <c r="M77" s="1482"/>
      <c r="N77" s="3804"/>
      <c r="O77" s="3955"/>
      <c r="P77" s="3937"/>
      <c r="Q77" s="3937"/>
      <c r="R77" s="3387"/>
      <c r="S77" s="3940"/>
      <c r="T77" s="2501"/>
      <c r="U77" s="2501"/>
      <c r="V77" s="2501"/>
      <c r="W77" s="3387"/>
      <c r="X77" s="3944"/>
      <c r="Y77" s="249"/>
    </row>
    <row r="78" spans="1:25" ht="15" customHeight="1">
      <c r="A78" s="1335"/>
      <c r="B78" s="217" t="s">
        <v>246</v>
      </c>
      <c r="C78" s="3532" t="s">
        <v>193</v>
      </c>
      <c r="D78" s="3532"/>
      <c r="E78" s="3532"/>
      <c r="F78" s="3532"/>
      <c r="G78" s="3532"/>
      <c r="H78" s="1174"/>
      <c r="I78" s="3378" t="e">
        <f>ROUND(H77*G77/G78,2)</f>
        <v>#DIV/0!</v>
      </c>
      <c r="J78" s="4016" t="s">
        <v>39</v>
      </c>
      <c r="K78" s="4017"/>
      <c r="L78" s="1336">
        <f>IF(OR(ISBLANK(K78),K78=0,H77=0,ISBLANK(H77)),,ROUND(K78+$L$5,2))</f>
        <v>0</v>
      </c>
      <c r="M78" s="3409" t="e">
        <f>ROUND(I78*L78,2)</f>
        <v>#DIV/0!</v>
      </c>
      <c r="N78" s="3797" t="e">
        <f>L78/G78</f>
        <v>#DIV/0!</v>
      </c>
      <c r="O78" s="3543"/>
      <c r="P78" s="249"/>
      <c r="Q78" s="249"/>
      <c r="R78" s="249"/>
      <c r="S78" s="3940"/>
      <c r="T78" s="2501"/>
      <c r="U78" s="2501"/>
      <c r="V78" s="2501"/>
      <c r="W78" s="3387"/>
      <c r="X78" s="3944"/>
      <c r="Y78" s="249"/>
    </row>
    <row r="79" spans="1:25" ht="15" customHeight="1" thickBot="1">
      <c r="A79" s="1086"/>
      <c r="B79" s="901" t="s">
        <v>2090</v>
      </c>
      <c r="C79" s="550"/>
      <c r="D79" s="288"/>
      <c r="E79" s="1083"/>
      <c r="F79" s="425"/>
      <c r="G79" s="1156"/>
      <c r="H79" s="728"/>
      <c r="I79" s="341"/>
      <c r="J79" s="1086"/>
      <c r="K79" s="552"/>
      <c r="L79" s="1055"/>
      <c r="M79" s="554"/>
      <c r="N79" s="3802"/>
      <c r="O79" s="3543"/>
      <c r="P79" s="249"/>
      <c r="Q79" s="249"/>
      <c r="R79" s="249"/>
      <c r="S79" s="3940"/>
      <c r="T79" s="2501"/>
      <c r="U79" s="2501"/>
      <c r="V79" s="2501"/>
      <c r="W79" s="3387"/>
      <c r="X79" s="3944"/>
      <c r="Y79" s="249"/>
    </row>
    <row r="80" spans="1:25" ht="15" customHeight="1" thickBot="1">
      <c r="A80" s="2218">
        <v>24023</v>
      </c>
      <c r="B80" s="481" t="s">
        <v>2091</v>
      </c>
      <c r="C80" s="397" t="s">
        <v>40</v>
      </c>
      <c r="D80" s="795"/>
      <c r="E80" s="1567"/>
      <c r="F80" s="397" t="s">
        <v>192</v>
      </c>
      <c r="G80" s="1209">
        <v>6</v>
      </c>
      <c r="H80" s="1007"/>
      <c r="I80" s="397">
        <f>ROUND($H$80*$G$80/G80,2)</f>
        <v>0</v>
      </c>
      <c r="J80" s="401" t="s">
        <v>39</v>
      </c>
      <c r="K80" s="230"/>
      <c r="L80" s="1059"/>
      <c r="M80" s="668"/>
      <c r="N80" s="3800"/>
      <c r="O80" s="3955"/>
      <c r="P80" s="3937"/>
      <c r="Q80" s="3937"/>
      <c r="R80" s="3387"/>
      <c r="S80" s="3940"/>
      <c r="T80" s="2501"/>
      <c r="U80" s="2501"/>
      <c r="V80" s="2501"/>
      <c r="W80" s="3387"/>
      <c r="X80" s="3944"/>
      <c r="Y80" s="249"/>
    </row>
    <row r="81" spans="1:25" ht="15" customHeight="1" thickBot="1">
      <c r="A81" s="416"/>
      <c r="B81" s="901" t="s">
        <v>2092</v>
      </c>
      <c r="C81" s="1520" t="s">
        <v>193</v>
      </c>
      <c r="D81" s="1520"/>
      <c r="E81" s="1520"/>
      <c r="F81" s="1520"/>
      <c r="G81" s="1520"/>
      <c r="H81" s="1174"/>
      <c r="I81" s="341" t="e">
        <f>ROUND(H80*G80/G81,2)</f>
        <v>#DIV/0!</v>
      </c>
      <c r="J81" s="1379" t="s">
        <v>39</v>
      </c>
      <c r="K81" s="962"/>
      <c r="L81" s="1055">
        <f>IF(OR(ISBLANK(K81),K81=0,H80=0,ISBLANK(H80)),,ROUND(K81+$L$5,2))</f>
        <v>0</v>
      </c>
      <c r="M81" s="554" t="e">
        <f>ROUND(I81*L81,2)</f>
        <v>#DIV/0!</v>
      </c>
      <c r="N81" s="3802" t="e">
        <f>L81/G81</f>
        <v>#DIV/0!</v>
      </c>
      <c r="O81" s="3543"/>
      <c r="P81" s="249"/>
      <c r="Q81" s="249"/>
      <c r="R81" s="249"/>
      <c r="S81" s="3940"/>
      <c r="T81" s="2501"/>
      <c r="U81" s="2501"/>
      <c r="V81" s="2501"/>
      <c r="W81" s="3387"/>
      <c r="X81" s="3944"/>
      <c r="Y81" s="249"/>
    </row>
    <row r="82" spans="1:25" ht="15" customHeight="1" thickBot="1">
      <c r="A82" s="2162">
        <v>24024</v>
      </c>
      <c r="B82" s="1537" t="s">
        <v>1434</v>
      </c>
      <c r="C82" s="397" t="s">
        <v>40</v>
      </c>
      <c r="D82" s="814"/>
      <c r="E82" s="1567"/>
      <c r="F82" s="479" t="s">
        <v>192</v>
      </c>
      <c r="G82" s="1091">
        <v>6</v>
      </c>
      <c r="H82" s="1007"/>
      <c r="I82" s="397">
        <f>ROUND($H$82*$G$82/G82,2)</f>
        <v>0</v>
      </c>
      <c r="J82" s="401" t="s">
        <v>39</v>
      </c>
      <c r="K82" s="230"/>
      <c r="L82" s="1059"/>
      <c r="M82" s="668"/>
      <c r="N82" s="3800"/>
      <c r="O82" s="3543"/>
      <c r="P82" s="249"/>
      <c r="Q82" s="249"/>
      <c r="R82" s="3387"/>
      <c r="S82" s="3940"/>
      <c r="T82" s="2501"/>
      <c r="U82" s="2501"/>
      <c r="V82" s="2501"/>
      <c r="W82" s="3387"/>
      <c r="X82" s="3944"/>
      <c r="Y82" s="249"/>
    </row>
    <row r="83" spans="1:25" ht="15" customHeight="1" thickBot="1">
      <c r="A83" s="416"/>
      <c r="B83" s="901"/>
      <c r="C83" s="1520" t="s">
        <v>193</v>
      </c>
      <c r="D83" s="1520"/>
      <c r="E83" s="1520"/>
      <c r="F83" s="1520"/>
      <c r="G83" s="1520"/>
      <c r="H83" s="1174"/>
      <c r="I83" s="341" t="e">
        <f>ROUND(H82*G82/G83,2)</f>
        <v>#DIV/0!</v>
      </c>
      <c r="J83" s="1379" t="s">
        <v>39</v>
      </c>
      <c r="K83" s="962"/>
      <c r="L83" s="1055">
        <f>IF(OR(ISBLANK(K83),K83=0,H82=0,ISBLANK(H82)),,ROUND(K83+$L$5,2))</f>
        <v>0</v>
      </c>
      <c r="M83" s="554" t="e">
        <f>ROUND(I83*L83,2)</f>
        <v>#DIV/0!</v>
      </c>
      <c r="N83" s="3802" t="e">
        <f>L83/G83</f>
        <v>#DIV/0!</v>
      </c>
      <c r="O83" s="3543"/>
      <c r="P83" s="249"/>
      <c r="Q83" s="249"/>
      <c r="R83" s="249"/>
      <c r="S83" s="3940"/>
      <c r="T83" s="2501"/>
      <c r="U83" s="2501"/>
      <c r="V83" s="2501"/>
      <c r="W83" s="3387"/>
      <c r="X83" s="3944"/>
      <c r="Y83" s="249"/>
    </row>
    <row r="84" spans="1:25" ht="15" customHeight="1" thickBot="1">
      <c r="A84" s="2162">
        <v>24025</v>
      </c>
      <c r="B84" s="1537" t="s">
        <v>1415</v>
      </c>
      <c r="C84" s="397" t="s">
        <v>40</v>
      </c>
      <c r="D84" s="1265"/>
      <c r="E84" s="1567"/>
      <c r="F84" s="482" t="s">
        <v>192</v>
      </c>
      <c r="G84" s="1089">
        <v>6</v>
      </c>
      <c r="H84" s="1007"/>
      <c r="I84" s="397">
        <f>ROUND($H$84*$G$84/G84,2)</f>
        <v>0</v>
      </c>
      <c r="J84" s="401" t="s">
        <v>39</v>
      </c>
      <c r="K84" s="230"/>
      <c r="L84" s="1059"/>
      <c r="M84" s="668"/>
      <c r="N84" s="3800"/>
      <c r="O84" s="3955"/>
      <c r="P84" s="3937"/>
      <c r="Q84" s="3937"/>
      <c r="R84" s="3387"/>
      <c r="S84" s="3940"/>
      <c r="T84" s="2501"/>
      <c r="U84" s="2501"/>
      <c r="V84" s="2501"/>
      <c r="W84" s="3387"/>
      <c r="X84" s="3944"/>
      <c r="Y84" s="249"/>
    </row>
    <row r="85" spans="1:25" ht="15" customHeight="1" thickBot="1">
      <c r="A85" s="416"/>
      <c r="B85" s="901" t="s">
        <v>1435</v>
      </c>
      <c r="C85" s="1520" t="s">
        <v>193</v>
      </c>
      <c r="D85" s="1520"/>
      <c r="E85" s="1520"/>
      <c r="F85" s="1520"/>
      <c r="G85" s="1520"/>
      <c r="H85" s="1174"/>
      <c r="I85" s="341" t="e">
        <f>ROUND(H84*G84/G85,2)</f>
        <v>#DIV/0!</v>
      </c>
      <c r="J85" s="1379" t="s">
        <v>39</v>
      </c>
      <c r="K85" s="962"/>
      <c r="L85" s="1055">
        <f>IF(OR(ISBLANK(K85),K85=0,H84=0,ISBLANK(H84)),,ROUND(K85+$L$5,2))</f>
        <v>0</v>
      </c>
      <c r="M85" s="554" t="e">
        <f>ROUND(I85*L85,2)</f>
        <v>#DIV/0!</v>
      </c>
      <c r="N85" s="3802" t="e">
        <f>L85/G85</f>
        <v>#DIV/0!</v>
      </c>
      <c r="O85" s="3958"/>
      <c r="P85" s="3949"/>
      <c r="Q85" s="3949"/>
      <c r="R85" s="249"/>
      <c r="S85" s="3940"/>
      <c r="T85" s="2501"/>
      <c r="U85" s="2501"/>
      <c r="V85" s="2501"/>
      <c r="W85" s="3387"/>
      <c r="X85" s="3944"/>
      <c r="Y85" s="249"/>
    </row>
    <row r="86" spans="1:25" ht="15" customHeight="1" thickBot="1">
      <c r="A86" s="2218">
        <v>24026</v>
      </c>
      <c r="B86" s="481" t="s">
        <v>1436</v>
      </c>
      <c r="C86" s="397" t="s">
        <v>40</v>
      </c>
      <c r="D86" s="2253"/>
      <c r="E86" s="1567"/>
      <c r="F86" s="421" t="s">
        <v>192</v>
      </c>
      <c r="G86" s="1209">
        <v>6</v>
      </c>
      <c r="H86" s="1007"/>
      <c r="I86" s="397">
        <f>ROUND(H86*G86/G86,2)</f>
        <v>0</v>
      </c>
      <c r="J86" s="401" t="s">
        <v>39</v>
      </c>
      <c r="K86" s="230"/>
      <c r="L86" s="1059"/>
      <c r="M86" s="668"/>
      <c r="N86" s="3800"/>
      <c r="O86" s="3958"/>
      <c r="P86" s="3949"/>
      <c r="Q86" s="3949"/>
      <c r="R86" s="3387"/>
      <c r="S86" s="3940"/>
      <c r="T86" s="2501"/>
      <c r="U86" s="2501"/>
      <c r="V86" s="2501"/>
      <c r="W86" s="3387"/>
      <c r="X86" s="3944"/>
      <c r="Y86" s="249"/>
    </row>
    <row r="87" spans="1:25" ht="15" customHeight="1">
      <c r="A87" s="1335"/>
      <c r="B87" s="217" t="s">
        <v>247</v>
      </c>
      <c r="C87" s="3532" t="s">
        <v>193</v>
      </c>
      <c r="D87" s="3532"/>
      <c r="E87" s="3532"/>
      <c r="F87" s="3532"/>
      <c r="G87" s="3532"/>
      <c r="H87" s="1174"/>
      <c r="I87" s="3378" t="e">
        <f>ROUND(H86*G86/G87,2)</f>
        <v>#DIV/0!</v>
      </c>
      <c r="J87" s="4016" t="s">
        <v>39</v>
      </c>
      <c r="K87" s="4017"/>
      <c r="L87" s="1336">
        <f>IF(OR(ISBLANK(K87),K87=0,H86=0,ISBLANK(H86)),,ROUND(K87+$L$5,2))</f>
        <v>0</v>
      </c>
      <c r="M87" s="3409" t="e">
        <f>ROUND(I87*L87,2)</f>
        <v>#DIV/0!</v>
      </c>
      <c r="N87" s="3797" t="e">
        <f>L87/G87</f>
        <v>#DIV/0!</v>
      </c>
      <c r="O87" s="3958"/>
      <c r="P87" s="3949"/>
      <c r="Q87" s="3949"/>
      <c r="R87" s="249"/>
      <c r="S87" s="3940"/>
      <c r="T87" s="2501"/>
      <c r="U87" s="2501"/>
      <c r="V87" s="2501"/>
      <c r="W87" s="3387"/>
      <c r="X87" s="3944"/>
      <c r="Y87" s="249"/>
    </row>
    <row r="88" spans="1:25" ht="15" customHeight="1" thickBot="1">
      <c r="A88" s="416"/>
      <c r="B88" s="901" t="s">
        <v>2093</v>
      </c>
      <c r="C88" s="425"/>
      <c r="D88" s="425"/>
      <c r="E88" s="426"/>
      <c r="F88" s="425"/>
      <c r="G88" s="1156"/>
      <c r="H88" s="940"/>
      <c r="I88" s="341"/>
      <c r="J88" s="466"/>
      <c r="K88" s="955"/>
      <c r="L88" s="1055"/>
      <c r="M88" s="554"/>
      <c r="N88" s="3802"/>
      <c r="O88" s="3958"/>
      <c r="P88" s="3949"/>
      <c r="Q88" s="3949"/>
      <c r="R88" s="249"/>
      <c r="S88" s="3940"/>
      <c r="T88" s="2501"/>
      <c r="U88" s="2501"/>
      <c r="V88" s="2501"/>
      <c r="W88" s="3387"/>
      <c r="X88" s="3944"/>
      <c r="Y88" s="249"/>
    </row>
    <row r="89" spans="1:25" ht="15" customHeight="1" thickBot="1">
      <c r="A89" s="2226">
        <v>24027</v>
      </c>
      <c r="B89" s="478" t="s">
        <v>248</v>
      </c>
      <c r="C89" s="262" t="s">
        <v>40</v>
      </c>
      <c r="D89" s="278"/>
      <c r="E89" s="1567"/>
      <c r="F89" s="420" t="s">
        <v>249</v>
      </c>
      <c r="G89" s="1365">
        <v>6</v>
      </c>
      <c r="H89" s="1007"/>
      <c r="I89" s="262">
        <f>ROUND(H89*G89/G89,2)</f>
        <v>0</v>
      </c>
      <c r="J89" s="1213" t="s">
        <v>39</v>
      </c>
      <c r="K89" s="1236"/>
      <c r="L89" s="1481"/>
      <c r="M89" s="1482"/>
      <c r="N89" s="3804"/>
      <c r="O89" s="3952"/>
      <c r="P89" s="3943"/>
      <c r="Q89" s="3943"/>
      <c r="R89" s="3387"/>
      <c r="S89" s="3940"/>
      <c r="T89" s="2501"/>
      <c r="U89" s="2501"/>
      <c r="V89" s="2501"/>
      <c r="W89" s="3387"/>
      <c r="X89" s="3944"/>
      <c r="Y89" s="249"/>
    </row>
    <row r="90" spans="1:25" ht="15" customHeight="1" thickBot="1">
      <c r="A90" s="416"/>
      <c r="B90" s="901" t="s">
        <v>2094</v>
      </c>
      <c r="C90" s="1520" t="s">
        <v>193</v>
      </c>
      <c r="D90" s="1520"/>
      <c r="E90" s="1520"/>
      <c r="F90" s="1520"/>
      <c r="G90" s="1520"/>
      <c r="H90" s="1571"/>
      <c r="I90" s="341" t="e">
        <f>ROUND(H89*G89/G90,2)</f>
        <v>#DIV/0!</v>
      </c>
      <c r="J90" s="1379" t="s">
        <v>39</v>
      </c>
      <c r="K90" s="962"/>
      <c r="L90" s="1055">
        <f>IF(OR(ISBLANK(K90),K90=0,H89=0,ISBLANK(H89)),,ROUND(K90+$L$5,2))</f>
        <v>0</v>
      </c>
      <c r="M90" s="554" t="e">
        <f>ROUND(I90*L90,2)</f>
        <v>#DIV/0!</v>
      </c>
      <c r="N90" s="3802" t="e">
        <f>L90/G90</f>
        <v>#DIV/0!</v>
      </c>
      <c r="O90" s="3543"/>
      <c r="P90" s="249"/>
      <c r="Q90" s="249"/>
      <c r="R90" s="249"/>
      <c r="S90" s="3940"/>
      <c r="T90" s="2501"/>
      <c r="U90" s="2501"/>
      <c r="V90" s="2501"/>
      <c r="W90" s="3387"/>
      <c r="X90" s="3944"/>
      <c r="Y90" s="249"/>
    </row>
    <row r="91" spans="1:25" ht="15" customHeight="1" thickBot="1">
      <c r="A91" s="2218">
        <v>24028</v>
      </c>
      <c r="B91" s="481" t="s">
        <v>1437</v>
      </c>
      <c r="C91" s="397" t="s">
        <v>40</v>
      </c>
      <c r="D91" s="1194"/>
      <c r="E91" s="1567"/>
      <c r="F91" s="421" t="s">
        <v>79</v>
      </c>
      <c r="G91" s="1209">
        <v>12</v>
      </c>
      <c r="H91" s="1007"/>
      <c r="I91" s="397">
        <f>ROUND(H91*G91/G91,2)</f>
        <v>0</v>
      </c>
      <c r="J91" s="401" t="s">
        <v>39</v>
      </c>
      <c r="K91" s="230"/>
      <c r="L91" s="1059"/>
      <c r="M91" s="668"/>
      <c r="N91" s="3800"/>
      <c r="O91" s="3543"/>
      <c r="P91" s="249"/>
      <c r="Q91" s="249"/>
      <c r="R91" s="3387"/>
      <c r="S91" s="3940"/>
      <c r="T91" s="2501"/>
      <c r="U91" s="2501"/>
      <c r="V91" s="2501"/>
      <c r="W91" s="3387"/>
      <c r="X91" s="3944"/>
      <c r="Y91" s="249"/>
    </row>
    <row r="92" spans="1:25" ht="15" customHeight="1" thickBot="1">
      <c r="A92" s="1335"/>
      <c r="B92" s="217" t="s">
        <v>1438</v>
      </c>
      <c r="C92" s="1520" t="s">
        <v>193</v>
      </c>
      <c r="D92" s="1520"/>
      <c r="E92" s="1520"/>
      <c r="F92" s="1520"/>
      <c r="G92" s="1520"/>
      <c r="H92" s="1571"/>
      <c r="I92" s="341" t="e">
        <f>ROUND(H91*G91/G92,2)</f>
        <v>#DIV/0!</v>
      </c>
      <c r="J92" s="1379" t="s">
        <v>39</v>
      </c>
      <c r="K92" s="962"/>
      <c r="L92" s="1055">
        <f>IF(OR(ISBLANK(K92),K92=0,H91=0,ISBLANK(H91)),,ROUND(K92+$L$5,2))</f>
        <v>0</v>
      </c>
      <c r="M92" s="554" t="e">
        <f>ROUND(I92*L92,2)</f>
        <v>#DIV/0!</v>
      </c>
      <c r="N92" s="3802" t="e">
        <f>L92/G92</f>
        <v>#DIV/0!</v>
      </c>
      <c r="O92" s="3543"/>
      <c r="P92" s="249"/>
      <c r="Q92" s="249"/>
      <c r="R92" s="249"/>
      <c r="S92" s="3940"/>
      <c r="T92" s="2501"/>
      <c r="U92" s="2501"/>
      <c r="V92" s="2501"/>
      <c r="W92" s="3387"/>
      <c r="X92" s="3944"/>
      <c r="Y92" s="249"/>
    </row>
    <row r="93" spans="1:25" ht="15" customHeight="1" thickBot="1">
      <c r="A93" s="2226">
        <v>24029</v>
      </c>
      <c r="B93" s="478" t="s">
        <v>250</v>
      </c>
      <c r="C93" s="262" t="s">
        <v>40</v>
      </c>
      <c r="D93" s="2254"/>
      <c r="E93" s="1569"/>
      <c r="F93" s="420" t="s">
        <v>192</v>
      </c>
      <c r="G93" s="1365">
        <v>6</v>
      </c>
      <c r="H93" s="1007"/>
      <c r="I93" s="262">
        <f>ROUND(H93*G93/G93,2)</f>
        <v>0</v>
      </c>
      <c r="J93" s="1213" t="s">
        <v>39</v>
      </c>
      <c r="K93" s="1236"/>
      <c r="L93" s="1481"/>
      <c r="M93" s="1482"/>
      <c r="N93" s="3804"/>
      <c r="O93" s="3543"/>
      <c r="P93" s="249"/>
      <c r="Q93" s="249"/>
      <c r="R93" s="3387"/>
      <c r="S93" s="3940"/>
      <c r="T93" s="2501"/>
      <c r="U93" s="2501"/>
      <c r="V93" s="2501"/>
      <c r="W93" s="3387"/>
      <c r="X93" s="3944"/>
      <c r="Y93" s="249"/>
    </row>
    <row r="94" spans="1:25" ht="15" customHeight="1" thickBot="1">
      <c r="A94" s="416"/>
      <c r="B94" s="901" t="s">
        <v>251</v>
      </c>
      <c r="C94" s="1520" t="s">
        <v>193</v>
      </c>
      <c r="D94" s="1520"/>
      <c r="E94" s="1520"/>
      <c r="F94" s="1520"/>
      <c r="G94" s="1520"/>
      <c r="H94" s="1174"/>
      <c r="I94" s="341" t="e">
        <f>ROUND(H93*G93/G94,2)</f>
        <v>#DIV/0!</v>
      </c>
      <c r="J94" s="1379" t="s">
        <v>39</v>
      </c>
      <c r="K94" s="962"/>
      <c r="L94" s="1055">
        <f>IF(OR(ISBLANK(K94),K94=0,H93=0,ISBLANK(H93)),,ROUND(K94+$L$5,2))</f>
        <v>0</v>
      </c>
      <c r="M94" s="554" t="e">
        <f>ROUND(I94*L94,2)</f>
        <v>#DIV/0!</v>
      </c>
      <c r="N94" s="3802" t="e">
        <f>L94/G94</f>
        <v>#DIV/0!</v>
      </c>
      <c r="O94" s="3959"/>
      <c r="P94" s="2366"/>
      <c r="Q94" s="2366"/>
      <c r="R94" s="249"/>
      <c r="S94" s="3940"/>
      <c r="T94" s="2501"/>
      <c r="U94" s="2501"/>
      <c r="V94" s="2501"/>
      <c r="W94" s="3387"/>
      <c r="X94" s="3944"/>
      <c r="Y94" s="249"/>
    </row>
    <row r="95" spans="1:25" ht="15" customHeight="1" thickBot="1">
      <c r="A95" s="2226">
        <v>24030</v>
      </c>
      <c r="B95" s="478" t="s">
        <v>252</v>
      </c>
      <c r="C95" s="262" t="s">
        <v>40</v>
      </c>
      <c r="D95" s="2259"/>
      <c r="E95" s="1567"/>
      <c r="F95" s="420" t="s">
        <v>192</v>
      </c>
      <c r="G95" s="1365">
        <v>6</v>
      </c>
      <c r="H95" s="1007"/>
      <c r="I95" s="262">
        <f>ROUND(H95*G95/G95,2)</f>
        <v>0</v>
      </c>
      <c r="J95" s="1213" t="s">
        <v>39</v>
      </c>
      <c r="K95" s="1236"/>
      <c r="L95" s="1481"/>
      <c r="M95" s="1482"/>
      <c r="N95" s="3804"/>
      <c r="O95" s="3959"/>
      <c r="P95" s="2366"/>
      <c r="Q95" s="2366"/>
      <c r="R95" s="3387"/>
      <c r="S95" s="3940"/>
      <c r="T95" s="2501"/>
      <c r="U95" s="2501"/>
      <c r="V95" s="2501"/>
      <c r="W95" s="3387"/>
      <c r="X95" s="3944"/>
      <c r="Y95" s="249"/>
    </row>
    <row r="96" spans="1:25" ht="15" customHeight="1" thickBot="1">
      <c r="A96" s="416"/>
      <c r="B96" s="901" t="s">
        <v>253</v>
      </c>
      <c r="C96" s="1520" t="s">
        <v>193</v>
      </c>
      <c r="D96" s="1520"/>
      <c r="E96" s="1520"/>
      <c r="F96" s="1520"/>
      <c r="G96" s="1520"/>
      <c r="H96" s="1174"/>
      <c r="I96" s="341" t="e">
        <f>ROUND(H95*G95/G96,2)</f>
        <v>#DIV/0!</v>
      </c>
      <c r="J96" s="1379" t="s">
        <v>39</v>
      </c>
      <c r="K96" s="962"/>
      <c r="L96" s="1055">
        <f>IF(OR(ISBLANK(K96),K96=0,H95=0,ISBLANK(H95)),,ROUND(K96+$L$5,2))</f>
        <v>0</v>
      </c>
      <c r="M96" s="554" t="e">
        <f>ROUND(I96*L96,2)</f>
        <v>#DIV/0!</v>
      </c>
      <c r="N96" s="3802" t="e">
        <f>L96/G96</f>
        <v>#DIV/0!</v>
      </c>
      <c r="O96" s="3543"/>
      <c r="P96" s="249"/>
      <c r="Q96" s="249"/>
      <c r="R96" s="249"/>
      <c r="S96" s="3940"/>
      <c r="T96" s="2501"/>
      <c r="U96" s="2501"/>
      <c r="V96" s="2501"/>
      <c r="W96" s="3387"/>
      <c r="X96" s="3944"/>
      <c r="Y96" s="249"/>
    </row>
    <row r="97" spans="1:25" ht="15" customHeight="1" thickBot="1">
      <c r="A97" s="2226">
        <v>24031</v>
      </c>
      <c r="B97" s="478" t="s">
        <v>254</v>
      </c>
      <c r="C97" s="262" t="s">
        <v>40</v>
      </c>
      <c r="D97" s="1447"/>
      <c r="E97" s="1567"/>
      <c r="F97" s="420" t="s">
        <v>192</v>
      </c>
      <c r="G97" s="1365">
        <v>6</v>
      </c>
      <c r="H97" s="1007"/>
      <c r="I97" s="262">
        <f>ROUND(H97*G97/G97,2)</f>
        <v>0</v>
      </c>
      <c r="J97" s="1213" t="s">
        <v>39</v>
      </c>
      <c r="K97" s="1236"/>
      <c r="L97" s="1481"/>
      <c r="M97" s="1482"/>
      <c r="N97" s="3804"/>
      <c r="O97" s="3960"/>
      <c r="P97" s="899"/>
      <c r="Q97" s="899"/>
      <c r="R97" s="3387"/>
      <c r="S97" s="3940"/>
      <c r="T97" s="2501"/>
      <c r="U97" s="2501"/>
      <c r="V97" s="2501"/>
      <c r="W97" s="3387"/>
      <c r="X97" s="3944"/>
      <c r="Y97" s="249"/>
    </row>
    <row r="98" spans="1:25" ht="15" customHeight="1" thickBot="1">
      <c r="A98" s="416"/>
      <c r="B98" s="901" t="s">
        <v>255</v>
      </c>
      <c r="C98" s="1520" t="s">
        <v>193</v>
      </c>
      <c r="D98" s="1520"/>
      <c r="E98" s="1520"/>
      <c r="F98" s="1520"/>
      <c r="G98" s="1520"/>
      <c r="H98" s="1174"/>
      <c r="I98" s="341" t="e">
        <f>ROUND(H97*G97/G98,2)</f>
        <v>#DIV/0!</v>
      </c>
      <c r="J98" s="1379" t="s">
        <v>39</v>
      </c>
      <c r="K98" s="962"/>
      <c r="L98" s="1055">
        <f>IF(OR(ISBLANK(K98),K98=0,H97=0,ISBLANK(H97)),,ROUND(K98+$L$5,2))</f>
        <v>0</v>
      </c>
      <c r="M98" s="554" t="e">
        <f>ROUND(I98*L98,2)</f>
        <v>#DIV/0!</v>
      </c>
      <c r="N98" s="3802" t="e">
        <f>L98/G98</f>
        <v>#DIV/0!</v>
      </c>
      <c r="O98" s="3960"/>
      <c r="P98" s="899"/>
      <c r="Q98" s="899"/>
      <c r="R98" s="249"/>
      <c r="S98" s="3940"/>
      <c r="T98" s="2501"/>
      <c r="U98" s="2501"/>
      <c r="V98" s="2501"/>
      <c r="W98" s="3387"/>
      <c r="X98" s="3944"/>
      <c r="Y98" s="249"/>
    </row>
    <row r="99" spans="1:25" ht="15" customHeight="1" thickBot="1">
      <c r="A99" s="2226">
        <v>24032</v>
      </c>
      <c r="B99" s="478" t="s">
        <v>256</v>
      </c>
      <c r="C99" s="262" t="s">
        <v>40</v>
      </c>
      <c r="D99" s="2253"/>
      <c r="E99" s="1567"/>
      <c r="F99" s="420" t="s">
        <v>192</v>
      </c>
      <c r="G99" s="1365">
        <v>6</v>
      </c>
      <c r="H99" s="1007"/>
      <c r="I99" s="262">
        <f>ROUND(H99*G99/G99,2)</f>
        <v>0</v>
      </c>
      <c r="J99" s="1213" t="s">
        <v>39</v>
      </c>
      <c r="K99" s="1236"/>
      <c r="L99" s="1481"/>
      <c r="M99" s="1482"/>
      <c r="N99" s="3804"/>
      <c r="O99" s="3955"/>
      <c r="P99" s="3937"/>
      <c r="Q99" s="3937"/>
      <c r="R99" s="3387"/>
      <c r="S99" s="3940"/>
      <c r="T99" s="2501"/>
      <c r="U99" s="2501"/>
      <c r="V99" s="2501"/>
      <c r="W99" s="3387"/>
      <c r="X99" s="3944"/>
      <c r="Y99" s="249"/>
    </row>
    <row r="100" spans="1:25" ht="15" customHeight="1" thickBot="1">
      <c r="A100" s="1197"/>
      <c r="B100" s="217" t="s">
        <v>257</v>
      </c>
      <c r="C100" s="1581" t="s">
        <v>193</v>
      </c>
      <c r="D100" s="1581"/>
      <c r="E100" s="1581"/>
      <c r="F100" s="1581"/>
      <c r="G100" s="1581"/>
      <c r="H100" s="1174"/>
      <c r="I100" s="278" t="e">
        <f>ROUND(H99*G99/G100,2)</f>
        <v>#DIV/0!</v>
      </c>
      <c r="J100" s="951" t="s">
        <v>39</v>
      </c>
      <c r="K100" s="1525"/>
      <c r="L100" s="1055">
        <f>IF(OR(ISBLANK(K100),K100=0,H99=0,ISBLANK(H99)),,ROUND(K100+$L$5,2))</f>
        <v>0</v>
      </c>
      <c r="M100" s="253" t="e">
        <f>ROUND(I100*L100,2)</f>
        <v>#DIV/0!</v>
      </c>
      <c r="N100" s="3778" t="e">
        <f>L100/G100</f>
        <v>#DIV/0!</v>
      </c>
      <c r="O100" s="2555"/>
      <c r="P100" s="3949"/>
      <c r="Q100" s="3949"/>
      <c r="R100" s="249"/>
      <c r="S100" s="3940"/>
      <c r="T100" s="2501"/>
      <c r="U100" s="2501"/>
      <c r="V100" s="2501"/>
      <c r="W100" s="3387"/>
      <c r="X100" s="3944"/>
      <c r="Y100" s="249"/>
    </row>
    <row r="101" spans="1:25" ht="15" customHeight="1" thickBot="1">
      <c r="A101" s="1086"/>
      <c r="B101" s="901" t="s">
        <v>258</v>
      </c>
      <c r="C101" s="425"/>
      <c r="D101" s="550"/>
      <c r="E101" s="426"/>
      <c r="F101" s="425"/>
      <c r="G101" s="1156"/>
      <c r="H101" s="728"/>
      <c r="I101" s="341"/>
      <c r="J101" s="466"/>
      <c r="K101" s="955"/>
      <c r="L101" s="1055"/>
      <c r="M101" s="554"/>
      <c r="N101" s="3802"/>
      <c r="O101" s="3958"/>
      <c r="P101" s="3949"/>
      <c r="Q101" s="3949"/>
      <c r="R101" s="249"/>
      <c r="S101" s="3940"/>
      <c r="T101" s="2501"/>
      <c r="U101" s="2501"/>
      <c r="V101" s="2501"/>
      <c r="W101" s="3387"/>
      <c r="X101" s="3944"/>
      <c r="Y101" s="249"/>
    </row>
    <row r="102" spans="1:25" ht="15" customHeight="1" thickBot="1">
      <c r="A102" s="2218">
        <v>24033</v>
      </c>
      <c r="B102" s="481" t="s">
        <v>1441</v>
      </c>
      <c r="C102" s="397" t="s">
        <v>40</v>
      </c>
      <c r="D102" s="278"/>
      <c r="E102" s="1579"/>
      <c r="F102" s="278" t="s">
        <v>192</v>
      </c>
      <c r="G102" s="1075">
        <v>6</v>
      </c>
      <c r="H102" s="1007"/>
      <c r="I102" s="270">
        <f>ROUND(H102*G102/G102,2)</f>
        <v>0</v>
      </c>
      <c r="J102" s="438" t="s">
        <v>39</v>
      </c>
      <c r="K102" s="349"/>
      <c r="L102" s="304"/>
      <c r="M102" s="305"/>
      <c r="N102" s="3800"/>
      <c r="O102" s="3959"/>
      <c r="P102" s="2366"/>
      <c r="Q102" s="2366"/>
      <c r="R102" s="3387"/>
      <c r="S102" s="3940"/>
      <c r="T102" s="2501"/>
      <c r="U102" s="2501"/>
      <c r="V102" s="2501"/>
      <c r="W102" s="3387"/>
      <c r="X102" s="3944"/>
      <c r="Y102" s="249"/>
    </row>
    <row r="103" spans="1:25" ht="15" customHeight="1" thickBot="1">
      <c r="A103" s="1086"/>
      <c r="B103" s="466" t="s">
        <v>1442</v>
      </c>
      <c r="C103" s="1520" t="s">
        <v>193</v>
      </c>
      <c r="D103" s="1520"/>
      <c r="E103" s="1520"/>
      <c r="F103" s="1520"/>
      <c r="G103" s="1520"/>
      <c r="H103" s="1174"/>
      <c r="I103" s="341" t="e">
        <f>ROUND(H102*G102/G103,2)</f>
        <v>#DIV/0!</v>
      </c>
      <c r="J103" s="1379" t="s">
        <v>39</v>
      </c>
      <c r="K103" s="962"/>
      <c r="L103" s="1055">
        <f>IF(OR(ISBLANK(K103),H102=0,ISBLANK(H102)),,ROUND(K103+$L$5,2))</f>
        <v>0</v>
      </c>
      <c r="M103" s="554" t="e">
        <f>ROUND(I103*L103,2)</f>
        <v>#DIV/0!</v>
      </c>
      <c r="N103" s="3802" t="e">
        <f>L103/G103</f>
        <v>#DIV/0!</v>
      </c>
      <c r="O103" s="3959"/>
      <c r="P103" s="2366"/>
      <c r="Q103" s="2366"/>
      <c r="R103" s="249"/>
      <c r="S103" s="3940"/>
      <c r="T103" s="2501"/>
      <c r="U103" s="2501"/>
      <c r="V103" s="2501"/>
      <c r="W103" s="3387"/>
      <c r="X103" s="3944"/>
      <c r="Y103" s="249"/>
    </row>
    <row r="104" spans="1:25" ht="15" customHeight="1" thickBot="1">
      <c r="A104" s="2218">
        <v>24034</v>
      </c>
      <c r="B104" s="481" t="s">
        <v>262</v>
      </c>
      <c r="C104" s="397" t="s">
        <v>40</v>
      </c>
      <c r="D104" s="278"/>
      <c r="E104" s="1567"/>
      <c r="F104" s="421" t="s">
        <v>192</v>
      </c>
      <c r="G104" s="1209">
        <v>6</v>
      </c>
      <c r="H104" s="1007"/>
      <c r="I104" s="397">
        <f>ROUND(H104*G104/G104,2)</f>
        <v>0</v>
      </c>
      <c r="J104" s="401" t="s">
        <v>39</v>
      </c>
      <c r="K104" s="230"/>
      <c r="L104" s="1059"/>
      <c r="M104" s="668"/>
      <c r="N104" s="3800"/>
      <c r="O104" s="3959"/>
      <c r="P104" s="2366"/>
      <c r="Q104" s="2366"/>
      <c r="R104" s="3387"/>
      <c r="S104" s="3940"/>
      <c r="T104" s="2501"/>
      <c r="U104" s="2501"/>
      <c r="V104" s="2501"/>
      <c r="W104" s="3387"/>
      <c r="X104" s="3944"/>
      <c r="Y104" s="249"/>
    </row>
    <row r="105" spans="1:25" ht="15" customHeight="1" thickBot="1">
      <c r="A105" s="416"/>
      <c r="B105" s="901" t="s">
        <v>263</v>
      </c>
      <c r="C105" s="1520" t="s">
        <v>193</v>
      </c>
      <c r="D105" s="1520"/>
      <c r="E105" s="1520"/>
      <c r="F105" s="1520"/>
      <c r="G105" s="1520"/>
      <c r="H105" s="2098"/>
      <c r="I105" s="341" t="e">
        <f>ROUND(H104*G104/G105,2)</f>
        <v>#DIV/0!</v>
      </c>
      <c r="J105" s="1379" t="s">
        <v>39</v>
      </c>
      <c r="K105" s="962"/>
      <c r="L105" s="1055">
        <f>IF(OR(ISBLANK(K105),H104=0,ISBLANK(H104)),,ROUND(K105+$L$5,2))</f>
        <v>0</v>
      </c>
      <c r="M105" s="554" t="e">
        <f>ROUND(I105*L105,2)</f>
        <v>#DIV/0!</v>
      </c>
      <c r="N105" s="3802" t="e">
        <f>L105/G105</f>
        <v>#DIV/0!</v>
      </c>
      <c r="O105" s="3959"/>
      <c r="P105" s="2366"/>
      <c r="Q105" s="2366"/>
      <c r="R105" s="249"/>
      <c r="S105" s="3940"/>
      <c r="T105" s="2501"/>
      <c r="U105" s="2501"/>
      <c r="V105" s="2501"/>
      <c r="W105" s="3387"/>
      <c r="X105" s="3944"/>
      <c r="Y105" s="249"/>
    </row>
    <row r="106" spans="1:25" ht="15" customHeight="1" thickBot="1">
      <c r="A106" s="2218">
        <v>24035</v>
      </c>
      <c r="B106" s="481" t="s">
        <v>1439</v>
      </c>
      <c r="C106" s="397" t="s">
        <v>40</v>
      </c>
      <c r="D106" s="256"/>
      <c r="E106" s="1567"/>
      <c r="F106" s="421" t="s">
        <v>192</v>
      </c>
      <c r="G106" s="1209">
        <v>6</v>
      </c>
      <c r="H106" s="1007"/>
      <c r="I106" s="397">
        <f>ROUND(H106*G106/G106,2)</f>
        <v>0</v>
      </c>
      <c r="J106" s="401" t="s">
        <v>39</v>
      </c>
      <c r="K106" s="230"/>
      <c r="L106" s="1059"/>
      <c r="M106" s="668"/>
      <c r="N106" s="3800"/>
      <c r="O106" s="1452"/>
      <c r="P106" s="899"/>
      <c r="Q106" s="899"/>
      <c r="R106" s="3387"/>
      <c r="S106" s="3940" t="s">
        <v>65</v>
      </c>
      <c r="T106" s="2501" t="s">
        <v>65</v>
      </c>
      <c r="U106" s="2501"/>
      <c r="V106" s="2501"/>
      <c r="W106" s="3387" t="s">
        <v>65</v>
      </c>
      <c r="X106" s="3944" t="s">
        <v>65</v>
      </c>
      <c r="Y106" s="249" t="s">
        <v>65</v>
      </c>
    </row>
    <row r="107" spans="1:25" ht="15" customHeight="1" thickBot="1">
      <c r="A107" s="416"/>
      <c r="B107" s="901" t="s">
        <v>260</v>
      </c>
      <c r="C107" s="1520" t="s">
        <v>193</v>
      </c>
      <c r="D107" s="1520"/>
      <c r="E107" s="1520"/>
      <c r="F107" s="1520"/>
      <c r="G107" s="1520"/>
      <c r="H107" s="1174"/>
      <c r="I107" s="341" t="e">
        <f>ROUND(H106*G106/G107,2)</f>
        <v>#DIV/0!</v>
      </c>
      <c r="J107" s="1379" t="s">
        <v>39</v>
      </c>
      <c r="K107" s="962"/>
      <c r="L107" s="1055">
        <f>IF(OR(ISBLANK(K107),K107=0,H106=0,ISBLANK(H106)),,ROUND(K107+$L$5,2))</f>
        <v>0</v>
      </c>
      <c r="M107" s="554" t="e">
        <f>ROUND(I107*L107,2)</f>
        <v>#DIV/0!</v>
      </c>
      <c r="N107" s="3802" t="e">
        <f>L107/G107</f>
        <v>#DIV/0!</v>
      </c>
      <c r="O107" s="3960"/>
      <c r="P107" s="899"/>
      <c r="Q107" s="899"/>
      <c r="R107" s="249"/>
      <c r="S107" s="3940" t="s">
        <v>65</v>
      </c>
      <c r="T107" s="2501" t="s">
        <v>65</v>
      </c>
      <c r="U107" s="2501"/>
      <c r="V107" s="2501"/>
      <c r="W107" s="3387" t="s">
        <v>65</v>
      </c>
      <c r="X107" s="3944" t="s">
        <v>65</v>
      </c>
      <c r="Y107" s="249" t="s">
        <v>65</v>
      </c>
    </row>
    <row r="108" spans="1:25" ht="15" customHeight="1" thickBot="1">
      <c r="A108" s="2218">
        <v>24036</v>
      </c>
      <c r="B108" s="481" t="s">
        <v>1440</v>
      </c>
      <c r="C108" s="397" t="s">
        <v>40</v>
      </c>
      <c r="D108" s="885"/>
      <c r="E108" s="1567"/>
      <c r="F108" s="421" t="s">
        <v>192</v>
      </c>
      <c r="G108" s="1209">
        <v>6</v>
      </c>
      <c r="H108" s="1007"/>
      <c r="I108" s="397">
        <f>ROUND(H108*G108/G108,2)</f>
        <v>0</v>
      </c>
      <c r="J108" s="401" t="s">
        <v>39</v>
      </c>
      <c r="K108" s="230"/>
      <c r="L108" s="1059"/>
      <c r="M108" s="668"/>
      <c r="N108" s="3800"/>
      <c r="O108" s="3955"/>
      <c r="P108" s="3937"/>
      <c r="Q108" s="3937"/>
      <c r="R108" s="3387"/>
      <c r="S108" s="3940" t="s">
        <v>65</v>
      </c>
      <c r="T108" s="2501" t="s">
        <v>65</v>
      </c>
      <c r="U108" s="2501"/>
      <c r="V108" s="2501"/>
      <c r="W108" s="3387" t="s">
        <v>65</v>
      </c>
      <c r="X108" s="3944" t="s">
        <v>65</v>
      </c>
      <c r="Y108" s="249" t="s">
        <v>65</v>
      </c>
    </row>
    <row r="109" spans="1:25" ht="15" customHeight="1" thickBot="1">
      <c r="A109" s="2176"/>
      <c r="B109" s="901" t="s">
        <v>261</v>
      </c>
      <c r="C109" s="1520" t="s">
        <v>193</v>
      </c>
      <c r="D109" s="1520"/>
      <c r="E109" s="1520"/>
      <c r="F109" s="1520"/>
      <c r="G109" s="1520"/>
      <c r="H109" s="1571"/>
      <c r="I109" s="341" t="e">
        <f>ROUND(H106*G106/G109,2)</f>
        <v>#DIV/0!</v>
      </c>
      <c r="J109" s="1379" t="s">
        <v>39</v>
      </c>
      <c r="K109" s="962"/>
      <c r="L109" s="1055">
        <f>IF(OR(ISBLANK(K109),K109=0,H106=0,ISBLANK(H106)),,ROUND(K109+$L$5,2))</f>
        <v>0</v>
      </c>
      <c r="M109" s="554" t="e">
        <f>ROUND(I109*L109,2)</f>
        <v>#DIV/0!</v>
      </c>
      <c r="N109" s="3802" t="e">
        <f>L109/G109</f>
        <v>#DIV/0!</v>
      </c>
      <c r="O109" s="2390"/>
      <c r="P109" s="3937"/>
      <c r="Q109" s="3937"/>
      <c r="R109" s="3387"/>
      <c r="S109" s="3940"/>
      <c r="T109" s="2501"/>
      <c r="U109" s="2501"/>
      <c r="V109" s="2501"/>
      <c r="W109" s="3387"/>
      <c r="X109" s="3944"/>
      <c r="Y109" s="249"/>
    </row>
    <row r="110" spans="1:25" ht="15" customHeight="1" thickBot="1">
      <c r="A110" s="1086"/>
      <c r="B110" s="466"/>
      <c r="C110" s="425"/>
      <c r="D110" s="17"/>
      <c r="E110" s="425"/>
      <c r="F110" s="425"/>
      <c r="G110" s="1156"/>
      <c r="H110" s="728"/>
      <c r="I110" s="341"/>
      <c r="J110" s="677" t="s">
        <v>48</v>
      </c>
      <c r="K110" s="1015"/>
      <c r="L110" s="1016"/>
      <c r="M110" s="554">
        <f>SUMIF(M8:M109,"&gt;0")</f>
        <v>17448.84</v>
      </c>
      <c r="N110" s="3802"/>
      <c r="O110" s="3951"/>
      <c r="P110" s="73"/>
      <c r="Q110" s="73"/>
      <c r="R110" s="249"/>
      <c r="S110" s="215"/>
      <c r="T110" s="215"/>
      <c r="U110" s="215"/>
      <c r="V110" s="215"/>
      <c r="W110" s="215"/>
      <c r="X110" s="215"/>
      <c r="Y110" s="215"/>
    </row>
    <row r="111" spans="1:25" ht="15" customHeight="1">
      <c r="A111" s="27"/>
      <c r="N111" s="3896"/>
    </row>
    <row r="112" spans="1:25" ht="15" customHeight="1">
      <c r="N112" s="3896"/>
    </row>
    <row r="113" spans="14:14" ht="15" customHeight="1">
      <c r="N113" s="3896"/>
    </row>
    <row r="114" spans="14:14" ht="15" customHeight="1">
      <c r="N114" s="3896"/>
    </row>
    <row r="115" spans="14:14" ht="15" customHeight="1">
      <c r="N115" s="3896"/>
    </row>
    <row r="116" spans="14:14" ht="15" customHeight="1">
      <c r="N116" s="3896"/>
    </row>
    <row r="117" spans="14:14" ht="15" customHeight="1">
      <c r="N117" s="3896"/>
    </row>
    <row r="118" spans="14:14" ht="15" customHeight="1">
      <c r="N118" s="3896"/>
    </row>
    <row r="119" spans="14:14" ht="15" customHeight="1">
      <c r="N119" s="3896"/>
    </row>
    <row r="120" spans="14:14" ht="15" customHeight="1">
      <c r="N120" s="3896"/>
    </row>
    <row r="121" spans="14:14" ht="15" customHeight="1">
      <c r="N121" s="3896"/>
    </row>
    <row r="122" spans="14:14" ht="15" customHeight="1">
      <c r="N122" s="3896"/>
    </row>
    <row r="123" spans="14:14" ht="15" customHeight="1">
      <c r="N123" s="3896"/>
    </row>
    <row r="124" spans="14:14" ht="15" customHeight="1">
      <c r="N124" s="3896"/>
    </row>
    <row r="125" spans="14:14" ht="15" customHeight="1">
      <c r="N125" s="3896"/>
    </row>
    <row r="126" spans="14:14" ht="15" customHeight="1">
      <c r="N126" s="3896"/>
    </row>
    <row r="127" spans="14:14" ht="15" customHeight="1">
      <c r="N127" s="3896"/>
    </row>
    <row r="128" spans="14:14" ht="15" customHeight="1">
      <c r="N128" s="3896"/>
    </row>
    <row r="129" spans="14:14" ht="15" customHeight="1">
      <c r="N129" s="3896"/>
    </row>
    <row r="130" spans="14:14" ht="15" customHeight="1">
      <c r="N130" s="3896"/>
    </row>
    <row r="131" spans="14:14" ht="15" customHeight="1">
      <c r="N131" s="3896"/>
    </row>
    <row r="132" spans="14:14" ht="15" customHeight="1">
      <c r="N132" s="3896"/>
    </row>
    <row r="133" spans="14:14" ht="15" customHeight="1">
      <c r="N133" s="3896"/>
    </row>
    <row r="134" spans="14:14" ht="15" customHeight="1">
      <c r="N134" s="3896"/>
    </row>
  </sheetData>
  <sheetProtection selectLockedCells="1"/>
  <customSheetViews>
    <customSheetView guid="{F8F3C058-0B72-45B1-9471-FD232B18A87C}" showPageBreaks="1">
      <pane ySplit="9" topLeftCell="A10" activePane="bottomLeft" state="frozen"/>
      <selection pane="bottomLeft" activeCell="C18" sqref="C18"/>
      <rowBreaks count="1" manualBreakCount="1">
        <brk id="42"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M7" sqref="M7"/>
      <rowBreaks count="2" manualBreakCount="2">
        <brk id="38" max="16383" man="1"/>
        <brk id="74"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showPageBreaks="1" fitToPage="1" topLeftCell="C79">
      <selection activeCell="H99" sqref="H99"/>
      <rowBreaks count="1" manualBreakCount="1">
        <brk id="45" max="16383" man="1"/>
      </rowBreaks>
      <pageMargins left="0" right="0" top="0" bottom="0" header="0" footer="0"/>
      <pageSetup scale="92" fitToHeight="0" orientation="landscape" r:id="rId3"/>
      <headerFooter>
        <oddHeader>&amp;C&amp;16South Carolina Purchasing Alliance Lot A
&amp;R&amp;12&amp;A
2014</oddHeader>
      </headerFooter>
    </customSheetView>
  </customSheetViews>
  <mergeCells count="9">
    <mergeCell ref="B1:M1"/>
    <mergeCell ref="B2:C2"/>
    <mergeCell ref="F2:M2"/>
    <mergeCell ref="Q5:Q7"/>
    <mergeCell ref="B61:G61"/>
    <mergeCell ref="F3:N3"/>
    <mergeCell ref="F4:N4"/>
    <mergeCell ref="G5:K5"/>
    <mergeCell ref="P5:P7"/>
  </mergeCells>
  <conditionalFormatting sqref="H49:H50 H25 H13 H28 H30:H31 H41:H42 H53 H38 H36 H44:H47 H56 H110 H60 H63:H64 H58 H66:H67 H69 H71 H73 H75:H76 H78:H79 H81 H83 H85 H87:H88 H90 H92 H94 H96 H98 H100:H101 H103 H105 H107">
    <cfRule type="cellIs" dxfId="269" priority="80" stopIfTrue="1" operator="equal">
      <formula>0</formula>
    </cfRule>
  </conditionalFormatting>
  <conditionalFormatting sqref="H49:H50 H25 H13 H28 H53 H38 H36 H30:H31 H40:H42 H44:H47 H56 H110 H60 H63:H64 H58 H66:H67 H69 H71 H73 H75:H76 H78:H79 H81 H83 H85 H87:H88 H90 H92 H94 H96 H98 H100:H101 H103 H105 H107">
    <cfRule type="cellIs" dxfId="268" priority="79" stopIfTrue="1" operator="equal">
      <formula>0</formula>
    </cfRule>
  </conditionalFormatting>
  <conditionalFormatting sqref="H33:H34">
    <cfRule type="cellIs" dxfId="267" priority="14" stopIfTrue="1" operator="equal">
      <formula>0</formula>
    </cfRule>
  </conditionalFormatting>
  <conditionalFormatting sqref="H33:H34">
    <cfRule type="cellIs" dxfId="266" priority="13" stopIfTrue="1" operator="equal">
      <formula>0</formula>
    </cfRule>
  </conditionalFormatting>
  <conditionalFormatting sqref="U10">
    <cfRule type="cellIs" dxfId="265" priority="10" stopIfTrue="1" operator="equal">
      <formula>0</formula>
    </cfRule>
  </conditionalFormatting>
  <conditionalFormatting sqref="U10">
    <cfRule type="cellIs" dxfId="264" priority="9" stopIfTrue="1" operator="equal">
      <formula>0</formula>
    </cfRule>
  </conditionalFormatting>
  <conditionalFormatting sqref="H109">
    <cfRule type="cellIs" dxfId="263" priority="8" stopIfTrue="1" operator="equal">
      <formula>0</formula>
    </cfRule>
  </conditionalFormatting>
  <conditionalFormatting sqref="H109">
    <cfRule type="cellIs" dxfId="262" priority="7" stopIfTrue="1" operator="equal">
      <formula>0</formula>
    </cfRule>
  </conditionalFormatting>
  <hyperlinks>
    <hyperlink ref="C4" location="'Recap Sheet'!B1" tooltip="Click here to return to recap sheet" display="Return to Recap Sheet" xr:uid="{00000000-0004-0000-0E00-000000000000}"/>
  </hyperlinks>
  <pageMargins left="0.25" right="0.25" top="0.75" bottom="0.75" header="0.3" footer="0.3"/>
  <pageSetup paperSize="5" scale="64" fitToHeight="0" orientation="landscape" useFirstPageNumber="1" r:id="rId4"/>
  <headerFooter scaleWithDoc="0"/>
  <rowBreaks count="1" manualBreakCount="1">
    <brk id="42" max="16383" man="1"/>
  </rowBreaks>
  <drawing r:id="rId5"/>
  <legacyDrawing r:id="rId6"/>
  <mc:AlternateContent xmlns:mc="http://schemas.openxmlformats.org/markup-compatibility/2006">
    <mc:Choice Requires="x14">
      <controls>
        <mc:AlternateContent xmlns:mc="http://schemas.openxmlformats.org/markup-compatibility/2006">
          <mc:Choice Requires="x14">
            <control shapeId="22538" r:id="rId7" name="Button 10">
              <controlPr defaultSize="0" print="0" autoFill="0" autoPict="0" macro="[0]!VersatileDisplayWorksheetPopup">
                <anchor moveWithCells="1">
                  <from>
                    <xdr:col>12</xdr:col>
                    <xdr:colOff>628650</xdr:colOff>
                    <xdr:row>0</xdr:row>
                    <xdr:rowOff>171450</xdr:rowOff>
                  </from>
                  <to>
                    <xdr:col>14</xdr:col>
                    <xdr:colOff>142875</xdr:colOff>
                    <xdr:row>2</xdr:row>
                    <xdr:rowOff>28575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tabColor theme="7" tint="0.39997558519241921"/>
  </sheetPr>
  <dimension ref="A1:Y69"/>
  <sheetViews>
    <sheetView zoomScale="110" zoomScaleNormal="110" workbookViewId="0">
      <pane ySplit="10" topLeftCell="A44" activePane="bottomLeft" state="frozen"/>
      <selection activeCell="N78" sqref="N78"/>
      <selection pane="bottomLeft" activeCell="V63" sqref="V63"/>
    </sheetView>
  </sheetViews>
  <sheetFormatPr defaultColWidth="11.42578125" defaultRowHeight="12.75"/>
  <cols>
    <col min="1" max="1" width="7.28515625" style="55" customWidth="1"/>
    <col min="2" max="2" width="49.7109375" style="55" customWidth="1"/>
    <col min="3" max="3" width="11.85546875" style="37" customWidth="1"/>
    <col min="4" max="4" width="5.5703125" style="55" customWidth="1"/>
    <col min="5" max="5" width="10.7109375" style="55" customWidth="1"/>
    <col min="6" max="6" width="6.7109375" style="55" customWidth="1"/>
    <col min="7" max="7" width="5.5703125" style="55" customWidth="1"/>
    <col min="8" max="8" width="10.7109375" style="55" customWidth="1"/>
    <col min="9" max="9" width="6.7109375" style="55" customWidth="1"/>
    <col min="10" max="10" width="5.5703125" style="55" customWidth="1"/>
    <col min="11" max="11" width="10.7109375" style="55" customWidth="1"/>
    <col min="12" max="12" width="7.7109375" style="37" customWidth="1"/>
    <col min="13" max="13" width="8.28515625" style="37" customWidth="1"/>
    <col min="14" max="14" width="5.7109375" style="144" customWidth="1"/>
    <col min="15" max="15" width="6.42578125" style="74" customWidth="1"/>
    <col min="16" max="16" width="6.42578125" style="37" customWidth="1"/>
    <col min="17" max="17" width="3.28515625" style="55" customWidth="1"/>
    <col min="18" max="18" width="6.7109375" style="76" customWidth="1"/>
    <col min="19" max="19" width="7.28515625" style="30" customWidth="1"/>
    <col min="20" max="20" width="9.7109375" style="38" customWidth="1"/>
    <col min="21" max="21" width="7.140625" style="39" customWidth="1"/>
    <col min="22" max="22" width="16.5703125" style="7" customWidth="1"/>
    <col min="23" max="263" width="11.42578125" style="55"/>
    <col min="264" max="264" width="3.85546875" style="55" customWidth="1"/>
    <col min="265" max="265" width="49.7109375" style="55" customWidth="1"/>
    <col min="266" max="266" width="29.42578125" style="55" customWidth="1"/>
    <col min="267" max="267" width="6.28515625" style="55" customWidth="1"/>
    <col min="268" max="268" width="4.28515625" style="55" customWidth="1"/>
    <col min="269" max="269" width="6.42578125" style="55" customWidth="1"/>
    <col min="270" max="270" width="3.28515625" style="55" customWidth="1"/>
    <col min="271" max="271" width="6" style="55" customWidth="1"/>
    <col min="272" max="272" width="5.7109375" style="55" bestFit="1" customWidth="1"/>
    <col min="273" max="273" width="7" style="55" customWidth="1"/>
    <col min="274" max="274" width="5.42578125" style="55" customWidth="1"/>
    <col min="275" max="275" width="5" style="55" customWidth="1"/>
    <col min="276" max="276" width="6" style="55" bestFit="1" customWidth="1"/>
    <col min="277" max="277" width="6.140625" style="55" customWidth="1"/>
    <col min="278" max="278" width="16.5703125" style="55" customWidth="1"/>
    <col min="279" max="519" width="11.42578125" style="55"/>
    <col min="520" max="520" width="3.85546875" style="55" customWidth="1"/>
    <col min="521" max="521" width="49.7109375" style="55" customWidth="1"/>
    <col min="522" max="522" width="29.42578125" style="55" customWidth="1"/>
    <col min="523" max="523" width="6.28515625" style="55" customWidth="1"/>
    <col min="524" max="524" width="4.28515625" style="55" customWidth="1"/>
    <col min="525" max="525" width="6.42578125" style="55" customWidth="1"/>
    <col min="526" max="526" width="3.28515625" style="55" customWidth="1"/>
    <col min="527" max="527" width="6" style="55" customWidth="1"/>
    <col min="528" max="528" width="5.7109375" style="55" bestFit="1" customWidth="1"/>
    <col min="529" max="529" width="7" style="55" customWidth="1"/>
    <col min="530" max="530" width="5.42578125" style="55" customWidth="1"/>
    <col min="531" max="531" width="5" style="55" customWidth="1"/>
    <col min="532" max="532" width="6" style="55" bestFit="1" customWidth="1"/>
    <col min="533" max="533" width="6.140625" style="55" customWidth="1"/>
    <col min="534" max="534" width="16.5703125" style="55" customWidth="1"/>
    <col min="535" max="775" width="11.42578125" style="55"/>
    <col min="776" max="776" width="3.85546875" style="55" customWidth="1"/>
    <col min="777" max="777" width="49.7109375" style="55" customWidth="1"/>
    <col min="778" max="778" width="29.42578125" style="55" customWidth="1"/>
    <col min="779" max="779" width="6.28515625" style="55" customWidth="1"/>
    <col min="780" max="780" width="4.28515625" style="55" customWidth="1"/>
    <col min="781" max="781" width="6.42578125" style="55" customWidth="1"/>
    <col min="782" max="782" width="3.28515625" style="55" customWidth="1"/>
    <col min="783" max="783" width="6" style="55" customWidth="1"/>
    <col min="784" max="784" width="5.7109375" style="55" bestFit="1" customWidth="1"/>
    <col min="785" max="785" width="7" style="55" customWidth="1"/>
    <col min="786" max="786" width="5.42578125" style="55" customWidth="1"/>
    <col min="787" max="787" width="5" style="55" customWidth="1"/>
    <col min="788" max="788" width="6" style="55" bestFit="1" customWidth="1"/>
    <col min="789" max="789" width="6.140625" style="55" customWidth="1"/>
    <col min="790" max="790" width="16.5703125" style="55" customWidth="1"/>
    <col min="791" max="1031" width="11.42578125" style="55"/>
    <col min="1032" max="1032" width="3.85546875" style="55" customWidth="1"/>
    <col min="1033" max="1033" width="49.7109375" style="55" customWidth="1"/>
    <col min="1034" max="1034" width="29.42578125" style="55" customWidth="1"/>
    <col min="1035" max="1035" width="6.28515625" style="55" customWidth="1"/>
    <col min="1036" max="1036" width="4.28515625" style="55" customWidth="1"/>
    <col min="1037" max="1037" width="6.42578125" style="55" customWidth="1"/>
    <col min="1038" max="1038" width="3.28515625" style="55" customWidth="1"/>
    <col min="1039" max="1039" width="6" style="55" customWidth="1"/>
    <col min="1040" max="1040" width="5.7109375" style="55" bestFit="1" customWidth="1"/>
    <col min="1041" max="1041" width="7" style="55" customWidth="1"/>
    <col min="1042" max="1042" width="5.42578125" style="55" customWidth="1"/>
    <col min="1043" max="1043" width="5" style="55" customWidth="1"/>
    <col min="1044" max="1044" width="6" style="55" bestFit="1" customWidth="1"/>
    <col min="1045" max="1045" width="6.140625" style="55" customWidth="1"/>
    <col min="1046" max="1046" width="16.5703125" style="55" customWidth="1"/>
    <col min="1047" max="1287" width="11.42578125" style="55"/>
    <col min="1288" max="1288" width="3.85546875" style="55" customWidth="1"/>
    <col min="1289" max="1289" width="49.7109375" style="55" customWidth="1"/>
    <col min="1290" max="1290" width="29.42578125" style="55" customWidth="1"/>
    <col min="1291" max="1291" width="6.28515625" style="55" customWidth="1"/>
    <col min="1292" max="1292" width="4.28515625" style="55" customWidth="1"/>
    <col min="1293" max="1293" width="6.42578125" style="55" customWidth="1"/>
    <col min="1294" max="1294" width="3.28515625" style="55" customWidth="1"/>
    <col min="1295" max="1295" width="6" style="55" customWidth="1"/>
    <col min="1296" max="1296" width="5.7109375" style="55" bestFit="1" customWidth="1"/>
    <col min="1297" max="1297" width="7" style="55" customWidth="1"/>
    <col min="1298" max="1298" width="5.42578125" style="55" customWidth="1"/>
    <col min="1299" max="1299" width="5" style="55" customWidth="1"/>
    <col min="1300" max="1300" width="6" style="55" bestFit="1" customWidth="1"/>
    <col min="1301" max="1301" width="6.140625" style="55" customWidth="1"/>
    <col min="1302" max="1302" width="16.5703125" style="55" customWidth="1"/>
    <col min="1303" max="1543" width="11.42578125" style="55"/>
    <col min="1544" max="1544" width="3.85546875" style="55" customWidth="1"/>
    <col min="1545" max="1545" width="49.7109375" style="55" customWidth="1"/>
    <col min="1546" max="1546" width="29.42578125" style="55" customWidth="1"/>
    <col min="1547" max="1547" width="6.28515625" style="55" customWidth="1"/>
    <col min="1548" max="1548" width="4.28515625" style="55" customWidth="1"/>
    <col min="1549" max="1549" width="6.42578125" style="55" customWidth="1"/>
    <col min="1550" max="1550" width="3.28515625" style="55" customWidth="1"/>
    <col min="1551" max="1551" width="6" style="55" customWidth="1"/>
    <col min="1552" max="1552" width="5.7109375" style="55" bestFit="1" customWidth="1"/>
    <col min="1553" max="1553" width="7" style="55" customWidth="1"/>
    <col min="1554" max="1554" width="5.42578125" style="55" customWidth="1"/>
    <col min="1555" max="1555" width="5" style="55" customWidth="1"/>
    <col min="1556" max="1556" width="6" style="55" bestFit="1" customWidth="1"/>
    <col min="1557" max="1557" width="6.140625" style="55" customWidth="1"/>
    <col min="1558" max="1558" width="16.5703125" style="55" customWidth="1"/>
    <col min="1559" max="1799" width="11.42578125" style="55"/>
    <col min="1800" max="1800" width="3.85546875" style="55" customWidth="1"/>
    <col min="1801" max="1801" width="49.7109375" style="55" customWidth="1"/>
    <col min="1802" max="1802" width="29.42578125" style="55" customWidth="1"/>
    <col min="1803" max="1803" width="6.28515625" style="55" customWidth="1"/>
    <col min="1804" max="1804" width="4.28515625" style="55" customWidth="1"/>
    <col min="1805" max="1805" width="6.42578125" style="55" customWidth="1"/>
    <col min="1806" max="1806" width="3.28515625" style="55" customWidth="1"/>
    <col min="1807" max="1807" width="6" style="55" customWidth="1"/>
    <col min="1808" max="1808" width="5.7109375" style="55" bestFit="1" customWidth="1"/>
    <col min="1809" max="1809" width="7" style="55" customWidth="1"/>
    <col min="1810" max="1810" width="5.42578125" style="55" customWidth="1"/>
    <col min="1811" max="1811" width="5" style="55" customWidth="1"/>
    <col min="1812" max="1812" width="6" style="55" bestFit="1" customWidth="1"/>
    <col min="1813" max="1813" width="6.140625" style="55" customWidth="1"/>
    <col min="1814" max="1814" width="16.5703125" style="55" customWidth="1"/>
    <col min="1815" max="2055" width="11.42578125" style="55"/>
    <col min="2056" max="2056" width="3.85546875" style="55" customWidth="1"/>
    <col min="2057" max="2057" width="49.7109375" style="55" customWidth="1"/>
    <col min="2058" max="2058" width="29.42578125" style="55" customWidth="1"/>
    <col min="2059" max="2059" width="6.28515625" style="55" customWidth="1"/>
    <col min="2060" max="2060" width="4.28515625" style="55" customWidth="1"/>
    <col min="2061" max="2061" width="6.42578125" style="55" customWidth="1"/>
    <col min="2062" max="2062" width="3.28515625" style="55" customWidth="1"/>
    <col min="2063" max="2063" width="6" style="55" customWidth="1"/>
    <col min="2064" max="2064" width="5.7109375" style="55" bestFit="1" customWidth="1"/>
    <col min="2065" max="2065" width="7" style="55" customWidth="1"/>
    <col min="2066" max="2066" width="5.42578125" style="55" customWidth="1"/>
    <col min="2067" max="2067" width="5" style="55" customWidth="1"/>
    <col min="2068" max="2068" width="6" style="55" bestFit="1" customWidth="1"/>
    <col min="2069" max="2069" width="6.140625" style="55" customWidth="1"/>
    <col min="2070" max="2070" width="16.5703125" style="55" customWidth="1"/>
    <col min="2071" max="2311" width="11.42578125" style="55"/>
    <col min="2312" max="2312" width="3.85546875" style="55" customWidth="1"/>
    <col min="2313" max="2313" width="49.7109375" style="55" customWidth="1"/>
    <col min="2314" max="2314" width="29.42578125" style="55" customWidth="1"/>
    <col min="2315" max="2315" width="6.28515625" style="55" customWidth="1"/>
    <col min="2316" max="2316" width="4.28515625" style="55" customWidth="1"/>
    <col min="2317" max="2317" width="6.42578125" style="55" customWidth="1"/>
    <col min="2318" max="2318" width="3.28515625" style="55" customWidth="1"/>
    <col min="2319" max="2319" width="6" style="55" customWidth="1"/>
    <col min="2320" max="2320" width="5.7109375" style="55" bestFit="1" customWidth="1"/>
    <col min="2321" max="2321" width="7" style="55" customWidth="1"/>
    <col min="2322" max="2322" width="5.42578125" style="55" customWidth="1"/>
    <col min="2323" max="2323" width="5" style="55" customWidth="1"/>
    <col min="2324" max="2324" width="6" style="55" bestFit="1" customWidth="1"/>
    <col min="2325" max="2325" width="6.140625" style="55" customWidth="1"/>
    <col min="2326" max="2326" width="16.5703125" style="55" customWidth="1"/>
    <col min="2327" max="2567" width="11.42578125" style="55"/>
    <col min="2568" max="2568" width="3.85546875" style="55" customWidth="1"/>
    <col min="2569" max="2569" width="49.7109375" style="55" customWidth="1"/>
    <col min="2570" max="2570" width="29.42578125" style="55" customWidth="1"/>
    <col min="2571" max="2571" width="6.28515625" style="55" customWidth="1"/>
    <col min="2572" max="2572" width="4.28515625" style="55" customWidth="1"/>
    <col min="2573" max="2573" width="6.42578125" style="55" customWidth="1"/>
    <col min="2574" max="2574" width="3.28515625" style="55" customWidth="1"/>
    <col min="2575" max="2575" width="6" style="55" customWidth="1"/>
    <col min="2576" max="2576" width="5.7109375" style="55" bestFit="1" customWidth="1"/>
    <col min="2577" max="2577" width="7" style="55" customWidth="1"/>
    <col min="2578" max="2578" width="5.42578125" style="55" customWidth="1"/>
    <col min="2579" max="2579" width="5" style="55" customWidth="1"/>
    <col min="2580" max="2580" width="6" style="55" bestFit="1" customWidth="1"/>
    <col min="2581" max="2581" width="6.140625" style="55" customWidth="1"/>
    <col min="2582" max="2582" width="16.5703125" style="55" customWidth="1"/>
    <col min="2583" max="2823" width="11.42578125" style="55"/>
    <col min="2824" max="2824" width="3.85546875" style="55" customWidth="1"/>
    <col min="2825" max="2825" width="49.7109375" style="55" customWidth="1"/>
    <col min="2826" max="2826" width="29.42578125" style="55" customWidth="1"/>
    <col min="2827" max="2827" width="6.28515625" style="55" customWidth="1"/>
    <col min="2828" max="2828" width="4.28515625" style="55" customWidth="1"/>
    <col min="2829" max="2829" width="6.42578125" style="55" customWidth="1"/>
    <col min="2830" max="2830" width="3.28515625" style="55" customWidth="1"/>
    <col min="2831" max="2831" width="6" style="55" customWidth="1"/>
    <col min="2832" max="2832" width="5.7109375" style="55" bestFit="1" customWidth="1"/>
    <col min="2833" max="2833" width="7" style="55" customWidth="1"/>
    <col min="2834" max="2834" width="5.42578125" style="55" customWidth="1"/>
    <col min="2835" max="2835" width="5" style="55" customWidth="1"/>
    <col min="2836" max="2836" width="6" style="55" bestFit="1" customWidth="1"/>
    <col min="2837" max="2837" width="6.140625" style="55" customWidth="1"/>
    <col min="2838" max="2838" width="16.5703125" style="55" customWidth="1"/>
    <col min="2839" max="3079" width="11.42578125" style="55"/>
    <col min="3080" max="3080" width="3.85546875" style="55" customWidth="1"/>
    <col min="3081" max="3081" width="49.7109375" style="55" customWidth="1"/>
    <col min="3082" max="3082" width="29.42578125" style="55" customWidth="1"/>
    <col min="3083" max="3083" width="6.28515625" style="55" customWidth="1"/>
    <col min="3084" max="3084" width="4.28515625" style="55" customWidth="1"/>
    <col min="3085" max="3085" width="6.42578125" style="55" customWidth="1"/>
    <col min="3086" max="3086" width="3.28515625" style="55" customWidth="1"/>
    <col min="3087" max="3087" width="6" style="55" customWidth="1"/>
    <col min="3088" max="3088" width="5.7109375" style="55" bestFit="1" customWidth="1"/>
    <col min="3089" max="3089" width="7" style="55" customWidth="1"/>
    <col min="3090" max="3090" width="5.42578125" style="55" customWidth="1"/>
    <col min="3091" max="3091" width="5" style="55" customWidth="1"/>
    <col min="3092" max="3092" width="6" style="55" bestFit="1" customWidth="1"/>
    <col min="3093" max="3093" width="6.140625" style="55" customWidth="1"/>
    <col min="3094" max="3094" width="16.5703125" style="55" customWidth="1"/>
    <col min="3095" max="3335" width="11.42578125" style="55"/>
    <col min="3336" max="3336" width="3.85546875" style="55" customWidth="1"/>
    <col min="3337" max="3337" width="49.7109375" style="55" customWidth="1"/>
    <col min="3338" max="3338" width="29.42578125" style="55" customWidth="1"/>
    <col min="3339" max="3339" width="6.28515625" style="55" customWidth="1"/>
    <col min="3340" max="3340" width="4.28515625" style="55" customWidth="1"/>
    <col min="3341" max="3341" width="6.42578125" style="55" customWidth="1"/>
    <col min="3342" max="3342" width="3.28515625" style="55" customWidth="1"/>
    <col min="3343" max="3343" width="6" style="55" customWidth="1"/>
    <col min="3344" max="3344" width="5.7109375" style="55" bestFit="1" customWidth="1"/>
    <col min="3345" max="3345" width="7" style="55" customWidth="1"/>
    <col min="3346" max="3346" width="5.42578125" style="55" customWidth="1"/>
    <col min="3347" max="3347" width="5" style="55" customWidth="1"/>
    <col min="3348" max="3348" width="6" style="55" bestFit="1" customWidth="1"/>
    <col min="3349" max="3349" width="6.140625" style="55" customWidth="1"/>
    <col min="3350" max="3350" width="16.5703125" style="55" customWidth="1"/>
    <col min="3351" max="3591" width="11.42578125" style="55"/>
    <col min="3592" max="3592" width="3.85546875" style="55" customWidth="1"/>
    <col min="3593" max="3593" width="49.7109375" style="55" customWidth="1"/>
    <col min="3594" max="3594" width="29.42578125" style="55" customWidth="1"/>
    <col min="3595" max="3595" width="6.28515625" style="55" customWidth="1"/>
    <col min="3596" max="3596" width="4.28515625" style="55" customWidth="1"/>
    <col min="3597" max="3597" width="6.42578125" style="55" customWidth="1"/>
    <col min="3598" max="3598" width="3.28515625" style="55" customWidth="1"/>
    <col min="3599" max="3599" width="6" style="55" customWidth="1"/>
    <col min="3600" max="3600" width="5.7109375" style="55" bestFit="1" customWidth="1"/>
    <col min="3601" max="3601" width="7" style="55" customWidth="1"/>
    <col min="3602" max="3602" width="5.42578125" style="55" customWidth="1"/>
    <col min="3603" max="3603" width="5" style="55" customWidth="1"/>
    <col min="3604" max="3604" width="6" style="55" bestFit="1" customWidth="1"/>
    <col min="3605" max="3605" width="6.140625" style="55" customWidth="1"/>
    <col min="3606" max="3606" width="16.5703125" style="55" customWidth="1"/>
    <col min="3607" max="3847" width="11.42578125" style="55"/>
    <col min="3848" max="3848" width="3.85546875" style="55" customWidth="1"/>
    <col min="3849" max="3849" width="49.7109375" style="55" customWidth="1"/>
    <col min="3850" max="3850" width="29.42578125" style="55" customWidth="1"/>
    <col min="3851" max="3851" width="6.28515625" style="55" customWidth="1"/>
    <col min="3852" max="3852" width="4.28515625" style="55" customWidth="1"/>
    <col min="3853" max="3853" width="6.42578125" style="55" customWidth="1"/>
    <col min="3854" max="3854" width="3.28515625" style="55" customWidth="1"/>
    <col min="3855" max="3855" width="6" style="55" customWidth="1"/>
    <col min="3856" max="3856" width="5.7109375" style="55" bestFit="1" customWidth="1"/>
    <col min="3857" max="3857" width="7" style="55" customWidth="1"/>
    <col min="3858" max="3858" width="5.42578125" style="55" customWidth="1"/>
    <col min="3859" max="3859" width="5" style="55" customWidth="1"/>
    <col min="3860" max="3860" width="6" style="55" bestFit="1" customWidth="1"/>
    <col min="3861" max="3861" width="6.140625" style="55" customWidth="1"/>
    <col min="3862" max="3862" width="16.5703125" style="55" customWidth="1"/>
    <col min="3863" max="4103" width="11.42578125" style="55"/>
    <col min="4104" max="4104" width="3.85546875" style="55" customWidth="1"/>
    <col min="4105" max="4105" width="49.7109375" style="55" customWidth="1"/>
    <col min="4106" max="4106" width="29.42578125" style="55" customWidth="1"/>
    <col min="4107" max="4107" width="6.28515625" style="55" customWidth="1"/>
    <col min="4108" max="4108" width="4.28515625" style="55" customWidth="1"/>
    <col min="4109" max="4109" width="6.42578125" style="55" customWidth="1"/>
    <col min="4110" max="4110" width="3.28515625" style="55" customWidth="1"/>
    <col min="4111" max="4111" width="6" style="55" customWidth="1"/>
    <col min="4112" max="4112" width="5.7109375" style="55" bestFit="1" customWidth="1"/>
    <col min="4113" max="4113" width="7" style="55" customWidth="1"/>
    <col min="4114" max="4114" width="5.42578125" style="55" customWidth="1"/>
    <col min="4115" max="4115" width="5" style="55" customWidth="1"/>
    <col min="4116" max="4116" width="6" style="55" bestFit="1" customWidth="1"/>
    <col min="4117" max="4117" width="6.140625" style="55" customWidth="1"/>
    <col min="4118" max="4118" width="16.5703125" style="55" customWidth="1"/>
    <col min="4119" max="4359" width="11.42578125" style="55"/>
    <col min="4360" max="4360" width="3.85546875" style="55" customWidth="1"/>
    <col min="4361" max="4361" width="49.7109375" style="55" customWidth="1"/>
    <col min="4362" max="4362" width="29.42578125" style="55" customWidth="1"/>
    <col min="4363" max="4363" width="6.28515625" style="55" customWidth="1"/>
    <col min="4364" max="4364" width="4.28515625" style="55" customWidth="1"/>
    <col min="4365" max="4365" width="6.42578125" style="55" customWidth="1"/>
    <col min="4366" max="4366" width="3.28515625" style="55" customWidth="1"/>
    <col min="4367" max="4367" width="6" style="55" customWidth="1"/>
    <col min="4368" max="4368" width="5.7109375" style="55" bestFit="1" customWidth="1"/>
    <col min="4369" max="4369" width="7" style="55" customWidth="1"/>
    <col min="4370" max="4370" width="5.42578125" style="55" customWidth="1"/>
    <col min="4371" max="4371" width="5" style="55" customWidth="1"/>
    <col min="4372" max="4372" width="6" style="55" bestFit="1" customWidth="1"/>
    <col min="4373" max="4373" width="6.140625" style="55" customWidth="1"/>
    <col min="4374" max="4374" width="16.5703125" style="55" customWidth="1"/>
    <col min="4375" max="4615" width="11.42578125" style="55"/>
    <col min="4616" max="4616" width="3.85546875" style="55" customWidth="1"/>
    <col min="4617" max="4617" width="49.7109375" style="55" customWidth="1"/>
    <col min="4618" max="4618" width="29.42578125" style="55" customWidth="1"/>
    <col min="4619" max="4619" width="6.28515625" style="55" customWidth="1"/>
    <col min="4620" max="4620" width="4.28515625" style="55" customWidth="1"/>
    <col min="4621" max="4621" width="6.42578125" style="55" customWidth="1"/>
    <col min="4622" max="4622" width="3.28515625" style="55" customWidth="1"/>
    <col min="4623" max="4623" width="6" style="55" customWidth="1"/>
    <col min="4624" max="4624" width="5.7109375" style="55" bestFit="1" customWidth="1"/>
    <col min="4625" max="4625" width="7" style="55" customWidth="1"/>
    <col min="4626" max="4626" width="5.42578125" style="55" customWidth="1"/>
    <col min="4627" max="4627" width="5" style="55" customWidth="1"/>
    <col min="4628" max="4628" width="6" style="55" bestFit="1" customWidth="1"/>
    <col min="4629" max="4629" width="6.140625" style="55" customWidth="1"/>
    <col min="4630" max="4630" width="16.5703125" style="55" customWidth="1"/>
    <col min="4631" max="4871" width="11.42578125" style="55"/>
    <col min="4872" max="4872" width="3.85546875" style="55" customWidth="1"/>
    <col min="4873" max="4873" width="49.7109375" style="55" customWidth="1"/>
    <col min="4874" max="4874" width="29.42578125" style="55" customWidth="1"/>
    <col min="4875" max="4875" width="6.28515625" style="55" customWidth="1"/>
    <col min="4876" max="4876" width="4.28515625" style="55" customWidth="1"/>
    <col min="4877" max="4877" width="6.42578125" style="55" customWidth="1"/>
    <col min="4878" max="4878" width="3.28515625" style="55" customWidth="1"/>
    <col min="4879" max="4879" width="6" style="55" customWidth="1"/>
    <col min="4880" max="4880" width="5.7109375" style="55" bestFit="1" customWidth="1"/>
    <col min="4881" max="4881" width="7" style="55" customWidth="1"/>
    <col min="4882" max="4882" width="5.42578125" style="55" customWidth="1"/>
    <col min="4883" max="4883" width="5" style="55" customWidth="1"/>
    <col min="4884" max="4884" width="6" style="55" bestFit="1" customWidth="1"/>
    <col min="4885" max="4885" width="6.140625" style="55" customWidth="1"/>
    <col min="4886" max="4886" width="16.5703125" style="55" customWidth="1"/>
    <col min="4887" max="5127" width="11.42578125" style="55"/>
    <col min="5128" max="5128" width="3.85546875" style="55" customWidth="1"/>
    <col min="5129" max="5129" width="49.7109375" style="55" customWidth="1"/>
    <col min="5130" max="5130" width="29.42578125" style="55" customWidth="1"/>
    <col min="5131" max="5131" width="6.28515625" style="55" customWidth="1"/>
    <col min="5132" max="5132" width="4.28515625" style="55" customWidth="1"/>
    <col min="5133" max="5133" width="6.42578125" style="55" customWidth="1"/>
    <col min="5134" max="5134" width="3.28515625" style="55" customWidth="1"/>
    <col min="5135" max="5135" width="6" style="55" customWidth="1"/>
    <col min="5136" max="5136" width="5.7109375" style="55" bestFit="1" customWidth="1"/>
    <col min="5137" max="5137" width="7" style="55" customWidth="1"/>
    <col min="5138" max="5138" width="5.42578125" style="55" customWidth="1"/>
    <col min="5139" max="5139" width="5" style="55" customWidth="1"/>
    <col min="5140" max="5140" width="6" style="55" bestFit="1" customWidth="1"/>
    <col min="5141" max="5141" width="6.140625" style="55" customWidth="1"/>
    <col min="5142" max="5142" width="16.5703125" style="55" customWidth="1"/>
    <col min="5143" max="5383" width="11.42578125" style="55"/>
    <col min="5384" max="5384" width="3.85546875" style="55" customWidth="1"/>
    <col min="5385" max="5385" width="49.7109375" style="55" customWidth="1"/>
    <col min="5386" max="5386" width="29.42578125" style="55" customWidth="1"/>
    <col min="5387" max="5387" width="6.28515625" style="55" customWidth="1"/>
    <col min="5388" max="5388" width="4.28515625" style="55" customWidth="1"/>
    <col min="5389" max="5389" width="6.42578125" style="55" customWidth="1"/>
    <col min="5390" max="5390" width="3.28515625" style="55" customWidth="1"/>
    <col min="5391" max="5391" width="6" style="55" customWidth="1"/>
    <col min="5392" max="5392" width="5.7109375" style="55" bestFit="1" customWidth="1"/>
    <col min="5393" max="5393" width="7" style="55" customWidth="1"/>
    <col min="5394" max="5394" width="5.42578125" style="55" customWidth="1"/>
    <col min="5395" max="5395" width="5" style="55" customWidth="1"/>
    <col min="5396" max="5396" width="6" style="55" bestFit="1" customWidth="1"/>
    <col min="5397" max="5397" width="6.140625" style="55" customWidth="1"/>
    <col min="5398" max="5398" width="16.5703125" style="55" customWidth="1"/>
    <col min="5399" max="5639" width="11.42578125" style="55"/>
    <col min="5640" max="5640" width="3.85546875" style="55" customWidth="1"/>
    <col min="5641" max="5641" width="49.7109375" style="55" customWidth="1"/>
    <col min="5642" max="5642" width="29.42578125" style="55" customWidth="1"/>
    <col min="5643" max="5643" width="6.28515625" style="55" customWidth="1"/>
    <col min="5644" max="5644" width="4.28515625" style="55" customWidth="1"/>
    <col min="5645" max="5645" width="6.42578125" style="55" customWidth="1"/>
    <col min="5646" max="5646" width="3.28515625" style="55" customWidth="1"/>
    <col min="5647" max="5647" width="6" style="55" customWidth="1"/>
    <col min="5648" max="5648" width="5.7109375" style="55" bestFit="1" customWidth="1"/>
    <col min="5649" max="5649" width="7" style="55" customWidth="1"/>
    <col min="5650" max="5650" width="5.42578125" style="55" customWidth="1"/>
    <col min="5651" max="5651" width="5" style="55" customWidth="1"/>
    <col min="5652" max="5652" width="6" style="55" bestFit="1" customWidth="1"/>
    <col min="5653" max="5653" width="6.140625" style="55" customWidth="1"/>
    <col min="5654" max="5654" width="16.5703125" style="55" customWidth="1"/>
    <col min="5655" max="5895" width="11.42578125" style="55"/>
    <col min="5896" max="5896" width="3.85546875" style="55" customWidth="1"/>
    <col min="5897" max="5897" width="49.7109375" style="55" customWidth="1"/>
    <col min="5898" max="5898" width="29.42578125" style="55" customWidth="1"/>
    <col min="5899" max="5899" width="6.28515625" style="55" customWidth="1"/>
    <col min="5900" max="5900" width="4.28515625" style="55" customWidth="1"/>
    <col min="5901" max="5901" width="6.42578125" style="55" customWidth="1"/>
    <col min="5902" max="5902" width="3.28515625" style="55" customWidth="1"/>
    <col min="5903" max="5903" width="6" style="55" customWidth="1"/>
    <col min="5904" max="5904" width="5.7109375" style="55" bestFit="1" customWidth="1"/>
    <col min="5905" max="5905" width="7" style="55" customWidth="1"/>
    <col min="5906" max="5906" width="5.42578125" style="55" customWidth="1"/>
    <col min="5907" max="5907" width="5" style="55" customWidth="1"/>
    <col min="5908" max="5908" width="6" style="55" bestFit="1" customWidth="1"/>
    <col min="5909" max="5909" width="6.140625" style="55" customWidth="1"/>
    <col min="5910" max="5910" width="16.5703125" style="55" customWidth="1"/>
    <col min="5911" max="6151" width="11.42578125" style="55"/>
    <col min="6152" max="6152" width="3.85546875" style="55" customWidth="1"/>
    <col min="6153" max="6153" width="49.7109375" style="55" customWidth="1"/>
    <col min="6154" max="6154" width="29.42578125" style="55" customWidth="1"/>
    <col min="6155" max="6155" width="6.28515625" style="55" customWidth="1"/>
    <col min="6156" max="6156" width="4.28515625" style="55" customWidth="1"/>
    <col min="6157" max="6157" width="6.42578125" style="55" customWidth="1"/>
    <col min="6158" max="6158" width="3.28515625" style="55" customWidth="1"/>
    <col min="6159" max="6159" width="6" style="55" customWidth="1"/>
    <col min="6160" max="6160" width="5.7109375" style="55" bestFit="1" customWidth="1"/>
    <col min="6161" max="6161" width="7" style="55" customWidth="1"/>
    <col min="6162" max="6162" width="5.42578125" style="55" customWidth="1"/>
    <col min="6163" max="6163" width="5" style="55" customWidth="1"/>
    <col min="6164" max="6164" width="6" style="55" bestFit="1" customWidth="1"/>
    <col min="6165" max="6165" width="6.140625" style="55" customWidth="1"/>
    <col min="6166" max="6166" width="16.5703125" style="55" customWidth="1"/>
    <col min="6167" max="6407" width="11.42578125" style="55"/>
    <col min="6408" max="6408" width="3.85546875" style="55" customWidth="1"/>
    <col min="6409" max="6409" width="49.7109375" style="55" customWidth="1"/>
    <col min="6410" max="6410" width="29.42578125" style="55" customWidth="1"/>
    <col min="6411" max="6411" width="6.28515625" style="55" customWidth="1"/>
    <col min="6412" max="6412" width="4.28515625" style="55" customWidth="1"/>
    <col min="6413" max="6413" width="6.42578125" style="55" customWidth="1"/>
    <col min="6414" max="6414" width="3.28515625" style="55" customWidth="1"/>
    <col min="6415" max="6415" width="6" style="55" customWidth="1"/>
    <col min="6416" max="6416" width="5.7109375" style="55" bestFit="1" customWidth="1"/>
    <col min="6417" max="6417" width="7" style="55" customWidth="1"/>
    <col min="6418" max="6418" width="5.42578125" style="55" customWidth="1"/>
    <col min="6419" max="6419" width="5" style="55" customWidth="1"/>
    <col min="6420" max="6420" width="6" style="55" bestFit="1" customWidth="1"/>
    <col min="6421" max="6421" width="6.140625" style="55" customWidth="1"/>
    <col min="6422" max="6422" width="16.5703125" style="55" customWidth="1"/>
    <col min="6423" max="6663" width="11.42578125" style="55"/>
    <col min="6664" max="6664" width="3.85546875" style="55" customWidth="1"/>
    <col min="6665" max="6665" width="49.7109375" style="55" customWidth="1"/>
    <col min="6666" max="6666" width="29.42578125" style="55" customWidth="1"/>
    <col min="6667" max="6667" width="6.28515625" style="55" customWidth="1"/>
    <col min="6668" max="6668" width="4.28515625" style="55" customWidth="1"/>
    <col min="6669" max="6669" width="6.42578125" style="55" customWidth="1"/>
    <col min="6670" max="6670" width="3.28515625" style="55" customWidth="1"/>
    <col min="6671" max="6671" width="6" style="55" customWidth="1"/>
    <col min="6672" max="6672" width="5.7109375" style="55" bestFit="1" customWidth="1"/>
    <col min="6673" max="6673" width="7" style="55" customWidth="1"/>
    <col min="6674" max="6674" width="5.42578125" style="55" customWidth="1"/>
    <col min="6675" max="6675" width="5" style="55" customWidth="1"/>
    <col min="6676" max="6676" width="6" style="55" bestFit="1" customWidth="1"/>
    <col min="6677" max="6677" width="6.140625" style="55" customWidth="1"/>
    <col min="6678" max="6678" width="16.5703125" style="55" customWidth="1"/>
    <col min="6679" max="6919" width="11.42578125" style="55"/>
    <col min="6920" max="6920" width="3.85546875" style="55" customWidth="1"/>
    <col min="6921" max="6921" width="49.7109375" style="55" customWidth="1"/>
    <col min="6922" max="6922" width="29.42578125" style="55" customWidth="1"/>
    <col min="6923" max="6923" width="6.28515625" style="55" customWidth="1"/>
    <col min="6924" max="6924" width="4.28515625" style="55" customWidth="1"/>
    <col min="6925" max="6925" width="6.42578125" style="55" customWidth="1"/>
    <col min="6926" max="6926" width="3.28515625" style="55" customWidth="1"/>
    <col min="6927" max="6927" width="6" style="55" customWidth="1"/>
    <col min="6928" max="6928" width="5.7109375" style="55" bestFit="1" customWidth="1"/>
    <col min="6929" max="6929" width="7" style="55" customWidth="1"/>
    <col min="6930" max="6930" width="5.42578125" style="55" customWidth="1"/>
    <col min="6931" max="6931" width="5" style="55" customWidth="1"/>
    <col min="6932" max="6932" width="6" style="55" bestFit="1" customWidth="1"/>
    <col min="6933" max="6933" width="6.140625" style="55" customWidth="1"/>
    <col min="6934" max="6934" width="16.5703125" style="55" customWidth="1"/>
    <col min="6935" max="7175" width="11.42578125" style="55"/>
    <col min="7176" max="7176" width="3.85546875" style="55" customWidth="1"/>
    <col min="7177" max="7177" width="49.7109375" style="55" customWidth="1"/>
    <col min="7178" max="7178" width="29.42578125" style="55" customWidth="1"/>
    <col min="7179" max="7179" width="6.28515625" style="55" customWidth="1"/>
    <col min="7180" max="7180" width="4.28515625" style="55" customWidth="1"/>
    <col min="7181" max="7181" width="6.42578125" style="55" customWidth="1"/>
    <col min="7182" max="7182" width="3.28515625" style="55" customWidth="1"/>
    <col min="7183" max="7183" width="6" style="55" customWidth="1"/>
    <col min="7184" max="7184" width="5.7109375" style="55" bestFit="1" customWidth="1"/>
    <col min="7185" max="7185" width="7" style="55" customWidth="1"/>
    <col min="7186" max="7186" width="5.42578125" style="55" customWidth="1"/>
    <col min="7187" max="7187" width="5" style="55" customWidth="1"/>
    <col min="7188" max="7188" width="6" style="55" bestFit="1" customWidth="1"/>
    <col min="7189" max="7189" width="6.140625" style="55" customWidth="1"/>
    <col min="7190" max="7190" width="16.5703125" style="55" customWidth="1"/>
    <col min="7191" max="7431" width="11.42578125" style="55"/>
    <col min="7432" max="7432" width="3.85546875" style="55" customWidth="1"/>
    <col min="7433" max="7433" width="49.7109375" style="55" customWidth="1"/>
    <col min="7434" max="7434" width="29.42578125" style="55" customWidth="1"/>
    <col min="7435" max="7435" width="6.28515625" style="55" customWidth="1"/>
    <col min="7436" max="7436" width="4.28515625" style="55" customWidth="1"/>
    <col min="7437" max="7437" width="6.42578125" style="55" customWidth="1"/>
    <col min="7438" max="7438" width="3.28515625" style="55" customWidth="1"/>
    <col min="7439" max="7439" width="6" style="55" customWidth="1"/>
    <col min="7440" max="7440" width="5.7109375" style="55" bestFit="1" customWidth="1"/>
    <col min="7441" max="7441" width="7" style="55" customWidth="1"/>
    <col min="7442" max="7442" width="5.42578125" style="55" customWidth="1"/>
    <col min="7443" max="7443" width="5" style="55" customWidth="1"/>
    <col min="7444" max="7444" width="6" style="55" bestFit="1" customWidth="1"/>
    <col min="7445" max="7445" width="6.140625" style="55" customWidth="1"/>
    <col min="7446" max="7446" width="16.5703125" style="55" customWidth="1"/>
    <col min="7447" max="7687" width="11.42578125" style="55"/>
    <col min="7688" max="7688" width="3.85546875" style="55" customWidth="1"/>
    <col min="7689" max="7689" width="49.7109375" style="55" customWidth="1"/>
    <col min="7690" max="7690" width="29.42578125" style="55" customWidth="1"/>
    <col min="7691" max="7691" width="6.28515625" style="55" customWidth="1"/>
    <col min="7692" max="7692" width="4.28515625" style="55" customWidth="1"/>
    <col min="7693" max="7693" width="6.42578125" style="55" customWidth="1"/>
    <col min="7694" max="7694" width="3.28515625" style="55" customWidth="1"/>
    <col min="7695" max="7695" width="6" style="55" customWidth="1"/>
    <col min="7696" max="7696" width="5.7109375" style="55" bestFit="1" customWidth="1"/>
    <col min="7697" max="7697" width="7" style="55" customWidth="1"/>
    <col min="7698" max="7698" width="5.42578125" style="55" customWidth="1"/>
    <col min="7699" max="7699" width="5" style="55" customWidth="1"/>
    <col min="7700" max="7700" width="6" style="55" bestFit="1" customWidth="1"/>
    <col min="7701" max="7701" width="6.140625" style="55" customWidth="1"/>
    <col min="7702" max="7702" width="16.5703125" style="55" customWidth="1"/>
    <col min="7703" max="7943" width="11.42578125" style="55"/>
    <col min="7944" max="7944" width="3.85546875" style="55" customWidth="1"/>
    <col min="7945" max="7945" width="49.7109375" style="55" customWidth="1"/>
    <col min="7946" max="7946" width="29.42578125" style="55" customWidth="1"/>
    <col min="7947" max="7947" width="6.28515625" style="55" customWidth="1"/>
    <col min="7948" max="7948" width="4.28515625" style="55" customWidth="1"/>
    <col min="7949" max="7949" width="6.42578125" style="55" customWidth="1"/>
    <col min="7950" max="7950" width="3.28515625" style="55" customWidth="1"/>
    <col min="7951" max="7951" width="6" style="55" customWidth="1"/>
    <col min="7952" max="7952" width="5.7109375" style="55" bestFit="1" customWidth="1"/>
    <col min="7953" max="7953" width="7" style="55" customWidth="1"/>
    <col min="7954" max="7954" width="5.42578125" style="55" customWidth="1"/>
    <col min="7955" max="7955" width="5" style="55" customWidth="1"/>
    <col min="7956" max="7956" width="6" style="55" bestFit="1" customWidth="1"/>
    <col min="7957" max="7957" width="6.140625" style="55" customWidth="1"/>
    <col min="7958" max="7958" width="16.5703125" style="55" customWidth="1"/>
    <col min="7959" max="8199" width="11.42578125" style="55"/>
    <col min="8200" max="8200" width="3.85546875" style="55" customWidth="1"/>
    <col min="8201" max="8201" width="49.7109375" style="55" customWidth="1"/>
    <col min="8202" max="8202" width="29.42578125" style="55" customWidth="1"/>
    <col min="8203" max="8203" width="6.28515625" style="55" customWidth="1"/>
    <col min="8204" max="8204" width="4.28515625" style="55" customWidth="1"/>
    <col min="8205" max="8205" width="6.42578125" style="55" customWidth="1"/>
    <col min="8206" max="8206" width="3.28515625" style="55" customWidth="1"/>
    <col min="8207" max="8207" width="6" style="55" customWidth="1"/>
    <col min="8208" max="8208" width="5.7109375" style="55" bestFit="1" customWidth="1"/>
    <col min="8209" max="8209" width="7" style="55" customWidth="1"/>
    <col min="8210" max="8210" width="5.42578125" style="55" customWidth="1"/>
    <col min="8211" max="8211" width="5" style="55" customWidth="1"/>
    <col min="8212" max="8212" width="6" style="55" bestFit="1" customWidth="1"/>
    <col min="8213" max="8213" width="6.140625" style="55" customWidth="1"/>
    <col min="8214" max="8214" width="16.5703125" style="55" customWidth="1"/>
    <col min="8215" max="8455" width="11.42578125" style="55"/>
    <col min="8456" max="8456" width="3.85546875" style="55" customWidth="1"/>
    <col min="8457" max="8457" width="49.7109375" style="55" customWidth="1"/>
    <col min="8458" max="8458" width="29.42578125" style="55" customWidth="1"/>
    <col min="8459" max="8459" width="6.28515625" style="55" customWidth="1"/>
    <col min="8460" max="8460" width="4.28515625" style="55" customWidth="1"/>
    <col min="8461" max="8461" width="6.42578125" style="55" customWidth="1"/>
    <col min="8462" max="8462" width="3.28515625" style="55" customWidth="1"/>
    <col min="8463" max="8463" width="6" style="55" customWidth="1"/>
    <col min="8464" max="8464" width="5.7109375" style="55" bestFit="1" customWidth="1"/>
    <col min="8465" max="8465" width="7" style="55" customWidth="1"/>
    <col min="8466" max="8466" width="5.42578125" style="55" customWidth="1"/>
    <col min="8467" max="8467" width="5" style="55" customWidth="1"/>
    <col min="8468" max="8468" width="6" style="55" bestFit="1" customWidth="1"/>
    <col min="8469" max="8469" width="6.140625" style="55" customWidth="1"/>
    <col min="8470" max="8470" width="16.5703125" style="55" customWidth="1"/>
    <col min="8471" max="8711" width="11.42578125" style="55"/>
    <col min="8712" max="8712" width="3.85546875" style="55" customWidth="1"/>
    <col min="8713" max="8713" width="49.7109375" style="55" customWidth="1"/>
    <col min="8714" max="8714" width="29.42578125" style="55" customWidth="1"/>
    <col min="8715" max="8715" width="6.28515625" style="55" customWidth="1"/>
    <col min="8716" max="8716" width="4.28515625" style="55" customWidth="1"/>
    <col min="8717" max="8717" width="6.42578125" style="55" customWidth="1"/>
    <col min="8718" max="8718" width="3.28515625" style="55" customWidth="1"/>
    <col min="8719" max="8719" width="6" style="55" customWidth="1"/>
    <col min="8720" max="8720" width="5.7109375" style="55" bestFit="1" customWidth="1"/>
    <col min="8721" max="8721" width="7" style="55" customWidth="1"/>
    <col min="8722" max="8722" width="5.42578125" style="55" customWidth="1"/>
    <col min="8723" max="8723" width="5" style="55" customWidth="1"/>
    <col min="8724" max="8724" width="6" style="55" bestFit="1" customWidth="1"/>
    <col min="8725" max="8725" width="6.140625" style="55" customWidth="1"/>
    <col min="8726" max="8726" width="16.5703125" style="55" customWidth="1"/>
    <col min="8727" max="8967" width="11.42578125" style="55"/>
    <col min="8968" max="8968" width="3.85546875" style="55" customWidth="1"/>
    <col min="8969" max="8969" width="49.7109375" style="55" customWidth="1"/>
    <col min="8970" max="8970" width="29.42578125" style="55" customWidth="1"/>
    <col min="8971" max="8971" width="6.28515625" style="55" customWidth="1"/>
    <col min="8972" max="8972" width="4.28515625" style="55" customWidth="1"/>
    <col min="8973" max="8973" width="6.42578125" style="55" customWidth="1"/>
    <col min="8974" max="8974" width="3.28515625" style="55" customWidth="1"/>
    <col min="8975" max="8975" width="6" style="55" customWidth="1"/>
    <col min="8976" max="8976" width="5.7109375" style="55" bestFit="1" customWidth="1"/>
    <col min="8977" max="8977" width="7" style="55" customWidth="1"/>
    <col min="8978" max="8978" width="5.42578125" style="55" customWidth="1"/>
    <col min="8979" max="8979" width="5" style="55" customWidth="1"/>
    <col min="8980" max="8980" width="6" style="55" bestFit="1" customWidth="1"/>
    <col min="8981" max="8981" width="6.140625" style="55" customWidth="1"/>
    <col min="8982" max="8982" width="16.5703125" style="55" customWidth="1"/>
    <col min="8983" max="9223" width="11.42578125" style="55"/>
    <col min="9224" max="9224" width="3.85546875" style="55" customWidth="1"/>
    <col min="9225" max="9225" width="49.7109375" style="55" customWidth="1"/>
    <col min="9226" max="9226" width="29.42578125" style="55" customWidth="1"/>
    <col min="9227" max="9227" width="6.28515625" style="55" customWidth="1"/>
    <col min="9228" max="9228" width="4.28515625" style="55" customWidth="1"/>
    <col min="9229" max="9229" width="6.42578125" style="55" customWidth="1"/>
    <col min="9230" max="9230" width="3.28515625" style="55" customWidth="1"/>
    <col min="9231" max="9231" width="6" style="55" customWidth="1"/>
    <col min="9232" max="9232" width="5.7109375" style="55" bestFit="1" customWidth="1"/>
    <col min="9233" max="9233" width="7" style="55" customWidth="1"/>
    <col min="9234" max="9234" width="5.42578125" style="55" customWidth="1"/>
    <col min="9235" max="9235" width="5" style="55" customWidth="1"/>
    <col min="9236" max="9236" width="6" style="55" bestFit="1" customWidth="1"/>
    <col min="9237" max="9237" width="6.140625" style="55" customWidth="1"/>
    <col min="9238" max="9238" width="16.5703125" style="55" customWidth="1"/>
    <col min="9239" max="9479" width="11.42578125" style="55"/>
    <col min="9480" max="9480" width="3.85546875" style="55" customWidth="1"/>
    <col min="9481" max="9481" width="49.7109375" style="55" customWidth="1"/>
    <col min="9482" max="9482" width="29.42578125" style="55" customWidth="1"/>
    <col min="9483" max="9483" width="6.28515625" style="55" customWidth="1"/>
    <col min="9484" max="9484" width="4.28515625" style="55" customWidth="1"/>
    <col min="9485" max="9485" width="6.42578125" style="55" customWidth="1"/>
    <col min="9486" max="9486" width="3.28515625" style="55" customWidth="1"/>
    <col min="9487" max="9487" width="6" style="55" customWidth="1"/>
    <col min="9488" max="9488" width="5.7109375" style="55" bestFit="1" customWidth="1"/>
    <col min="9489" max="9489" width="7" style="55" customWidth="1"/>
    <col min="9490" max="9490" width="5.42578125" style="55" customWidth="1"/>
    <col min="9491" max="9491" width="5" style="55" customWidth="1"/>
    <col min="9492" max="9492" width="6" style="55" bestFit="1" customWidth="1"/>
    <col min="9493" max="9493" width="6.140625" style="55" customWidth="1"/>
    <col min="9494" max="9494" width="16.5703125" style="55" customWidth="1"/>
    <col min="9495" max="9735" width="11.42578125" style="55"/>
    <col min="9736" max="9736" width="3.85546875" style="55" customWidth="1"/>
    <col min="9737" max="9737" width="49.7109375" style="55" customWidth="1"/>
    <col min="9738" max="9738" width="29.42578125" style="55" customWidth="1"/>
    <col min="9739" max="9739" width="6.28515625" style="55" customWidth="1"/>
    <col min="9740" max="9740" width="4.28515625" style="55" customWidth="1"/>
    <col min="9741" max="9741" width="6.42578125" style="55" customWidth="1"/>
    <col min="9742" max="9742" width="3.28515625" style="55" customWidth="1"/>
    <col min="9743" max="9743" width="6" style="55" customWidth="1"/>
    <col min="9744" max="9744" width="5.7109375" style="55" bestFit="1" customWidth="1"/>
    <col min="9745" max="9745" width="7" style="55" customWidth="1"/>
    <col min="9746" max="9746" width="5.42578125" style="55" customWidth="1"/>
    <col min="9747" max="9747" width="5" style="55" customWidth="1"/>
    <col min="9748" max="9748" width="6" style="55" bestFit="1" customWidth="1"/>
    <col min="9749" max="9749" width="6.140625" style="55" customWidth="1"/>
    <col min="9750" max="9750" width="16.5703125" style="55" customWidth="1"/>
    <col min="9751" max="9991" width="11.42578125" style="55"/>
    <col min="9992" max="9992" width="3.85546875" style="55" customWidth="1"/>
    <col min="9993" max="9993" width="49.7109375" style="55" customWidth="1"/>
    <col min="9994" max="9994" width="29.42578125" style="55" customWidth="1"/>
    <col min="9995" max="9995" width="6.28515625" style="55" customWidth="1"/>
    <col min="9996" max="9996" width="4.28515625" style="55" customWidth="1"/>
    <col min="9997" max="9997" width="6.42578125" style="55" customWidth="1"/>
    <col min="9998" max="9998" width="3.28515625" style="55" customWidth="1"/>
    <col min="9999" max="9999" width="6" style="55" customWidth="1"/>
    <col min="10000" max="10000" width="5.7109375" style="55" bestFit="1" customWidth="1"/>
    <col min="10001" max="10001" width="7" style="55" customWidth="1"/>
    <col min="10002" max="10002" width="5.42578125" style="55" customWidth="1"/>
    <col min="10003" max="10003" width="5" style="55" customWidth="1"/>
    <col min="10004" max="10004" width="6" style="55" bestFit="1" customWidth="1"/>
    <col min="10005" max="10005" width="6.140625" style="55" customWidth="1"/>
    <col min="10006" max="10006" width="16.5703125" style="55" customWidth="1"/>
    <col min="10007" max="10247" width="11.42578125" style="55"/>
    <col min="10248" max="10248" width="3.85546875" style="55" customWidth="1"/>
    <col min="10249" max="10249" width="49.7109375" style="55" customWidth="1"/>
    <col min="10250" max="10250" width="29.42578125" style="55" customWidth="1"/>
    <col min="10251" max="10251" width="6.28515625" style="55" customWidth="1"/>
    <col min="10252" max="10252" width="4.28515625" style="55" customWidth="1"/>
    <col min="10253" max="10253" width="6.42578125" style="55" customWidth="1"/>
    <col min="10254" max="10254" width="3.28515625" style="55" customWidth="1"/>
    <col min="10255" max="10255" width="6" style="55" customWidth="1"/>
    <col min="10256" max="10256" width="5.7109375" style="55" bestFit="1" customWidth="1"/>
    <col min="10257" max="10257" width="7" style="55" customWidth="1"/>
    <col min="10258" max="10258" width="5.42578125" style="55" customWidth="1"/>
    <col min="10259" max="10259" width="5" style="55" customWidth="1"/>
    <col min="10260" max="10260" width="6" style="55" bestFit="1" customWidth="1"/>
    <col min="10261" max="10261" width="6.140625" style="55" customWidth="1"/>
    <col min="10262" max="10262" width="16.5703125" style="55" customWidth="1"/>
    <col min="10263" max="10503" width="11.42578125" style="55"/>
    <col min="10504" max="10504" width="3.85546875" style="55" customWidth="1"/>
    <col min="10505" max="10505" width="49.7109375" style="55" customWidth="1"/>
    <col min="10506" max="10506" width="29.42578125" style="55" customWidth="1"/>
    <col min="10507" max="10507" width="6.28515625" style="55" customWidth="1"/>
    <col min="10508" max="10508" width="4.28515625" style="55" customWidth="1"/>
    <col min="10509" max="10509" width="6.42578125" style="55" customWidth="1"/>
    <col min="10510" max="10510" width="3.28515625" style="55" customWidth="1"/>
    <col min="10511" max="10511" width="6" style="55" customWidth="1"/>
    <col min="10512" max="10512" width="5.7109375" style="55" bestFit="1" customWidth="1"/>
    <col min="10513" max="10513" width="7" style="55" customWidth="1"/>
    <col min="10514" max="10514" width="5.42578125" style="55" customWidth="1"/>
    <col min="10515" max="10515" width="5" style="55" customWidth="1"/>
    <col min="10516" max="10516" width="6" style="55" bestFit="1" customWidth="1"/>
    <col min="10517" max="10517" width="6.140625" style="55" customWidth="1"/>
    <col min="10518" max="10518" width="16.5703125" style="55" customWidth="1"/>
    <col min="10519" max="10759" width="11.42578125" style="55"/>
    <col min="10760" max="10760" width="3.85546875" style="55" customWidth="1"/>
    <col min="10761" max="10761" width="49.7109375" style="55" customWidth="1"/>
    <col min="10762" max="10762" width="29.42578125" style="55" customWidth="1"/>
    <col min="10763" max="10763" width="6.28515625" style="55" customWidth="1"/>
    <col min="10764" max="10764" width="4.28515625" style="55" customWidth="1"/>
    <col min="10765" max="10765" width="6.42578125" style="55" customWidth="1"/>
    <col min="10766" max="10766" width="3.28515625" style="55" customWidth="1"/>
    <col min="10767" max="10767" width="6" style="55" customWidth="1"/>
    <col min="10768" max="10768" width="5.7109375" style="55" bestFit="1" customWidth="1"/>
    <col min="10769" max="10769" width="7" style="55" customWidth="1"/>
    <col min="10770" max="10770" width="5.42578125" style="55" customWidth="1"/>
    <col min="10771" max="10771" width="5" style="55" customWidth="1"/>
    <col min="10772" max="10772" width="6" style="55" bestFit="1" customWidth="1"/>
    <col min="10773" max="10773" width="6.140625" style="55" customWidth="1"/>
    <col min="10774" max="10774" width="16.5703125" style="55" customWidth="1"/>
    <col min="10775" max="11015" width="11.42578125" style="55"/>
    <col min="11016" max="11016" width="3.85546875" style="55" customWidth="1"/>
    <col min="11017" max="11017" width="49.7109375" style="55" customWidth="1"/>
    <col min="11018" max="11018" width="29.42578125" style="55" customWidth="1"/>
    <col min="11019" max="11019" width="6.28515625" style="55" customWidth="1"/>
    <col min="11020" max="11020" width="4.28515625" style="55" customWidth="1"/>
    <col min="11021" max="11021" width="6.42578125" style="55" customWidth="1"/>
    <col min="11022" max="11022" width="3.28515625" style="55" customWidth="1"/>
    <col min="11023" max="11023" width="6" style="55" customWidth="1"/>
    <col min="11024" max="11024" width="5.7109375" style="55" bestFit="1" customWidth="1"/>
    <col min="11025" max="11025" width="7" style="55" customWidth="1"/>
    <col min="11026" max="11026" width="5.42578125" style="55" customWidth="1"/>
    <col min="11027" max="11027" width="5" style="55" customWidth="1"/>
    <col min="11028" max="11028" width="6" style="55" bestFit="1" customWidth="1"/>
    <col min="11029" max="11029" width="6.140625" style="55" customWidth="1"/>
    <col min="11030" max="11030" width="16.5703125" style="55" customWidth="1"/>
    <col min="11031" max="11271" width="11.42578125" style="55"/>
    <col min="11272" max="11272" width="3.85546875" style="55" customWidth="1"/>
    <col min="11273" max="11273" width="49.7109375" style="55" customWidth="1"/>
    <col min="11274" max="11274" width="29.42578125" style="55" customWidth="1"/>
    <col min="11275" max="11275" width="6.28515625" style="55" customWidth="1"/>
    <col min="11276" max="11276" width="4.28515625" style="55" customWidth="1"/>
    <col min="11277" max="11277" width="6.42578125" style="55" customWidth="1"/>
    <col min="11278" max="11278" width="3.28515625" style="55" customWidth="1"/>
    <col min="11279" max="11279" width="6" style="55" customWidth="1"/>
    <col min="11280" max="11280" width="5.7109375" style="55" bestFit="1" customWidth="1"/>
    <col min="11281" max="11281" width="7" style="55" customWidth="1"/>
    <col min="11282" max="11282" width="5.42578125" style="55" customWidth="1"/>
    <col min="11283" max="11283" width="5" style="55" customWidth="1"/>
    <col min="11284" max="11284" width="6" style="55" bestFit="1" customWidth="1"/>
    <col min="11285" max="11285" width="6.140625" style="55" customWidth="1"/>
    <col min="11286" max="11286" width="16.5703125" style="55" customWidth="1"/>
    <col min="11287" max="11527" width="11.42578125" style="55"/>
    <col min="11528" max="11528" width="3.85546875" style="55" customWidth="1"/>
    <col min="11529" max="11529" width="49.7109375" style="55" customWidth="1"/>
    <col min="11530" max="11530" width="29.42578125" style="55" customWidth="1"/>
    <col min="11531" max="11531" width="6.28515625" style="55" customWidth="1"/>
    <col min="11532" max="11532" width="4.28515625" style="55" customWidth="1"/>
    <col min="11533" max="11533" width="6.42578125" style="55" customWidth="1"/>
    <col min="11534" max="11534" width="3.28515625" style="55" customWidth="1"/>
    <col min="11535" max="11535" width="6" style="55" customWidth="1"/>
    <col min="11536" max="11536" width="5.7109375" style="55" bestFit="1" customWidth="1"/>
    <col min="11537" max="11537" width="7" style="55" customWidth="1"/>
    <col min="11538" max="11538" width="5.42578125" style="55" customWidth="1"/>
    <col min="11539" max="11539" width="5" style="55" customWidth="1"/>
    <col min="11540" max="11540" width="6" style="55" bestFit="1" customWidth="1"/>
    <col min="11541" max="11541" width="6.140625" style="55" customWidth="1"/>
    <col min="11542" max="11542" width="16.5703125" style="55" customWidth="1"/>
    <col min="11543" max="11783" width="11.42578125" style="55"/>
    <col min="11784" max="11784" width="3.85546875" style="55" customWidth="1"/>
    <col min="11785" max="11785" width="49.7109375" style="55" customWidth="1"/>
    <col min="11786" max="11786" width="29.42578125" style="55" customWidth="1"/>
    <col min="11787" max="11787" width="6.28515625" style="55" customWidth="1"/>
    <col min="11788" max="11788" width="4.28515625" style="55" customWidth="1"/>
    <col min="11789" max="11789" width="6.42578125" style="55" customWidth="1"/>
    <col min="11790" max="11790" width="3.28515625" style="55" customWidth="1"/>
    <col min="11791" max="11791" width="6" style="55" customWidth="1"/>
    <col min="11792" max="11792" width="5.7109375" style="55" bestFit="1" customWidth="1"/>
    <col min="11793" max="11793" width="7" style="55" customWidth="1"/>
    <col min="11794" max="11794" width="5.42578125" style="55" customWidth="1"/>
    <col min="11795" max="11795" width="5" style="55" customWidth="1"/>
    <col min="11796" max="11796" width="6" style="55" bestFit="1" customWidth="1"/>
    <col min="11797" max="11797" width="6.140625" style="55" customWidth="1"/>
    <col min="11798" max="11798" width="16.5703125" style="55" customWidth="1"/>
    <col min="11799" max="12039" width="11.42578125" style="55"/>
    <col min="12040" max="12040" width="3.85546875" style="55" customWidth="1"/>
    <col min="12041" max="12041" width="49.7109375" style="55" customWidth="1"/>
    <col min="12042" max="12042" width="29.42578125" style="55" customWidth="1"/>
    <col min="12043" max="12043" width="6.28515625" style="55" customWidth="1"/>
    <col min="12044" max="12044" width="4.28515625" style="55" customWidth="1"/>
    <col min="12045" max="12045" width="6.42578125" style="55" customWidth="1"/>
    <col min="12046" max="12046" width="3.28515625" style="55" customWidth="1"/>
    <col min="12047" max="12047" width="6" style="55" customWidth="1"/>
    <col min="12048" max="12048" width="5.7109375" style="55" bestFit="1" customWidth="1"/>
    <col min="12049" max="12049" width="7" style="55" customWidth="1"/>
    <col min="12050" max="12050" width="5.42578125" style="55" customWidth="1"/>
    <col min="12051" max="12051" width="5" style="55" customWidth="1"/>
    <col min="12052" max="12052" width="6" style="55" bestFit="1" customWidth="1"/>
    <col min="12053" max="12053" width="6.140625" style="55" customWidth="1"/>
    <col min="12054" max="12054" width="16.5703125" style="55" customWidth="1"/>
    <col min="12055" max="12295" width="11.42578125" style="55"/>
    <col min="12296" max="12296" width="3.85546875" style="55" customWidth="1"/>
    <col min="12297" max="12297" width="49.7109375" style="55" customWidth="1"/>
    <col min="12298" max="12298" width="29.42578125" style="55" customWidth="1"/>
    <col min="12299" max="12299" width="6.28515625" style="55" customWidth="1"/>
    <col min="12300" max="12300" width="4.28515625" style="55" customWidth="1"/>
    <col min="12301" max="12301" width="6.42578125" style="55" customWidth="1"/>
    <col min="12302" max="12302" width="3.28515625" style="55" customWidth="1"/>
    <col min="12303" max="12303" width="6" style="55" customWidth="1"/>
    <col min="12304" max="12304" width="5.7109375" style="55" bestFit="1" customWidth="1"/>
    <col min="12305" max="12305" width="7" style="55" customWidth="1"/>
    <col min="12306" max="12306" width="5.42578125" style="55" customWidth="1"/>
    <col min="12307" max="12307" width="5" style="55" customWidth="1"/>
    <col min="12308" max="12308" width="6" style="55" bestFit="1" customWidth="1"/>
    <col min="12309" max="12309" width="6.140625" style="55" customWidth="1"/>
    <col min="12310" max="12310" width="16.5703125" style="55" customWidth="1"/>
    <col min="12311" max="12551" width="11.42578125" style="55"/>
    <col min="12552" max="12552" width="3.85546875" style="55" customWidth="1"/>
    <col min="12553" max="12553" width="49.7109375" style="55" customWidth="1"/>
    <col min="12554" max="12554" width="29.42578125" style="55" customWidth="1"/>
    <col min="12555" max="12555" width="6.28515625" style="55" customWidth="1"/>
    <col min="12556" max="12556" width="4.28515625" style="55" customWidth="1"/>
    <col min="12557" max="12557" width="6.42578125" style="55" customWidth="1"/>
    <col min="12558" max="12558" width="3.28515625" style="55" customWidth="1"/>
    <col min="12559" max="12559" width="6" style="55" customWidth="1"/>
    <col min="12560" max="12560" width="5.7109375" style="55" bestFit="1" customWidth="1"/>
    <col min="12561" max="12561" width="7" style="55" customWidth="1"/>
    <col min="12562" max="12562" width="5.42578125" style="55" customWidth="1"/>
    <col min="12563" max="12563" width="5" style="55" customWidth="1"/>
    <col min="12564" max="12564" width="6" style="55" bestFit="1" customWidth="1"/>
    <col min="12565" max="12565" width="6.140625" style="55" customWidth="1"/>
    <col min="12566" max="12566" width="16.5703125" style="55" customWidth="1"/>
    <col min="12567" max="12807" width="11.42578125" style="55"/>
    <col min="12808" max="12808" width="3.85546875" style="55" customWidth="1"/>
    <col min="12809" max="12809" width="49.7109375" style="55" customWidth="1"/>
    <col min="12810" max="12810" width="29.42578125" style="55" customWidth="1"/>
    <col min="12811" max="12811" width="6.28515625" style="55" customWidth="1"/>
    <col min="12812" max="12812" width="4.28515625" style="55" customWidth="1"/>
    <col min="12813" max="12813" width="6.42578125" style="55" customWidth="1"/>
    <col min="12814" max="12814" width="3.28515625" style="55" customWidth="1"/>
    <col min="12815" max="12815" width="6" style="55" customWidth="1"/>
    <col min="12816" max="12816" width="5.7109375" style="55" bestFit="1" customWidth="1"/>
    <col min="12817" max="12817" width="7" style="55" customWidth="1"/>
    <col min="12818" max="12818" width="5.42578125" style="55" customWidth="1"/>
    <col min="12819" max="12819" width="5" style="55" customWidth="1"/>
    <col min="12820" max="12820" width="6" style="55" bestFit="1" customWidth="1"/>
    <col min="12821" max="12821" width="6.140625" style="55" customWidth="1"/>
    <col min="12822" max="12822" width="16.5703125" style="55" customWidth="1"/>
    <col min="12823" max="13063" width="11.42578125" style="55"/>
    <col min="13064" max="13064" width="3.85546875" style="55" customWidth="1"/>
    <col min="13065" max="13065" width="49.7109375" style="55" customWidth="1"/>
    <col min="13066" max="13066" width="29.42578125" style="55" customWidth="1"/>
    <col min="13067" max="13067" width="6.28515625" style="55" customWidth="1"/>
    <col min="13068" max="13068" width="4.28515625" style="55" customWidth="1"/>
    <col min="13069" max="13069" width="6.42578125" style="55" customWidth="1"/>
    <col min="13070" max="13070" width="3.28515625" style="55" customWidth="1"/>
    <col min="13071" max="13071" width="6" style="55" customWidth="1"/>
    <col min="13072" max="13072" width="5.7109375" style="55" bestFit="1" customWidth="1"/>
    <col min="13073" max="13073" width="7" style="55" customWidth="1"/>
    <col min="13074" max="13074" width="5.42578125" style="55" customWidth="1"/>
    <col min="13075" max="13075" width="5" style="55" customWidth="1"/>
    <col min="13076" max="13076" width="6" style="55" bestFit="1" customWidth="1"/>
    <col min="13077" max="13077" width="6.140625" style="55" customWidth="1"/>
    <col min="13078" max="13078" width="16.5703125" style="55" customWidth="1"/>
    <col min="13079" max="13319" width="11.42578125" style="55"/>
    <col min="13320" max="13320" width="3.85546875" style="55" customWidth="1"/>
    <col min="13321" max="13321" width="49.7109375" style="55" customWidth="1"/>
    <col min="13322" max="13322" width="29.42578125" style="55" customWidth="1"/>
    <col min="13323" max="13323" width="6.28515625" style="55" customWidth="1"/>
    <col min="13324" max="13324" width="4.28515625" style="55" customWidth="1"/>
    <col min="13325" max="13325" width="6.42578125" style="55" customWidth="1"/>
    <col min="13326" max="13326" width="3.28515625" style="55" customWidth="1"/>
    <col min="13327" max="13327" width="6" style="55" customWidth="1"/>
    <col min="13328" max="13328" width="5.7109375" style="55" bestFit="1" customWidth="1"/>
    <col min="13329" max="13329" width="7" style="55" customWidth="1"/>
    <col min="13330" max="13330" width="5.42578125" style="55" customWidth="1"/>
    <col min="13331" max="13331" width="5" style="55" customWidth="1"/>
    <col min="13332" max="13332" width="6" style="55" bestFit="1" customWidth="1"/>
    <col min="13333" max="13333" width="6.140625" style="55" customWidth="1"/>
    <col min="13334" max="13334" width="16.5703125" style="55" customWidth="1"/>
    <col min="13335" max="13575" width="11.42578125" style="55"/>
    <col min="13576" max="13576" width="3.85546875" style="55" customWidth="1"/>
    <col min="13577" max="13577" width="49.7109375" style="55" customWidth="1"/>
    <col min="13578" max="13578" width="29.42578125" style="55" customWidth="1"/>
    <col min="13579" max="13579" width="6.28515625" style="55" customWidth="1"/>
    <col min="13580" max="13580" width="4.28515625" style="55" customWidth="1"/>
    <col min="13581" max="13581" width="6.42578125" style="55" customWidth="1"/>
    <col min="13582" max="13582" width="3.28515625" style="55" customWidth="1"/>
    <col min="13583" max="13583" width="6" style="55" customWidth="1"/>
    <col min="13584" max="13584" width="5.7109375" style="55" bestFit="1" customWidth="1"/>
    <col min="13585" max="13585" width="7" style="55" customWidth="1"/>
    <col min="13586" max="13586" width="5.42578125" style="55" customWidth="1"/>
    <col min="13587" max="13587" width="5" style="55" customWidth="1"/>
    <col min="13588" max="13588" width="6" style="55" bestFit="1" customWidth="1"/>
    <col min="13589" max="13589" width="6.140625" style="55" customWidth="1"/>
    <col min="13590" max="13590" width="16.5703125" style="55" customWidth="1"/>
    <col min="13591" max="13831" width="11.42578125" style="55"/>
    <col min="13832" max="13832" width="3.85546875" style="55" customWidth="1"/>
    <col min="13833" max="13833" width="49.7109375" style="55" customWidth="1"/>
    <col min="13834" max="13834" width="29.42578125" style="55" customWidth="1"/>
    <col min="13835" max="13835" width="6.28515625" style="55" customWidth="1"/>
    <col min="13836" max="13836" width="4.28515625" style="55" customWidth="1"/>
    <col min="13837" max="13837" width="6.42578125" style="55" customWidth="1"/>
    <col min="13838" max="13838" width="3.28515625" style="55" customWidth="1"/>
    <col min="13839" max="13839" width="6" style="55" customWidth="1"/>
    <col min="13840" max="13840" width="5.7109375" style="55" bestFit="1" customWidth="1"/>
    <col min="13841" max="13841" width="7" style="55" customWidth="1"/>
    <col min="13842" max="13842" width="5.42578125" style="55" customWidth="1"/>
    <col min="13843" max="13843" width="5" style="55" customWidth="1"/>
    <col min="13844" max="13844" width="6" style="55" bestFit="1" customWidth="1"/>
    <col min="13845" max="13845" width="6.140625" style="55" customWidth="1"/>
    <col min="13846" max="13846" width="16.5703125" style="55" customWidth="1"/>
    <col min="13847" max="14087" width="11.42578125" style="55"/>
    <col min="14088" max="14088" width="3.85546875" style="55" customWidth="1"/>
    <col min="14089" max="14089" width="49.7109375" style="55" customWidth="1"/>
    <col min="14090" max="14090" width="29.42578125" style="55" customWidth="1"/>
    <col min="14091" max="14091" width="6.28515625" style="55" customWidth="1"/>
    <col min="14092" max="14092" width="4.28515625" style="55" customWidth="1"/>
    <col min="14093" max="14093" width="6.42578125" style="55" customWidth="1"/>
    <col min="14094" max="14094" width="3.28515625" style="55" customWidth="1"/>
    <col min="14095" max="14095" width="6" style="55" customWidth="1"/>
    <col min="14096" max="14096" width="5.7109375" style="55" bestFit="1" customWidth="1"/>
    <col min="14097" max="14097" width="7" style="55" customWidth="1"/>
    <col min="14098" max="14098" width="5.42578125" style="55" customWidth="1"/>
    <col min="14099" max="14099" width="5" style="55" customWidth="1"/>
    <col min="14100" max="14100" width="6" style="55" bestFit="1" customWidth="1"/>
    <col min="14101" max="14101" width="6.140625" style="55" customWidth="1"/>
    <col min="14102" max="14102" width="16.5703125" style="55" customWidth="1"/>
    <col min="14103" max="14343" width="11.42578125" style="55"/>
    <col min="14344" max="14344" width="3.85546875" style="55" customWidth="1"/>
    <col min="14345" max="14345" width="49.7109375" style="55" customWidth="1"/>
    <col min="14346" max="14346" width="29.42578125" style="55" customWidth="1"/>
    <col min="14347" max="14347" width="6.28515625" style="55" customWidth="1"/>
    <col min="14348" max="14348" width="4.28515625" style="55" customWidth="1"/>
    <col min="14349" max="14349" width="6.42578125" style="55" customWidth="1"/>
    <col min="14350" max="14350" width="3.28515625" style="55" customWidth="1"/>
    <col min="14351" max="14351" width="6" style="55" customWidth="1"/>
    <col min="14352" max="14352" width="5.7109375" style="55" bestFit="1" customWidth="1"/>
    <col min="14353" max="14353" width="7" style="55" customWidth="1"/>
    <col min="14354" max="14354" width="5.42578125" style="55" customWidth="1"/>
    <col min="14355" max="14355" width="5" style="55" customWidth="1"/>
    <col min="14356" max="14356" width="6" style="55" bestFit="1" customWidth="1"/>
    <col min="14357" max="14357" width="6.140625" style="55" customWidth="1"/>
    <col min="14358" max="14358" width="16.5703125" style="55" customWidth="1"/>
    <col min="14359" max="14599" width="11.42578125" style="55"/>
    <col min="14600" max="14600" width="3.85546875" style="55" customWidth="1"/>
    <col min="14601" max="14601" width="49.7109375" style="55" customWidth="1"/>
    <col min="14602" max="14602" width="29.42578125" style="55" customWidth="1"/>
    <col min="14603" max="14603" width="6.28515625" style="55" customWidth="1"/>
    <col min="14604" max="14604" width="4.28515625" style="55" customWidth="1"/>
    <col min="14605" max="14605" width="6.42578125" style="55" customWidth="1"/>
    <col min="14606" max="14606" width="3.28515625" style="55" customWidth="1"/>
    <col min="14607" max="14607" width="6" style="55" customWidth="1"/>
    <col min="14608" max="14608" width="5.7109375" style="55" bestFit="1" customWidth="1"/>
    <col min="14609" max="14609" width="7" style="55" customWidth="1"/>
    <col min="14610" max="14610" width="5.42578125" style="55" customWidth="1"/>
    <col min="14611" max="14611" width="5" style="55" customWidth="1"/>
    <col min="14612" max="14612" width="6" style="55" bestFit="1" customWidth="1"/>
    <col min="14613" max="14613" width="6.140625" style="55" customWidth="1"/>
    <col min="14614" max="14614" width="16.5703125" style="55" customWidth="1"/>
    <col min="14615" max="14855" width="11.42578125" style="55"/>
    <col min="14856" max="14856" width="3.85546875" style="55" customWidth="1"/>
    <col min="14857" max="14857" width="49.7109375" style="55" customWidth="1"/>
    <col min="14858" max="14858" width="29.42578125" style="55" customWidth="1"/>
    <col min="14859" max="14859" width="6.28515625" style="55" customWidth="1"/>
    <col min="14860" max="14860" width="4.28515625" style="55" customWidth="1"/>
    <col min="14861" max="14861" width="6.42578125" style="55" customWidth="1"/>
    <col min="14862" max="14862" width="3.28515625" style="55" customWidth="1"/>
    <col min="14863" max="14863" width="6" style="55" customWidth="1"/>
    <col min="14864" max="14864" width="5.7109375" style="55" bestFit="1" customWidth="1"/>
    <col min="14865" max="14865" width="7" style="55" customWidth="1"/>
    <col min="14866" max="14866" width="5.42578125" style="55" customWidth="1"/>
    <col min="14867" max="14867" width="5" style="55" customWidth="1"/>
    <col min="14868" max="14868" width="6" style="55" bestFit="1" customWidth="1"/>
    <col min="14869" max="14869" width="6.140625" style="55" customWidth="1"/>
    <col min="14870" max="14870" width="16.5703125" style="55" customWidth="1"/>
    <col min="14871" max="15111" width="11.42578125" style="55"/>
    <col min="15112" max="15112" width="3.85546875" style="55" customWidth="1"/>
    <col min="15113" max="15113" width="49.7109375" style="55" customWidth="1"/>
    <col min="15114" max="15114" width="29.42578125" style="55" customWidth="1"/>
    <col min="15115" max="15115" width="6.28515625" style="55" customWidth="1"/>
    <col min="15116" max="15116" width="4.28515625" style="55" customWidth="1"/>
    <col min="15117" max="15117" width="6.42578125" style="55" customWidth="1"/>
    <col min="15118" max="15118" width="3.28515625" style="55" customWidth="1"/>
    <col min="15119" max="15119" width="6" style="55" customWidth="1"/>
    <col min="15120" max="15120" width="5.7109375" style="55" bestFit="1" customWidth="1"/>
    <col min="15121" max="15121" width="7" style="55" customWidth="1"/>
    <col min="15122" max="15122" width="5.42578125" style="55" customWidth="1"/>
    <col min="15123" max="15123" width="5" style="55" customWidth="1"/>
    <col min="15124" max="15124" width="6" style="55" bestFit="1" customWidth="1"/>
    <col min="15125" max="15125" width="6.140625" style="55" customWidth="1"/>
    <col min="15126" max="15126" width="16.5703125" style="55" customWidth="1"/>
    <col min="15127" max="15367" width="11.42578125" style="55"/>
    <col min="15368" max="15368" width="3.85546875" style="55" customWidth="1"/>
    <col min="15369" max="15369" width="49.7109375" style="55" customWidth="1"/>
    <col min="15370" max="15370" width="29.42578125" style="55" customWidth="1"/>
    <col min="15371" max="15371" width="6.28515625" style="55" customWidth="1"/>
    <col min="15372" max="15372" width="4.28515625" style="55" customWidth="1"/>
    <col min="15373" max="15373" width="6.42578125" style="55" customWidth="1"/>
    <col min="15374" max="15374" width="3.28515625" style="55" customWidth="1"/>
    <col min="15375" max="15375" width="6" style="55" customWidth="1"/>
    <col min="15376" max="15376" width="5.7109375" style="55" bestFit="1" customWidth="1"/>
    <col min="15377" max="15377" width="7" style="55" customWidth="1"/>
    <col min="15378" max="15378" width="5.42578125" style="55" customWidth="1"/>
    <col min="15379" max="15379" width="5" style="55" customWidth="1"/>
    <col min="15380" max="15380" width="6" style="55" bestFit="1" customWidth="1"/>
    <col min="15381" max="15381" width="6.140625" style="55" customWidth="1"/>
    <col min="15382" max="15382" width="16.5703125" style="55" customWidth="1"/>
    <col min="15383" max="15623" width="11.42578125" style="55"/>
    <col min="15624" max="15624" width="3.85546875" style="55" customWidth="1"/>
    <col min="15625" max="15625" width="49.7109375" style="55" customWidth="1"/>
    <col min="15626" max="15626" width="29.42578125" style="55" customWidth="1"/>
    <col min="15627" max="15627" width="6.28515625" style="55" customWidth="1"/>
    <col min="15628" max="15628" width="4.28515625" style="55" customWidth="1"/>
    <col min="15629" max="15629" width="6.42578125" style="55" customWidth="1"/>
    <col min="15630" max="15630" width="3.28515625" style="55" customWidth="1"/>
    <col min="15631" max="15631" width="6" style="55" customWidth="1"/>
    <col min="15632" max="15632" width="5.7109375" style="55" bestFit="1" customWidth="1"/>
    <col min="15633" max="15633" width="7" style="55" customWidth="1"/>
    <col min="15634" max="15634" width="5.42578125" style="55" customWidth="1"/>
    <col min="15635" max="15635" width="5" style="55" customWidth="1"/>
    <col min="15636" max="15636" width="6" style="55" bestFit="1" customWidth="1"/>
    <col min="15637" max="15637" width="6.140625" style="55" customWidth="1"/>
    <col min="15638" max="15638" width="16.5703125" style="55" customWidth="1"/>
    <col min="15639" max="15879" width="11.42578125" style="55"/>
    <col min="15880" max="15880" width="3.85546875" style="55" customWidth="1"/>
    <col min="15881" max="15881" width="49.7109375" style="55" customWidth="1"/>
    <col min="15882" max="15882" width="29.42578125" style="55" customWidth="1"/>
    <col min="15883" max="15883" width="6.28515625" style="55" customWidth="1"/>
    <col min="15884" max="15884" width="4.28515625" style="55" customWidth="1"/>
    <col min="15885" max="15885" width="6.42578125" style="55" customWidth="1"/>
    <col min="15886" max="15886" width="3.28515625" style="55" customWidth="1"/>
    <col min="15887" max="15887" width="6" style="55" customWidth="1"/>
    <col min="15888" max="15888" width="5.7109375" style="55" bestFit="1" customWidth="1"/>
    <col min="15889" max="15889" width="7" style="55" customWidth="1"/>
    <col min="15890" max="15890" width="5.42578125" style="55" customWidth="1"/>
    <col min="15891" max="15891" width="5" style="55" customWidth="1"/>
    <col min="15892" max="15892" width="6" style="55" bestFit="1" customWidth="1"/>
    <col min="15893" max="15893" width="6.140625" style="55" customWidth="1"/>
    <col min="15894" max="15894" width="16.5703125" style="55" customWidth="1"/>
    <col min="15895" max="16135" width="11.42578125" style="55"/>
    <col min="16136" max="16136" width="3.85546875" style="55" customWidth="1"/>
    <col min="16137" max="16137" width="49.7109375" style="55" customWidth="1"/>
    <col min="16138" max="16138" width="29.42578125" style="55" customWidth="1"/>
    <col min="16139" max="16139" width="6.28515625" style="55" customWidth="1"/>
    <col min="16140" max="16140" width="4.28515625" style="55" customWidth="1"/>
    <col min="16141" max="16141" width="6.42578125" style="55" customWidth="1"/>
    <col min="16142" max="16142" width="3.28515625" style="55" customWidth="1"/>
    <col min="16143" max="16143" width="6" style="55" customWidth="1"/>
    <col min="16144" max="16144" width="5.7109375" style="55" bestFit="1" customWidth="1"/>
    <col min="16145" max="16145" width="7" style="55" customWidth="1"/>
    <col min="16146" max="16146" width="5.42578125" style="55" customWidth="1"/>
    <col min="16147" max="16147" width="5" style="55" customWidth="1"/>
    <col min="16148" max="16148" width="6" style="55" bestFit="1" customWidth="1"/>
    <col min="16149" max="16149" width="6.140625" style="55" customWidth="1"/>
    <col min="16150" max="16150" width="16.5703125" style="55" customWidth="1"/>
    <col min="16151" max="16384" width="11.42578125" style="55"/>
  </cols>
  <sheetData>
    <row r="1" spans="1:25" ht="15.75">
      <c r="B1" s="5845" t="str">
        <f>'Recap Sheet'!A1</f>
        <v>South Carolina School Food Service Purchasing Alliance,Inc</v>
      </c>
      <c r="C1" s="5845"/>
      <c r="D1" s="5845"/>
      <c r="E1" s="5845"/>
      <c r="F1" s="5845"/>
      <c r="G1" s="5845"/>
      <c r="H1" s="5845"/>
      <c r="I1" s="5845"/>
      <c r="J1" s="5845"/>
      <c r="K1" s="5845"/>
      <c r="L1" s="5845"/>
      <c r="M1" s="5845"/>
    </row>
    <row r="2" spans="1:25" ht="15.75">
      <c r="B2" s="5845" t="str">
        <f>'Recap Sheet'!A2</f>
        <v>Solicitation #B00002425</v>
      </c>
      <c r="C2" s="5845"/>
      <c r="D2" s="5160"/>
      <c r="E2" s="5160"/>
      <c r="F2" s="5845" t="str">
        <f>'Recap Sheet'!B2</f>
        <v>Bid Period: August 1, 2024 - July 31, 2025</v>
      </c>
      <c r="G2" s="5845"/>
      <c r="H2" s="5845"/>
      <c r="I2" s="5845"/>
      <c r="J2" s="5845"/>
      <c r="K2" s="5845"/>
      <c r="L2" s="5845"/>
      <c r="M2" s="5845"/>
    </row>
    <row r="3" spans="1:25" ht="15" customHeight="1" thickBot="1">
      <c r="A3" s="1157"/>
      <c r="B3" s="1157" t="str">
        <f>'Recap Sheet'!A3</f>
        <v xml:space="preserve">School Food Authority or Agency Name: </v>
      </c>
      <c r="C3" s="1072"/>
      <c r="D3" s="175"/>
      <c r="E3" s="175"/>
      <c r="F3" s="175"/>
      <c r="G3" s="175"/>
      <c r="H3" s="175"/>
      <c r="I3" s="175"/>
      <c r="J3" s="175"/>
      <c r="K3" s="175"/>
      <c r="L3" s="1072"/>
      <c r="M3" s="5871" t="str">
        <f>'Recap Sheet'!A4</f>
        <v xml:space="preserve">Bidder's Name: </v>
      </c>
      <c r="N3" s="5871"/>
      <c r="O3" s="5871"/>
      <c r="P3" s="5871"/>
      <c r="Q3" s="5871"/>
      <c r="R3" s="5871"/>
      <c r="S3" s="5871"/>
      <c r="T3" s="5871"/>
      <c r="U3" s="5871"/>
    </row>
    <row r="4" spans="1:25" s="6" customFormat="1" ht="18.75" customHeight="1" thickBot="1">
      <c r="A4" s="2223">
        <v>26001</v>
      </c>
      <c r="B4" s="4690" t="str">
        <f>'Recap Sheet'!B3</f>
        <v>Lexington Richland School District Five</v>
      </c>
      <c r="C4" s="1159" t="s">
        <v>19</v>
      </c>
      <c r="D4" s="177"/>
      <c r="E4" s="177"/>
      <c r="F4" s="177"/>
      <c r="G4" s="177"/>
      <c r="H4" s="177"/>
      <c r="I4" s="177"/>
      <c r="J4" s="177"/>
      <c r="K4" s="177"/>
      <c r="L4" s="993"/>
      <c r="M4" s="5873">
        <f>'Recap Sheet'!B4</f>
        <v>0</v>
      </c>
      <c r="N4" s="5868"/>
      <c r="O4" s="5868"/>
      <c r="P4" s="5868"/>
      <c r="Q4" s="5868"/>
      <c r="R4" s="5868"/>
      <c r="S4" s="5868"/>
      <c r="T4" s="5868"/>
      <c r="U4" s="5869"/>
      <c r="V4" s="5"/>
      <c r="X4" s="56"/>
      <c r="Y4" s="56"/>
    </row>
    <row r="5" spans="1:25" s="6" customFormat="1" ht="15" customHeight="1" thickBot="1">
      <c r="A5" s="2223">
        <v>28000</v>
      </c>
      <c r="B5" s="998" t="s">
        <v>20</v>
      </c>
      <c r="C5" s="897" t="s">
        <v>2791</v>
      </c>
      <c r="D5" s="2256"/>
      <c r="E5" s="4710"/>
      <c r="F5" s="4710"/>
      <c r="G5" s="4710"/>
      <c r="H5" s="4710"/>
      <c r="I5" s="4710"/>
      <c r="J5" s="4710"/>
      <c r="K5" s="4710"/>
      <c r="L5" s="999"/>
      <c r="M5" s="1000"/>
      <c r="N5" s="5870" t="s">
        <v>0</v>
      </c>
      <c r="O5" s="5870"/>
      <c r="P5" s="5870"/>
      <c r="Q5" s="5870"/>
      <c r="R5" s="5870"/>
      <c r="S5" s="1001">
        <f>'Recap Sheet'!B5</f>
        <v>0</v>
      </c>
      <c r="T5" s="1002"/>
      <c r="U5" s="898"/>
      <c r="V5" s="14"/>
      <c r="X5" s="56"/>
      <c r="Y5" s="56"/>
    </row>
    <row r="6" spans="1:25" ht="15" customHeight="1">
      <c r="A6" s="2145" t="s">
        <v>2244</v>
      </c>
      <c r="B6" s="217"/>
      <c r="C6" s="129" t="s">
        <v>2794</v>
      </c>
      <c r="D6" s="2252"/>
      <c r="E6" s="2252"/>
      <c r="F6" s="2252"/>
      <c r="G6" s="2252"/>
      <c r="H6" s="2252"/>
      <c r="I6" s="2252"/>
      <c r="J6" s="2252"/>
      <c r="K6" s="2252"/>
      <c r="L6" s="900" t="s">
        <v>21</v>
      </c>
      <c r="M6" s="142" t="s">
        <v>22</v>
      </c>
      <c r="N6" s="142" t="s">
        <v>23</v>
      </c>
      <c r="O6" s="77" t="s">
        <v>24</v>
      </c>
      <c r="P6" s="60" t="s">
        <v>25</v>
      </c>
      <c r="Q6" s="60" t="s">
        <v>26</v>
      </c>
      <c r="R6" s="77" t="s">
        <v>27</v>
      </c>
      <c r="S6" s="60" t="s">
        <v>28</v>
      </c>
      <c r="T6" s="106" t="s">
        <v>29</v>
      </c>
      <c r="U6" s="111" t="s">
        <v>30</v>
      </c>
      <c r="W6" s="56"/>
      <c r="X6" s="56"/>
      <c r="Y6" s="56"/>
    </row>
    <row r="7" spans="1:25" ht="15" customHeight="1" thickBot="1">
      <c r="A7" s="2225" t="s">
        <v>2245</v>
      </c>
      <c r="B7" s="1346"/>
      <c r="C7" s="2539" t="s">
        <v>2795</v>
      </c>
      <c r="D7" s="17"/>
      <c r="E7" s="17"/>
      <c r="F7" s="17"/>
      <c r="G7" s="17"/>
      <c r="H7" s="17"/>
      <c r="I7" s="17"/>
      <c r="J7" s="17"/>
      <c r="K7" s="17"/>
      <c r="L7" s="902" t="s">
        <v>31</v>
      </c>
      <c r="M7" s="143" t="s">
        <v>32</v>
      </c>
      <c r="N7" s="143" t="s">
        <v>33</v>
      </c>
      <c r="O7" s="99" t="s">
        <v>34</v>
      </c>
      <c r="P7" s="98" t="s">
        <v>35</v>
      </c>
      <c r="Q7" s="98" t="s">
        <v>27</v>
      </c>
      <c r="R7" s="99" t="s">
        <v>36</v>
      </c>
      <c r="S7" s="98" t="s">
        <v>37</v>
      </c>
      <c r="T7" s="98" t="s">
        <v>36</v>
      </c>
      <c r="U7" s="100" t="s">
        <v>27</v>
      </c>
      <c r="X7" s="56"/>
      <c r="Y7" s="56"/>
    </row>
    <row r="8" spans="1:25" s="29" customFormat="1" ht="15" customHeight="1" thickBot="1">
      <c r="A8" s="1004"/>
      <c r="B8" s="1004" t="s">
        <v>3408</v>
      </c>
      <c r="C8" s="1005" t="s">
        <v>3409</v>
      </c>
      <c r="D8" s="10"/>
      <c r="E8" s="10"/>
      <c r="F8" s="10"/>
      <c r="G8" s="10"/>
      <c r="H8" s="10"/>
      <c r="I8" s="10"/>
      <c r="J8" s="10"/>
      <c r="K8" s="10"/>
      <c r="L8" s="904"/>
      <c r="M8" s="904"/>
      <c r="N8" s="904"/>
      <c r="O8" s="1415"/>
      <c r="P8" s="903"/>
      <c r="Q8" s="903"/>
      <c r="R8" s="1415"/>
      <c r="S8" s="903"/>
      <c r="T8" s="903"/>
      <c r="U8" s="1513"/>
      <c r="V8" s="28"/>
    </row>
    <row r="9" spans="1:25" s="29" customFormat="1" ht="15" customHeight="1" thickBot="1">
      <c r="A9" s="3080"/>
      <c r="B9" s="3080"/>
      <c r="C9" s="3081"/>
      <c r="D9" s="3082"/>
      <c r="E9" s="3082"/>
      <c r="F9" s="3082"/>
      <c r="G9" s="3082"/>
      <c r="H9" s="3082"/>
      <c r="I9" s="3082"/>
      <c r="J9" s="3082"/>
      <c r="K9" s="3082"/>
      <c r="L9" s="3081"/>
      <c r="M9" s="3081"/>
      <c r="N9" s="3081"/>
      <c r="O9" s="4466"/>
      <c r="P9" s="3084"/>
      <c r="Q9" s="3084"/>
      <c r="R9" s="4466"/>
      <c r="S9" s="3084"/>
      <c r="T9" s="3084"/>
      <c r="U9" s="4513"/>
      <c r="V9" s="28"/>
    </row>
    <row r="10" spans="1:25" s="29" customFormat="1" ht="25.5" customHeight="1" thickBot="1">
      <c r="A10" s="4709"/>
      <c r="B10" s="4722" t="s">
        <v>3404</v>
      </c>
      <c r="C10" s="4723" t="s">
        <v>3405</v>
      </c>
      <c r="D10" s="4719" t="s">
        <v>36</v>
      </c>
      <c r="E10" s="4720" t="s">
        <v>3403</v>
      </c>
      <c r="F10" s="4723" t="s">
        <v>3406</v>
      </c>
      <c r="G10" s="4719" t="s">
        <v>36</v>
      </c>
      <c r="H10" s="4720" t="s">
        <v>3403</v>
      </c>
      <c r="I10" s="4723" t="s">
        <v>3407</v>
      </c>
      <c r="J10" s="4719" t="s">
        <v>36</v>
      </c>
      <c r="K10" s="4720" t="s">
        <v>3403</v>
      </c>
      <c r="L10" s="4709"/>
      <c r="M10" s="4709"/>
      <c r="N10" s="4709"/>
      <c r="O10" s="4709"/>
      <c r="P10" s="4709"/>
      <c r="Q10" s="4709"/>
      <c r="R10" s="4709"/>
      <c r="S10" s="4709"/>
      <c r="T10" s="4709"/>
      <c r="U10" s="4709"/>
      <c r="V10" s="4734"/>
    </row>
    <row r="11" spans="1:25" ht="15" customHeight="1" thickBot="1">
      <c r="A11" s="3005">
        <v>26001</v>
      </c>
      <c r="B11" s="2673" t="s">
        <v>143</v>
      </c>
      <c r="C11" s="649">
        <v>42298</v>
      </c>
      <c r="D11" s="4721"/>
      <c r="E11" s="4717">
        <f>P11*D11</f>
        <v>0</v>
      </c>
      <c r="F11" s="4210">
        <v>30301</v>
      </c>
      <c r="G11" s="4721">
        <v>9.6999999999999993</v>
      </c>
      <c r="H11" s="4717">
        <f>P12*G11</f>
        <v>6789.9999999999991</v>
      </c>
      <c r="I11" s="4718">
        <v>2840</v>
      </c>
      <c r="J11" s="4721"/>
      <c r="K11" s="4717">
        <f>P13*J11</f>
        <v>0</v>
      </c>
      <c r="L11" s="4483"/>
      <c r="M11" s="4100" t="s">
        <v>144</v>
      </c>
      <c r="N11" s="4101">
        <v>70</v>
      </c>
      <c r="O11" s="4716">
        <v>700</v>
      </c>
      <c r="P11" s="2437">
        <f>ROUND($O$11*$N$11/N11,2)</f>
        <v>700</v>
      </c>
      <c r="Q11" s="3770" t="s">
        <v>39</v>
      </c>
      <c r="R11" s="4071">
        <v>9.6999999999999993</v>
      </c>
      <c r="S11" s="2803">
        <f t="shared" ref="S11:S62" si="0">IF(OR(ISBLANK(R11),R11=0,O11=0,ISBLANK(O11)),,ROUND(R11+$S$5,2))</f>
        <v>9.6999999999999993</v>
      </c>
      <c r="T11" s="4009">
        <f t="shared" ref="T11:T62" si="1">ROUND(P11*S11,2)</f>
        <v>6790</v>
      </c>
      <c r="U11" s="3778">
        <f t="shared" ref="U11:U62" si="2">ROUND(S11/N11,2)</f>
        <v>0.14000000000000001</v>
      </c>
    </row>
    <row r="12" spans="1:25" ht="15" customHeight="1">
      <c r="A12" s="2175"/>
      <c r="B12" s="522" t="s">
        <v>145</v>
      </c>
      <c r="C12" s="1473"/>
      <c r="D12" s="2267"/>
      <c r="E12" s="4210"/>
      <c r="F12" s="4210"/>
      <c r="G12" s="4210"/>
      <c r="H12" s="4210"/>
      <c r="I12" s="4210"/>
      <c r="J12" s="4210"/>
      <c r="K12" s="4210"/>
      <c r="L12" s="1474"/>
      <c r="M12" s="547" t="s">
        <v>144</v>
      </c>
      <c r="N12" s="1118">
        <v>70</v>
      </c>
      <c r="O12" s="940"/>
      <c r="P12" s="463">
        <f>ROUND($O$11*$N$11/N12,2)</f>
        <v>700</v>
      </c>
      <c r="Q12" s="438" t="s">
        <v>39</v>
      </c>
      <c r="R12" s="264"/>
      <c r="S12" s="965">
        <f>IF(OR(ISBLANK(R12),R12=0,O11=0,ISBLANK(O11)),,ROUND(R12+$S$5,2))</f>
        <v>0</v>
      </c>
      <c r="T12" s="335">
        <f t="shared" si="1"/>
        <v>0</v>
      </c>
      <c r="U12" s="3893">
        <f t="shared" si="2"/>
        <v>0</v>
      </c>
    </row>
    <row r="13" spans="1:25" ht="15" customHeight="1" thickBot="1">
      <c r="A13" s="416"/>
      <c r="B13" s="901" t="s">
        <v>1311</v>
      </c>
      <c r="C13" s="1475"/>
      <c r="D13" s="2302"/>
      <c r="E13" s="4711"/>
      <c r="F13" s="4711"/>
      <c r="G13" s="4711"/>
      <c r="H13" s="4711"/>
      <c r="I13" s="4711"/>
      <c r="J13" s="4711"/>
      <c r="K13" s="4711"/>
      <c r="L13" s="1476"/>
      <c r="M13" s="1103" t="s">
        <v>144</v>
      </c>
      <c r="N13" s="1102">
        <v>70</v>
      </c>
      <c r="O13" s="728"/>
      <c r="P13" s="954">
        <f>ROUND($O$11*$N$11/N13,2)</f>
        <v>700</v>
      </c>
      <c r="Q13" s="466" t="s">
        <v>39</v>
      </c>
      <c r="R13" s="962"/>
      <c r="S13" s="935">
        <f>IF(OR(ISBLANK(R13),R13=0,O11=0,ISBLANK(O11)),,ROUND(R13+$S$5,2))</f>
        <v>0</v>
      </c>
      <c r="T13" s="364">
        <f t="shared" si="1"/>
        <v>0</v>
      </c>
      <c r="U13" s="3799">
        <f t="shared" si="2"/>
        <v>0</v>
      </c>
    </row>
    <row r="14" spans="1:25" ht="15" customHeight="1" thickBot="1">
      <c r="A14" s="2207">
        <v>26002</v>
      </c>
      <c r="B14" s="773" t="s">
        <v>146</v>
      </c>
      <c r="C14" s="649">
        <v>42212</v>
      </c>
      <c r="D14" s="4721"/>
      <c r="E14" s="4717">
        <f>P14*D14</f>
        <v>0</v>
      </c>
      <c r="F14" s="649">
        <v>50301</v>
      </c>
      <c r="G14" s="4721">
        <v>13.26</v>
      </c>
      <c r="H14" s="4717">
        <f>P15*G14</f>
        <v>9282</v>
      </c>
      <c r="I14" s="3310">
        <v>2850</v>
      </c>
      <c r="J14" s="4721"/>
      <c r="K14" s="4717">
        <f>P16*J14</f>
        <v>0</v>
      </c>
      <c r="L14" s="1478"/>
      <c r="M14" s="1479" t="s">
        <v>147</v>
      </c>
      <c r="N14" s="1480">
        <v>70</v>
      </c>
      <c r="O14" s="1010">
        <v>700</v>
      </c>
      <c r="P14" s="270">
        <f>ROUND(O14*N14/N14,2)</f>
        <v>700</v>
      </c>
      <c r="Q14" s="1213" t="s">
        <v>39</v>
      </c>
      <c r="R14" s="4071">
        <v>13.26</v>
      </c>
      <c r="S14" s="2803">
        <f t="shared" si="0"/>
        <v>13.26</v>
      </c>
      <c r="T14" s="4009">
        <f t="shared" si="1"/>
        <v>9282</v>
      </c>
      <c r="U14" s="3778">
        <f t="shared" si="2"/>
        <v>0.19</v>
      </c>
    </row>
    <row r="15" spans="1:25" ht="15" customHeight="1">
      <c r="A15" s="1449"/>
      <c r="B15" s="217" t="s">
        <v>148</v>
      </c>
      <c r="C15" s="547"/>
      <c r="D15" s="649"/>
      <c r="E15" s="1796"/>
      <c r="F15" s="1796"/>
      <c r="G15" s="1796"/>
      <c r="H15" s="1796"/>
      <c r="I15" s="1796"/>
      <c r="J15" s="1796"/>
      <c r="K15" s="1796"/>
      <c r="L15" s="1474"/>
      <c r="M15" s="547" t="s">
        <v>147</v>
      </c>
      <c r="N15" s="1118">
        <v>70</v>
      </c>
      <c r="O15" s="940"/>
      <c r="P15" s="1483">
        <f>ROUND($O$14*$N$14/N15,2)</f>
        <v>700</v>
      </c>
      <c r="Q15" s="438" t="s">
        <v>39</v>
      </c>
      <c r="R15" s="264"/>
      <c r="S15" s="965">
        <f>IF(OR(ISBLANK(R15),R15=0,O14=0,ISBLANK(O14)),,ROUND(R15+$S$5,2))</f>
        <v>0</v>
      </c>
      <c r="T15" s="335">
        <f t="shared" si="1"/>
        <v>0</v>
      </c>
      <c r="U15" s="3893">
        <f t="shared" si="2"/>
        <v>0</v>
      </c>
    </row>
    <row r="16" spans="1:25" ht="15" customHeight="1" thickBot="1">
      <c r="A16" s="416"/>
      <c r="B16" s="901"/>
      <c r="C16" s="361"/>
      <c r="D16" s="716"/>
      <c r="E16" s="716"/>
      <c r="F16" s="716"/>
      <c r="G16" s="716"/>
      <c r="H16" s="716"/>
      <c r="I16" s="716"/>
      <c r="J16" s="716"/>
      <c r="K16" s="716"/>
      <c r="L16" s="1484"/>
      <c r="M16" s="361" t="s">
        <v>147</v>
      </c>
      <c r="N16" s="1102">
        <v>70</v>
      </c>
      <c r="O16" s="728"/>
      <c r="P16" s="1485">
        <f>ROUND($O$14*$N$14/N16,2)</f>
        <v>700</v>
      </c>
      <c r="Q16" s="466" t="s">
        <v>39</v>
      </c>
      <c r="R16" s="962"/>
      <c r="S16" s="935">
        <f>IF(OR(ISBLANK(R16),R16=0,O14=0,ISBLANK(O14)),,ROUND(R16+$S$5,2))</f>
        <v>0</v>
      </c>
      <c r="T16" s="364">
        <f t="shared" si="1"/>
        <v>0</v>
      </c>
      <c r="U16" s="3799">
        <f t="shared" si="2"/>
        <v>0</v>
      </c>
    </row>
    <row r="17" spans="1:21" ht="15" customHeight="1">
      <c r="A17" s="2227">
        <v>26003</v>
      </c>
      <c r="B17" s="1534" t="s">
        <v>149</v>
      </c>
      <c r="C17" s="649">
        <v>42292</v>
      </c>
      <c r="D17" s="4721"/>
      <c r="E17" s="4717">
        <f>P17*D17</f>
        <v>0</v>
      </c>
      <c r="F17" s="1796">
        <v>3200</v>
      </c>
      <c r="G17" s="4721">
        <v>10.99</v>
      </c>
      <c r="H17" s="4717">
        <f>P18*G17</f>
        <v>1648.5</v>
      </c>
      <c r="I17" s="3882">
        <v>3042</v>
      </c>
      <c r="J17" s="4721"/>
      <c r="K17" s="4717">
        <f>P19*J17</f>
        <v>0</v>
      </c>
      <c r="L17" s="1486"/>
      <c r="M17" s="527" t="s">
        <v>144</v>
      </c>
      <c r="N17" s="1123">
        <v>70</v>
      </c>
      <c r="O17" s="1527">
        <v>150</v>
      </c>
      <c r="P17" s="1528">
        <f>ROUND(O17*N17/N17,2)</f>
        <v>150</v>
      </c>
      <c r="Q17" s="947" t="s">
        <v>39</v>
      </c>
      <c r="R17" s="1792">
        <v>10.99</v>
      </c>
      <c r="S17" s="1590">
        <f t="shared" si="0"/>
        <v>10.99</v>
      </c>
      <c r="T17" s="782">
        <f t="shared" si="1"/>
        <v>1648.5</v>
      </c>
      <c r="U17" s="3798">
        <f t="shared" si="2"/>
        <v>0.16</v>
      </c>
    </row>
    <row r="18" spans="1:21" ht="15" customHeight="1">
      <c r="A18" s="1197"/>
      <c r="B18" s="219" t="s">
        <v>150</v>
      </c>
      <c r="C18" s="1265"/>
      <c r="D18" s="1816"/>
      <c r="E18" s="3310"/>
      <c r="F18" s="3310"/>
      <c r="G18" s="3310"/>
      <c r="H18" s="3310"/>
      <c r="I18" s="3310"/>
      <c r="J18" s="3310"/>
      <c r="K18" s="3310"/>
      <c r="L18" s="1530"/>
      <c r="M18" s="1265" t="s">
        <v>144</v>
      </c>
      <c r="N18" s="1531">
        <v>70</v>
      </c>
      <c r="O18" s="1532"/>
      <c r="P18" s="1265">
        <f>ROUND(O17*N17/N18,2)</f>
        <v>150</v>
      </c>
      <c r="Q18" s="219" t="s">
        <v>39</v>
      </c>
      <c r="R18" s="1525"/>
      <c r="S18" s="1336">
        <f>IF(OR(ISBLANK(R18),R18=0,O17=0,ISBLANK(O17)),,ROUND(R18+$S$5,2))</f>
        <v>0</v>
      </c>
      <c r="T18" s="864">
        <f t="shared" si="1"/>
        <v>0</v>
      </c>
      <c r="U18" s="3893">
        <f t="shared" si="2"/>
        <v>0</v>
      </c>
    </row>
    <row r="19" spans="1:21" ht="15" customHeight="1" thickBot="1">
      <c r="A19" s="1086"/>
      <c r="B19" s="466" t="s">
        <v>65</v>
      </c>
      <c r="C19" s="425"/>
      <c r="D19" s="727"/>
      <c r="E19" s="727"/>
      <c r="F19" s="727"/>
      <c r="G19" s="727"/>
      <c r="H19" s="727"/>
      <c r="I19" s="727"/>
      <c r="J19" s="727"/>
      <c r="K19" s="727"/>
      <c r="L19" s="1492"/>
      <c r="M19" s="425" t="s">
        <v>144</v>
      </c>
      <c r="N19" s="1156">
        <v>70</v>
      </c>
      <c r="O19" s="728"/>
      <c r="P19" s="341">
        <f>ROUND(O17*N17/N19,2)</f>
        <v>150</v>
      </c>
      <c r="Q19" s="466" t="s">
        <v>39</v>
      </c>
      <c r="R19" s="962"/>
      <c r="S19" s="935">
        <f>IF(OR(ISBLANK(R19),R19=0,O17=0,ISBLANK(O17)),,ROUND(R19+$S$5,2))</f>
        <v>0</v>
      </c>
      <c r="T19" s="364">
        <f t="shared" si="1"/>
        <v>0</v>
      </c>
      <c r="U19" s="3799">
        <f t="shared" si="2"/>
        <v>0</v>
      </c>
    </row>
    <row r="20" spans="1:21" ht="15" customHeight="1" thickBot="1">
      <c r="A20" s="1490">
        <v>26004</v>
      </c>
      <c r="B20" s="480" t="s">
        <v>151</v>
      </c>
      <c r="C20" s="649">
        <v>42304</v>
      </c>
      <c r="D20" s="4721"/>
      <c r="E20" s="4717">
        <f>P20*D20</f>
        <v>0</v>
      </c>
      <c r="F20" s="1816">
        <v>30800</v>
      </c>
      <c r="G20" s="4721">
        <v>9.99</v>
      </c>
      <c r="H20" s="4717">
        <f>P21*G20</f>
        <v>4995</v>
      </c>
      <c r="I20" s="3310">
        <v>2340</v>
      </c>
      <c r="J20" s="4721"/>
      <c r="K20" s="4717">
        <f>P22*J20</f>
        <v>0</v>
      </c>
      <c r="L20" s="1487"/>
      <c r="M20" s="345" t="s">
        <v>144</v>
      </c>
      <c r="N20" s="1112">
        <v>70</v>
      </c>
      <c r="O20" s="1007">
        <v>500</v>
      </c>
      <c r="P20" s="270">
        <f>ROUND(O20*N20/N20,2)</f>
        <v>500</v>
      </c>
      <c r="Q20" s="438" t="s">
        <v>39</v>
      </c>
      <c r="R20" s="4071">
        <v>9.99</v>
      </c>
      <c r="S20" s="2803">
        <f t="shared" si="0"/>
        <v>9.99</v>
      </c>
      <c r="T20" s="4009">
        <f t="shared" si="1"/>
        <v>4995</v>
      </c>
      <c r="U20" s="3778">
        <f t="shared" si="2"/>
        <v>0.14000000000000001</v>
      </c>
    </row>
    <row r="21" spans="1:21" ht="15" customHeight="1">
      <c r="A21" s="1449"/>
      <c r="B21" s="217" t="s">
        <v>154</v>
      </c>
      <c r="C21" s="547"/>
      <c r="D21" s="1816"/>
      <c r="E21" s="1796"/>
      <c r="F21" s="1796"/>
      <c r="G21" s="1796"/>
      <c r="H21" s="1796"/>
      <c r="I21" s="1796"/>
      <c r="J21" s="1796"/>
      <c r="K21" s="1796"/>
      <c r="L21" s="1474"/>
      <c r="M21" s="547" t="s">
        <v>152</v>
      </c>
      <c r="N21" s="1118">
        <v>70</v>
      </c>
      <c r="O21" s="940"/>
      <c r="P21" s="1483">
        <f>ROUND($O$20*$N$20/N21,2)</f>
        <v>500</v>
      </c>
      <c r="Q21" s="438" t="s">
        <v>39</v>
      </c>
      <c r="R21" s="264"/>
      <c r="S21" s="965">
        <f>IF(OR(ISBLANK(R21),R21=0,O20=0,ISBLANK(O20)),,ROUND(R21+$S$5,2))</f>
        <v>0</v>
      </c>
      <c r="T21" s="335">
        <f t="shared" si="1"/>
        <v>0</v>
      </c>
      <c r="U21" s="3893">
        <f t="shared" si="2"/>
        <v>0</v>
      </c>
    </row>
    <row r="22" spans="1:21" ht="15" customHeight="1" thickBot="1">
      <c r="A22" s="2241"/>
      <c r="B22" s="1214"/>
      <c r="C22" s="361"/>
      <c r="D22" s="716"/>
      <c r="E22" s="716"/>
      <c r="F22" s="716"/>
      <c r="G22" s="716"/>
      <c r="H22" s="716"/>
      <c r="I22" s="716"/>
      <c r="J22" s="716"/>
      <c r="K22" s="716"/>
      <c r="L22" s="1484"/>
      <c r="M22" s="361" t="s">
        <v>144</v>
      </c>
      <c r="N22" s="1102">
        <v>70</v>
      </c>
      <c r="O22" s="728"/>
      <c r="P22" s="1485">
        <f>ROUND($O$20*$N$20/N22,2)</f>
        <v>500</v>
      </c>
      <c r="Q22" s="466" t="s">
        <v>39</v>
      </c>
      <c r="R22" s="962"/>
      <c r="S22" s="935">
        <f>IF(OR(ISBLANK(R22),R22=0,O20=0,ISBLANK(O20)),,ROUND(R22+$S$5,2))</f>
        <v>0</v>
      </c>
      <c r="T22" s="364">
        <f t="shared" si="1"/>
        <v>0</v>
      </c>
      <c r="U22" s="3799">
        <f t="shared" si="2"/>
        <v>0</v>
      </c>
    </row>
    <row r="23" spans="1:21" ht="15" customHeight="1" thickBot="1">
      <c r="A23" s="2207">
        <v>26005</v>
      </c>
      <c r="B23" s="773" t="s">
        <v>153</v>
      </c>
      <c r="C23" s="649">
        <v>42215</v>
      </c>
      <c r="D23" s="4721"/>
      <c r="E23" s="4717">
        <f>P23*D23</f>
        <v>0</v>
      </c>
      <c r="F23" s="649">
        <v>50800</v>
      </c>
      <c r="G23" s="4721">
        <v>13.79</v>
      </c>
      <c r="H23" s="4717">
        <f>P24*G23</f>
        <v>6895</v>
      </c>
      <c r="I23" s="3882">
        <v>2350</v>
      </c>
      <c r="J23" s="4721"/>
      <c r="K23" s="4717">
        <f>P25*J23</f>
        <v>0</v>
      </c>
      <c r="L23" s="1487"/>
      <c r="M23" s="345" t="s">
        <v>147</v>
      </c>
      <c r="N23" s="1112">
        <v>70</v>
      </c>
      <c r="O23" s="1010">
        <v>500</v>
      </c>
      <c r="P23" s="270">
        <f>ROUND(O23*N23/N23,2)</f>
        <v>500</v>
      </c>
      <c r="Q23" s="438" t="s">
        <v>39</v>
      </c>
      <c r="R23" s="4071">
        <v>13.79</v>
      </c>
      <c r="S23" s="2803">
        <f t="shared" si="0"/>
        <v>13.79</v>
      </c>
      <c r="T23" s="4009">
        <f t="shared" si="1"/>
        <v>6895</v>
      </c>
      <c r="U23" s="3778">
        <f t="shared" si="2"/>
        <v>0.2</v>
      </c>
    </row>
    <row r="24" spans="1:21" ht="15" customHeight="1">
      <c r="A24" s="1449"/>
      <c r="B24" s="217" t="s">
        <v>154</v>
      </c>
      <c r="C24" s="482"/>
      <c r="D24" s="649"/>
      <c r="E24" s="3882"/>
      <c r="F24" s="3882"/>
      <c r="G24" s="3882"/>
      <c r="H24" s="3882"/>
      <c r="I24" s="3882"/>
      <c r="J24" s="3882"/>
      <c r="K24" s="3882"/>
      <c r="L24" s="1474"/>
      <c r="M24" s="482" t="s">
        <v>147</v>
      </c>
      <c r="N24" s="1089">
        <v>70</v>
      </c>
      <c r="O24" s="940"/>
      <c r="P24" s="964">
        <f>ROUND($O$23*$N$23/N24,2)</f>
        <v>500</v>
      </c>
      <c r="Q24" s="438" t="s">
        <v>39</v>
      </c>
      <c r="R24" s="264"/>
      <c r="S24" s="965">
        <f>IF(OR(ISBLANK(R24),R24=0,O23=0,ISBLANK(O23)),,ROUND(R24+$S$5,2))</f>
        <v>0</v>
      </c>
      <c r="T24" s="335">
        <f t="shared" si="1"/>
        <v>0</v>
      </c>
      <c r="U24" s="3893">
        <f t="shared" si="2"/>
        <v>0</v>
      </c>
    </row>
    <row r="25" spans="1:21" ht="15" customHeight="1" thickBot="1">
      <c r="A25" s="416"/>
      <c r="B25" s="901"/>
      <c r="C25" s="536"/>
      <c r="D25" s="727"/>
      <c r="E25" s="727"/>
      <c r="F25" s="727"/>
      <c r="G25" s="727"/>
      <c r="H25" s="727"/>
      <c r="I25" s="727"/>
      <c r="J25" s="727"/>
      <c r="K25" s="727"/>
      <c r="L25" s="1484"/>
      <c r="M25" s="536" t="s">
        <v>147</v>
      </c>
      <c r="N25" s="1094">
        <v>70</v>
      </c>
      <c r="O25" s="1026"/>
      <c r="P25" s="941">
        <f>ROUND($O$23*$N$23/N25,2)</f>
        <v>500</v>
      </c>
      <c r="Q25" s="466" t="s">
        <v>39</v>
      </c>
      <c r="R25" s="962"/>
      <c r="S25" s="935">
        <f>IF(OR(ISBLANK(R25),R25=0,O23=0,ISBLANK(O23)),,ROUND(R25+$S$5,2))</f>
        <v>0</v>
      </c>
      <c r="T25" s="364">
        <f t="shared" si="1"/>
        <v>0</v>
      </c>
      <c r="U25" s="3799">
        <f t="shared" si="2"/>
        <v>0</v>
      </c>
    </row>
    <row r="26" spans="1:21" ht="15" customHeight="1" thickBot="1">
      <c r="A26" s="2207">
        <v>26006</v>
      </c>
      <c r="B26" s="1535" t="s">
        <v>155</v>
      </c>
      <c r="C26" s="649">
        <v>42301</v>
      </c>
      <c r="D26" s="4721"/>
      <c r="E26" s="4717">
        <f>P26*D26</f>
        <v>0</v>
      </c>
      <c r="F26" s="1816">
        <v>30501</v>
      </c>
      <c r="G26" s="4721">
        <v>11.7</v>
      </c>
      <c r="H26" s="4717">
        <f>P27*G26</f>
        <v>3510</v>
      </c>
      <c r="I26" s="3310">
        <v>2640</v>
      </c>
      <c r="J26" s="4721"/>
      <c r="K26" s="4717">
        <f>P28*J26</f>
        <v>0</v>
      </c>
      <c r="L26" s="1487"/>
      <c r="M26" s="345" t="s">
        <v>144</v>
      </c>
      <c r="N26" s="1112">
        <v>70</v>
      </c>
      <c r="O26" s="1010">
        <v>300</v>
      </c>
      <c r="P26" s="270">
        <f>ROUND($O$26*$N$26/N26,2)</f>
        <v>300</v>
      </c>
      <c r="Q26" s="438" t="s">
        <v>39</v>
      </c>
      <c r="R26" s="4071">
        <v>11.7</v>
      </c>
      <c r="S26" s="2803">
        <f t="shared" si="0"/>
        <v>11.7</v>
      </c>
      <c r="T26" s="4009">
        <f t="shared" si="1"/>
        <v>3510</v>
      </c>
      <c r="U26" s="3778">
        <f t="shared" si="2"/>
        <v>0.17</v>
      </c>
    </row>
    <row r="27" spans="1:21" ht="15" customHeight="1">
      <c r="A27" s="1302"/>
      <c r="B27" s="974" t="s">
        <v>156</v>
      </c>
      <c r="C27" s="547"/>
      <c r="D27" s="1816"/>
      <c r="E27" s="1796"/>
      <c r="F27" s="1796"/>
      <c r="G27" s="1796"/>
      <c r="H27" s="1796"/>
      <c r="I27" s="1796"/>
      <c r="J27" s="1796"/>
      <c r="K27" s="1796"/>
      <c r="L27" s="1474"/>
      <c r="M27" s="547" t="s">
        <v>144</v>
      </c>
      <c r="N27" s="1118">
        <v>70</v>
      </c>
      <c r="O27" s="940"/>
      <c r="P27" s="964">
        <f>ROUND($O$26*$N$26/N27,2)</f>
        <v>300</v>
      </c>
      <c r="Q27" s="438" t="s">
        <v>39</v>
      </c>
      <c r="R27" s="264"/>
      <c r="S27" s="965">
        <f>IF(OR(ISBLANK(R27),R27=0,O26=0,ISBLANK(O26)),,ROUND(R27+$S$5,2))</f>
        <v>0</v>
      </c>
      <c r="T27" s="335">
        <f t="shared" si="1"/>
        <v>0</v>
      </c>
      <c r="U27" s="3893">
        <f t="shared" si="2"/>
        <v>0</v>
      </c>
    </row>
    <row r="28" spans="1:21" ht="15" customHeight="1" thickBot="1">
      <c r="A28" s="2241"/>
      <c r="B28" s="1214"/>
      <c r="C28" s="361"/>
      <c r="D28" s="716"/>
      <c r="E28" s="716"/>
      <c r="F28" s="716"/>
      <c r="G28" s="716"/>
      <c r="H28" s="716"/>
      <c r="I28" s="716"/>
      <c r="J28" s="716"/>
      <c r="K28" s="716"/>
      <c r="L28" s="1484"/>
      <c r="M28" s="361" t="s">
        <v>144</v>
      </c>
      <c r="N28" s="1102">
        <v>70</v>
      </c>
      <c r="O28" s="1026"/>
      <c r="P28" s="954">
        <f>ROUND($O$26*$N$26/N28,2)</f>
        <v>300</v>
      </c>
      <c r="Q28" s="466" t="s">
        <v>39</v>
      </c>
      <c r="R28" s="962"/>
      <c r="S28" s="935">
        <f>IF(OR(ISBLANK(R28),R28=0,O26=0,ISBLANK(O26)),,ROUND(R28+$S$5,2))</f>
        <v>0</v>
      </c>
      <c r="T28" s="364">
        <f t="shared" si="1"/>
        <v>0</v>
      </c>
      <c r="U28" s="3799">
        <f t="shared" si="2"/>
        <v>0</v>
      </c>
    </row>
    <row r="29" spans="1:21" ht="15" customHeight="1" thickBot="1">
      <c r="A29" s="2207">
        <v>26007</v>
      </c>
      <c r="B29" s="773" t="s">
        <v>157</v>
      </c>
      <c r="C29" s="2290">
        <v>42213</v>
      </c>
      <c r="D29" s="4721"/>
      <c r="E29" s="4717">
        <f>P29*D29</f>
        <v>0</v>
      </c>
      <c r="F29" s="1816">
        <v>50501</v>
      </c>
      <c r="G29" s="4721">
        <v>16.95</v>
      </c>
      <c r="H29" s="4717">
        <f>P30*G29</f>
        <v>1695</v>
      </c>
      <c r="I29" s="4712">
        <v>2650</v>
      </c>
      <c r="J29" s="4721"/>
      <c r="K29" s="4717">
        <f>P31*J29</f>
        <v>0</v>
      </c>
      <c r="L29" s="1487"/>
      <c r="M29" s="345" t="s">
        <v>147</v>
      </c>
      <c r="N29" s="1112">
        <v>70</v>
      </c>
      <c r="O29" s="1010">
        <v>100</v>
      </c>
      <c r="P29" s="270">
        <f>ROUND(O29*N29/N29,2)</f>
        <v>100</v>
      </c>
      <c r="Q29" s="438" t="s">
        <v>39</v>
      </c>
      <c r="R29" s="4071">
        <v>16.95</v>
      </c>
      <c r="S29" s="2803">
        <f t="shared" si="0"/>
        <v>16.95</v>
      </c>
      <c r="T29" s="4009">
        <f t="shared" si="1"/>
        <v>1695</v>
      </c>
      <c r="U29" s="3778">
        <f t="shared" si="2"/>
        <v>0.24</v>
      </c>
    </row>
    <row r="30" spans="1:21" ht="15" customHeight="1">
      <c r="A30" s="1449"/>
      <c r="B30" s="217" t="s">
        <v>156</v>
      </c>
      <c r="C30" s="547"/>
      <c r="D30" s="1816"/>
      <c r="E30" s="3882"/>
      <c r="F30" s="3882"/>
      <c r="G30" s="3882"/>
      <c r="H30" s="3882"/>
      <c r="I30" s="3882"/>
      <c r="J30" s="3882"/>
      <c r="K30" s="3882"/>
      <c r="L30" s="1474"/>
      <c r="M30" s="547" t="s">
        <v>147</v>
      </c>
      <c r="N30" s="1118">
        <v>70</v>
      </c>
      <c r="O30" s="940"/>
      <c r="P30" s="1483">
        <f>ROUND($O$29*$N$29/N30,2)</f>
        <v>100</v>
      </c>
      <c r="Q30" s="438" t="s">
        <v>39</v>
      </c>
      <c r="R30" s="264"/>
      <c r="S30" s="965">
        <f>IF(OR(ISBLANK(R30),R30=0,O29=0,ISBLANK(O29)),,ROUND(R30+$S$5,2))</f>
        <v>0</v>
      </c>
      <c r="T30" s="335">
        <f t="shared" si="1"/>
        <v>0</v>
      </c>
      <c r="U30" s="3893">
        <f t="shared" si="2"/>
        <v>0</v>
      </c>
    </row>
    <row r="31" spans="1:21" ht="15" customHeight="1" thickBot="1">
      <c r="A31" s="416"/>
      <c r="B31" s="901"/>
      <c r="C31" s="361"/>
      <c r="D31" s="1695"/>
      <c r="E31" s="1695"/>
      <c r="F31" s="1695"/>
      <c r="G31" s="1695"/>
      <c r="H31" s="1695"/>
      <c r="I31" s="1695"/>
      <c r="J31" s="1695"/>
      <c r="K31" s="1695"/>
      <c r="L31" s="1484"/>
      <c r="M31" s="361" t="s">
        <v>147</v>
      </c>
      <c r="N31" s="1102">
        <v>70</v>
      </c>
      <c r="O31" s="728"/>
      <c r="P31" s="1485">
        <f>ROUND($O$29*$N$29/N31,2)</f>
        <v>100</v>
      </c>
      <c r="Q31" s="466" t="s">
        <v>39</v>
      </c>
      <c r="R31" s="962"/>
      <c r="S31" s="935">
        <f>IF(OR(ISBLANK(R31),R31=0,O29=0,ISBLANK(O29)),,ROUND(R31+$S$5,2))</f>
        <v>0</v>
      </c>
      <c r="T31" s="364">
        <f t="shared" si="1"/>
        <v>0</v>
      </c>
      <c r="U31" s="3799">
        <f t="shared" si="2"/>
        <v>0</v>
      </c>
    </row>
    <row r="32" spans="1:21" ht="15" customHeight="1" thickBot="1">
      <c r="A32" s="2208">
        <v>26008</v>
      </c>
      <c r="B32" s="1536" t="s">
        <v>158</v>
      </c>
      <c r="C32" s="649">
        <v>42297</v>
      </c>
      <c r="D32" s="4721"/>
      <c r="E32" s="4717">
        <f>P32*D32</f>
        <v>0</v>
      </c>
      <c r="F32" s="3310">
        <v>30100</v>
      </c>
      <c r="G32" s="4721">
        <v>14.01</v>
      </c>
      <c r="H32" s="4717">
        <f>P33*G32</f>
        <v>2101.5</v>
      </c>
      <c r="I32" s="3882">
        <v>2070</v>
      </c>
      <c r="J32" s="4721"/>
      <c r="K32" s="4717">
        <f>P34*J32</f>
        <v>0</v>
      </c>
      <c r="L32" s="1223"/>
      <c r="M32" s="202" t="s">
        <v>144</v>
      </c>
      <c r="N32" s="1126">
        <v>70</v>
      </c>
      <c r="O32" s="1010">
        <v>150</v>
      </c>
      <c r="P32" s="270">
        <f>ROUND($O$32*$N$32/N32,2)</f>
        <v>150</v>
      </c>
      <c r="Q32" s="438" t="s">
        <v>39</v>
      </c>
      <c r="R32" s="4071">
        <v>14.01</v>
      </c>
      <c r="S32" s="2803">
        <f t="shared" si="0"/>
        <v>14.01</v>
      </c>
      <c r="T32" s="4009">
        <f t="shared" si="1"/>
        <v>2101.5</v>
      </c>
      <c r="U32" s="3778">
        <f t="shared" si="2"/>
        <v>0.2</v>
      </c>
    </row>
    <row r="33" spans="1:21" ht="15" customHeight="1">
      <c r="A33" s="2175"/>
      <c r="B33" s="522" t="s">
        <v>159</v>
      </c>
      <c r="C33" s="547"/>
      <c r="D33" s="876"/>
      <c r="E33" s="1796"/>
      <c r="F33" s="1796"/>
      <c r="G33" s="1796"/>
      <c r="H33" s="1796"/>
      <c r="I33" s="1796"/>
      <c r="J33" s="1796"/>
      <c r="K33" s="1796"/>
      <c r="L33" s="1474"/>
      <c r="M33" s="547" t="s">
        <v>144</v>
      </c>
      <c r="N33" s="1118">
        <v>70</v>
      </c>
      <c r="O33" s="940"/>
      <c r="P33" s="964">
        <f>ROUND($O$32*$N$32/N33,2)</f>
        <v>150</v>
      </c>
      <c r="Q33" s="438" t="s">
        <v>39</v>
      </c>
      <c r="R33" s="264"/>
      <c r="S33" s="965">
        <f>IF(OR(ISBLANK(R33),R33=0,O32=0,ISBLANK(O32)),,ROUND(R33+$S$5,2))</f>
        <v>0</v>
      </c>
      <c r="T33" s="335">
        <f t="shared" si="1"/>
        <v>0</v>
      </c>
      <c r="U33" s="3893">
        <f t="shared" si="2"/>
        <v>0</v>
      </c>
    </row>
    <row r="34" spans="1:21" ht="15" customHeight="1" thickBot="1">
      <c r="A34" s="416"/>
      <c r="B34" s="901"/>
      <c r="C34" s="361"/>
      <c r="D34" s="716"/>
      <c r="E34" s="716"/>
      <c r="F34" s="716"/>
      <c r="G34" s="716"/>
      <c r="H34" s="716"/>
      <c r="I34" s="716"/>
      <c r="J34" s="716"/>
      <c r="K34" s="716"/>
      <c r="L34" s="1484"/>
      <c r="M34" s="361" t="s">
        <v>144</v>
      </c>
      <c r="N34" s="1102">
        <v>70</v>
      </c>
      <c r="O34" s="728"/>
      <c r="P34" s="954">
        <f>ROUND($O$32*$N$32/N34,2)</f>
        <v>150</v>
      </c>
      <c r="Q34" s="466" t="s">
        <v>39</v>
      </c>
      <c r="R34" s="962"/>
      <c r="S34" s="935">
        <f>IF(OR(ISBLANK(R34),R34=0,O32=0,ISBLANK(O32)),,ROUND(R34+$S$5,2))</f>
        <v>0</v>
      </c>
      <c r="T34" s="364">
        <f t="shared" si="1"/>
        <v>0</v>
      </c>
      <c r="U34" s="3799">
        <f t="shared" si="2"/>
        <v>0</v>
      </c>
    </row>
    <row r="35" spans="1:21" ht="15" customHeight="1" thickBot="1">
      <c r="A35" s="2207">
        <v>26009</v>
      </c>
      <c r="B35" s="773" t="s">
        <v>160</v>
      </c>
      <c r="C35" s="855">
        <v>42210</v>
      </c>
      <c r="D35" s="4721"/>
      <c r="E35" s="4717">
        <f>P35*D35</f>
        <v>0</v>
      </c>
      <c r="F35" s="649">
        <v>50100</v>
      </c>
      <c r="G35" s="4721">
        <v>19.989999999999998</v>
      </c>
      <c r="H35" s="4717">
        <f>P36*G35</f>
        <v>1998.9999999999998</v>
      </c>
      <c r="I35" s="4712">
        <v>2080</v>
      </c>
      <c r="J35" s="4721"/>
      <c r="K35" s="4717">
        <f>P37*J35</f>
        <v>0</v>
      </c>
      <c r="L35" s="1487"/>
      <c r="M35" s="345" t="s">
        <v>147</v>
      </c>
      <c r="N35" s="1112">
        <v>70</v>
      </c>
      <c r="O35" s="1010">
        <v>100</v>
      </c>
      <c r="P35" s="270">
        <f>ROUND(O35*N35/N35,2)</f>
        <v>100</v>
      </c>
      <c r="Q35" s="438" t="s">
        <v>39</v>
      </c>
      <c r="R35" s="4071">
        <v>19.989999999999998</v>
      </c>
      <c r="S35" s="2803">
        <f t="shared" si="0"/>
        <v>19.989999999999998</v>
      </c>
      <c r="T35" s="4009">
        <f t="shared" si="1"/>
        <v>1999</v>
      </c>
      <c r="U35" s="3778">
        <f t="shared" si="2"/>
        <v>0.28999999999999998</v>
      </c>
    </row>
    <row r="36" spans="1:21" ht="15" customHeight="1">
      <c r="A36" s="2175"/>
      <c r="B36" s="522" t="s">
        <v>161</v>
      </c>
      <c r="C36" s="1473"/>
      <c r="D36" s="649"/>
      <c r="E36" s="3882"/>
      <c r="F36" s="3882"/>
      <c r="G36" s="3882"/>
      <c r="H36" s="3882"/>
      <c r="I36" s="3882"/>
      <c r="J36" s="3882"/>
      <c r="K36" s="3882"/>
      <c r="L36" s="1474"/>
      <c r="M36" s="482" t="s">
        <v>147</v>
      </c>
      <c r="N36" s="1089">
        <v>70</v>
      </c>
      <c r="O36" s="940"/>
      <c r="P36" s="1483">
        <f>ROUND($O$35*$N$35/N36,2)</f>
        <v>100</v>
      </c>
      <c r="Q36" s="438" t="s">
        <v>39</v>
      </c>
      <c r="R36" s="264"/>
      <c r="S36" s="965">
        <f>IF(OR(ISBLANK(R36),R36=0,O35=0,ISBLANK(O35)),,ROUND(R36+$S$5,2))</f>
        <v>0</v>
      </c>
      <c r="T36" s="335">
        <f t="shared" si="1"/>
        <v>0</v>
      </c>
      <c r="U36" s="3893">
        <f t="shared" si="2"/>
        <v>0</v>
      </c>
    </row>
    <row r="37" spans="1:21" ht="15" customHeight="1" thickBot="1">
      <c r="A37" s="416"/>
      <c r="B37" s="901"/>
      <c r="C37" s="536"/>
      <c r="D37" s="727"/>
      <c r="E37" s="727"/>
      <c r="F37" s="727"/>
      <c r="G37" s="727"/>
      <c r="H37" s="727"/>
      <c r="I37" s="727"/>
      <c r="J37" s="727"/>
      <c r="K37" s="727"/>
      <c r="L37" s="1484"/>
      <c r="M37" s="536" t="s">
        <v>147</v>
      </c>
      <c r="N37" s="1094">
        <v>70</v>
      </c>
      <c r="O37" s="728"/>
      <c r="P37" s="941">
        <f>ROUND($O$35*$N$35/N37,2)</f>
        <v>100</v>
      </c>
      <c r="Q37" s="901" t="s">
        <v>39</v>
      </c>
      <c r="R37" s="962"/>
      <c r="S37" s="935">
        <f>IF(OR(ISBLANK(R37),R37=0,O35=0,ISBLANK(O35)),,ROUND(R37+$S$5,2))</f>
        <v>0</v>
      </c>
      <c r="T37" s="364">
        <f t="shared" si="1"/>
        <v>0</v>
      </c>
      <c r="U37" s="3799">
        <f t="shared" si="2"/>
        <v>0</v>
      </c>
    </row>
    <row r="38" spans="1:21" ht="15" customHeight="1" thickBot="1">
      <c r="A38" s="2207">
        <v>26010</v>
      </c>
      <c r="B38" s="773" t="s">
        <v>162</v>
      </c>
      <c r="C38" s="649">
        <v>42300</v>
      </c>
      <c r="D38" s="4721"/>
      <c r="E38" s="4717">
        <f>P38*D38</f>
        <v>0</v>
      </c>
      <c r="F38" s="2270">
        <v>31200</v>
      </c>
      <c r="G38" s="4721">
        <v>12.99</v>
      </c>
      <c r="H38" s="4717">
        <f>P39*G38</f>
        <v>649.5</v>
      </c>
      <c r="I38" s="3882">
        <v>2440</v>
      </c>
      <c r="J38" s="4721"/>
      <c r="K38" s="4717">
        <f>P40*J38</f>
        <v>0</v>
      </c>
      <c r="L38" s="1487"/>
      <c r="M38" s="345" t="s">
        <v>144</v>
      </c>
      <c r="N38" s="1491">
        <v>70</v>
      </c>
      <c r="O38" s="1517">
        <v>50</v>
      </c>
      <c r="P38" s="270">
        <f>ROUND($O$38*$N$38/N38,2)</f>
        <v>50</v>
      </c>
      <c r="Q38" s="438" t="s">
        <v>39</v>
      </c>
      <c r="R38" s="279">
        <v>12.99</v>
      </c>
      <c r="S38" s="272">
        <f t="shared" si="0"/>
        <v>12.99</v>
      </c>
      <c r="T38" s="253">
        <f t="shared" si="1"/>
        <v>649.5</v>
      </c>
      <c r="U38" s="3778">
        <f t="shared" si="2"/>
        <v>0.19</v>
      </c>
    </row>
    <row r="39" spans="1:21" ht="15" customHeight="1">
      <c r="A39" s="1449"/>
      <c r="B39" s="217" t="s">
        <v>163</v>
      </c>
      <c r="C39" s="1473"/>
      <c r="D39" s="2270"/>
      <c r="E39" s="1813"/>
      <c r="F39" s="1813"/>
      <c r="G39" s="1813"/>
      <c r="H39" s="1813"/>
      <c r="I39" s="1813"/>
      <c r="J39" s="1813"/>
      <c r="K39" s="1813"/>
      <c r="L39" s="1474"/>
      <c r="M39" s="482" t="s">
        <v>144</v>
      </c>
      <c r="N39" s="1089">
        <v>70</v>
      </c>
      <c r="O39" s="1515"/>
      <c r="P39" s="967">
        <f>ROUND($O$38*$N$38/N39,2)</f>
        <v>50</v>
      </c>
      <c r="Q39" s="438" t="s">
        <v>39</v>
      </c>
      <c r="R39" s="264"/>
      <c r="S39" s="965">
        <f>IF(OR(ISBLANK(R39),R39=0,O38=0,ISBLANK(O38)),,ROUND(R39+$S$5,2))</f>
        <v>0</v>
      </c>
      <c r="T39" s="335">
        <f t="shared" si="1"/>
        <v>0</v>
      </c>
      <c r="U39" s="3893">
        <f t="shared" si="2"/>
        <v>0</v>
      </c>
    </row>
    <row r="40" spans="1:21" ht="15" customHeight="1" thickBot="1">
      <c r="A40" s="937"/>
      <c r="B40" s="1060"/>
      <c r="C40" s="536"/>
      <c r="D40" s="716"/>
      <c r="E40" s="716"/>
      <c r="F40" s="716"/>
      <c r="G40" s="716"/>
      <c r="H40" s="716"/>
      <c r="I40" s="716"/>
      <c r="J40" s="716"/>
      <c r="K40" s="716"/>
      <c r="L40" s="1484"/>
      <c r="M40" s="536" t="s">
        <v>144</v>
      </c>
      <c r="N40" s="1094">
        <v>70</v>
      </c>
      <c r="O40" s="1516"/>
      <c r="P40" s="970">
        <f>ROUND($O$38*$N$38/N40,2)</f>
        <v>50</v>
      </c>
      <c r="Q40" s="466" t="s">
        <v>39</v>
      </c>
      <c r="R40" s="962"/>
      <c r="S40" s="935">
        <f>IF(OR(ISBLANK(R40),R40=0,O38=0,ISBLANK(O38)),,ROUND(R40+$S$5,2))</f>
        <v>0</v>
      </c>
      <c r="T40" s="364">
        <f t="shared" si="1"/>
        <v>0</v>
      </c>
      <c r="U40" s="3799">
        <f t="shared" si="2"/>
        <v>0</v>
      </c>
    </row>
    <row r="41" spans="1:21" ht="15" customHeight="1" thickBot="1">
      <c r="A41" s="2207">
        <v>26011</v>
      </c>
      <c r="B41" s="773" t="s">
        <v>164</v>
      </c>
      <c r="C41" s="2310">
        <v>41381</v>
      </c>
      <c r="D41" s="4721"/>
      <c r="E41" s="4717">
        <f>P41*D41</f>
        <v>0</v>
      </c>
      <c r="F41" s="2271"/>
      <c r="G41" s="4724"/>
      <c r="H41" s="4717"/>
      <c r="I41" s="4712">
        <v>7897</v>
      </c>
      <c r="J41" s="4721"/>
      <c r="K41" s="4717">
        <f>P43*J41</f>
        <v>0</v>
      </c>
      <c r="L41" s="1487"/>
      <c r="M41" s="278" t="s">
        <v>165</v>
      </c>
      <c r="N41" s="1217">
        <v>96</v>
      </c>
      <c r="O41" s="1517">
        <v>300</v>
      </c>
      <c r="P41" s="1483">
        <f>ROUND($O$41*$N$41/N41,2)</f>
        <v>300</v>
      </c>
      <c r="Q41" s="438" t="s">
        <v>39</v>
      </c>
      <c r="R41" s="279"/>
      <c r="S41" s="272">
        <f t="shared" si="0"/>
        <v>0</v>
      </c>
      <c r="T41" s="253">
        <f t="shared" si="1"/>
        <v>0</v>
      </c>
      <c r="U41" s="3778">
        <f t="shared" si="2"/>
        <v>0</v>
      </c>
    </row>
    <row r="42" spans="1:21" ht="15" customHeight="1">
      <c r="A42" s="2148"/>
      <c r="B42" s="522" t="s">
        <v>148</v>
      </c>
      <c r="C42" s="278"/>
      <c r="D42" s="2271"/>
      <c r="E42" s="2629"/>
      <c r="F42" s="2629">
        <v>90301</v>
      </c>
      <c r="G42" s="4721">
        <v>11.25</v>
      </c>
      <c r="H42" s="4717">
        <f>P42*G42</f>
        <v>4500</v>
      </c>
      <c r="I42" s="2629"/>
      <c r="J42" s="2629"/>
      <c r="K42" s="2629"/>
      <c r="L42" s="1487"/>
      <c r="M42" s="278" t="s">
        <v>101</v>
      </c>
      <c r="N42" s="1090">
        <v>72</v>
      </c>
      <c r="O42" s="1515"/>
      <c r="P42" s="967">
        <f>ROUND($O$41*$N$41/N42,2)</f>
        <v>400</v>
      </c>
      <c r="Q42" s="217" t="s">
        <v>39</v>
      </c>
      <c r="R42" s="264">
        <v>11.25</v>
      </c>
      <c r="S42" s="965">
        <f>IF(OR(ISBLANK(R42),R42=0,O41=0,ISBLANK(O41)),,ROUND(R42+$S$5,2))</f>
        <v>11.25</v>
      </c>
      <c r="T42" s="335">
        <f t="shared" si="1"/>
        <v>4500</v>
      </c>
      <c r="U42" s="3893">
        <f t="shared" si="2"/>
        <v>0.16</v>
      </c>
    </row>
    <row r="43" spans="1:21" ht="15" customHeight="1" thickBot="1">
      <c r="A43" s="1335"/>
      <c r="B43" s="217"/>
      <c r="C43" s="536"/>
      <c r="D43" s="2292"/>
      <c r="E43" s="2292"/>
      <c r="F43" s="2292"/>
      <c r="G43" s="2292"/>
      <c r="H43" s="2292"/>
      <c r="I43" s="2292"/>
      <c r="J43" s="2292"/>
      <c r="K43" s="2292"/>
      <c r="L43" s="1484"/>
      <c r="M43" s="536" t="s">
        <v>165</v>
      </c>
      <c r="N43" s="1094">
        <v>96</v>
      </c>
      <c r="O43" s="1516"/>
      <c r="P43" s="979">
        <f>ROUND($O$41*$N$41/N43,2)</f>
        <v>300</v>
      </c>
      <c r="Q43" s="901" t="s">
        <v>39</v>
      </c>
      <c r="R43" s="962"/>
      <c r="S43" s="935">
        <f>IF(OR(ISBLANK(R43),R43=0,O41=0,ISBLANK(O41)),,ROUND(R43+$S$5,2))</f>
        <v>0</v>
      </c>
      <c r="T43" s="364">
        <f t="shared" si="1"/>
        <v>0</v>
      </c>
      <c r="U43" s="3799">
        <f t="shared" si="2"/>
        <v>0</v>
      </c>
    </row>
    <row r="44" spans="1:21" ht="15" customHeight="1" thickBot="1">
      <c r="A44" s="2192">
        <v>26012</v>
      </c>
      <c r="B44" s="221" t="s">
        <v>166</v>
      </c>
      <c r="C44" s="2274">
        <v>41403</v>
      </c>
      <c r="D44" s="4721"/>
      <c r="E44" s="4717">
        <f>P44*D44</f>
        <v>0</v>
      </c>
      <c r="F44" s="4713">
        <v>40301</v>
      </c>
      <c r="G44" s="4721">
        <v>11.3</v>
      </c>
      <c r="H44" s="4717">
        <f>P45*G44</f>
        <v>0</v>
      </c>
      <c r="I44" s="4713">
        <v>2855</v>
      </c>
      <c r="J44" s="4721"/>
      <c r="K44" s="4717">
        <f>P46*J44</f>
        <v>0</v>
      </c>
      <c r="L44" s="1487"/>
      <c r="M44" s="278" t="s">
        <v>167</v>
      </c>
      <c r="N44" s="1075">
        <v>48</v>
      </c>
      <c r="O44" s="1514"/>
      <c r="P44" s="1496">
        <f>ROUND($O$44*$N$44/N44,2)</f>
        <v>0</v>
      </c>
      <c r="Q44" s="438" t="s">
        <v>39</v>
      </c>
      <c r="R44" s="4071">
        <v>11.3</v>
      </c>
      <c r="S44" s="2803">
        <f t="shared" si="0"/>
        <v>0</v>
      </c>
      <c r="T44" s="4009">
        <f t="shared" si="1"/>
        <v>0</v>
      </c>
      <c r="U44" s="3778">
        <f t="shared" si="2"/>
        <v>0</v>
      </c>
    </row>
    <row r="45" spans="1:21" ht="15" customHeight="1">
      <c r="A45" s="2148"/>
      <c r="B45" s="522" t="s">
        <v>168</v>
      </c>
      <c r="C45" s="649"/>
      <c r="D45" s="2283"/>
      <c r="E45" s="4714"/>
      <c r="F45" s="4714"/>
      <c r="G45" s="4714"/>
      <c r="H45" s="4714"/>
      <c r="I45" s="4714"/>
      <c r="J45" s="4714"/>
      <c r="K45" s="4714"/>
      <c r="L45" s="1497"/>
      <c r="M45" s="278" t="s">
        <v>167</v>
      </c>
      <c r="N45" s="1090">
        <v>48</v>
      </c>
      <c r="O45" s="1515"/>
      <c r="P45" s="967">
        <f>ROUND($O$44*$N$44/N45,2)</f>
        <v>0</v>
      </c>
      <c r="Q45" s="217" t="s">
        <v>39</v>
      </c>
      <c r="R45" s="264"/>
      <c r="S45" s="965">
        <f>IF(OR(ISBLANK(R45),R45=0,O44=0,ISBLANK(O44)),,ROUND(R45+$S$5,2))</f>
        <v>0</v>
      </c>
      <c r="T45" s="335">
        <f t="shared" si="1"/>
        <v>0</v>
      </c>
      <c r="U45" s="3893">
        <f t="shared" si="2"/>
        <v>0</v>
      </c>
    </row>
    <row r="46" spans="1:21" ht="15" customHeight="1" thickBot="1">
      <c r="A46" s="416"/>
      <c r="B46" s="901"/>
      <c r="C46" s="536"/>
      <c r="D46" s="727"/>
      <c r="E46" s="727"/>
      <c r="F46" s="727"/>
      <c r="G46" s="727"/>
      <c r="H46" s="727"/>
      <c r="I46" s="727"/>
      <c r="J46" s="727"/>
      <c r="K46" s="727"/>
      <c r="L46" s="1484"/>
      <c r="M46" s="536" t="s">
        <v>167</v>
      </c>
      <c r="N46" s="1094">
        <v>48</v>
      </c>
      <c r="O46" s="1516"/>
      <c r="P46" s="979">
        <f>ROUND($O$44*$N$44/N46,2)</f>
        <v>0</v>
      </c>
      <c r="Q46" s="901" t="s">
        <v>39</v>
      </c>
      <c r="R46" s="962"/>
      <c r="S46" s="935">
        <f>IF(OR(ISBLANK(R46),R46=0,O44=0,ISBLANK(O44)),,ROUND(R46+$S$5,2))</f>
        <v>0</v>
      </c>
      <c r="T46" s="364">
        <f t="shared" si="1"/>
        <v>0</v>
      </c>
      <c r="U46" s="3799">
        <f t="shared" si="2"/>
        <v>0</v>
      </c>
    </row>
    <row r="47" spans="1:21" ht="15" customHeight="1" thickBot="1">
      <c r="A47" s="2207">
        <v>26013</v>
      </c>
      <c r="B47" s="773" t="s">
        <v>169</v>
      </c>
      <c r="C47" s="649">
        <v>41391</v>
      </c>
      <c r="D47" s="4721"/>
      <c r="E47" s="4717">
        <f>P47*D47</f>
        <v>0</v>
      </c>
      <c r="F47" s="3310"/>
      <c r="G47" s="4724"/>
      <c r="H47" s="4717"/>
      <c r="I47" s="3882">
        <v>7398</v>
      </c>
      <c r="J47" s="4721"/>
      <c r="K47" s="4717">
        <f>P49*J47</f>
        <v>0</v>
      </c>
      <c r="L47" s="1223"/>
      <c r="M47" s="274" t="s">
        <v>165</v>
      </c>
      <c r="N47" s="1075">
        <v>96</v>
      </c>
      <c r="O47" s="1514">
        <v>350</v>
      </c>
      <c r="P47" s="1496">
        <f>ROUND($O$47*$N$47/N47,2)</f>
        <v>350</v>
      </c>
      <c r="Q47" s="438" t="s">
        <v>39</v>
      </c>
      <c r="R47" s="4071"/>
      <c r="S47" s="2803">
        <f t="shared" si="0"/>
        <v>0</v>
      </c>
      <c r="T47" s="4009">
        <f t="shared" si="1"/>
        <v>0</v>
      </c>
      <c r="U47" s="3778">
        <f t="shared" si="2"/>
        <v>0</v>
      </c>
    </row>
    <row r="48" spans="1:21" ht="15" customHeight="1">
      <c r="A48" s="275"/>
      <c r="B48" s="217" t="s">
        <v>154</v>
      </c>
      <c r="C48" s="278"/>
      <c r="D48" s="876"/>
      <c r="E48" s="1796"/>
      <c r="F48" s="1796">
        <v>90800</v>
      </c>
      <c r="G48" s="4721">
        <v>11.37</v>
      </c>
      <c r="H48" s="4717">
        <f>P48*G48</f>
        <v>5306.0379000000003</v>
      </c>
      <c r="I48" s="1796"/>
      <c r="J48" s="1796"/>
      <c r="K48" s="1796"/>
      <c r="L48" s="1487"/>
      <c r="M48" s="278" t="s">
        <v>101</v>
      </c>
      <c r="N48" s="1075">
        <v>72</v>
      </c>
      <c r="O48" s="1515"/>
      <c r="P48" s="967">
        <f>ROUND($O$47*$N$47/N48,2)</f>
        <v>466.67</v>
      </c>
      <c r="Q48" s="217" t="s">
        <v>39</v>
      </c>
      <c r="R48" s="264">
        <v>11.37</v>
      </c>
      <c r="S48" s="965">
        <f>IF(OR(ISBLANK(R48),R48=0,O47=0,ISBLANK(O47)),,ROUND(R48+$S$5,2))</f>
        <v>11.37</v>
      </c>
      <c r="T48" s="335">
        <f t="shared" si="1"/>
        <v>5306.04</v>
      </c>
      <c r="U48" s="3893">
        <f t="shared" si="2"/>
        <v>0.16</v>
      </c>
    </row>
    <row r="49" spans="1:21" ht="15" customHeight="1" thickBot="1">
      <c r="A49" s="416"/>
      <c r="B49" s="901"/>
      <c r="C49" s="536"/>
      <c r="D49" s="716"/>
      <c r="E49" s="716"/>
      <c r="F49" s="716"/>
      <c r="G49" s="716"/>
      <c r="H49" s="716"/>
      <c r="I49" s="716"/>
      <c r="J49" s="716"/>
      <c r="K49" s="716"/>
      <c r="L49" s="1484"/>
      <c r="M49" s="536" t="s">
        <v>165</v>
      </c>
      <c r="N49" s="1094">
        <v>96</v>
      </c>
      <c r="O49" s="1516"/>
      <c r="P49" s="979">
        <f>ROUND($O$47*$N$47/N49,2)</f>
        <v>350</v>
      </c>
      <c r="Q49" s="901" t="s">
        <v>39</v>
      </c>
      <c r="R49" s="962"/>
      <c r="S49" s="935">
        <f>IF(OR(ISBLANK(R49),R49=0,O47=0,ISBLANK(O47)),,ROUND(R49+$S$5,2))</f>
        <v>0</v>
      </c>
      <c r="T49" s="364">
        <f t="shared" si="1"/>
        <v>0</v>
      </c>
      <c r="U49" s="3799">
        <f t="shared" si="2"/>
        <v>0</v>
      </c>
    </row>
    <row r="50" spans="1:21" ht="15" customHeight="1" thickBot="1">
      <c r="A50" s="2207">
        <v>26014</v>
      </c>
      <c r="B50" s="773" t="s">
        <v>170</v>
      </c>
      <c r="C50" s="649">
        <v>41413</v>
      </c>
      <c r="D50" s="4721"/>
      <c r="E50" s="4717">
        <f>P50*D50</f>
        <v>0</v>
      </c>
      <c r="F50" s="649">
        <v>40800</v>
      </c>
      <c r="G50" s="4721">
        <v>11.69</v>
      </c>
      <c r="H50" s="4717">
        <f>P51*G50</f>
        <v>0</v>
      </c>
      <c r="I50" s="3882">
        <v>2355</v>
      </c>
      <c r="J50" s="4721"/>
      <c r="K50" s="4717">
        <f>P52*J50</f>
        <v>0</v>
      </c>
      <c r="L50" s="1487"/>
      <c r="M50" s="278" t="s">
        <v>167</v>
      </c>
      <c r="N50" s="1075">
        <v>48</v>
      </c>
      <c r="O50" s="1514"/>
      <c r="P50" s="278">
        <f>ROUND($O$50*$N$50/N50,2)</f>
        <v>0</v>
      </c>
      <c r="Q50" s="438" t="s">
        <v>39</v>
      </c>
      <c r="R50" s="4071">
        <v>11.69</v>
      </c>
      <c r="S50" s="2803">
        <f t="shared" si="0"/>
        <v>0</v>
      </c>
      <c r="T50" s="4009">
        <f t="shared" si="1"/>
        <v>0</v>
      </c>
      <c r="U50" s="3778">
        <f t="shared" si="2"/>
        <v>0</v>
      </c>
    </row>
    <row r="51" spans="1:21" ht="15" customHeight="1">
      <c r="A51" s="275"/>
      <c r="B51" s="217" t="s">
        <v>171</v>
      </c>
      <c r="C51" s="278"/>
      <c r="D51" s="649"/>
      <c r="E51" s="3882"/>
      <c r="F51" s="3882"/>
      <c r="G51" s="3882"/>
      <c r="H51" s="3882"/>
      <c r="I51" s="3882"/>
      <c r="J51" s="3882"/>
      <c r="K51" s="3882"/>
      <c r="L51" s="1487"/>
      <c r="M51" s="278" t="s">
        <v>167</v>
      </c>
      <c r="N51" s="1075">
        <v>48</v>
      </c>
      <c r="O51" s="1515"/>
      <c r="P51" s="967">
        <f>ROUND($O$50*$N$50/N51,2)</f>
        <v>0</v>
      </c>
      <c r="Q51" s="217" t="s">
        <v>39</v>
      </c>
      <c r="R51" s="264"/>
      <c r="S51" s="965">
        <f>IF(OR(ISBLANK(R51),R51=0,O50=0,ISBLANK(O50)),,ROUND(R51+$S$5,2))</f>
        <v>0</v>
      </c>
      <c r="T51" s="335">
        <f t="shared" si="1"/>
        <v>0</v>
      </c>
      <c r="U51" s="3893">
        <f t="shared" si="2"/>
        <v>0</v>
      </c>
    </row>
    <row r="52" spans="1:21" ht="15" customHeight="1" thickBot="1">
      <c r="A52" s="416"/>
      <c r="B52" s="901"/>
      <c r="C52" s="536"/>
      <c r="D52" s="727"/>
      <c r="E52" s="727"/>
      <c r="F52" s="727"/>
      <c r="G52" s="727"/>
      <c r="H52" s="727"/>
      <c r="I52" s="727"/>
      <c r="J52" s="727"/>
      <c r="K52" s="727"/>
      <c r="L52" s="1484"/>
      <c r="M52" s="536" t="s">
        <v>167</v>
      </c>
      <c r="N52" s="1094">
        <v>48</v>
      </c>
      <c r="O52" s="1518"/>
      <c r="P52" s="979">
        <f>ROUND($O$50*$N$50/N52,2)</f>
        <v>0</v>
      </c>
      <c r="Q52" s="901" t="s">
        <v>39</v>
      </c>
      <c r="R52" s="962"/>
      <c r="S52" s="935">
        <f>IF(OR(ISBLANK(R52),R52=0,O50=0,ISBLANK(O50)),,ROUND(R52+$S$5,2))</f>
        <v>0</v>
      </c>
      <c r="T52" s="364">
        <f t="shared" si="1"/>
        <v>0</v>
      </c>
      <c r="U52" s="3799">
        <f t="shared" si="2"/>
        <v>0</v>
      </c>
    </row>
    <row r="53" spans="1:21" ht="15" customHeight="1" thickBot="1">
      <c r="A53" s="2207">
        <v>26015</v>
      </c>
      <c r="B53" s="773" t="s">
        <v>172</v>
      </c>
      <c r="C53" s="649">
        <v>41382</v>
      </c>
      <c r="D53" s="4721"/>
      <c r="E53" s="4717">
        <f>P53*D53</f>
        <v>0</v>
      </c>
      <c r="F53" s="1816"/>
      <c r="G53" s="4724"/>
      <c r="H53" s="4717"/>
      <c r="I53" s="3882">
        <v>7698</v>
      </c>
      <c r="J53" s="4721"/>
      <c r="K53" s="4717">
        <f>P55*J53</f>
        <v>0</v>
      </c>
      <c r="L53" s="1487"/>
      <c r="M53" s="345" t="s">
        <v>165</v>
      </c>
      <c r="N53" s="1112">
        <v>96</v>
      </c>
      <c r="O53" s="1517"/>
      <c r="P53" s="1496">
        <f>ROUND($O$53*$N$53/N53,2)</f>
        <v>0</v>
      </c>
      <c r="Q53" s="438" t="s">
        <v>39</v>
      </c>
      <c r="R53" s="279"/>
      <c r="S53" s="272">
        <f t="shared" si="0"/>
        <v>0</v>
      </c>
      <c r="T53" s="253">
        <f t="shared" si="1"/>
        <v>0</v>
      </c>
      <c r="U53" s="3778">
        <f t="shared" si="2"/>
        <v>0</v>
      </c>
    </row>
    <row r="54" spans="1:21" ht="15" customHeight="1">
      <c r="A54" s="275"/>
      <c r="B54" s="217" t="s">
        <v>156</v>
      </c>
      <c r="C54" s="345"/>
      <c r="D54" s="1816"/>
      <c r="E54" s="3882"/>
      <c r="F54" s="3882">
        <v>90501</v>
      </c>
      <c r="G54" s="4721">
        <v>13.18</v>
      </c>
      <c r="H54" s="4717">
        <f>P54*G54</f>
        <v>0</v>
      </c>
      <c r="I54" s="3882"/>
      <c r="J54" s="3882"/>
      <c r="K54" s="3882"/>
      <c r="L54" s="1487"/>
      <c r="M54" s="345" t="s">
        <v>101</v>
      </c>
      <c r="N54" s="1126">
        <v>72</v>
      </c>
      <c r="O54" s="1515"/>
      <c r="P54" s="967">
        <f>ROUND($O$53*$N$53/N54,2)</f>
        <v>0</v>
      </c>
      <c r="Q54" s="217" t="s">
        <v>39</v>
      </c>
      <c r="R54" s="264">
        <v>13.18</v>
      </c>
      <c r="S54" s="965">
        <f>IF(OR(ISBLANK(R54),R54=0,O53=0,ISBLANK(O53)),,ROUND(R54+$S$5,2))</f>
        <v>0</v>
      </c>
      <c r="T54" s="335">
        <f t="shared" si="1"/>
        <v>0</v>
      </c>
      <c r="U54" s="3893">
        <f t="shared" si="2"/>
        <v>0</v>
      </c>
    </row>
    <row r="55" spans="1:21" ht="15" customHeight="1" thickBot="1">
      <c r="A55" s="937"/>
      <c r="B55" s="1060"/>
      <c r="C55" s="361"/>
      <c r="D55" s="716"/>
      <c r="E55" s="716"/>
      <c r="F55" s="716"/>
      <c r="G55" s="716"/>
      <c r="H55" s="716"/>
      <c r="I55" s="716"/>
      <c r="J55" s="716"/>
      <c r="K55" s="716"/>
      <c r="L55" s="1484"/>
      <c r="M55" s="361" t="s">
        <v>165</v>
      </c>
      <c r="N55" s="1102">
        <v>96</v>
      </c>
      <c r="O55" s="1516"/>
      <c r="P55" s="979">
        <f>ROUND($O$53*$N$53/N55,2)</f>
        <v>0</v>
      </c>
      <c r="Q55" s="901" t="s">
        <v>39</v>
      </c>
      <c r="R55" s="962"/>
      <c r="S55" s="935">
        <f>IF(OR(ISBLANK(R55),R55=0,O53=0,ISBLANK(O53)),,ROUND(R55+$S$5,2))</f>
        <v>0</v>
      </c>
      <c r="T55" s="364">
        <f t="shared" si="1"/>
        <v>0</v>
      </c>
      <c r="U55" s="3799">
        <f t="shared" si="2"/>
        <v>0</v>
      </c>
    </row>
    <row r="56" spans="1:21" ht="15" customHeight="1" thickBot="1">
      <c r="A56" s="2207">
        <v>26016</v>
      </c>
      <c r="B56" s="773" t="s">
        <v>173</v>
      </c>
      <c r="C56" s="649">
        <v>41406</v>
      </c>
      <c r="D56" s="4721"/>
      <c r="E56" s="4717">
        <f>P56*D56</f>
        <v>0</v>
      </c>
      <c r="F56" s="649">
        <v>40501</v>
      </c>
      <c r="G56" s="4721">
        <v>13.79</v>
      </c>
      <c r="H56" s="4717">
        <f>P57*G56</f>
        <v>0</v>
      </c>
      <c r="I56" s="3882">
        <v>2655</v>
      </c>
      <c r="J56" s="4721"/>
      <c r="K56" s="4717">
        <f>P58*J56</f>
        <v>0</v>
      </c>
      <c r="L56" s="1487"/>
      <c r="M56" s="345" t="s">
        <v>167</v>
      </c>
      <c r="N56" s="1533">
        <v>48</v>
      </c>
      <c r="O56" s="1517"/>
      <c r="P56" s="1496">
        <f>ROUND($O$56*$N$56/N56,2)</f>
        <v>0</v>
      </c>
      <c r="Q56" s="438" t="s">
        <v>39</v>
      </c>
      <c r="R56" s="279">
        <v>13.79</v>
      </c>
      <c r="S56" s="272">
        <f t="shared" si="0"/>
        <v>0</v>
      </c>
      <c r="T56" s="253">
        <f t="shared" si="1"/>
        <v>0</v>
      </c>
      <c r="U56" s="3778">
        <f t="shared" si="2"/>
        <v>0</v>
      </c>
    </row>
    <row r="57" spans="1:21" ht="15" customHeight="1">
      <c r="A57" s="275"/>
      <c r="B57" s="217" t="s">
        <v>174</v>
      </c>
      <c r="C57" s="345"/>
      <c r="D57" s="649"/>
      <c r="E57" s="3882"/>
      <c r="F57" s="3882"/>
      <c r="G57" s="3882"/>
      <c r="H57" s="3882"/>
      <c r="I57" s="3882"/>
      <c r="J57" s="3882"/>
      <c r="K57" s="3882"/>
      <c r="L57" s="1487"/>
      <c r="M57" s="345" t="s">
        <v>167</v>
      </c>
      <c r="N57" s="1531">
        <v>48</v>
      </c>
      <c r="O57" s="1515"/>
      <c r="P57" s="967">
        <f>ROUND($O$56*$N$56/N57,2)</f>
        <v>0</v>
      </c>
      <c r="Q57" s="217" t="s">
        <v>39</v>
      </c>
      <c r="R57" s="264"/>
      <c r="S57" s="272">
        <f>IF(OR(ISBLANK(R57),R57=0,O56=0,ISBLANK(O56)),,ROUND(R57+$S$5,2))</f>
        <v>0</v>
      </c>
      <c r="T57" s="253">
        <f t="shared" si="1"/>
        <v>0</v>
      </c>
      <c r="U57" s="3778">
        <f t="shared" si="2"/>
        <v>0</v>
      </c>
    </row>
    <row r="58" spans="1:21" ht="15" customHeight="1" thickBot="1">
      <c r="A58" s="416"/>
      <c r="B58" s="901"/>
      <c r="C58" s="361"/>
      <c r="D58" s="727"/>
      <c r="E58" s="727"/>
      <c r="F58" s="727"/>
      <c r="G58" s="727"/>
      <c r="H58" s="727"/>
      <c r="I58" s="727"/>
      <c r="J58" s="727"/>
      <c r="K58" s="727"/>
      <c r="L58" s="1484"/>
      <c r="M58" s="361" t="s">
        <v>167</v>
      </c>
      <c r="N58" s="1156">
        <v>48</v>
      </c>
      <c r="O58" s="1516"/>
      <c r="P58" s="979">
        <f>ROUND($O$56*$N$56/N58,2)</f>
        <v>0</v>
      </c>
      <c r="Q58" s="901" t="s">
        <v>39</v>
      </c>
      <c r="R58" s="962"/>
      <c r="S58" s="935">
        <f>IF(OR(ISBLANK(R58),R58=0,O56=0,ISBLANK(O56)),,ROUND(R58+$S$5,2))</f>
        <v>0</v>
      </c>
      <c r="T58" s="364">
        <f t="shared" si="1"/>
        <v>0</v>
      </c>
      <c r="U58" s="3799">
        <f t="shared" si="2"/>
        <v>0</v>
      </c>
    </row>
    <row r="59" spans="1:21" ht="15" customHeight="1" thickBot="1">
      <c r="A59" s="2207">
        <v>26017</v>
      </c>
      <c r="B59" s="773" t="s">
        <v>175</v>
      </c>
      <c r="C59" s="649">
        <v>41380</v>
      </c>
      <c r="D59" s="4721"/>
      <c r="E59" s="4717">
        <f>P59*D59</f>
        <v>0</v>
      </c>
      <c r="F59" s="649"/>
      <c r="G59" s="4724"/>
      <c r="H59" s="4717"/>
      <c r="I59" s="3882">
        <v>7098</v>
      </c>
      <c r="J59" s="4721"/>
      <c r="K59" s="4717">
        <f>P61*J59</f>
        <v>0</v>
      </c>
      <c r="L59" s="1223"/>
      <c r="M59" s="274" t="s">
        <v>165</v>
      </c>
      <c r="N59" s="1217">
        <v>96</v>
      </c>
      <c r="O59" s="1007">
        <v>100</v>
      </c>
      <c r="P59" s="1483">
        <f>ROUND($O$59*$N$59/N59,2)</f>
        <v>100</v>
      </c>
      <c r="Q59" s="438" t="s">
        <v>39</v>
      </c>
      <c r="R59" s="4071"/>
      <c r="S59" s="2803">
        <f t="shared" si="0"/>
        <v>0</v>
      </c>
      <c r="T59" s="4009">
        <f t="shared" si="1"/>
        <v>0</v>
      </c>
      <c r="U59" s="3778">
        <f t="shared" si="2"/>
        <v>0</v>
      </c>
    </row>
    <row r="60" spans="1:21" ht="15" customHeight="1">
      <c r="A60" s="2148"/>
      <c r="B60" s="522" t="s">
        <v>176</v>
      </c>
      <c r="C60" s="278"/>
      <c r="D60" s="649"/>
      <c r="E60" s="3882"/>
      <c r="F60" s="3882">
        <v>90100</v>
      </c>
      <c r="G60" s="4721">
        <v>17.5</v>
      </c>
      <c r="H60" s="4717">
        <f>P60*G60</f>
        <v>2333.2750000000001</v>
      </c>
      <c r="I60" s="3882"/>
      <c r="J60" s="3882"/>
      <c r="K60" s="3882"/>
      <c r="L60" s="1487"/>
      <c r="M60" s="278" t="s">
        <v>101</v>
      </c>
      <c r="N60" s="1090">
        <v>72</v>
      </c>
      <c r="O60" s="1515"/>
      <c r="P60" s="967">
        <f>ROUND($O$59*$N$59/N60,2)</f>
        <v>133.33000000000001</v>
      </c>
      <c r="Q60" s="217" t="s">
        <v>39</v>
      </c>
      <c r="R60" s="264">
        <v>17.5</v>
      </c>
      <c r="S60" s="965">
        <f>IF(OR(ISBLANK(R60),R60=0,O59=0,ISBLANK(O59)),,ROUND(R60+$S$5,2))</f>
        <v>17.5</v>
      </c>
      <c r="T60" s="335">
        <f t="shared" si="1"/>
        <v>2333.2800000000002</v>
      </c>
      <c r="U60" s="3893">
        <f t="shared" si="2"/>
        <v>0.24</v>
      </c>
    </row>
    <row r="61" spans="1:21" ht="15" customHeight="1" thickBot="1">
      <c r="A61" s="416"/>
      <c r="B61" s="901"/>
      <c r="C61" s="536"/>
      <c r="D61" s="727"/>
      <c r="E61" s="727"/>
      <c r="F61" s="727"/>
      <c r="G61" s="727"/>
      <c r="H61" s="727"/>
      <c r="I61" s="727"/>
      <c r="J61" s="727"/>
      <c r="K61" s="727"/>
      <c r="L61" s="1484"/>
      <c r="M61" s="536" t="s">
        <v>165</v>
      </c>
      <c r="N61" s="1094">
        <v>96</v>
      </c>
      <c r="O61" s="1518"/>
      <c r="P61" s="979">
        <f>ROUND($O$59*$N$59/N61,2)</f>
        <v>100</v>
      </c>
      <c r="Q61" s="901" t="s">
        <v>39</v>
      </c>
      <c r="R61" s="962"/>
      <c r="S61" s="935">
        <f>IF(OR(ISBLANK(R61),R61=0,O59=0,ISBLANK(O59)),,ROUND(R61+$S$5,2))</f>
        <v>0</v>
      </c>
      <c r="T61" s="364">
        <f t="shared" si="1"/>
        <v>0</v>
      </c>
      <c r="U61" s="3799">
        <f t="shared" si="2"/>
        <v>0</v>
      </c>
    </row>
    <row r="62" spans="1:21" ht="15" customHeight="1" thickBot="1">
      <c r="A62" s="2207">
        <v>26018</v>
      </c>
      <c r="B62" s="773" t="s">
        <v>1325</v>
      </c>
      <c r="C62" s="649">
        <v>41400</v>
      </c>
      <c r="D62" s="4721"/>
      <c r="E62" s="4717">
        <f>P62*D62</f>
        <v>0</v>
      </c>
      <c r="F62" s="3310">
        <v>40100</v>
      </c>
      <c r="G62" s="4721">
        <v>18.989999999999998</v>
      </c>
      <c r="H62" s="4717">
        <f>P63*G62</f>
        <v>0</v>
      </c>
      <c r="I62" s="3882"/>
      <c r="J62" s="4721"/>
      <c r="K62" s="4717">
        <f>P64*J62</f>
        <v>0</v>
      </c>
      <c r="L62" s="1223"/>
      <c r="M62" s="274" t="s">
        <v>167</v>
      </c>
      <c r="N62" s="1217">
        <v>48</v>
      </c>
      <c r="O62" s="1007"/>
      <c r="P62" s="1483">
        <f>ROUND($O$62*$N$62/N62,2)</f>
        <v>0</v>
      </c>
      <c r="Q62" s="438" t="s">
        <v>39</v>
      </c>
      <c r="R62" s="4071">
        <v>18.989999999999998</v>
      </c>
      <c r="S62" s="2803">
        <f t="shared" si="0"/>
        <v>0</v>
      </c>
      <c r="T62" s="4009">
        <f t="shared" si="1"/>
        <v>0</v>
      </c>
      <c r="U62" s="3778">
        <f t="shared" si="2"/>
        <v>0</v>
      </c>
    </row>
    <row r="63" spans="1:21" ht="15" customHeight="1">
      <c r="A63" s="2148"/>
      <c r="B63" s="522" t="s">
        <v>176</v>
      </c>
      <c r="C63" s="278"/>
      <c r="D63" s="876"/>
      <c r="E63" s="1796"/>
      <c r="F63" s="1796"/>
      <c r="G63" s="1796"/>
      <c r="H63" s="1796"/>
      <c r="I63" s="1796"/>
      <c r="J63" s="1796"/>
      <c r="K63" s="1796"/>
      <c r="L63" s="1487"/>
      <c r="M63" s="278" t="s">
        <v>167</v>
      </c>
      <c r="N63" s="1090">
        <v>48</v>
      </c>
      <c r="O63" s="1515"/>
      <c r="P63" s="967">
        <f>ROUND($O$62*$N$62/N63,2)</f>
        <v>0</v>
      </c>
      <c r="Q63" s="217" t="s">
        <v>39</v>
      </c>
      <c r="R63" s="264"/>
      <c r="S63" s="965">
        <f>IF(OR(ISBLANK(R63),R63=0,O62=0,ISBLANK(O62)),,ROUND(R63+$S$5,2))</f>
        <v>0</v>
      </c>
      <c r="T63" s="335">
        <f t="shared" ref="T63:T67" si="3">ROUND(P63*S63,2)</f>
        <v>0</v>
      </c>
      <c r="U63" s="3893">
        <f t="shared" ref="U63:U67" si="4">ROUND(S63/N63,2)</f>
        <v>0</v>
      </c>
    </row>
    <row r="64" spans="1:21" ht="15" customHeight="1" thickBot="1">
      <c r="A64" s="416"/>
      <c r="B64" s="901"/>
      <c r="C64" s="536"/>
      <c r="D64" s="716"/>
      <c r="E64" s="716"/>
      <c r="F64" s="716"/>
      <c r="G64" s="716"/>
      <c r="H64" s="716"/>
      <c r="I64" s="716"/>
      <c r="J64" s="716"/>
      <c r="K64" s="716"/>
      <c r="L64" s="1484"/>
      <c r="M64" s="536" t="s">
        <v>167</v>
      </c>
      <c r="N64" s="1094">
        <v>48</v>
      </c>
      <c r="O64" s="1518"/>
      <c r="P64" s="979">
        <f>ROUND($O$62*$N$62/N64,2)</f>
        <v>0</v>
      </c>
      <c r="Q64" s="901" t="s">
        <v>39</v>
      </c>
      <c r="R64" s="962"/>
      <c r="S64" s="935">
        <f>IF(OR(ISBLANK(R64),R64=0,O62=0,ISBLANK(O62)),,ROUND(R64+$S$5,2))</f>
        <v>0</v>
      </c>
      <c r="T64" s="364">
        <f t="shared" si="3"/>
        <v>0</v>
      </c>
      <c r="U64" s="3799">
        <f t="shared" si="4"/>
        <v>0</v>
      </c>
    </row>
    <row r="65" spans="1:22" ht="15" customHeight="1" thickBot="1">
      <c r="A65" s="2207">
        <v>26019</v>
      </c>
      <c r="B65" s="773" t="s">
        <v>177</v>
      </c>
      <c r="C65" s="3882">
        <v>41389</v>
      </c>
      <c r="D65" s="4721"/>
      <c r="E65" s="4717">
        <f>P65*D65</f>
        <v>0</v>
      </c>
      <c r="F65" s="1816"/>
      <c r="G65" s="4724"/>
      <c r="H65" s="4717"/>
      <c r="I65" s="3882">
        <v>7498</v>
      </c>
      <c r="J65" s="4721"/>
      <c r="K65" s="4717">
        <f>P67*J65</f>
        <v>0</v>
      </c>
      <c r="L65" s="1487"/>
      <c r="M65" s="278" t="s">
        <v>165</v>
      </c>
      <c r="N65" s="1217">
        <v>96</v>
      </c>
      <c r="O65" s="1007">
        <v>50</v>
      </c>
      <c r="P65" s="1483">
        <f>ROUND($O$65*$N$65/N65,2)</f>
        <v>50</v>
      </c>
      <c r="Q65" s="438" t="s">
        <v>39</v>
      </c>
      <c r="R65" s="4071"/>
      <c r="S65" s="2803">
        <f t="shared" ref="S65" si="5">IF(OR(ISBLANK(R65),R65=0,O65=0,ISBLANK(O65)),,ROUND(R65+$S$5,2))</f>
        <v>0</v>
      </c>
      <c r="T65" s="4009">
        <f t="shared" si="3"/>
        <v>0</v>
      </c>
      <c r="U65" s="3778">
        <f t="shared" si="4"/>
        <v>0</v>
      </c>
    </row>
    <row r="66" spans="1:22" ht="15" customHeight="1">
      <c r="A66" s="2148"/>
      <c r="B66" s="522" t="s">
        <v>178</v>
      </c>
      <c r="C66" s="278"/>
      <c r="D66" s="1816"/>
      <c r="E66" s="3882"/>
      <c r="F66" s="3882">
        <v>91200</v>
      </c>
      <c r="G66" s="4721">
        <v>14.99</v>
      </c>
      <c r="H66" s="4717">
        <f>P66*G66</f>
        <v>999.38330000000008</v>
      </c>
      <c r="I66" s="3882"/>
      <c r="J66" s="3882"/>
      <c r="K66" s="3882"/>
      <c r="L66" s="1487"/>
      <c r="M66" s="278" t="s">
        <v>101</v>
      </c>
      <c r="N66" s="1075">
        <v>72</v>
      </c>
      <c r="O66" s="1515"/>
      <c r="P66" s="967">
        <f>ROUND($O$65*$N$65/N66,2)</f>
        <v>66.67</v>
      </c>
      <c r="Q66" s="217" t="s">
        <v>39</v>
      </c>
      <c r="R66" s="264">
        <v>14.99</v>
      </c>
      <c r="S66" s="965">
        <f>IF(OR(ISBLANK(R66),R66=0,O65=0,ISBLANK(O65)),,ROUND(R66+$S$5,2))</f>
        <v>14.99</v>
      </c>
      <c r="T66" s="335">
        <f t="shared" si="3"/>
        <v>999.38</v>
      </c>
      <c r="U66" s="3893">
        <f t="shared" si="4"/>
        <v>0.21</v>
      </c>
    </row>
    <row r="67" spans="1:22" ht="15" customHeight="1" thickBot="1">
      <c r="A67" s="416"/>
      <c r="B67" s="901" t="s">
        <v>179</v>
      </c>
      <c r="C67" s="536"/>
      <c r="D67" s="1695"/>
      <c r="E67" s="1695"/>
      <c r="F67" s="1695"/>
      <c r="G67" s="1695"/>
      <c r="H67" s="1695"/>
      <c r="I67" s="1695"/>
      <c r="J67" s="1695"/>
      <c r="K67" s="1695"/>
      <c r="L67" s="1484"/>
      <c r="M67" s="536" t="s">
        <v>165</v>
      </c>
      <c r="N67" s="1094">
        <v>96</v>
      </c>
      <c r="O67" s="1429"/>
      <c r="P67" s="979">
        <f>ROUND($O$65*$N$65/N67,2)</f>
        <v>50</v>
      </c>
      <c r="Q67" s="901" t="s">
        <v>39</v>
      </c>
      <c r="R67" s="962"/>
      <c r="S67" s="935">
        <f>IF(OR(ISBLANK(R67),R67=0,O65=0,ISBLANK(O65)),,ROUND(R67+$S$5,2))</f>
        <v>0</v>
      </c>
      <c r="T67" s="364">
        <f t="shared" si="3"/>
        <v>0</v>
      </c>
      <c r="U67" s="3799">
        <f t="shared" si="4"/>
        <v>0</v>
      </c>
    </row>
    <row r="68" spans="1:22" ht="13.5" thickBot="1">
      <c r="A68" s="4726"/>
      <c r="B68" s="4726"/>
      <c r="C68" s="4727"/>
      <c r="D68" s="4726"/>
      <c r="E68" s="4728">
        <f>SUM(E11:E67)</f>
        <v>0</v>
      </c>
      <c r="F68" s="4726"/>
      <c r="G68" s="4726"/>
      <c r="H68" s="4728">
        <f>SUM(H11:H67)</f>
        <v>52704.196200000006</v>
      </c>
      <c r="I68" s="4726"/>
      <c r="J68" s="4726"/>
      <c r="K68" s="4728">
        <f>SUM(K11:K67)</f>
        <v>0</v>
      </c>
      <c r="L68" s="4727"/>
      <c r="M68" s="4727"/>
      <c r="N68" s="4729"/>
      <c r="O68" s="4730"/>
      <c r="P68" s="4727"/>
      <c r="Q68" s="4726"/>
      <c r="R68" s="4731"/>
      <c r="S68" s="4732" t="s">
        <v>48</v>
      </c>
      <c r="T68" s="4733">
        <f>SUM(T11:T67)</f>
        <v>52704.2</v>
      </c>
      <c r="U68" s="4725"/>
      <c r="V68" s="3528"/>
    </row>
    <row r="69" spans="1:22" ht="13.5" thickTop="1"/>
  </sheetData>
  <customSheetViews>
    <customSheetView guid="{F8F3C058-0B72-45B1-9471-FD232B18A87C}" scale="110" showPageBreaks="1">
      <pane ySplit="10" topLeftCell="A51" activePane="bottomLeft" state="frozen"/>
      <selection pane="bottomLeft" activeCell="W8" sqref="W7:W8"/>
      <pageMargins left="0.25" right="0.25" top="0.75" bottom="0.75" header="0.3" footer="0.3"/>
      <pageSetup scale="64" orientation="portrait" r:id="rId1"/>
      <headerFooter scaleWithDoc="0"/>
    </customSheetView>
  </customSheetViews>
  <mergeCells count="6">
    <mergeCell ref="M3:U3"/>
    <mergeCell ref="M4:U4"/>
    <mergeCell ref="N5:R5"/>
    <mergeCell ref="B1:M1"/>
    <mergeCell ref="B2:C2"/>
    <mergeCell ref="F2:M2"/>
  </mergeCells>
  <conditionalFormatting sqref="O57:O58 O66:O67 O63:O64 O60:O61 O51:O52 O42:O43 O45:O46 O48:O49 O54:O55 O12:O13 O15:O16 O24:O25 O27:O28 O21:O22 O30:O31 O33:O34 O36:O37 O18:O19 O39:O40">
    <cfRule type="cellIs" dxfId="261" priority="4" stopIfTrue="1" operator="equal">
      <formula>0</formula>
    </cfRule>
  </conditionalFormatting>
  <conditionalFormatting sqref="O57:O58 O66:O67 O63:O64 O60:O61 O51:O52 O42:O43 O45:O46 O48:O49 O54:O55 O12:O13 O15:O16 O24:O25 O27:O28 O21:O22 O30:O31 O33:O34 O36:O37 O18:O19 O39:O40">
    <cfRule type="cellIs" dxfId="260" priority="3" stopIfTrue="1" operator="equal">
      <formula>0</formula>
    </cfRule>
  </conditionalFormatting>
  <hyperlinks>
    <hyperlink ref="C4" location="'Recap Sheet'!B1" tooltip="Click here to return to recap sheet" display="Return to Recap Sheet" xr:uid="{00000000-0004-0000-0F00-000000000000}"/>
  </hyperlinks>
  <pageMargins left="0.25" right="0.25" top="0.75" bottom="0.75" header="0.3" footer="0.3"/>
  <pageSetup scale="64" orientation="portrait" r:id="rId2"/>
  <headerFooter scaleWithDoc="0"/>
  <drawing r:id="rId3"/>
  <legacyDrawing r:id="rId4"/>
  <mc:AlternateContent xmlns:mc="http://schemas.openxmlformats.org/markup-compatibility/2006">
    <mc:Choice Requires="x14">
      <controls>
        <mc:AlternateContent xmlns:mc="http://schemas.openxmlformats.org/markup-compatibility/2006">
          <mc:Choice Requires="x14">
            <control shapeId="79873" r:id="rId5" name="Button 1">
              <controlPr defaultSize="0" print="0" autoFill="0" autoPict="0" macro="[0]!VersatileDisplayWorksheetPopup">
                <anchor moveWithCells="1">
                  <from>
                    <xdr:col>12</xdr:col>
                    <xdr:colOff>428625</xdr:colOff>
                    <xdr:row>0</xdr:row>
                    <xdr:rowOff>142875</xdr:rowOff>
                  </from>
                  <to>
                    <xdr:col>14</xdr:col>
                    <xdr:colOff>28575</xdr:colOff>
                    <xdr:row>1</xdr:row>
                    <xdr:rowOff>180975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tabColor theme="5" tint="-0.249977111117893"/>
  </sheetPr>
  <dimension ref="A1:Z533"/>
  <sheetViews>
    <sheetView zoomScaleNormal="100" zoomScaleSheetLayoutView="100" workbookViewId="0">
      <pane ySplit="9" topLeftCell="A496" activePane="bottomLeft" state="frozen"/>
      <selection activeCell="H80" sqref="H80"/>
      <selection pane="bottomLeft" activeCell="C472" sqref="C472"/>
    </sheetView>
  </sheetViews>
  <sheetFormatPr defaultColWidth="11.42578125" defaultRowHeight="15" customHeight="1"/>
  <cols>
    <col min="1" max="1" width="7.28515625" style="55" customWidth="1"/>
    <col min="2" max="2" width="67.140625" style="55" customWidth="1"/>
    <col min="3" max="3" width="27.28515625" style="37" customWidth="1"/>
    <col min="4" max="4" width="11.42578125" style="55" customWidth="1"/>
    <col min="5" max="5" width="8" style="37" customWidth="1"/>
    <col min="6" max="6" width="9" style="136" customWidth="1"/>
    <col min="7" max="7" width="5.7109375" style="144" customWidth="1"/>
    <col min="8" max="8" width="6.42578125" style="103" customWidth="1"/>
    <col min="9" max="9" width="6.42578125" style="37" customWidth="1"/>
    <col min="10" max="10" width="3.28515625" style="85" customWidth="1"/>
    <col min="11" max="11" width="7.85546875" style="76" customWidth="1"/>
    <col min="12" max="12" width="7.42578125" style="30" customWidth="1"/>
    <col min="13" max="13" width="9.7109375" style="38" customWidth="1"/>
    <col min="14" max="14" width="7.7109375" style="39" customWidth="1"/>
    <col min="15" max="15" width="10.28515625" style="39" customWidth="1"/>
    <col min="16" max="16" width="7.28515625" style="39" customWidth="1"/>
    <col min="17" max="17" width="7.140625" style="39" customWidth="1"/>
    <col min="18" max="18" width="9.28515625" style="7" customWidth="1"/>
    <col min="19" max="19" width="8.85546875" style="55" customWidth="1"/>
    <col min="20" max="21" width="7.42578125" style="55" customWidth="1"/>
    <col min="22" max="22" width="4.42578125" style="55" customWidth="1"/>
    <col min="23" max="23" width="7.42578125" style="55" customWidth="1"/>
    <col min="24" max="24" width="7.7109375" style="55" customWidth="1"/>
    <col min="25" max="25" width="8.28515625" style="55" customWidth="1"/>
    <col min="26" max="26" width="10.28515625" style="55" customWidth="1"/>
    <col min="27" max="260" width="11.42578125" style="55"/>
    <col min="261" max="261" width="3.85546875" style="55" customWidth="1"/>
    <col min="262" max="262" width="49.7109375" style="55" customWidth="1"/>
    <col min="263" max="263" width="29.42578125" style="55" customWidth="1"/>
    <col min="264" max="264" width="6.28515625" style="55" customWidth="1"/>
    <col min="265" max="265" width="4.28515625" style="55" customWidth="1"/>
    <col min="266" max="266" width="6.42578125" style="55" customWidth="1"/>
    <col min="267" max="267" width="3.28515625" style="55" customWidth="1"/>
    <col min="268" max="268" width="6" style="55" customWidth="1"/>
    <col min="269" max="269" width="5.7109375" style="55" bestFit="1" customWidth="1"/>
    <col min="270" max="270" width="7" style="55" customWidth="1"/>
    <col min="271" max="271" width="5.42578125" style="55" customWidth="1"/>
    <col min="272" max="272" width="5" style="55" customWidth="1"/>
    <col min="273" max="273" width="6" style="55" bestFit="1" customWidth="1"/>
    <col min="274" max="274" width="6.140625" style="55" customWidth="1"/>
    <col min="275" max="275" width="16.5703125" style="55" customWidth="1"/>
    <col min="276" max="516" width="11.42578125" style="55"/>
    <col min="517" max="517" width="3.85546875" style="55" customWidth="1"/>
    <col min="518" max="518" width="49.7109375" style="55" customWidth="1"/>
    <col min="519" max="519" width="29.42578125" style="55" customWidth="1"/>
    <col min="520" max="520" width="6.28515625" style="55" customWidth="1"/>
    <col min="521" max="521" width="4.28515625" style="55" customWidth="1"/>
    <col min="522" max="522" width="6.42578125" style="55" customWidth="1"/>
    <col min="523" max="523" width="3.28515625" style="55" customWidth="1"/>
    <col min="524" max="524" width="6" style="55" customWidth="1"/>
    <col min="525" max="525" width="5.7109375" style="55" bestFit="1" customWidth="1"/>
    <col min="526" max="526" width="7" style="55" customWidth="1"/>
    <col min="527" max="527" width="5.42578125" style="55" customWidth="1"/>
    <col min="528" max="528" width="5" style="55" customWidth="1"/>
    <col min="529" max="529" width="6" style="55" bestFit="1" customWidth="1"/>
    <col min="530" max="530" width="6.140625" style="55" customWidth="1"/>
    <col min="531" max="531" width="16.5703125" style="55" customWidth="1"/>
    <col min="532" max="772" width="11.42578125" style="55"/>
    <col min="773" max="773" width="3.85546875" style="55" customWidth="1"/>
    <col min="774" max="774" width="49.7109375" style="55" customWidth="1"/>
    <col min="775" max="775" width="29.42578125" style="55" customWidth="1"/>
    <col min="776" max="776" width="6.28515625" style="55" customWidth="1"/>
    <col min="777" max="777" width="4.28515625" style="55" customWidth="1"/>
    <col min="778" max="778" width="6.42578125" style="55" customWidth="1"/>
    <col min="779" max="779" width="3.28515625" style="55" customWidth="1"/>
    <col min="780" max="780" width="6" style="55" customWidth="1"/>
    <col min="781" max="781" width="5.7109375" style="55" bestFit="1" customWidth="1"/>
    <col min="782" max="782" width="7" style="55" customWidth="1"/>
    <col min="783" max="783" width="5.42578125" style="55" customWidth="1"/>
    <col min="784" max="784" width="5" style="55" customWidth="1"/>
    <col min="785" max="785" width="6" style="55" bestFit="1" customWidth="1"/>
    <col min="786" max="786" width="6.140625" style="55" customWidth="1"/>
    <col min="787" max="787" width="16.5703125" style="55" customWidth="1"/>
    <col min="788" max="1028" width="11.42578125" style="55"/>
    <col min="1029" max="1029" width="3.85546875" style="55" customWidth="1"/>
    <col min="1030" max="1030" width="49.7109375" style="55" customWidth="1"/>
    <col min="1031" max="1031" width="29.42578125" style="55" customWidth="1"/>
    <col min="1032" max="1032" width="6.28515625" style="55" customWidth="1"/>
    <col min="1033" max="1033" width="4.28515625" style="55" customWidth="1"/>
    <col min="1034" max="1034" width="6.42578125" style="55" customWidth="1"/>
    <col min="1035" max="1035" width="3.28515625" style="55" customWidth="1"/>
    <col min="1036" max="1036" width="6" style="55" customWidth="1"/>
    <col min="1037" max="1037" width="5.7109375" style="55" bestFit="1" customWidth="1"/>
    <col min="1038" max="1038" width="7" style="55" customWidth="1"/>
    <col min="1039" max="1039" width="5.42578125" style="55" customWidth="1"/>
    <col min="1040" max="1040" width="5" style="55" customWidth="1"/>
    <col min="1041" max="1041" width="6" style="55" bestFit="1" customWidth="1"/>
    <col min="1042" max="1042" width="6.140625" style="55" customWidth="1"/>
    <col min="1043" max="1043" width="16.5703125" style="55" customWidth="1"/>
    <col min="1044" max="1284" width="11.42578125" style="55"/>
    <col min="1285" max="1285" width="3.85546875" style="55" customWidth="1"/>
    <col min="1286" max="1286" width="49.7109375" style="55" customWidth="1"/>
    <col min="1287" max="1287" width="29.42578125" style="55" customWidth="1"/>
    <col min="1288" max="1288" width="6.28515625" style="55" customWidth="1"/>
    <col min="1289" max="1289" width="4.28515625" style="55" customWidth="1"/>
    <col min="1290" max="1290" width="6.42578125" style="55" customWidth="1"/>
    <col min="1291" max="1291" width="3.28515625" style="55" customWidth="1"/>
    <col min="1292" max="1292" width="6" style="55" customWidth="1"/>
    <col min="1293" max="1293" width="5.7109375" style="55" bestFit="1" customWidth="1"/>
    <col min="1294" max="1294" width="7" style="55" customWidth="1"/>
    <col min="1295" max="1295" width="5.42578125" style="55" customWidth="1"/>
    <col min="1296" max="1296" width="5" style="55" customWidth="1"/>
    <col min="1297" max="1297" width="6" style="55" bestFit="1" customWidth="1"/>
    <col min="1298" max="1298" width="6.140625" style="55" customWidth="1"/>
    <col min="1299" max="1299" width="16.5703125" style="55" customWidth="1"/>
    <col min="1300" max="1540" width="11.42578125" style="55"/>
    <col min="1541" max="1541" width="3.85546875" style="55" customWidth="1"/>
    <col min="1542" max="1542" width="49.7109375" style="55" customWidth="1"/>
    <col min="1543" max="1543" width="29.42578125" style="55" customWidth="1"/>
    <col min="1544" max="1544" width="6.28515625" style="55" customWidth="1"/>
    <col min="1545" max="1545" width="4.28515625" style="55" customWidth="1"/>
    <col min="1546" max="1546" width="6.42578125" style="55" customWidth="1"/>
    <col min="1547" max="1547" width="3.28515625" style="55" customWidth="1"/>
    <col min="1548" max="1548" width="6" style="55" customWidth="1"/>
    <col min="1549" max="1549" width="5.7109375" style="55" bestFit="1" customWidth="1"/>
    <col min="1550" max="1550" width="7" style="55" customWidth="1"/>
    <col min="1551" max="1551" width="5.42578125" style="55" customWidth="1"/>
    <col min="1552" max="1552" width="5" style="55" customWidth="1"/>
    <col min="1553" max="1553" width="6" style="55" bestFit="1" customWidth="1"/>
    <col min="1554" max="1554" width="6.140625" style="55" customWidth="1"/>
    <col min="1555" max="1555" width="16.5703125" style="55" customWidth="1"/>
    <col min="1556" max="1796" width="11.42578125" style="55"/>
    <col min="1797" max="1797" width="3.85546875" style="55" customWidth="1"/>
    <col min="1798" max="1798" width="49.7109375" style="55" customWidth="1"/>
    <col min="1799" max="1799" width="29.42578125" style="55" customWidth="1"/>
    <col min="1800" max="1800" width="6.28515625" style="55" customWidth="1"/>
    <col min="1801" max="1801" width="4.28515625" style="55" customWidth="1"/>
    <col min="1802" max="1802" width="6.42578125" style="55" customWidth="1"/>
    <col min="1803" max="1803" width="3.28515625" style="55" customWidth="1"/>
    <col min="1804" max="1804" width="6" style="55" customWidth="1"/>
    <col min="1805" max="1805" width="5.7109375" style="55" bestFit="1" customWidth="1"/>
    <col min="1806" max="1806" width="7" style="55" customWidth="1"/>
    <col min="1807" max="1807" width="5.42578125" style="55" customWidth="1"/>
    <col min="1808" max="1808" width="5" style="55" customWidth="1"/>
    <col min="1809" max="1809" width="6" style="55" bestFit="1" customWidth="1"/>
    <col min="1810" max="1810" width="6.140625" style="55" customWidth="1"/>
    <col min="1811" max="1811" width="16.5703125" style="55" customWidth="1"/>
    <col min="1812" max="2052" width="11.42578125" style="55"/>
    <col min="2053" max="2053" width="3.85546875" style="55" customWidth="1"/>
    <col min="2054" max="2054" width="49.7109375" style="55" customWidth="1"/>
    <col min="2055" max="2055" width="29.42578125" style="55" customWidth="1"/>
    <col min="2056" max="2056" width="6.28515625" style="55" customWidth="1"/>
    <col min="2057" max="2057" width="4.28515625" style="55" customWidth="1"/>
    <col min="2058" max="2058" width="6.42578125" style="55" customWidth="1"/>
    <col min="2059" max="2059" width="3.28515625" style="55" customWidth="1"/>
    <col min="2060" max="2060" width="6" style="55" customWidth="1"/>
    <col min="2061" max="2061" width="5.7109375" style="55" bestFit="1" customWidth="1"/>
    <col min="2062" max="2062" width="7" style="55" customWidth="1"/>
    <col min="2063" max="2063" width="5.42578125" style="55" customWidth="1"/>
    <col min="2064" max="2064" width="5" style="55" customWidth="1"/>
    <col min="2065" max="2065" width="6" style="55" bestFit="1" customWidth="1"/>
    <col min="2066" max="2066" width="6.140625" style="55" customWidth="1"/>
    <col min="2067" max="2067" width="16.5703125" style="55" customWidth="1"/>
    <col min="2068" max="2308" width="11.42578125" style="55"/>
    <col min="2309" max="2309" width="3.85546875" style="55" customWidth="1"/>
    <col min="2310" max="2310" width="49.7109375" style="55" customWidth="1"/>
    <col min="2311" max="2311" width="29.42578125" style="55" customWidth="1"/>
    <col min="2312" max="2312" width="6.28515625" style="55" customWidth="1"/>
    <col min="2313" max="2313" width="4.28515625" style="55" customWidth="1"/>
    <col min="2314" max="2314" width="6.42578125" style="55" customWidth="1"/>
    <col min="2315" max="2315" width="3.28515625" style="55" customWidth="1"/>
    <col min="2316" max="2316" width="6" style="55" customWidth="1"/>
    <col min="2317" max="2317" width="5.7109375" style="55" bestFit="1" customWidth="1"/>
    <col min="2318" max="2318" width="7" style="55" customWidth="1"/>
    <col min="2319" max="2319" width="5.42578125" style="55" customWidth="1"/>
    <col min="2320" max="2320" width="5" style="55" customWidth="1"/>
    <col min="2321" max="2321" width="6" style="55" bestFit="1" customWidth="1"/>
    <col min="2322" max="2322" width="6.140625" style="55" customWidth="1"/>
    <col min="2323" max="2323" width="16.5703125" style="55" customWidth="1"/>
    <col min="2324" max="2564" width="11.42578125" style="55"/>
    <col min="2565" max="2565" width="3.85546875" style="55" customWidth="1"/>
    <col min="2566" max="2566" width="49.7109375" style="55" customWidth="1"/>
    <col min="2567" max="2567" width="29.42578125" style="55" customWidth="1"/>
    <col min="2568" max="2568" width="6.28515625" style="55" customWidth="1"/>
    <col min="2569" max="2569" width="4.28515625" style="55" customWidth="1"/>
    <col min="2570" max="2570" width="6.42578125" style="55" customWidth="1"/>
    <col min="2571" max="2571" width="3.28515625" style="55" customWidth="1"/>
    <col min="2572" max="2572" width="6" style="55" customWidth="1"/>
    <col min="2573" max="2573" width="5.7109375" style="55" bestFit="1" customWidth="1"/>
    <col min="2574" max="2574" width="7" style="55" customWidth="1"/>
    <col min="2575" max="2575" width="5.42578125" style="55" customWidth="1"/>
    <col min="2576" max="2576" width="5" style="55" customWidth="1"/>
    <col min="2577" max="2577" width="6" style="55" bestFit="1" customWidth="1"/>
    <col min="2578" max="2578" width="6.140625" style="55" customWidth="1"/>
    <col min="2579" max="2579" width="16.5703125" style="55" customWidth="1"/>
    <col min="2580" max="2820" width="11.42578125" style="55"/>
    <col min="2821" max="2821" width="3.85546875" style="55" customWidth="1"/>
    <col min="2822" max="2822" width="49.7109375" style="55" customWidth="1"/>
    <col min="2823" max="2823" width="29.42578125" style="55" customWidth="1"/>
    <col min="2824" max="2824" width="6.28515625" style="55" customWidth="1"/>
    <col min="2825" max="2825" width="4.28515625" style="55" customWidth="1"/>
    <col min="2826" max="2826" width="6.42578125" style="55" customWidth="1"/>
    <col min="2827" max="2827" width="3.28515625" style="55" customWidth="1"/>
    <col min="2828" max="2828" width="6" style="55" customWidth="1"/>
    <col min="2829" max="2829" width="5.7109375" style="55" bestFit="1" customWidth="1"/>
    <col min="2830" max="2830" width="7" style="55" customWidth="1"/>
    <col min="2831" max="2831" width="5.42578125" style="55" customWidth="1"/>
    <col min="2832" max="2832" width="5" style="55" customWidth="1"/>
    <col min="2833" max="2833" width="6" style="55" bestFit="1" customWidth="1"/>
    <col min="2834" max="2834" width="6.140625" style="55" customWidth="1"/>
    <col min="2835" max="2835" width="16.5703125" style="55" customWidth="1"/>
    <col min="2836" max="3076" width="11.42578125" style="55"/>
    <col min="3077" max="3077" width="3.85546875" style="55" customWidth="1"/>
    <col min="3078" max="3078" width="49.7109375" style="55" customWidth="1"/>
    <col min="3079" max="3079" width="29.42578125" style="55" customWidth="1"/>
    <col min="3080" max="3080" width="6.28515625" style="55" customWidth="1"/>
    <col min="3081" max="3081" width="4.28515625" style="55" customWidth="1"/>
    <col min="3082" max="3082" width="6.42578125" style="55" customWidth="1"/>
    <col min="3083" max="3083" width="3.28515625" style="55" customWidth="1"/>
    <col min="3084" max="3084" width="6" style="55" customWidth="1"/>
    <col min="3085" max="3085" width="5.7109375" style="55" bestFit="1" customWidth="1"/>
    <col min="3086" max="3086" width="7" style="55" customWidth="1"/>
    <col min="3087" max="3087" width="5.42578125" style="55" customWidth="1"/>
    <col min="3088" max="3088" width="5" style="55" customWidth="1"/>
    <col min="3089" max="3089" width="6" style="55" bestFit="1" customWidth="1"/>
    <col min="3090" max="3090" width="6.140625" style="55" customWidth="1"/>
    <col min="3091" max="3091" width="16.5703125" style="55" customWidth="1"/>
    <col min="3092" max="3332" width="11.42578125" style="55"/>
    <col min="3333" max="3333" width="3.85546875" style="55" customWidth="1"/>
    <col min="3334" max="3334" width="49.7109375" style="55" customWidth="1"/>
    <col min="3335" max="3335" width="29.42578125" style="55" customWidth="1"/>
    <col min="3336" max="3336" width="6.28515625" style="55" customWidth="1"/>
    <col min="3337" max="3337" width="4.28515625" style="55" customWidth="1"/>
    <col min="3338" max="3338" width="6.42578125" style="55" customWidth="1"/>
    <col min="3339" max="3339" width="3.28515625" style="55" customWidth="1"/>
    <col min="3340" max="3340" width="6" style="55" customWidth="1"/>
    <col min="3341" max="3341" width="5.7109375" style="55" bestFit="1" customWidth="1"/>
    <col min="3342" max="3342" width="7" style="55" customWidth="1"/>
    <col min="3343" max="3343" width="5.42578125" style="55" customWidth="1"/>
    <col min="3344" max="3344" width="5" style="55" customWidth="1"/>
    <col min="3345" max="3345" width="6" style="55" bestFit="1" customWidth="1"/>
    <col min="3346" max="3346" width="6.140625" style="55" customWidth="1"/>
    <col min="3347" max="3347" width="16.5703125" style="55" customWidth="1"/>
    <col min="3348" max="3588" width="11.42578125" style="55"/>
    <col min="3589" max="3589" width="3.85546875" style="55" customWidth="1"/>
    <col min="3590" max="3590" width="49.7109375" style="55" customWidth="1"/>
    <col min="3591" max="3591" width="29.42578125" style="55" customWidth="1"/>
    <col min="3592" max="3592" width="6.28515625" style="55" customWidth="1"/>
    <col min="3593" max="3593" width="4.28515625" style="55" customWidth="1"/>
    <col min="3594" max="3594" width="6.42578125" style="55" customWidth="1"/>
    <col min="3595" max="3595" width="3.28515625" style="55" customWidth="1"/>
    <col min="3596" max="3596" width="6" style="55" customWidth="1"/>
    <col min="3597" max="3597" width="5.7109375" style="55" bestFit="1" customWidth="1"/>
    <col min="3598" max="3598" width="7" style="55" customWidth="1"/>
    <col min="3599" max="3599" width="5.42578125" style="55" customWidth="1"/>
    <col min="3600" max="3600" width="5" style="55" customWidth="1"/>
    <col min="3601" max="3601" width="6" style="55" bestFit="1" customWidth="1"/>
    <col min="3602" max="3602" width="6.140625" style="55" customWidth="1"/>
    <col min="3603" max="3603" width="16.5703125" style="55" customWidth="1"/>
    <col min="3604" max="3844" width="11.42578125" style="55"/>
    <col min="3845" max="3845" width="3.85546875" style="55" customWidth="1"/>
    <col min="3846" max="3846" width="49.7109375" style="55" customWidth="1"/>
    <col min="3847" max="3847" width="29.42578125" style="55" customWidth="1"/>
    <col min="3848" max="3848" width="6.28515625" style="55" customWidth="1"/>
    <col min="3849" max="3849" width="4.28515625" style="55" customWidth="1"/>
    <col min="3850" max="3850" width="6.42578125" style="55" customWidth="1"/>
    <col min="3851" max="3851" width="3.28515625" style="55" customWidth="1"/>
    <col min="3852" max="3852" width="6" style="55" customWidth="1"/>
    <col min="3853" max="3853" width="5.7109375" style="55" bestFit="1" customWidth="1"/>
    <col min="3854" max="3854" width="7" style="55" customWidth="1"/>
    <col min="3855" max="3855" width="5.42578125" style="55" customWidth="1"/>
    <col min="3856" max="3856" width="5" style="55" customWidth="1"/>
    <col min="3857" max="3857" width="6" style="55" bestFit="1" customWidth="1"/>
    <col min="3858" max="3858" width="6.140625" style="55" customWidth="1"/>
    <col min="3859" max="3859" width="16.5703125" style="55" customWidth="1"/>
    <col min="3860" max="4100" width="11.42578125" style="55"/>
    <col min="4101" max="4101" width="3.85546875" style="55" customWidth="1"/>
    <col min="4102" max="4102" width="49.7109375" style="55" customWidth="1"/>
    <col min="4103" max="4103" width="29.42578125" style="55" customWidth="1"/>
    <col min="4104" max="4104" width="6.28515625" style="55" customWidth="1"/>
    <col min="4105" max="4105" width="4.28515625" style="55" customWidth="1"/>
    <col min="4106" max="4106" width="6.42578125" style="55" customWidth="1"/>
    <col min="4107" max="4107" width="3.28515625" style="55" customWidth="1"/>
    <col min="4108" max="4108" width="6" style="55" customWidth="1"/>
    <col min="4109" max="4109" width="5.7109375" style="55" bestFit="1" customWidth="1"/>
    <col min="4110" max="4110" width="7" style="55" customWidth="1"/>
    <col min="4111" max="4111" width="5.42578125" style="55" customWidth="1"/>
    <col min="4112" max="4112" width="5" style="55" customWidth="1"/>
    <col min="4113" max="4113" width="6" style="55" bestFit="1" customWidth="1"/>
    <col min="4114" max="4114" width="6.140625" style="55" customWidth="1"/>
    <col min="4115" max="4115" width="16.5703125" style="55" customWidth="1"/>
    <col min="4116" max="4356" width="11.42578125" style="55"/>
    <col min="4357" max="4357" width="3.85546875" style="55" customWidth="1"/>
    <col min="4358" max="4358" width="49.7109375" style="55" customWidth="1"/>
    <col min="4359" max="4359" width="29.42578125" style="55" customWidth="1"/>
    <col min="4360" max="4360" width="6.28515625" style="55" customWidth="1"/>
    <col min="4361" max="4361" width="4.28515625" style="55" customWidth="1"/>
    <col min="4362" max="4362" width="6.42578125" style="55" customWidth="1"/>
    <col min="4363" max="4363" width="3.28515625" style="55" customWidth="1"/>
    <col min="4364" max="4364" width="6" style="55" customWidth="1"/>
    <col min="4365" max="4365" width="5.7109375" style="55" bestFit="1" customWidth="1"/>
    <col min="4366" max="4366" width="7" style="55" customWidth="1"/>
    <col min="4367" max="4367" width="5.42578125" style="55" customWidth="1"/>
    <col min="4368" max="4368" width="5" style="55" customWidth="1"/>
    <col min="4369" max="4369" width="6" style="55" bestFit="1" customWidth="1"/>
    <col min="4370" max="4370" width="6.140625" style="55" customWidth="1"/>
    <col min="4371" max="4371" width="16.5703125" style="55" customWidth="1"/>
    <col min="4372" max="4612" width="11.42578125" style="55"/>
    <col min="4613" max="4613" width="3.85546875" style="55" customWidth="1"/>
    <col min="4614" max="4614" width="49.7109375" style="55" customWidth="1"/>
    <col min="4615" max="4615" width="29.42578125" style="55" customWidth="1"/>
    <col min="4616" max="4616" width="6.28515625" style="55" customWidth="1"/>
    <col min="4617" max="4617" width="4.28515625" style="55" customWidth="1"/>
    <col min="4618" max="4618" width="6.42578125" style="55" customWidth="1"/>
    <col min="4619" max="4619" width="3.28515625" style="55" customWidth="1"/>
    <col min="4620" max="4620" width="6" style="55" customWidth="1"/>
    <col min="4621" max="4621" width="5.7109375" style="55" bestFit="1" customWidth="1"/>
    <col min="4622" max="4622" width="7" style="55" customWidth="1"/>
    <col min="4623" max="4623" width="5.42578125" style="55" customWidth="1"/>
    <col min="4624" max="4624" width="5" style="55" customWidth="1"/>
    <col min="4625" max="4625" width="6" style="55" bestFit="1" customWidth="1"/>
    <col min="4626" max="4626" width="6.140625" style="55" customWidth="1"/>
    <col min="4627" max="4627" width="16.5703125" style="55" customWidth="1"/>
    <col min="4628" max="4868" width="11.42578125" style="55"/>
    <col min="4869" max="4869" width="3.85546875" style="55" customWidth="1"/>
    <col min="4870" max="4870" width="49.7109375" style="55" customWidth="1"/>
    <col min="4871" max="4871" width="29.42578125" style="55" customWidth="1"/>
    <col min="4872" max="4872" width="6.28515625" style="55" customWidth="1"/>
    <col min="4873" max="4873" width="4.28515625" style="55" customWidth="1"/>
    <col min="4874" max="4874" width="6.42578125" style="55" customWidth="1"/>
    <col min="4875" max="4875" width="3.28515625" style="55" customWidth="1"/>
    <col min="4876" max="4876" width="6" style="55" customWidth="1"/>
    <col min="4877" max="4877" width="5.7109375" style="55" bestFit="1" customWidth="1"/>
    <col min="4878" max="4878" width="7" style="55" customWidth="1"/>
    <col min="4879" max="4879" width="5.42578125" style="55" customWidth="1"/>
    <col min="4880" max="4880" width="5" style="55" customWidth="1"/>
    <col min="4881" max="4881" width="6" style="55" bestFit="1" customWidth="1"/>
    <col min="4882" max="4882" width="6.140625" style="55" customWidth="1"/>
    <col min="4883" max="4883" width="16.5703125" style="55" customWidth="1"/>
    <col min="4884" max="5124" width="11.42578125" style="55"/>
    <col min="5125" max="5125" width="3.85546875" style="55" customWidth="1"/>
    <col min="5126" max="5126" width="49.7109375" style="55" customWidth="1"/>
    <col min="5127" max="5127" width="29.42578125" style="55" customWidth="1"/>
    <col min="5128" max="5128" width="6.28515625" style="55" customWidth="1"/>
    <col min="5129" max="5129" width="4.28515625" style="55" customWidth="1"/>
    <col min="5130" max="5130" width="6.42578125" style="55" customWidth="1"/>
    <col min="5131" max="5131" width="3.28515625" style="55" customWidth="1"/>
    <col min="5132" max="5132" width="6" style="55" customWidth="1"/>
    <col min="5133" max="5133" width="5.7109375" style="55" bestFit="1" customWidth="1"/>
    <col min="5134" max="5134" width="7" style="55" customWidth="1"/>
    <col min="5135" max="5135" width="5.42578125" style="55" customWidth="1"/>
    <col min="5136" max="5136" width="5" style="55" customWidth="1"/>
    <col min="5137" max="5137" width="6" style="55" bestFit="1" customWidth="1"/>
    <col min="5138" max="5138" width="6.140625" style="55" customWidth="1"/>
    <col min="5139" max="5139" width="16.5703125" style="55" customWidth="1"/>
    <col min="5140" max="5380" width="11.42578125" style="55"/>
    <col min="5381" max="5381" width="3.85546875" style="55" customWidth="1"/>
    <col min="5382" max="5382" width="49.7109375" style="55" customWidth="1"/>
    <col min="5383" max="5383" width="29.42578125" style="55" customWidth="1"/>
    <col min="5384" max="5384" width="6.28515625" style="55" customWidth="1"/>
    <col min="5385" max="5385" width="4.28515625" style="55" customWidth="1"/>
    <col min="5386" max="5386" width="6.42578125" style="55" customWidth="1"/>
    <col min="5387" max="5387" width="3.28515625" style="55" customWidth="1"/>
    <col min="5388" max="5388" width="6" style="55" customWidth="1"/>
    <col min="5389" max="5389" width="5.7109375" style="55" bestFit="1" customWidth="1"/>
    <col min="5390" max="5390" width="7" style="55" customWidth="1"/>
    <col min="5391" max="5391" width="5.42578125" style="55" customWidth="1"/>
    <col min="5392" max="5392" width="5" style="55" customWidth="1"/>
    <col min="5393" max="5393" width="6" style="55" bestFit="1" customWidth="1"/>
    <col min="5394" max="5394" width="6.140625" style="55" customWidth="1"/>
    <col min="5395" max="5395" width="16.5703125" style="55" customWidth="1"/>
    <col min="5396" max="5636" width="11.42578125" style="55"/>
    <col min="5637" max="5637" width="3.85546875" style="55" customWidth="1"/>
    <col min="5638" max="5638" width="49.7109375" style="55" customWidth="1"/>
    <col min="5639" max="5639" width="29.42578125" style="55" customWidth="1"/>
    <col min="5640" max="5640" width="6.28515625" style="55" customWidth="1"/>
    <col min="5641" max="5641" width="4.28515625" style="55" customWidth="1"/>
    <col min="5642" max="5642" width="6.42578125" style="55" customWidth="1"/>
    <col min="5643" max="5643" width="3.28515625" style="55" customWidth="1"/>
    <col min="5644" max="5644" width="6" style="55" customWidth="1"/>
    <col min="5645" max="5645" width="5.7109375" style="55" bestFit="1" customWidth="1"/>
    <col min="5646" max="5646" width="7" style="55" customWidth="1"/>
    <col min="5647" max="5647" width="5.42578125" style="55" customWidth="1"/>
    <col min="5648" max="5648" width="5" style="55" customWidth="1"/>
    <col min="5649" max="5649" width="6" style="55" bestFit="1" customWidth="1"/>
    <col min="5650" max="5650" width="6.140625" style="55" customWidth="1"/>
    <col min="5651" max="5651" width="16.5703125" style="55" customWidth="1"/>
    <col min="5652" max="5892" width="11.42578125" style="55"/>
    <col min="5893" max="5893" width="3.85546875" style="55" customWidth="1"/>
    <col min="5894" max="5894" width="49.7109375" style="55" customWidth="1"/>
    <col min="5895" max="5895" width="29.42578125" style="55" customWidth="1"/>
    <col min="5896" max="5896" width="6.28515625" style="55" customWidth="1"/>
    <col min="5897" max="5897" width="4.28515625" style="55" customWidth="1"/>
    <col min="5898" max="5898" width="6.42578125" style="55" customWidth="1"/>
    <col min="5899" max="5899" width="3.28515625" style="55" customWidth="1"/>
    <col min="5900" max="5900" width="6" style="55" customWidth="1"/>
    <col min="5901" max="5901" width="5.7109375" style="55" bestFit="1" customWidth="1"/>
    <col min="5902" max="5902" width="7" style="55" customWidth="1"/>
    <col min="5903" max="5903" width="5.42578125" style="55" customWidth="1"/>
    <col min="5904" max="5904" width="5" style="55" customWidth="1"/>
    <col min="5905" max="5905" width="6" style="55" bestFit="1" customWidth="1"/>
    <col min="5906" max="5906" width="6.140625" style="55" customWidth="1"/>
    <col min="5907" max="5907" width="16.5703125" style="55" customWidth="1"/>
    <col min="5908" max="6148" width="11.42578125" style="55"/>
    <col min="6149" max="6149" width="3.85546875" style="55" customWidth="1"/>
    <col min="6150" max="6150" width="49.7109375" style="55" customWidth="1"/>
    <col min="6151" max="6151" width="29.42578125" style="55" customWidth="1"/>
    <col min="6152" max="6152" width="6.28515625" style="55" customWidth="1"/>
    <col min="6153" max="6153" width="4.28515625" style="55" customWidth="1"/>
    <col min="6154" max="6154" width="6.42578125" style="55" customWidth="1"/>
    <col min="6155" max="6155" width="3.28515625" style="55" customWidth="1"/>
    <col min="6156" max="6156" width="6" style="55" customWidth="1"/>
    <col min="6157" max="6157" width="5.7109375" style="55" bestFit="1" customWidth="1"/>
    <col min="6158" max="6158" width="7" style="55" customWidth="1"/>
    <col min="6159" max="6159" width="5.42578125" style="55" customWidth="1"/>
    <col min="6160" max="6160" width="5" style="55" customWidth="1"/>
    <col min="6161" max="6161" width="6" style="55" bestFit="1" customWidth="1"/>
    <col min="6162" max="6162" width="6.140625" style="55" customWidth="1"/>
    <col min="6163" max="6163" width="16.5703125" style="55" customWidth="1"/>
    <col min="6164" max="6404" width="11.42578125" style="55"/>
    <col min="6405" max="6405" width="3.85546875" style="55" customWidth="1"/>
    <col min="6406" max="6406" width="49.7109375" style="55" customWidth="1"/>
    <col min="6407" max="6407" width="29.42578125" style="55" customWidth="1"/>
    <col min="6408" max="6408" width="6.28515625" style="55" customWidth="1"/>
    <col min="6409" max="6409" width="4.28515625" style="55" customWidth="1"/>
    <col min="6410" max="6410" width="6.42578125" style="55" customWidth="1"/>
    <col min="6411" max="6411" width="3.28515625" style="55" customWidth="1"/>
    <col min="6412" max="6412" width="6" style="55" customWidth="1"/>
    <col min="6413" max="6413" width="5.7109375" style="55" bestFit="1" customWidth="1"/>
    <col min="6414" max="6414" width="7" style="55" customWidth="1"/>
    <col min="6415" max="6415" width="5.42578125" style="55" customWidth="1"/>
    <col min="6416" max="6416" width="5" style="55" customWidth="1"/>
    <col min="6417" max="6417" width="6" style="55" bestFit="1" customWidth="1"/>
    <col min="6418" max="6418" width="6.140625" style="55" customWidth="1"/>
    <col min="6419" max="6419" width="16.5703125" style="55" customWidth="1"/>
    <col min="6420" max="6660" width="11.42578125" style="55"/>
    <col min="6661" max="6661" width="3.85546875" style="55" customWidth="1"/>
    <col min="6662" max="6662" width="49.7109375" style="55" customWidth="1"/>
    <col min="6663" max="6663" width="29.42578125" style="55" customWidth="1"/>
    <col min="6664" max="6664" width="6.28515625" style="55" customWidth="1"/>
    <col min="6665" max="6665" width="4.28515625" style="55" customWidth="1"/>
    <col min="6666" max="6666" width="6.42578125" style="55" customWidth="1"/>
    <col min="6667" max="6667" width="3.28515625" style="55" customWidth="1"/>
    <col min="6668" max="6668" width="6" style="55" customWidth="1"/>
    <col min="6669" max="6669" width="5.7109375" style="55" bestFit="1" customWidth="1"/>
    <col min="6670" max="6670" width="7" style="55" customWidth="1"/>
    <col min="6671" max="6671" width="5.42578125" style="55" customWidth="1"/>
    <col min="6672" max="6672" width="5" style="55" customWidth="1"/>
    <col min="6673" max="6673" width="6" style="55" bestFit="1" customWidth="1"/>
    <col min="6674" max="6674" width="6.140625" style="55" customWidth="1"/>
    <col min="6675" max="6675" width="16.5703125" style="55" customWidth="1"/>
    <col min="6676" max="6916" width="11.42578125" style="55"/>
    <col min="6917" max="6917" width="3.85546875" style="55" customWidth="1"/>
    <col min="6918" max="6918" width="49.7109375" style="55" customWidth="1"/>
    <col min="6919" max="6919" width="29.42578125" style="55" customWidth="1"/>
    <col min="6920" max="6920" width="6.28515625" style="55" customWidth="1"/>
    <col min="6921" max="6921" width="4.28515625" style="55" customWidth="1"/>
    <col min="6922" max="6922" width="6.42578125" style="55" customWidth="1"/>
    <col min="6923" max="6923" width="3.28515625" style="55" customWidth="1"/>
    <col min="6924" max="6924" width="6" style="55" customWidth="1"/>
    <col min="6925" max="6925" width="5.7109375" style="55" bestFit="1" customWidth="1"/>
    <col min="6926" max="6926" width="7" style="55" customWidth="1"/>
    <col min="6927" max="6927" width="5.42578125" style="55" customWidth="1"/>
    <col min="6928" max="6928" width="5" style="55" customWidth="1"/>
    <col min="6929" max="6929" width="6" style="55" bestFit="1" customWidth="1"/>
    <col min="6930" max="6930" width="6.140625" style="55" customWidth="1"/>
    <col min="6931" max="6931" width="16.5703125" style="55" customWidth="1"/>
    <col min="6932" max="7172" width="11.42578125" style="55"/>
    <col min="7173" max="7173" width="3.85546875" style="55" customWidth="1"/>
    <col min="7174" max="7174" width="49.7109375" style="55" customWidth="1"/>
    <col min="7175" max="7175" width="29.42578125" style="55" customWidth="1"/>
    <col min="7176" max="7176" width="6.28515625" style="55" customWidth="1"/>
    <col min="7177" max="7177" width="4.28515625" style="55" customWidth="1"/>
    <col min="7178" max="7178" width="6.42578125" style="55" customWidth="1"/>
    <col min="7179" max="7179" width="3.28515625" style="55" customWidth="1"/>
    <col min="7180" max="7180" width="6" style="55" customWidth="1"/>
    <col min="7181" max="7181" width="5.7109375" style="55" bestFit="1" customWidth="1"/>
    <col min="7182" max="7182" width="7" style="55" customWidth="1"/>
    <col min="7183" max="7183" width="5.42578125" style="55" customWidth="1"/>
    <col min="7184" max="7184" width="5" style="55" customWidth="1"/>
    <col min="7185" max="7185" width="6" style="55" bestFit="1" customWidth="1"/>
    <col min="7186" max="7186" width="6.140625" style="55" customWidth="1"/>
    <col min="7187" max="7187" width="16.5703125" style="55" customWidth="1"/>
    <col min="7188" max="7428" width="11.42578125" style="55"/>
    <col min="7429" max="7429" width="3.85546875" style="55" customWidth="1"/>
    <col min="7430" max="7430" width="49.7109375" style="55" customWidth="1"/>
    <col min="7431" max="7431" width="29.42578125" style="55" customWidth="1"/>
    <col min="7432" max="7432" width="6.28515625" style="55" customWidth="1"/>
    <col min="7433" max="7433" width="4.28515625" style="55" customWidth="1"/>
    <col min="7434" max="7434" width="6.42578125" style="55" customWidth="1"/>
    <col min="7435" max="7435" width="3.28515625" style="55" customWidth="1"/>
    <col min="7436" max="7436" width="6" style="55" customWidth="1"/>
    <col min="7437" max="7437" width="5.7109375" style="55" bestFit="1" customWidth="1"/>
    <col min="7438" max="7438" width="7" style="55" customWidth="1"/>
    <col min="7439" max="7439" width="5.42578125" style="55" customWidth="1"/>
    <col min="7440" max="7440" width="5" style="55" customWidth="1"/>
    <col min="7441" max="7441" width="6" style="55" bestFit="1" customWidth="1"/>
    <col min="7442" max="7442" width="6.140625" style="55" customWidth="1"/>
    <col min="7443" max="7443" width="16.5703125" style="55" customWidth="1"/>
    <col min="7444" max="7684" width="11.42578125" style="55"/>
    <col min="7685" max="7685" width="3.85546875" style="55" customWidth="1"/>
    <col min="7686" max="7686" width="49.7109375" style="55" customWidth="1"/>
    <col min="7687" max="7687" width="29.42578125" style="55" customWidth="1"/>
    <col min="7688" max="7688" width="6.28515625" style="55" customWidth="1"/>
    <col min="7689" max="7689" width="4.28515625" style="55" customWidth="1"/>
    <col min="7690" max="7690" width="6.42578125" style="55" customWidth="1"/>
    <col min="7691" max="7691" width="3.28515625" style="55" customWidth="1"/>
    <col min="7692" max="7692" width="6" style="55" customWidth="1"/>
    <col min="7693" max="7693" width="5.7109375" style="55" bestFit="1" customWidth="1"/>
    <col min="7694" max="7694" width="7" style="55" customWidth="1"/>
    <col min="7695" max="7695" width="5.42578125" style="55" customWidth="1"/>
    <col min="7696" max="7696" width="5" style="55" customWidth="1"/>
    <col min="7697" max="7697" width="6" style="55" bestFit="1" customWidth="1"/>
    <col min="7698" max="7698" width="6.140625" style="55" customWidth="1"/>
    <col min="7699" max="7699" width="16.5703125" style="55" customWidth="1"/>
    <col min="7700" max="7940" width="11.42578125" style="55"/>
    <col min="7941" max="7941" width="3.85546875" style="55" customWidth="1"/>
    <col min="7942" max="7942" width="49.7109375" style="55" customWidth="1"/>
    <col min="7943" max="7943" width="29.42578125" style="55" customWidth="1"/>
    <col min="7944" max="7944" width="6.28515625" style="55" customWidth="1"/>
    <col min="7945" max="7945" width="4.28515625" style="55" customWidth="1"/>
    <col min="7946" max="7946" width="6.42578125" style="55" customWidth="1"/>
    <col min="7947" max="7947" width="3.28515625" style="55" customWidth="1"/>
    <col min="7948" max="7948" width="6" style="55" customWidth="1"/>
    <col min="7949" max="7949" width="5.7109375" style="55" bestFit="1" customWidth="1"/>
    <col min="7950" max="7950" width="7" style="55" customWidth="1"/>
    <col min="7951" max="7951" width="5.42578125" style="55" customWidth="1"/>
    <col min="7952" max="7952" width="5" style="55" customWidth="1"/>
    <col min="7953" max="7953" width="6" style="55" bestFit="1" customWidth="1"/>
    <col min="7954" max="7954" width="6.140625" style="55" customWidth="1"/>
    <col min="7955" max="7955" width="16.5703125" style="55" customWidth="1"/>
    <col min="7956" max="8196" width="11.42578125" style="55"/>
    <col min="8197" max="8197" width="3.85546875" style="55" customWidth="1"/>
    <col min="8198" max="8198" width="49.7109375" style="55" customWidth="1"/>
    <col min="8199" max="8199" width="29.42578125" style="55" customWidth="1"/>
    <col min="8200" max="8200" width="6.28515625" style="55" customWidth="1"/>
    <col min="8201" max="8201" width="4.28515625" style="55" customWidth="1"/>
    <col min="8202" max="8202" width="6.42578125" style="55" customWidth="1"/>
    <col min="8203" max="8203" width="3.28515625" style="55" customWidth="1"/>
    <col min="8204" max="8204" width="6" style="55" customWidth="1"/>
    <col min="8205" max="8205" width="5.7109375" style="55" bestFit="1" customWidth="1"/>
    <col min="8206" max="8206" width="7" style="55" customWidth="1"/>
    <col min="8207" max="8207" width="5.42578125" style="55" customWidth="1"/>
    <col min="8208" max="8208" width="5" style="55" customWidth="1"/>
    <col min="8209" max="8209" width="6" style="55" bestFit="1" customWidth="1"/>
    <col min="8210" max="8210" width="6.140625" style="55" customWidth="1"/>
    <col min="8211" max="8211" width="16.5703125" style="55" customWidth="1"/>
    <col min="8212" max="8452" width="11.42578125" style="55"/>
    <col min="8453" max="8453" width="3.85546875" style="55" customWidth="1"/>
    <col min="8454" max="8454" width="49.7109375" style="55" customWidth="1"/>
    <col min="8455" max="8455" width="29.42578125" style="55" customWidth="1"/>
    <col min="8456" max="8456" width="6.28515625" style="55" customWidth="1"/>
    <col min="8457" max="8457" width="4.28515625" style="55" customWidth="1"/>
    <col min="8458" max="8458" width="6.42578125" style="55" customWidth="1"/>
    <col min="8459" max="8459" width="3.28515625" style="55" customWidth="1"/>
    <col min="8460" max="8460" width="6" style="55" customWidth="1"/>
    <col min="8461" max="8461" width="5.7109375" style="55" bestFit="1" customWidth="1"/>
    <col min="8462" max="8462" width="7" style="55" customWidth="1"/>
    <col min="8463" max="8463" width="5.42578125" style="55" customWidth="1"/>
    <col min="8464" max="8464" width="5" style="55" customWidth="1"/>
    <col min="8465" max="8465" width="6" style="55" bestFit="1" customWidth="1"/>
    <col min="8466" max="8466" width="6.140625" style="55" customWidth="1"/>
    <col min="8467" max="8467" width="16.5703125" style="55" customWidth="1"/>
    <col min="8468" max="8708" width="11.42578125" style="55"/>
    <col min="8709" max="8709" width="3.85546875" style="55" customWidth="1"/>
    <col min="8710" max="8710" width="49.7109375" style="55" customWidth="1"/>
    <col min="8711" max="8711" width="29.42578125" style="55" customWidth="1"/>
    <col min="8712" max="8712" width="6.28515625" style="55" customWidth="1"/>
    <col min="8713" max="8713" width="4.28515625" style="55" customWidth="1"/>
    <col min="8714" max="8714" width="6.42578125" style="55" customWidth="1"/>
    <col min="8715" max="8715" width="3.28515625" style="55" customWidth="1"/>
    <col min="8716" max="8716" width="6" style="55" customWidth="1"/>
    <col min="8717" max="8717" width="5.7109375" style="55" bestFit="1" customWidth="1"/>
    <col min="8718" max="8718" width="7" style="55" customWidth="1"/>
    <col min="8719" max="8719" width="5.42578125" style="55" customWidth="1"/>
    <col min="8720" max="8720" width="5" style="55" customWidth="1"/>
    <col min="8721" max="8721" width="6" style="55" bestFit="1" customWidth="1"/>
    <col min="8722" max="8722" width="6.140625" style="55" customWidth="1"/>
    <col min="8723" max="8723" width="16.5703125" style="55" customWidth="1"/>
    <col min="8724" max="8964" width="11.42578125" style="55"/>
    <col min="8965" max="8965" width="3.85546875" style="55" customWidth="1"/>
    <col min="8966" max="8966" width="49.7109375" style="55" customWidth="1"/>
    <col min="8967" max="8967" width="29.42578125" style="55" customWidth="1"/>
    <col min="8968" max="8968" width="6.28515625" style="55" customWidth="1"/>
    <col min="8969" max="8969" width="4.28515625" style="55" customWidth="1"/>
    <col min="8970" max="8970" width="6.42578125" style="55" customWidth="1"/>
    <col min="8971" max="8971" width="3.28515625" style="55" customWidth="1"/>
    <col min="8972" max="8972" width="6" style="55" customWidth="1"/>
    <col min="8973" max="8973" width="5.7109375" style="55" bestFit="1" customWidth="1"/>
    <col min="8974" max="8974" width="7" style="55" customWidth="1"/>
    <col min="8975" max="8975" width="5.42578125" style="55" customWidth="1"/>
    <col min="8976" max="8976" width="5" style="55" customWidth="1"/>
    <col min="8977" max="8977" width="6" style="55" bestFit="1" customWidth="1"/>
    <col min="8978" max="8978" width="6.140625" style="55" customWidth="1"/>
    <col min="8979" max="8979" width="16.5703125" style="55" customWidth="1"/>
    <col min="8980" max="9220" width="11.42578125" style="55"/>
    <col min="9221" max="9221" width="3.85546875" style="55" customWidth="1"/>
    <col min="9222" max="9222" width="49.7109375" style="55" customWidth="1"/>
    <col min="9223" max="9223" width="29.42578125" style="55" customWidth="1"/>
    <col min="9224" max="9224" width="6.28515625" style="55" customWidth="1"/>
    <col min="9225" max="9225" width="4.28515625" style="55" customWidth="1"/>
    <col min="9226" max="9226" width="6.42578125" style="55" customWidth="1"/>
    <col min="9227" max="9227" width="3.28515625" style="55" customWidth="1"/>
    <col min="9228" max="9228" width="6" style="55" customWidth="1"/>
    <col min="9229" max="9229" width="5.7109375" style="55" bestFit="1" customWidth="1"/>
    <col min="9230" max="9230" width="7" style="55" customWidth="1"/>
    <col min="9231" max="9231" width="5.42578125" style="55" customWidth="1"/>
    <col min="9232" max="9232" width="5" style="55" customWidth="1"/>
    <col min="9233" max="9233" width="6" style="55" bestFit="1" customWidth="1"/>
    <col min="9234" max="9234" width="6.140625" style="55" customWidth="1"/>
    <col min="9235" max="9235" width="16.5703125" style="55" customWidth="1"/>
    <col min="9236" max="9476" width="11.42578125" style="55"/>
    <col min="9477" max="9477" width="3.85546875" style="55" customWidth="1"/>
    <col min="9478" max="9478" width="49.7109375" style="55" customWidth="1"/>
    <col min="9479" max="9479" width="29.42578125" style="55" customWidth="1"/>
    <col min="9480" max="9480" width="6.28515625" style="55" customWidth="1"/>
    <col min="9481" max="9481" width="4.28515625" style="55" customWidth="1"/>
    <col min="9482" max="9482" width="6.42578125" style="55" customWidth="1"/>
    <col min="9483" max="9483" width="3.28515625" style="55" customWidth="1"/>
    <col min="9484" max="9484" width="6" style="55" customWidth="1"/>
    <col min="9485" max="9485" width="5.7109375" style="55" bestFit="1" customWidth="1"/>
    <col min="9486" max="9486" width="7" style="55" customWidth="1"/>
    <col min="9487" max="9487" width="5.42578125" style="55" customWidth="1"/>
    <col min="9488" max="9488" width="5" style="55" customWidth="1"/>
    <col min="9489" max="9489" width="6" style="55" bestFit="1" customWidth="1"/>
    <col min="9490" max="9490" width="6.140625" style="55" customWidth="1"/>
    <col min="9491" max="9491" width="16.5703125" style="55" customWidth="1"/>
    <col min="9492" max="9732" width="11.42578125" style="55"/>
    <col min="9733" max="9733" width="3.85546875" style="55" customWidth="1"/>
    <col min="9734" max="9734" width="49.7109375" style="55" customWidth="1"/>
    <col min="9735" max="9735" width="29.42578125" style="55" customWidth="1"/>
    <col min="9736" max="9736" width="6.28515625" style="55" customWidth="1"/>
    <col min="9737" max="9737" width="4.28515625" style="55" customWidth="1"/>
    <col min="9738" max="9738" width="6.42578125" style="55" customWidth="1"/>
    <col min="9739" max="9739" width="3.28515625" style="55" customWidth="1"/>
    <col min="9740" max="9740" width="6" style="55" customWidth="1"/>
    <col min="9741" max="9741" width="5.7109375" style="55" bestFit="1" customWidth="1"/>
    <col min="9742" max="9742" width="7" style="55" customWidth="1"/>
    <col min="9743" max="9743" width="5.42578125" style="55" customWidth="1"/>
    <col min="9744" max="9744" width="5" style="55" customWidth="1"/>
    <col min="9745" max="9745" width="6" style="55" bestFit="1" customWidth="1"/>
    <col min="9746" max="9746" width="6.140625" style="55" customWidth="1"/>
    <col min="9747" max="9747" width="16.5703125" style="55" customWidth="1"/>
    <col min="9748" max="9988" width="11.42578125" style="55"/>
    <col min="9989" max="9989" width="3.85546875" style="55" customWidth="1"/>
    <col min="9990" max="9990" width="49.7109375" style="55" customWidth="1"/>
    <col min="9991" max="9991" width="29.42578125" style="55" customWidth="1"/>
    <col min="9992" max="9992" width="6.28515625" style="55" customWidth="1"/>
    <col min="9993" max="9993" width="4.28515625" style="55" customWidth="1"/>
    <col min="9994" max="9994" width="6.42578125" style="55" customWidth="1"/>
    <col min="9995" max="9995" width="3.28515625" style="55" customWidth="1"/>
    <col min="9996" max="9996" width="6" style="55" customWidth="1"/>
    <col min="9997" max="9997" width="5.7109375" style="55" bestFit="1" customWidth="1"/>
    <col min="9998" max="9998" width="7" style="55" customWidth="1"/>
    <col min="9999" max="9999" width="5.42578125" style="55" customWidth="1"/>
    <col min="10000" max="10000" width="5" style="55" customWidth="1"/>
    <col min="10001" max="10001" width="6" style="55" bestFit="1" customWidth="1"/>
    <col min="10002" max="10002" width="6.140625" style="55" customWidth="1"/>
    <col min="10003" max="10003" width="16.5703125" style="55" customWidth="1"/>
    <col min="10004" max="10244" width="11.42578125" style="55"/>
    <col min="10245" max="10245" width="3.85546875" style="55" customWidth="1"/>
    <col min="10246" max="10246" width="49.7109375" style="55" customWidth="1"/>
    <col min="10247" max="10247" width="29.42578125" style="55" customWidth="1"/>
    <col min="10248" max="10248" width="6.28515625" style="55" customWidth="1"/>
    <col min="10249" max="10249" width="4.28515625" style="55" customWidth="1"/>
    <col min="10250" max="10250" width="6.42578125" style="55" customWidth="1"/>
    <col min="10251" max="10251" width="3.28515625" style="55" customWidth="1"/>
    <col min="10252" max="10252" width="6" style="55" customWidth="1"/>
    <col min="10253" max="10253" width="5.7109375" style="55" bestFit="1" customWidth="1"/>
    <col min="10254" max="10254" width="7" style="55" customWidth="1"/>
    <col min="10255" max="10255" width="5.42578125" style="55" customWidth="1"/>
    <col min="10256" max="10256" width="5" style="55" customWidth="1"/>
    <col min="10257" max="10257" width="6" style="55" bestFit="1" customWidth="1"/>
    <col min="10258" max="10258" width="6.140625" style="55" customWidth="1"/>
    <col min="10259" max="10259" width="16.5703125" style="55" customWidth="1"/>
    <col min="10260" max="10500" width="11.42578125" style="55"/>
    <col min="10501" max="10501" width="3.85546875" style="55" customWidth="1"/>
    <col min="10502" max="10502" width="49.7109375" style="55" customWidth="1"/>
    <col min="10503" max="10503" width="29.42578125" style="55" customWidth="1"/>
    <col min="10504" max="10504" width="6.28515625" style="55" customWidth="1"/>
    <col min="10505" max="10505" width="4.28515625" style="55" customWidth="1"/>
    <col min="10506" max="10506" width="6.42578125" style="55" customWidth="1"/>
    <col min="10507" max="10507" width="3.28515625" style="55" customWidth="1"/>
    <col min="10508" max="10508" width="6" style="55" customWidth="1"/>
    <col min="10509" max="10509" width="5.7109375" style="55" bestFit="1" customWidth="1"/>
    <col min="10510" max="10510" width="7" style="55" customWidth="1"/>
    <col min="10511" max="10511" width="5.42578125" style="55" customWidth="1"/>
    <col min="10512" max="10512" width="5" style="55" customWidth="1"/>
    <col min="10513" max="10513" width="6" style="55" bestFit="1" customWidth="1"/>
    <col min="10514" max="10514" width="6.140625" style="55" customWidth="1"/>
    <col min="10515" max="10515" width="16.5703125" style="55" customWidth="1"/>
    <col min="10516" max="10756" width="11.42578125" style="55"/>
    <col min="10757" max="10757" width="3.85546875" style="55" customWidth="1"/>
    <col min="10758" max="10758" width="49.7109375" style="55" customWidth="1"/>
    <col min="10759" max="10759" width="29.42578125" style="55" customWidth="1"/>
    <col min="10760" max="10760" width="6.28515625" style="55" customWidth="1"/>
    <col min="10761" max="10761" width="4.28515625" style="55" customWidth="1"/>
    <col min="10762" max="10762" width="6.42578125" style="55" customWidth="1"/>
    <col min="10763" max="10763" width="3.28515625" style="55" customWidth="1"/>
    <col min="10764" max="10764" width="6" style="55" customWidth="1"/>
    <col min="10765" max="10765" width="5.7109375" style="55" bestFit="1" customWidth="1"/>
    <col min="10766" max="10766" width="7" style="55" customWidth="1"/>
    <col min="10767" max="10767" width="5.42578125" style="55" customWidth="1"/>
    <col min="10768" max="10768" width="5" style="55" customWidth="1"/>
    <col min="10769" max="10769" width="6" style="55" bestFit="1" customWidth="1"/>
    <col min="10770" max="10770" width="6.140625" style="55" customWidth="1"/>
    <col min="10771" max="10771" width="16.5703125" style="55" customWidth="1"/>
    <col min="10772" max="11012" width="11.42578125" style="55"/>
    <col min="11013" max="11013" width="3.85546875" style="55" customWidth="1"/>
    <col min="11014" max="11014" width="49.7109375" style="55" customWidth="1"/>
    <col min="11015" max="11015" width="29.42578125" style="55" customWidth="1"/>
    <col min="11016" max="11016" width="6.28515625" style="55" customWidth="1"/>
    <col min="11017" max="11017" width="4.28515625" style="55" customWidth="1"/>
    <col min="11018" max="11018" width="6.42578125" style="55" customWidth="1"/>
    <col min="11019" max="11019" width="3.28515625" style="55" customWidth="1"/>
    <col min="11020" max="11020" width="6" style="55" customWidth="1"/>
    <col min="11021" max="11021" width="5.7109375" style="55" bestFit="1" customWidth="1"/>
    <col min="11022" max="11022" width="7" style="55" customWidth="1"/>
    <col min="11023" max="11023" width="5.42578125" style="55" customWidth="1"/>
    <col min="11024" max="11024" width="5" style="55" customWidth="1"/>
    <col min="11025" max="11025" width="6" style="55" bestFit="1" customWidth="1"/>
    <col min="11026" max="11026" width="6.140625" style="55" customWidth="1"/>
    <col min="11027" max="11027" width="16.5703125" style="55" customWidth="1"/>
    <col min="11028" max="11268" width="11.42578125" style="55"/>
    <col min="11269" max="11269" width="3.85546875" style="55" customWidth="1"/>
    <col min="11270" max="11270" width="49.7109375" style="55" customWidth="1"/>
    <col min="11271" max="11271" width="29.42578125" style="55" customWidth="1"/>
    <col min="11272" max="11272" width="6.28515625" style="55" customWidth="1"/>
    <col min="11273" max="11273" width="4.28515625" style="55" customWidth="1"/>
    <col min="11274" max="11274" width="6.42578125" style="55" customWidth="1"/>
    <col min="11275" max="11275" width="3.28515625" style="55" customWidth="1"/>
    <col min="11276" max="11276" width="6" style="55" customWidth="1"/>
    <col min="11277" max="11277" width="5.7109375" style="55" bestFit="1" customWidth="1"/>
    <col min="11278" max="11278" width="7" style="55" customWidth="1"/>
    <col min="11279" max="11279" width="5.42578125" style="55" customWidth="1"/>
    <col min="11280" max="11280" width="5" style="55" customWidth="1"/>
    <col min="11281" max="11281" width="6" style="55" bestFit="1" customWidth="1"/>
    <col min="11282" max="11282" width="6.140625" style="55" customWidth="1"/>
    <col min="11283" max="11283" width="16.5703125" style="55" customWidth="1"/>
    <col min="11284" max="11524" width="11.42578125" style="55"/>
    <col min="11525" max="11525" width="3.85546875" style="55" customWidth="1"/>
    <col min="11526" max="11526" width="49.7109375" style="55" customWidth="1"/>
    <col min="11527" max="11527" width="29.42578125" style="55" customWidth="1"/>
    <col min="11528" max="11528" width="6.28515625" style="55" customWidth="1"/>
    <col min="11529" max="11529" width="4.28515625" style="55" customWidth="1"/>
    <col min="11530" max="11530" width="6.42578125" style="55" customWidth="1"/>
    <col min="11531" max="11531" width="3.28515625" style="55" customWidth="1"/>
    <col min="11532" max="11532" width="6" style="55" customWidth="1"/>
    <col min="11533" max="11533" width="5.7109375" style="55" bestFit="1" customWidth="1"/>
    <col min="11534" max="11534" width="7" style="55" customWidth="1"/>
    <col min="11535" max="11535" width="5.42578125" style="55" customWidth="1"/>
    <col min="11536" max="11536" width="5" style="55" customWidth="1"/>
    <col min="11537" max="11537" width="6" style="55" bestFit="1" customWidth="1"/>
    <col min="11538" max="11538" width="6.140625" style="55" customWidth="1"/>
    <col min="11539" max="11539" width="16.5703125" style="55" customWidth="1"/>
    <col min="11540" max="11780" width="11.42578125" style="55"/>
    <col min="11781" max="11781" width="3.85546875" style="55" customWidth="1"/>
    <col min="11782" max="11782" width="49.7109375" style="55" customWidth="1"/>
    <col min="11783" max="11783" width="29.42578125" style="55" customWidth="1"/>
    <col min="11784" max="11784" width="6.28515625" style="55" customWidth="1"/>
    <col min="11785" max="11785" width="4.28515625" style="55" customWidth="1"/>
    <col min="11786" max="11786" width="6.42578125" style="55" customWidth="1"/>
    <col min="11787" max="11787" width="3.28515625" style="55" customWidth="1"/>
    <col min="11788" max="11788" width="6" style="55" customWidth="1"/>
    <col min="11789" max="11789" width="5.7109375" style="55" bestFit="1" customWidth="1"/>
    <col min="11790" max="11790" width="7" style="55" customWidth="1"/>
    <col min="11791" max="11791" width="5.42578125" style="55" customWidth="1"/>
    <col min="11792" max="11792" width="5" style="55" customWidth="1"/>
    <col min="11793" max="11793" width="6" style="55" bestFit="1" customWidth="1"/>
    <col min="11794" max="11794" width="6.140625" style="55" customWidth="1"/>
    <col min="11795" max="11795" width="16.5703125" style="55" customWidth="1"/>
    <col min="11796" max="12036" width="11.42578125" style="55"/>
    <col min="12037" max="12037" width="3.85546875" style="55" customWidth="1"/>
    <col min="12038" max="12038" width="49.7109375" style="55" customWidth="1"/>
    <col min="12039" max="12039" width="29.42578125" style="55" customWidth="1"/>
    <col min="12040" max="12040" width="6.28515625" style="55" customWidth="1"/>
    <col min="12041" max="12041" width="4.28515625" style="55" customWidth="1"/>
    <col min="12042" max="12042" width="6.42578125" style="55" customWidth="1"/>
    <col min="12043" max="12043" width="3.28515625" style="55" customWidth="1"/>
    <col min="12044" max="12044" width="6" style="55" customWidth="1"/>
    <col min="12045" max="12045" width="5.7109375" style="55" bestFit="1" customWidth="1"/>
    <col min="12046" max="12046" width="7" style="55" customWidth="1"/>
    <col min="12047" max="12047" width="5.42578125" style="55" customWidth="1"/>
    <col min="12048" max="12048" width="5" style="55" customWidth="1"/>
    <col min="12049" max="12049" width="6" style="55" bestFit="1" customWidth="1"/>
    <col min="12050" max="12050" width="6.140625" style="55" customWidth="1"/>
    <col min="12051" max="12051" width="16.5703125" style="55" customWidth="1"/>
    <col min="12052" max="12292" width="11.42578125" style="55"/>
    <col min="12293" max="12293" width="3.85546875" style="55" customWidth="1"/>
    <col min="12294" max="12294" width="49.7109375" style="55" customWidth="1"/>
    <col min="12295" max="12295" width="29.42578125" style="55" customWidth="1"/>
    <col min="12296" max="12296" width="6.28515625" style="55" customWidth="1"/>
    <col min="12297" max="12297" width="4.28515625" style="55" customWidth="1"/>
    <col min="12298" max="12298" width="6.42578125" style="55" customWidth="1"/>
    <col min="12299" max="12299" width="3.28515625" style="55" customWidth="1"/>
    <col min="12300" max="12300" width="6" style="55" customWidth="1"/>
    <col min="12301" max="12301" width="5.7109375" style="55" bestFit="1" customWidth="1"/>
    <col min="12302" max="12302" width="7" style="55" customWidth="1"/>
    <col min="12303" max="12303" width="5.42578125" style="55" customWidth="1"/>
    <col min="12304" max="12304" width="5" style="55" customWidth="1"/>
    <col min="12305" max="12305" width="6" style="55" bestFit="1" customWidth="1"/>
    <col min="12306" max="12306" width="6.140625" style="55" customWidth="1"/>
    <col min="12307" max="12307" width="16.5703125" style="55" customWidth="1"/>
    <col min="12308" max="12548" width="11.42578125" style="55"/>
    <col min="12549" max="12549" width="3.85546875" style="55" customWidth="1"/>
    <col min="12550" max="12550" width="49.7109375" style="55" customWidth="1"/>
    <col min="12551" max="12551" width="29.42578125" style="55" customWidth="1"/>
    <col min="12552" max="12552" width="6.28515625" style="55" customWidth="1"/>
    <col min="12553" max="12553" width="4.28515625" style="55" customWidth="1"/>
    <col min="12554" max="12554" width="6.42578125" style="55" customWidth="1"/>
    <col min="12555" max="12555" width="3.28515625" style="55" customWidth="1"/>
    <col min="12556" max="12556" width="6" style="55" customWidth="1"/>
    <col min="12557" max="12557" width="5.7109375" style="55" bestFit="1" customWidth="1"/>
    <col min="12558" max="12558" width="7" style="55" customWidth="1"/>
    <col min="12559" max="12559" width="5.42578125" style="55" customWidth="1"/>
    <col min="12560" max="12560" width="5" style="55" customWidth="1"/>
    <col min="12561" max="12561" width="6" style="55" bestFit="1" customWidth="1"/>
    <col min="12562" max="12562" width="6.140625" style="55" customWidth="1"/>
    <col min="12563" max="12563" width="16.5703125" style="55" customWidth="1"/>
    <col min="12564" max="12804" width="11.42578125" style="55"/>
    <col min="12805" max="12805" width="3.85546875" style="55" customWidth="1"/>
    <col min="12806" max="12806" width="49.7109375" style="55" customWidth="1"/>
    <col min="12807" max="12807" width="29.42578125" style="55" customWidth="1"/>
    <col min="12808" max="12808" width="6.28515625" style="55" customWidth="1"/>
    <col min="12809" max="12809" width="4.28515625" style="55" customWidth="1"/>
    <col min="12810" max="12810" width="6.42578125" style="55" customWidth="1"/>
    <col min="12811" max="12811" width="3.28515625" style="55" customWidth="1"/>
    <col min="12812" max="12812" width="6" style="55" customWidth="1"/>
    <col min="12813" max="12813" width="5.7109375" style="55" bestFit="1" customWidth="1"/>
    <col min="12814" max="12814" width="7" style="55" customWidth="1"/>
    <col min="12815" max="12815" width="5.42578125" style="55" customWidth="1"/>
    <col min="12816" max="12816" width="5" style="55" customWidth="1"/>
    <col min="12817" max="12817" width="6" style="55" bestFit="1" customWidth="1"/>
    <col min="12818" max="12818" width="6.140625" style="55" customWidth="1"/>
    <col min="12819" max="12819" width="16.5703125" style="55" customWidth="1"/>
    <col min="12820" max="13060" width="11.42578125" style="55"/>
    <col min="13061" max="13061" width="3.85546875" style="55" customWidth="1"/>
    <col min="13062" max="13062" width="49.7109375" style="55" customWidth="1"/>
    <col min="13063" max="13063" width="29.42578125" style="55" customWidth="1"/>
    <col min="13064" max="13064" width="6.28515625" style="55" customWidth="1"/>
    <col min="13065" max="13065" width="4.28515625" style="55" customWidth="1"/>
    <col min="13066" max="13066" width="6.42578125" style="55" customWidth="1"/>
    <col min="13067" max="13067" width="3.28515625" style="55" customWidth="1"/>
    <col min="13068" max="13068" width="6" style="55" customWidth="1"/>
    <col min="13069" max="13069" width="5.7109375" style="55" bestFit="1" customWidth="1"/>
    <col min="13070" max="13070" width="7" style="55" customWidth="1"/>
    <col min="13071" max="13071" width="5.42578125" style="55" customWidth="1"/>
    <col min="13072" max="13072" width="5" style="55" customWidth="1"/>
    <col min="13073" max="13073" width="6" style="55" bestFit="1" customWidth="1"/>
    <col min="13074" max="13074" width="6.140625" style="55" customWidth="1"/>
    <col min="13075" max="13075" width="16.5703125" style="55" customWidth="1"/>
    <col min="13076" max="13316" width="11.42578125" style="55"/>
    <col min="13317" max="13317" width="3.85546875" style="55" customWidth="1"/>
    <col min="13318" max="13318" width="49.7109375" style="55" customWidth="1"/>
    <col min="13319" max="13319" width="29.42578125" style="55" customWidth="1"/>
    <col min="13320" max="13320" width="6.28515625" style="55" customWidth="1"/>
    <col min="13321" max="13321" width="4.28515625" style="55" customWidth="1"/>
    <col min="13322" max="13322" width="6.42578125" style="55" customWidth="1"/>
    <col min="13323" max="13323" width="3.28515625" style="55" customWidth="1"/>
    <col min="13324" max="13324" width="6" style="55" customWidth="1"/>
    <col min="13325" max="13325" width="5.7109375" style="55" bestFit="1" customWidth="1"/>
    <col min="13326" max="13326" width="7" style="55" customWidth="1"/>
    <col min="13327" max="13327" width="5.42578125" style="55" customWidth="1"/>
    <col min="13328" max="13328" width="5" style="55" customWidth="1"/>
    <col min="13329" max="13329" width="6" style="55" bestFit="1" customWidth="1"/>
    <col min="13330" max="13330" width="6.140625" style="55" customWidth="1"/>
    <col min="13331" max="13331" width="16.5703125" style="55" customWidth="1"/>
    <col min="13332" max="13572" width="11.42578125" style="55"/>
    <col min="13573" max="13573" width="3.85546875" style="55" customWidth="1"/>
    <col min="13574" max="13574" width="49.7109375" style="55" customWidth="1"/>
    <col min="13575" max="13575" width="29.42578125" style="55" customWidth="1"/>
    <col min="13576" max="13576" width="6.28515625" style="55" customWidth="1"/>
    <col min="13577" max="13577" width="4.28515625" style="55" customWidth="1"/>
    <col min="13578" max="13578" width="6.42578125" style="55" customWidth="1"/>
    <col min="13579" max="13579" width="3.28515625" style="55" customWidth="1"/>
    <col min="13580" max="13580" width="6" style="55" customWidth="1"/>
    <col min="13581" max="13581" width="5.7109375" style="55" bestFit="1" customWidth="1"/>
    <col min="13582" max="13582" width="7" style="55" customWidth="1"/>
    <col min="13583" max="13583" width="5.42578125" style="55" customWidth="1"/>
    <col min="13584" max="13584" width="5" style="55" customWidth="1"/>
    <col min="13585" max="13585" width="6" style="55" bestFit="1" customWidth="1"/>
    <col min="13586" max="13586" width="6.140625" style="55" customWidth="1"/>
    <col min="13587" max="13587" width="16.5703125" style="55" customWidth="1"/>
    <col min="13588" max="13828" width="11.42578125" style="55"/>
    <col min="13829" max="13829" width="3.85546875" style="55" customWidth="1"/>
    <col min="13830" max="13830" width="49.7109375" style="55" customWidth="1"/>
    <col min="13831" max="13831" width="29.42578125" style="55" customWidth="1"/>
    <col min="13832" max="13832" width="6.28515625" style="55" customWidth="1"/>
    <col min="13833" max="13833" width="4.28515625" style="55" customWidth="1"/>
    <col min="13834" max="13834" width="6.42578125" style="55" customWidth="1"/>
    <col min="13835" max="13835" width="3.28515625" style="55" customWidth="1"/>
    <col min="13836" max="13836" width="6" style="55" customWidth="1"/>
    <col min="13837" max="13837" width="5.7109375" style="55" bestFit="1" customWidth="1"/>
    <col min="13838" max="13838" width="7" style="55" customWidth="1"/>
    <col min="13839" max="13839" width="5.42578125" style="55" customWidth="1"/>
    <col min="13840" max="13840" width="5" style="55" customWidth="1"/>
    <col min="13841" max="13841" width="6" style="55" bestFit="1" customWidth="1"/>
    <col min="13842" max="13842" width="6.140625" style="55" customWidth="1"/>
    <col min="13843" max="13843" width="16.5703125" style="55" customWidth="1"/>
    <col min="13844" max="14084" width="11.42578125" style="55"/>
    <col min="14085" max="14085" width="3.85546875" style="55" customWidth="1"/>
    <col min="14086" max="14086" width="49.7109375" style="55" customWidth="1"/>
    <col min="14087" max="14087" width="29.42578125" style="55" customWidth="1"/>
    <col min="14088" max="14088" width="6.28515625" style="55" customWidth="1"/>
    <col min="14089" max="14089" width="4.28515625" style="55" customWidth="1"/>
    <col min="14090" max="14090" width="6.42578125" style="55" customWidth="1"/>
    <col min="14091" max="14091" width="3.28515625" style="55" customWidth="1"/>
    <col min="14092" max="14092" width="6" style="55" customWidth="1"/>
    <col min="14093" max="14093" width="5.7109375" style="55" bestFit="1" customWidth="1"/>
    <col min="14094" max="14094" width="7" style="55" customWidth="1"/>
    <col min="14095" max="14095" width="5.42578125" style="55" customWidth="1"/>
    <col min="14096" max="14096" width="5" style="55" customWidth="1"/>
    <col min="14097" max="14097" width="6" style="55" bestFit="1" customWidth="1"/>
    <col min="14098" max="14098" width="6.140625" style="55" customWidth="1"/>
    <col min="14099" max="14099" width="16.5703125" style="55" customWidth="1"/>
    <col min="14100" max="14340" width="11.42578125" style="55"/>
    <col min="14341" max="14341" width="3.85546875" style="55" customWidth="1"/>
    <col min="14342" max="14342" width="49.7109375" style="55" customWidth="1"/>
    <col min="14343" max="14343" width="29.42578125" style="55" customWidth="1"/>
    <col min="14344" max="14344" width="6.28515625" style="55" customWidth="1"/>
    <col min="14345" max="14345" width="4.28515625" style="55" customWidth="1"/>
    <col min="14346" max="14346" width="6.42578125" style="55" customWidth="1"/>
    <col min="14347" max="14347" width="3.28515625" style="55" customWidth="1"/>
    <col min="14348" max="14348" width="6" style="55" customWidth="1"/>
    <col min="14349" max="14349" width="5.7109375" style="55" bestFit="1" customWidth="1"/>
    <col min="14350" max="14350" width="7" style="55" customWidth="1"/>
    <col min="14351" max="14351" width="5.42578125" style="55" customWidth="1"/>
    <col min="14352" max="14352" width="5" style="55" customWidth="1"/>
    <col min="14353" max="14353" width="6" style="55" bestFit="1" customWidth="1"/>
    <col min="14354" max="14354" width="6.140625" style="55" customWidth="1"/>
    <col min="14355" max="14355" width="16.5703125" style="55" customWidth="1"/>
    <col min="14356" max="14596" width="11.42578125" style="55"/>
    <col min="14597" max="14597" width="3.85546875" style="55" customWidth="1"/>
    <col min="14598" max="14598" width="49.7109375" style="55" customWidth="1"/>
    <col min="14599" max="14599" width="29.42578125" style="55" customWidth="1"/>
    <col min="14600" max="14600" width="6.28515625" style="55" customWidth="1"/>
    <col min="14601" max="14601" width="4.28515625" style="55" customWidth="1"/>
    <col min="14602" max="14602" width="6.42578125" style="55" customWidth="1"/>
    <col min="14603" max="14603" width="3.28515625" style="55" customWidth="1"/>
    <col min="14604" max="14604" width="6" style="55" customWidth="1"/>
    <col min="14605" max="14605" width="5.7109375" style="55" bestFit="1" customWidth="1"/>
    <col min="14606" max="14606" width="7" style="55" customWidth="1"/>
    <col min="14607" max="14607" width="5.42578125" style="55" customWidth="1"/>
    <col min="14608" max="14608" width="5" style="55" customWidth="1"/>
    <col min="14609" max="14609" width="6" style="55" bestFit="1" customWidth="1"/>
    <col min="14610" max="14610" width="6.140625" style="55" customWidth="1"/>
    <col min="14611" max="14611" width="16.5703125" style="55" customWidth="1"/>
    <col min="14612" max="14852" width="11.42578125" style="55"/>
    <col min="14853" max="14853" width="3.85546875" style="55" customWidth="1"/>
    <col min="14854" max="14854" width="49.7109375" style="55" customWidth="1"/>
    <col min="14855" max="14855" width="29.42578125" style="55" customWidth="1"/>
    <col min="14856" max="14856" width="6.28515625" style="55" customWidth="1"/>
    <col min="14857" max="14857" width="4.28515625" style="55" customWidth="1"/>
    <col min="14858" max="14858" width="6.42578125" style="55" customWidth="1"/>
    <col min="14859" max="14859" width="3.28515625" style="55" customWidth="1"/>
    <col min="14860" max="14860" width="6" style="55" customWidth="1"/>
    <col min="14861" max="14861" width="5.7109375" style="55" bestFit="1" customWidth="1"/>
    <col min="14862" max="14862" width="7" style="55" customWidth="1"/>
    <col min="14863" max="14863" width="5.42578125" style="55" customWidth="1"/>
    <col min="14864" max="14864" width="5" style="55" customWidth="1"/>
    <col min="14865" max="14865" width="6" style="55" bestFit="1" customWidth="1"/>
    <col min="14866" max="14866" width="6.140625" style="55" customWidth="1"/>
    <col min="14867" max="14867" width="16.5703125" style="55" customWidth="1"/>
    <col min="14868" max="15108" width="11.42578125" style="55"/>
    <col min="15109" max="15109" width="3.85546875" style="55" customWidth="1"/>
    <col min="15110" max="15110" width="49.7109375" style="55" customWidth="1"/>
    <col min="15111" max="15111" width="29.42578125" style="55" customWidth="1"/>
    <col min="15112" max="15112" width="6.28515625" style="55" customWidth="1"/>
    <col min="15113" max="15113" width="4.28515625" style="55" customWidth="1"/>
    <col min="15114" max="15114" width="6.42578125" style="55" customWidth="1"/>
    <col min="15115" max="15115" width="3.28515625" style="55" customWidth="1"/>
    <col min="15116" max="15116" width="6" style="55" customWidth="1"/>
    <col min="15117" max="15117" width="5.7109375" style="55" bestFit="1" customWidth="1"/>
    <col min="15118" max="15118" width="7" style="55" customWidth="1"/>
    <col min="15119" max="15119" width="5.42578125" style="55" customWidth="1"/>
    <col min="15120" max="15120" width="5" style="55" customWidth="1"/>
    <col min="15121" max="15121" width="6" style="55" bestFit="1" customWidth="1"/>
    <col min="15122" max="15122" width="6.140625" style="55" customWidth="1"/>
    <col min="15123" max="15123" width="16.5703125" style="55" customWidth="1"/>
    <col min="15124" max="15364" width="11.42578125" style="55"/>
    <col min="15365" max="15365" width="3.85546875" style="55" customWidth="1"/>
    <col min="15366" max="15366" width="49.7109375" style="55" customWidth="1"/>
    <col min="15367" max="15367" width="29.42578125" style="55" customWidth="1"/>
    <col min="15368" max="15368" width="6.28515625" style="55" customWidth="1"/>
    <col min="15369" max="15369" width="4.28515625" style="55" customWidth="1"/>
    <col min="15370" max="15370" width="6.42578125" style="55" customWidth="1"/>
    <col min="15371" max="15371" width="3.28515625" style="55" customWidth="1"/>
    <col min="15372" max="15372" width="6" style="55" customWidth="1"/>
    <col min="15373" max="15373" width="5.7109375" style="55" bestFit="1" customWidth="1"/>
    <col min="15374" max="15374" width="7" style="55" customWidth="1"/>
    <col min="15375" max="15375" width="5.42578125" style="55" customWidth="1"/>
    <col min="15376" max="15376" width="5" style="55" customWidth="1"/>
    <col min="15377" max="15377" width="6" style="55" bestFit="1" customWidth="1"/>
    <col min="15378" max="15378" width="6.140625" style="55" customWidth="1"/>
    <col min="15379" max="15379" width="16.5703125" style="55" customWidth="1"/>
    <col min="15380" max="15620" width="11.42578125" style="55"/>
    <col min="15621" max="15621" width="3.85546875" style="55" customWidth="1"/>
    <col min="15622" max="15622" width="49.7109375" style="55" customWidth="1"/>
    <col min="15623" max="15623" width="29.42578125" style="55" customWidth="1"/>
    <col min="15624" max="15624" width="6.28515625" style="55" customWidth="1"/>
    <col min="15625" max="15625" width="4.28515625" style="55" customWidth="1"/>
    <col min="15626" max="15626" width="6.42578125" style="55" customWidth="1"/>
    <col min="15627" max="15627" width="3.28515625" style="55" customWidth="1"/>
    <col min="15628" max="15628" width="6" style="55" customWidth="1"/>
    <col min="15629" max="15629" width="5.7109375" style="55" bestFit="1" customWidth="1"/>
    <col min="15630" max="15630" width="7" style="55" customWidth="1"/>
    <col min="15631" max="15631" width="5.42578125" style="55" customWidth="1"/>
    <col min="15632" max="15632" width="5" style="55" customWidth="1"/>
    <col min="15633" max="15633" width="6" style="55" bestFit="1" customWidth="1"/>
    <col min="15634" max="15634" width="6.140625" style="55" customWidth="1"/>
    <col min="15635" max="15635" width="16.5703125" style="55" customWidth="1"/>
    <col min="15636" max="15876" width="11.42578125" style="55"/>
    <col min="15877" max="15877" width="3.85546875" style="55" customWidth="1"/>
    <col min="15878" max="15878" width="49.7109375" style="55" customWidth="1"/>
    <col min="15879" max="15879" width="29.42578125" style="55" customWidth="1"/>
    <col min="15880" max="15880" width="6.28515625" style="55" customWidth="1"/>
    <col min="15881" max="15881" width="4.28515625" style="55" customWidth="1"/>
    <col min="15882" max="15882" width="6.42578125" style="55" customWidth="1"/>
    <col min="15883" max="15883" width="3.28515625" style="55" customWidth="1"/>
    <col min="15884" max="15884" width="6" style="55" customWidth="1"/>
    <col min="15885" max="15885" width="5.7109375" style="55" bestFit="1" customWidth="1"/>
    <col min="15886" max="15886" width="7" style="55" customWidth="1"/>
    <col min="15887" max="15887" width="5.42578125" style="55" customWidth="1"/>
    <col min="15888" max="15888" width="5" style="55" customWidth="1"/>
    <col min="15889" max="15889" width="6" style="55" bestFit="1" customWidth="1"/>
    <col min="15890" max="15890" width="6.140625" style="55" customWidth="1"/>
    <col min="15891" max="15891" width="16.5703125" style="55" customWidth="1"/>
    <col min="15892" max="16132" width="11.42578125" style="55"/>
    <col min="16133" max="16133" width="3.85546875" style="55" customWidth="1"/>
    <col min="16134" max="16134" width="49.7109375" style="55" customWidth="1"/>
    <col min="16135" max="16135" width="29.42578125" style="55" customWidth="1"/>
    <col min="16136" max="16136" width="6.28515625" style="55" customWidth="1"/>
    <col min="16137" max="16137" width="4.28515625" style="55" customWidth="1"/>
    <col min="16138" max="16138" width="6.42578125" style="55" customWidth="1"/>
    <col min="16139" max="16139" width="3.28515625" style="55" customWidth="1"/>
    <col min="16140" max="16140" width="6" style="55" customWidth="1"/>
    <col min="16141" max="16141" width="5.7109375" style="55" bestFit="1" customWidth="1"/>
    <col min="16142" max="16142" width="7" style="55" customWidth="1"/>
    <col min="16143" max="16143" width="5.42578125" style="55" customWidth="1"/>
    <col min="16144" max="16144" width="5" style="55" customWidth="1"/>
    <col min="16145" max="16145" width="6" style="55" bestFit="1" customWidth="1"/>
    <col min="16146" max="16146" width="6.140625" style="55" customWidth="1"/>
    <col min="16147" max="16147" width="16.5703125" style="55" customWidth="1"/>
    <col min="16148" max="16384" width="11.42578125" style="55"/>
  </cols>
  <sheetData>
    <row r="1" spans="1:26" ht="15" customHeight="1">
      <c r="B1" s="5845" t="str">
        <f>'Recap Sheet'!A1</f>
        <v>South Carolina School Food Service Purchasing Alliance,Inc</v>
      </c>
      <c r="C1" s="5845"/>
      <c r="D1" s="5845"/>
      <c r="E1" s="5845"/>
      <c r="F1" s="5845"/>
      <c r="G1" s="5845"/>
      <c r="H1" s="5845"/>
      <c r="I1" s="5845"/>
      <c r="J1" s="5845"/>
      <c r="K1" s="5845"/>
      <c r="L1" s="5845"/>
      <c r="M1" s="5845"/>
    </row>
    <row r="2" spans="1:26"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6"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2671"/>
      <c r="P3" s="2671"/>
      <c r="R3" s="1467"/>
      <c r="S3" s="1759" t="s">
        <v>121</v>
      </c>
      <c r="T3" s="1468"/>
      <c r="U3" s="3511"/>
      <c r="V3" s="2672"/>
      <c r="W3" s="1468"/>
      <c r="X3" s="1468"/>
      <c r="Y3" s="759"/>
    </row>
    <row r="4" spans="1:26" s="6" customFormat="1" ht="18.75" customHeight="1" thickBot="1">
      <c r="A4" s="2223">
        <v>28001</v>
      </c>
      <c r="B4" s="1466" t="str">
        <f>'Recap Sheet'!B3</f>
        <v>Lexington Richland School District Five</v>
      </c>
      <c r="C4" s="1159" t="s">
        <v>19</v>
      </c>
      <c r="D4" s="177"/>
      <c r="E4" s="993"/>
      <c r="F4" s="5873">
        <f>'Recap Sheet'!B4</f>
        <v>0</v>
      </c>
      <c r="G4" s="5868"/>
      <c r="H4" s="5868"/>
      <c r="I4" s="5868"/>
      <c r="J4" s="5868"/>
      <c r="K4" s="5868"/>
      <c r="L4" s="5868"/>
      <c r="M4" s="5868"/>
      <c r="N4" s="5869"/>
      <c r="O4" s="2670"/>
      <c r="P4" s="2670"/>
      <c r="Q4" s="2670"/>
      <c r="R4" s="1465"/>
      <c r="S4" s="995"/>
      <c r="T4" s="996"/>
      <c r="U4" s="996"/>
      <c r="V4" s="996"/>
      <c r="W4" s="996"/>
      <c r="X4" s="997"/>
      <c r="Y4" s="997"/>
      <c r="Z4" s="123"/>
    </row>
    <row r="5" spans="1:26" s="6" customFormat="1" ht="15" customHeight="1" thickBot="1">
      <c r="A5" s="2223">
        <v>30000</v>
      </c>
      <c r="B5" s="998" t="s">
        <v>20</v>
      </c>
      <c r="C5" s="897" t="s">
        <v>2791</v>
      </c>
      <c r="D5" s="2256"/>
      <c r="E5" s="999"/>
      <c r="F5" s="1161"/>
      <c r="G5" s="5870" t="s">
        <v>0</v>
      </c>
      <c r="H5" s="5870"/>
      <c r="I5" s="5870"/>
      <c r="J5" s="5870"/>
      <c r="K5" s="5870"/>
      <c r="L5" s="1162">
        <f>'Recap Sheet'!B5</f>
        <v>0</v>
      </c>
      <c r="M5" s="1002"/>
      <c r="N5" s="1288"/>
      <c r="O5" s="2370" t="s">
        <v>2742</v>
      </c>
      <c r="P5" s="5856" t="s">
        <v>2750</v>
      </c>
      <c r="Q5" s="5848" t="s">
        <v>2751</v>
      </c>
      <c r="R5" s="2927" t="s">
        <v>1148</v>
      </c>
      <c r="S5" s="146" t="s">
        <v>122</v>
      </c>
      <c r="T5" s="60" t="s">
        <v>3077</v>
      </c>
      <c r="U5" s="60" t="s">
        <v>1314</v>
      </c>
      <c r="V5" s="2504" t="s">
        <v>2777</v>
      </c>
      <c r="W5" s="201"/>
      <c r="X5" s="60" t="s">
        <v>123</v>
      </c>
      <c r="Y5" s="60" t="s">
        <v>4249</v>
      </c>
      <c r="Z5" s="4580" t="s">
        <v>3352</v>
      </c>
    </row>
    <row r="6" spans="1:26"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O6" s="2371" t="s">
        <v>2743</v>
      </c>
      <c r="P6" s="5857"/>
      <c r="Q6" s="5849"/>
      <c r="R6" s="60" t="s">
        <v>1149</v>
      </c>
      <c r="S6" s="146" t="s">
        <v>124</v>
      </c>
      <c r="T6" s="60" t="s">
        <v>3029</v>
      </c>
      <c r="U6" s="60" t="s">
        <v>3032</v>
      </c>
      <c r="V6" s="60" t="s">
        <v>2776</v>
      </c>
      <c r="W6" s="60" t="s">
        <v>123</v>
      </c>
      <c r="X6" s="60" t="s">
        <v>125</v>
      </c>
      <c r="Y6" s="60" t="s">
        <v>1154</v>
      </c>
      <c r="Z6" s="4581" t="s">
        <v>3353</v>
      </c>
    </row>
    <row r="7" spans="1:26"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2372" t="s">
        <v>31</v>
      </c>
      <c r="P7" s="5858"/>
      <c r="Q7" s="5850"/>
      <c r="R7" s="98" t="s">
        <v>1150</v>
      </c>
      <c r="S7" s="143" t="s">
        <v>126</v>
      </c>
      <c r="T7" s="98" t="s">
        <v>126</v>
      </c>
      <c r="U7" s="98" t="s">
        <v>3033</v>
      </c>
      <c r="V7" s="98" t="s">
        <v>2775</v>
      </c>
      <c r="W7" s="163" t="s">
        <v>36</v>
      </c>
      <c r="X7" s="163" t="s">
        <v>38</v>
      </c>
      <c r="Y7" s="163" t="s">
        <v>38</v>
      </c>
      <c r="Z7" s="4582" t="s">
        <v>3354</v>
      </c>
    </row>
    <row r="8" spans="1:26" ht="15" customHeight="1" thickBot="1">
      <c r="A8" s="1004"/>
      <c r="B8" s="4214" t="s">
        <v>10</v>
      </c>
      <c r="C8" s="904"/>
      <c r="D8" s="10"/>
      <c r="E8" s="904"/>
      <c r="F8" s="1624"/>
      <c r="G8" s="1163"/>
      <c r="H8" s="1566"/>
      <c r="I8" s="904"/>
      <c r="J8" s="1760"/>
      <c r="K8" s="1165"/>
      <c r="L8" s="1322"/>
      <c r="M8" s="912"/>
      <c r="N8" s="1323"/>
      <c r="O8" s="2541" t="s">
        <v>2932</v>
      </c>
      <c r="P8" s="2541"/>
      <c r="Q8" s="2542">
        <v>100154</v>
      </c>
      <c r="R8" s="4235">
        <f>'Beef 100-2000'!U8</f>
        <v>3.0920000000000001</v>
      </c>
      <c r="S8" s="4454" t="s">
        <v>3300</v>
      </c>
      <c r="T8" s="4455"/>
      <c r="U8" s="4456"/>
      <c r="V8" s="4457">
        <v>100912</v>
      </c>
      <c r="W8" s="5112">
        <v>0.35730000000000001</v>
      </c>
      <c r="X8" s="5660" t="s">
        <v>3297</v>
      </c>
      <c r="Y8" s="5661"/>
      <c r="Z8" s="5661">
        <v>110244</v>
      </c>
    </row>
    <row r="9" spans="1:26" s="29" customFormat="1" ht="15" customHeight="1" thickBot="1">
      <c r="A9" s="3080"/>
      <c r="B9" s="3080"/>
      <c r="C9" s="3081"/>
      <c r="D9" s="3082"/>
      <c r="E9" s="3081"/>
      <c r="F9" s="3081"/>
      <c r="G9" s="3083"/>
      <c r="H9" s="3079"/>
      <c r="I9" s="1416"/>
      <c r="J9" s="3084"/>
      <c r="K9" s="3085"/>
      <c r="L9" s="1416"/>
      <c r="M9" s="1416"/>
      <c r="N9" s="3086"/>
      <c r="O9" s="4460" t="s">
        <v>4181</v>
      </c>
      <c r="P9" s="4461"/>
      <c r="Q9" s="4462">
        <v>100047</v>
      </c>
      <c r="R9" s="5106">
        <f>'Eggs 18001-20000'!T8</f>
        <v>0.70430000000000004</v>
      </c>
      <c r="S9" s="5107" t="s">
        <v>3633</v>
      </c>
      <c r="T9" s="5108"/>
      <c r="U9" s="5109"/>
      <c r="V9" s="5110">
        <v>100046</v>
      </c>
      <c r="W9" s="5111">
        <v>1.1918</v>
      </c>
      <c r="X9" s="4548" t="s">
        <v>3296</v>
      </c>
      <c r="Y9" s="4450"/>
      <c r="Z9" s="4450">
        <v>110242</v>
      </c>
    </row>
    <row r="10" spans="1:26" ht="15" customHeight="1" thickBot="1">
      <c r="A10" s="2159">
        <v>28001</v>
      </c>
      <c r="B10" s="1807" t="s">
        <v>2020</v>
      </c>
      <c r="C10" s="4490" t="s">
        <v>1588</v>
      </c>
      <c r="D10" s="4491"/>
      <c r="E10" s="4085"/>
      <c r="F10" s="4492" t="s">
        <v>269</v>
      </c>
      <c r="G10" s="4493">
        <v>96</v>
      </c>
      <c r="H10" s="1167"/>
      <c r="I10" s="2437">
        <f>ROUND(H10*G10/G10,2)</f>
        <v>0</v>
      </c>
      <c r="J10" s="4494" t="s">
        <v>39</v>
      </c>
      <c r="K10" s="4071">
        <v>22.65</v>
      </c>
      <c r="L10" s="2803">
        <f>IF(OR(ISBLANK(K10),K10=0,H10=0,ISBLANK(H10)),,ROUND(K10+$L$5,2))</f>
        <v>0</v>
      </c>
      <c r="M10" s="4009">
        <f>ROUND(I10*L10,2)</f>
        <v>0</v>
      </c>
      <c r="N10" s="3807">
        <f>ROUND(L10/G10,4)</f>
        <v>0</v>
      </c>
      <c r="O10" s="2557"/>
      <c r="P10" s="2557"/>
      <c r="Q10" s="4236"/>
      <c r="R10" s="2667"/>
      <c r="S10" s="4081" t="s">
        <v>65</v>
      </c>
      <c r="T10" s="508" t="s">
        <v>65</v>
      </c>
      <c r="U10" s="508"/>
      <c r="V10" s="508"/>
      <c r="W10" s="4563" t="s">
        <v>65</v>
      </c>
      <c r="X10" s="4564" t="s">
        <v>65</v>
      </c>
      <c r="Y10" s="4150" t="s">
        <v>65</v>
      </c>
      <c r="Z10" s="3887"/>
    </row>
    <row r="11" spans="1:26" ht="15" customHeight="1">
      <c r="A11" s="1197"/>
      <c r="B11" s="1051" t="s">
        <v>2019</v>
      </c>
      <c r="C11" s="1625" t="s">
        <v>2540</v>
      </c>
      <c r="D11" s="3219">
        <v>40452</v>
      </c>
      <c r="E11" s="1012"/>
      <c r="F11" s="1626"/>
      <c r="G11" s="1627"/>
      <c r="H11" s="1340"/>
      <c r="I11" s="274"/>
      <c r="J11" s="1628"/>
      <c r="K11" s="1064"/>
      <c r="L11" s="532"/>
      <c r="M11" s="335"/>
      <c r="N11" s="3816"/>
      <c r="O11" s="878"/>
      <c r="P11" s="878"/>
      <c r="Q11" s="4237"/>
      <c r="R11" s="742"/>
      <c r="S11" s="371" t="s">
        <v>65</v>
      </c>
      <c r="T11" s="327" t="s">
        <v>65</v>
      </c>
      <c r="U11" s="327"/>
      <c r="V11" s="327"/>
      <c r="W11" s="1079" t="s">
        <v>65</v>
      </c>
      <c r="X11" s="2871" t="s">
        <v>65</v>
      </c>
      <c r="Y11" s="2431" t="s">
        <v>65</v>
      </c>
      <c r="Z11" s="2431"/>
    </row>
    <row r="12" spans="1:26" ht="15" customHeight="1">
      <c r="A12" s="1335"/>
      <c r="B12" s="928" t="s">
        <v>65</v>
      </c>
      <c r="C12" s="1625" t="s">
        <v>2541</v>
      </c>
      <c r="D12" s="3219">
        <v>40454</v>
      </c>
      <c r="E12" s="1012"/>
      <c r="F12" s="1626"/>
      <c r="G12" s="1627"/>
      <c r="H12" s="1340"/>
      <c r="I12" s="274"/>
      <c r="J12" s="1628"/>
      <c r="K12" s="1064"/>
      <c r="L12" s="532"/>
      <c r="M12" s="335"/>
      <c r="N12" s="3816"/>
      <c r="O12" s="2747"/>
      <c r="P12" s="2747"/>
      <c r="Q12" s="1817"/>
      <c r="R12" s="2747"/>
      <c r="S12" s="371" t="s">
        <v>65</v>
      </c>
      <c r="T12" s="327" t="s">
        <v>65</v>
      </c>
      <c r="U12" s="327"/>
      <c r="V12" s="327"/>
      <c r="W12" s="1079" t="s">
        <v>65</v>
      </c>
      <c r="X12" s="2871" t="s">
        <v>65</v>
      </c>
      <c r="Y12" s="2431" t="s">
        <v>65</v>
      </c>
      <c r="Z12" s="2431"/>
    </row>
    <row r="13" spans="1:26" ht="15" customHeight="1">
      <c r="A13" s="1335"/>
      <c r="B13" s="928"/>
      <c r="C13" s="1629" t="s">
        <v>2542</v>
      </c>
      <c r="D13" s="3219">
        <v>40455</v>
      </c>
      <c r="E13" s="1012"/>
      <c r="F13" s="1630"/>
      <c r="G13" s="1631"/>
      <c r="H13" s="3499"/>
      <c r="I13" s="3378"/>
      <c r="J13" s="1632"/>
      <c r="K13" s="1064"/>
      <c r="L13" s="532"/>
      <c r="M13" s="335"/>
      <c r="N13" s="3816"/>
      <c r="O13" s="2746"/>
      <c r="P13" s="2746"/>
      <c r="Q13" s="4238"/>
      <c r="R13" s="2687"/>
      <c r="S13" s="301"/>
      <c r="T13" s="327"/>
      <c r="U13" s="3547"/>
      <c r="V13" s="3277"/>
      <c r="W13" s="1079"/>
      <c r="X13" s="2871"/>
      <c r="Y13" s="2798"/>
      <c r="Z13" s="2798"/>
    </row>
    <row r="14" spans="1:26" ht="15" customHeight="1" thickBot="1">
      <c r="A14" s="936"/>
      <c r="B14" s="1407" t="s">
        <v>1460</v>
      </c>
      <c r="C14" s="1633" t="s">
        <v>2543</v>
      </c>
      <c r="D14" s="3224">
        <v>40456</v>
      </c>
      <c r="E14" s="1520"/>
      <c r="F14" s="1634"/>
      <c r="G14" s="1635"/>
      <c r="H14" s="1192"/>
      <c r="I14" s="536"/>
      <c r="J14" s="1636"/>
      <c r="K14" s="1140"/>
      <c r="L14" s="1122"/>
      <c r="M14" s="364"/>
      <c r="N14" s="3811"/>
      <c r="O14" s="2787"/>
      <c r="P14" s="2787"/>
      <c r="Q14" s="1485"/>
      <c r="R14" s="976"/>
      <c r="S14" s="769"/>
      <c r="T14" s="770"/>
      <c r="U14" s="3546"/>
      <c r="V14" s="2546"/>
      <c r="W14" s="739"/>
      <c r="X14" s="2872"/>
      <c r="Y14" s="2878"/>
      <c r="Z14" s="2878"/>
    </row>
    <row r="15" spans="1:26" ht="15" customHeight="1" thickBot="1">
      <c r="A15" s="2159">
        <v>28002</v>
      </c>
      <c r="B15" s="1537" t="s">
        <v>2021</v>
      </c>
      <c r="C15" s="547" t="s">
        <v>4412</v>
      </c>
      <c r="D15" s="3225"/>
      <c r="E15" s="1117"/>
      <c r="F15" s="1784" t="s">
        <v>270</v>
      </c>
      <c r="G15" s="1637">
        <v>96</v>
      </c>
      <c r="H15" s="1762">
        <v>130</v>
      </c>
      <c r="I15" s="397">
        <f>ROUND(H15*G15/G15,2)</f>
        <v>130</v>
      </c>
      <c r="J15" s="1638" t="s">
        <v>39</v>
      </c>
      <c r="K15" s="241">
        <v>28.9</v>
      </c>
      <c r="L15" s="1037">
        <f>IF(OR(ISBLANK(K15),K15=0,H15=0,ISBLANK(H15)),,ROUND(K15+$L$5,2))</f>
        <v>28.9</v>
      </c>
      <c r="M15" s="538">
        <f>ROUND(I15*L15,2)</f>
        <v>3757</v>
      </c>
      <c r="N15" s="3807">
        <f>ROUND(L15/G15,4)</f>
        <v>0.30099999999999999</v>
      </c>
      <c r="O15" s="2746"/>
      <c r="P15" s="2746"/>
      <c r="Q15" s="4238"/>
      <c r="R15" s="2746"/>
      <c r="S15" s="301" t="s">
        <v>65</v>
      </c>
      <c r="T15" s="508" t="s">
        <v>65</v>
      </c>
      <c r="U15" s="3265"/>
      <c r="V15" s="2501"/>
      <c r="W15" s="328" t="s">
        <v>65</v>
      </c>
      <c r="X15" s="2873" t="s">
        <v>65</v>
      </c>
      <c r="Y15" s="2798" t="s">
        <v>89</v>
      </c>
      <c r="Z15" s="4586"/>
    </row>
    <row r="16" spans="1:26" ht="15" customHeight="1">
      <c r="A16" s="1197"/>
      <c r="B16" s="271" t="s">
        <v>2022</v>
      </c>
      <c r="C16" s="202" t="s">
        <v>2423</v>
      </c>
      <c r="D16" s="3219" t="s">
        <v>2544</v>
      </c>
      <c r="E16" s="1012"/>
      <c r="F16" s="741"/>
      <c r="G16" s="1126"/>
      <c r="H16" s="1174"/>
      <c r="I16" s="463"/>
      <c r="J16" s="1639"/>
      <c r="K16" s="334"/>
      <c r="L16" s="965"/>
      <c r="M16" s="335"/>
      <c r="N16" s="3816"/>
      <c r="O16" s="2557"/>
      <c r="P16" s="2557"/>
      <c r="Q16" s="4236"/>
      <c r="R16" s="297"/>
      <c r="S16" s="371" t="s">
        <v>65</v>
      </c>
      <c r="T16" s="327" t="s">
        <v>65</v>
      </c>
      <c r="U16" s="3547"/>
      <c r="V16" s="3277"/>
      <c r="W16" s="1079" t="s">
        <v>65</v>
      </c>
      <c r="X16" s="2871" t="s">
        <v>65</v>
      </c>
      <c r="Y16" s="2431" t="s">
        <v>65</v>
      </c>
      <c r="Z16" s="4586"/>
    </row>
    <row r="17" spans="1:26" ht="15" customHeight="1">
      <c r="A17" s="2158"/>
      <c r="B17" s="1542" t="s">
        <v>271</v>
      </c>
      <c r="C17" s="202" t="s">
        <v>2545</v>
      </c>
      <c r="D17" s="3219" t="s">
        <v>2546</v>
      </c>
      <c r="E17" s="1012"/>
      <c r="F17" s="741"/>
      <c r="G17" s="1126"/>
      <c r="H17" s="1174"/>
      <c r="I17" s="463"/>
      <c r="J17" s="1639"/>
      <c r="K17" s="334"/>
      <c r="L17" s="965"/>
      <c r="M17" s="335"/>
      <c r="N17" s="3816"/>
      <c r="O17" s="878"/>
      <c r="P17" s="878"/>
      <c r="Q17" s="4237"/>
      <c r="R17" s="742"/>
      <c r="S17" s="371" t="s">
        <v>65</v>
      </c>
      <c r="T17" s="327" t="s">
        <v>65</v>
      </c>
      <c r="U17" s="3547"/>
      <c r="V17" s="3277"/>
      <c r="W17" s="1079" t="s">
        <v>65</v>
      </c>
      <c r="X17" s="2871" t="s">
        <v>65</v>
      </c>
      <c r="Y17" s="2431" t="s">
        <v>65</v>
      </c>
      <c r="Z17" s="4586"/>
    </row>
    <row r="18" spans="1:26" ht="15" customHeight="1" thickBot="1">
      <c r="A18" s="936"/>
      <c r="B18" s="936" t="s">
        <v>2023</v>
      </c>
      <c r="C18" s="361" t="s">
        <v>2547</v>
      </c>
      <c r="D18" s="3233" t="s">
        <v>2548</v>
      </c>
      <c r="E18" s="1520"/>
      <c r="F18" s="716"/>
      <c r="G18" s="1102"/>
      <c r="H18" s="1192"/>
      <c r="I18" s="954"/>
      <c r="J18" s="1640"/>
      <c r="K18" s="363"/>
      <c r="L18" s="935"/>
      <c r="M18" s="364"/>
      <c r="N18" s="3811"/>
      <c r="O18" s="2485"/>
      <c r="P18" s="2485"/>
      <c r="Q18" s="941"/>
      <c r="R18" s="1544"/>
      <c r="S18" s="769" t="s">
        <v>65</v>
      </c>
      <c r="T18" s="770" t="s">
        <v>65</v>
      </c>
      <c r="U18" s="3546"/>
      <c r="V18" s="2546"/>
      <c r="W18" s="739" t="s">
        <v>65</v>
      </c>
      <c r="X18" s="2872" t="s">
        <v>65</v>
      </c>
      <c r="Y18" s="2878" t="s">
        <v>65</v>
      </c>
      <c r="Z18" s="2878"/>
    </row>
    <row r="19" spans="1:26" ht="15" customHeight="1" thickBot="1">
      <c r="A19" s="2207">
        <v>28003</v>
      </c>
      <c r="B19" s="481" t="s">
        <v>1447</v>
      </c>
      <c r="C19" s="1641" t="s">
        <v>2549</v>
      </c>
      <c r="D19" s="3225">
        <v>4009</v>
      </c>
      <c r="E19" s="1576"/>
      <c r="F19" s="697" t="s">
        <v>272</v>
      </c>
      <c r="G19" s="1126">
        <v>90</v>
      </c>
      <c r="H19" s="1574">
        <v>400</v>
      </c>
      <c r="I19" s="397">
        <f>ROUND($H$19*$G$19/G19,2)</f>
        <v>400</v>
      </c>
      <c r="J19" s="1642" t="s">
        <v>39</v>
      </c>
      <c r="K19" s="241"/>
      <c r="L19" s="1232">
        <f>IF(OR(ISBLANK(K19),K19=0,H19=0,ISBLANK(H19)),,ROUND(K19+$L$5,2))</f>
        <v>0</v>
      </c>
      <c r="M19" s="538">
        <f>ROUND(I19*L19,2)</f>
        <v>0</v>
      </c>
      <c r="N19" s="3807">
        <f>ROUND(L19/G19,4)</f>
        <v>0</v>
      </c>
      <c r="O19" s="1278"/>
      <c r="P19" s="1278"/>
      <c r="Q19" s="4264"/>
      <c r="R19" s="1278"/>
      <c r="S19" s="1256" t="s">
        <v>65</v>
      </c>
      <c r="T19" s="2313" t="s">
        <v>65</v>
      </c>
      <c r="U19" s="3265"/>
      <c r="V19" s="2501"/>
      <c r="W19" s="1263" t="s">
        <v>65</v>
      </c>
      <c r="X19" s="4315" t="s">
        <v>65</v>
      </c>
      <c r="Y19" s="2798" t="s">
        <v>65</v>
      </c>
      <c r="Z19" s="2798"/>
    </row>
    <row r="20" spans="1:26" ht="15" customHeight="1">
      <c r="A20" s="2175"/>
      <c r="B20" s="3404" t="s">
        <v>273</v>
      </c>
      <c r="C20" s="1643" t="s">
        <v>4045</v>
      </c>
      <c r="D20" s="278" t="s">
        <v>2550</v>
      </c>
      <c r="E20" s="1012"/>
      <c r="F20" s="741" t="s">
        <v>1534</v>
      </c>
      <c r="G20" s="1090">
        <v>100</v>
      </c>
      <c r="H20" s="1340"/>
      <c r="I20" s="463">
        <f>ROUND($H$19*$G$19/G20,2)</f>
        <v>360</v>
      </c>
      <c r="J20" s="624" t="s">
        <v>39</v>
      </c>
      <c r="K20" s="3653">
        <v>68.52</v>
      </c>
      <c r="L20" s="965">
        <f>IF(OR(ISBLANK(K20),K20=0,H19=0,ISBLANK(H19)),,ROUND(K20+$L$5,2))</f>
        <v>68.52</v>
      </c>
      <c r="M20" s="335">
        <f>ROUND(I20*L20,2)</f>
        <v>24667.200000000001</v>
      </c>
      <c r="N20" s="5217">
        <f>ROUND(L20/G20,4)</f>
        <v>0.68520000000000003</v>
      </c>
      <c r="O20" s="3456"/>
      <c r="P20" s="3456"/>
      <c r="Q20" s="4251"/>
      <c r="R20" s="3456"/>
      <c r="S20" s="3497" t="s">
        <v>65</v>
      </c>
      <c r="T20" s="3507" t="s">
        <v>65</v>
      </c>
      <c r="U20" s="3507"/>
      <c r="V20" s="3507"/>
      <c r="W20" s="3400" t="s">
        <v>65</v>
      </c>
      <c r="X20" s="4316" t="s">
        <v>65</v>
      </c>
      <c r="Y20" s="2431" t="s">
        <v>65</v>
      </c>
      <c r="Z20" s="2431"/>
    </row>
    <row r="21" spans="1:26" ht="15" customHeight="1">
      <c r="A21" s="2175"/>
      <c r="B21" s="1260" t="s">
        <v>274</v>
      </c>
      <c r="C21" s="3378"/>
      <c r="D21" s="1849"/>
      <c r="E21" s="3613"/>
      <c r="F21" s="5219"/>
      <c r="G21" s="3515"/>
      <c r="H21" s="1340"/>
      <c r="I21" s="3378"/>
      <c r="J21" s="3605"/>
      <c r="K21" s="1450"/>
      <c r="L21" s="3408"/>
      <c r="M21" s="3409"/>
      <c r="N21" s="4207"/>
      <c r="O21" s="3456"/>
      <c r="P21" s="3456"/>
      <c r="Q21" s="4251"/>
      <c r="R21" s="3456"/>
      <c r="S21" s="3497"/>
      <c r="T21" s="3507"/>
      <c r="U21" s="3507"/>
      <c r="V21" s="3507"/>
      <c r="W21" s="3400"/>
      <c r="X21" s="4316"/>
      <c r="Y21" s="2877"/>
      <c r="Z21" s="2877"/>
    </row>
    <row r="22" spans="1:26" ht="15" customHeight="1" thickBot="1">
      <c r="A22" s="2240"/>
      <c r="B22" s="901"/>
      <c r="C22" s="1644" t="s">
        <v>65</v>
      </c>
      <c r="D22" s="3226"/>
      <c r="E22" s="1419"/>
      <c r="F22" s="1645" t="s">
        <v>65</v>
      </c>
      <c r="G22" s="1646" t="s">
        <v>65</v>
      </c>
      <c r="H22" s="1572"/>
      <c r="I22" s="1351" t="s">
        <v>65</v>
      </c>
      <c r="J22" s="1647" t="s">
        <v>65</v>
      </c>
      <c r="K22" s="322"/>
      <c r="L22" s="1055" t="s">
        <v>65</v>
      </c>
      <c r="M22" s="554" t="s">
        <v>89</v>
      </c>
      <c r="N22" s="3812" t="s">
        <v>65</v>
      </c>
      <c r="O22" s="2787"/>
      <c r="P22" s="2787"/>
      <c r="Q22" s="1485"/>
      <c r="R22" s="976"/>
      <c r="S22" s="769" t="s">
        <v>65</v>
      </c>
      <c r="T22" s="1242" t="s">
        <v>65</v>
      </c>
      <c r="U22" s="3546"/>
      <c r="V22" s="2546"/>
      <c r="W22" s="740" t="s">
        <v>65</v>
      </c>
      <c r="X22" s="2875" t="s">
        <v>65</v>
      </c>
      <c r="Y22" s="2878" t="s">
        <v>65</v>
      </c>
      <c r="Z22" s="2878"/>
    </row>
    <row r="23" spans="1:26" ht="15" customHeight="1" thickBot="1">
      <c r="A23" s="2207">
        <v>28004</v>
      </c>
      <c r="B23" s="480" t="s">
        <v>1543</v>
      </c>
      <c r="C23" s="1643" t="s">
        <v>4045</v>
      </c>
      <c r="D23" s="278" t="s">
        <v>2551</v>
      </c>
      <c r="E23" s="1573"/>
      <c r="F23" s="855" t="s">
        <v>1544</v>
      </c>
      <c r="G23" s="1126">
        <v>100</v>
      </c>
      <c r="H23" s="1574">
        <v>400</v>
      </c>
      <c r="I23" s="397">
        <f>ROUND($H$23*$G$23/G23,2)</f>
        <v>400</v>
      </c>
      <c r="J23" s="1642" t="s">
        <v>39</v>
      </c>
      <c r="K23" s="241">
        <v>66.28</v>
      </c>
      <c r="L23" s="1037">
        <f>IF(OR(ISBLANK(K23),K23=0,H23=0,ISBLANK(H23)),,ROUND(K23+$L$5,2))</f>
        <v>66.28</v>
      </c>
      <c r="M23" s="538">
        <f>ROUND(I23*L23,2)</f>
        <v>26512</v>
      </c>
      <c r="N23" s="3807">
        <f>ROUND(L23/G23,4)</f>
        <v>0.66279999999999994</v>
      </c>
      <c r="O23" s="2557"/>
      <c r="P23" s="2557"/>
      <c r="Q23" s="4236"/>
      <c r="R23" s="931"/>
      <c r="S23" s="301" t="s">
        <v>65</v>
      </c>
      <c r="T23" s="508" t="s">
        <v>65</v>
      </c>
      <c r="U23" s="3265"/>
      <c r="V23" s="2501"/>
      <c r="W23" s="328" t="s">
        <v>65</v>
      </c>
      <c r="X23" s="2873" t="s">
        <v>65</v>
      </c>
      <c r="Y23" s="2798" t="s">
        <v>65</v>
      </c>
      <c r="Z23" s="2798"/>
    </row>
    <row r="24" spans="1:26" ht="15" customHeight="1">
      <c r="A24" s="1302"/>
      <c r="B24" s="959" t="s">
        <v>1545</v>
      </c>
      <c r="C24" s="1649" t="s">
        <v>65</v>
      </c>
      <c r="D24" s="3225"/>
      <c r="E24" s="1567"/>
      <c r="F24" s="1650"/>
      <c r="G24" s="1651"/>
      <c r="H24" s="2009"/>
      <c r="I24" s="463" t="s">
        <v>65</v>
      </c>
      <c r="J24" s="624" t="s">
        <v>65</v>
      </c>
      <c r="K24" s="230"/>
      <c r="L24" s="1037" t="s">
        <v>65</v>
      </c>
      <c r="M24" s="335" t="s">
        <v>65</v>
      </c>
      <c r="N24" s="3816" t="s">
        <v>65</v>
      </c>
      <c r="O24" s="2747"/>
      <c r="P24" s="2747"/>
      <c r="Q24" s="1817"/>
      <c r="R24" s="2747"/>
      <c r="S24" s="371" t="s">
        <v>65</v>
      </c>
      <c r="T24" s="327" t="s">
        <v>65</v>
      </c>
      <c r="U24" s="3547"/>
      <c r="V24" s="3277"/>
      <c r="W24" s="1079" t="s">
        <v>65</v>
      </c>
      <c r="X24" s="2871" t="s">
        <v>65</v>
      </c>
      <c r="Y24" s="2431" t="s">
        <v>65</v>
      </c>
      <c r="Z24" s="2431"/>
    </row>
    <row r="25" spans="1:26" ht="15" customHeight="1" thickBot="1">
      <c r="A25" s="2241"/>
      <c r="B25" s="901" t="s">
        <v>274</v>
      </c>
      <c r="C25" s="1652" t="s">
        <v>65</v>
      </c>
      <c r="D25" s="3224"/>
      <c r="E25" s="1519"/>
      <c r="F25" s="1653"/>
      <c r="G25" s="1226"/>
      <c r="H25" s="1192"/>
      <c r="I25" s="954" t="s">
        <v>65</v>
      </c>
      <c r="J25" s="1654" t="s">
        <v>65</v>
      </c>
      <c r="K25" s="322"/>
      <c r="L25" s="935" t="s">
        <v>65</v>
      </c>
      <c r="M25" s="364" t="s">
        <v>65</v>
      </c>
      <c r="N25" s="3811" t="s">
        <v>65</v>
      </c>
      <c r="O25" s="2787"/>
      <c r="P25" s="2787"/>
      <c r="Q25" s="1485"/>
      <c r="R25" s="2688"/>
      <c r="S25" s="769" t="s">
        <v>65</v>
      </c>
      <c r="T25" s="770" t="s">
        <v>65</v>
      </c>
      <c r="U25" s="3546"/>
      <c r="V25" s="2546"/>
      <c r="W25" s="739" t="s">
        <v>65</v>
      </c>
      <c r="X25" s="2872" t="s">
        <v>65</v>
      </c>
      <c r="Y25" s="2878" t="s">
        <v>65</v>
      </c>
      <c r="Z25" s="2878"/>
    </row>
    <row r="26" spans="1:26" ht="15" customHeight="1" thickBot="1">
      <c r="A26" s="2207">
        <v>28005</v>
      </c>
      <c r="B26" s="771"/>
      <c r="C26" s="1208"/>
      <c r="D26" s="3225"/>
      <c r="E26" s="1576"/>
      <c r="F26" s="1786"/>
      <c r="G26" s="1637"/>
      <c r="H26" s="1574"/>
      <c r="I26" s="397" t="e">
        <f>ROUND($H$26*$G$26/G26,2)</f>
        <v>#DIV/0!</v>
      </c>
      <c r="J26" s="1642" t="s">
        <v>39</v>
      </c>
      <c r="K26" s="241"/>
      <c r="L26" s="1037">
        <f>IF(OR(ISBLANK(K26),K26=0,H26=0,ISBLANK(H26)),,ROUND(K26+$L$5,2))</f>
        <v>0</v>
      </c>
      <c r="M26" s="538" t="e">
        <f>ROUND(I26*L26,2)</f>
        <v>#DIV/0!</v>
      </c>
      <c r="N26" s="3807" t="e">
        <f>ROUND(L26/G26,4)</f>
        <v>#DIV/0!</v>
      </c>
      <c r="O26" s="2557"/>
      <c r="P26" s="2557"/>
      <c r="Q26" s="4236"/>
      <c r="R26" s="931"/>
      <c r="S26" s="301" t="s">
        <v>65</v>
      </c>
      <c r="T26" s="508" t="s">
        <v>65</v>
      </c>
      <c r="U26" s="3265"/>
      <c r="V26" s="2501"/>
      <c r="W26" s="328" t="s">
        <v>65</v>
      </c>
      <c r="X26" s="2873" t="s">
        <v>65</v>
      </c>
      <c r="Y26" s="2798" t="s">
        <v>65</v>
      </c>
      <c r="Z26" s="2798"/>
    </row>
    <row r="27" spans="1:26" ht="15" customHeight="1" thickBot="1">
      <c r="A27" s="2241"/>
      <c r="B27" s="2241" t="s">
        <v>1062</v>
      </c>
      <c r="C27" s="361" t="s">
        <v>65</v>
      </c>
      <c r="D27" s="3226"/>
      <c r="E27" s="1519"/>
      <c r="F27" s="1653" t="s">
        <v>65</v>
      </c>
      <c r="G27" s="5218" t="s">
        <v>65</v>
      </c>
      <c r="H27" s="1572"/>
      <c r="I27" s="1788" t="s">
        <v>65</v>
      </c>
      <c r="J27" s="1789" t="s">
        <v>65</v>
      </c>
      <c r="K27" s="470"/>
      <c r="L27" s="1055" t="s">
        <v>65</v>
      </c>
      <c r="M27" s="364" t="s">
        <v>65</v>
      </c>
      <c r="N27" s="3811" t="s">
        <v>65</v>
      </c>
      <c r="O27" s="2485"/>
      <c r="P27" s="2485"/>
      <c r="Q27" s="941"/>
      <c r="R27" s="2485"/>
      <c r="S27" s="769" t="s">
        <v>65</v>
      </c>
      <c r="T27" s="770" t="s">
        <v>65</v>
      </c>
      <c r="U27" s="3564"/>
      <c r="V27" s="3559"/>
      <c r="W27" s="739" t="s">
        <v>65</v>
      </c>
      <c r="X27" s="2872" t="s">
        <v>65</v>
      </c>
      <c r="Y27" s="2878" t="s">
        <v>65</v>
      </c>
      <c r="Z27" s="2878"/>
    </row>
    <row r="28" spans="1:26" ht="15" customHeight="1" thickBot="1">
      <c r="A28" s="2207">
        <v>28006</v>
      </c>
      <c r="B28" s="771" t="s">
        <v>3762</v>
      </c>
      <c r="C28" s="1208" t="s">
        <v>4517</v>
      </c>
      <c r="D28" s="3225"/>
      <c r="E28" s="1576"/>
      <c r="F28" s="697" t="s">
        <v>62</v>
      </c>
      <c r="G28" s="1637">
        <v>100</v>
      </c>
      <c r="H28" s="1574"/>
      <c r="I28" s="397">
        <f>ROUND($H$26*$G$26/G28,2)</f>
        <v>0</v>
      </c>
      <c r="J28" s="1642" t="s">
        <v>39</v>
      </c>
      <c r="K28" s="241"/>
      <c r="L28" s="1037">
        <f>IF(OR(ISBLANK(K28),K28=0,H28=0,ISBLANK(H28)),,ROUND(K28+$L$5,2))</f>
        <v>0</v>
      </c>
      <c r="M28" s="538">
        <f>ROUND(I28*L28,2)</f>
        <v>0</v>
      </c>
      <c r="N28" s="3807">
        <f>ROUND(L28/G28,4)</f>
        <v>0</v>
      </c>
      <c r="O28" s="2746"/>
      <c r="P28" s="2746"/>
      <c r="Q28" s="4238"/>
      <c r="R28" s="2746"/>
      <c r="S28" s="4081"/>
      <c r="T28" s="508"/>
      <c r="U28" s="3214"/>
      <c r="V28" s="3214"/>
      <c r="W28" s="1263"/>
      <c r="X28" s="4315"/>
      <c r="Y28" s="4150"/>
      <c r="Z28" s="4150"/>
    </row>
    <row r="29" spans="1:26" ht="15" customHeight="1" thickBot="1">
      <c r="A29" s="2241"/>
      <c r="B29" s="2241" t="s">
        <v>1062</v>
      </c>
      <c r="C29" s="361" t="s">
        <v>65</v>
      </c>
      <c r="D29" s="3226"/>
      <c r="E29" s="1519"/>
      <c r="F29" s="1653" t="s">
        <v>65</v>
      </c>
      <c r="G29" s="5218" t="s">
        <v>65</v>
      </c>
      <c r="H29" s="1572"/>
      <c r="I29" s="1788" t="s">
        <v>65</v>
      </c>
      <c r="J29" s="1789" t="s">
        <v>65</v>
      </c>
      <c r="K29" s="470"/>
      <c r="L29" s="1055" t="s">
        <v>65</v>
      </c>
      <c r="M29" s="364" t="s">
        <v>65</v>
      </c>
      <c r="N29" s="3811" t="s">
        <v>65</v>
      </c>
      <c r="O29" s="2746"/>
      <c r="P29" s="2746"/>
      <c r="Q29" s="4238"/>
      <c r="R29" s="2746"/>
      <c r="S29" s="4081"/>
      <c r="T29" s="327"/>
      <c r="U29" s="3214"/>
      <c r="V29" s="3214"/>
      <c r="W29" s="3271"/>
      <c r="X29" s="4323"/>
      <c r="Y29" s="4150"/>
      <c r="Z29" s="4150"/>
    </row>
    <row r="30" spans="1:26" ht="15" customHeight="1" thickBot="1">
      <c r="A30" s="416"/>
      <c r="B30" s="901" t="s">
        <v>65</v>
      </c>
      <c r="C30" s="361" t="s">
        <v>65</v>
      </c>
      <c r="D30" s="3226"/>
      <c r="E30" s="1519"/>
      <c r="F30" s="1653" t="s">
        <v>65</v>
      </c>
      <c r="G30" s="1226" t="s">
        <v>65</v>
      </c>
      <c r="H30" s="1249"/>
      <c r="I30" s="495" t="s">
        <v>65</v>
      </c>
      <c r="J30" s="1789" t="s">
        <v>65</v>
      </c>
      <c r="K30" s="322"/>
      <c r="L30" s="935" t="s">
        <v>65</v>
      </c>
      <c r="M30" s="364" t="s">
        <v>65</v>
      </c>
      <c r="N30" s="3811" t="s">
        <v>65</v>
      </c>
      <c r="O30" s="2787"/>
      <c r="P30" s="2787"/>
      <c r="Q30" s="1485"/>
      <c r="R30" s="2688"/>
      <c r="S30" s="769" t="s">
        <v>65</v>
      </c>
      <c r="T30" s="770" t="s">
        <v>65</v>
      </c>
      <c r="U30" s="3546"/>
      <c r="V30" s="2546"/>
      <c r="W30" s="739" t="s">
        <v>65</v>
      </c>
      <c r="X30" s="2872" t="s">
        <v>65</v>
      </c>
      <c r="Y30" s="2878" t="s">
        <v>65</v>
      </c>
      <c r="Z30" s="2878"/>
    </row>
    <row r="31" spans="1:26" ht="15" customHeight="1" thickBot="1">
      <c r="A31" s="2159">
        <v>28007</v>
      </c>
      <c r="B31" s="1537" t="s">
        <v>2933</v>
      </c>
      <c r="C31" s="421" t="s">
        <v>1453</v>
      </c>
      <c r="D31" s="3231"/>
      <c r="E31" s="422"/>
      <c r="F31" s="1556" t="s">
        <v>3653</v>
      </c>
      <c r="G31" s="1209">
        <v>75</v>
      </c>
      <c r="H31" s="1167">
        <v>300</v>
      </c>
      <c r="I31" s="397">
        <f>ROUND(H31*G31/G31,2)</f>
        <v>300</v>
      </c>
      <c r="J31" s="1642" t="s">
        <v>39</v>
      </c>
      <c r="K31" s="241">
        <v>43.05</v>
      </c>
      <c r="L31" s="1037">
        <f>IF(OR(ISBLANK(K31),K31=0,H31=0,ISBLANK(H31)),,ROUND(K31+$L$5,2))</f>
        <v>43.05</v>
      </c>
      <c r="M31" s="538">
        <f>ROUND(I31*L31,2)</f>
        <v>12915</v>
      </c>
      <c r="N31" s="3807">
        <f>ROUND(L31/G31,4)</f>
        <v>0.57399999999999995</v>
      </c>
      <c r="O31" s="2746"/>
      <c r="P31" s="2746"/>
      <c r="Q31" s="4238"/>
      <c r="R31" s="2786"/>
      <c r="S31" s="301" t="s">
        <v>65</v>
      </c>
      <c r="T31" s="508" t="s">
        <v>65</v>
      </c>
      <c r="U31" s="3265"/>
      <c r="V31" s="2501"/>
      <c r="W31" s="328" t="s">
        <v>65</v>
      </c>
      <c r="X31" s="2873" t="s">
        <v>65</v>
      </c>
      <c r="Y31" s="2798" t="s">
        <v>65</v>
      </c>
      <c r="Z31" s="2798"/>
    </row>
    <row r="32" spans="1:26" ht="15" customHeight="1">
      <c r="A32" s="1197"/>
      <c r="B32" s="217" t="s">
        <v>280</v>
      </c>
      <c r="C32" s="274" t="s">
        <v>3039</v>
      </c>
      <c r="D32" s="3223">
        <v>7503</v>
      </c>
      <c r="E32" s="1012"/>
      <c r="F32" s="741" t="s">
        <v>3653</v>
      </c>
      <c r="G32" s="1209">
        <v>75</v>
      </c>
      <c r="H32" s="1174"/>
      <c r="I32" s="463"/>
      <c r="J32" s="624"/>
      <c r="K32" s="334"/>
      <c r="L32" s="965"/>
      <c r="M32" s="335"/>
      <c r="N32" s="3816"/>
      <c r="O32" s="2557"/>
      <c r="P32" s="2557"/>
      <c r="Q32" s="4236"/>
      <c r="R32" s="297"/>
      <c r="S32" s="371" t="s">
        <v>65</v>
      </c>
      <c r="T32" s="327" t="s">
        <v>65</v>
      </c>
      <c r="U32" s="3547"/>
      <c r="V32" s="3277"/>
      <c r="W32" s="1079" t="s">
        <v>65</v>
      </c>
      <c r="X32" s="2871" t="s">
        <v>65</v>
      </c>
      <c r="Y32" s="2431" t="s">
        <v>65</v>
      </c>
      <c r="Z32" s="2431"/>
    </row>
    <row r="33" spans="1:26" ht="15" customHeight="1">
      <c r="A33" s="1197"/>
      <c r="B33" s="217" t="s">
        <v>2029</v>
      </c>
      <c r="C33" s="274" t="s">
        <v>3040</v>
      </c>
      <c r="D33" s="3220">
        <v>7501</v>
      </c>
      <c r="E33" s="1012"/>
      <c r="F33" s="741" t="s">
        <v>3653</v>
      </c>
      <c r="G33" s="1209">
        <v>75</v>
      </c>
      <c r="H33" s="1174"/>
      <c r="I33" s="463"/>
      <c r="J33" s="624"/>
      <c r="K33" s="334"/>
      <c r="L33" s="965"/>
      <c r="M33" s="335"/>
      <c r="N33" s="3816"/>
      <c r="O33" s="2747"/>
      <c r="P33" s="2747"/>
      <c r="Q33" s="1817"/>
      <c r="R33" s="2747"/>
      <c r="S33" s="371" t="s">
        <v>65</v>
      </c>
      <c r="T33" s="327" t="s">
        <v>65</v>
      </c>
      <c r="U33" s="3547"/>
      <c r="V33" s="3277"/>
      <c r="W33" s="1079" t="s">
        <v>65</v>
      </c>
      <c r="X33" s="2871" t="s">
        <v>65</v>
      </c>
      <c r="Y33" s="2431" t="s">
        <v>65</v>
      </c>
      <c r="Z33" s="2431"/>
    </row>
    <row r="34" spans="1:26" ht="15" customHeight="1">
      <c r="A34" s="1197"/>
      <c r="B34" s="217" t="s">
        <v>2030</v>
      </c>
      <c r="C34" s="274" t="s">
        <v>3041</v>
      </c>
      <c r="D34" s="3221">
        <v>7505</v>
      </c>
      <c r="E34" s="1012"/>
      <c r="F34" s="741" t="s">
        <v>3653</v>
      </c>
      <c r="G34" s="1209">
        <v>75</v>
      </c>
      <c r="H34" s="1174"/>
      <c r="I34" s="274"/>
      <c r="J34" s="624"/>
      <c r="K34" s="334"/>
      <c r="L34" s="532"/>
      <c r="M34" s="335"/>
      <c r="N34" s="3816"/>
      <c r="O34" s="2557"/>
      <c r="P34" s="2557"/>
      <c r="Q34" s="4236"/>
      <c r="R34" s="297"/>
      <c r="S34" s="371" t="s">
        <v>65</v>
      </c>
      <c r="T34" s="327" t="s">
        <v>65</v>
      </c>
      <c r="U34" s="3547"/>
      <c r="V34" s="3277"/>
      <c r="W34" s="1079" t="s">
        <v>65</v>
      </c>
      <c r="X34" s="2871" t="s">
        <v>65</v>
      </c>
      <c r="Y34" s="2431" t="s">
        <v>65</v>
      </c>
      <c r="Z34" s="2431"/>
    </row>
    <row r="35" spans="1:26" ht="15" customHeight="1" thickBot="1">
      <c r="A35" s="1086"/>
      <c r="B35" s="466"/>
      <c r="C35" s="550" t="s">
        <v>3042</v>
      </c>
      <c r="D35" s="3222">
        <v>7507</v>
      </c>
      <c r="E35" s="1520"/>
      <c r="F35" s="727" t="s">
        <v>3653</v>
      </c>
      <c r="G35" s="1094">
        <v>75</v>
      </c>
      <c r="H35" s="1192"/>
      <c r="I35" s="341"/>
      <c r="J35" s="1660"/>
      <c r="K35" s="1661"/>
      <c r="L35" s="1055"/>
      <c r="M35" s="554"/>
      <c r="N35" s="3812"/>
      <c r="O35" s="2787"/>
      <c r="P35" s="2787"/>
      <c r="Q35" s="1485"/>
      <c r="R35" s="976"/>
      <c r="S35" s="769" t="s">
        <v>65</v>
      </c>
      <c r="T35" s="770" t="s">
        <v>65</v>
      </c>
      <c r="U35" s="3546"/>
      <c r="V35" s="2546"/>
      <c r="W35" s="739" t="s">
        <v>65</v>
      </c>
      <c r="X35" s="2872" t="s">
        <v>65</v>
      </c>
      <c r="Y35" s="2878" t="s">
        <v>65</v>
      </c>
      <c r="Z35" s="2878"/>
    </row>
    <row r="36" spans="1:26" ht="15" customHeight="1" thickBot="1">
      <c r="A36" s="1490">
        <v>28008</v>
      </c>
      <c r="B36" s="481" t="s">
        <v>2934</v>
      </c>
      <c r="C36" s="1208" t="s">
        <v>4049</v>
      </c>
      <c r="D36" s="2928">
        <v>10000019011</v>
      </c>
      <c r="E36" s="1012"/>
      <c r="F36" s="1784" t="s">
        <v>281</v>
      </c>
      <c r="G36" s="1209">
        <v>63</v>
      </c>
      <c r="H36" s="1171">
        <v>300</v>
      </c>
      <c r="I36" s="397">
        <f>ROUND(H36*G36/G36,2)</f>
        <v>300</v>
      </c>
      <c r="J36" s="1642" t="s">
        <v>39</v>
      </c>
      <c r="K36" s="241">
        <v>33.090000000000003</v>
      </c>
      <c r="L36" s="1037">
        <f>IF(OR(ISBLANK(K36),K36=0,H36=0,ISBLANK(H36)),,ROUND(K36+$L$5,2))</f>
        <v>33.090000000000003</v>
      </c>
      <c r="M36" s="538">
        <f>ROUND(I36*L36,2)</f>
        <v>9927</v>
      </c>
      <c r="N36" s="3807">
        <f>ROUND(L36/G36,4)</f>
        <v>0.5252</v>
      </c>
      <c r="O36" s="2557"/>
      <c r="P36" s="2557"/>
      <c r="Q36" s="4236"/>
      <c r="R36" s="931"/>
      <c r="S36" s="301" t="s">
        <v>65</v>
      </c>
      <c r="T36" s="508" t="s">
        <v>65</v>
      </c>
      <c r="U36" s="3214"/>
      <c r="V36" s="2501"/>
      <c r="W36" s="328" t="s">
        <v>65</v>
      </c>
      <c r="X36" s="2873" t="s">
        <v>65</v>
      </c>
      <c r="Y36" s="2798" t="s">
        <v>65</v>
      </c>
      <c r="Z36" s="2798"/>
    </row>
    <row r="37" spans="1:26" ht="15" customHeight="1">
      <c r="A37" s="275"/>
      <c r="B37" s="401" t="s">
        <v>2031</v>
      </c>
      <c r="C37" s="1208"/>
      <c r="D37" s="3220"/>
      <c r="E37" s="1609"/>
      <c r="F37" s="1556"/>
      <c r="G37" s="1209"/>
      <c r="H37" s="1174"/>
      <c r="I37" s="397"/>
      <c r="J37" s="1663"/>
      <c r="K37" s="410"/>
      <c r="L37" s="402"/>
      <c r="M37" s="538"/>
      <c r="N37" s="3807"/>
      <c r="O37" s="2746"/>
      <c r="P37" s="2685"/>
      <c r="Q37" s="1301"/>
      <c r="R37" s="3263"/>
      <c r="S37" s="1256" t="s">
        <v>65</v>
      </c>
      <c r="T37" s="1286" t="s">
        <v>65</v>
      </c>
      <c r="U37" s="3213"/>
      <c r="V37" s="3277"/>
      <c r="W37" s="1079" t="s">
        <v>65</v>
      </c>
      <c r="X37" s="2871" t="s">
        <v>65</v>
      </c>
      <c r="Y37" s="2431" t="s">
        <v>65</v>
      </c>
      <c r="Z37" s="2431"/>
    </row>
    <row r="38" spans="1:26" ht="15" customHeight="1">
      <c r="A38" s="275"/>
      <c r="B38" s="438" t="s">
        <v>2032</v>
      </c>
      <c r="C38" s="345"/>
      <c r="D38" s="3221"/>
      <c r="E38" s="1111"/>
      <c r="F38" s="649"/>
      <c r="G38" s="1075"/>
      <c r="H38" s="1340"/>
      <c r="I38" s="270"/>
      <c r="J38" s="1808"/>
      <c r="K38" s="346"/>
      <c r="L38" s="242"/>
      <c r="M38" s="253"/>
      <c r="N38" s="3807"/>
      <c r="O38" s="2687"/>
      <c r="P38" s="1202"/>
      <c r="Q38" s="2087"/>
      <c r="R38" s="1202"/>
      <c r="S38" s="807"/>
      <c r="T38" s="3253"/>
      <c r="U38" s="3214"/>
      <c r="V38" s="3277"/>
      <c r="W38" s="1018"/>
      <c r="X38" s="2874"/>
      <c r="Y38" s="2798"/>
      <c r="Z38" s="2798"/>
    </row>
    <row r="39" spans="1:26" ht="15" customHeight="1">
      <c r="A39" s="1197"/>
      <c r="B39" s="217" t="s">
        <v>2033</v>
      </c>
      <c r="C39" s="202"/>
      <c r="D39" s="3228"/>
      <c r="E39" s="1125"/>
      <c r="F39" s="1655"/>
      <c r="G39" s="1126"/>
      <c r="H39" s="1169"/>
      <c r="I39" s="1662"/>
      <c r="J39" s="1663"/>
      <c r="K39" s="410"/>
      <c r="L39" s="402"/>
      <c r="M39" s="1606"/>
      <c r="N39" s="2549"/>
      <c r="O39" s="2565"/>
      <c r="P39" s="2853"/>
      <c r="Q39" s="3002"/>
      <c r="R39" s="1018"/>
      <c r="S39" s="807" t="s">
        <v>65</v>
      </c>
      <c r="T39" s="3253" t="s">
        <v>65</v>
      </c>
      <c r="U39" s="3214"/>
      <c r="V39" s="3277"/>
      <c r="W39" s="1079" t="s">
        <v>65</v>
      </c>
      <c r="X39" s="2871" t="s">
        <v>65</v>
      </c>
      <c r="Y39" s="2431" t="s">
        <v>65</v>
      </c>
      <c r="Z39" s="2431"/>
    </row>
    <row r="40" spans="1:26" ht="15" customHeight="1" thickBot="1">
      <c r="A40" s="416"/>
      <c r="B40" s="901"/>
      <c r="C40" s="361"/>
      <c r="D40" s="3232"/>
      <c r="E40" s="389"/>
      <c r="F40" s="1664"/>
      <c r="G40" s="1102"/>
      <c r="H40" s="1187"/>
      <c r="I40" s="361"/>
      <c r="J40" s="1640"/>
      <c r="K40" s="363"/>
      <c r="L40" s="323"/>
      <c r="M40" s="630"/>
      <c r="N40" s="3877"/>
      <c r="O40" s="2737"/>
      <c r="P40" s="2737"/>
      <c r="Q40" s="4239"/>
      <c r="R40" s="976"/>
      <c r="S40" s="769" t="s">
        <v>65</v>
      </c>
      <c r="T40" s="1242" t="s">
        <v>65</v>
      </c>
      <c r="U40" s="3546"/>
      <c r="V40" s="2546"/>
      <c r="W40" s="739" t="s">
        <v>65</v>
      </c>
      <c r="X40" s="2872" t="s">
        <v>65</v>
      </c>
      <c r="Y40" s="2878" t="s">
        <v>65</v>
      </c>
      <c r="Z40" s="2878"/>
    </row>
    <row r="41" spans="1:26" ht="15" customHeight="1" thickBot="1">
      <c r="A41" s="2213">
        <v>28009</v>
      </c>
      <c r="B41" s="478" t="s">
        <v>4180</v>
      </c>
      <c r="C41" s="1488" t="s">
        <v>4413</v>
      </c>
      <c r="D41" s="3219"/>
      <c r="E41" s="1665"/>
      <c r="F41" s="870" t="s">
        <v>282</v>
      </c>
      <c r="G41" s="1365">
        <v>100</v>
      </c>
      <c r="H41" s="1171"/>
      <c r="I41" s="262">
        <f>ROUND(H41*G41/G41,2)</f>
        <v>0</v>
      </c>
      <c r="J41" s="1666" t="s">
        <v>39</v>
      </c>
      <c r="K41" s="368">
        <v>32</v>
      </c>
      <c r="L41" s="1299">
        <f>IF(OR(ISBLANK(K41),K41=0,H41=0,ISBLANK(H41)),,ROUND(K41+$L$5,2))</f>
        <v>0</v>
      </c>
      <c r="M41" s="515">
        <f>ROUND(I41*L41,2)</f>
        <v>0</v>
      </c>
      <c r="N41" s="3865">
        <f>ROUND(L41/G41,4)</f>
        <v>0</v>
      </c>
      <c r="O41" s="2746"/>
      <c r="P41" s="2746"/>
      <c r="Q41" s="4238"/>
      <c r="R41" s="2746"/>
      <c r="S41" s="301" t="s">
        <v>65</v>
      </c>
      <c r="T41" s="508" t="s">
        <v>65</v>
      </c>
      <c r="U41" s="3265"/>
      <c r="V41" s="2501"/>
      <c r="W41" s="328" t="s">
        <v>65</v>
      </c>
      <c r="X41" s="2873" t="s">
        <v>65</v>
      </c>
      <c r="Y41" s="2798" t="s">
        <v>65</v>
      </c>
      <c r="Z41" s="2798"/>
    </row>
    <row r="42" spans="1:26" ht="15" customHeight="1">
      <c r="A42" s="275"/>
      <c r="B42" s="217" t="s">
        <v>283</v>
      </c>
      <c r="C42" s="1208" t="s">
        <v>4179</v>
      </c>
      <c r="D42" s="3223" t="s">
        <v>4178</v>
      </c>
      <c r="E42" s="1012"/>
      <c r="F42" s="741"/>
      <c r="G42" s="1090"/>
      <c r="H42" s="1174"/>
      <c r="I42" s="463"/>
      <c r="J42" s="624"/>
      <c r="K42" s="1064"/>
      <c r="L42" s="1043"/>
      <c r="M42" s="449"/>
      <c r="N42" s="3815"/>
      <c r="O42" s="2557"/>
      <c r="P42" s="2557"/>
      <c r="Q42" s="4236"/>
      <c r="R42" s="233"/>
      <c r="S42" s="371" t="s">
        <v>65</v>
      </c>
      <c r="T42" s="327" t="s">
        <v>65</v>
      </c>
      <c r="U42" s="3547"/>
      <c r="V42" s="3277"/>
      <c r="W42" s="234" t="s">
        <v>65</v>
      </c>
      <c r="X42" s="2431" t="s">
        <v>65</v>
      </c>
      <c r="Y42" s="2431" t="s">
        <v>65</v>
      </c>
      <c r="Z42" s="2431"/>
    </row>
    <row r="43" spans="1:26" ht="15" customHeight="1" thickBot="1">
      <c r="A43" s="416"/>
      <c r="B43" s="901"/>
      <c r="C43" s="361" t="s">
        <v>2556</v>
      </c>
      <c r="D43" s="3222" t="s">
        <v>2557</v>
      </c>
      <c r="E43" s="1520"/>
      <c r="F43" s="716"/>
      <c r="G43" s="1094"/>
      <c r="H43" s="1192"/>
      <c r="I43" s="954"/>
      <c r="J43" s="1654"/>
      <c r="K43" s="1140"/>
      <c r="L43" s="935"/>
      <c r="M43" s="364"/>
      <c r="N43" s="3811"/>
      <c r="O43" s="2787"/>
      <c r="P43" s="2787"/>
      <c r="Q43" s="1485"/>
      <c r="R43" s="2688"/>
      <c r="S43" s="769" t="s">
        <v>65</v>
      </c>
      <c r="T43" s="770" t="s">
        <v>65</v>
      </c>
      <c r="U43" s="3546"/>
      <c r="V43" s="2546"/>
      <c r="W43" s="739" t="s">
        <v>65</v>
      </c>
      <c r="X43" s="2872" t="s">
        <v>65</v>
      </c>
      <c r="Y43" s="2878" t="s">
        <v>65</v>
      </c>
      <c r="Z43" s="2878"/>
    </row>
    <row r="44" spans="1:26" ht="15" customHeight="1" thickBot="1">
      <c r="A44" s="2213">
        <v>28010</v>
      </c>
      <c r="B44" s="478" t="s">
        <v>3925</v>
      </c>
      <c r="C44" s="4748" t="s">
        <v>3904</v>
      </c>
      <c r="D44" s="3234"/>
      <c r="E44" s="1665"/>
      <c r="F44" s="870" t="s">
        <v>288</v>
      </c>
      <c r="G44" s="1365">
        <v>60</v>
      </c>
      <c r="H44" s="2932">
        <f>SUM(H45:H47)</f>
        <v>0</v>
      </c>
      <c r="I44" s="262">
        <f>ROUND(H44*G44/G44,2)</f>
        <v>0</v>
      </c>
      <c r="J44" s="1666" t="s">
        <v>39</v>
      </c>
      <c r="K44" s="368">
        <v>57.84</v>
      </c>
      <c r="L44" s="1481">
        <f>IF(OR(ISBLANK(K44),K44=0,H44=0,ISBLANK(H44)),,ROUND(K44+$L$5,2))</f>
        <v>0</v>
      </c>
      <c r="M44" s="1482">
        <f>ROUND(I44*L44,2)</f>
        <v>0</v>
      </c>
      <c r="N44" s="3871">
        <f>ROUND(L44/G44,4)</f>
        <v>0</v>
      </c>
      <c r="O44" s="3264"/>
      <c r="P44" s="3276"/>
      <c r="Q44" s="4240"/>
      <c r="R44" s="2927"/>
      <c r="S44" s="1256" t="s">
        <v>65</v>
      </c>
      <c r="T44" s="2313" t="s">
        <v>65</v>
      </c>
      <c r="U44" s="3265"/>
      <c r="V44" s="2501"/>
      <c r="W44" s="1263" t="s">
        <v>65</v>
      </c>
      <c r="X44" s="2873" t="s">
        <v>65</v>
      </c>
      <c r="Y44" s="2798" t="s">
        <v>65</v>
      </c>
      <c r="Z44" s="2798"/>
    </row>
    <row r="45" spans="1:26" ht="15" customHeight="1" thickBot="1">
      <c r="A45" s="1197"/>
      <c r="B45" s="271" t="s">
        <v>284</v>
      </c>
      <c r="C45" s="202" t="s">
        <v>2936</v>
      </c>
      <c r="D45" s="5404">
        <v>61123</v>
      </c>
      <c r="E45" s="1012"/>
      <c r="F45" s="741"/>
      <c r="G45" s="1090"/>
      <c r="H45" s="1324"/>
      <c r="I45" s="463"/>
      <c r="J45" s="624"/>
      <c r="K45" s="1064"/>
      <c r="L45" s="965"/>
      <c r="M45" s="335"/>
      <c r="N45" s="3816"/>
      <c r="O45" s="2557"/>
      <c r="P45" s="1202"/>
      <c r="Q45" s="2087"/>
      <c r="R45" s="1202"/>
      <c r="S45" s="807" t="s">
        <v>65</v>
      </c>
      <c r="T45" s="3253" t="s">
        <v>65</v>
      </c>
      <c r="U45" s="3507"/>
      <c r="V45" s="3273"/>
      <c r="W45" s="1202" t="s">
        <v>65</v>
      </c>
      <c r="X45" s="2431" t="s">
        <v>65</v>
      </c>
      <c r="Y45" s="2431" t="s">
        <v>65</v>
      </c>
      <c r="Z45" s="2431"/>
    </row>
    <row r="46" spans="1:26" ht="15" customHeight="1" thickBot="1">
      <c r="A46" s="1197"/>
      <c r="B46" s="271" t="s">
        <v>285</v>
      </c>
      <c r="C46" s="202" t="s">
        <v>2560</v>
      </c>
      <c r="D46" s="3225">
        <v>61114</v>
      </c>
      <c r="E46" s="1012"/>
      <c r="F46" s="741"/>
      <c r="G46" s="1090"/>
      <c r="H46" s="1324"/>
      <c r="I46" s="463"/>
      <c r="J46" s="624"/>
      <c r="K46" s="1064"/>
      <c r="L46" s="965"/>
      <c r="M46" s="335"/>
      <c r="N46" s="3816"/>
      <c r="O46" s="878"/>
      <c r="P46" s="1202"/>
      <c r="Q46" s="2087"/>
      <c r="R46" s="1202"/>
      <c r="S46" s="807" t="s">
        <v>65</v>
      </c>
      <c r="T46" s="3253" t="s">
        <v>65</v>
      </c>
      <c r="U46" s="3507"/>
      <c r="V46" s="3273"/>
      <c r="W46" s="1018" t="s">
        <v>65</v>
      </c>
      <c r="X46" s="2871" t="s">
        <v>65</v>
      </c>
      <c r="Y46" s="2431" t="s">
        <v>65</v>
      </c>
      <c r="Z46" s="2431"/>
    </row>
    <row r="47" spans="1:26" ht="15" customHeight="1" thickBot="1">
      <c r="A47" s="2165"/>
      <c r="B47" s="1667" t="s">
        <v>286</v>
      </c>
      <c r="C47" s="446" t="s">
        <v>2561</v>
      </c>
      <c r="D47" s="3227">
        <v>61103</v>
      </c>
      <c r="E47" s="1012"/>
      <c r="F47" s="1658"/>
      <c r="G47" s="1091"/>
      <c r="H47" s="1171"/>
      <c r="I47" s="1042"/>
      <c r="J47" s="1668"/>
      <c r="K47" s="1137"/>
      <c r="L47" s="1043"/>
      <c r="M47" s="449"/>
      <c r="N47" s="3815"/>
      <c r="O47" s="307"/>
      <c r="P47" s="2747"/>
      <c r="Q47" s="2087"/>
      <c r="R47" s="1202"/>
      <c r="S47" s="807" t="s">
        <v>65</v>
      </c>
      <c r="T47" s="3253" t="s">
        <v>65</v>
      </c>
      <c r="U47" s="3507"/>
      <c r="V47" s="3273"/>
      <c r="W47" s="1018" t="s">
        <v>65</v>
      </c>
      <c r="X47" s="2871" t="s">
        <v>65</v>
      </c>
      <c r="Y47" s="2431" t="s">
        <v>65</v>
      </c>
      <c r="Z47" s="2431"/>
    </row>
    <row r="48" spans="1:26" ht="15" customHeight="1">
      <c r="A48" s="2166"/>
      <c r="B48" s="1669" t="s">
        <v>287</v>
      </c>
      <c r="C48" s="202"/>
      <c r="D48" s="3235"/>
      <c r="E48" s="2861"/>
      <c r="F48" s="1655"/>
      <c r="G48" s="447"/>
      <c r="H48" s="1340"/>
      <c r="I48" s="447"/>
      <c r="J48" s="624"/>
      <c r="K48" s="1064"/>
      <c r="L48" s="532"/>
      <c r="M48" s="335"/>
      <c r="N48" s="3816"/>
      <c r="O48" s="2557"/>
      <c r="P48" s="1202"/>
      <c r="Q48" s="2087"/>
      <c r="R48" s="1018"/>
      <c r="S48" s="807" t="s">
        <v>65</v>
      </c>
      <c r="T48" s="3253" t="s">
        <v>65</v>
      </c>
      <c r="U48" s="3507"/>
      <c r="V48" s="3273"/>
      <c r="W48" s="1018" t="s">
        <v>65</v>
      </c>
      <c r="X48" s="2871" t="s">
        <v>65</v>
      </c>
      <c r="Y48" s="2431" t="s">
        <v>65</v>
      </c>
      <c r="Z48" s="2431"/>
    </row>
    <row r="49" spans="1:26" ht="15" customHeight="1">
      <c r="A49" s="2166"/>
      <c r="B49" s="2166"/>
      <c r="C49" s="1194"/>
      <c r="D49" s="3235"/>
      <c r="E49" s="4387"/>
      <c r="F49" s="2270"/>
      <c r="G49" s="3401"/>
      <c r="H49" s="4099"/>
      <c r="I49" s="5791"/>
      <c r="J49" s="1804"/>
      <c r="K49" s="2931"/>
      <c r="L49" s="2803"/>
      <c r="M49" s="864"/>
      <c r="N49" s="3814"/>
      <c r="O49" s="2687"/>
      <c r="P49" s="1202"/>
      <c r="Q49" s="2087"/>
      <c r="R49" s="1018"/>
      <c r="S49" s="807"/>
      <c r="T49" s="3253"/>
      <c r="U49" s="3507"/>
      <c r="V49" s="3273"/>
      <c r="W49" s="1018"/>
      <c r="X49" s="2874"/>
      <c r="Y49" s="2703"/>
      <c r="Z49" s="2703"/>
    </row>
    <row r="50" spans="1:26" ht="15" customHeight="1" thickBot="1">
      <c r="A50" s="2166"/>
      <c r="B50" s="2166"/>
      <c r="C50" s="4750"/>
      <c r="D50" s="3235"/>
      <c r="E50" s="4387"/>
      <c r="F50" s="2270"/>
      <c r="G50" s="3503"/>
      <c r="H50" s="5792"/>
      <c r="I50" s="2632"/>
      <c r="J50" s="1804"/>
      <c r="K50" s="2931"/>
      <c r="L50" s="2803"/>
      <c r="M50" s="864"/>
      <c r="N50" s="3814"/>
      <c r="O50" s="2687"/>
      <c r="P50" s="1202"/>
      <c r="Q50" s="2087"/>
      <c r="R50" s="1018"/>
      <c r="S50" s="807"/>
      <c r="T50" s="3253"/>
      <c r="U50" s="3507"/>
      <c r="V50" s="3273"/>
      <c r="W50" s="1018"/>
      <c r="X50" s="2874"/>
      <c r="Y50" s="2703"/>
      <c r="Z50" s="2703"/>
    </row>
    <row r="51" spans="1:26" ht="15" customHeight="1" thickBot="1">
      <c r="A51" s="2166"/>
      <c r="B51" s="1669"/>
      <c r="C51" s="4749" t="s">
        <v>3904</v>
      </c>
      <c r="D51" s="3235"/>
      <c r="E51" s="1125"/>
      <c r="F51" s="741" t="s">
        <v>2937</v>
      </c>
      <c r="G51" s="1504">
        <v>72</v>
      </c>
      <c r="H51" s="2932">
        <f>SUM(H52:H53)</f>
        <v>0</v>
      </c>
      <c r="I51" s="2437">
        <f>ROUND(H44*G44/G51,2)</f>
        <v>0</v>
      </c>
      <c r="J51" s="624" t="s">
        <v>39</v>
      </c>
      <c r="K51" s="241">
        <v>69.41</v>
      </c>
      <c r="L51" s="1037">
        <f>IF(OR(ISBLANK(K51),K51=0,H51=0,ISBLANK(H51)),,ROUND(K51+$L$5,2))</f>
        <v>0</v>
      </c>
      <c r="M51" s="335">
        <f>ROUND(I51*L51,2)</f>
        <v>0</v>
      </c>
      <c r="N51" s="3816">
        <f>ROUND(L51/G51,4)</f>
        <v>0</v>
      </c>
      <c r="O51" s="1805"/>
      <c r="P51" s="1202"/>
      <c r="Q51" s="2087"/>
      <c r="R51" s="1202"/>
      <c r="S51" s="807" t="s">
        <v>65</v>
      </c>
      <c r="T51" s="3253" t="s">
        <v>65</v>
      </c>
      <c r="U51" s="3507"/>
      <c r="V51" s="3273"/>
      <c r="W51" s="1018" t="s">
        <v>65</v>
      </c>
      <c r="X51" s="2871" t="s">
        <v>65</v>
      </c>
      <c r="Y51" s="2431" t="s">
        <v>65</v>
      </c>
      <c r="Z51" s="2431"/>
    </row>
    <row r="52" spans="1:26" ht="15" customHeight="1" thickBot="1">
      <c r="A52" s="2167"/>
      <c r="B52" s="1670"/>
      <c r="C52" s="1672" t="s">
        <v>2935</v>
      </c>
      <c r="D52" s="3219">
        <v>61119</v>
      </c>
      <c r="E52" s="1012"/>
      <c r="F52" s="741"/>
      <c r="G52" s="1090"/>
      <c r="H52" s="1324"/>
      <c r="I52" s="274"/>
      <c r="J52" s="624"/>
      <c r="K52" s="1064"/>
      <c r="L52" s="532"/>
      <c r="M52" s="335"/>
      <c r="N52" s="3816"/>
      <c r="O52" s="2557"/>
      <c r="P52" s="1202"/>
      <c r="Q52" s="2087"/>
      <c r="R52" s="1018"/>
      <c r="S52" s="807" t="s">
        <v>65</v>
      </c>
      <c r="T52" s="3253" t="s">
        <v>65</v>
      </c>
      <c r="U52" s="3507"/>
      <c r="V52" s="3273"/>
      <c r="W52" s="1018" t="s">
        <v>65</v>
      </c>
      <c r="X52" s="2871" t="s">
        <v>65</v>
      </c>
      <c r="Y52" s="2431" t="s">
        <v>65</v>
      </c>
      <c r="Z52" s="2431"/>
    </row>
    <row r="53" spans="1:26" ht="15" customHeight="1" thickBot="1">
      <c r="A53" s="2168"/>
      <c r="B53" s="1671"/>
      <c r="C53" s="1672" t="s">
        <v>2558</v>
      </c>
      <c r="D53" s="3219">
        <v>61106</v>
      </c>
      <c r="E53" s="1012"/>
      <c r="F53" s="741"/>
      <c r="G53" s="1090"/>
      <c r="H53" s="1171"/>
      <c r="I53" s="274"/>
      <c r="J53" s="624"/>
      <c r="K53" s="1064"/>
      <c r="L53" s="532"/>
      <c r="M53" s="335"/>
      <c r="N53" s="3816"/>
      <c r="O53" s="307"/>
      <c r="P53" s="2747"/>
      <c r="Q53" s="2087"/>
      <c r="R53" s="1018"/>
      <c r="S53" s="807"/>
      <c r="T53" s="3253"/>
      <c r="U53" s="3507"/>
      <c r="V53" s="3273"/>
      <c r="W53" s="1018"/>
      <c r="X53" s="2871"/>
      <c r="Y53" s="2798"/>
      <c r="Z53" s="2798"/>
    </row>
    <row r="54" spans="1:26" ht="15" customHeight="1" thickBot="1">
      <c r="A54" s="2930"/>
      <c r="B54" s="2930"/>
      <c r="C54" s="361"/>
      <c r="D54" s="3233"/>
      <c r="E54" s="2843"/>
      <c r="F54" s="1664"/>
      <c r="G54" s="1102"/>
      <c r="H54" s="5792"/>
      <c r="I54" s="954"/>
      <c r="J54" s="1654"/>
      <c r="K54" s="552"/>
      <c r="L54" s="1055"/>
      <c r="M54" s="364" t="s">
        <v>65</v>
      </c>
      <c r="N54" s="3811"/>
      <c r="O54" s="849"/>
      <c r="P54" s="849"/>
      <c r="Q54" s="4241"/>
      <c r="R54" s="494"/>
      <c r="S54" s="769"/>
      <c r="T54" s="1242"/>
      <c r="U54" s="3551"/>
      <c r="V54" s="3554"/>
      <c r="W54" s="740"/>
      <c r="X54" s="2872"/>
      <c r="Y54" s="2878"/>
      <c r="Z54" s="2878"/>
    </row>
    <row r="55" spans="1:26" ht="15" customHeight="1" thickBot="1">
      <c r="A55" s="1490">
        <v>28011</v>
      </c>
      <c r="B55" s="481" t="s">
        <v>4165</v>
      </c>
      <c r="C55" s="1208" t="s">
        <v>289</v>
      </c>
      <c r="D55" s="3223"/>
      <c r="E55" s="1609"/>
      <c r="F55" s="1556" t="s">
        <v>229</v>
      </c>
      <c r="G55" s="1209">
        <v>96</v>
      </c>
      <c r="H55" s="1167">
        <v>1000</v>
      </c>
      <c r="I55" s="397">
        <f>ROUND(H55*G55/G55,2)</f>
        <v>1000</v>
      </c>
      <c r="J55" s="1642" t="s">
        <v>39</v>
      </c>
      <c r="K55" s="241">
        <v>29.03</v>
      </c>
      <c r="L55" s="1037">
        <f>IF(OR(ISBLANK(K55),K55=0,H55=0,ISBLANK(H55)),,ROUND(K55+$L$5,2))</f>
        <v>29.03</v>
      </c>
      <c r="M55" s="538">
        <f>ROUND(I55*L55,2)</f>
        <v>29030</v>
      </c>
      <c r="N55" s="3807">
        <f>ROUND(L55/G55,4)</f>
        <v>0.3024</v>
      </c>
      <c r="O55" s="2557"/>
      <c r="P55" s="2557"/>
      <c r="Q55" s="4236"/>
      <c r="R55" s="931"/>
      <c r="S55" s="301" t="s">
        <v>65</v>
      </c>
      <c r="T55" s="508" t="s">
        <v>65</v>
      </c>
      <c r="U55" s="3265"/>
      <c r="V55" s="2501"/>
      <c r="W55" s="328" t="s">
        <v>65</v>
      </c>
      <c r="X55" s="2873" t="s">
        <v>65</v>
      </c>
      <c r="Y55" s="2798" t="s">
        <v>65</v>
      </c>
      <c r="Z55" s="2798"/>
    </row>
    <row r="56" spans="1:26" ht="15" customHeight="1">
      <c r="A56" s="1197"/>
      <c r="B56" s="271" t="s">
        <v>290</v>
      </c>
      <c r="C56" s="202" t="s">
        <v>3459</v>
      </c>
      <c r="D56" s="3219">
        <v>31879</v>
      </c>
      <c r="E56" s="1012"/>
      <c r="F56" s="741"/>
      <c r="G56" s="1090"/>
      <c r="H56" s="1174"/>
      <c r="I56" s="463"/>
      <c r="J56" s="624"/>
      <c r="K56" s="1064"/>
      <c r="L56" s="965"/>
      <c r="M56" s="335"/>
      <c r="N56" s="3816"/>
      <c r="O56" s="2747"/>
      <c r="P56" s="1202"/>
      <c r="Q56" s="2087"/>
      <c r="R56" s="2747"/>
      <c r="S56" s="371" t="s">
        <v>65</v>
      </c>
      <c r="T56" s="327" t="s">
        <v>65</v>
      </c>
      <c r="U56" s="3547"/>
      <c r="V56" s="3277"/>
      <c r="W56" s="1079" t="s">
        <v>65</v>
      </c>
      <c r="X56" s="2871" t="s">
        <v>65</v>
      </c>
      <c r="Y56" s="2431" t="s">
        <v>65</v>
      </c>
      <c r="Z56" s="2431"/>
    </row>
    <row r="57" spans="1:26" ht="15" customHeight="1">
      <c r="A57" s="1197"/>
      <c r="B57" s="271" t="s">
        <v>291</v>
      </c>
      <c r="C57" s="202" t="s">
        <v>3460</v>
      </c>
      <c r="D57" s="3225">
        <v>32262</v>
      </c>
      <c r="E57" s="1012"/>
      <c r="F57" s="741"/>
      <c r="G57" s="1090"/>
      <c r="H57" s="1174"/>
      <c r="I57" s="463"/>
      <c r="J57" s="624"/>
      <c r="K57" s="1064"/>
      <c r="L57" s="965"/>
      <c r="M57" s="511"/>
      <c r="N57" s="4272"/>
      <c r="O57" s="2685"/>
      <c r="P57" s="1202"/>
      <c r="Q57" s="2087"/>
      <c r="R57" s="3255"/>
      <c r="S57" s="371" t="s">
        <v>65</v>
      </c>
      <c r="T57" s="327" t="s">
        <v>65</v>
      </c>
      <c r="U57" s="3547"/>
      <c r="V57" s="3277"/>
      <c r="W57" s="1079" t="s">
        <v>65</v>
      </c>
      <c r="X57" s="2871" t="s">
        <v>65</v>
      </c>
      <c r="Y57" s="2431" t="s">
        <v>65</v>
      </c>
      <c r="Z57" s="2431"/>
    </row>
    <row r="58" spans="1:26" ht="15" customHeight="1">
      <c r="A58" s="1197"/>
      <c r="B58" s="271"/>
      <c r="C58" s="202" t="s">
        <v>2562</v>
      </c>
      <c r="D58" s="3227">
        <v>11815</v>
      </c>
      <c r="E58" s="1012"/>
      <c r="F58" s="741"/>
      <c r="G58" s="1090"/>
      <c r="H58" s="1174"/>
      <c r="I58" s="463"/>
      <c r="J58" s="624"/>
      <c r="K58" s="1064"/>
      <c r="L58" s="965"/>
      <c r="M58" s="449"/>
      <c r="N58" s="3815"/>
      <c r="O58" s="2747"/>
      <c r="P58" s="1202"/>
      <c r="Q58" s="2087"/>
      <c r="R58" s="2747"/>
      <c r="S58" s="371" t="s">
        <v>65</v>
      </c>
      <c r="T58" s="327" t="s">
        <v>65</v>
      </c>
      <c r="U58" s="3547"/>
      <c r="V58" s="3277"/>
      <c r="W58" s="1079" t="s">
        <v>65</v>
      </c>
      <c r="X58" s="2871" t="s">
        <v>65</v>
      </c>
      <c r="Y58" s="2431" t="s">
        <v>65</v>
      </c>
      <c r="Z58" s="2431"/>
    </row>
    <row r="59" spans="1:26" ht="15" customHeight="1">
      <c r="A59" s="1197"/>
      <c r="B59" s="217"/>
      <c r="C59" s="202" t="s">
        <v>2563</v>
      </c>
      <c r="D59" s="3235">
        <v>11943</v>
      </c>
      <c r="E59" s="1012"/>
      <c r="F59" s="741"/>
      <c r="G59" s="1090"/>
      <c r="H59" s="1174"/>
      <c r="I59" s="463"/>
      <c r="J59" s="624"/>
      <c r="K59" s="1064"/>
      <c r="L59" s="965"/>
      <c r="M59" s="449"/>
      <c r="N59" s="3815"/>
      <c r="O59" s="2557"/>
      <c r="P59" s="1202"/>
      <c r="Q59" s="2087"/>
      <c r="R59" s="297"/>
      <c r="S59" s="371" t="s">
        <v>65</v>
      </c>
      <c r="T59" s="327" t="s">
        <v>65</v>
      </c>
      <c r="U59" s="3547"/>
      <c r="V59" s="3277"/>
      <c r="W59" s="1079" t="s">
        <v>65</v>
      </c>
      <c r="X59" s="2871" t="s">
        <v>65</v>
      </c>
      <c r="Y59" s="2431" t="s">
        <v>65</v>
      </c>
      <c r="Z59" s="2431"/>
    </row>
    <row r="60" spans="1:26" ht="15" customHeight="1">
      <c r="A60" s="1197"/>
      <c r="B60" s="217"/>
      <c r="C60" s="202" t="s">
        <v>3461</v>
      </c>
      <c r="D60" s="3235">
        <v>11918</v>
      </c>
      <c r="E60" s="1012"/>
      <c r="F60" s="741"/>
      <c r="G60" s="1090"/>
      <c r="H60" s="1174"/>
      <c r="I60" s="463"/>
      <c r="J60" s="624"/>
      <c r="K60" s="1064"/>
      <c r="L60" s="965"/>
      <c r="M60" s="449"/>
      <c r="N60" s="3815"/>
      <c r="O60" s="2747"/>
      <c r="P60" s="1202"/>
      <c r="Q60" s="2087"/>
      <c r="R60" s="2747"/>
      <c r="S60" s="371" t="s">
        <v>65</v>
      </c>
      <c r="T60" s="327" t="s">
        <v>65</v>
      </c>
      <c r="U60" s="3547"/>
      <c r="V60" s="3277"/>
      <c r="W60" s="1079" t="s">
        <v>65</v>
      </c>
      <c r="X60" s="2871" t="s">
        <v>65</v>
      </c>
      <c r="Y60" s="2431" t="s">
        <v>89</v>
      </c>
      <c r="Z60" s="2431"/>
    </row>
    <row r="61" spans="1:26" ht="15" customHeight="1">
      <c r="A61" s="2169"/>
      <c r="B61" s="1674"/>
      <c r="C61" s="202" t="s">
        <v>3462</v>
      </c>
      <c r="D61" s="3235">
        <v>11866</v>
      </c>
      <c r="E61" s="1012"/>
      <c r="F61" s="741"/>
      <c r="G61" s="1090"/>
      <c r="H61" s="1174"/>
      <c r="I61" s="463"/>
      <c r="J61" s="624"/>
      <c r="K61" s="1064"/>
      <c r="L61" s="965"/>
      <c r="M61" s="449"/>
      <c r="N61" s="3815"/>
      <c r="O61" s="2557"/>
      <c r="P61" s="1202"/>
      <c r="Q61" s="2087"/>
      <c r="R61" s="297"/>
      <c r="S61" s="371" t="s">
        <v>65</v>
      </c>
      <c r="T61" s="327" t="s">
        <v>65</v>
      </c>
      <c r="U61" s="3547"/>
      <c r="V61" s="3277"/>
      <c r="W61" s="1079" t="s">
        <v>65</v>
      </c>
      <c r="X61" s="2871" t="s">
        <v>65</v>
      </c>
      <c r="Y61" s="4207" t="s">
        <v>65</v>
      </c>
      <c r="Z61" s="4207"/>
    </row>
    <row r="62" spans="1:26" ht="15" customHeight="1">
      <c r="A62" s="2170"/>
      <c r="B62" s="1049"/>
      <c r="C62" s="202" t="s">
        <v>3463</v>
      </c>
      <c r="D62" s="3227">
        <v>31917</v>
      </c>
      <c r="E62" s="1012"/>
      <c r="F62" s="741"/>
      <c r="G62" s="1090"/>
      <c r="H62" s="1174"/>
      <c r="I62" s="463"/>
      <c r="J62" s="624"/>
      <c r="K62" s="1064"/>
      <c r="L62" s="965"/>
      <c r="M62" s="449"/>
      <c r="N62" s="3815"/>
      <c r="O62" s="2557"/>
      <c r="P62" s="1202"/>
      <c r="Q62" s="2087"/>
      <c r="R62" s="742"/>
      <c r="S62" s="371" t="s">
        <v>65</v>
      </c>
      <c r="T62" s="327" t="s">
        <v>65</v>
      </c>
      <c r="U62" s="3547"/>
      <c r="V62" s="3277"/>
      <c r="W62" s="1079" t="s">
        <v>65</v>
      </c>
      <c r="X62" s="2871" t="s">
        <v>65</v>
      </c>
      <c r="Y62" s="4150" t="s">
        <v>65</v>
      </c>
      <c r="Z62" s="4150"/>
    </row>
    <row r="63" spans="1:26" ht="15" customHeight="1">
      <c r="A63" s="1197"/>
      <c r="B63" s="271"/>
      <c r="C63" s="202" t="s">
        <v>3464</v>
      </c>
      <c r="D63" s="3220">
        <v>32263</v>
      </c>
      <c r="E63" s="1012"/>
      <c r="F63" s="741"/>
      <c r="G63" s="1090"/>
      <c r="H63" s="1174"/>
      <c r="I63" s="463"/>
      <c r="J63" s="624"/>
      <c r="K63" s="1064"/>
      <c r="L63" s="965"/>
      <c r="M63" s="449"/>
      <c r="N63" s="3815"/>
      <c r="O63" s="2747"/>
      <c r="P63" s="1202"/>
      <c r="Q63" s="2087"/>
      <c r="R63" s="2747"/>
      <c r="S63" s="371" t="s">
        <v>65</v>
      </c>
      <c r="T63" s="327" t="s">
        <v>65</v>
      </c>
      <c r="U63" s="3547"/>
      <c r="V63" s="3277"/>
      <c r="W63" s="1079" t="s">
        <v>65</v>
      </c>
      <c r="X63" s="2871" t="s">
        <v>65</v>
      </c>
      <c r="Y63" s="4150" t="s">
        <v>65</v>
      </c>
      <c r="Z63" s="4150"/>
    </row>
    <row r="64" spans="1:26" ht="15" customHeight="1">
      <c r="A64" s="1197"/>
      <c r="B64" s="271"/>
      <c r="C64" s="202" t="s">
        <v>2564</v>
      </c>
      <c r="D64" s="3229">
        <v>31919</v>
      </c>
      <c r="E64" s="1012"/>
      <c r="F64" s="741"/>
      <c r="G64" s="1090"/>
      <c r="H64" s="1174"/>
      <c r="I64" s="463"/>
      <c r="J64" s="624"/>
      <c r="K64" s="1064"/>
      <c r="L64" s="965"/>
      <c r="M64" s="449"/>
      <c r="N64" s="3815"/>
      <c r="O64" s="2557"/>
      <c r="P64" s="1202"/>
      <c r="Q64" s="2087"/>
      <c r="R64" s="297"/>
      <c r="S64" s="371" t="s">
        <v>65</v>
      </c>
      <c r="T64" s="327" t="s">
        <v>65</v>
      </c>
      <c r="U64" s="3547"/>
      <c r="V64" s="3277"/>
      <c r="W64" s="1079" t="s">
        <v>65</v>
      </c>
      <c r="X64" s="2871" t="s">
        <v>65</v>
      </c>
      <c r="Y64" s="4150" t="s">
        <v>65</v>
      </c>
      <c r="Z64" s="4150"/>
    </row>
    <row r="65" spans="1:26" ht="15" customHeight="1">
      <c r="A65" s="1197"/>
      <c r="B65" s="271"/>
      <c r="C65" s="202" t="s">
        <v>2565</v>
      </c>
      <c r="D65" s="3219">
        <v>12392</v>
      </c>
      <c r="E65" s="1012"/>
      <c r="F65" s="741"/>
      <c r="G65" s="1090"/>
      <c r="H65" s="1174"/>
      <c r="I65" s="463"/>
      <c r="J65" s="624"/>
      <c r="K65" s="1064"/>
      <c r="L65" s="965"/>
      <c r="M65" s="449"/>
      <c r="N65" s="3815"/>
      <c r="O65" s="2557"/>
      <c r="P65" s="1202"/>
      <c r="Q65" s="2087"/>
      <c r="R65" s="742"/>
      <c r="S65" s="371" t="s">
        <v>65</v>
      </c>
      <c r="T65" s="327" t="s">
        <v>65</v>
      </c>
      <c r="U65" s="3547"/>
      <c r="V65" s="3277"/>
      <c r="W65" s="1079" t="s">
        <v>65</v>
      </c>
      <c r="X65" s="2871" t="s">
        <v>65</v>
      </c>
      <c r="Y65" s="4150" t="s">
        <v>65</v>
      </c>
      <c r="Z65" s="4150"/>
    </row>
    <row r="66" spans="1:26" ht="15" customHeight="1">
      <c r="A66" s="1197"/>
      <c r="B66" s="271"/>
      <c r="C66" s="5529" t="s">
        <v>2566</v>
      </c>
      <c r="D66" s="5530">
        <v>31916</v>
      </c>
      <c r="E66" s="1012"/>
      <c r="F66" s="741"/>
      <c r="G66" s="1090"/>
      <c r="H66" s="1174"/>
      <c r="I66" s="463"/>
      <c r="J66" s="624"/>
      <c r="K66" s="1064"/>
      <c r="L66" s="965"/>
      <c r="M66" s="449"/>
      <c r="N66" s="3815"/>
      <c r="O66" s="2747"/>
      <c r="P66" s="1202"/>
      <c r="Q66" s="2087"/>
      <c r="R66" s="2747"/>
      <c r="S66" s="371" t="s">
        <v>65</v>
      </c>
      <c r="T66" s="327" t="s">
        <v>65</v>
      </c>
      <c r="U66" s="3547"/>
      <c r="V66" s="3277"/>
      <c r="W66" s="1079" t="s">
        <v>65</v>
      </c>
      <c r="X66" s="2871" t="s">
        <v>65</v>
      </c>
      <c r="Y66" s="4150" t="s">
        <v>65</v>
      </c>
      <c r="Z66" s="4150"/>
    </row>
    <row r="67" spans="1:26" ht="15" customHeight="1">
      <c r="A67" s="1197"/>
      <c r="B67" s="271"/>
      <c r="C67" s="202" t="s">
        <v>2567</v>
      </c>
      <c r="D67" s="3225">
        <v>11768</v>
      </c>
      <c r="E67" s="1012"/>
      <c r="F67" s="741"/>
      <c r="G67" s="1090"/>
      <c r="H67" s="1174"/>
      <c r="I67" s="463"/>
      <c r="J67" s="624"/>
      <c r="K67" s="1064"/>
      <c r="L67" s="965"/>
      <c r="M67" s="449"/>
      <c r="N67" s="3815"/>
      <c r="O67" s="2557"/>
      <c r="P67" s="1202"/>
      <c r="Q67" s="2087"/>
      <c r="R67" s="297"/>
      <c r="S67" s="371" t="s">
        <v>65</v>
      </c>
      <c r="T67" s="327" t="s">
        <v>65</v>
      </c>
      <c r="U67" s="3547"/>
      <c r="V67" s="3277"/>
      <c r="W67" s="1079" t="s">
        <v>65</v>
      </c>
      <c r="X67" s="2871" t="s">
        <v>65</v>
      </c>
      <c r="Y67" s="4150" t="s">
        <v>65</v>
      </c>
      <c r="Z67" s="4150"/>
    </row>
    <row r="68" spans="1:26" ht="15" customHeight="1">
      <c r="A68" s="1197"/>
      <c r="B68" s="271"/>
      <c r="C68" s="202" t="s">
        <v>3465</v>
      </c>
      <c r="D68" s="4707">
        <v>18447000</v>
      </c>
      <c r="E68" s="5528"/>
      <c r="F68" s="741"/>
      <c r="G68" s="1090"/>
      <c r="H68" s="1174"/>
      <c r="I68" s="463"/>
      <c r="J68" s="624"/>
      <c r="K68" s="1064"/>
      <c r="L68" s="965"/>
      <c r="M68" s="449"/>
      <c r="N68" s="3815"/>
      <c r="O68" s="2747"/>
      <c r="P68" s="1202"/>
      <c r="Q68" s="2087"/>
      <c r="R68" s="2747"/>
      <c r="S68" s="371" t="s">
        <v>65</v>
      </c>
      <c r="T68" s="327" t="s">
        <v>65</v>
      </c>
      <c r="U68" s="3547"/>
      <c r="V68" s="3277"/>
      <c r="W68" s="1079" t="s">
        <v>65</v>
      </c>
      <c r="X68" s="2871" t="s">
        <v>65</v>
      </c>
      <c r="Y68" s="4150" t="s">
        <v>65</v>
      </c>
      <c r="Z68" s="4150"/>
    </row>
    <row r="69" spans="1:26" ht="15" customHeight="1">
      <c r="A69" s="1197"/>
      <c r="B69" s="271" t="s">
        <v>65</v>
      </c>
      <c r="C69" s="2968" t="s">
        <v>3081</v>
      </c>
      <c r="D69" s="3235">
        <v>18446000</v>
      </c>
      <c r="E69" s="1425"/>
      <c r="F69" s="741"/>
      <c r="G69" s="1090"/>
      <c r="H69" s="1174"/>
      <c r="I69" s="463"/>
      <c r="J69" s="624"/>
      <c r="K69" s="1064"/>
      <c r="L69" s="965"/>
      <c r="M69" s="449"/>
      <c r="N69" s="3815"/>
      <c r="O69" s="2557"/>
      <c r="P69" s="1202"/>
      <c r="Q69" s="2087"/>
      <c r="R69" s="297"/>
      <c r="S69" s="371" t="s">
        <v>65</v>
      </c>
      <c r="T69" s="327" t="s">
        <v>65</v>
      </c>
      <c r="U69" s="3547"/>
      <c r="V69" s="3277"/>
      <c r="W69" s="1079" t="s">
        <v>65</v>
      </c>
      <c r="X69" s="2871" t="s">
        <v>65</v>
      </c>
      <c r="Y69" s="4150" t="s">
        <v>65</v>
      </c>
      <c r="Z69" s="4150"/>
    </row>
    <row r="70" spans="1:26" ht="15" customHeight="1" thickBot="1">
      <c r="A70" s="1197"/>
      <c r="B70" s="271" t="s">
        <v>65</v>
      </c>
      <c r="C70" s="274"/>
      <c r="D70" s="3226"/>
      <c r="E70" s="500"/>
      <c r="F70" s="741"/>
      <c r="G70" s="1090"/>
      <c r="H70" s="1192"/>
      <c r="I70" s="536"/>
      <c r="J70" s="624"/>
      <c r="K70" s="1064"/>
      <c r="L70" s="965"/>
      <c r="M70" s="364"/>
      <c r="N70" s="3811"/>
      <c r="O70" s="2787"/>
      <c r="P70" s="2787"/>
      <c r="Q70" s="1485"/>
      <c r="R70" s="976"/>
      <c r="S70" s="769" t="s">
        <v>65</v>
      </c>
      <c r="T70" s="770" t="s">
        <v>65</v>
      </c>
      <c r="U70" s="3546"/>
      <c r="V70" s="2546"/>
      <c r="W70" s="739" t="s">
        <v>65</v>
      </c>
      <c r="X70" s="2872" t="s">
        <v>65</v>
      </c>
      <c r="Y70" s="2878" t="s">
        <v>65</v>
      </c>
      <c r="Z70" s="2878"/>
    </row>
    <row r="71" spans="1:26" s="2235" customFormat="1" ht="14.25" customHeight="1" thickBot="1">
      <c r="A71" s="2238">
        <v>28012</v>
      </c>
      <c r="B71" s="2935" t="s">
        <v>4164</v>
      </c>
      <c r="C71" s="2966" t="s">
        <v>2036</v>
      </c>
      <c r="D71" s="3237"/>
      <c r="E71" s="4403"/>
      <c r="F71" s="4398" t="s">
        <v>2938</v>
      </c>
      <c r="G71" s="2965">
        <v>60</v>
      </c>
      <c r="H71" s="1167">
        <v>750</v>
      </c>
      <c r="I71" s="397">
        <f>ROUND(H71*G71/G71,2)</f>
        <v>750</v>
      </c>
      <c r="J71" s="1676" t="s">
        <v>39</v>
      </c>
      <c r="K71" s="285">
        <v>34.94</v>
      </c>
      <c r="L71" s="1677">
        <f>IF(OR(ISBLANK(K71),K71=0,H71=0,ISBLANK(H71)),,ROUND(K71+$L$5,2))</f>
        <v>34.94</v>
      </c>
      <c r="M71" s="538">
        <f>ROUND(I71*L71,2)</f>
        <v>26205</v>
      </c>
      <c r="N71" s="3807">
        <f>ROUND(L71/G71,4)</f>
        <v>0.58230000000000004</v>
      </c>
      <c r="O71" s="2936" t="s">
        <v>65</v>
      </c>
      <c r="P71" s="2937" t="s">
        <v>65</v>
      </c>
      <c r="Q71" s="4242" t="s">
        <v>65</v>
      </c>
      <c r="R71" s="2938"/>
      <c r="S71" s="3562" t="s">
        <v>65</v>
      </c>
      <c r="T71" s="3572" t="s">
        <v>65</v>
      </c>
      <c r="U71" s="3562"/>
      <c r="V71" s="4165" t="s">
        <v>65</v>
      </c>
      <c r="W71" s="2017"/>
      <c r="X71" s="4309"/>
      <c r="Y71" s="4293"/>
      <c r="Z71" s="4293"/>
    </row>
    <row r="72" spans="1:26" s="2235" customFormat="1" ht="14.25" customHeight="1">
      <c r="A72" s="1197"/>
      <c r="B72" s="2939" t="s">
        <v>2939</v>
      </c>
      <c r="C72" s="2967" t="s">
        <v>3332</v>
      </c>
      <c r="D72" s="3238">
        <v>14882000</v>
      </c>
      <c r="E72" s="4399"/>
      <c r="F72" s="2943"/>
      <c r="G72" s="4160"/>
      <c r="H72" s="4163"/>
      <c r="I72" s="4161"/>
      <c r="J72" s="2941"/>
      <c r="K72" s="2942"/>
      <c r="L72" s="2944"/>
      <c r="M72" s="2945"/>
      <c r="N72" s="3815"/>
      <c r="O72" s="2947"/>
      <c r="P72" s="2947"/>
      <c r="Q72" s="4243"/>
      <c r="R72" s="3571"/>
      <c r="S72" s="2952"/>
      <c r="T72" s="2952"/>
      <c r="U72" s="2940"/>
      <c r="V72" s="3555"/>
      <c r="W72" s="1197"/>
      <c r="X72" s="2951"/>
      <c r="Y72" s="4143"/>
      <c r="Z72" s="4143"/>
    </row>
    <row r="73" spans="1:26" s="2235" customFormat="1" ht="14.25" customHeight="1">
      <c r="A73" s="1197"/>
      <c r="B73" s="3211" t="s">
        <v>1863</v>
      </c>
      <c r="C73" s="4630" t="s">
        <v>3082</v>
      </c>
      <c r="D73" s="3239">
        <v>14883000</v>
      </c>
      <c r="E73" s="4400"/>
      <c r="F73" s="2160"/>
      <c r="G73" s="3304"/>
      <c r="H73" s="4164"/>
      <c r="I73" s="4162"/>
      <c r="J73" s="1197"/>
      <c r="K73" s="2948"/>
      <c r="L73" s="2949"/>
      <c r="M73" s="2950"/>
      <c r="N73" s="3815"/>
      <c r="O73" s="2948"/>
      <c r="P73" s="2951"/>
      <c r="Q73" s="3002"/>
      <c r="R73" s="3570"/>
      <c r="S73" s="2952"/>
      <c r="T73" s="2952"/>
      <c r="U73" s="2952"/>
      <c r="V73" s="3556"/>
      <c r="W73" s="1197"/>
      <c r="X73" s="2951"/>
      <c r="Y73" s="4143"/>
      <c r="Z73" s="4143"/>
    </row>
    <row r="74" spans="1:26" s="2235" customFormat="1" ht="14.25" customHeight="1">
      <c r="A74" s="1197"/>
      <c r="B74" s="2939"/>
      <c r="C74" s="2968" t="s">
        <v>2940</v>
      </c>
      <c r="D74" s="3240">
        <v>28932000</v>
      </c>
      <c r="E74" s="4401"/>
      <c r="F74" s="2160"/>
      <c r="G74" s="3304"/>
      <c r="H74" s="2955"/>
      <c r="I74" s="2953"/>
      <c r="J74" s="2955"/>
      <c r="K74" s="2954"/>
      <c r="L74" s="2956"/>
      <c r="M74" s="2957"/>
      <c r="N74" s="3815"/>
      <c r="O74" s="2958"/>
      <c r="P74" s="2958"/>
      <c r="Q74" s="4244"/>
      <c r="R74" s="3569"/>
      <c r="S74" s="3275"/>
      <c r="T74" s="3275"/>
      <c r="U74" s="3275"/>
      <c r="V74" s="3557"/>
      <c r="W74" s="1197"/>
      <c r="X74" s="2951"/>
      <c r="Y74" s="4143"/>
      <c r="Z74" s="4143"/>
    </row>
    <row r="75" spans="1:26" s="2235" customFormat="1" ht="14.25" customHeight="1">
      <c r="A75" s="3304"/>
      <c r="B75" s="4819"/>
      <c r="C75" s="2968" t="s">
        <v>3467</v>
      </c>
      <c r="D75" s="3240">
        <v>14886000</v>
      </c>
      <c r="E75" s="4401"/>
      <c r="F75" s="2160"/>
      <c r="G75" s="3304"/>
      <c r="H75" s="2955"/>
      <c r="I75" s="2953"/>
      <c r="J75" s="2955"/>
      <c r="K75" s="2954"/>
      <c r="L75" s="2956"/>
      <c r="M75" s="2957"/>
      <c r="N75" s="4415"/>
      <c r="O75" s="2958"/>
      <c r="P75" s="2958"/>
      <c r="Q75" s="4244"/>
      <c r="R75" s="3569"/>
      <c r="S75" s="3275"/>
      <c r="T75" s="3275"/>
      <c r="U75" s="3275"/>
      <c r="V75" s="3557"/>
      <c r="W75" s="3304"/>
      <c r="X75" s="4310"/>
      <c r="Y75" s="4143"/>
      <c r="Z75" s="4143"/>
    </row>
    <row r="76" spans="1:26" s="2235" customFormat="1" ht="14.25" customHeight="1">
      <c r="A76" s="1197"/>
      <c r="B76" s="2939"/>
      <c r="C76" s="2968" t="s">
        <v>2941</v>
      </c>
      <c r="D76" s="3241">
        <v>14885000</v>
      </c>
      <c r="E76" s="4401"/>
      <c r="F76" s="2160"/>
      <c r="G76" s="3304"/>
      <c r="H76" s="2955"/>
      <c r="I76" s="2953"/>
      <c r="J76" s="2955"/>
      <c r="K76" s="2954"/>
      <c r="L76" s="2956"/>
      <c r="M76" s="2957"/>
      <c r="N76" s="3815"/>
      <c r="O76" s="2958"/>
      <c r="P76" s="2958"/>
      <c r="Q76" s="4244"/>
      <c r="R76" s="3569"/>
      <c r="S76" s="3275"/>
      <c r="T76" s="3275"/>
      <c r="U76" s="3275"/>
      <c r="V76" s="3557"/>
      <c r="W76" s="3304"/>
      <c r="X76" s="4310"/>
      <c r="Y76" s="4143"/>
      <c r="Z76" s="4143"/>
    </row>
    <row r="77" spans="1:26" s="2235" customFormat="1" ht="14.25" customHeight="1">
      <c r="A77" s="3750"/>
      <c r="B77" s="4819"/>
      <c r="C77" s="2968" t="s">
        <v>3465</v>
      </c>
      <c r="D77" s="3492">
        <v>18448700</v>
      </c>
      <c r="E77" s="4401"/>
      <c r="F77" s="2177"/>
      <c r="G77" s="1335"/>
      <c r="H77" s="4164"/>
      <c r="I77" s="2953"/>
      <c r="J77" s="2955"/>
      <c r="K77" s="2954"/>
      <c r="L77" s="2956"/>
      <c r="M77" s="2957"/>
      <c r="N77" s="4415"/>
      <c r="O77" s="2958"/>
      <c r="P77" s="2958"/>
      <c r="Q77" s="4244"/>
      <c r="R77" s="3569"/>
      <c r="S77" s="3275"/>
      <c r="T77" s="3275"/>
      <c r="U77" s="3275"/>
      <c r="V77" s="3557"/>
      <c r="W77" s="2177"/>
      <c r="X77" s="4311"/>
      <c r="Y77" s="5067"/>
      <c r="Z77" s="5067"/>
    </row>
    <row r="78" spans="1:26" s="2235" customFormat="1" ht="14.25" customHeight="1">
      <c r="A78" s="3750"/>
      <c r="B78" s="4819"/>
      <c r="C78" s="5531" t="s">
        <v>3466</v>
      </c>
      <c r="D78" s="5532">
        <v>17293000</v>
      </c>
      <c r="E78" s="4401"/>
      <c r="F78" s="2177"/>
      <c r="G78" s="1335"/>
      <c r="H78" s="2955"/>
      <c r="I78" s="2953"/>
      <c r="J78" s="2955"/>
      <c r="K78" s="2954"/>
      <c r="L78" s="2956"/>
      <c r="M78" s="2957"/>
      <c r="N78" s="4415"/>
      <c r="O78" s="2958"/>
      <c r="P78" s="2958"/>
      <c r="Q78" s="4244"/>
      <c r="R78" s="3569"/>
      <c r="S78" s="3275"/>
      <c r="T78" s="3275"/>
      <c r="U78" s="3275"/>
      <c r="V78" s="3557"/>
      <c r="W78" s="2177"/>
      <c r="X78" s="4311"/>
      <c r="Y78" s="5067"/>
      <c r="Z78" s="5067"/>
    </row>
    <row r="79" spans="1:26" s="2235" customFormat="1" ht="14.25" customHeight="1">
      <c r="A79" s="3750"/>
      <c r="B79" s="4819"/>
      <c r="C79" s="5454" t="s">
        <v>2595</v>
      </c>
      <c r="D79" s="5455" t="s">
        <v>3996</v>
      </c>
      <c r="E79" s="5456"/>
      <c r="F79" s="5336"/>
      <c r="G79" s="4908"/>
      <c r="H79" s="5457"/>
      <c r="I79" s="5458"/>
      <c r="J79" s="5457"/>
      <c r="K79" s="5459"/>
      <c r="L79" s="5460"/>
      <c r="M79" s="5461"/>
      <c r="N79" s="5462"/>
      <c r="O79" s="5463"/>
      <c r="P79" s="5463"/>
      <c r="Q79" s="5464"/>
      <c r="R79" s="5465"/>
      <c r="S79" s="5466"/>
      <c r="T79" s="5466"/>
      <c r="U79" s="5466"/>
      <c r="V79" s="5467"/>
      <c r="W79" s="5336"/>
      <c r="X79" s="5468"/>
      <c r="Y79" s="5067"/>
      <c r="Z79" s="5067"/>
    </row>
    <row r="80" spans="1:26" s="2235" customFormat="1" ht="14.25" customHeight="1">
      <c r="A80" s="3750"/>
      <c r="B80" s="4819"/>
      <c r="C80" s="2968" t="s">
        <v>3081</v>
      </c>
      <c r="D80" s="3492">
        <v>17262000</v>
      </c>
      <c r="E80" s="4401"/>
      <c r="F80" s="2177"/>
      <c r="G80" s="1335"/>
      <c r="H80" s="1174"/>
      <c r="I80" s="2953"/>
      <c r="J80" s="2955"/>
      <c r="K80" s="2954"/>
      <c r="L80" s="2956"/>
      <c r="M80" s="2957"/>
      <c r="N80" s="3815"/>
      <c r="O80" s="2958"/>
      <c r="P80" s="2958"/>
      <c r="Q80" s="4244"/>
      <c r="R80" s="3569"/>
      <c r="S80" s="3275"/>
      <c r="T80" s="3275"/>
      <c r="U80" s="3275"/>
      <c r="V80" s="3573"/>
      <c r="W80" s="2177"/>
      <c r="X80" s="4311"/>
      <c r="Y80" s="5067"/>
      <c r="Z80" s="5067"/>
    </row>
    <row r="81" spans="1:26" s="2235" customFormat="1" ht="12.75" customHeight="1" thickBot="1">
      <c r="A81" s="2959"/>
      <c r="B81" s="2959"/>
      <c r="C81" s="2968" t="s">
        <v>3333</v>
      </c>
      <c r="D81" s="3242">
        <v>14884000</v>
      </c>
      <c r="E81" s="4402"/>
      <c r="F81" s="937"/>
      <c r="G81" s="416"/>
      <c r="H81" s="2962"/>
      <c r="I81" s="2961"/>
      <c r="J81" s="2962"/>
      <c r="K81" s="2960"/>
      <c r="L81" s="2960"/>
      <c r="M81" s="2963"/>
      <c r="N81" s="3811"/>
      <c r="O81" s="2964"/>
      <c r="P81" s="2964"/>
      <c r="Q81" s="4245"/>
      <c r="R81" s="3262"/>
      <c r="S81" s="3563"/>
      <c r="T81" s="3563"/>
      <c r="U81" s="3563"/>
      <c r="V81" s="1234"/>
      <c r="W81" s="937"/>
      <c r="X81" s="4312"/>
      <c r="Y81" s="4444"/>
      <c r="Z81" s="4444"/>
    </row>
    <row r="82" spans="1:26" ht="15" customHeight="1" thickBot="1">
      <c r="A82" s="2238">
        <v>28013</v>
      </c>
      <c r="B82" s="478" t="s">
        <v>4166</v>
      </c>
      <c r="C82" s="1558" t="s">
        <v>2036</v>
      </c>
      <c r="D82" s="3225"/>
      <c r="E82" s="1675"/>
      <c r="F82" s="703" t="s">
        <v>229</v>
      </c>
      <c r="G82" s="1123">
        <v>96</v>
      </c>
      <c r="H82" s="1171"/>
      <c r="I82" s="397">
        <f>ROUND(H82*G82/G82,2)</f>
        <v>0</v>
      </c>
      <c r="J82" s="1676" t="s">
        <v>39</v>
      </c>
      <c r="K82" s="285">
        <v>29.03</v>
      </c>
      <c r="L82" s="1677">
        <f>IF(OR(ISBLANK(K82),K82=0,H82=0,ISBLANK(H82)),,ROUND(K82+$L$5,2))</f>
        <v>0</v>
      </c>
      <c r="M82" s="538">
        <f>ROUND(I82*L82,2)</f>
        <v>0</v>
      </c>
      <c r="N82" s="3807">
        <f>ROUND(L82/G82,4)</f>
        <v>0</v>
      </c>
      <c r="O82" s="2557"/>
      <c r="P82" s="2557"/>
      <c r="Q82" s="4236"/>
      <c r="R82" s="931"/>
      <c r="S82" s="301" t="s">
        <v>65</v>
      </c>
      <c r="T82" s="508" t="s">
        <v>65</v>
      </c>
      <c r="U82" s="3265"/>
      <c r="V82" s="2501"/>
      <c r="W82" s="2559" t="s">
        <v>65</v>
      </c>
      <c r="X82" s="4308" t="s">
        <v>65</v>
      </c>
      <c r="Y82" s="4150" t="s">
        <v>65</v>
      </c>
      <c r="Z82" s="4150"/>
    </row>
    <row r="83" spans="1:26" ht="15" customHeight="1">
      <c r="A83" s="1197"/>
      <c r="B83" s="271" t="s">
        <v>292</v>
      </c>
      <c r="C83" s="202" t="s">
        <v>2568</v>
      </c>
      <c r="D83" s="3227">
        <v>29444</v>
      </c>
      <c r="E83" s="1012"/>
      <c r="F83" s="741"/>
      <c r="G83" s="1090"/>
      <c r="H83" s="1174"/>
      <c r="I83" s="463"/>
      <c r="J83" s="624"/>
      <c r="K83" s="1064"/>
      <c r="L83" s="965"/>
      <c r="M83" s="335"/>
      <c r="N83" s="3816"/>
      <c r="O83" s="2747"/>
      <c r="P83" s="2747"/>
      <c r="Q83" s="1817"/>
      <c r="R83" s="2747"/>
      <c r="S83" s="371" t="s">
        <v>65</v>
      </c>
      <c r="T83" s="327" t="s">
        <v>65</v>
      </c>
      <c r="U83" s="3547"/>
      <c r="V83" s="3277"/>
      <c r="W83" s="1079" t="s">
        <v>65</v>
      </c>
      <c r="X83" s="2871" t="s">
        <v>65</v>
      </c>
      <c r="Y83" s="4150" t="s">
        <v>65</v>
      </c>
      <c r="Z83" s="4150"/>
    </row>
    <row r="84" spans="1:26" ht="15" customHeight="1">
      <c r="A84" s="1197"/>
      <c r="B84" s="271" t="s">
        <v>293</v>
      </c>
      <c r="C84" s="202" t="s">
        <v>2569</v>
      </c>
      <c r="D84" s="3227">
        <v>31922</v>
      </c>
      <c r="E84" s="1012"/>
      <c r="F84" s="741"/>
      <c r="G84" s="1090"/>
      <c r="H84" s="1174"/>
      <c r="I84" s="463"/>
      <c r="J84" s="624"/>
      <c r="K84" s="1064"/>
      <c r="L84" s="965"/>
      <c r="M84" s="335"/>
      <c r="N84" s="3816"/>
      <c r="O84" s="2557"/>
      <c r="P84" s="2557"/>
      <c r="Q84" s="4236"/>
      <c r="R84" s="297"/>
      <c r="S84" s="371" t="s">
        <v>65</v>
      </c>
      <c r="T84" s="327" t="s">
        <v>65</v>
      </c>
      <c r="U84" s="3547"/>
      <c r="V84" s="3277"/>
      <c r="W84" s="1079" t="s">
        <v>65</v>
      </c>
      <c r="X84" s="2871" t="s">
        <v>65</v>
      </c>
      <c r="Y84" s="4150" t="s">
        <v>65</v>
      </c>
      <c r="Z84" s="4150"/>
    </row>
    <row r="85" spans="1:26" ht="15" customHeight="1" thickBot="1">
      <c r="A85" s="1046"/>
      <c r="B85" s="1046"/>
      <c r="C85" s="361" t="s">
        <v>2570</v>
      </c>
      <c r="D85" s="3224">
        <v>31888</v>
      </c>
      <c r="E85" s="1520"/>
      <c r="F85" s="716"/>
      <c r="G85" s="1094"/>
      <c r="H85" s="1174"/>
      <c r="I85" s="954"/>
      <c r="J85" s="1654"/>
      <c r="K85" s="1140"/>
      <c r="L85" s="935"/>
      <c r="M85" s="364"/>
      <c r="N85" s="3811"/>
      <c r="O85" s="2787"/>
      <c r="P85" s="2787"/>
      <c r="Q85" s="1485"/>
      <c r="R85" s="976"/>
      <c r="S85" s="769" t="s">
        <v>65</v>
      </c>
      <c r="T85" s="770" t="s">
        <v>65</v>
      </c>
      <c r="U85" s="3546"/>
      <c r="V85" s="2546"/>
      <c r="W85" s="739" t="s">
        <v>65</v>
      </c>
      <c r="X85" s="2872" t="s">
        <v>65</v>
      </c>
      <c r="Y85" s="2878" t="s">
        <v>65</v>
      </c>
      <c r="Z85" s="2878"/>
    </row>
    <row r="86" spans="1:26" ht="15" customHeight="1" thickBot="1">
      <c r="A86" s="1490">
        <v>28014</v>
      </c>
      <c r="B86" s="481" t="s">
        <v>4167</v>
      </c>
      <c r="C86" s="1680" t="s">
        <v>4174</v>
      </c>
      <c r="D86" s="3225"/>
      <c r="E86" s="1609"/>
      <c r="F86" s="1556" t="s">
        <v>229</v>
      </c>
      <c r="G86" s="1209">
        <v>96</v>
      </c>
      <c r="H86" s="1171">
        <v>50</v>
      </c>
      <c r="I86" s="397">
        <f>ROUND(H86*G86/G86,2)</f>
        <v>50</v>
      </c>
      <c r="J86" s="1642" t="s">
        <v>39</v>
      </c>
      <c r="K86" s="241">
        <v>24.96</v>
      </c>
      <c r="L86" s="1037">
        <f>IF(OR(ISBLANK(K86),K86=0,H86=0,ISBLANK(H86)),,ROUND(K86+$L$5,2))</f>
        <v>24.96</v>
      </c>
      <c r="M86" s="538">
        <f>ROUND(I86*L86,2)</f>
        <v>1248</v>
      </c>
      <c r="N86" s="3807">
        <f>ROUND(L86/G86,4)</f>
        <v>0.26</v>
      </c>
      <c r="O86" s="2746"/>
      <c r="P86" s="2746"/>
      <c r="Q86" s="4238"/>
      <c r="R86" s="2786"/>
      <c r="S86" s="301" t="s">
        <v>65</v>
      </c>
      <c r="T86" s="508" t="s">
        <v>65</v>
      </c>
      <c r="U86" s="3265"/>
      <c r="V86" s="2501"/>
      <c r="W86" s="328" t="s">
        <v>65</v>
      </c>
      <c r="X86" s="2873" t="s">
        <v>65</v>
      </c>
      <c r="Y86" s="4150" t="s">
        <v>65</v>
      </c>
      <c r="Z86" s="4150"/>
    </row>
    <row r="87" spans="1:26" ht="15" customHeight="1">
      <c r="A87" s="1197"/>
      <c r="B87" s="271" t="s">
        <v>294</v>
      </c>
      <c r="C87" s="202"/>
      <c r="D87" s="3219"/>
      <c r="E87" s="2861"/>
      <c r="F87" s="741"/>
      <c r="G87" s="1090"/>
      <c r="H87" s="1174"/>
      <c r="I87" s="397"/>
      <c r="J87" s="624"/>
      <c r="K87" s="1064"/>
      <c r="L87" s="965"/>
      <c r="M87" s="335"/>
      <c r="N87" s="3816"/>
      <c r="O87" s="2557"/>
      <c r="P87" s="2557"/>
      <c r="Q87" s="4236"/>
      <c r="R87" s="297"/>
      <c r="S87" s="371" t="s">
        <v>65</v>
      </c>
      <c r="T87" s="327" t="s">
        <v>65</v>
      </c>
      <c r="U87" s="3547"/>
      <c r="V87" s="3277"/>
      <c r="W87" s="1079" t="s">
        <v>65</v>
      </c>
      <c r="X87" s="2871" t="s">
        <v>65</v>
      </c>
      <c r="Y87" s="4150" t="s">
        <v>65</v>
      </c>
      <c r="Z87" s="4150"/>
    </row>
    <row r="88" spans="1:26" ht="15" customHeight="1">
      <c r="A88" s="2171"/>
      <c r="B88" s="268" t="s">
        <v>1187</v>
      </c>
      <c r="C88" s="202" t="s">
        <v>2573</v>
      </c>
      <c r="D88" s="3219" t="s">
        <v>2572</v>
      </c>
      <c r="E88" s="1012"/>
      <c r="F88" s="1678"/>
      <c r="G88" s="1090"/>
      <c r="H88" s="1174"/>
      <c r="I88" s="463"/>
      <c r="J88" s="624"/>
      <c r="K88" s="1064"/>
      <c r="L88" s="965"/>
      <c r="M88" s="335"/>
      <c r="N88" s="3816"/>
      <c r="O88" s="2747"/>
      <c r="P88" s="2747"/>
      <c r="Q88" s="1817"/>
      <c r="R88" s="2747"/>
      <c r="S88" s="371" t="s">
        <v>65</v>
      </c>
      <c r="T88" s="327" t="s">
        <v>65</v>
      </c>
      <c r="U88" s="3547"/>
      <c r="V88" s="3277"/>
      <c r="W88" s="1079" t="s">
        <v>65</v>
      </c>
      <c r="X88" s="2871" t="s">
        <v>65</v>
      </c>
      <c r="Y88" s="4150" t="s">
        <v>65</v>
      </c>
      <c r="Z88" s="4150"/>
    </row>
    <row r="89" spans="1:26" ht="15" customHeight="1">
      <c r="A89" s="1197"/>
      <c r="B89" s="268" t="s">
        <v>1187</v>
      </c>
      <c r="C89" s="202" t="s">
        <v>2580</v>
      </c>
      <c r="D89" s="3219" t="s">
        <v>2579</v>
      </c>
      <c r="E89" s="1012"/>
      <c r="F89" s="1678"/>
      <c r="G89" s="1090"/>
      <c r="H89" s="4164"/>
      <c r="I89" s="463"/>
      <c r="J89" s="624"/>
      <c r="K89" s="1064"/>
      <c r="L89" s="965"/>
      <c r="M89" s="335"/>
      <c r="N89" s="3816"/>
      <c r="O89" s="2557"/>
      <c r="P89" s="2557"/>
      <c r="Q89" s="4236"/>
      <c r="R89" s="297"/>
      <c r="S89" s="371" t="s">
        <v>65</v>
      </c>
      <c r="T89" s="327" t="s">
        <v>65</v>
      </c>
      <c r="U89" s="3547"/>
      <c r="V89" s="3277"/>
      <c r="W89" s="1079" t="s">
        <v>65</v>
      </c>
      <c r="X89" s="2871" t="s">
        <v>65</v>
      </c>
      <c r="Y89" s="4150" t="s">
        <v>65</v>
      </c>
      <c r="Z89" s="4150"/>
    </row>
    <row r="90" spans="1:26" ht="15" customHeight="1">
      <c r="A90" s="1197"/>
      <c r="B90" s="268" t="s">
        <v>1187</v>
      </c>
      <c r="C90" s="202" t="s">
        <v>3485</v>
      </c>
      <c r="D90" s="3219" t="s">
        <v>2578</v>
      </c>
      <c r="E90" s="1012"/>
      <c r="F90" s="1678"/>
      <c r="G90" s="1679"/>
      <c r="H90" s="1174"/>
      <c r="I90" s="463"/>
      <c r="J90" s="624"/>
      <c r="K90" s="1064"/>
      <c r="L90" s="965"/>
      <c r="M90" s="335"/>
      <c r="N90" s="3816"/>
      <c r="O90" s="2747"/>
      <c r="P90" s="2747"/>
      <c r="Q90" s="1817"/>
      <c r="R90" s="2747"/>
      <c r="S90" s="371" t="s">
        <v>65</v>
      </c>
      <c r="T90" s="327" t="s">
        <v>65</v>
      </c>
      <c r="U90" s="3547"/>
      <c r="V90" s="3277"/>
      <c r="W90" s="1079" t="s">
        <v>65</v>
      </c>
      <c r="X90" s="2871" t="s">
        <v>65</v>
      </c>
      <c r="Y90" s="4150" t="s">
        <v>65</v>
      </c>
      <c r="Z90" s="4150"/>
    </row>
    <row r="91" spans="1:26" s="27" customFormat="1" ht="15" customHeight="1" thickBot="1">
      <c r="A91" s="416"/>
      <c r="B91" s="416"/>
      <c r="C91" s="361"/>
      <c r="D91" s="3243"/>
      <c r="E91" s="389"/>
      <c r="F91" s="1664"/>
      <c r="G91" s="1102"/>
      <c r="H91" s="1187"/>
      <c r="I91" s="1103"/>
      <c r="J91" s="1640"/>
      <c r="K91" s="363"/>
      <c r="L91" s="417"/>
      <c r="M91" s="630"/>
      <c r="N91" s="3877"/>
      <c r="O91" s="2737"/>
      <c r="P91" s="2737"/>
      <c r="Q91" s="4239"/>
      <c r="R91" s="2688"/>
      <c r="S91" s="769" t="s">
        <v>65</v>
      </c>
      <c r="T91" s="770" t="s">
        <v>65</v>
      </c>
      <c r="U91" s="3546"/>
      <c r="V91" s="2546"/>
      <c r="W91" s="739" t="s">
        <v>65</v>
      </c>
      <c r="X91" s="2872" t="s">
        <v>65</v>
      </c>
      <c r="Y91" s="2878" t="s">
        <v>65</v>
      </c>
      <c r="Z91" s="2878"/>
    </row>
    <row r="92" spans="1:26" ht="15" customHeight="1" thickBot="1">
      <c r="A92" s="2226">
        <v>28015</v>
      </c>
      <c r="B92" s="1810" t="s">
        <v>4168</v>
      </c>
      <c r="C92" s="1680" t="s">
        <v>4174</v>
      </c>
      <c r="D92" s="4227"/>
      <c r="E92" s="1675"/>
      <c r="F92" s="870" t="s">
        <v>229</v>
      </c>
      <c r="G92" s="1365">
        <v>96</v>
      </c>
      <c r="H92" s="1171"/>
      <c r="I92" s="262">
        <f>ROUND(H92*G92/G92,2)</f>
        <v>0</v>
      </c>
      <c r="J92" s="1666" t="s">
        <v>39</v>
      </c>
      <c r="K92" s="368">
        <v>24.96</v>
      </c>
      <c r="L92" s="1299">
        <f>IF(OR(ISBLANK(K92),K92=0,H92=0,ISBLANK(H92)),,ROUND(K92+$L$5,2))</f>
        <v>0</v>
      </c>
      <c r="M92" s="515">
        <f>ROUND(I92*L92,2)</f>
        <v>0</v>
      </c>
      <c r="N92" s="3865">
        <f>ROUND(L92/G92,4)</f>
        <v>0</v>
      </c>
      <c r="O92" s="2786"/>
      <c r="P92" s="2786"/>
      <c r="Q92" s="4246"/>
      <c r="R92" s="2786"/>
      <c r="S92" s="301" t="s">
        <v>65</v>
      </c>
      <c r="T92" s="508" t="s">
        <v>65</v>
      </c>
      <c r="U92" s="3265"/>
      <c r="V92" s="2501"/>
      <c r="W92" s="328" t="s">
        <v>65</v>
      </c>
      <c r="X92" s="2873" t="s">
        <v>65</v>
      </c>
      <c r="Y92" s="4150" t="s">
        <v>65</v>
      </c>
      <c r="Z92" s="4150"/>
    </row>
    <row r="93" spans="1:26" ht="15" customHeight="1">
      <c r="A93" s="1197"/>
      <c r="B93" s="271" t="s">
        <v>294</v>
      </c>
      <c r="C93" s="202" t="s">
        <v>2575</v>
      </c>
      <c r="D93" s="4299" t="s">
        <v>2574</v>
      </c>
      <c r="E93" s="1012"/>
      <c r="F93" s="741"/>
      <c r="G93" s="1090"/>
      <c r="H93" s="1174"/>
      <c r="I93" s="463"/>
      <c r="J93" s="624"/>
      <c r="K93" s="1375"/>
      <c r="L93" s="965"/>
      <c r="M93" s="335"/>
      <c r="N93" s="3816"/>
      <c r="O93" s="2557"/>
      <c r="P93" s="2557"/>
      <c r="Q93" s="4236"/>
      <c r="R93" s="297"/>
      <c r="S93" s="371" t="s">
        <v>65</v>
      </c>
      <c r="T93" s="327" t="s">
        <v>65</v>
      </c>
      <c r="U93" s="3547"/>
      <c r="V93" s="3277"/>
      <c r="W93" s="1079" t="s">
        <v>65</v>
      </c>
      <c r="X93" s="2871" t="s">
        <v>65</v>
      </c>
      <c r="Y93" s="4150" t="s">
        <v>65</v>
      </c>
      <c r="Z93" s="4150"/>
    </row>
    <row r="94" spans="1:26" ht="15" customHeight="1">
      <c r="A94" s="2017"/>
      <c r="B94" s="914"/>
      <c r="C94" s="1119" t="s">
        <v>2576</v>
      </c>
      <c r="D94" s="4299" t="s">
        <v>2577</v>
      </c>
      <c r="E94" s="1012"/>
      <c r="F94" s="1681"/>
      <c r="G94" s="1091"/>
      <c r="H94" s="1577"/>
      <c r="I94" s="479"/>
      <c r="J94" s="1417"/>
      <c r="K94" s="1309"/>
      <c r="L94" s="960"/>
      <c r="M94" s="511"/>
      <c r="N94" s="4272"/>
      <c r="O94" s="2746"/>
      <c r="P94" s="2746"/>
      <c r="Q94" s="4238"/>
      <c r="R94" s="2747"/>
      <c r="S94" s="371" t="s">
        <v>65</v>
      </c>
      <c r="T94" s="327" t="s">
        <v>65</v>
      </c>
      <c r="U94" s="3547"/>
      <c r="V94" s="3277"/>
      <c r="W94" s="1079" t="s">
        <v>65</v>
      </c>
      <c r="X94" s="2871" t="s">
        <v>65</v>
      </c>
      <c r="Y94" s="4150" t="s">
        <v>65</v>
      </c>
      <c r="Z94" s="4150"/>
    </row>
    <row r="95" spans="1:26" ht="15" customHeight="1">
      <c r="A95" s="1197"/>
      <c r="B95" s="268"/>
      <c r="C95" s="202" t="s">
        <v>3486</v>
      </c>
      <c r="D95" s="4299" t="s">
        <v>2571</v>
      </c>
      <c r="E95" s="1012"/>
      <c r="F95" s="741"/>
      <c r="G95" s="1090"/>
      <c r="H95" s="1577"/>
      <c r="I95" s="274"/>
      <c r="J95" s="624"/>
      <c r="K95" s="1375"/>
      <c r="L95" s="1376"/>
      <c r="M95" s="335"/>
      <c r="N95" s="3816"/>
      <c r="O95" s="2557"/>
      <c r="P95" s="2557"/>
      <c r="Q95" s="4236"/>
      <c r="R95" s="297"/>
      <c r="S95" s="371" t="s">
        <v>65</v>
      </c>
      <c r="T95" s="327" t="s">
        <v>65</v>
      </c>
      <c r="U95" s="3547"/>
      <c r="V95" s="3277"/>
      <c r="W95" s="1079" t="s">
        <v>65</v>
      </c>
      <c r="X95" s="2871" t="s">
        <v>65</v>
      </c>
      <c r="Y95" s="4150" t="s">
        <v>65</v>
      </c>
      <c r="Z95" s="4150"/>
    </row>
    <row r="96" spans="1:26" ht="15" customHeight="1" thickBot="1">
      <c r="A96" s="3304"/>
      <c r="B96" s="5654"/>
      <c r="C96" s="3391"/>
      <c r="D96" s="5658"/>
      <c r="E96" s="2843"/>
      <c r="F96" s="716"/>
      <c r="G96" s="1094"/>
      <c r="H96" s="1246"/>
      <c r="I96" s="536"/>
      <c r="J96" s="1654"/>
      <c r="K96" s="1148"/>
      <c r="L96" s="1383"/>
      <c r="M96" s="364"/>
      <c r="N96" s="3811"/>
      <c r="O96" s="2747"/>
      <c r="P96" s="2747"/>
      <c r="Q96" s="1817"/>
      <c r="R96" s="2693"/>
      <c r="S96" s="4081"/>
      <c r="T96" s="327"/>
      <c r="U96" s="3547"/>
      <c r="V96" s="3277"/>
      <c r="W96" s="3400"/>
      <c r="X96" s="4316"/>
      <c r="Y96" s="4150"/>
      <c r="Z96" s="4150"/>
    </row>
    <row r="97" spans="1:26" ht="15" customHeight="1" thickBot="1">
      <c r="A97" s="2226">
        <v>28016</v>
      </c>
      <c r="B97" s="1810" t="s">
        <v>4172</v>
      </c>
      <c r="C97" s="1680" t="s">
        <v>4174</v>
      </c>
      <c r="D97" s="4299"/>
      <c r="E97" s="4078"/>
      <c r="F97" s="5656" t="s">
        <v>4170</v>
      </c>
      <c r="G97" s="5657">
        <v>60</v>
      </c>
      <c r="H97" s="1171"/>
      <c r="I97" s="2437">
        <f>ROUND(H97*G97/G97,2)</f>
        <v>0</v>
      </c>
      <c r="J97" s="2314" t="s">
        <v>39</v>
      </c>
      <c r="K97" s="1792">
        <v>28.2</v>
      </c>
      <c r="L97" s="1590">
        <f>IF(OR(ISBLANK(K97),K97=0,H97=0,ISBLANK(H97)),,ROUND(K97+$L$5,2))</f>
        <v>0</v>
      </c>
      <c r="M97" s="4009">
        <f>ROUND(I97*L97,2)</f>
        <v>0</v>
      </c>
      <c r="N97" s="3807">
        <f>ROUND(L97/G97,4)</f>
        <v>0</v>
      </c>
      <c r="O97" s="2747"/>
      <c r="P97" s="2747"/>
      <c r="Q97" s="1817"/>
      <c r="R97" s="2693"/>
      <c r="S97" s="4081"/>
      <c r="T97" s="327"/>
      <c r="U97" s="3547"/>
      <c r="V97" s="3277"/>
      <c r="W97" s="3400"/>
      <c r="X97" s="4316"/>
      <c r="Y97" s="4150"/>
      <c r="Z97" s="4150"/>
    </row>
    <row r="98" spans="1:26" ht="15" customHeight="1">
      <c r="A98" s="3304"/>
      <c r="B98" s="5654"/>
      <c r="C98" s="3391" t="s">
        <v>4171</v>
      </c>
      <c r="D98" s="4299">
        <v>3800024185</v>
      </c>
      <c r="E98" s="3532"/>
      <c r="F98" s="3310"/>
      <c r="G98" s="3515"/>
      <c r="H98" s="1577"/>
      <c r="I98" s="3378"/>
      <c r="J98" s="3605"/>
      <c r="K98" s="3536"/>
      <c r="L98" s="5655"/>
      <c r="M98" s="3409"/>
      <c r="N98" s="3814"/>
      <c r="O98" s="2747"/>
      <c r="P98" s="2747"/>
      <c r="Q98" s="1817"/>
      <c r="R98" s="2693"/>
      <c r="S98" s="4081"/>
      <c r="T98" s="327"/>
      <c r="U98" s="3547"/>
      <c r="V98" s="3277"/>
      <c r="W98" s="3400"/>
      <c r="X98" s="4316"/>
      <c r="Y98" s="4150"/>
      <c r="Z98" s="4150"/>
    </row>
    <row r="99" spans="1:26" ht="15" customHeight="1">
      <c r="A99" s="1197"/>
      <c r="B99" s="268"/>
      <c r="C99" s="202" t="s">
        <v>4173</v>
      </c>
      <c r="D99" s="4299" t="s">
        <v>4176</v>
      </c>
      <c r="E99" s="5528"/>
      <c r="F99" s="1678"/>
      <c r="G99" s="1090"/>
      <c r="H99" s="1577"/>
      <c r="I99" s="274"/>
      <c r="J99" s="624"/>
      <c r="K99" s="1375"/>
      <c r="L99" s="1376"/>
      <c r="M99" s="335"/>
      <c r="N99" s="3816"/>
      <c r="O99" s="2747"/>
      <c r="P99" s="2747"/>
      <c r="Q99" s="1817"/>
      <c r="R99" s="2747"/>
      <c r="S99" s="371" t="s">
        <v>65</v>
      </c>
      <c r="T99" s="327" t="s">
        <v>65</v>
      </c>
      <c r="U99" s="3547"/>
      <c r="V99" s="3277"/>
      <c r="W99" s="1079" t="s">
        <v>65</v>
      </c>
      <c r="X99" s="2871" t="s">
        <v>65</v>
      </c>
      <c r="Y99" s="4150" t="s">
        <v>65</v>
      </c>
      <c r="Z99" s="4150"/>
    </row>
    <row r="100" spans="1:26" ht="15" customHeight="1">
      <c r="A100" s="1335"/>
      <c r="B100" s="271"/>
      <c r="C100" s="446" t="s">
        <v>4175</v>
      </c>
      <c r="D100" s="4299" t="s">
        <v>4177</v>
      </c>
      <c r="E100" s="5528"/>
      <c r="F100" s="741"/>
      <c r="G100" s="1090"/>
      <c r="H100" s="1577"/>
      <c r="I100" s="274"/>
      <c r="J100" s="624"/>
      <c r="K100" s="1375"/>
      <c r="L100" s="1376"/>
      <c r="M100" s="335"/>
      <c r="N100" s="3816"/>
      <c r="O100" s="2557"/>
      <c r="P100" s="2557"/>
      <c r="Q100" s="2594"/>
      <c r="R100" s="2693"/>
      <c r="S100" s="371" t="s">
        <v>65</v>
      </c>
      <c r="T100" s="327" t="s">
        <v>65</v>
      </c>
      <c r="U100" s="3547"/>
      <c r="V100" s="3277"/>
      <c r="W100" s="1079" t="s">
        <v>65</v>
      </c>
      <c r="X100" s="2871" t="s">
        <v>65</v>
      </c>
      <c r="Y100" s="4150" t="s">
        <v>65</v>
      </c>
      <c r="Z100" s="4150"/>
    </row>
    <row r="101" spans="1:26" ht="15" customHeight="1" thickBot="1">
      <c r="A101" s="416"/>
      <c r="B101" s="416"/>
      <c r="C101" s="536"/>
      <c r="D101" s="3243"/>
      <c r="E101" s="1054"/>
      <c r="F101" s="716"/>
      <c r="G101" s="1094"/>
      <c r="H101" s="1246"/>
      <c r="I101" s="536"/>
      <c r="J101" s="1654"/>
      <c r="K101" s="1148"/>
      <c r="L101" s="1383"/>
      <c r="M101" s="364"/>
      <c r="N101" s="3811"/>
      <c r="O101" s="2787"/>
      <c r="P101" s="2787"/>
      <c r="Q101" s="1485"/>
      <c r="R101" s="3256"/>
      <c r="S101" s="1764" t="s">
        <v>65</v>
      </c>
      <c r="T101" s="770" t="s">
        <v>65</v>
      </c>
      <c r="U101" s="3546"/>
      <c r="V101" s="2546"/>
      <c r="W101" s="1353" t="s">
        <v>65</v>
      </c>
      <c r="X101" s="4313" t="s">
        <v>65</v>
      </c>
      <c r="Y101" s="4314" t="s">
        <v>65</v>
      </c>
      <c r="Z101" s="4314"/>
    </row>
    <row r="102" spans="1:26" ht="15" customHeight="1" thickBot="1">
      <c r="A102" s="2218">
        <v>28017</v>
      </c>
      <c r="B102" s="481" t="s">
        <v>4169</v>
      </c>
      <c r="C102" s="1662" t="s">
        <v>1171</v>
      </c>
      <c r="D102" s="4227"/>
      <c r="E102" s="398"/>
      <c r="F102" s="1556" t="s">
        <v>229</v>
      </c>
      <c r="G102" s="1209">
        <v>96</v>
      </c>
      <c r="H102" s="1010"/>
      <c r="I102" s="397">
        <f>ROUND(H102*G102/G102,2)</f>
        <v>0</v>
      </c>
      <c r="J102" s="1642" t="s">
        <v>39</v>
      </c>
      <c r="K102" s="241">
        <v>26.52</v>
      </c>
      <c r="L102" s="1037">
        <f>IF(OR(ISBLANK(K102),K102=0,H102=0,ISBLANK(H102)),,ROUND(K102+$L$5,2))</f>
        <v>0</v>
      </c>
      <c r="M102" s="538">
        <f>ROUND(I102*L102,2)</f>
        <v>0</v>
      </c>
      <c r="N102" s="3807">
        <f>ROUND(L102/G102,4)</f>
        <v>0</v>
      </c>
      <c r="O102" s="2746"/>
      <c r="P102" s="2746"/>
      <c r="Q102" s="4238"/>
      <c r="R102" s="2786"/>
      <c r="S102" s="301" t="s">
        <v>65</v>
      </c>
      <c r="T102" s="508" t="s">
        <v>65</v>
      </c>
      <c r="U102" s="3265"/>
      <c r="V102" s="2501"/>
      <c r="W102" s="328" t="s">
        <v>65</v>
      </c>
      <c r="X102" s="2873" t="s">
        <v>65</v>
      </c>
      <c r="Y102" s="4150" t="s">
        <v>65</v>
      </c>
      <c r="Z102" s="4150"/>
    </row>
    <row r="103" spans="1:26" ht="15" customHeight="1">
      <c r="A103" s="275"/>
      <c r="B103" s="1033" t="s">
        <v>295</v>
      </c>
      <c r="C103" s="202" t="s">
        <v>2581</v>
      </c>
      <c r="D103" s="3244">
        <v>3915</v>
      </c>
      <c r="E103" s="1012"/>
      <c r="F103" s="741" t="s">
        <v>296</v>
      </c>
      <c r="G103" s="1090">
        <v>96</v>
      </c>
      <c r="H103" s="1174"/>
      <c r="I103" s="463"/>
      <c r="J103" s="624"/>
      <c r="K103" s="1064"/>
      <c r="L103" s="965"/>
      <c r="M103" s="335"/>
      <c r="N103" s="3816"/>
      <c r="O103" s="2557"/>
      <c r="P103" s="2557"/>
      <c r="Q103" s="4236"/>
      <c r="R103" s="233"/>
      <c r="S103" s="371" t="s">
        <v>65</v>
      </c>
      <c r="T103" s="327" t="s">
        <v>65</v>
      </c>
      <c r="U103" s="3547"/>
      <c r="V103" s="3277"/>
      <c r="W103" s="634" t="s">
        <v>65</v>
      </c>
      <c r="X103" s="4288" t="s">
        <v>65</v>
      </c>
      <c r="Y103" s="4150" t="s">
        <v>65</v>
      </c>
      <c r="Z103" s="4150"/>
    </row>
    <row r="104" spans="1:26" ht="15" customHeight="1">
      <c r="A104" s="1197"/>
      <c r="B104" s="271" t="s">
        <v>291</v>
      </c>
      <c r="C104" s="202" t="s">
        <v>2582</v>
      </c>
      <c r="D104" s="3244">
        <v>27597</v>
      </c>
      <c r="E104" s="1012"/>
      <c r="F104" s="1655" t="s">
        <v>296</v>
      </c>
      <c r="G104" s="1090">
        <v>96</v>
      </c>
      <c r="H104" s="1174"/>
      <c r="I104" s="463"/>
      <c r="J104" s="624"/>
      <c r="K104" s="1064"/>
      <c r="L104" s="965"/>
      <c r="M104" s="335"/>
      <c r="N104" s="3816"/>
      <c r="O104" s="878"/>
      <c r="P104" s="878"/>
      <c r="Q104" s="4237"/>
      <c r="R104" s="1045"/>
      <c r="S104" s="371" t="s">
        <v>65</v>
      </c>
      <c r="T104" s="327" t="s">
        <v>65</v>
      </c>
      <c r="U104" s="3547"/>
      <c r="V104" s="3277"/>
      <c r="W104" s="1079" t="s">
        <v>65</v>
      </c>
      <c r="X104" s="2871" t="s">
        <v>65</v>
      </c>
      <c r="Y104" s="4150" t="s">
        <v>65</v>
      </c>
      <c r="Z104" s="4150"/>
    </row>
    <row r="105" spans="1:26" ht="15" customHeight="1">
      <c r="A105" s="1197"/>
      <c r="B105" s="217"/>
      <c r="C105" s="202" t="s">
        <v>2583</v>
      </c>
      <c r="D105" s="3244">
        <v>27596</v>
      </c>
      <c r="E105" s="1012"/>
      <c r="F105" s="741" t="s">
        <v>296</v>
      </c>
      <c r="G105" s="1090">
        <v>96</v>
      </c>
      <c r="H105" s="1174"/>
      <c r="I105" s="463"/>
      <c r="J105" s="624"/>
      <c r="K105" s="1064"/>
      <c r="L105" s="965"/>
      <c r="M105" s="335"/>
      <c r="N105" s="3816"/>
      <c r="O105" s="2747"/>
      <c r="P105" s="2747"/>
      <c r="Q105" s="1817"/>
      <c r="R105" s="3255"/>
      <c r="S105" s="371" t="s">
        <v>65</v>
      </c>
      <c r="T105" s="327" t="s">
        <v>65</v>
      </c>
      <c r="U105" s="3547"/>
      <c r="V105" s="3277"/>
      <c r="W105" s="1079" t="s">
        <v>65</v>
      </c>
      <c r="X105" s="2871" t="s">
        <v>65</v>
      </c>
      <c r="Y105" s="4150" t="s">
        <v>65</v>
      </c>
      <c r="Z105" s="4150"/>
    </row>
    <row r="106" spans="1:26" ht="15" customHeight="1">
      <c r="A106" s="2160"/>
      <c r="B106" s="215"/>
      <c r="C106" s="202" t="s">
        <v>3450</v>
      </c>
      <c r="D106" s="3244">
        <v>4515</v>
      </c>
      <c r="E106" s="1012"/>
      <c r="F106" s="741" t="s">
        <v>296</v>
      </c>
      <c r="G106" s="1090">
        <v>96</v>
      </c>
      <c r="H106" s="1174"/>
      <c r="I106" s="463"/>
      <c r="J106" s="624"/>
      <c r="K106" s="1064"/>
      <c r="L106" s="965"/>
      <c r="M106" s="335"/>
      <c r="N106" s="3816"/>
      <c r="O106" s="2557"/>
      <c r="P106" s="2557"/>
      <c r="Q106" s="4236"/>
      <c r="R106" s="233"/>
      <c r="S106" s="371" t="s">
        <v>65</v>
      </c>
      <c r="T106" s="327" t="s">
        <v>65</v>
      </c>
      <c r="U106" s="3547"/>
      <c r="V106" s="3558"/>
      <c r="W106" s="634" t="s">
        <v>65</v>
      </c>
      <c r="X106" s="4288" t="s">
        <v>65</v>
      </c>
      <c r="Y106" s="4150" t="s">
        <v>65</v>
      </c>
      <c r="Z106" s="4150"/>
    </row>
    <row r="107" spans="1:26" ht="15" customHeight="1">
      <c r="A107" s="1197"/>
      <c r="B107" s="271"/>
      <c r="C107" s="5529" t="s">
        <v>2585</v>
      </c>
      <c r="D107" s="4397" t="s">
        <v>2584</v>
      </c>
      <c r="E107" s="1012"/>
      <c r="F107" s="741" t="s">
        <v>269</v>
      </c>
      <c r="G107" s="1090">
        <v>96</v>
      </c>
      <c r="H107" s="1174"/>
      <c r="I107" s="463"/>
      <c r="J107" s="624"/>
      <c r="K107" s="1064"/>
      <c r="L107" s="965"/>
      <c r="M107" s="335"/>
      <c r="N107" s="3816"/>
      <c r="O107" s="878"/>
      <c r="P107" s="878"/>
      <c r="Q107" s="4237"/>
      <c r="R107" s="742"/>
      <c r="S107" s="301" t="s">
        <v>65</v>
      </c>
      <c r="T107" s="3547" t="s">
        <v>65</v>
      </c>
      <c r="U107" s="3214"/>
      <c r="V107" s="3273"/>
      <c r="W107" s="3255" t="s">
        <v>65</v>
      </c>
      <c r="X107" s="2871" t="s">
        <v>65</v>
      </c>
      <c r="Y107" s="4150" t="s">
        <v>65</v>
      </c>
      <c r="Z107" s="4150"/>
    </row>
    <row r="108" spans="1:26" ht="15" customHeight="1">
      <c r="A108" s="1197"/>
      <c r="B108" s="268" t="s">
        <v>1187</v>
      </c>
      <c r="C108" s="5529" t="s">
        <v>2586</v>
      </c>
      <c r="D108" s="4397">
        <v>27164</v>
      </c>
      <c r="E108" s="1012"/>
      <c r="F108" s="1655" t="s">
        <v>296</v>
      </c>
      <c r="G108" s="1090">
        <v>96</v>
      </c>
      <c r="H108" s="1811"/>
      <c r="I108" s="1812"/>
      <c r="J108" s="624"/>
      <c r="K108" s="1064"/>
      <c r="L108" s="965"/>
      <c r="M108" s="335"/>
      <c r="N108" s="3816"/>
      <c r="O108" s="2747"/>
      <c r="P108" s="2747"/>
      <c r="Q108" s="1817"/>
      <c r="R108" s="2747"/>
      <c r="S108" s="301" t="s">
        <v>65</v>
      </c>
      <c r="T108" s="3547" t="s">
        <v>65</v>
      </c>
      <c r="U108" s="3214"/>
      <c r="V108" s="3273"/>
      <c r="W108" s="3255" t="s">
        <v>65</v>
      </c>
      <c r="X108" s="2871" t="s">
        <v>65</v>
      </c>
      <c r="Y108" s="4150" t="s">
        <v>65</v>
      </c>
      <c r="Z108" s="4150"/>
    </row>
    <row r="109" spans="1:26" ht="15" customHeight="1">
      <c r="A109" s="1335"/>
      <c r="B109" s="271"/>
      <c r="C109" s="446" t="s">
        <v>65</v>
      </c>
      <c r="D109" s="3244"/>
      <c r="E109" s="1567"/>
      <c r="F109" s="1655" t="s">
        <v>65</v>
      </c>
      <c r="G109" s="1090" t="s">
        <v>65</v>
      </c>
      <c r="H109" s="1174"/>
      <c r="I109" s="463"/>
      <c r="J109" s="624"/>
      <c r="K109" s="1064"/>
      <c r="L109" s="965"/>
      <c r="M109" s="335"/>
      <c r="N109" s="3816"/>
      <c r="O109" s="2557"/>
      <c r="P109" s="2557"/>
      <c r="Q109" s="4236"/>
      <c r="R109" s="297"/>
      <c r="S109" s="301" t="s">
        <v>65</v>
      </c>
      <c r="T109" s="3547" t="s">
        <v>65</v>
      </c>
      <c r="U109" s="3214"/>
      <c r="V109" s="3273"/>
      <c r="W109" s="3255" t="s">
        <v>65</v>
      </c>
      <c r="X109" s="2871" t="s">
        <v>65</v>
      </c>
      <c r="Y109" s="4150" t="s">
        <v>65</v>
      </c>
      <c r="Z109" s="4150"/>
    </row>
    <row r="110" spans="1:26" ht="15" customHeight="1" thickBot="1">
      <c r="A110" s="416"/>
      <c r="B110" s="416"/>
      <c r="C110" s="361"/>
      <c r="D110" s="3243"/>
      <c r="E110" s="389"/>
      <c r="F110" s="1664"/>
      <c r="G110" s="1094"/>
      <c r="H110" s="1192"/>
      <c r="I110" s="536"/>
      <c r="J110" s="1654"/>
      <c r="K110" s="1140"/>
      <c r="L110" s="1122"/>
      <c r="M110" s="364"/>
      <c r="N110" s="3811"/>
      <c r="O110" s="2787"/>
      <c r="P110" s="2787"/>
      <c r="Q110" s="1485"/>
      <c r="R110" s="3256"/>
      <c r="S110" s="1764" t="s">
        <v>65</v>
      </c>
      <c r="T110" s="770" t="s">
        <v>65</v>
      </c>
      <c r="U110" s="3546"/>
      <c r="V110" s="2546"/>
      <c r="W110" s="1353" t="s">
        <v>65</v>
      </c>
      <c r="X110" s="4313" t="s">
        <v>65</v>
      </c>
      <c r="Y110" s="4314" t="s">
        <v>65</v>
      </c>
      <c r="Z110" s="4314"/>
    </row>
    <row r="111" spans="1:26" ht="15" customHeight="1" thickBot="1">
      <c r="A111" s="2213">
        <v>28018</v>
      </c>
      <c r="B111" s="478" t="s">
        <v>2034</v>
      </c>
      <c r="C111" s="420" t="s">
        <v>4174</v>
      </c>
      <c r="D111" s="32"/>
      <c r="E111" s="1554"/>
      <c r="F111" s="420" t="s">
        <v>104</v>
      </c>
      <c r="G111" s="1398">
        <v>96</v>
      </c>
      <c r="H111" s="1010">
        <v>100</v>
      </c>
      <c r="I111" s="262">
        <f>ROUND(H111*G111/G111,2)</f>
        <v>100</v>
      </c>
      <c r="J111" s="947" t="s">
        <v>39</v>
      </c>
      <c r="K111" s="368">
        <v>24.96</v>
      </c>
      <c r="L111" s="1299">
        <f>IF(OR(ISBLANK(K111),K111=0,H111=0,ISBLANK(H111)),,ROUND(K111+$L$5,2))</f>
        <v>24.96</v>
      </c>
      <c r="M111" s="515">
        <f>ROUND(I111*L111,2)</f>
        <v>2496</v>
      </c>
      <c r="N111" s="3865">
        <f>ROUND(L111/G111,4)</f>
        <v>0.26</v>
      </c>
      <c r="O111" s="2557"/>
      <c r="P111" s="2557"/>
      <c r="Q111" s="4236"/>
      <c r="R111" s="931"/>
      <c r="S111" s="301" t="s">
        <v>65</v>
      </c>
      <c r="T111" s="508" t="s">
        <v>65</v>
      </c>
      <c r="U111" s="3214"/>
      <c r="V111" s="2501"/>
      <c r="W111" s="328" t="s">
        <v>65</v>
      </c>
      <c r="X111" s="2873" t="s">
        <v>65</v>
      </c>
      <c r="Y111" s="4150" t="s">
        <v>65</v>
      </c>
      <c r="Z111" s="4150"/>
    </row>
    <row r="112" spans="1:26" ht="15" customHeight="1">
      <c r="A112" s="1302"/>
      <c r="B112" s="217" t="s">
        <v>725</v>
      </c>
      <c r="C112" s="1682" t="s">
        <v>2587</v>
      </c>
      <c r="D112" s="3244" t="s">
        <v>2588</v>
      </c>
      <c r="E112" s="1765"/>
      <c r="F112" s="1541" t="s">
        <v>65</v>
      </c>
      <c r="G112" s="1090"/>
      <c r="H112" s="1683"/>
      <c r="I112" s="331"/>
      <c r="J112" s="1684"/>
      <c r="K112" s="1404"/>
      <c r="L112" s="1405"/>
      <c r="M112" s="464"/>
      <c r="N112" s="4273"/>
      <c r="O112" s="2691"/>
      <c r="P112" s="2691"/>
      <c r="Q112" s="4247"/>
      <c r="R112" s="233"/>
      <c r="S112" s="301" t="s">
        <v>65</v>
      </c>
      <c r="T112" s="3547" t="s">
        <v>65</v>
      </c>
      <c r="U112" s="3214"/>
      <c r="V112" s="3273"/>
      <c r="W112" s="3257" t="s">
        <v>65</v>
      </c>
      <c r="X112" s="2873" t="s">
        <v>65</v>
      </c>
      <c r="Y112" s="4150" t="s">
        <v>65</v>
      </c>
      <c r="Z112" s="4150"/>
    </row>
    <row r="113" spans="1:26" ht="15" customHeight="1">
      <c r="A113" s="1197"/>
      <c r="B113" s="217" t="s">
        <v>2035</v>
      </c>
      <c r="C113" s="2326" t="s">
        <v>2559</v>
      </c>
      <c r="D113" s="3244" t="s">
        <v>2589</v>
      </c>
      <c r="E113" s="1765"/>
      <c r="F113" s="274"/>
      <c r="G113" s="1090"/>
      <c r="H113" s="1683"/>
      <c r="I113" s="331"/>
      <c r="J113" s="1684"/>
      <c r="K113" s="1404"/>
      <c r="L113" s="1405"/>
      <c r="M113" s="464"/>
      <c r="N113" s="4273"/>
      <c r="O113" s="2692"/>
      <c r="P113" s="2692"/>
      <c r="Q113" s="4248"/>
      <c r="R113" s="1045"/>
      <c r="S113" s="301" t="s">
        <v>65</v>
      </c>
      <c r="T113" s="3547" t="s">
        <v>65</v>
      </c>
      <c r="U113" s="3214"/>
      <c r="V113" s="3273"/>
      <c r="W113" s="3255" t="s">
        <v>65</v>
      </c>
      <c r="X113" s="2871" t="s">
        <v>65</v>
      </c>
      <c r="Y113" s="4150" t="s">
        <v>65</v>
      </c>
      <c r="Z113" s="4150"/>
    </row>
    <row r="114" spans="1:26" ht="15" customHeight="1">
      <c r="A114" s="2158"/>
      <c r="B114" s="1540" t="s">
        <v>1710</v>
      </c>
      <c r="C114" s="2326" t="s">
        <v>2590</v>
      </c>
      <c r="D114" s="3244" t="s">
        <v>2591</v>
      </c>
      <c r="E114" s="1765"/>
      <c r="F114" s="274"/>
      <c r="G114" s="1090"/>
      <c r="H114" s="1683"/>
      <c r="I114" s="331"/>
      <c r="J114" s="1684"/>
      <c r="K114" s="1404"/>
      <c r="L114" s="1405"/>
      <c r="M114" s="464"/>
      <c r="N114" s="4273"/>
      <c r="O114" s="3260"/>
      <c r="P114" s="3260"/>
      <c r="Q114" s="4249"/>
      <c r="R114" s="3255"/>
      <c r="S114" s="301" t="s">
        <v>65</v>
      </c>
      <c r="T114" s="3547" t="s">
        <v>65</v>
      </c>
      <c r="U114" s="3214"/>
      <c r="V114" s="3273"/>
      <c r="W114" s="3255" t="s">
        <v>65</v>
      </c>
      <c r="X114" s="2871" t="s">
        <v>65</v>
      </c>
      <c r="Y114" s="4150" t="s">
        <v>65</v>
      </c>
      <c r="Z114" s="4150"/>
    </row>
    <row r="115" spans="1:26" ht="15" customHeight="1" thickBot="1">
      <c r="A115" s="1746"/>
      <c r="B115" s="388"/>
      <c r="C115" s="536" t="s">
        <v>65</v>
      </c>
      <c r="D115" s="3243"/>
      <c r="E115" s="1766"/>
      <c r="F115" s="536"/>
      <c r="G115" s="1094"/>
      <c r="H115" s="1685"/>
      <c r="I115" s="1686"/>
      <c r="J115" s="1687"/>
      <c r="K115" s="1409"/>
      <c r="L115" s="1410"/>
      <c r="M115" s="738"/>
      <c r="N115" s="4274"/>
      <c r="O115" s="3261"/>
      <c r="P115" s="3261"/>
      <c r="Q115" s="4250"/>
      <c r="R115" s="3256"/>
      <c r="S115" s="1764"/>
      <c r="T115" s="2597"/>
      <c r="U115" s="3546"/>
      <c r="V115" s="2546"/>
      <c r="W115" s="1353" t="s">
        <v>65</v>
      </c>
      <c r="X115" s="4313" t="s">
        <v>65</v>
      </c>
      <c r="Y115" s="4314" t="s">
        <v>65</v>
      </c>
      <c r="Z115" s="2878"/>
    </row>
    <row r="116" spans="1:26" ht="15" customHeight="1" thickBot="1">
      <c r="A116" s="1746"/>
      <c r="B116" s="388"/>
      <c r="C116" s="536" t="s">
        <v>65</v>
      </c>
      <c r="D116" s="3243"/>
      <c r="E116" s="1766"/>
      <c r="F116" s="536"/>
      <c r="G116" s="1094"/>
      <c r="H116" s="1685"/>
      <c r="I116" s="1686"/>
      <c r="J116" s="1687"/>
      <c r="K116" s="1409"/>
      <c r="L116" s="1410"/>
      <c r="M116" s="738"/>
      <c r="N116" s="4274"/>
      <c r="O116" s="3261"/>
      <c r="P116" s="3261"/>
      <c r="Q116" s="4250"/>
      <c r="R116" s="2485"/>
      <c r="S116" s="769" t="s">
        <v>65</v>
      </c>
      <c r="T116" s="770" t="s">
        <v>65</v>
      </c>
      <c r="U116" s="3546"/>
      <c r="V116" s="2546"/>
      <c r="W116" s="740" t="s">
        <v>65</v>
      </c>
      <c r="X116" s="2875" t="s">
        <v>65</v>
      </c>
      <c r="Y116" s="2878" t="s">
        <v>65</v>
      </c>
      <c r="Z116" s="2878"/>
    </row>
    <row r="117" spans="1:26" ht="15" customHeight="1" thickBot="1">
      <c r="A117" s="2213">
        <v>28019</v>
      </c>
      <c r="B117" s="478" t="s">
        <v>2037</v>
      </c>
      <c r="C117" s="1488" t="s">
        <v>2036</v>
      </c>
      <c r="D117" s="32"/>
      <c r="E117" s="1665"/>
      <c r="F117" s="1747" t="s">
        <v>1537</v>
      </c>
      <c r="G117" s="1480">
        <v>96</v>
      </c>
      <c r="H117" s="1171">
        <v>400</v>
      </c>
      <c r="I117" s="397">
        <f>ROUND($H$117*$G$117/G117,2)</f>
        <v>400</v>
      </c>
      <c r="J117" s="1666" t="s">
        <v>39</v>
      </c>
      <c r="K117" s="368">
        <v>30.58</v>
      </c>
      <c r="L117" s="1037">
        <f>IF(OR(ISBLANK(K117),K117=0,H117=0,ISBLANK(H117)),,ROUND(K117+$L$5,2))</f>
        <v>30.58</v>
      </c>
      <c r="M117" s="538">
        <f>ROUND(I117*L117,2)</f>
        <v>12232</v>
      </c>
      <c r="N117" s="3807">
        <f>ROUND(L117/G117,4)</f>
        <v>0.31850000000000001</v>
      </c>
      <c r="O117" s="878"/>
      <c r="P117" s="878"/>
      <c r="Q117" s="4237"/>
      <c r="R117" s="742"/>
      <c r="S117" s="301" t="s">
        <v>65</v>
      </c>
      <c r="T117" s="508" t="s">
        <v>65</v>
      </c>
      <c r="U117" s="3265"/>
      <c r="V117" s="2501"/>
      <c r="W117" s="328" t="s">
        <v>65</v>
      </c>
      <c r="X117" s="2873" t="s">
        <v>65</v>
      </c>
      <c r="Y117" s="4150" t="s">
        <v>65</v>
      </c>
      <c r="Z117" s="4150"/>
    </row>
    <row r="118" spans="1:26" ht="15" customHeight="1">
      <c r="A118" s="1197"/>
      <c r="B118" s="217" t="s">
        <v>3468</v>
      </c>
      <c r="C118" s="1655" t="s">
        <v>2592</v>
      </c>
      <c r="D118" s="3244">
        <v>45576</v>
      </c>
      <c r="E118" s="1012"/>
      <c r="F118" s="1655"/>
      <c r="G118" s="1126"/>
      <c r="H118" s="1174"/>
      <c r="I118" s="463"/>
      <c r="J118" s="624"/>
      <c r="K118" s="1064"/>
      <c r="L118" s="965"/>
      <c r="M118" s="335"/>
      <c r="N118" s="3816"/>
      <c r="O118" s="2747"/>
      <c r="P118" s="2747"/>
      <c r="Q118" s="1817"/>
      <c r="R118" s="2747"/>
      <c r="S118" s="371" t="s">
        <v>65</v>
      </c>
      <c r="T118" s="327" t="s">
        <v>65</v>
      </c>
      <c r="U118" s="3547"/>
      <c r="V118" s="3277"/>
      <c r="W118" s="1079" t="s">
        <v>65</v>
      </c>
      <c r="X118" s="2871" t="s">
        <v>65</v>
      </c>
      <c r="Y118" s="4150" t="s">
        <v>65</v>
      </c>
      <c r="Z118" s="4150"/>
    </row>
    <row r="119" spans="1:26" ht="15" customHeight="1">
      <c r="A119" s="1197"/>
      <c r="B119" s="217" t="s">
        <v>2038</v>
      </c>
      <c r="C119" s="1655" t="s">
        <v>2593</v>
      </c>
      <c r="D119" s="3244">
        <v>45577</v>
      </c>
      <c r="E119" s="1012"/>
      <c r="F119" s="1655"/>
      <c r="G119" s="1126"/>
      <c r="H119" s="1174"/>
      <c r="I119" s="463"/>
      <c r="J119" s="624"/>
      <c r="K119" s="1064"/>
      <c r="L119" s="965"/>
      <c r="M119" s="335"/>
      <c r="N119" s="3816"/>
      <c r="O119" s="2557"/>
      <c r="P119" s="2557"/>
      <c r="Q119" s="4236"/>
      <c r="R119" s="297"/>
      <c r="S119" s="371" t="s">
        <v>65</v>
      </c>
      <c r="T119" s="327" t="s">
        <v>65</v>
      </c>
      <c r="U119" s="3547"/>
      <c r="V119" s="3277"/>
      <c r="W119" s="1079" t="s">
        <v>65</v>
      </c>
      <c r="X119" s="2871" t="s">
        <v>65</v>
      </c>
      <c r="Y119" s="4150" t="s">
        <v>65</v>
      </c>
      <c r="Z119" s="4150"/>
    </row>
    <row r="120" spans="1:26" ht="15" customHeight="1">
      <c r="A120" s="2160"/>
      <c r="B120" s="215" t="s">
        <v>65</v>
      </c>
      <c r="C120" s="1655" t="s">
        <v>2594</v>
      </c>
      <c r="D120" s="3244">
        <v>31914</v>
      </c>
      <c r="E120" s="1012"/>
      <c r="F120" s="1655"/>
      <c r="G120" s="1126"/>
      <c r="H120" s="4164"/>
      <c r="I120" s="463"/>
      <c r="J120" s="624"/>
      <c r="K120" s="1064"/>
      <c r="L120" s="965"/>
      <c r="M120" s="335"/>
      <c r="N120" s="3816"/>
      <c r="O120" s="878"/>
      <c r="P120" s="878"/>
      <c r="Q120" s="4237"/>
      <c r="R120" s="742"/>
      <c r="S120" s="301" t="s">
        <v>65</v>
      </c>
      <c r="T120" s="508" t="s">
        <v>65</v>
      </c>
      <c r="U120" s="3265"/>
      <c r="V120" s="2501"/>
      <c r="W120" s="328" t="s">
        <v>65</v>
      </c>
      <c r="X120" s="2873" t="s">
        <v>65</v>
      </c>
      <c r="Y120" s="4150" t="s">
        <v>65</v>
      </c>
      <c r="Z120" s="4150"/>
    </row>
    <row r="121" spans="1:26" ht="15" customHeight="1">
      <c r="A121" s="1197"/>
      <c r="B121" s="217"/>
      <c r="C121" s="1655" t="s">
        <v>2595</v>
      </c>
      <c r="D121" s="3244">
        <v>31915</v>
      </c>
      <c r="E121" s="1012"/>
      <c r="F121" s="1655"/>
      <c r="G121" s="1126"/>
      <c r="H121" s="1179"/>
      <c r="I121" s="463"/>
      <c r="J121" s="624"/>
      <c r="K121" s="1064"/>
      <c r="L121" s="532"/>
      <c r="M121" s="335"/>
      <c r="N121" s="3816"/>
      <c r="O121" s="2747"/>
      <c r="P121" s="2747"/>
      <c r="Q121" s="1817"/>
      <c r="R121" s="2747"/>
      <c r="S121" s="371" t="s">
        <v>65</v>
      </c>
      <c r="T121" s="327" t="s">
        <v>65</v>
      </c>
      <c r="U121" s="3547"/>
      <c r="V121" s="3277"/>
      <c r="W121" s="1079" t="s">
        <v>65</v>
      </c>
      <c r="X121" s="2871" t="s">
        <v>65</v>
      </c>
      <c r="Y121" s="4150" t="s">
        <v>65</v>
      </c>
      <c r="Z121" s="4150"/>
    </row>
    <row r="122" spans="1:26" ht="15" customHeight="1" thickBot="1">
      <c r="A122" s="2158"/>
      <c r="B122" s="1689" t="s">
        <v>116</v>
      </c>
      <c r="C122" s="1664"/>
      <c r="D122" s="3245"/>
      <c r="E122" s="2843"/>
      <c r="F122" s="1664"/>
      <c r="G122" s="1102"/>
      <c r="H122" s="1246"/>
      <c r="I122" s="536"/>
      <c r="J122" s="1654"/>
      <c r="K122" s="1140"/>
      <c r="L122" s="1122"/>
      <c r="M122" s="364"/>
      <c r="N122" s="3811"/>
      <c r="O122" s="849"/>
      <c r="P122" s="849"/>
      <c r="Q122" s="4241"/>
      <c r="R122" s="494"/>
      <c r="S122" s="769" t="s">
        <v>65</v>
      </c>
      <c r="T122" s="770" t="s">
        <v>65</v>
      </c>
      <c r="U122" s="3564"/>
      <c r="V122" s="3559"/>
      <c r="W122" s="739" t="s">
        <v>65</v>
      </c>
      <c r="X122" s="2872" t="s">
        <v>65</v>
      </c>
      <c r="Y122" s="2878" t="s">
        <v>65</v>
      </c>
      <c r="Z122" s="2878"/>
    </row>
    <row r="123" spans="1:26" ht="15" customHeight="1" thickBot="1">
      <c r="A123" s="2226">
        <v>28020</v>
      </c>
      <c r="B123" s="478" t="s">
        <v>4232</v>
      </c>
      <c r="C123" s="1479" t="s">
        <v>1454</v>
      </c>
      <c r="D123" s="32"/>
      <c r="E123" s="2861"/>
      <c r="F123" s="870" t="s">
        <v>297</v>
      </c>
      <c r="G123" s="1365">
        <v>72</v>
      </c>
      <c r="H123" s="1171">
        <v>500</v>
      </c>
      <c r="I123" s="1131">
        <f>ROUND(H123*G123/G123,2)</f>
        <v>500</v>
      </c>
      <c r="J123" s="1666" t="s">
        <v>39</v>
      </c>
      <c r="K123" s="2641">
        <v>32.14</v>
      </c>
      <c r="L123" s="1481">
        <f>IF(OR(ISBLANK(K123),K123=0,H123=0,ISBLANK(H123)),,ROUND(K123+$L$5,2))</f>
        <v>32.14</v>
      </c>
      <c r="M123" s="1482">
        <f>ROUND(I123*L123,2)</f>
        <v>16070</v>
      </c>
      <c r="N123" s="3871">
        <f>ROUND(L123/G123,4)</f>
        <v>0.44640000000000002</v>
      </c>
      <c r="O123" s="2667"/>
      <c r="P123" s="5793"/>
      <c r="Q123" s="5794"/>
      <c r="R123" s="5793"/>
      <c r="S123" s="1203" t="s">
        <v>65</v>
      </c>
      <c r="T123" s="1204" t="s">
        <v>65</v>
      </c>
      <c r="U123" s="3548"/>
      <c r="V123" s="2694"/>
      <c r="W123" s="1750" t="s">
        <v>65</v>
      </c>
      <c r="X123" s="4317" t="s">
        <v>65</v>
      </c>
      <c r="Y123" s="4318" t="s">
        <v>65</v>
      </c>
      <c r="Z123" s="4150"/>
    </row>
    <row r="124" spans="1:26" ht="15" customHeight="1" thickBot="1">
      <c r="A124" s="2162"/>
      <c r="B124" s="2159" t="s">
        <v>298</v>
      </c>
      <c r="C124" s="1119" t="s">
        <v>4230</v>
      </c>
      <c r="D124" s="32">
        <v>133686000</v>
      </c>
      <c r="E124" s="2245"/>
      <c r="F124" s="5591"/>
      <c r="G124" s="2250"/>
      <c r="H124" s="2932"/>
      <c r="I124" s="1341"/>
      <c r="J124" s="3605"/>
      <c r="K124" s="3401"/>
      <c r="L124" s="1337"/>
      <c r="M124" s="3398"/>
      <c r="N124" s="4892"/>
      <c r="O124" s="2667"/>
      <c r="P124" s="1278"/>
      <c r="Q124" s="4264"/>
      <c r="R124" s="1278"/>
      <c r="S124" s="1256"/>
      <c r="T124" s="2501"/>
      <c r="U124" s="3265"/>
      <c r="V124" s="2501"/>
      <c r="W124" s="1263"/>
      <c r="X124" s="4315"/>
      <c r="Y124" s="2877"/>
      <c r="Z124" s="4150"/>
    </row>
    <row r="125" spans="1:26" ht="15" customHeight="1" thickBot="1">
      <c r="A125" s="1086"/>
      <c r="B125" s="466" t="s">
        <v>298</v>
      </c>
      <c r="C125" s="536" t="s">
        <v>4231</v>
      </c>
      <c r="D125" s="5709">
        <v>113184000</v>
      </c>
      <c r="E125" s="1520"/>
      <c r="F125" s="1791"/>
      <c r="G125" s="1094"/>
      <c r="H125" s="4164"/>
      <c r="I125" s="341"/>
      <c r="J125" s="1660"/>
      <c r="K125" s="552"/>
      <c r="L125" s="1055"/>
      <c r="M125" s="554"/>
      <c r="N125" s="3812"/>
      <c r="O125" s="324"/>
      <c r="P125" s="325"/>
      <c r="Q125" s="979"/>
      <c r="R125" s="325"/>
      <c r="S125" s="1067" t="s">
        <v>65</v>
      </c>
      <c r="T125" s="3281" t="s">
        <v>65</v>
      </c>
      <c r="U125" s="3281"/>
      <c r="V125" s="3281"/>
      <c r="W125" s="739" t="s">
        <v>65</v>
      </c>
      <c r="X125" s="2872" t="s">
        <v>65</v>
      </c>
      <c r="Y125" s="4277" t="s">
        <v>65</v>
      </c>
      <c r="Z125" s="4277"/>
    </row>
    <row r="126" spans="1:26" ht="15" customHeight="1" thickBot="1">
      <c r="A126" s="3025">
        <v>28021</v>
      </c>
      <c r="B126" s="4095" t="s">
        <v>2039</v>
      </c>
      <c r="C126" s="1849" t="s">
        <v>2598</v>
      </c>
      <c r="D126" s="4098" t="s">
        <v>4379</v>
      </c>
      <c r="E126" s="4758"/>
      <c r="F126" s="3882" t="s">
        <v>4378</v>
      </c>
      <c r="G126" s="3939">
        <v>144</v>
      </c>
      <c r="H126" s="1167">
        <v>400</v>
      </c>
      <c r="I126" s="1443">
        <f>ROUND(H126*G126/G126,2)</f>
        <v>400</v>
      </c>
      <c r="J126" s="4092" t="s">
        <v>39</v>
      </c>
      <c r="K126" s="4071">
        <v>64.150000000000006</v>
      </c>
      <c r="L126" s="2580">
        <f>IF(OR(ISBLANK(K126),K126=0,H126=0,ISBLANK(H126)),,ROUND(K126+$L$5,2))</f>
        <v>64.150000000000006</v>
      </c>
      <c r="M126" s="4141">
        <f>ROUND(I126*L126,2)</f>
        <v>25660</v>
      </c>
      <c r="N126" s="3810">
        <f>ROUND(L126/G126,4)</f>
        <v>0.44550000000000001</v>
      </c>
      <c r="O126" s="2746"/>
      <c r="P126" s="3883"/>
      <c r="Q126" s="4271"/>
      <c r="R126" s="3883"/>
      <c r="S126" s="4081"/>
      <c r="T126" s="4903"/>
      <c r="U126" s="4903"/>
      <c r="V126" s="4903"/>
      <c r="W126" s="4563"/>
      <c r="X126" s="4564"/>
      <c r="Y126" s="4150"/>
      <c r="Z126" s="4150"/>
    </row>
    <row r="127" spans="1:26" ht="15" customHeight="1">
      <c r="A127" s="2162"/>
      <c r="B127" s="1449" t="s">
        <v>4112</v>
      </c>
      <c r="C127" s="1257"/>
      <c r="D127" s="4098"/>
      <c r="E127" s="3014"/>
      <c r="F127" s="5591"/>
      <c r="G127" s="2250"/>
      <c r="H127" s="3610"/>
      <c r="I127" s="2437"/>
      <c r="J127" s="4092"/>
      <c r="K127" s="4013"/>
      <c r="L127" s="2580"/>
      <c r="M127" s="4141"/>
      <c r="N127" s="3810"/>
      <c r="O127" s="2746"/>
      <c r="P127" s="3456"/>
      <c r="Q127" s="4251"/>
      <c r="R127" s="3456"/>
      <c r="S127" s="3497"/>
      <c r="T127" s="3507"/>
      <c r="U127" s="3507"/>
      <c r="V127" s="3507"/>
      <c r="W127" s="3400"/>
      <c r="X127" s="4316"/>
      <c r="Y127" s="4207"/>
      <c r="Z127" s="4150"/>
    </row>
    <row r="128" spans="1:26" ht="15" customHeight="1">
      <c r="A128" s="1449"/>
      <c r="B128" s="1260" t="s">
        <v>4109</v>
      </c>
      <c r="C128" s="1257"/>
      <c r="D128" s="4098"/>
      <c r="E128" s="3014"/>
      <c r="F128" s="1794"/>
      <c r="G128" s="1258"/>
      <c r="H128" s="1340"/>
      <c r="I128" s="3938"/>
      <c r="J128" s="4092"/>
      <c r="K128" s="4013"/>
      <c r="L128" s="2803"/>
      <c r="M128" s="4009"/>
      <c r="N128" s="3807"/>
      <c r="O128" s="2746"/>
      <c r="P128" s="3456"/>
      <c r="Q128" s="4251"/>
      <c r="R128" s="3456"/>
      <c r="S128" s="3497"/>
      <c r="T128" s="3507"/>
      <c r="U128" s="3507"/>
      <c r="V128" s="3507"/>
      <c r="W128" s="3400"/>
      <c r="X128" s="4316"/>
      <c r="Y128" s="4207"/>
      <c r="Z128" s="4150"/>
    </row>
    <row r="129" spans="1:26" ht="15" customHeight="1">
      <c r="A129" s="1449"/>
      <c r="B129" s="1260" t="s">
        <v>4110</v>
      </c>
      <c r="C129" s="1257"/>
      <c r="D129" s="4098"/>
      <c r="E129" s="3014"/>
      <c r="F129" s="1794"/>
      <c r="G129" s="1258"/>
      <c r="H129" s="1340"/>
      <c r="I129" s="3938"/>
      <c r="J129" s="4092"/>
      <c r="K129" s="4013"/>
      <c r="L129" s="2803"/>
      <c r="M129" s="782"/>
      <c r="N129" s="4272"/>
      <c r="O129" s="249"/>
      <c r="P129" s="3456"/>
      <c r="Q129" s="4251"/>
      <c r="R129" s="3456"/>
      <c r="S129" s="3497"/>
      <c r="T129" s="3507"/>
      <c r="U129" s="3507"/>
      <c r="V129" s="3507"/>
      <c r="W129" s="3400"/>
      <c r="X129" s="4316"/>
      <c r="Y129" s="4207"/>
      <c r="Z129" s="4150"/>
    </row>
    <row r="130" spans="1:26" ht="15" customHeight="1" thickBot="1">
      <c r="A130" s="416"/>
      <c r="B130" s="901" t="s">
        <v>4111</v>
      </c>
      <c r="C130" s="536"/>
      <c r="D130" s="3243"/>
      <c r="E130" s="1054"/>
      <c r="F130" s="716"/>
      <c r="G130" s="1094"/>
      <c r="H130" s="1246"/>
      <c r="I130" s="425"/>
      <c r="J130" s="1660"/>
      <c r="K130" s="955"/>
      <c r="L130" s="553"/>
      <c r="M130" s="364"/>
      <c r="N130" s="3811"/>
      <c r="O130" s="2485"/>
      <c r="P130" s="2787"/>
      <c r="Q130" s="1485"/>
      <c r="R130" s="2787"/>
      <c r="S130" s="769" t="s">
        <v>65</v>
      </c>
      <c r="T130" s="1242" t="s">
        <v>65</v>
      </c>
      <c r="U130" s="3546"/>
      <c r="V130" s="2546"/>
      <c r="W130" s="740" t="s">
        <v>65</v>
      </c>
      <c r="X130" s="2875" t="s">
        <v>65</v>
      </c>
      <c r="Y130" s="2878" t="s">
        <v>65</v>
      </c>
      <c r="Z130" s="2878"/>
    </row>
    <row r="131" spans="1:26" ht="15" customHeight="1" thickBot="1">
      <c r="A131" s="1490">
        <v>28022</v>
      </c>
      <c r="B131" s="481" t="s">
        <v>3101</v>
      </c>
      <c r="C131" s="1208" t="s">
        <v>2515</v>
      </c>
      <c r="D131" s="4227">
        <v>6718</v>
      </c>
      <c r="E131" s="1012"/>
      <c r="F131" s="1556" t="s">
        <v>299</v>
      </c>
      <c r="G131" s="1209">
        <v>160</v>
      </c>
      <c r="H131" s="1167"/>
      <c r="I131" s="397">
        <f>ROUND(H131*G131/G131,2)</f>
        <v>0</v>
      </c>
      <c r="J131" s="1642" t="s">
        <v>39</v>
      </c>
      <c r="K131" s="241">
        <v>40.200000000000003</v>
      </c>
      <c r="L131" s="1037">
        <f>IF(OR(ISBLANK(K131),K131=0,H131=0,ISBLANK(H131)),,ROUND(K131+$L$5,2))</f>
        <v>0</v>
      </c>
      <c r="M131" s="538">
        <f>ROUND(I131*L131,2)</f>
        <v>0</v>
      </c>
      <c r="N131" s="3807">
        <f>ROUND(L131/G131,4)</f>
        <v>0</v>
      </c>
      <c r="O131" s="2557"/>
      <c r="P131" s="2557"/>
      <c r="Q131" s="4236"/>
      <c r="R131" s="931"/>
      <c r="S131" s="301" t="s">
        <v>65</v>
      </c>
      <c r="T131" s="508" t="s">
        <v>65</v>
      </c>
      <c r="U131" s="3214"/>
      <c r="V131" s="3214"/>
      <c r="W131" s="328" t="s">
        <v>65</v>
      </c>
      <c r="X131" s="2873" t="s">
        <v>65</v>
      </c>
      <c r="Y131" s="4150" t="s">
        <v>65</v>
      </c>
      <c r="Z131" s="4150"/>
    </row>
    <row r="132" spans="1:26" ht="15" customHeight="1">
      <c r="A132" s="3600"/>
      <c r="B132" s="1302" t="s">
        <v>300</v>
      </c>
      <c r="C132" s="1208"/>
      <c r="D132" s="32"/>
      <c r="E132" s="3613"/>
      <c r="F132" s="1784"/>
      <c r="G132" s="1209"/>
      <c r="H132" s="3610"/>
      <c r="I132" s="2437"/>
      <c r="J132" s="1642"/>
      <c r="K132" s="410"/>
      <c r="L132" s="2803"/>
      <c r="M132" s="538"/>
      <c r="N132" s="3807"/>
      <c r="O132" s="2557"/>
      <c r="P132" s="2557"/>
      <c r="Q132" s="4236"/>
      <c r="R132" s="3400"/>
      <c r="S132" s="371"/>
      <c r="T132" s="508"/>
      <c r="U132" s="3214"/>
      <c r="V132" s="3214"/>
      <c r="W132" s="634"/>
      <c r="X132" s="4288"/>
      <c r="Y132" s="4150"/>
      <c r="Z132" s="4150"/>
    </row>
    <row r="133" spans="1:26" ht="15" customHeight="1">
      <c r="A133" s="2017"/>
      <c r="B133" s="215" t="s">
        <v>3102</v>
      </c>
      <c r="C133" s="274"/>
      <c r="D133" s="3244"/>
      <c r="E133" s="2861"/>
      <c r="F133" s="741"/>
      <c r="G133" s="1090"/>
      <c r="H133" s="1174"/>
      <c r="I133" s="397"/>
      <c r="J133" s="1642"/>
      <c r="K133" s="410"/>
      <c r="L133" s="1037"/>
      <c r="M133" s="538"/>
      <c r="N133" s="3807"/>
      <c r="O133" s="2675"/>
      <c r="P133" s="2675"/>
      <c r="Q133" s="2594"/>
      <c r="R133" s="742"/>
      <c r="S133" s="301" t="s">
        <v>65</v>
      </c>
      <c r="T133" s="508" t="s">
        <v>65</v>
      </c>
      <c r="U133" s="3214"/>
      <c r="V133" s="3214"/>
      <c r="W133" s="328" t="s">
        <v>65</v>
      </c>
      <c r="X133" s="2873" t="s">
        <v>65</v>
      </c>
      <c r="Y133" s="4150" t="s">
        <v>65</v>
      </c>
      <c r="Z133" s="4150"/>
    </row>
    <row r="134" spans="1:26" ht="15" customHeight="1" thickBot="1">
      <c r="A134" s="1086"/>
      <c r="B134" s="1060" t="s">
        <v>301</v>
      </c>
      <c r="C134" s="425"/>
      <c r="D134" s="3243"/>
      <c r="E134" s="426"/>
      <c r="F134" s="727"/>
      <c r="G134" s="1156"/>
      <c r="H134" s="1192"/>
      <c r="I134" s="341"/>
      <c r="J134" s="1660"/>
      <c r="K134" s="955"/>
      <c r="L134" s="1055"/>
      <c r="M134" s="554"/>
      <c r="N134" s="3812"/>
      <c r="O134" s="2787"/>
      <c r="P134" s="2787"/>
      <c r="Q134" s="1485"/>
      <c r="R134" s="2485"/>
      <c r="S134" s="769" t="s">
        <v>65</v>
      </c>
      <c r="T134" s="770" t="s">
        <v>65</v>
      </c>
      <c r="U134" s="3546"/>
      <c r="V134" s="2546"/>
      <c r="W134" s="739" t="s">
        <v>65</v>
      </c>
      <c r="X134" s="2872" t="s">
        <v>65</v>
      </c>
      <c r="Y134" s="2878" t="s">
        <v>65</v>
      </c>
      <c r="Z134" s="2878"/>
    </row>
    <row r="135" spans="1:26" ht="15" customHeight="1" thickBot="1">
      <c r="A135" s="2159">
        <v>28023</v>
      </c>
      <c r="B135" s="1807" t="s">
        <v>1448</v>
      </c>
      <c r="C135" s="1849" t="s">
        <v>2513</v>
      </c>
      <c r="D135" s="3250">
        <v>111111000</v>
      </c>
      <c r="E135" s="3609"/>
      <c r="F135" s="1796" t="s">
        <v>2514</v>
      </c>
      <c r="G135" s="2250">
        <v>100</v>
      </c>
      <c r="H135" s="1167"/>
      <c r="I135" s="397">
        <f>ROUND(H135*G135/G135,2)</f>
        <v>0</v>
      </c>
      <c r="J135" s="2314" t="s">
        <v>39</v>
      </c>
      <c r="K135" s="3542">
        <v>30.79</v>
      </c>
      <c r="L135" s="1037">
        <f>IF(OR(ISBLANK(K135),K135=0,H135=0,ISBLANK(H135)),,ROUND(K135+$L$5,2))</f>
        <v>0</v>
      </c>
      <c r="M135" s="538">
        <f>ROUND(I135*L135,2)</f>
        <v>0</v>
      </c>
      <c r="N135" s="3807">
        <f>ROUND(L135/G135,4)</f>
        <v>0</v>
      </c>
      <c r="O135" s="2786"/>
      <c r="P135" s="2786"/>
      <c r="Q135" s="4246"/>
      <c r="R135" s="249"/>
      <c r="S135" s="1256"/>
      <c r="T135" s="2313"/>
      <c r="U135" s="3265"/>
      <c r="V135" s="2501"/>
      <c r="W135" s="1263"/>
      <c r="X135" s="4315"/>
      <c r="Y135" s="2877"/>
      <c r="Z135" s="2877"/>
    </row>
    <row r="136" spans="1:26" ht="15" customHeight="1">
      <c r="A136" s="1033"/>
      <c r="B136" s="3601" t="s">
        <v>3103</v>
      </c>
      <c r="C136" s="3378"/>
      <c r="D136" s="3531"/>
      <c r="E136" s="3603"/>
      <c r="F136" s="3310"/>
      <c r="G136" s="3515"/>
      <c r="H136" s="3254"/>
      <c r="I136" s="3378"/>
      <c r="J136" s="3605"/>
      <c r="K136" s="3606"/>
      <c r="L136" s="3408"/>
      <c r="M136" s="3409"/>
      <c r="N136" s="3816"/>
      <c r="O136" s="3456"/>
      <c r="P136" s="3456"/>
      <c r="Q136" s="4251"/>
      <c r="R136" s="3456"/>
      <c r="S136" s="3497"/>
      <c r="T136" s="3507"/>
      <c r="U136" s="3507"/>
      <c r="V136" s="3507"/>
      <c r="W136" s="3400"/>
      <c r="X136" s="4316"/>
      <c r="Y136" s="4207"/>
      <c r="Z136" s="4207"/>
    </row>
    <row r="137" spans="1:26" ht="15" customHeight="1">
      <c r="A137" s="1033"/>
      <c r="B137" s="3601" t="s">
        <v>3104</v>
      </c>
      <c r="C137" s="3378"/>
      <c r="D137" s="3531"/>
      <c r="E137" s="3603"/>
      <c r="F137" s="3310"/>
      <c r="G137" s="3515"/>
      <c r="H137" s="1340"/>
      <c r="I137" s="3378"/>
      <c r="J137" s="3605"/>
      <c r="K137" s="3606"/>
      <c r="L137" s="3408"/>
      <c r="M137" s="3409"/>
      <c r="N137" s="4272"/>
      <c r="O137" s="3456"/>
      <c r="P137" s="3456"/>
      <c r="Q137" s="4251"/>
      <c r="R137" s="3456"/>
      <c r="S137" s="3497"/>
      <c r="T137" s="3507"/>
      <c r="U137" s="3507"/>
      <c r="V137" s="3507"/>
      <c r="W137" s="3400"/>
      <c r="X137" s="4316"/>
      <c r="Y137" s="4207"/>
      <c r="Z137" s="4207"/>
    </row>
    <row r="138" spans="1:26" ht="15" customHeight="1">
      <c r="A138" s="1033"/>
      <c r="B138" s="3601" t="s">
        <v>3105</v>
      </c>
      <c r="C138" s="3378"/>
      <c r="D138" s="3531"/>
      <c r="E138" s="3603"/>
      <c r="F138" s="3310"/>
      <c r="G138" s="3515"/>
      <c r="H138" s="1340"/>
      <c r="I138" s="3378"/>
      <c r="J138" s="3605"/>
      <c r="K138" s="3606"/>
      <c r="L138" s="3408"/>
      <c r="M138" s="3409"/>
      <c r="N138" s="3814"/>
      <c r="O138" s="3456"/>
      <c r="P138" s="3456"/>
      <c r="Q138" s="4251"/>
      <c r="R138" s="3456"/>
      <c r="S138" s="3497"/>
      <c r="T138" s="3507"/>
      <c r="U138" s="3507"/>
      <c r="V138" s="3507"/>
      <c r="W138" s="3400"/>
      <c r="X138" s="4316"/>
      <c r="Y138" s="4207"/>
      <c r="Z138" s="4207"/>
    </row>
    <row r="139" spans="1:26" ht="15" customHeight="1" thickBot="1">
      <c r="A139" s="1086"/>
      <c r="B139" s="3602" t="s">
        <v>3106</v>
      </c>
      <c r="C139" s="425"/>
      <c r="D139" s="3243"/>
      <c r="E139" s="426"/>
      <c r="F139" s="727"/>
      <c r="G139" s="1156"/>
      <c r="H139" s="1192"/>
      <c r="I139" s="341"/>
      <c r="J139" s="1660"/>
      <c r="K139" s="955"/>
      <c r="L139" s="1055"/>
      <c r="M139" s="554"/>
      <c r="N139" s="3812"/>
      <c r="O139" s="2485"/>
      <c r="P139" s="2485"/>
      <c r="Q139" s="941"/>
      <c r="R139" s="2485"/>
      <c r="S139" s="5667"/>
      <c r="T139" s="1242"/>
      <c r="U139" s="3546"/>
      <c r="V139" s="2546"/>
      <c r="W139" s="740"/>
      <c r="X139" s="2875"/>
      <c r="Y139" s="2878"/>
      <c r="Z139" s="2878"/>
    </row>
    <row r="140" spans="1:26" ht="15" customHeight="1" thickBot="1">
      <c r="A140" s="3607">
        <v>28024</v>
      </c>
      <c r="B140" s="481" t="s">
        <v>3037</v>
      </c>
      <c r="C140" s="421" t="s">
        <v>1453</v>
      </c>
      <c r="D140" s="32"/>
      <c r="E140" s="422"/>
      <c r="F140" s="2970"/>
      <c r="G140" s="1209">
        <v>72</v>
      </c>
      <c r="H140" s="3608">
        <f>SUM(H141:H142)</f>
        <v>100</v>
      </c>
      <c r="I140" s="2646"/>
      <c r="J140" s="1663"/>
      <c r="K140" s="410"/>
      <c r="L140" s="2803"/>
      <c r="M140" s="538"/>
      <c r="N140" s="3807"/>
      <c r="O140" s="878"/>
      <c r="P140" s="878"/>
      <c r="Q140" s="4237"/>
      <c r="R140" s="878"/>
      <c r="S140" s="371" t="s">
        <v>65</v>
      </c>
      <c r="T140" s="508" t="s">
        <v>65</v>
      </c>
      <c r="U140" s="3265"/>
      <c r="V140" s="2501"/>
      <c r="W140" s="634" t="s">
        <v>65</v>
      </c>
      <c r="X140" s="4288" t="s">
        <v>65</v>
      </c>
      <c r="Y140" s="4150" t="s">
        <v>65</v>
      </c>
      <c r="Z140" s="4150"/>
    </row>
    <row r="141" spans="1:26" ht="15" customHeight="1" thickBot="1">
      <c r="A141" s="1197"/>
      <c r="B141" s="217" t="s">
        <v>2942</v>
      </c>
      <c r="C141" s="1194" t="s">
        <v>4196</v>
      </c>
      <c r="D141" s="3244">
        <v>7787</v>
      </c>
      <c r="E141" s="1012"/>
      <c r="F141" s="2970" t="s">
        <v>3038</v>
      </c>
      <c r="G141" s="1090"/>
      <c r="H141" s="1171">
        <v>100</v>
      </c>
      <c r="I141" s="397">
        <f>ROUND(H141*G140/G140,2)</f>
        <v>100</v>
      </c>
      <c r="J141" s="1642" t="s">
        <v>39</v>
      </c>
      <c r="K141" s="241">
        <v>60.48</v>
      </c>
      <c r="L141" s="1037">
        <f>IF(OR(ISBLANK(K141),K141=0,H141=0,ISBLANK(H141)),,ROUND(K141+$L$5,2))</f>
        <v>60.48</v>
      </c>
      <c r="M141" s="538">
        <f>ROUND(I141*L141,2)</f>
        <v>6048</v>
      </c>
      <c r="N141" s="3807" t="e">
        <f>ROUND(L141/G141,4)</f>
        <v>#DIV/0!</v>
      </c>
      <c r="O141" s="2747"/>
      <c r="P141" s="2747"/>
      <c r="Q141" s="1817"/>
      <c r="R141" s="2747"/>
      <c r="S141" s="371" t="s">
        <v>65</v>
      </c>
      <c r="T141" s="327" t="s">
        <v>65</v>
      </c>
      <c r="U141" s="3547"/>
      <c r="V141" s="3277"/>
      <c r="W141" s="1079" t="s">
        <v>65</v>
      </c>
      <c r="X141" s="2871" t="s">
        <v>65</v>
      </c>
      <c r="Y141" s="4150" t="s">
        <v>65</v>
      </c>
      <c r="Z141" s="4150"/>
    </row>
    <row r="142" spans="1:26" ht="15" customHeight="1" thickBot="1">
      <c r="A142" s="1449"/>
      <c r="B142" s="217" t="s">
        <v>2040</v>
      </c>
      <c r="C142" s="1813" t="s">
        <v>4195</v>
      </c>
      <c r="D142" s="3244">
        <v>7786</v>
      </c>
      <c r="E142" s="1012"/>
      <c r="F142" s="2970" t="s">
        <v>4194</v>
      </c>
      <c r="G142" s="1091"/>
      <c r="H142" s="1171"/>
      <c r="I142" s="397">
        <f>ROUND(H142*G140/G140,2)</f>
        <v>0</v>
      </c>
      <c r="J142" s="1642" t="s">
        <v>39</v>
      </c>
      <c r="K142" s="241" t="s">
        <v>4381</v>
      </c>
      <c r="L142" s="1037">
        <f>IF(OR(ISBLANK(K142),K142=0,H142=0,ISBLANK(H142)),,ROUND(K142+$L$5,2))</f>
        <v>0</v>
      </c>
      <c r="M142" s="538">
        <f>ROUND(I142*L142,2)</f>
        <v>0</v>
      </c>
      <c r="N142" s="3807" t="e">
        <f>ROUND(L142/G142,4)</f>
        <v>#DIV/0!</v>
      </c>
      <c r="O142" s="2557"/>
      <c r="P142" s="2557"/>
      <c r="Q142" s="4236"/>
      <c r="R142" s="297"/>
      <c r="S142" s="371" t="s">
        <v>65</v>
      </c>
      <c r="T142" s="327" t="s">
        <v>65</v>
      </c>
      <c r="U142" s="3547"/>
      <c r="V142" s="3277"/>
      <c r="W142" s="1079" t="s">
        <v>65</v>
      </c>
      <c r="X142" s="2871" t="s">
        <v>65</v>
      </c>
      <c r="Y142" s="4150" t="s">
        <v>65</v>
      </c>
      <c r="Z142" s="4150"/>
    </row>
    <row r="143" spans="1:26" ht="15" customHeight="1" thickBot="1">
      <c r="A143" s="1746"/>
      <c r="B143" s="388" t="s">
        <v>2041</v>
      </c>
      <c r="C143" s="361" t="s">
        <v>65</v>
      </c>
      <c r="D143" s="3243"/>
      <c r="E143" s="1519"/>
      <c r="F143" s="1664"/>
      <c r="G143" s="1094"/>
      <c r="H143" s="1192"/>
      <c r="I143" s="341"/>
      <c r="J143" s="1654"/>
      <c r="K143" s="1140"/>
      <c r="L143" s="935"/>
      <c r="M143" s="364"/>
      <c r="N143" s="3811"/>
      <c r="O143" s="2485"/>
      <c r="P143" s="2485"/>
      <c r="Q143" s="1485"/>
      <c r="R143" s="976"/>
      <c r="S143" s="769" t="s">
        <v>65</v>
      </c>
      <c r="T143" s="1242" t="s">
        <v>65</v>
      </c>
      <c r="U143" s="3546"/>
      <c r="V143" s="2546"/>
      <c r="W143" s="740" t="s">
        <v>65</v>
      </c>
      <c r="X143" s="2875" t="s">
        <v>65</v>
      </c>
      <c r="Y143" s="2878" t="s">
        <v>65</v>
      </c>
      <c r="Z143" s="2878"/>
    </row>
    <row r="144" spans="1:26" ht="15" customHeight="1" thickBot="1">
      <c r="A144" s="3607">
        <v>28025</v>
      </c>
      <c r="B144" s="481" t="s">
        <v>4197</v>
      </c>
      <c r="C144" s="421" t="s">
        <v>1453</v>
      </c>
      <c r="D144" s="5664"/>
      <c r="E144" s="1592"/>
      <c r="F144" s="4712"/>
      <c r="G144" s="1846">
        <v>60</v>
      </c>
      <c r="H144" s="1167">
        <v>300</v>
      </c>
      <c r="I144" s="262">
        <f>ROUND(H144*G144/G144,2)</f>
        <v>300</v>
      </c>
      <c r="J144" s="1802" t="s">
        <v>39</v>
      </c>
      <c r="K144" s="5665">
        <v>45</v>
      </c>
      <c r="L144" s="2060">
        <f>IF(OR(ISBLANK(K144),K144=0,H144=0,ISBLANK(H144)),,ROUND(K144+$L$5,2))</f>
        <v>45</v>
      </c>
      <c r="M144" s="641">
        <f>ROUND(I144*L144,2)</f>
        <v>13500</v>
      </c>
      <c r="N144" s="5666">
        <f>ROUND(L144/G144,4)</f>
        <v>0.75</v>
      </c>
      <c r="O144" s="2786"/>
      <c r="P144" s="2786"/>
      <c r="Q144" s="4246"/>
      <c r="R144" s="1803"/>
      <c r="S144" s="1203"/>
      <c r="T144" s="1204"/>
      <c r="U144" s="3548"/>
      <c r="V144" s="2694"/>
      <c r="W144" s="1750"/>
      <c r="X144" s="4317"/>
      <c r="Y144" s="4318"/>
      <c r="Z144" s="4318"/>
    </row>
    <row r="145" spans="1:26" ht="15" customHeight="1" thickBot="1">
      <c r="A145" s="4097"/>
      <c r="B145" s="3770" t="s">
        <v>4198</v>
      </c>
      <c r="C145" s="4100" t="s">
        <v>4199</v>
      </c>
      <c r="D145" s="5226">
        <v>9300</v>
      </c>
      <c r="E145" s="1012"/>
      <c r="F145" s="2970" t="s">
        <v>4200</v>
      </c>
      <c r="G145" s="1091">
        <v>60</v>
      </c>
      <c r="H145" s="1171"/>
      <c r="I145" s="397"/>
      <c r="J145" s="1642"/>
      <c r="K145" s="241"/>
      <c r="L145" s="1037"/>
      <c r="M145" s="538"/>
      <c r="N145" s="3807"/>
      <c r="O145" s="2746"/>
      <c r="P145" s="2746"/>
      <c r="Q145" s="4238"/>
      <c r="R145" s="2687"/>
      <c r="S145" s="4081"/>
      <c r="T145" s="1798"/>
      <c r="U145" s="3214"/>
      <c r="V145" s="2529"/>
      <c r="W145" s="4563"/>
      <c r="X145" s="4564"/>
      <c r="Y145" s="4150"/>
      <c r="Z145" s="4150"/>
    </row>
    <row r="146" spans="1:26" ht="15" customHeight="1">
      <c r="A146" s="3501"/>
      <c r="B146" s="3390"/>
      <c r="C146" s="3391"/>
      <c r="D146" s="4407"/>
      <c r="E146" s="4745"/>
      <c r="F146" s="3392"/>
      <c r="G146" s="3515"/>
      <c r="H146" s="1340"/>
      <c r="I146" s="1341"/>
      <c r="J146" s="3605"/>
      <c r="K146" s="3606"/>
      <c r="L146" s="1336"/>
      <c r="M146" s="3409"/>
      <c r="N146" s="3814"/>
      <c r="O146" s="2747"/>
      <c r="P146" s="2747"/>
      <c r="Q146" s="1817"/>
      <c r="R146" s="1805"/>
      <c r="S146" s="3497"/>
      <c r="T146" s="1806"/>
      <c r="U146" s="3273"/>
      <c r="V146" s="2695"/>
      <c r="W146" s="3400"/>
      <c r="X146" s="4316"/>
      <c r="Y146" s="4207"/>
      <c r="Z146" s="4207"/>
    </row>
    <row r="147" spans="1:26" ht="15" customHeight="1" thickBot="1">
      <c r="A147" s="1746"/>
      <c r="B147" s="388" t="s">
        <v>4201</v>
      </c>
      <c r="C147" s="550"/>
      <c r="D147" s="3243"/>
      <c r="E147" s="1419"/>
      <c r="F147" s="1695"/>
      <c r="G147" s="1156"/>
      <c r="H147" s="1192"/>
      <c r="I147" s="341"/>
      <c r="J147" s="1660"/>
      <c r="K147" s="955"/>
      <c r="L147" s="1055"/>
      <c r="M147" s="554"/>
      <c r="N147" s="3812"/>
      <c r="O147" s="2787"/>
      <c r="P147" s="2787"/>
      <c r="Q147" s="1485"/>
      <c r="R147" s="976"/>
      <c r="S147" s="769"/>
      <c r="T147" s="1242"/>
      <c r="U147" s="3546"/>
      <c r="V147" s="2546"/>
      <c r="W147" s="740"/>
      <c r="X147" s="2875"/>
      <c r="Y147" s="2878"/>
      <c r="Z147" s="2878"/>
    </row>
    <row r="148" spans="1:26" ht="15" customHeight="1" thickBot="1">
      <c r="A148" s="4097">
        <v>28026</v>
      </c>
      <c r="B148" s="4095" t="s">
        <v>1538</v>
      </c>
      <c r="C148" s="4100" t="s">
        <v>2599</v>
      </c>
      <c r="D148" s="32">
        <v>2725</v>
      </c>
      <c r="E148" s="4096"/>
      <c r="F148" s="5663" t="s">
        <v>4193</v>
      </c>
      <c r="G148" s="4101">
        <v>128</v>
      </c>
      <c r="H148" s="1167">
        <v>50</v>
      </c>
      <c r="I148" s="2437">
        <f>ROUND(H148*G148/G148,2)</f>
        <v>50</v>
      </c>
      <c r="J148" s="4092" t="s">
        <v>39</v>
      </c>
      <c r="K148" s="4071">
        <v>31.73</v>
      </c>
      <c r="L148" s="2803">
        <f>IF(OR(ISBLANK(K148),K148=0,H148=0,ISBLANK(H148)),,ROUND(K148+$L$5,2))</f>
        <v>31.73</v>
      </c>
      <c r="M148" s="4009">
        <f>ROUND(I148*L148,2)</f>
        <v>1586.5</v>
      </c>
      <c r="N148" s="3807">
        <f>ROUND(L148/G148,4)</f>
        <v>0.24790000000000001</v>
      </c>
      <c r="O148" s="2437">
        <v>2725</v>
      </c>
      <c r="P148" s="2746" t="s">
        <v>1052</v>
      </c>
      <c r="Q148" s="4238">
        <v>128</v>
      </c>
      <c r="R148" s="3311">
        <v>30.18</v>
      </c>
      <c r="S148" s="4081">
        <v>4.33</v>
      </c>
      <c r="T148" s="4458">
        <f>ROUND($W$8*S148,2)</f>
        <v>1.55</v>
      </c>
      <c r="U148" s="3265">
        <f>IF(ISBLANK(O148),,R148+T148)</f>
        <v>31.73</v>
      </c>
      <c r="V148" s="3709" t="s">
        <v>2779</v>
      </c>
      <c r="W148" s="4563">
        <f>IF(ISNUMBER(K148),IF(V148="Y",(K148-T148)))</f>
        <v>30.18</v>
      </c>
      <c r="X148" s="4564">
        <f>W148/G148</f>
        <v>0.23578125</v>
      </c>
      <c r="Y148" s="4150" t="b">
        <f>IF(V148="N",IF(ISNUMBER(R148),(R148+T148)/Q148))</f>
        <v>0</v>
      </c>
      <c r="Z148" s="4150"/>
    </row>
    <row r="149" spans="1:26" ht="15" customHeight="1">
      <c r="A149" s="1197"/>
      <c r="B149" s="217" t="s">
        <v>2042</v>
      </c>
      <c r="C149" s="1692"/>
      <c r="D149" s="3244"/>
      <c r="E149" s="949"/>
      <c r="F149" s="741"/>
      <c r="G149" s="1090"/>
      <c r="H149" s="1174"/>
      <c r="I149" s="964"/>
      <c r="J149" s="624"/>
      <c r="K149" s="1693"/>
      <c r="L149" s="1037"/>
      <c r="M149" s="864"/>
      <c r="N149" s="3816"/>
      <c r="O149" s="2557"/>
      <c r="P149" s="2557"/>
      <c r="Q149" s="4236"/>
      <c r="R149" s="297"/>
      <c r="S149" s="371" t="s">
        <v>65</v>
      </c>
      <c r="T149" s="327" t="s">
        <v>65</v>
      </c>
      <c r="U149" s="3547"/>
      <c r="V149" s="3277"/>
      <c r="W149" s="1079" t="s">
        <v>65</v>
      </c>
      <c r="X149" s="2871" t="s">
        <v>65</v>
      </c>
      <c r="Y149" s="4150" t="s">
        <v>65</v>
      </c>
      <c r="Z149" s="4150"/>
    </row>
    <row r="150" spans="1:26" ht="15" customHeight="1">
      <c r="A150" s="1197"/>
      <c r="B150" s="219" t="s">
        <v>2043</v>
      </c>
      <c r="C150" s="1814"/>
      <c r="D150" s="3244"/>
      <c r="E150" s="1815"/>
      <c r="F150" s="1816"/>
      <c r="G150" s="1531"/>
      <c r="H150" s="1340"/>
      <c r="I150" s="1817"/>
      <c r="J150" s="1804"/>
      <c r="K150" s="952"/>
      <c r="L150" s="272"/>
      <c r="M150" s="782"/>
      <c r="N150" s="4272"/>
      <c r="O150" s="503"/>
      <c r="P150" s="2278"/>
      <c r="Q150" s="4252"/>
      <c r="R150" s="1018"/>
      <c r="S150" s="301"/>
      <c r="T150" s="327"/>
      <c r="U150" s="3547"/>
      <c r="V150" s="3277"/>
      <c r="W150" s="328"/>
      <c r="X150" s="2873"/>
      <c r="Y150" s="4150"/>
      <c r="Z150" s="4150"/>
    </row>
    <row r="151" spans="1:26" ht="15" customHeight="1">
      <c r="A151" s="1197"/>
      <c r="B151" s="217" t="s">
        <v>2044</v>
      </c>
      <c r="C151" s="1692"/>
      <c r="D151" s="3244"/>
      <c r="E151" s="949"/>
      <c r="F151" s="741"/>
      <c r="G151" s="1090"/>
      <c r="H151" s="1174"/>
      <c r="I151" s="964"/>
      <c r="J151" s="624"/>
      <c r="K151" s="1375"/>
      <c r="L151" s="965"/>
      <c r="M151" s="449"/>
      <c r="N151" s="3815"/>
      <c r="O151" s="878"/>
      <c r="P151" s="878"/>
      <c r="Q151" s="4237"/>
      <c r="R151" s="742"/>
      <c r="S151" s="301" t="s">
        <v>65</v>
      </c>
      <c r="T151" s="508" t="s">
        <v>65</v>
      </c>
      <c r="U151" s="3565"/>
      <c r="V151" s="3550"/>
      <c r="W151" s="328" t="s">
        <v>65</v>
      </c>
      <c r="X151" s="2873" t="s">
        <v>65</v>
      </c>
      <c r="Y151" s="4150" t="s">
        <v>65</v>
      </c>
      <c r="Z151" s="4150"/>
    </row>
    <row r="152" spans="1:26" ht="15" customHeight="1" thickBot="1">
      <c r="A152" s="936"/>
      <c r="B152" s="218" t="s">
        <v>94</v>
      </c>
      <c r="C152" s="1475"/>
      <c r="D152" s="3243"/>
      <c r="E152" s="1297"/>
      <c r="F152" s="716"/>
      <c r="G152" s="1094"/>
      <c r="H152" s="1192"/>
      <c r="I152" s="1485"/>
      <c r="J152" s="1654"/>
      <c r="K152" s="1148"/>
      <c r="L152" s="935"/>
      <c r="M152" s="364"/>
      <c r="N152" s="3811"/>
      <c r="O152" s="2485"/>
      <c r="P152" s="2485"/>
      <c r="Q152" s="941"/>
      <c r="R152" s="2485"/>
      <c r="S152" s="769" t="s">
        <v>65</v>
      </c>
      <c r="T152" s="770" t="s">
        <v>65</v>
      </c>
      <c r="U152" s="3546"/>
      <c r="V152" s="2546"/>
      <c r="W152" s="739" t="s">
        <v>65</v>
      </c>
      <c r="X152" s="2872" t="s">
        <v>65</v>
      </c>
      <c r="Y152" s="2878" t="s">
        <v>65</v>
      </c>
      <c r="Z152" s="2878"/>
    </row>
    <row r="153" spans="1:26" ht="15" customHeight="1" thickBot="1">
      <c r="A153" s="2213">
        <v>28027</v>
      </c>
      <c r="B153" s="478" t="s">
        <v>1449</v>
      </c>
      <c r="C153" s="1488" t="s">
        <v>2600</v>
      </c>
      <c r="D153" s="32">
        <v>14839</v>
      </c>
      <c r="E153" s="1012"/>
      <c r="F153" s="4712" t="s">
        <v>4192</v>
      </c>
      <c r="G153" s="1480">
        <v>84</v>
      </c>
      <c r="H153" s="1171">
        <v>100</v>
      </c>
      <c r="I153" s="397">
        <f>ROUND(H153*G153/G153,2)</f>
        <v>100</v>
      </c>
      <c r="J153" s="1666" t="s">
        <v>39</v>
      </c>
      <c r="K153" s="368">
        <v>35.950000000000003</v>
      </c>
      <c r="L153" s="1299">
        <f>IF(OR(ISBLANK(K153),K153=0,H153=0,ISBLANK(H153)),,ROUND(K153+$L$5,2))</f>
        <v>35.950000000000003</v>
      </c>
      <c r="M153" s="538">
        <f>ROUND(I153*L153,2)</f>
        <v>3595</v>
      </c>
      <c r="N153" s="3807">
        <f>ROUND(L153/G153,4)</f>
        <v>0.42799999999999999</v>
      </c>
      <c r="O153" s="2437">
        <v>14839</v>
      </c>
      <c r="P153" s="2746" t="s">
        <v>1451</v>
      </c>
      <c r="Q153" s="4238">
        <v>84</v>
      </c>
      <c r="R153" s="3311">
        <v>33.96</v>
      </c>
      <c r="S153" s="301">
        <v>5.58</v>
      </c>
      <c r="T153" s="4458">
        <f>ROUND($W$8*S153,2)</f>
        <v>1.99</v>
      </c>
      <c r="U153" s="3265">
        <f>IF(ISBLANK(O153),,R153+T153)</f>
        <v>35.950000000000003</v>
      </c>
      <c r="V153" s="3709" t="s">
        <v>2779</v>
      </c>
      <c r="W153" s="328">
        <f>IF(ISNUMBER(K153),IF(V153="Y",(K153-T153)))</f>
        <v>33.96</v>
      </c>
      <c r="X153" s="2873">
        <f>W153/G153</f>
        <v>0.4042857142857143</v>
      </c>
      <c r="Y153" s="4150" t="b">
        <f>IF(V153="N",IF(ISNUMBER(R153),(R153+T153)/Q153))</f>
        <v>0</v>
      </c>
      <c r="Z153" s="4150"/>
    </row>
    <row r="154" spans="1:26" ht="15" customHeight="1">
      <c r="A154" s="1197"/>
      <c r="B154" s="217" t="s">
        <v>2045</v>
      </c>
      <c r="C154" s="1692"/>
      <c r="D154" s="3244"/>
      <c r="E154" s="949"/>
      <c r="F154" s="741"/>
      <c r="G154" s="1090"/>
      <c r="H154" s="1174"/>
      <c r="I154" s="964"/>
      <c r="J154" s="624"/>
      <c r="K154" s="1693"/>
      <c r="L154" s="1037"/>
      <c r="M154" s="511"/>
      <c r="N154" s="4272"/>
      <c r="O154" s="307"/>
      <c r="P154" s="1202"/>
      <c r="Q154" s="2087"/>
      <c r="R154" s="297"/>
      <c r="S154" s="371" t="s">
        <v>65</v>
      </c>
      <c r="T154" s="327" t="s">
        <v>65</v>
      </c>
      <c r="U154" s="3547"/>
      <c r="V154" s="3277"/>
      <c r="W154" s="1079" t="s">
        <v>65</v>
      </c>
      <c r="X154" s="2871" t="s">
        <v>65</v>
      </c>
      <c r="Y154" s="4150" t="s">
        <v>65</v>
      </c>
      <c r="Z154" s="4150"/>
    </row>
    <row r="155" spans="1:26" ht="15" customHeight="1">
      <c r="A155" s="1197"/>
      <c r="B155" s="217" t="s">
        <v>2046</v>
      </c>
      <c r="C155" s="1692"/>
      <c r="D155" s="3244"/>
      <c r="E155" s="949"/>
      <c r="F155" s="741"/>
      <c r="G155" s="1090"/>
      <c r="H155" s="1174"/>
      <c r="I155" s="964"/>
      <c r="J155" s="624"/>
      <c r="K155" s="1375"/>
      <c r="L155" s="965"/>
      <c r="M155" s="449"/>
      <c r="N155" s="3815"/>
      <c r="O155" s="878"/>
      <c r="P155" s="878"/>
      <c r="Q155" s="4237"/>
      <c r="R155" s="742"/>
      <c r="S155" s="301" t="s">
        <v>65</v>
      </c>
      <c r="T155" s="508" t="s">
        <v>65</v>
      </c>
      <c r="U155" s="3565"/>
      <c r="V155" s="3550"/>
      <c r="W155" s="328" t="s">
        <v>65</v>
      </c>
      <c r="X155" s="2873" t="s">
        <v>65</v>
      </c>
      <c r="Y155" s="4150" t="s">
        <v>65</v>
      </c>
      <c r="Z155" s="4150"/>
    </row>
    <row r="156" spans="1:26" ht="15" customHeight="1" thickBot="1">
      <c r="A156" s="936"/>
      <c r="B156" s="218" t="s">
        <v>1450</v>
      </c>
      <c r="C156" s="1475"/>
      <c r="D156" s="3243"/>
      <c r="E156" s="1297"/>
      <c r="F156" s="716"/>
      <c r="G156" s="1094"/>
      <c r="H156" s="1192"/>
      <c r="I156" s="1485"/>
      <c r="J156" s="1654"/>
      <c r="K156" s="1148"/>
      <c r="L156" s="935"/>
      <c r="M156" s="364"/>
      <c r="N156" s="3811"/>
      <c r="O156" s="2485"/>
      <c r="P156" s="2485"/>
      <c r="Q156" s="941"/>
      <c r="R156" s="2485"/>
      <c r="S156" s="769" t="s">
        <v>65</v>
      </c>
      <c r="T156" s="770" t="s">
        <v>65</v>
      </c>
      <c r="U156" s="3546"/>
      <c r="V156" s="2546"/>
      <c r="W156" s="739" t="s">
        <v>65</v>
      </c>
      <c r="X156" s="2872" t="s">
        <v>65</v>
      </c>
      <c r="Y156" s="2878" t="s">
        <v>65</v>
      </c>
      <c r="Z156" s="2878"/>
    </row>
    <row r="157" spans="1:26" ht="15" customHeight="1" thickBot="1">
      <c r="A157" s="2213">
        <v>28028</v>
      </c>
      <c r="B157" s="221" t="s">
        <v>1063</v>
      </c>
      <c r="C157" s="1488" t="s">
        <v>4189</v>
      </c>
      <c r="D157" s="5662">
        <v>7010</v>
      </c>
      <c r="E157" s="3532"/>
      <c r="F157" s="4712" t="s">
        <v>4191</v>
      </c>
      <c r="G157" s="1563">
        <v>100</v>
      </c>
      <c r="H157" s="1171">
        <v>100</v>
      </c>
      <c r="I157" s="2437">
        <f>ROUND(H157*G157/G157,2)</f>
        <v>100</v>
      </c>
      <c r="J157" s="1802" t="s">
        <v>39</v>
      </c>
      <c r="K157" s="958">
        <v>40.75</v>
      </c>
      <c r="L157" s="2060">
        <f>IF(OR(ISBLANK(K157),K157=0,H157=0,ISBLANK(H157)),,ROUND(K157+$L$5,2))</f>
        <v>40.75</v>
      </c>
      <c r="M157" s="4009">
        <f>ROUND(I157*L157,2)</f>
        <v>4075</v>
      </c>
      <c r="N157" s="3807">
        <f>ROUND(L157/G157,4)</f>
        <v>0.40749999999999997</v>
      </c>
      <c r="O157" s="2557"/>
      <c r="P157" s="2557"/>
      <c r="Q157" s="4236"/>
      <c r="R157" s="931"/>
      <c r="S157" s="301" t="s">
        <v>65</v>
      </c>
      <c r="T157" s="508" t="s">
        <v>65</v>
      </c>
      <c r="U157" s="3565"/>
      <c r="V157" s="3548"/>
      <c r="W157" s="328" t="s">
        <v>65</v>
      </c>
      <c r="X157" s="2873" t="s">
        <v>65</v>
      </c>
      <c r="Y157" s="4150" t="s">
        <v>65</v>
      </c>
      <c r="Z157" s="4150"/>
    </row>
    <row r="158" spans="1:26" ht="15" customHeight="1">
      <c r="A158" s="3304"/>
      <c r="B158" s="3404" t="s">
        <v>4190</v>
      </c>
      <c r="C158" s="3380"/>
      <c r="D158" s="3531"/>
      <c r="E158" s="3514"/>
      <c r="F158" s="3310"/>
      <c r="G158" s="3515"/>
      <c r="H158" s="1340"/>
      <c r="I158" s="1817"/>
      <c r="J158" s="3605"/>
      <c r="K158" s="4093"/>
      <c r="L158" s="2803"/>
      <c r="M158" s="782"/>
      <c r="N158" s="4272"/>
      <c r="O158" s="878"/>
      <c r="P158" s="878"/>
      <c r="Q158" s="4237"/>
      <c r="R158" s="742"/>
      <c r="S158" s="301" t="s">
        <v>65</v>
      </c>
      <c r="T158" s="508" t="s">
        <v>65</v>
      </c>
      <c r="U158" s="3265"/>
      <c r="V158" s="2501"/>
      <c r="W158" s="328" t="s">
        <v>65</v>
      </c>
      <c r="X158" s="2873" t="s">
        <v>65</v>
      </c>
      <c r="Y158" s="4150" t="s">
        <v>65</v>
      </c>
      <c r="Z158" s="4150"/>
    </row>
    <row r="159" spans="1:26" ht="15" customHeight="1" thickBot="1">
      <c r="A159" s="3304"/>
      <c r="B159" s="3404"/>
      <c r="C159" s="3380"/>
      <c r="D159" s="3245"/>
      <c r="E159" s="1297"/>
      <c r="F159" s="716"/>
      <c r="G159" s="1094"/>
      <c r="H159" s="1192"/>
      <c r="I159" s="941"/>
      <c r="J159" s="1654"/>
      <c r="K159" s="1148"/>
      <c r="L159" s="935"/>
      <c r="M159" s="364"/>
      <c r="N159" s="3811"/>
      <c r="O159" s="324"/>
      <c r="P159" s="2485"/>
      <c r="Q159" s="941"/>
      <c r="R159" s="2485"/>
      <c r="S159" s="769" t="s">
        <v>65</v>
      </c>
      <c r="T159" s="770" t="s">
        <v>65</v>
      </c>
      <c r="U159" s="3564"/>
      <c r="V159" s="3559"/>
      <c r="W159" s="739" t="s">
        <v>65</v>
      </c>
      <c r="X159" s="2872" t="s">
        <v>65</v>
      </c>
      <c r="Y159" s="2878" t="s">
        <v>65</v>
      </c>
      <c r="Z159" s="2878"/>
    </row>
    <row r="160" spans="1:26" ht="15" customHeight="1" thickBot="1">
      <c r="A160" s="2213">
        <v>28029</v>
      </c>
      <c r="B160" s="478" t="s">
        <v>1063</v>
      </c>
      <c r="C160" s="1488" t="s">
        <v>3712</v>
      </c>
      <c r="D160" s="4098">
        <v>7012</v>
      </c>
      <c r="E160" s="4096"/>
      <c r="F160" s="4712" t="s">
        <v>3710</v>
      </c>
      <c r="G160" s="4101">
        <v>100</v>
      </c>
      <c r="H160" s="1167">
        <v>50</v>
      </c>
      <c r="I160" s="2437">
        <f>ROUND(H160*G160/G160,2)</f>
        <v>50</v>
      </c>
      <c r="J160" s="4092" t="s">
        <v>39</v>
      </c>
      <c r="K160" s="4071">
        <v>45.85</v>
      </c>
      <c r="L160" s="2803">
        <f>IF(OR(ISBLANK(K160),K160=0,H160=0,ISBLANK(H160)),,ROUND(K160+$L$5,2))</f>
        <v>45.85</v>
      </c>
      <c r="M160" s="4009">
        <f>ROUND(I160*L160,2)</f>
        <v>2292.5</v>
      </c>
      <c r="N160" s="3807">
        <f>ROUND(L160/G160,4)</f>
        <v>0.45850000000000002</v>
      </c>
      <c r="O160" s="311"/>
      <c r="P160" s="2746"/>
      <c r="Q160" s="4238"/>
      <c r="R160" s="2687"/>
      <c r="S160" s="4081"/>
      <c r="T160" s="1798"/>
      <c r="U160" s="3214"/>
      <c r="V160" s="2529"/>
      <c r="W160" s="4563"/>
      <c r="X160" s="4564"/>
      <c r="Y160" s="4150"/>
      <c r="Z160" s="4150"/>
    </row>
    <row r="161" spans="1:26" ht="15" customHeight="1" thickBot="1">
      <c r="A161" s="416"/>
      <c r="B161" s="901" t="s">
        <v>3711</v>
      </c>
      <c r="C161" s="1475"/>
      <c r="D161" s="3243"/>
      <c r="E161" s="1297"/>
      <c r="F161" s="716"/>
      <c r="G161" s="1094"/>
      <c r="H161" s="1192"/>
      <c r="I161" s="1485"/>
      <c r="J161" s="1654"/>
      <c r="K161" s="1148"/>
      <c r="L161" s="935"/>
      <c r="M161" s="364"/>
      <c r="N161" s="3811"/>
      <c r="O161" s="2787"/>
      <c r="P161" s="2787"/>
      <c r="Q161" s="1485"/>
      <c r="R161" s="2688"/>
      <c r="S161" s="769" t="s">
        <v>65</v>
      </c>
      <c r="T161" s="1242" t="s">
        <v>65</v>
      </c>
      <c r="U161" s="3546"/>
      <c r="V161" s="2546"/>
      <c r="W161" s="740" t="s">
        <v>65</v>
      </c>
      <c r="X161" s="2875" t="s">
        <v>65</v>
      </c>
      <c r="Y161" s="2878" t="s">
        <v>65</v>
      </c>
      <c r="Z161" s="2878"/>
    </row>
    <row r="162" spans="1:26" ht="15" customHeight="1" thickBot="1">
      <c r="A162" s="2213">
        <v>28030</v>
      </c>
      <c r="B162" s="1457" t="s">
        <v>2047</v>
      </c>
      <c r="C162" s="366" t="s">
        <v>3651</v>
      </c>
      <c r="D162" s="32">
        <v>37722</v>
      </c>
      <c r="E162" s="1012"/>
      <c r="F162" s="1694" t="s">
        <v>304</v>
      </c>
      <c r="G162" s="1559">
        <v>120</v>
      </c>
      <c r="H162" s="1171">
        <v>50</v>
      </c>
      <c r="I162" s="262">
        <f>ROUND(H162*G162/G162,2)</f>
        <v>50</v>
      </c>
      <c r="J162" s="1676" t="s">
        <v>39</v>
      </c>
      <c r="K162" s="285">
        <v>50.05</v>
      </c>
      <c r="L162" s="1677">
        <f>IF(OR(ISBLANK(K162),K162=0,H162=0,ISBLANK(H162)),,ROUND(K162+$L$5,2))</f>
        <v>50.05</v>
      </c>
      <c r="M162" s="515">
        <f>ROUND(I162*L162,2)</f>
        <v>2502.5</v>
      </c>
      <c r="N162" s="3865">
        <f>ROUND(L162/G162,4)</f>
        <v>0.41710000000000003</v>
      </c>
      <c r="O162" s="2786"/>
      <c r="P162" s="2786"/>
      <c r="Q162" s="4246"/>
      <c r="R162" s="2690"/>
      <c r="S162" s="1203" t="s">
        <v>65</v>
      </c>
      <c r="T162" s="1204" t="s">
        <v>65</v>
      </c>
      <c r="U162" s="3548"/>
      <c r="V162" s="2694"/>
      <c r="W162" s="1750" t="s">
        <v>65</v>
      </c>
      <c r="X162" s="4317" t="s">
        <v>65</v>
      </c>
      <c r="Y162" s="4318" t="s">
        <v>65</v>
      </c>
      <c r="Z162" s="4318"/>
    </row>
    <row r="163" spans="1:26" ht="15" customHeight="1">
      <c r="A163" s="1197"/>
      <c r="B163" s="217" t="s">
        <v>2048</v>
      </c>
      <c r="C163" s="1194" t="s">
        <v>2601</v>
      </c>
      <c r="D163" s="3244">
        <v>68615160346</v>
      </c>
      <c r="E163" s="1012"/>
      <c r="F163" s="1797" t="s">
        <v>305</v>
      </c>
      <c r="G163" s="1531">
        <v>44</v>
      </c>
      <c r="H163" s="1174"/>
      <c r="I163" s="397">
        <f>ROUND(H162*G162/G163,2)</f>
        <v>136.36000000000001</v>
      </c>
      <c r="J163" s="1668" t="s">
        <v>39</v>
      </c>
      <c r="K163" s="3539"/>
      <c r="L163" s="1037">
        <f>IF(OR(ISBLANK(K163),K163=0,H162=0,ISBLANK(H162)),,ROUND(K163+$L$5,2))</f>
        <v>0</v>
      </c>
      <c r="M163" s="538">
        <f>ROUND(I163*L163,2)</f>
        <v>0</v>
      </c>
      <c r="N163" s="3807">
        <f>ROUND(L163/G163,4)</f>
        <v>0</v>
      </c>
      <c r="O163" s="1673"/>
      <c r="P163" s="1018"/>
      <c r="Q163" s="4253"/>
      <c r="R163" s="2689"/>
      <c r="S163" s="807" t="s">
        <v>65</v>
      </c>
      <c r="T163" s="1806" t="s">
        <v>65</v>
      </c>
      <c r="U163" s="3273"/>
      <c r="V163" s="2695"/>
      <c r="W163" s="1018" t="s">
        <v>65</v>
      </c>
      <c r="X163" s="2874" t="s">
        <v>65</v>
      </c>
      <c r="Y163" s="4207" t="s">
        <v>65</v>
      </c>
      <c r="Z163" s="4207"/>
    </row>
    <row r="164" spans="1:26" ht="15" customHeight="1">
      <c r="A164" s="2177"/>
      <c r="B164" s="215" t="s">
        <v>2049</v>
      </c>
      <c r="C164" s="345" t="s">
        <v>4031</v>
      </c>
      <c r="D164" s="3244" t="s">
        <v>2602</v>
      </c>
      <c r="E164" s="1581"/>
      <c r="F164" s="855" t="s">
        <v>306</v>
      </c>
      <c r="G164" s="1112">
        <v>85</v>
      </c>
      <c r="H164" s="1818"/>
      <c r="I164" s="397">
        <f>ROUND(H162*G162/G164,2)</f>
        <v>70.59</v>
      </c>
      <c r="J164" s="1804" t="s">
        <v>39</v>
      </c>
      <c r="K164" s="3540"/>
      <c r="L164" s="1037">
        <f>IF(OR(ISBLANK(K164),K164=0,H162=0,ISBLANK(H162)),,ROUND(K164+$L$5,2))</f>
        <v>0</v>
      </c>
      <c r="M164" s="538">
        <f>ROUND(I164*L164,2)</f>
        <v>0</v>
      </c>
      <c r="N164" s="3807">
        <f>ROUND(L164/G164,4)</f>
        <v>0</v>
      </c>
      <c r="O164" s="2693"/>
      <c r="P164" s="1018"/>
      <c r="Q164" s="4254"/>
      <c r="R164" s="2693"/>
      <c r="S164" s="301" t="s">
        <v>65</v>
      </c>
      <c r="T164" s="1798" t="s">
        <v>65</v>
      </c>
      <c r="U164" s="3214"/>
      <c r="V164" s="2529"/>
      <c r="W164" s="328" t="s">
        <v>65</v>
      </c>
      <c r="X164" s="2873" t="s">
        <v>65</v>
      </c>
      <c r="Y164" s="4150" t="s">
        <v>65</v>
      </c>
      <c r="Z164" s="4150"/>
    </row>
    <row r="165" spans="1:26" ht="15" customHeight="1" thickBot="1">
      <c r="A165" s="1746"/>
      <c r="B165" s="218" t="s">
        <v>1530</v>
      </c>
      <c r="C165" s="550" t="s">
        <v>65</v>
      </c>
      <c r="D165" s="3243"/>
      <c r="E165" s="1578" t="s">
        <v>65</v>
      </c>
      <c r="F165" s="1695" t="s">
        <v>65</v>
      </c>
      <c r="G165" s="1084" t="s">
        <v>65</v>
      </c>
      <c r="H165" s="1767"/>
      <c r="I165" s="1485" t="s">
        <v>65</v>
      </c>
      <c r="J165" s="1660" t="s">
        <v>65</v>
      </c>
      <c r="K165" s="470"/>
      <c r="L165" s="492"/>
      <c r="M165" s="919"/>
      <c r="N165" s="3809"/>
      <c r="O165" s="3259"/>
      <c r="P165" s="3259"/>
      <c r="Q165" s="1820"/>
      <c r="R165" s="2688"/>
      <c r="S165" s="769" t="s">
        <v>65</v>
      </c>
      <c r="T165" s="1242" t="s">
        <v>65</v>
      </c>
      <c r="U165" s="3546"/>
      <c r="V165" s="2546"/>
      <c r="W165" s="740" t="s">
        <v>65</v>
      </c>
      <c r="X165" s="2875" t="s">
        <v>65</v>
      </c>
      <c r="Y165" s="2878" t="s">
        <v>65</v>
      </c>
      <c r="Z165" s="2878"/>
    </row>
    <row r="166" spans="1:26" ht="15" customHeight="1" thickBot="1">
      <c r="A166" s="2159">
        <v>28031</v>
      </c>
      <c r="B166" s="1537" t="s">
        <v>2050</v>
      </c>
      <c r="C166" s="547" t="s">
        <v>4414</v>
      </c>
      <c r="D166" s="32"/>
      <c r="E166" s="1696"/>
      <c r="F166" s="1821" t="s">
        <v>307</v>
      </c>
      <c r="G166" s="1089">
        <v>72</v>
      </c>
      <c r="H166" s="1167">
        <v>100</v>
      </c>
      <c r="I166" s="397">
        <f>ROUND($H$166*$G$166/G166,2)</f>
        <v>100</v>
      </c>
      <c r="J166" s="1417" t="s">
        <v>39</v>
      </c>
      <c r="K166" s="241">
        <v>28.44</v>
      </c>
      <c r="L166" s="1037">
        <f>IF(OR(ISBLANK(K166),K166=0,H166=0,ISBLANK(H166)),,ROUND(K166+$L$5,2))</f>
        <v>28.44</v>
      </c>
      <c r="M166" s="538">
        <f>ROUND(I166*L166,2)</f>
        <v>2844</v>
      </c>
      <c r="N166" s="3807">
        <f>ROUND(L166/G166,4)</f>
        <v>0.39500000000000002</v>
      </c>
      <c r="O166" s="2746"/>
      <c r="P166" s="2746"/>
      <c r="Q166" s="4238"/>
      <c r="R166" s="2746"/>
      <c r="S166" s="301" t="s">
        <v>65</v>
      </c>
      <c r="T166" s="508" t="s">
        <v>65</v>
      </c>
      <c r="U166" s="3265"/>
      <c r="V166" s="2501"/>
      <c r="W166" s="328" t="s">
        <v>65</v>
      </c>
      <c r="X166" s="2873" t="s">
        <v>65</v>
      </c>
      <c r="Y166" s="4150" t="s">
        <v>65</v>
      </c>
      <c r="Z166" s="4150"/>
    </row>
    <row r="167" spans="1:26" ht="15" customHeight="1">
      <c r="A167" s="1197"/>
      <c r="B167" s="217" t="s">
        <v>2051</v>
      </c>
      <c r="C167" s="202" t="s">
        <v>2286</v>
      </c>
      <c r="D167" s="3244" t="s">
        <v>2603</v>
      </c>
      <c r="E167" s="1012"/>
      <c r="F167" s="741"/>
      <c r="G167" s="1090"/>
      <c r="H167" s="1761"/>
      <c r="I167" s="967"/>
      <c r="J167" s="624"/>
      <c r="K167" s="334"/>
      <c r="L167" s="532"/>
      <c r="M167" s="335"/>
      <c r="N167" s="3816"/>
      <c r="O167" s="2557"/>
      <c r="P167" s="2557"/>
      <c r="Q167" s="4236"/>
      <c r="R167" s="297"/>
      <c r="S167" s="371" t="s">
        <v>65</v>
      </c>
      <c r="T167" s="327" t="s">
        <v>65</v>
      </c>
      <c r="U167" s="3547"/>
      <c r="V167" s="3277"/>
      <c r="W167" s="1079" t="s">
        <v>65</v>
      </c>
      <c r="X167" s="2871" t="s">
        <v>65</v>
      </c>
      <c r="Y167" s="4150" t="s">
        <v>65</v>
      </c>
      <c r="Z167" s="4150"/>
    </row>
    <row r="168" spans="1:26" ht="15" customHeight="1">
      <c r="A168" s="1197"/>
      <c r="B168" s="217" t="s">
        <v>2052</v>
      </c>
      <c r="C168" s="202" t="s">
        <v>2604</v>
      </c>
      <c r="D168" s="3244" t="s">
        <v>2605</v>
      </c>
      <c r="E168" s="1012"/>
      <c r="F168" s="741"/>
      <c r="G168" s="1504"/>
      <c r="H168" s="1174"/>
      <c r="I168" s="964"/>
      <c r="J168" s="624"/>
      <c r="K168" s="334"/>
      <c r="L168" s="532"/>
      <c r="M168" s="335"/>
      <c r="N168" s="3816"/>
      <c r="O168" s="2675"/>
      <c r="P168" s="2675"/>
      <c r="Q168" s="2594"/>
      <c r="R168" s="742"/>
      <c r="S168" s="301" t="s">
        <v>65</v>
      </c>
      <c r="T168" s="508" t="s">
        <v>65</v>
      </c>
      <c r="U168" s="3214"/>
      <c r="V168" s="3214"/>
      <c r="W168" s="328" t="s">
        <v>65</v>
      </c>
      <c r="X168" s="2873" t="s">
        <v>65</v>
      </c>
      <c r="Y168" s="4150" t="s">
        <v>65</v>
      </c>
      <c r="Z168" s="4150"/>
    </row>
    <row r="169" spans="1:26" ht="15" customHeight="1" thickBot="1">
      <c r="A169" s="1746"/>
      <c r="B169" s="388"/>
      <c r="C169" s="550" t="s">
        <v>65</v>
      </c>
      <c r="D169" s="3243"/>
      <c r="E169" s="1519" t="s">
        <v>65</v>
      </c>
      <c r="F169" s="1819" t="s">
        <v>65</v>
      </c>
      <c r="G169" s="1646" t="s">
        <v>65</v>
      </c>
      <c r="H169" s="1572"/>
      <c r="I169" s="1820" t="s">
        <v>65</v>
      </c>
      <c r="J169" s="1647" t="s">
        <v>65</v>
      </c>
      <c r="K169" s="322"/>
      <c r="L169" s="1055" t="s">
        <v>65</v>
      </c>
      <c r="M169" s="554" t="s">
        <v>65</v>
      </c>
      <c r="N169" s="3812" t="s">
        <v>65</v>
      </c>
      <c r="O169" s="2787"/>
      <c r="P169" s="2787"/>
      <c r="Q169" s="1485"/>
      <c r="R169" s="2485"/>
      <c r="S169" s="769" t="s">
        <v>65</v>
      </c>
      <c r="T169" s="770" t="s">
        <v>65</v>
      </c>
      <c r="U169" s="3546"/>
      <c r="V169" s="2546"/>
      <c r="W169" s="739" t="s">
        <v>65</v>
      </c>
      <c r="X169" s="2872" t="s">
        <v>65</v>
      </c>
      <c r="Y169" s="2878" t="s">
        <v>65</v>
      </c>
      <c r="Z169" s="2878"/>
    </row>
    <row r="170" spans="1:26" ht="15" customHeight="1" thickBot="1">
      <c r="A170" s="2159">
        <v>28032</v>
      </c>
      <c r="B170" s="1537" t="s">
        <v>2050</v>
      </c>
      <c r="C170" s="547" t="s">
        <v>1454</v>
      </c>
      <c r="D170" s="32"/>
      <c r="E170" s="1696"/>
      <c r="F170" s="1821" t="s">
        <v>308</v>
      </c>
      <c r="G170" s="1089">
        <v>72</v>
      </c>
      <c r="H170" s="1171">
        <v>300</v>
      </c>
      <c r="I170" s="397">
        <f>ROUND($H$170*$G$170/G170,2)</f>
        <v>300</v>
      </c>
      <c r="J170" s="1417" t="s">
        <v>39</v>
      </c>
      <c r="K170" s="241">
        <v>31.54</v>
      </c>
      <c r="L170" s="1037">
        <f>IF(OR(ISBLANK(K170),K170=0,H170=0,ISBLANK(H170)),,ROUND(K170+$L$5,2))</f>
        <v>31.54</v>
      </c>
      <c r="M170" s="538">
        <f>ROUND(I170*L170,2)</f>
        <v>9462</v>
      </c>
      <c r="N170" s="3807">
        <f>ROUND(L170/G170,4)</f>
        <v>0.43809999999999999</v>
      </c>
      <c r="O170" s="2786"/>
      <c r="P170" s="2786"/>
      <c r="Q170" s="4238"/>
      <c r="R170" s="2746"/>
      <c r="S170" s="301" t="s">
        <v>65</v>
      </c>
      <c r="T170" s="508" t="s">
        <v>65</v>
      </c>
      <c r="U170" s="3265"/>
      <c r="V170" s="2501"/>
      <c r="W170" s="328" t="s">
        <v>65</v>
      </c>
      <c r="X170" s="2873" t="s">
        <v>65</v>
      </c>
      <c r="Y170" s="4150" t="s">
        <v>65</v>
      </c>
      <c r="Z170" s="4150"/>
    </row>
    <row r="171" spans="1:26" ht="15" customHeight="1">
      <c r="A171" s="1197"/>
      <c r="B171" s="217" t="s">
        <v>2051</v>
      </c>
      <c r="C171" s="202" t="s">
        <v>2606</v>
      </c>
      <c r="D171" s="3244">
        <v>137309</v>
      </c>
      <c r="E171" s="1012"/>
      <c r="F171" s="741"/>
      <c r="G171" s="1090"/>
      <c r="H171" s="1761"/>
      <c r="I171" s="967"/>
      <c r="J171" s="624"/>
      <c r="K171" s="334"/>
      <c r="L171" s="532"/>
      <c r="M171" s="335"/>
      <c r="N171" s="3816"/>
      <c r="O171" s="2557"/>
      <c r="P171" s="2557"/>
      <c r="Q171" s="4236"/>
      <c r="R171" s="297"/>
      <c r="S171" s="371" t="s">
        <v>65</v>
      </c>
      <c r="T171" s="327" t="s">
        <v>65</v>
      </c>
      <c r="U171" s="3547"/>
      <c r="V171" s="3277"/>
      <c r="W171" s="1079" t="s">
        <v>65</v>
      </c>
      <c r="X171" s="2871" t="s">
        <v>65</v>
      </c>
      <c r="Y171" s="4150" t="s">
        <v>65</v>
      </c>
      <c r="Z171" s="4150"/>
    </row>
    <row r="172" spans="1:26" ht="15" customHeight="1">
      <c r="A172" s="1197"/>
      <c r="B172" s="217" t="s">
        <v>2052</v>
      </c>
      <c r="C172" s="202" t="s">
        <v>3334</v>
      </c>
      <c r="D172" s="3244">
        <v>137308</v>
      </c>
      <c r="E172" s="1567" t="s">
        <v>65</v>
      </c>
      <c r="F172" s="741" t="s">
        <v>65</v>
      </c>
      <c r="G172" s="1504" t="s">
        <v>65</v>
      </c>
      <c r="H172" s="1174"/>
      <c r="I172" s="964"/>
      <c r="J172" s="624"/>
      <c r="K172" s="334"/>
      <c r="L172" s="532"/>
      <c r="M172" s="335"/>
      <c r="N172" s="3816"/>
      <c r="O172" s="2557"/>
      <c r="P172" s="2557"/>
      <c r="Q172" s="4236"/>
      <c r="R172" s="742"/>
      <c r="S172" s="301" t="s">
        <v>65</v>
      </c>
      <c r="T172" s="508" t="s">
        <v>65</v>
      </c>
      <c r="U172" s="3214"/>
      <c r="V172" s="3214"/>
      <c r="W172" s="328" t="s">
        <v>65</v>
      </c>
      <c r="X172" s="2873" t="s">
        <v>65</v>
      </c>
      <c r="Y172" s="4150" t="s">
        <v>65</v>
      </c>
      <c r="Z172" s="4150"/>
    </row>
    <row r="173" spans="1:26" ht="15" customHeight="1" thickBot="1">
      <c r="A173" s="1746"/>
      <c r="B173" s="388"/>
      <c r="C173" s="550" t="s">
        <v>65</v>
      </c>
      <c r="D173" s="3243"/>
      <c r="E173" s="1519" t="s">
        <v>65</v>
      </c>
      <c r="F173" s="1819" t="s">
        <v>65</v>
      </c>
      <c r="G173" s="1646" t="s">
        <v>65</v>
      </c>
      <c r="H173" s="1572"/>
      <c r="I173" s="1820" t="s">
        <v>65</v>
      </c>
      <c r="J173" s="1647" t="s">
        <v>65</v>
      </c>
      <c r="K173" s="322"/>
      <c r="L173" s="1055" t="s">
        <v>65</v>
      </c>
      <c r="M173" s="554" t="s">
        <v>65</v>
      </c>
      <c r="N173" s="3812" t="s">
        <v>65</v>
      </c>
      <c r="O173" s="976"/>
      <c r="P173" s="976"/>
      <c r="Q173" s="1485"/>
      <c r="R173" s="2485"/>
      <c r="S173" s="769" t="s">
        <v>65</v>
      </c>
      <c r="T173" s="770" t="s">
        <v>65</v>
      </c>
      <c r="U173" s="3546"/>
      <c r="V173" s="2546"/>
      <c r="W173" s="739" t="s">
        <v>65</v>
      </c>
      <c r="X173" s="2872" t="s">
        <v>65</v>
      </c>
      <c r="Y173" s="2878" t="s">
        <v>65</v>
      </c>
      <c r="Z173" s="2878"/>
    </row>
    <row r="174" spans="1:26" ht="15" customHeight="1" thickBot="1">
      <c r="A174" s="2242">
        <v>28033</v>
      </c>
      <c r="B174" s="1825" t="s">
        <v>2053</v>
      </c>
      <c r="C174" s="1698" t="s">
        <v>1459</v>
      </c>
      <c r="D174" s="32"/>
      <c r="E174" s="1567"/>
      <c r="F174" s="1824" t="s">
        <v>297</v>
      </c>
      <c r="G174" s="1118">
        <v>72</v>
      </c>
      <c r="H174" s="1171">
        <v>300</v>
      </c>
      <c r="I174" s="397">
        <f>ROUND(H174*G174/G174,2)</f>
        <v>300</v>
      </c>
      <c r="J174" s="312" t="s">
        <v>39</v>
      </c>
      <c r="K174" s="241">
        <v>36.299999999999997</v>
      </c>
      <c r="L174" s="1037">
        <f>IF(OR(ISBLANK(K174),K174=0,H174=0,ISBLANK(H174)),,ROUND(K174+$L$5,2))</f>
        <v>36.299999999999997</v>
      </c>
      <c r="M174" s="538">
        <f>ROUND(I174*L174,2)</f>
        <v>10890</v>
      </c>
      <c r="N174" s="3807">
        <f>ROUND(L174/G174,4)</f>
        <v>0.50419999999999998</v>
      </c>
      <c r="O174" s="2557"/>
      <c r="P174" s="2557"/>
      <c r="Q174" s="4236"/>
      <c r="R174" s="931"/>
      <c r="S174" s="301" t="s">
        <v>65</v>
      </c>
      <c r="T174" s="508" t="s">
        <v>65</v>
      </c>
      <c r="U174" s="3214"/>
      <c r="V174" s="2529"/>
      <c r="W174" s="328" t="s">
        <v>65</v>
      </c>
      <c r="X174" s="2873" t="s">
        <v>65</v>
      </c>
      <c r="Y174" s="4150" t="s">
        <v>65</v>
      </c>
      <c r="Z174" s="4150"/>
    </row>
    <row r="175" spans="1:26" ht="15" customHeight="1">
      <c r="A175" s="2172"/>
      <c r="B175" s="1700" t="s">
        <v>309</v>
      </c>
      <c r="C175" s="1698" t="s">
        <v>2607</v>
      </c>
      <c r="D175" s="3244">
        <v>127852000</v>
      </c>
      <c r="E175" s="1012"/>
      <c r="F175" s="1655"/>
      <c r="G175" s="1543"/>
      <c r="H175" s="1169"/>
      <c r="I175" s="1149"/>
      <c r="J175" s="1639"/>
      <c r="K175" s="334"/>
      <c r="L175" s="310"/>
      <c r="M175" s="627"/>
      <c r="N175" s="3876"/>
      <c r="O175" s="1452"/>
      <c r="P175" s="1452"/>
      <c r="Q175" s="4255"/>
      <c r="R175" s="742"/>
      <c r="S175" s="301" t="s">
        <v>65</v>
      </c>
      <c r="T175" s="508" t="s">
        <v>65</v>
      </c>
      <c r="U175" s="3265"/>
      <c r="V175" s="2501"/>
      <c r="W175" s="328" t="s">
        <v>65</v>
      </c>
      <c r="X175" s="2873" t="s">
        <v>65</v>
      </c>
      <c r="Y175" s="4150" t="s">
        <v>65</v>
      </c>
      <c r="Z175" s="4150"/>
    </row>
    <row r="176" spans="1:26" ht="15" customHeight="1">
      <c r="A176" s="2172"/>
      <c r="B176" s="1700" t="s">
        <v>310</v>
      </c>
      <c r="C176" s="1698" t="s">
        <v>3335</v>
      </c>
      <c r="D176" s="3244">
        <v>127851000</v>
      </c>
      <c r="E176" s="1701"/>
      <c r="F176" s="1655"/>
      <c r="G176" s="1543"/>
      <c r="H176" s="1169"/>
      <c r="I176" s="1149"/>
      <c r="J176" s="1639"/>
      <c r="K176" s="334"/>
      <c r="L176" s="310"/>
      <c r="M176" s="627"/>
      <c r="N176" s="3876"/>
      <c r="O176" s="3258"/>
      <c r="P176" s="3258"/>
      <c r="Q176" s="4256"/>
      <c r="R176" s="2747"/>
      <c r="S176" s="371" t="s">
        <v>65</v>
      </c>
      <c r="T176" s="327" t="s">
        <v>65</v>
      </c>
      <c r="U176" s="3547"/>
      <c r="V176" s="3277"/>
      <c r="W176" s="1079" t="s">
        <v>65</v>
      </c>
      <c r="X176" s="2871" t="s">
        <v>65</v>
      </c>
      <c r="Y176" s="4150" t="s">
        <v>65</v>
      </c>
      <c r="Z176" s="4150"/>
    </row>
    <row r="177" spans="1:26" ht="15" customHeight="1">
      <c r="A177" s="5195"/>
      <c r="B177" s="1702" t="s">
        <v>311</v>
      </c>
      <c r="C177" s="1703"/>
      <c r="D177" s="3244"/>
      <c r="E177" s="1704"/>
      <c r="F177" s="1691"/>
      <c r="G177" s="1705"/>
      <c r="H177" s="1169"/>
      <c r="I177" s="1142"/>
      <c r="J177" s="1690"/>
      <c r="K177" s="447"/>
      <c r="L177" s="448"/>
      <c r="M177" s="607"/>
      <c r="N177" s="4275"/>
      <c r="O177" s="2565"/>
      <c r="P177" s="2565"/>
      <c r="Q177" s="4257"/>
      <c r="R177" s="297"/>
      <c r="S177" s="371" t="s">
        <v>65</v>
      </c>
      <c r="T177" s="327" t="s">
        <v>65</v>
      </c>
      <c r="U177" s="3547"/>
      <c r="V177" s="3277"/>
      <c r="W177" s="1079" t="s">
        <v>65</v>
      </c>
      <c r="X177" s="2871" t="s">
        <v>65</v>
      </c>
      <c r="Y177" s="4150" t="s">
        <v>65</v>
      </c>
      <c r="Z177" s="4150"/>
    </row>
    <row r="178" spans="1:26" ht="15" customHeight="1" thickBot="1">
      <c r="A178" s="1706"/>
      <c r="B178" s="1706"/>
      <c r="C178" s="1707"/>
      <c r="D178" s="3243"/>
      <c r="E178" s="1708"/>
      <c r="F178" s="1664"/>
      <c r="G178" s="1102"/>
      <c r="H178" s="1187"/>
      <c r="I178" s="1103"/>
      <c r="J178" s="1640"/>
      <c r="K178" s="363"/>
      <c r="L178" s="417"/>
      <c r="M178" s="630"/>
      <c r="N178" s="3877"/>
      <c r="O178" s="2737"/>
      <c r="P178" s="2737"/>
      <c r="Q178" s="4239"/>
      <c r="R178" s="976"/>
      <c r="S178" s="769" t="s">
        <v>65</v>
      </c>
      <c r="T178" s="1242" t="s">
        <v>65</v>
      </c>
      <c r="U178" s="3546"/>
      <c r="V178" s="2546"/>
      <c r="W178" s="740" t="s">
        <v>65</v>
      </c>
      <c r="X178" s="2875" t="s">
        <v>65</v>
      </c>
      <c r="Y178" s="2878" t="s">
        <v>65</v>
      </c>
      <c r="Z178" s="2878"/>
    </row>
    <row r="179" spans="1:26" ht="15" customHeight="1" thickBot="1">
      <c r="A179" s="1490">
        <v>28034</v>
      </c>
      <c r="B179" s="481" t="s">
        <v>2054</v>
      </c>
      <c r="C179" s="1208" t="s">
        <v>303</v>
      </c>
      <c r="D179" s="32"/>
      <c r="E179" s="1609"/>
      <c r="F179" s="1784" t="s">
        <v>315</v>
      </c>
      <c r="G179" s="1209">
        <v>80</v>
      </c>
      <c r="H179" s="1171"/>
      <c r="I179" s="397">
        <f>ROUND(H179*G179/G179,2)</f>
        <v>0</v>
      </c>
      <c r="J179" s="1642" t="s">
        <v>39</v>
      </c>
      <c r="K179" s="241">
        <v>31.2</v>
      </c>
      <c r="L179" s="1037">
        <f>IF(OR(ISBLANK(K179),K179=0,H179=0,ISBLANK(H179)),,ROUND(K179+$L$5,2))</f>
        <v>0</v>
      </c>
      <c r="M179" s="538">
        <f>ROUND(I179*L179,2)</f>
        <v>0</v>
      </c>
      <c r="N179" s="3807">
        <f>ROUND(L179/G179,4)</f>
        <v>0</v>
      </c>
      <c r="O179" s="878"/>
      <c r="P179" s="878"/>
      <c r="Q179" s="4237"/>
      <c r="R179" s="742"/>
      <c r="S179" s="301" t="s">
        <v>65</v>
      </c>
      <c r="T179" s="508" t="s">
        <v>65</v>
      </c>
      <c r="U179" s="3265"/>
      <c r="V179" s="2501"/>
      <c r="W179" s="328" t="s">
        <v>65</v>
      </c>
      <c r="X179" s="2873" t="s">
        <v>65</v>
      </c>
      <c r="Y179" s="4150" t="s">
        <v>65</v>
      </c>
      <c r="Z179" s="4150"/>
    </row>
    <row r="180" spans="1:26" ht="15" customHeight="1">
      <c r="A180" s="1197"/>
      <c r="B180" s="217" t="s">
        <v>2055</v>
      </c>
      <c r="C180" s="202" t="s">
        <v>2608</v>
      </c>
      <c r="D180" s="3244">
        <v>6060</v>
      </c>
      <c r="E180" s="1012"/>
      <c r="F180" s="741"/>
      <c r="G180" s="3515"/>
      <c r="H180" s="4422"/>
      <c r="I180" s="463"/>
      <c r="J180" s="624"/>
      <c r="K180" s="1064"/>
      <c r="L180" s="965"/>
      <c r="M180" s="449"/>
      <c r="N180" s="3815"/>
      <c r="O180" s="2747"/>
      <c r="P180" s="2747"/>
      <c r="Q180" s="1817"/>
      <c r="R180" s="2747"/>
      <c r="S180" s="371" t="s">
        <v>65</v>
      </c>
      <c r="T180" s="327" t="s">
        <v>65</v>
      </c>
      <c r="U180" s="3547"/>
      <c r="V180" s="3277"/>
      <c r="W180" s="1079" t="s">
        <v>65</v>
      </c>
      <c r="X180" s="2871" t="s">
        <v>65</v>
      </c>
      <c r="Y180" s="4150" t="s">
        <v>65</v>
      </c>
      <c r="Z180" s="4150"/>
    </row>
    <row r="181" spans="1:26" ht="15" customHeight="1" thickBot="1">
      <c r="A181" s="1086"/>
      <c r="B181" s="466"/>
      <c r="C181" s="425"/>
      <c r="D181" s="3243"/>
      <c r="E181" s="426"/>
      <c r="F181" s="727"/>
      <c r="G181" s="1156"/>
      <c r="H181" s="1180"/>
      <c r="I181" s="341"/>
      <c r="J181" s="1660"/>
      <c r="K181" s="955"/>
      <c r="L181" s="1055"/>
      <c r="M181" s="364"/>
      <c r="N181" s="3811"/>
      <c r="O181" s="2787"/>
      <c r="P181" s="2787"/>
      <c r="Q181" s="1485"/>
      <c r="R181" s="2688"/>
      <c r="S181" s="769" t="s">
        <v>65</v>
      </c>
      <c r="T181" s="770" t="s">
        <v>65</v>
      </c>
      <c r="U181" s="3546"/>
      <c r="V181" s="2546"/>
      <c r="W181" s="739" t="s">
        <v>65</v>
      </c>
      <c r="X181" s="2872" t="s">
        <v>65</v>
      </c>
      <c r="Y181" s="2878" t="s">
        <v>65</v>
      </c>
      <c r="Z181" s="2878"/>
    </row>
    <row r="182" spans="1:26" ht="15" customHeight="1" thickBot="1">
      <c r="A182" s="2213">
        <v>28035</v>
      </c>
      <c r="B182" s="478" t="s">
        <v>2056</v>
      </c>
      <c r="C182" s="420" t="s">
        <v>303</v>
      </c>
      <c r="D182" s="32"/>
      <c r="E182" s="1554"/>
      <c r="F182" s="1809" t="s">
        <v>743</v>
      </c>
      <c r="G182" s="1365">
        <v>120</v>
      </c>
      <c r="H182" s="1171">
        <v>100</v>
      </c>
      <c r="I182" s="397">
        <f>ROUND(H182*G182/G182,2)</f>
        <v>100</v>
      </c>
      <c r="J182" s="1666" t="s">
        <v>39</v>
      </c>
      <c r="K182" s="368">
        <v>33.6</v>
      </c>
      <c r="L182" s="1037">
        <f>IF(OR(ISBLANK(K182),K182=0,H182=0,ISBLANK(H182)),,ROUND(K182+$L$5,2))</f>
        <v>33.6</v>
      </c>
      <c r="M182" s="538">
        <f>ROUND(I182*L182,2)</f>
        <v>3360</v>
      </c>
      <c r="N182" s="3807">
        <f>ROUND(L182/G182,4)</f>
        <v>0.28000000000000003</v>
      </c>
      <c r="O182" s="878"/>
      <c r="P182" s="878"/>
      <c r="Q182" s="4237"/>
      <c r="R182" s="742"/>
      <c r="S182" s="301" t="s">
        <v>65</v>
      </c>
      <c r="T182" s="508" t="s">
        <v>65</v>
      </c>
      <c r="U182" s="3265"/>
      <c r="V182" s="2501"/>
      <c r="W182" s="328" t="s">
        <v>65</v>
      </c>
      <c r="X182" s="2873" t="s">
        <v>65</v>
      </c>
      <c r="Y182" s="4150" t="s">
        <v>65</v>
      </c>
      <c r="Z182" s="4150"/>
    </row>
    <row r="183" spans="1:26" ht="15" customHeight="1">
      <c r="A183" s="1335"/>
      <c r="B183" s="216" t="s">
        <v>2057</v>
      </c>
      <c r="C183" s="479" t="s">
        <v>2285</v>
      </c>
      <c r="D183" s="3244">
        <v>7055</v>
      </c>
      <c r="E183" s="1012"/>
      <c r="F183" s="1658"/>
      <c r="G183" s="1091"/>
      <c r="H183" s="1174"/>
      <c r="I183" s="1042"/>
      <c r="J183" s="1668"/>
      <c r="K183" s="1137"/>
      <c r="L183" s="1043"/>
      <c r="M183" s="449"/>
      <c r="N183" s="3815"/>
      <c r="O183" s="2747"/>
      <c r="P183" s="2747"/>
      <c r="Q183" s="1817"/>
      <c r="R183" s="2747"/>
      <c r="S183" s="371" t="s">
        <v>65</v>
      </c>
      <c r="T183" s="327" t="s">
        <v>65</v>
      </c>
      <c r="U183" s="3547"/>
      <c r="V183" s="3277"/>
      <c r="W183" s="1079" t="s">
        <v>65</v>
      </c>
      <c r="X183" s="2871" t="s">
        <v>65</v>
      </c>
      <c r="Y183" s="4150" t="s">
        <v>65</v>
      </c>
      <c r="Z183" s="4150"/>
    </row>
    <row r="184" spans="1:26" ht="15" customHeight="1">
      <c r="A184" s="1197"/>
      <c r="B184" s="217" t="s">
        <v>316</v>
      </c>
      <c r="C184" s="274" t="s">
        <v>2609</v>
      </c>
      <c r="D184" s="3244">
        <v>7056</v>
      </c>
      <c r="E184" s="1012"/>
      <c r="F184" s="741"/>
      <c r="G184" s="1090"/>
      <c r="H184" s="1174"/>
      <c r="I184" s="463"/>
      <c r="J184" s="624"/>
      <c r="K184" s="1064"/>
      <c r="L184" s="965"/>
      <c r="M184" s="335"/>
      <c r="N184" s="3816"/>
      <c r="O184" s="2557"/>
      <c r="P184" s="2557"/>
      <c r="Q184" s="4236"/>
      <c r="R184" s="297"/>
      <c r="S184" s="371" t="s">
        <v>65</v>
      </c>
      <c r="T184" s="327" t="s">
        <v>65</v>
      </c>
      <c r="U184" s="3547"/>
      <c r="V184" s="3277"/>
      <c r="W184" s="1079" t="s">
        <v>65</v>
      </c>
      <c r="X184" s="2871" t="s">
        <v>65</v>
      </c>
      <c r="Y184" s="4150" t="s">
        <v>65</v>
      </c>
      <c r="Z184" s="4150"/>
    </row>
    <row r="185" spans="1:26" ht="15" customHeight="1" thickBot="1">
      <c r="A185" s="1086"/>
      <c r="B185" s="466"/>
      <c r="C185" s="425" t="s">
        <v>2610</v>
      </c>
      <c r="D185" s="3243">
        <v>7057</v>
      </c>
      <c r="E185" s="1520"/>
      <c r="F185" s="727"/>
      <c r="G185" s="1156"/>
      <c r="H185" s="1192"/>
      <c r="I185" s="341"/>
      <c r="J185" s="1660"/>
      <c r="K185" s="955"/>
      <c r="L185" s="1055"/>
      <c r="M185" s="554"/>
      <c r="N185" s="3812"/>
      <c r="O185" s="1657"/>
      <c r="P185" s="849"/>
      <c r="Q185" s="4241"/>
      <c r="R185" s="849"/>
      <c r="S185" s="769" t="s">
        <v>65</v>
      </c>
      <c r="T185" s="1242" t="s">
        <v>65</v>
      </c>
      <c r="U185" s="3546"/>
      <c r="V185" s="2546"/>
      <c r="W185" s="740" t="s">
        <v>65</v>
      </c>
      <c r="X185" s="2875" t="s">
        <v>65</v>
      </c>
      <c r="Y185" s="2878" t="s">
        <v>65</v>
      </c>
      <c r="Z185" s="2878"/>
    </row>
    <row r="186" spans="1:26" ht="15" customHeight="1" thickBot="1">
      <c r="A186" s="2213">
        <v>28036</v>
      </c>
      <c r="B186" s="478" t="s">
        <v>2058</v>
      </c>
      <c r="C186" s="420" t="s">
        <v>1452</v>
      </c>
      <c r="D186" s="32"/>
      <c r="E186" s="1554"/>
      <c r="F186" s="870" t="s">
        <v>317</v>
      </c>
      <c r="G186" s="1365">
        <v>96</v>
      </c>
      <c r="H186" s="1171"/>
      <c r="I186" s="262">
        <f>ROUND($H$186*$G$186/G186,2)</f>
        <v>0</v>
      </c>
      <c r="J186" s="1666" t="s">
        <v>39</v>
      </c>
      <c r="K186" s="368"/>
      <c r="L186" s="1299">
        <f>IF(OR(ISBLANK(K186),K186=0,H186=0,ISBLANK(H186)),,ROUND(K186+$L$5,2))</f>
        <v>0</v>
      </c>
      <c r="M186" s="515">
        <f>ROUND(I186*L186,2)</f>
        <v>0</v>
      </c>
      <c r="N186" s="3865">
        <f>ROUND(L186/G186,4)</f>
        <v>0</v>
      </c>
      <c r="O186" s="2746"/>
      <c r="P186" s="2746"/>
      <c r="Q186" s="4238"/>
      <c r="R186" s="2746"/>
      <c r="S186" s="2558" t="s">
        <v>65</v>
      </c>
      <c r="T186" s="508" t="s">
        <v>65</v>
      </c>
      <c r="U186" s="3566"/>
      <c r="V186" s="3560"/>
      <c r="W186" s="2559" t="s">
        <v>65</v>
      </c>
      <c r="X186" s="4308" t="s">
        <v>65</v>
      </c>
      <c r="Y186" s="4150" t="s">
        <v>65</v>
      </c>
      <c r="Z186" s="4150"/>
    </row>
    <row r="187" spans="1:26" ht="15" customHeight="1">
      <c r="A187" s="275"/>
      <c r="B187" s="217" t="s">
        <v>2059</v>
      </c>
      <c r="C187" s="421" t="s">
        <v>521</v>
      </c>
      <c r="D187" s="3244">
        <v>30921</v>
      </c>
      <c r="E187" s="1012"/>
      <c r="F187" s="1556"/>
      <c r="G187" s="1209"/>
      <c r="H187" s="1577"/>
      <c r="I187" s="274"/>
      <c r="J187" s="1642"/>
      <c r="K187" s="410"/>
      <c r="L187" s="1037"/>
      <c r="M187" s="538"/>
      <c r="N187" s="3807"/>
      <c r="O187" s="2557"/>
      <c r="P187" s="2557"/>
      <c r="Q187" s="4236"/>
      <c r="R187" s="297"/>
      <c r="S187" s="371" t="s">
        <v>65</v>
      </c>
      <c r="T187" s="327" t="s">
        <v>65</v>
      </c>
      <c r="U187" s="3547"/>
      <c r="V187" s="3277"/>
      <c r="W187" s="1079" t="s">
        <v>65</v>
      </c>
      <c r="X187" s="2871" t="s">
        <v>65</v>
      </c>
      <c r="Y187" s="4150" t="s">
        <v>65</v>
      </c>
      <c r="Z187" s="4150"/>
    </row>
    <row r="188" spans="1:26" ht="15" customHeight="1">
      <c r="A188" s="1449"/>
      <c r="B188" s="216" t="s">
        <v>65</v>
      </c>
      <c r="C188" s="547" t="s">
        <v>2285</v>
      </c>
      <c r="D188" s="3244">
        <v>30727</v>
      </c>
      <c r="E188" s="1012"/>
      <c r="F188" s="1699"/>
      <c r="G188" s="1118"/>
      <c r="H188" s="1577"/>
      <c r="I188" s="421"/>
      <c r="J188" s="1417"/>
      <c r="K188" s="488"/>
      <c r="L188" s="960"/>
      <c r="M188" s="511"/>
      <c r="N188" s="4272"/>
      <c r="O188" s="878"/>
      <c r="P188" s="878"/>
      <c r="Q188" s="4237"/>
      <c r="R188" s="742"/>
      <c r="S188" s="301" t="s">
        <v>65</v>
      </c>
      <c r="T188" s="508" t="s">
        <v>65</v>
      </c>
      <c r="U188" s="3265"/>
      <c r="V188" s="2501"/>
      <c r="W188" s="328" t="s">
        <v>65</v>
      </c>
      <c r="X188" s="2873" t="s">
        <v>65</v>
      </c>
      <c r="Y188" s="4150" t="s">
        <v>65</v>
      </c>
      <c r="Z188" s="4150"/>
    </row>
    <row r="189" spans="1:26" ht="15" customHeight="1">
      <c r="A189" s="1197"/>
      <c r="B189" s="217"/>
      <c r="C189" s="274" t="s">
        <v>2611</v>
      </c>
      <c r="D189" s="3244">
        <v>30720</v>
      </c>
      <c r="E189" s="1012"/>
      <c r="F189" s="741"/>
      <c r="G189" s="1090"/>
      <c r="H189" s="1577"/>
      <c r="I189" s="274"/>
      <c r="J189" s="624"/>
      <c r="K189" s="334"/>
      <c r="L189" s="532"/>
      <c r="M189" s="335"/>
      <c r="N189" s="3816"/>
      <c r="O189" s="2747"/>
      <c r="P189" s="2747"/>
      <c r="Q189" s="1817"/>
      <c r="R189" s="2747"/>
      <c r="S189" s="371" t="s">
        <v>65</v>
      </c>
      <c r="T189" s="327" t="s">
        <v>65</v>
      </c>
      <c r="U189" s="3547"/>
      <c r="V189" s="3277"/>
      <c r="W189" s="1079" t="s">
        <v>65</v>
      </c>
      <c r="X189" s="2871" t="s">
        <v>65</v>
      </c>
      <c r="Y189" s="4150" t="s">
        <v>65</v>
      </c>
      <c r="Z189" s="4150"/>
    </row>
    <row r="190" spans="1:26" ht="15" customHeight="1" thickBot="1">
      <c r="A190" s="1197"/>
      <c r="B190" s="217"/>
      <c r="C190" s="274" t="s">
        <v>2609</v>
      </c>
      <c r="D190" s="3244">
        <v>30723</v>
      </c>
      <c r="E190" s="1012"/>
      <c r="F190" s="741"/>
      <c r="G190" s="1090"/>
      <c r="H190" s="1577"/>
      <c r="I190" s="274"/>
      <c r="J190" s="624"/>
      <c r="K190" s="334"/>
      <c r="L190" s="532"/>
      <c r="M190" s="335"/>
      <c r="N190" s="3816"/>
      <c r="O190" s="2557"/>
      <c r="P190" s="2557"/>
      <c r="Q190" s="4236"/>
      <c r="R190" s="297"/>
      <c r="S190" s="371" t="s">
        <v>65</v>
      </c>
      <c r="T190" s="327" t="s">
        <v>65</v>
      </c>
      <c r="U190" s="3547"/>
      <c r="V190" s="3277"/>
      <c r="W190" s="1079" t="s">
        <v>65</v>
      </c>
      <c r="X190" s="2871" t="s">
        <v>65</v>
      </c>
      <c r="Y190" s="4150" t="s">
        <v>65</v>
      </c>
      <c r="Z190" s="4150"/>
    </row>
    <row r="191" spans="1:26" ht="15" customHeight="1" thickBot="1">
      <c r="A191" s="1197"/>
      <c r="B191" s="217"/>
      <c r="C191" s="274" t="s">
        <v>4506</v>
      </c>
      <c r="D191" s="3244"/>
      <c r="E191" s="500"/>
      <c r="F191" s="741" t="s">
        <v>318</v>
      </c>
      <c r="G191" s="1090">
        <v>72</v>
      </c>
      <c r="H191" s="1171"/>
      <c r="I191" s="274">
        <f>ROUND($H$186*$G$186/G191,2)</f>
        <v>0</v>
      </c>
      <c r="J191" s="624" t="s">
        <v>39</v>
      </c>
      <c r="K191" s="264">
        <v>21.12</v>
      </c>
      <c r="L191" s="532">
        <f>IF(OR(ISBLANK(K191),K191=0,H186=0,ISBLANK(H186)),,ROUND(K191+$L$5,2))</f>
        <v>0</v>
      </c>
      <c r="M191" s="335">
        <f>ROUND(I191*L191,2)</f>
        <v>0</v>
      </c>
      <c r="N191" s="3816">
        <f>ROUND(L191/G191,4)</f>
        <v>0</v>
      </c>
      <c r="O191" s="878"/>
      <c r="P191" s="878"/>
      <c r="Q191" s="4237"/>
      <c r="R191" s="742"/>
      <c r="S191" s="301" t="s">
        <v>65</v>
      </c>
      <c r="T191" s="508" t="s">
        <v>65</v>
      </c>
      <c r="U191" s="3265"/>
      <c r="V191" s="2501"/>
      <c r="W191" s="328" t="s">
        <v>65</v>
      </c>
      <c r="X191" s="2873" t="s">
        <v>65</v>
      </c>
      <c r="Y191" s="4150" t="s">
        <v>65</v>
      </c>
      <c r="Z191" s="4150"/>
    </row>
    <row r="192" spans="1:26" ht="15" customHeight="1">
      <c r="A192" s="1197"/>
      <c r="B192" s="217"/>
      <c r="C192" s="274" t="s">
        <v>2285</v>
      </c>
      <c r="D192" s="3244">
        <v>9050</v>
      </c>
      <c r="E192" s="1012"/>
      <c r="F192" s="741"/>
      <c r="G192" s="1090"/>
      <c r="H192" s="1577"/>
      <c r="I192" s="274"/>
      <c r="J192" s="624"/>
      <c r="K192" s="334"/>
      <c r="L192" s="532"/>
      <c r="M192" s="335"/>
      <c r="N192" s="3816"/>
      <c r="O192" s="2747"/>
      <c r="P192" s="2747"/>
      <c r="Q192" s="1817"/>
      <c r="R192" s="2747"/>
      <c r="S192" s="371" t="s">
        <v>65</v>
      </c>
      <c r="T192" s="327" t="s">
        <v>65</v>
      </c>
      <c r="U192" s="3547"/>
      <c r="V192" s="3277"/>
      <c r="W192" s="1079" t="s">
        <v>65</v>
      </c>
      <c r="X192" s="2871" t="s">
        <v>65</v>
      </c>
      <c r="Y192" s="4150" t="s">
        <v>65</v>
      </c>
      <c r="Z192" s="4150"/>
    </row>
    <row r="193" spans="1:26" ht="15" customHeight="1">
      <c r="A193" s="1197"/>
      <c r="B193" s="217"/>
      <c r="C193" s="274" t="s">
        <v>2609</v>
      </c>
      <c r="D193" s="3244">
        <v>9052</v>
      </c>
      <c r="E193" s="1012"/>
      <c r="F193" s="741"/>
      <c r="G193" s="1090"/>
      <c r="H193" s="1577"/>
      <c r="I193" s="274"/>
      <c r="J193" s="624"/>
      <c r="K193" s="334"/>
      <c r="L193" s="532"/>
      <c r="M193" s="335"/>
      <c r="N193" s="3816"/>
      <c r="O193" s="2557"/>
      <c r="P193" s="2557"/>
      <c r="Q193" s="4236"/>
      <c r="R193" s="297"/>
      <c r="S193" s="371" t="s">
        <v>65</v>
      </c>
      <c r="T193" s="327" t="s">
        <v>65</v>
      </c>
      <c r="U193" s="3547"/>
      <c r="V193" s="3277"/>
      <c r="W193" s="1079" t="s">
        <v>65</v>
      </c>
      <c r="X193" s="2871" t="s">
        <v>65</v>
      </c>
      <c r="Y193" s="4150" t="s">
        <v>65</v>
      </c>
      <c r="Z193" s="4150"/>
    </row>
    <row r="194" spans="1:26" ht="15" customHeight="1" thickBot="1">
      <c r="A194" s="416"/>
      <c r="B194" s="901"/>
      <c r="C194" s="536" t="s">
        <v>65</v>
      </c>
      <c r="D194" s="3243"/>
      <c r="E194" s="1519"/>
      <c r="F194" s="716"/>
      <c r="G194" s="1094"/>
      <c r="H194" s="1246"/>
      <c r="I194" s="536"/>
      <c r="J194" s="1654"/>
      <c r="K194" s="363"/>
      <c r="L194" s="1122"/>
      <c r="M194" s="364"/>
      <c r="N194" s="3811"/>
      <c r="O194" s="2787"/>
      <c r="P194" s="2787"/>
      <c r="Q194" s="979"/>
      <c r="R194" s="976"/>
      <c r="S194" s="769" t="s">
        <v>65</v>
      </c>
      <c r="T194" s="1242" t="s">
        <v>65</v>
      </c>
      <c r="U194" s="3546"/>
      <c r="V194" s="2546"/>
      <c r="W194" s="740" t="s">
        <v>65</v>
      </c>
      <c r="X194" s="2875" t="s">
        <v>65</v>
      </c>
      <c r="Y194" s="2878" t="s">
        <v>65</v>
      </c>
      <c r="Z194" s="2878"/>
    </row>
    <row r="195" spans="1:26" ht="15" customHeight="1">
      <c r="A195" s="1490">
        <v>28037</v>
      </c>
      <c r="B195" s="1807" t="s">
        <v>2058</v>
      </c>
      <c r="C195" s="5544" t="s">
        <v>1453</v>
      </c>
      <c r="D195" s="5569"/>
      <c r="E195" s="3251"/>
      <c r="F195" s="1796" t="s">
        <v>322</v>
      </c>
      <c r="G195" s="1588">
        <v>96</v>
      </c>
      <c r="H195" s="3252"/>
      <c r="I195" s="1092">
        <f>ROUND(H195*G195/G195,2)</f>
        <v>0</v>
      </c>
      <c r="J195" s="1676" t="s">
        <v>39</v>
      </c>
      <c r="K195" s="285"/>
      <c r="L195" s="1590">
        <f>IF(OR(ISBLANK(K195),K195=0,H195=0,ISBLANK(H195)),,ROUND(K195+$L$5,2))</f>
        <v>0</v>
      </c>
      <c r="M195" s="782">
        <f>ROUND(I195*L195,2)</f>
        <v>0</v>
      </c>
      <c r="N195" s="4272">
        <f>ROUND(L195/G195,4)</f>
        <v>0</v>
      </c>
      <c r="O195" s="2685"/>
      <c r="P195" s="2685"/>
      <c r="Q195" s="1301"/>
      <c r="R195" s="249"/>
      <c r="S195" s="1256"/>
      <c r="T195" s="2313"/>
      <c r="U195" s="3265"/>
      <c r="V195" s="2501"/>
      <c r="W195" s="1263"/>
      <c r="X195" s="4315"/>
      <c r="Y195" s="2877"/>
      <c r="Z195" s="2877"/>
    </row>
    <row r="196" spans="1:26" ht="15" customHeight="1">
      <c r="A196" s="1449"/>
      <c r="B196" s="217" t="s">
        <v>3043</v>
      </c>
      <c r="C196" s="5570" t="s">
        <v>3329</v>
      </c>
      <c r="D196" s="4397">
        <v>9066</v>
      </c>
      <c r="E196" s="1828"/>
      <c r="F196" s="1816"/>
      <c r="G196" s="1531"/>
      <c r="H196" s="3254"/>
      <c r="I196" s="1265"/>
      <c r="J196" s="1804"/>
      <c r="K196" s="1198"/>
      <c r="L196" s="1024"/>
      <c r="M196" s="864"/>
      <c r="N196" s="3814"/>
      <c r="O196" s="2747"/>
      <c r="P196" s="1202"/>
      <c r="Q196" s="2087"/>
      <c r="R196" s="1202"/>
      <c r="S196" s="807"/>
      <c r="T196" s="3253"/>
      <c r="U196" s="3507"/>
      <c r="V196" s="3273"/>
      <c r="W196" s="1018"/>
      <c r="X196" s="2874"/>
      <c r="Y196" s="4207"/>
      <c r="Z196" s="4207"/>
    </row>
    <row r="197" spans="1:26" ht="15" customHeight="1">
      <c r="A197" s="1449"/>
      <c r="B197" s="217" t="s">
        <v>3044</v>
      </c>
      <c r="C197" s="1265" t="s">
        <v>4043</v>
      </c>
      <c r="D197" s="3244"/>
      <c r="E197" s="1828"/>
      <c r="F197" s="1816"/>
      <c r="G197" s="1531"/>
      <c r="H197" s="1340"/>
      <c r="I197" s="1265"/>
      <c r="J197" s="1804"/>
      <c r="K197" s="1198"/>
      <c r="L197" s="1024"/>
      <c r="M197" s="864"/>
      <c r="N197" s="3814"/>
      <c r="O197" s="2747"/>
      <c r="P197" s="1202"/>
      <c r="Q197" s="2087"/>
      <c r="R197" s="1202"/>
      <c r="S197" s="807"/>
      <c r="T197" s="3253"/>
      <c r="U197" s="3507"/>
      <c r="V197" s="3273"/>
      <c r="W197" s="1018"/>
      <c r="X197" s="2874"/>
      <c r="Y197" s="4207"/>
      <c r="Z197" s="4207"/>
    </row>
    <row r="198" spans="1:26" ht="15" customHeight="1">
      <c r="A198" s="1449"/>
      <c r="B198" s="217" t="s">
        <v>3045</v>
      </c>
      <c r="C198" s="1265"/>
      <c r="D198" s="3244"/>
      <c r="E198" s="1828"/>
      <c r="F198" s="1816"/>
      <c r="G198" s="1531"/>
      <c r="H198" s="1340"/>
      <c r="I198" s="1265"/>
      <c r="J198" s="1804"/>
      <c r="K198" s="1198"/>
      <c r="L198" s="1024"/>
      <c r="M198" s="864"/>
      <c r="N198" s="3814"/>
      <c r="O198" s="2747"/>
      <c r="P198" s="1202"/>
      <c r="Q198" s="2087"/>
      <c r="R198" s="1202"/>
      <c r="S198" s="807"/>
      <c r="T198" s="3253"/>
      <c r="U198" s="3507"/>
      <c r="V198" s="3273"/>
      <c r="W198" s="1018"/>
      <c r="X198" s="2874"/>
      <c r="Y198" s="4207"/>
      <c r="Z198" s="4207"/>
    </row>
    <row r="199" spans="1:26" ht="15" customHeight="1">
      <c r="A199" s="1449"/>
      <c r="B199" s="217" t="s">
        <v>3046</v>
      </c>
      <c r="C199" s="1265"/>
      <c r="D199" s="3244"/>
      <c r="E199" s="1828"/>
      <c r="F199" s="1816"/>
      <c r="G199" s="1531"/>
      <c r="H199" s="1340"/>
      <c r="I199" s="1265"/>
      <c r="J199" s="1804"/>
      <c r="K199" s="1198"/>
      <c r="L199" s="1024"/>
      <c r="M199" s="864"/>
      <c r="N199" s="3814"/>
      <c r="O199" s="2747"/>
      <c r="P199" s="1202"/>
      <c r="Q199" s="2087"/>
      <c r="R199" s="1202"/>
      <c r="S199" s="807"/>
      <c r="T199" s="3253"/>
      <c r="U199" s="3507"/>
      <c r="V199" s="3273"/>
      <c r="W199" s="1018"/>
      <c r="X199" s="2874"/>
      <c r="Y199" s="4207"/>
      <c r="Z199" s="4207"/>
    </row>
    <row r="200" spans="1:26" ht="15" customHeight="1">
      <c r="A200" s="1449"/>
      <c r="B200" s="217" t="s">
        <v>3048</v>
      </c>
      <c r="C200" s="1265"/>
      <c r="D200" s="3244"/>
      <c r="E200" s="1828"/>
      <c r="F200" s="1816"/>
      <c r="G200" s="1531"/>
      <c r="H200" s="1340"/>
      <c r="I200" s="1265"/>
      <c r="J200" s="1804"/>
      <c r="K200" s="1198"/>
      <c r="L200" s="1024"/>
      <c r="M200" s="864"/>
      <c r="N200" s="3814"/>
      <c r="O200" s="2747"/>
      <c r="P200" s="1202"/>
      <c r="Q200" s="2087"/>
      <c r="R200" s="1202"/>
      <c r="S200" s="807"/>
      <c r="T200" s="3253"/>
      <c r="U200" s="3507"/>
      <c r="V200" s="3273"/>
      <c r="W200" s="1018"/>
      <c r="X200" s="2874"/>
      <c r="Y200" s="4207"/>
      <c r="Z200" s="4207"/>
    </row>
    <row r="201" spans="1:26" ht="15" customHeight="1" thickBot="1">
      <c r="A201" s="1086"/>
      <c r="B201" s="901" t="s">
        <v>3047</v>
      </c>
      <c r="C201" s="425"/>
      <c r="D201" s="3243"/>
      <c r="E201" s="1419"/>
      <c r="F201" s="727"/>
      <c r="G201" s="1156"/>
      <c r="H201" s="1192"/>
      <c r="I201" s="425"/>
      <c r="J201" s="1660"/>
      <c r="K201" s="552"/>
      <c r="L201" s="1055"/>
      <c r="M201" s="554"/>
      <c r="N201" s="3812"/>
      <c r="O201" s="2787"/>
      <c r="P201" s="2787"/>
      <c r="Q201" s="1485"/>
      <c r="R201" s="976"/>
      <c r="S201" s="769"/>
      <c r="T201" s="1242"/>
      <c r="U201" s="3546"/>
      <c r="V201" s="2546"/>
      <c r="W201" s="740"/>
      <c r="X201" s="2875"/>
      <c r="Y201" s="2878"/>
      <c r="Z201" s="2878"/>
    </row>
    <row r="202" spans="1:26" ht="15" customHeight="1" thickBot="1">
      <c r="A202" s="1490">
        <v>28038</v>
      </c>
      <c r="B202" s="481" t="s">
        <v>2060</v>
      </c>
      <c r="C202" s="421" t="s">
        <v>4042</v>
      </c>
      <c r="D202" s="32"/>
      <c r="E202" s="422"/>
      <c r="F202" s="1556" t="s">
        <v>318</v>
      </c>
      <c r="G202" s="1442">
        <v>72</v>
      </c>
      <c r="H202" s="1768"/>
      <c r="I202" s="1443">
        <f>ROUND(H202*G202/G202,2)</f>
        <v>0</v>
      </c>
      <c r="J202" s="1642" t="s">
        <v>39</v>
      </c>
      <c r="K202" s="958"/>
      <c r="L202" s="1037">
        <f>IF(OR(ISBLANK(K202),K202=0,H202=0,ISBLANK(H202)),,ROUND(K202+$L$5,2))</f>
        <v>0</v>
      </c>
      <c r="M202" s="538">
        <f>ROUND(I202*L202,2)</f>
        <v>0</v>
      </c>
      <c r="N202" s="3807">
        <f>ROUND(L202/G202,4)</f>
        <v>0</v>
      </c>
      <c r="O202" s="2746"/>
      <c r="P202" s="2746"/>
      <c r="Q202" s="4238"/>
      <c r="R202" s="2746"/>
      <c r="S202" s="301" t="s">
        <v>65</v>
      </c>
      <c r="T202" s="508" t="s">
        <v>65</v>
      </c>
      <c r="U202" s="3265"/>
      <c r="V202" s="2501"/>
      <c r="W202" s="328" t="s">
        <v>65</v>
      </c>
      <c r="X202" s="2873" t="s">
        <v>65</v>
      </c>
      <c r="Y202" s="4150" t="s">
        <v>65</v>
      </c>
      <c r="Z202" s="4150"/>
    </row>
    <row r="203" spans="1:26" ht="15" customHeight="1">
      <c r="A203" s="1197"/>
      <c r="B203" s="217" t="s">
        <v>319</v>
      </c>
      <c r="C203" s="2327" t="s">
        <v>2612</v>
      </c>
      <c r="D203" s="3244">
        <v>10143</v>
      </c>
      <c r="E203" s="1012"/>
      <c r="F203" s="1556"/>
      <c r="G203" s="3515"/>
      <c r="H203" s="2009"/>
      <c r="I203" s="2437"/>
      <c r="J203" s="1642"/>
      <c r="K203" s="410"/>
      <c r="L203" s="1037"/>
      <c r="M203" s="538"/>
      <c r="N203" s="3807"/>
      <c r="O203" s="2557"/>
      <c r="P203" s="2557"/>
      <c r="Q203" s="4236"/>
      <c r="R203" s="297"/>
      <c r="S203" s="371" t="s">
        <v>65</v>
      </c>
      <c r="T203" s="327" t="s">
        <v>65</v>
      </c>
      <c r="U203" s="3547"/>
      <c r="V203" s="3277"/>
      <c r="W203" s="1079" t="s">
        <v>65</v>
      </c>
      <c r="X203" s="2871" t="s">
        <v>65</v>
      </c>
      <c r="Y203" s="4150" t="s">
        <v>65</v>
      </c>
      <c r="Z203" s="4150"/>
    </row>
    <row r="204" spans="1:26" ht="15" customHeight="1">
      <c r="A204" s="1197"/>
      <c r="B204" s="217" t="s">
        <v>320</v>
      </c>
      <c r="C204" s="2327" t="s">
        <v>2609</v>
      </c>
      <c r="D204" s="3244">
        <v>10144</v>
      </c>
      <c r="E204" s="1012"/>
      <c r="F204" s="1556"/>
      <c r="G204" s="3939"/>
      <c r="H204" s="1340"/>
      <c r="I204" s="2437"/>
      <c r="J204" s="1642"/>
      <c r="K204" s="410"/>
      <c r="L204" s="1037"/>
      <c r="M204" s="538"/>
      <c r="N204" s="3807"/>
      <c r="O204" s="2557"/>
      <c r="P204" s="878"/>
      <c r="Q204" s="4237"/>
      <c r="R204" s="878"/>
      <c r="S204" s="1256" t="s">
        <v>65</v>
      </c>
      <c r="T204" s="2313" t="s">
        <v>65</v>
      </c>
      <c r="U204" s="3265"/>
      <c r="V204" s="2501"/>
      <c r="W204" s="1263" t="s">
        <v>65</v>
      </c>
      <c r="X204" s="2873" t="s">
        <v>65</v>
      </c>
      <c r="Y204" s="4150" t="s">
        <v>65</v>
      </c>
      <c r="Z204" s="4150"/>
    </row>
    <row r="205" spans="1:26" ht="15" customHeight="1">
      <c r="A205" s="1335"/>
      <c r="B205" s="216" t="s">
        <v>321</v>
      </c>
      <c r="C205" s="2328" t="s">
        <v>2613</v>
      </c>
      <c r="D205" s="3244">
        <v>10145</v>
      </c>
      <c r="E205" s="1012"/>
      <c r="F205" s="1681"/>
      <c r="G205" s="2250"/>
      <c r="H205" s="1340"/>
      <c r="I205" s="1092"/>
      <c r="J205" s="1417"/>
      <c r="K205" s="488"/>
      <c r="L205" s="960"/>
      <c r="M205" s="511"/>
      <c r="N205" s="4272"/>
      <c r="O205" s="2687"/>
      <c r="P205" s="1202"/>
      <c r="Q205" s="2087"/>
      <c r="R205" s="1202"/>
      <c r="S205" s="807" t="s">
        <v>65</v>
      </c>
      <c r="T205" s="3253" t="s">
        <v>65</v>
      </c>
      <c r="U205" s="3507"/>
      <c r="V205" s="3273"/>
      <c r="W205" s="1018" t="s">
        <v>65</v>
      </c>
      <c r="X205" s="2871" t="s">
        <v>65</v>
      </c>
      <c r="Y205" s="4150" t="s">
        <v>65</v>
      </c>
      <c r="Z205" s="4150"/>
    </row>
    <row r="206" spans="1:26" ht="15" customHeight="1">
      <c r="A206" s="1197"/>
      <c r="B206" s="217"/>
      <c r="C206" s="2327" t="s">
        <v>2547</v>
      </c>
      <c r="D206" s="3244">
        <v>10146</v>
      </c>
      <c r="E206" s="1012"/>
      <c r="F206" s="741"/>
      <c r="G206" s="3515"/>
      <c r="H206" s="1340"/>
      <c r="I206" s="1341"/>
      <c r="J206" s="624"/>
      <c r="K206" s="334"/>
      <c r="L206" s="532"/>
      <c r="M206" s="335"/>
      <c r="N206" s="3816"/>
      <c r="O206" s="2557"/>
      <c r="P206" s="1202"/>
      <c r="Q206" s="2087"/>
      <c r="R206" s="1018"/>
      <c r="S206" s="807" t="s">
        <v>65</v>
      </c>
      <c r="T206" s="3253" t="s">
        <v>65</v>
      </c>
      <c r="U206" s="3507"/>
      <c r="V206" s="3273"/>
      <c r="W206" s="1018" t="s">
        <v>65</v>
      </c>
      <c r="X206" s="2871" t="s">
        <v>65</v>
      </c>
      <c r="Y206" s="4150" t="s">
        <v>65</v>
      </c>
      <c r="Z206" s="4150"/>
    </row>
    <row r="207" spans="1:26" ht="15" customHeight="1" thickBot="1">
      <c r="A207" s="1197"/>
      <c r="B207" s="217"/>
      <c r="C207" s="2327" t="s">
        <v>3639</v>
      </c>
      <c r="D207" s="3244"/>
      <c r="E207" s="1125"/>
      <c r="F207" s="741" t="s">
        <v>322</v>
      </c>
      <c r="G207" s="1709">
        <v>96</v>
      </c>
      <c r="H207" s="1768">
        <v>1400</v>
      </c>
      <c r="I207" s="1443">
        <f>ROUND(H202*G202/G207,2)</f>
        <v>0</v>
      </c>
      <c r="J207" s="1642" t="s">
        <v>39</v>
      </c>
      <c r="K207" s="1928">
        <v>26.8</v>
      </c>
      <c r="L207" s="1059">
        <f>IF(OR(ISBLANK(K207),K207=0,H207=0,ISBLANK(H207)),,ROUND(K207+$L$5,2))</f>
        <v>26.8</v>
      </c>
      <c r="M207" s="668">
        <f>ROUND(I207*L207,2)</f>
        <v>0</v>
      </c>
      <c r="N207" s="3810">
        <f>ROUND(L207/G207,4)</f>
        <v>0.2792</v>
      </c>
      <c r="O207" s="1278"/>
      <c r="P207" s="1018"/>
      <c r="Q207" s="4253"/>
      <c r="R207" s="1202"/>
      <c r="S207" s="807" t="s">
        <v>65</v>
      </c>
      <c r="T207" s="3253" t="s">
        <v>65</v>
      </c>
      <c r="U207" s="3507"/>
      <c r="V207" s="3273"/>
      <c r="W207" s="1018" t="s">
        <v>65</v>
      </c>
      <c r="X207" s="2873" t="s">
        <v>65</v>
      </c>
      <c r="Y207" s="4150" t="s">
        <v>65</v>
      </c>
      <c r="Z207" s="4150"/>
    </row>
    <row r="208" spans="1:26" ht="15" customHeight="1">
      <c r="A208" s="2163"/>
      <c r="B208" s="217"/>
      <c r="C208" s="2327" t="s">
        <v>2285</v>
      </c>
      <c r="D208" s="3244">
        <v>2661</v>
      </c>
      <c r="E208" s="1012"/>
      <c r="F208" s="1710"/>
      <c r="G208" s="3515"/>
      <c r="H208" s="4422"/>
      <c r="I208" s="1341"/>
      <c r="J208" s="624"/>
      <c r="K208" s="334"/>
      <c r="L208" s="532"/>
      <c r="M208" s="335"/>
      <c r="N208" s="3816"/>
      <c r="O208" s="1805"/>
      <c r="P208" s="1202"/>
      <c r="Q208" s="2087"/>
      <c r="R208" s="1202"/>
      <c r="S208" s="807" t="s">
        <v>65</v>
      </c>
      <c r="T208" s="3253" t="s">
        <v>65</v>
      </c>
      <c r="U208" s="3507"/>
      <c r="V208" s="3273"/>
      <c r="W208" s="1018" t="s">
        <v>65</v>
      </c>
      <c r="X208" s="2871" t="s">
        <v>65</v>
      </c>
      <c r="Y208" s="4150" t="s">
        <v>65</v>
      </c>
      <c r="Z208" s="4150"/>
    </row>
    <row r="209" spans="1:26" ht="15" customHeight="1">
      <c r="A209" s="2163"/>
      <c r="B209" s="217"/>
      <c r="C209" s="2327" t="s">
        <v>2547</v>
      </c>
      <c r="D209" s="3244">
        <v>2666</v>
      </c>
      <c r="E209" s="1012"/>
      <c r="F209" s="1711"/>
      <c r="G209" s="3515"/>
      <c r="H209" s="1179"/>
      <c r="I209" s="1341"/>
      <c r="J209" s="624"/>
      <c r="K209" s="334"/>
      <c r="L209" s="532"/>
      <c r="M209" s="335"/>
      <c r="N209" s="3816"/>
      <c r="O209" s="2557"/>
      <c r="P209" s="1202"/>
      <c r="Q209" s="2087"/>
      <c r="R209" s="1018"/>
      <c r="S209" s="807" t="s">
        <v>65</v>
      </c>
      <c r="T209" s="3253" t="s">
        <v>65</v>
      </c>
      <c r="U209" s="3507"/>
      <c r="V209" s="3273"/>
      <c r="W209" s="1018" t="s">
        <v>65</v>
      </c>
      <c r="X209" s="2871" t="s">
        <v>65</v>
      </c>
      <c r="Y209" s="4150" t="s">
        <v>65</v>
      </c>
      <c r="Z209" s="4150"/>
    </row>
    <row r="210" spans="1:26" ht="15" customHeight="1">
      <c r="A210" s="2163"/>
      <c r="B210" s="217"/>
      <c r="C210" s="2327" t="s">
        <v>2286</v>
      </c>
      <c r="D210" s="3244">
        <v>2670</v>
      </c>
      <c r="E210" s="1012"/>
      <c r="F210" s="1711"/>
      <c r="G210" s="3515"/>
      <c r="H210" s="1179"/>
      <c r="I210" s="1341"/>
      <c r="J210" s="624"/>
      <c r="K210" s="334"/>
      <c r="L210" s="532"/>
      <c r="M210" s="335"/>
      <c r="N210" s="3816"/>
      <c r="O210" s="2557"/>
      <c r="P210" s="1202"/>
      <c r="Q210" s="2087"/>
      <c r="R210" s="1202"/>
      <c r="S210" s="807" t="s">
        <v>65</v>
      </c>
      <c r="T210" s="3253" t="s">
        <v>65</v>
      </c>
      <c r="U210" s="3507"/>
      <c r="V210" s="3273"/>
      <c r="W210" s="1018" t="s">
        <v>65</v>
      </c>
      <c r="X210" s="2873" t="s">
        <v>65</v>
      </c>
      <c r="Y210" s="4150" t="s">
        <v>65</v>
      </c>
      <c r="Z210" s="4150"/>
    </row>
    <row r="211" spans="1:26" ht="15" customHeight="1" thickBot="1">
      <c r="A211" s="2174"/>
      <c r="B211" s="466"/>
      <c r="C211" s="1712" t="s">
        <v>2609</v>
      </c>
      <c r="D211" s="3243">
        <v>2675</v>
      </c>
      <c r="E211" s="1520"/>
      <c r="F211" s="1697"/>
      <c r="G211" s="1156"/>
      <c r="H211" s="1180"/>
      <c r="I211" s="341"/>
      <c r="J211" s="1660"/>
      <c r="K211" s="552"/>
      <c r="L211" s="1055"/>
      <c r="M211" s="554"/>
      <c r="N211" s="3812"/>
      <c r="O211" s="2787"/>
      <c r="P211" s="2787"/>
      <c r="Q211" s="1485"/>
      <c r="R211" s="2787"/>
      <c r="S211" s="769" t="s">
        <v>65</v>
      </c>
      <c r="T211" s="1242" t="s">
        <v>65</v>
      </c>
      <c r="U211" s="3546"/>
      <c r="V211" s="2546"/>
      <c r="W211" s="740" t="s">
        <v>65</v>
      </c>
      <c r="X211" s="2872" t="s">
        <v>65</v>
      </c>
      <c r="Y211" s="2878" t="s">
        <v>65</v>
      </c>
      <c r="Z211" s="2878"/>
    </row>
    <row r="212" spans="1:26" ht="15" customHeight="1" thickBot="1">
      <c r="A212" s="2213">
        <v>28039</v>
      </c>
      <c r="B212" s="478" t="s">
        <v>2060</v>
      </c>
      <c r="C212" s="420" t="s">
        <v>3344</v>
      </c>
      <c r="D212" s="32"/>
      <c r="E212" s="1554"/>
      <c r="F212" s="870" t="s">
        <v>323</v>
      </c>
      <c r="G212" s="1365">
        <v>48</v>
      </c>
      <c r="H212" s="2932">
        <f>SUM(H213:H214)</f>
        <v>0</v>
      </c>
      <c r="I212" s="262">
        <f>ROUND(H212*G212/G212,2)</f>
        <v>0</v>
      </c>
      <c r="J212" s="1666" t="s">
        <v>39</v>
      </c>
      <c r="K212" s="1412"/>
      <c r="L212" s="1299"/>
      <c r="M212" s="515"/>
      <c r="N212" s="3865"/>
      <c r="O212" s="2557"/>
      <c r="P212" s="2557"/>
      <c r="Q212" s="4236"/>
      <c r="R212" s="931"/>
      <c r="S212" s="301" t="s">
        <v>65</v>
      </c>
      <c r="T212" s="508" t="s">
        <v>65</v>
      </c>
      <c r="U212" s="3212"/>
      <c r="V212" s="2501"/>
      <c r="W212" s="328" t="s">
        <v>65</v>
      </c>
      <c r="X212" s="2873" t="s">
        <v>65</v>
      </c>
      <c r="Y212" s="4150" t="s">
        <v>65</v>
      </c>
      <c r="Z212" s="4150"/>
    </row>
    <row r="213" spans="1:26" ht="15" customHeight="1" thickBot="1">
      <c r="A213" s="1302"/>
      <c r="B213" s="217" t="s">
        <v>319</v>
      </c>
      <c r="C213" s="1682" t="s">
        <v>2285</v>
      </c>
      <c r="D213" s="3244">
        <v>8860</v>
      </c>
      <c r="E213" s="1012"/>
      <c r="F213" s="741"/>
      <c r="G213" s="3515"/>
      <c r="H213" s="1171"/>
      <c r="I213" s="463"/>
      <c r="J213" s="624"/>
      <c r="K213" s="2068">
        <v>20.54</v>
      </c>
      <c r="L213" s="965">
        <f t="shared" ref="L213:L214" si="0">IF(OR(ISBLANK(K213),K213=0,H213=0,ISBLANK(H213)),,ROUND(K213+$L$5,2))</f>
        <v>0</v>
      </c>
      <c r="M213" s="335">
        <f>ROUND(H213*L213,2)</f>
        <v>0</v>
      </c>
      <c r="N213" s="3816">
        <f>ROUND(L213/G212,4)</f>
        <v>0</v>
      </c>
      <c r="O213" s="878"/>
      <c r="P213" s="878"/>
      <c r="Q213" s="4237"/>
      <c r="R213" s="742"/>
      <c r="S213" s="301" t="s">
        <v>65</v>
      </c>
      <c r="T213" s="508" t="s">
        <v>65</v>
      </c>
      <c r="U213" s="4598"/>
      <c r="V213" s="3507"/>
      <c r="W213" s="328" t="s">
        <v>65</v>
      </c>
      <c r="X213" s="2873" t="s">
        <v>65</v>
      </c>
      <c r="Y213" s="4150" t="s">
        <v>65</v>
      </c>
      <c r="Z213" s="4150"/>
    </row>
    <row r="214" spans="1:26" ht="15" customHeight="1" thickBot="1">
      <c r="A214" s="416"/>
      <c r="B214" s="901" t="s">
        <v>324</v>
      </c>
      <c r="C214" s="536" t="s">
        <v>2609</v>
      </c>
      <c r="D214" s="3243">
        <v>8861</v>
      </c>
      <c r="E214" s="1520"/>
      <c r="F214" s="716"/>
      <c r="G214" s="1094"/>
      <c r="H214" s="1171"/>
      <c r="I214" s="954"/>
      <c r="J214" s="1654"/>
      <c r="K214" s="2066">
        <v>19.899999999999999</v>
      </c>
      <c r="L214" s="935">
        <f t="shared" si="0"/>
        <v>0</v>
      </c>
      <c r="M214" s="364">
        <f>ROUND(H214*L214,2)</f>
        <v>0</v>
      </c>
      <c r="N214" s="3811">
        <f>ROUND(L214/G212,4)</f>
        <v>0</v>
      </c>
      <c r="O214" s="2485"/>
      <c r="P214" s="2485"/>
      <c r="Q214" s="941"/>
      <c r="R214" s="2485"/>
      <c r="S214" s="769" t="s">
        <v>65</v>
      </c>
      <c r="T214" s="770" t="s">
        <v>65</v>
      </c>
      <c r="U214" s="3546"/>
      <c r="V214" s="2546"/>
      <c r="W214" s="739" t="s">
        <v>65</v>
      </c>
      <c r="X214" s="2872" t="s">
        <v>65</v>
      </c>
      <c r="Y214" s="2878" t="s">
        <v>65</v>
      </c>
      <c r="Z214" s="2878"/>
    </row>
    <row r="215" spans="1:26" ht="15" customHeight="1" thickBot="1">
      <c r="A215" s="2213">
        <v>28040</v>
      </c>
      <c r="B215" s="1459" t="s">
        <v>1575</v>
      </c>
      <c r="C215" s="420" t="s">
        <v>4518</v>
      </c>
      <c r="D215" s="32">
        <v>10000068243</v>
      </c>
      <c r="E215" s="1012"/>
      <c r="F215" s="870" t="s">
        <v>1576</v>
      </c>
      <c r="G215" s="1365">
        <v>96</v>
      </c>
      <c r="H215" s="1171"/>
      <c r="I215" s="262">
        <f>ROUND(H215*G215/G215,2)</f>
        <v>0</v>
      </c>
      <c r="J215" s="1666" t="s">
        <v>39</v>
      </c>
      <c r="K215" s="368"/>
      <c r="L215" s="1299">
        <f>IF(OR(ISBLANK(K215),K215=0,H215=0,ISBLANK(H215)),,ROUND(K215+$L$5,2))</f>
        <v>0</v>
      </c>
      <c r="M215" s="515">
        <f>ROUND(I215*L215,2)</f>
        <v>0</v>
      </c>
      <c r="N215" s="3865">
        <f>ROUND(L215/G215,4)</f>
        <v>0</v>
      </c>
      <c r="O215" s="2557"/>
      <c r="P215" s="2557"/>
      <c r="Q215" s="4236"/>
      <c r="R215" s="931"/>
      <c r="S215" s="301" t="s">
        <v>65</v>
      </c>
      <c r="T215" s="508" t="s">
        <v>65</v>
      </c>
      <c r="U215" s="3214"/>
      <c r="V215" s="2529"/>
      <c r="W215" s="328" t="s">
        <v>65</v>
      </c>
      <c r="X215" s="2873" t="s">
        <v>65</v>
      </c>
      <c r="Y215" s="4150" t="s">
        <v>65</v>
      </c>
      <c r="Z215" s="4150"/>
    </row>
    <row r="216" spans="1:26" ht="15" customHeight="1">
      <c r="A216" s="275"/>
      <c r="B216" s="438" t="s">
        <v>2061</v>
      </c>
      <c r="C216" s="2326"/>
      <c r="D216" s="3244"/>
      <c r="E216" s="1498"/>
      <c r="F216" s="649"/>
      <c r="G216" s="3515"/>
      <c r="H216" s="4421"/>
      <c r="I216" s="270"/>
      <c r="J216" s="1715"/>
      <c r="K216" s="349"/>
      <c r="L216" s="217" t="s">
        <v>65</v>
      </c>
      <c r="M216" s="253"/>
      <c r="N216" s="3807"/>
      <c r="O216" s="2746"/>
      <c r="P216" s="2746"/>
      <c r="Q216" s="4238"/>
      <c r="R216" s="3255"/>
      <c r="S216" s="301"/>
      <c r="T216" s="508"/>
      <c r="U216" s="3214"/>
      <c r="V216" s="2529"/>
      <c r="W216" s="328"/>
      <c r="X216" s="2873"/>
      <c r="Y216" s="4150"/>
      <c r="Z216" s="4150"/>
    </row>
    <row r="217" spans="1:26" ht="15" customHeight="1">
      <c r="A217" s="1302"/>
      <c r="B217" s="217" t="s">
        <v>2062</v>
      </c>
      <c r="C217" s="1682" t="s">
        <v>65</v>
      </c>
      <c r="D217" s="3244"/>
      <c r="E217" s="1567"/>
      <c r="F217" s="741"/>
      <c r="G217" s="3515"/>
      <c r="H217" s="1340"/>
      <c r="I217" s="463"/>
      <c r="J217" s="624"/>
      <c r="K217" s="1375"/>
      <c r="L217" s="965"/>
      <c r="M217" s="335"/>
      <c r="N217" s="3816"/>
      <c r="O217" s="878"/>
      <c r="P217" s="878"/>
      <c r="Q217" s="4237"/>
      <c r="R217" s="742"/>
      <c r="S217" s="301" t="s">
        <v>65</v>
      </c>
      <c r="T217" s="508" t="s">
        <v>65</v>
      </c>
      <c r="U217" s="3214"/>
      <c r="V217" s="2529"/>
      <c r="W217" s="328" t="s">
        <v>65</v>
      </c>
      <c r="X217" s="2873" t="s">
        <v>65</v>
      </c>
      <c r="Y217" s="4150" t="s">
        <v>65</v>
      </c>
      <c r="Z217" s="4150"/>
    </row>
    <row r="218" spans="1:26" ht="15" customHeight="1" thickBot="1">
      <c r="A218" s="416"/>
      <c r="B218" s="901" t="s">
        <v>2018</v>
      </c>
      <c r="C218" s="536" t="s">
        <v>65</v>
      </c>
      <c r="D218" s="3246"/>
      <c r="E218" s="1519"/>
      <c r="F218" s="716"/>
      <c r="G218" s="1094"/>
      <c r="H218" s="1192"/>
      <c r="I218" s="954"/>
      <c r="J218" s="1654"/>
      <c r="K218" s="1148"/>
      <c r="L218" s="935"/>
      <c r="M218" s="364"/>
      <c r="N218" s="3811"/>
      <c r="O218" s="2485"/>
      <c r="P218" s="2485"/>
      <c r="Q218" s="941"/>
      <c r="R218" s="2485"/>
      <c r="S218" s="769" t="s">
        <v>65</v>
      </c>
      <c r="T218" s="770" t="s">
        <v>65</v>
      </c>
      <c r="U218" s="3546"/>
      <c r="V218" s="2546"/>
      <c r="W218" s="739" t="s">
        <v>65</v>
      </c>
      <c r="X218" s="2872" t="s">
        <v>65</v>
      </c>
      <c r="Y218" s="2878" t="s">
        <v>65</v>
      </c>
      <c r="Z218" s="2878"/>
    </row>
    <row r="219" spans="1:26" ht="15" customHeight="1" thickBot="1">
      <c r="A219" s="2213">
        <v>28041</v>
      </c>
      <c r="B219" s="478" t="s">
        <v>2950</v>
      </c>
      <c r="C219" s="3938" t="s">
        <v>2506</v>
      </c>
      <c r="D219" s="32"/>
      <c r="E219" s="1554"/>
      <c r="F219" s="870" t="s">
        <v>2509</v>
      </c>
      <c r="G219" s="1365">
        <v>112</v>
      </c>
      <c r="H219" s="1171"/>
      <c r="I219" s="262">
        <f>ROUND(H219*G219/G219,2)</f>
        <v>0</v>
      </c>
      <c r="J219" s="1666" t="s">
        <v>39</v>
      </c>
      <c r="K219" s="368">
        <v>36.369999999999997</v>
      </c>
      <c r="L219" s="1299">
        <f>IF(OR(ISBLANK(K219),K219=0,H219=0,ISBLANK(H219)),,ROUND(K219+$L$5,2))</f>
        <v>0</v>
      </c>
      <c r="M219" s="515">
        <f>ROUND(I219*L219,2)</f>
        <v>0</v>
      </c>
      <c r="N219" s="3865">
        <f>ROUND(L219/G219,4)</f>
        <v>0</v>
      </c>
      <c r="O219" s="2746"/>
      <c r="P219" s="2685"/>
      <c r="Q219" s="1301"/>
      <c r="R219" s="2685"/>
      <c r="S219" s="1256"/>
      <c r="T219" s="2313"/>
      <c r="U219" s="3265"/>
      <c r="V219" s="2501"/>
      <c r="W219" s="1263"/>
      <c r="X219" s="4315"/>
      <c r="Y219" s="2877"/>
      <c r="Z219" s="2877"/>
    </row>
    <row r="220" spans="1:26" ht="15" customHeight="1">
      <c r="A220" s="2017"/>
      <c r="B220" s="3770" t="s">
        <v>2951</v>
      </c>
      <c r="C220" s="2556" t="s">
        <v>2507</v>
      </c>
      <c r="D220" s="3244">
        <v>111113000</v>
      </c>
      <c r="E220" s="1012"/>
      <c r="F220" s="3882"/>
      <c r="G220" s="3515"/>
      <c r="H220" s="1769"/>
      <c r="I220" s="3378"/>
      <c r="J220" s="4092"/>
      <c r="K220" s="4093"/>
      <c r="L220" s="2803"/>
      <c r="M220" s="4009"/>
      <c r="N220" s="3807"/>
      <c r="O220" s="2746"/>
      <c r="P220" s="1202"/>
      <c r="Q220" s="2087"/>
      <c r="R220" s="1202"/>
      <c r="S220" s="807"/>
      <c r="T220" s="3253"/>
      <c r="U220" s="3507"/>
      <c r="V220" s="3273"/>
      <c r="W220" s="1018"/>
      <c r="X220" s="2874"/>
      <c r="Y220" s="4207"/>
      <c r="Z220" s="4207"/>
    </row>
    <row r="221" spans="1:26" ht="15" customHeight="1">
      <c r="A221" s="2017"/>
      <c r="B221" s="3770" t="s">
        <v>2510</v>
      </c>
      <c r="C221" s="2556" t="s">
        <v>2508</v>
      </c>
      <c r="D221" s="3244">
        <v>111114000</v>
      </c>
      <c r="E221" s="1012"/>
      <c r="F221" s="3882"/>
      <c r="G221" s="3939"/>
      <c r="H221" s="1577"/>
      <c r="I221" s="3938"/>
      <c r="J221" s="4092"/>
      <c r="K221" s="4093"/>
      <c r="L221" s="2803"/>
      <c r="M221" s="4009"/>
      <c r="N221" s="3807"/>
      <c r="O221" s="2746"/>
      <c r="P221" s="1202"/>
      <c r="Q221" s="2087"/>
      <c r="R221" s="1202"/>
      <c r="S221" s="807"/>
      <c r="T221" s="3253"/>
      <c r="U221" s="3507"/>
      <c r="V221" s="3273"/>
      <c r="W221" s="1018"/>
      <c r="X221" s="2874"/>
      <c r="Y221" s="4207"/>
      <c r="Z221" s="4207"/>
    </row>
    <row r="222" spans="1:26" ht="15" customHeight="1">
      <c r="A222" s="2017"/>
      <c r="B222" s="3770" t="s">
        <v>2511</v>
      </c>
      <c r="C222" s="2556"/>
      <c r="D222" s="3244"/>
      <c r="E222" s="1592"/>
      <c r="F222" s="3882"/>
      <c r="G222" s="3939"/>
      <c r="H222" s="1577"/>
      <c r="I222" s="3938"/>
      <c r="J222" s="4092"/>
      <c r="K222" s="4093"/>
      <c r="L222" s="2803"/>
      <c r="M222" s="4009"/>
      <c r="N222" s="3807"/>
      <c r="O222" s="2746"/>
      <c r="P222" s="1202"/>
      <c r="Q222" s="2087"/>
      <c r="R222" s="1202"/>
      <c r="S222" s="807"/>
      <c r="T222" s="3253"/>
      <c r="U222" s="3507"/>
      <c r="V222" s="3273"/>
      <c r="W222" s="1018"/>
      <c r="X222" s="2874"/>
      <c r="Y222" s="4207"/>
      <c r="Z222" s="4207"/>
    </row>
    <row r="223" spans="1:26" ht="15" customHeight="1" thickBot="1">
      <c r="A223" s="1598"/>
      <c r="B223" s="1895" t="s">
        <v>2512</v>
      </c>
      <c r="C223" s="425"/>
      <c r="D223" s="3243"/>
      <c r="E223" s="1519"/>
      <c r="F223" s="727"/>
      <c r="G223" s="1156"/>
      <c r="H223" s="1246"/>
      <c r="I223" s="425"/>
      <c r="J223" s="1660"/>
      <c r="K223" s="1661"/>
      <c r="L223" s="1055"/>
      <c r="M223" s="554"/>
      <c r="N223" s="3812"/>
      <c r="O223" s="2787"/>
      <c r="P223" s="2787"/>
      <c r="Q223" s="1485"/>
      <c r="R223" s="2787"/>
      <c r="S223" s="769"/>
      <c r="T223" s="1242"/>
      <c r="U223" s="3546"/>
      <c r="V223" s="2546"/>
      <c r="W223" s="740"/>
      <c r="X223" s="2875"/>
      <c r="Y223" s="2878"/>
      <c r="Z223" s="2878"/>
    </row>
    <row r="224" spans="1:26" ht="15" customHeight="1" thickBot="1">
      <c r="A224" s="2213">
        <v>28042</v>
      </c>
      <c r="B224" s="221" t="s">
        <v>2943</v>
      </c>
      <c r="C224" s="2330" t="s">
        <v>2706</v>
      </c>
      <c r="D224" s="3247" t="s">
        <v>2944</v>
      </c>
      <c r="E224" s="2972"/>
      <c r="F224" s="2991" t="s">
        <v>2947</v>
      </c>
      <c r="G224" s="4110">
        <v>120</v>
      </c>
      <c r="H224" s="1171">
        <v>150</v>
      </c>
      <c r="I224" s="273">
        <f>ROUND(H224*G224/G224,2)</f>
        <v>150</v>
      </c>
      <c r="J224" s="2653" t="s">
        <v>39</v>
      </c>
      <c r="K224" s="368">
        <v>68.8</v>
      </c>
      <c r="L224" s="1018">
        <f>IF(OR(ISBLANK(K224),K224=0,H224=0,ISBLANK(H224)),,ROUND(K224+$L$5,2))</f>
        <v>68.8</v>
      </c>
      <c r="M224" s="515">
        <f>ROUND(I224*L224,2)</f>
        <v>10320</v>
      </c>
      <c r="N224" s="4413">
        <f>ROUND(L224/G224,4)</f>
        <v>0.57330000000000003</v>
      </c>
      <c r="O224" s="4409"/>
      <c r="P224" s="2973"/>
      <c r="Q224" s="4258"/>
      <c r="R224" s="2974"/>
      <c r="S224" s="783"/>
      <c r="T224" s="2653"/>
      <c r="U224" s="2653"/>
      <c r="V224" s="3561"/>
      <c r="X224" s="4319"/>
      <c r="Y224" s="4320"/>
      <c r="Z224" s="4320"/>
    </row>
    <row r="225" spans="1:26" ht="15" customHeight="1">
      <c r="A225" s="1197"/>
      <c r="B225" s="2975" t="s">
        <v>2945</v>
      </c>
      <c r="C225" s="2328" t="s">
        <v>2285</v>
      </c>
      <c r="D225" s="3248"/>
      <c r="E225" s="2976">
        <v>63136</v>
      </c>
      <c r="F225" s="2623"/>
      <c r="G225" s="4418"/>
      <c r="H225" s="4417"/>
      <c r="I225" s="1260"/>
      <c r="J225" s="2653"/>
      <c r="K225" s="2977"/>
      <c r="L225" s="2978"/>
      <c r="M225" s="2874"/>
      <c r="N225" s="4414"/>
      <c r="O225" s="4410"/>
      <c r="P225" s="2947"/>
      <c r="Q225" s="4259"/>
      <c r="R225" s="2979"/>
      <c r="S225" s="1453"/>
      <c r="T225" s="219"/>
      <c r="U225" s="3404"/>
      <c r="V225" s="3419"/>
      <c r="W225" s="2258"/>
      <c r="X225" s="2880"/>
      <c r="Y225" s="4321"/>
      <c r="Z225" s="4321"/>
    </row>
    <row r="226" spans="1:26" ht="15" customHeight="1">
      <c r="A226" s="1197"/>
      <c r="B226" s="2975" t="s">
        <v>2946</v>
      </c>
      <c r="C226" s="2328" t="s">
        <v>2286</v>
      </c>
      <c r="D226" s="3244"/>
      <c r="E226" s="2258">
        <v>63186</v>
      </c>
      <c r="F226" s="2623"/>
      <c r="G226" s="4419"/>
      <c r="H226" s="4416"/>
      <c r="I226" s="219"/>
      <c r="J226" s="2653"/>
      <c r="K226" s="2980"/>
      <c r="L226" s="2946"/>
      <c r="M226" s="2981"/>
      <c r="N226" s="4414"/>
      <c r="O226" s="4411"/>
      <c r="P226" s="2982"/>
      <c r="Q226" s="4259"/>
      <c r="R226" s="2979"/>
      <c r="S226" s="1453"/>
      <c r="T226" s="219"/>
      <c r="U226" s="3404"/>
      <c r="V226" s="3419"/>
      <c r="W226" s="2258"/>
      <c r="X226" s="2880"/>
      <c r="Y226" s="4321"/>
      <c r="Z226" s="4321"/>
    </row>
    <row r="227" spans="1:26" ht="15" customHeight="1">
      <c r="A227" s="1197"/>
      <c r="B227" s="2053"/>
      <c r="C227" s="2328"/>
      <c r="D227" s="3244"/>
      <c r="E227" s="2623"/>
      <c r="F227" s="2623"/>
      <c r="G227" s="4419"/>
      <c r="H227" s="4416"/>
      <c r="I227" s="2261"/>
      <c r="J227" s="219"/>
      <c r="K227" s="2983"/>
      <c r="L227" s="2984"/>
      <c r="M227" s="2985"/>
      <c r="N227" s="4415"/>
      <c r="O227" s="4412"/>
      <c r="P227" s="2265"/>
      <c r="Q227" s="4259"/>
      <c r="R227" s="2979"/>
      <c r="S227" s="1453"/>
      <c r="T227" s="219"/>
      <c r="U227" s="3404"/>
      <c r="V227" s="3419"/>
      <c r="W227" s="2258"/>
      <c r="X227" s="2880"/>
      <c r="Y227" s="4321"/>
      <c r="Z227" s="4321"/>
    </row>
    <row r="228" spans="1:26" ht="15" customHeight="1" thickBot="1">
      <c r="A228" s="416"/>
      <c r="B228" s="218"/>
      <c r="C228" s="2426"/>
      <c r="D228" s="3245"/>
      <c r="E228" s="1270"/>
      <c r="F228" s="1270"/>
      <c r="G228" s="4420"/>
      <c r="H228" s="2986"/>
      <c r="I228" s="954"/>
      <c r="J228" s="466"/>
      <c r="K228" s="2987"/>
      <c r="L228" s="2988"/>
      <c r="M228" s="2989"/>
      <c r="N228" s="3811"/>
      <c r="O228" s="1544"/>
      <c r="P228" s="1128"/>
      <c r="Q228" s="4260"/>
      <c r="R228" s="2990"/>
      <c r="S228" s="325"/>
      <c r="T228" s="458"/>
      <c r="U228" s="325"/>
      <c r="V228" s="3568"/>
      <c r="W228" s="3282"/>
      <c r="X228" s="4599"/>
      <c r="Y228" s="4322"/>
      <c r="Z228" s="4322"/>
    </row>
    <row r="229" spans="1:26" ht="15" customHeight="1" thickBot="1">
      <c r="A229" s="2162">
        <v>28043</v>
      </c>
      <c r="B229" s="2316" t="s">
        <v>1566</v>
      </c>
      <c r="C229" s="1447" t="s">
        <v>1564</v>
      </c>
      <c r="D229" s="32"/>
      <c r="E229" s="1573"/>
      <c r="F229" s="1813" t="s">
        <v>1565</v>
      </c>
      <c r="G229" s="2246">
        <v>72</v>
      </c>
      <c r="H229" s="1171"/>
      <c r="I229" s="270">
        <f>ROUND(H229*G229/G229,2)</f>
        <v>0</v>
      </c>
      <c r="J229" s="2314" t="s">
        <v>39</v>
      </c>
      <c r="K229" s="1792">
        <v>67.599999999999994</v>
      </c>
      <c r="L229" s="1590">
        <f>IF(OR(ISBLANK(K229),K229=0,H229=0,ISBLANK(H229)),,ROUND(K229+$L$5,2))</f>
        <v>0</v>
      </c>
      <c r="M229" s="253">
        <f>ROUND(I229*L229,2)</f>
        <v>0</v>
      </c>
      <c r="N229" s="3807">
        <f>ROUND(L229/G229,4)</f>
        <v>0</v>
      </c>
      <c r="O229" s="2557"/>
      <c r="P229" s="2557"/>
      <c r="Q229" s="4236"/>
      <c r="R229" s="931"/>
      <c r="S229" s="301" t="s">
        <v>65</v>
      </c>
      <c r="T229" s="508" t="s">
        <v>65</v>
      </c>
      <c r="U229" s="3214"/>
      <c r="V229" s="3214"/>
      <c r="W229" s="3257" t="s">
        <v>65</v>
      </c>
      <c r="X229" s="4308" t="s">
        <v>65</v>
      </c>
      <c r="Y229" s="4150" t="s">
        <v>65</v>
      </c>
      <c r="Z229" s="4150"/>
    </row>
    <row r="230" spans="1:26" ht="15" customHeight="1">
      <c r="A230" s="2160"/>
      <c r="B230" s="1349" t="s">
        <v>1567</v>
      </c>
      <c r="C230" s="2328" t="s">
        <v>4392</v>
      </c>
      <c r="D230" s="5197">
        <v>94020</v>
      </c>
      <c r="E230" s="1125"/>
      <c r="F230" s="1655"/>
      <c r="G230" s="1126"/>
      <c r="H230" s="1169"/>
      <c r="I230" s="1149"/>
      <c r="J230" s="1639"/>
      <c r="K230" s="334"/>
      <c r="L230" s="265"/>
      <c r="M230" s="627"/>
      <c r="N230" s="3876"/>
      <c r="O230" s="2632"/>
      <c r="P230" s="3506"/>
      <c r="Q230" s="4256"/>
      <c r="R230" s="2747"/>
      <c r="S230" s="1460"/>
      <c r="T230" s="2658"/>
      <c r="U230" s="3273"/>
      <c r="V230" s="5113"/>
      <c r="W230" s="328"/>
      <c r="X230" s="2873"/>
      <c r="Y230" s="4150"/>
      <c r="Z230" s="4150"/>
    </row>
    <row r="231" spans="1:26" ht="15" customHeight="1">
      <c r="A231" s="2177"/>
      <c r="B231" s="1052" t="s">
        <v>1568</v>
      </c>
      <c r="C231" s="2328" t="s">
        <v>2424</v>
      </c>
      <c r="D231" s="5197">
        <v>94030</v>
      </c>
      <c r="E231" s="1136"/>
      <c r="F231" s="1691"/>
      <c r="G231" s="1141"/>
      <c r="H231" s="1169"/>
      <c r="I231" s="1142"/>
      <c r="J231" s="1690"/>
      <c r="K231" s="447"/>
      <c r="L231" s="315"/>
      <c r="M231" s="607"/>
      <c r="N231" s="4275"/>
      <c r="O231" s="3266"/>
      <c r="P231" s="3266"/>
      <c r="Q231" s="4261"/>
      <c r="R231" s="2687"/>
      <c r="S231" s="301"/>
      <c r="T231" s="1798"/>
      <c r="U231" s="3214"/>
      <c r="V231" s="3214"/>
      <c r="W231" s="3257"/>
      <c r="X231" s="2873"/>
      <c r="Y231" s="4150"/>
      <c r="Z231" s="4150"/>
    </row>
    <row r="232" spans="1:26" ht="15" customHeight="1">
      <c r="A232" s="2177"/>
      <c r="B232" s="1052"/>
      <c r="C232" s="3391" t="s">
        <v>2423</v>
      </c>
      <c r="D232" s="5197">
        <v>94040</v>
      </c>
      <c r="E232" s="1136"/>
      <c r="F232" s="1691"/>
      <c r="G232" s="1141"/>
      <c r="H232" s="1169"/>
      <c r="I232" s="1142"/>
      <c r="J232" s="1690"/>
      <c r="K232" s="447"/>
      <c r="L232" s="315"/>
      <c r="M232" s="607"/>
      <c r="N232" s="4275"/>
      <c r="O232" s="3267"/>
      <c r="P232" s="3267"/>
      <c r="Q232" s="4262"/>
      <c r="R232" s="1805"/>
      <c r="S232" s="807"/>
      <c r="T232" s="1806"/>
      <c r="U232" s="3273"/>
      <c r="V232" s="2695"/>
      <c r="W232" s="1018"/>
      <c r="X232" s="2874"/>
      <c r="Y232" s="4207"/>
      <c r="Z232" s="4207"/>
    </row>
    <row r="233" spans="1:26" ht="15" customHeight="1">
      <c r="A233" s="2177"/>
      <c r="B233" s="1052"/>
      <c r="C233" s="3399"/>
      <c r="D233" s="3419"/>
      <c r="E233" s="1136"/>
      <c r="F233" s="1691"/>
      <c r="G233" s="1141"/>
      <c r="H233" s="1169"/>
      <c r="I233" s="1142"/>
      <c r="J233" s="1690"/>
      <c r="K233" s="447"/>
      <c r="L233" s="315"/>
      <c r="M233" s="607"/>
      <c r="N233" s="4275"/>
      <c r="O233" s="3258"/>
      <c r="P233" s="2853"/>
      <c r="Q233" s="3002"/>
      <c r="R233" s="1805"/>
      <c r="S233" s="807"/>
      <c r="T233" s="1806"/>
      <c r="U233" s="3273"/>
      <c r="V233" s="2695"/>
      <c r="W233" s="1018"/>
      <c r="X233" s="2874"/>
      <c r="Y233" s="4207"/>
      <c r="Z233" s="4207"/>
    </row>
    <row r="234" spans="1:26" ht="15" customHeight="1" thickBot="1">
      <c r="A234" s="2176"/>
      <c r="B234" s="1053" t="s">
        <v>1569</v>
      </c>
      <c r="C234" s="1686" t="s">
        <v>65</v>
      </c>
      <c r="D234" s="3243"/>
      <c r="E234" s="1054"/>
      <c r="F234" s="716"/>
      <c r="G234" s="1094"/>
      <c r="H234" s="1331"/>
      <c r="I234" s="954"/>
      <c r="J234" s="1654"/>
      <c r="K234" s="1140"/>
      <c r="L234" s="935"/>
      <c r="M234" s="364"/>
      <c r="N234" s="3811"/>
      <c r="O234" s="2787"/>
      <c r="P234" s="2787"/>
      <c r="Q234" s="1485"/>
      <c r="R234" s="2787"/>
      <c r="S234" s="769" t="s">
        <v>65</v>
      </c>
      <c r="T234" s="1242" t="s">
        <v>65</v>
      </c>
      <c r="U234" s="3546"/>
      <c r="V234" s="2546"/>
      <c r="W234" s="740" t="s">
        <v>65</v>
      </c>
      <c r="X234" s="2875" t="s">
        <v>65</v>
      </c>
      <c r="Y234" s="2878" t="s">
        <v>65</v>
      </c>
      <c r="Z234" s="2878"/>
    </row>
    <row r="235" spans="1:26" ht="15" customHeight="1" thickBot="1">
      <c r="A235" s="2218">
        <v>28044</v>
      </c>
      <c r="B235" s="1070" t="s">
        <v>3074</v>
      </c>
      <c r="C235" s="1146" t="s">
        <v>4491</v>
      </c>
      <c r="D235" s="5164">
        <v>10000019010</v>
      </c>
      <c r="E235" s="1012"/>
      <c r="F235" s="2310" t="s">
        <v>969</v>
      </c>
      <c r="G235" s="1827">
        <v>60</v>
      </c>
      <c r="H235" s="1171"/>
      <c r="I235" s="397">
        <f>ROUND(H235*G235/G235,2)</f>
        <v>0</v>
      </c>
      <c r="J235" s="1802" t="s">
        <v>39</v>
      </c>
      <c r="K235" s="958"/>
      <c r="L235" s="1132">
        <f>IF(OR(ISBLANK(K235),K235=0,H235=0,ISBLANK(H235)),,ROUND(K235+$L$5,2))</f>
        <v>0</v>
      </c>
      <c r="M235" s="538">
        <f>ROUND(I235*L235,2)</f>
        <v>0</v>
      </c>
      <c r="N235" s="3807">
        <f>ROUND(L235/G235,4)</f>
        <v>0</v>
      </c>
      <c r="O235" s="2557"/>
      <c r="P235" s="2557"/>
      <c r="Q235" s="4236"/>
      <c r="R235" s="931"/>
      <c r="S235" s="301" t="s">
        <v>65</v>
      </c>
      <c r="T235" s="508" t="s">
        <v>65</v>
      </c>
      <c r="U235" s="3214"/>
      <c r="V235" s="2501"/>
      <c r="W235" s="328" t="s">
        <v>65</v>
      </c>
      <c r="X235" s="2873" t="s">
        <v>65</v>
      </c>
      <c r="Y235" s="4150" t="s">
        <v>65</v>
      </c>
      <c r="Z235" s="4150"/>
    </row>
    <row r="236" spans="1:26" ht="15" customHeight="1">
      <c r="A236" s="2017"/>
      <c r="B236" s="1826" t="s">
        <v>2063</v>
      </c>
      <c r="C236" s="2330"/>
      <c r="D236" s="3244"/>
      <c r="E236" s="1828"/>
      <c r="F236" s="1829"/>
      <c r="G236" s="1822"/>
      <c r="H236" s="1183"/>
      <c r="I236" s="1274"/>
      <c r="J236" s="1823"/>
      <c r="K236" s="1261"/>
      <c r="L236" s="1590"/>
      <c r="M236" s="253"/>
      <c r="N236" s="3807"/>
      <c r="O236" s="2746"/>
      <c r="P236" s="2746"/>
      <c r="Q236" s="4238"/>
      <c r="R236" s="3255"/>
      <c r="S236" s="301"/>
      <c r="T236" s="3566"/>
      <c r="U236" s="3214"/>
      <c r="V236" s="3273"/>
      <c r="W236" s="328"/>
      <c r="X236" s="2873"/>
      <c r="Y236" s="4150"/>
      <c r="Z236" s="4150"/>
    </row>
    <row r="237" spans="1:26" ht="15" customHeight="1">
      <c r="A237" s="2160"/>
      <c r="B237" s="1349" t="s">
        <v>65</v>
      </c>
      <c r="C237" s="2331" t="s">
        <v>65</v>
      </c>
      <c r="D237" s="3244"/>
      <c r="E237" s="1147"/>
      <c r="F237" s="1650"/>
      <c r="G237" s="1076"/>
      <c r="H237" s="1168"/>
      <c r="I237" s="1077"/>
      <c r="J237" s="1439"/>
      <c r="K237" s="286"/>
      <c r="L237" s="265"/>
      <c r="M237" s="627"/>
      <c r="N237" s="3876"/>
      <c r="O237" s="1452"/>
      <c r="P237" s="1452"/>
      <c r="Q237" s="4255"/>
      <c r="R237" s="742"/>
      <c r="S237" s="301" t="s">
        <v>65</v>
      </c>
      <c r="T237" s="3566" t="s">
        <v>65</v>
      </c>
      <c r="U237" s="3214"/>
      <c r="V237" s="3273"/>
      <c r="W237" s="328" t="s">
        <v>65</v>
      </c>
      <c r="X237" s="2873" t="s">
        <v>65</v>
      </c>
      <c r="Y237" s="4150" t="s">
        <v>65</v>
      </c>
      <c r="Z237" s="4150"/>
    </row>
    <row r="238" spans="1:26" ht="15" customHeight="1" thickBot="1">
      <c r="A238" s="2176"/>
      <c r="B238" s="1053" t="s">
        <v>2064</v>
      </c>
      <c r="C238" s="1686" t="s">
        <v>65</v>
      </c>
      <c r="D238" s="3243"/>
      <c r="E238" s="1054"/>
      <c r="F238" s="716"/>
      <c r="G238" s="1094"/>
      <c r="H238" s="1331"/>
      <c r="I238" s="954"/>
      <c r="J238" s="1654"/>
      <c r="K238" s="1140"/>
      <c r="L238" s="935"/>
      <c r="M238" s="364"/>
      <c r="N238" s="3811"/>
      <c r="O238" s="2485"/>
      <c r="P238" s="2485"/>
      <c r="Q238" s="941"/>
      <c r="R238" s="2485"/>
      <c r="S238" s="769" t="s">
        <v>65</v>
      </c>
      <c r="T238" s="770" t="s">
        <v>65</v>
      </c>
      <c r="U238" s="3546"/>
      <c r="V238" s="2546"/>
      <c r="W238" s="739" t="s">
        <v>65</v>
      </c>
      <c r="X238" s="2872" t="s">
        <v>65</v>
      </c>
      <c r="Y238" s="2878" t="s">
        <v>65</v>
      </c>
      <c r="Z238" s="2878"/>
    </row>
    <row r="239" spans="1:26" ht="15" customHeight="1" thickBot="1">
      <c r="A239" s="2162">
        <v>28045</v>
      </c>
      <c r="B239" s="1830" t="s">
        <v>3977</v>
      </c>
      <c r="C239" s="482" t="s">
        <v>3713</v>
      </c>
      <c r="D239" s="5196">
        <v>990120</v>
      </c>
      <c r="E239" s="1012"/>
      <c r="F239" s="1681" t="s">
        <v>3714</v>
      </c>
      <c r="G239" s="1089">
        <v>100</v>
      </c>
      <c r="H239" s="1171">
        <v>100</v>
      </c>
      <c r="I239" s="397">
        <f>ROUND(H239*G239/G239,2)</f>
        <v>100</v>
      </c>
      <c r="J239" s="1802" t="s">
        <v>39</v>
      </c>
      <c r="K239" s="958">
        <v>96.2</v>
      </c>
      <c r="L239" s="1132">
        <f>IF(OR(ISBLANK(K239),K239=0,H239=0,ISBLANK(H239)),,ROUND(K239+$L$5,2))</f>
        <v>96.2</v>
      </c>
      <c r="M239" s="538">
        <f>ROUND(I239*L239,2)</f>
        <v>9620</v>
      </c>
      <c r="N239" s="3807">
        <f>ROUND(L239/G239,4)</f>
        <v>0.96199999999999997</v>
      </c>
      <c r="O239" s="2557" t="s">
        <v>3715</v>
      </c>
      <c r="P239" s="2290" t="s">
        <v>3714</v>
      </c>
      <c r="Q239" s="1846">
        <v>100</v>
      </c>
      <c r="R239" s="3160">
        <v>69.099999999999994</v>
      </c>
      <c r="S239" s="301">
        <v>9.93</v>
      </c>
      <c r="T239" s="4459">
        <f>ROUND($R$8*S239,2)</f>
        <v>30.7</v>
      </c>
      <c r="U239" s="3212">
        <f>IF(ISBLANK(O239),,R239+T239)</f>
        <v>99.8</v>
      </c>
      <c r="V239" s="3424" t="s">
        <v>2778</v>
      </c>
      <c r="W239" s="2727" t="b">
        <f>IF(ISNUMBER(K239),IF(V239="Y",(K239-T239)))</f>
        <v>0</v>
      </c>
      <c r="X239" s="2882">
        <f>W239/G239</f>
        <v>0</v>
      </c>
      <c r="Y239" s="4318">
        <f>IF(V239="N",IF(ISNUMBER(R239),(R239)/Q239))</f>
        <v>0.69099999999999995</v>
      </c>
      <c r="Z239" s="3977">
        <f>U239/Q239</f>
        <v>0.998</v>
      </c>
    </row>
    <row r="240" spans="1:26" ht="15" customHeight="1">
      <c r="A240" s="1197"/>
      <c r="B240" s="217" t="s">
        <v>3716</v>
      </c>
      <c r="C240" s="2326"/>
      <c r="D240" s="3244"/>
      <c r="E240" s="500"/>
      <c r="F240" s="741"/>
      <c r="G240" s="1090"/>
      <c r="H240" s="1331"/>
      <c r="I240" s="463"/>
      <c r="J240" s="624"/>
      <c r="K240" s="1064"/>
      <c r="L240" s="965"/>
      <c r="M240" s="335"/>
      <c r="N240" s="3816"/>
      <c r="O240" s="878"/>
      <c r="P240" s="878"/>
      <c r="Q240" s="4237"/>
      <c r="R240" s="742"/>
      <c r="S240" s="301" t="s">
        <v>65</v>
      </c>
      <c r="T240" s="3566" t="s">
        <v>65</v>
      </c>
      <c r="U240" s="3265"/>
      <c r="V240" s="3273"/>
      <c r="W240" s="328" t="s">
        <v>65</v>
      </c>
      <c r="X240" s="2873" t="s">
        <v>65</v>
      </c>
      <c r="Y240" s="4150" t="s">
        <v>65</v>
      </c>
      <c r="Z240" s="4150"/>
    </row>
    <row r="241" spans="1:26" ht="15" customHeight="1">
      <c r="A241" s="1335"/>
      <c r="B241" s="217" t="s">
        <v>3717</v>
      </c>
      <c r="C241" s="2332"/>
      <c r="D241" s="3244"/>
      <c r="E241" s="500"/>
      <c r="F241" s="741"/>
      <c r="G241" s="1090"/>
      <c r="H241" s="1331"/>
      <c r="I241" s="274"/>
      <c r="J241" s="624"/>
      <c r="K241" s="1064"/>
      <c r="L241" s="965"/>
      <c r="M241" s="335"/>
      <c r="N241" s="3816"/>
      <c r="O241" s="2747"/>
      <c r="P241" s="2747"/>
      <c r="Q241" s="1817"/>
      <c r="R241" s="2747"/>
      <c r="S241" s="371" t="s">
        <v>65</v>
      </c>
      <c r="T241" s="327" t="s">
        <v>65</v>
      </c>
      <c r="U241" s="3547"/>
      <c r="V241" s="3560"/>
      <c r="W241" s="1079" t="s">
        <v>65</v>
      </c>
      <c r="X241" s="2871" t="s">
        <v>65</v>
      </c>
      <c r="Y241" s="4150" t="s">
        <v>65</v>
      </c>
      <c r="Z241" s="4150"/>
    </row>
    <row r="242" spans="1:26" ht="15" customHeight="1">
      <c r="A242" s="1335"/>
      <c r="B242" s="219"/>
      <c r="C242" s="2332"/>
      <c r="D242" s="3244"/>
      <c r="E242" s="500"/>
      <c r="F242" s="741"/>
      <c r="G242" s="1090"/>
      <c r="H242" s="1331"/>
      <c r="I242" s="278"/>
      <c r="J242" s="1715"/>
      <c r="K242" s="1546"/>
      <c r="L242" s="272"/>
      <c r="M242" s="253"/>
      <c r="N242" s="3807"/>
      <c r="O242" s="2746"/>
      <c r="P242" s="2746"/>
      <c r="Q242" s="4238"/>
      <c r="R242" s="2687"/>
      <c r="S242" s="301"/>
      <c r="T242" s="507"/>
      <c r="U242" s="3214"/>
      <c r="V242" s="2529"/>
      <c r="W242" s="1079"/>
      <c r="X242" s="2871"/>
      <c r="Y242" s="4150"/>
      <c r="Z242" s="4150"/>
    </row>
    <row r="243" spans="1:26" ht="15" customHeight="1" thickBot="1">
      <c r="A243" s="1746"/>
      <c r="B243" s="388"/>
      <c r="C243" s="536"/>
      <c r="D243" s="3243"/>
      <c r="E243" s="426"/>
      <c r="F243" s="727"/>
      <c r="G243" s="1156"/>
      <c r="H243" s="1331"/>
      <c r="I243" s="341"/>
      <c r="J243" s="1660"/>
      <c r="K243" s="955"/>
      <c r="L243" s="1055"/>
      <c r="M243" s="554"/>
      <c r="N243" s="3812"/>
      <c r="O243" s="2787"/>
      <c r="P243" s="2787"/>
      <c r="Q243" s="1485"/>
      <c r="R243" s="2688"/>
      <c r="S243" s="769" t="s">
        <v>65</v>
      </c>
      <c r="T243" s="1242" t="s">
        <v>65</v>
      </c>
      <c r="U243" s="3546"/>
      <c r="V243" s="2546"/>
      <c r="W243" s="740" t="s">
        <v>65</v>
      </c>
      <c r="X243" s="2875" t="s">
        <v>65</v>
      </c>
      <c r="Y243" s="2878" t="s">
        <v>65</v>
      </c>
      <c r="Z243" s="2878"/>
    </row>
    <row r="244" spans="1:26" ht="15" customHeight="1" thickBot="1">
      <c r="A244" s="2162">
        <v>28046</v>
      </c>
      <c r="B244" s="1830" t="s">
        <v>3669</v>
      </c>
      <c r="C244" s="482" t="s">
        <v>2312</v>
      </c>
      <c r="D244" s="32">
        <v>95127</v>
      </c>
      <c r="E244" s="1012"/>
      <c r="F244" s="1681" t="s">
        <v>3670</v>
      </c>
      <c r="G244" s="1089">
        <v>63</v>
      </c>
      <c r="H244" s="1171">
        <v>300</v>
      </c>
      <c r="I244" s="397">
        <f>ROUND(H244*G244/G244,2)</f>
        <v>300</v>
      </c>
      <c r="J244" s="1417" t="s">
        <v>39</v>
      </c>
      <c r="K244" s="285">
        <v>33.840000000000003</v>
      </c>
      <c r="L244" s="1124">
        <f>IF(OR(ISBLANK(K244),K244=0,H244=0,ISBLANK(H244)),,ROUND(K244+$L$5,2))</f>
        <v>33.840000000000003</v>
      </c>
      <c r="M244" s="538">
        <f>ROUND(I244*L244,2)</f>
        <v>10152</v>
      </c>
      <c r="N244" s="3807">
        <f>ROUND(L244/G244,4)</f>
        <v>0.53710000000000002</v>
      </c>
      <c r="O244" s="2557"/>
      <c r="P244" s="878"/>
      <c r="Q244" s="4237"/>
      <c r="R244" s="1278"/>
      <c r="S244" s="1256" t="s">
        <v>65</v>
      </c>
      <c r="T244" s="2313" t="s">
        <v>65</v>
      </c>
      <c r="U244" s="3265"/>
      <c r="V244" s="2501"/>
      <c r="W244" s="328" t="s">
        <v>65</v>
      </c>
      <c r="X244" s="2873" t="s">
        <v>65</v>
      </c>
      <c r="Y244" s="4150" t="s">
        <v>65</v>
      </c>
      <c r="Z244" s="4150"/>
    </row>
    <row r="245" spans="1:26" ht="15" customHeight="1">
      <c r="A245" s="1197"/>
      <c r="B245" s="217" t="s">
        <v>2065</v>
      </c>
      <c r="C245" s="2326"/>
      <c r="D245" s="3244"/>
      <c r="E245" s="500"/>
      <c r="F245" s="741"/>
      <c r="G245" s="1090"/>
      <c r="H245" s="1331"/>
      <c r="I245" s="463"/>
      <c r="J245" s="624"/>
      <c r="K245" s="1064"/>
      <c r="L245" s="965"/>
      <c r="M245" s="335"/>
      <c r="N245" s="3816"/>
      <c r="O245" s="878"/>
      <c r="P245" s="1202"/>
      <c r="Q245" s="2087"/>
      <c r="R245" s="1202"/>
      <c r="S245" s="3274" t="s">
        <v>65</v>
      </c>
      <c r="T245" s="3253" t="s">
        <v>65</v>
      </c>
      <c r="U245" s="3507"/>
      <c r="V245" s="3273"/>
      <c r="W245" s="328" t="s">
        <v>65</v>
      </c>
      <c r="X245" s="2873" t="s">
        <v>65</v>
      </c>
      <c r="Y245" s="4150" t="s">
        <v>65</v>
      </c>
      <c r="Z245" s="4150"/>
    </row>
    <row r="246" spans="1:26" ht="15" customHeight="1">
      <c r="A246" s="1335"/>
      <c r="B246" s="217" t="s">
        <v>2066</v>
      </c>
      <c r="C246" s="2332"/>
      <c r="D246" s="3244"/>
      <c r="E246" s="500"/>
      <c r="F246" s="741"/>
      <c r="G246" s="1090"/>
      <c r="H246" s="1331"/>
      <c r="I246" s="274"/>
      <c r="J246" s="624"/>
      <c r="K246" s="1064"/>
      <c r="L246" s="965"/>
      <c r="M246" s="335"/>
      <c r="N246" s="3816"/>
      <c r="O246" s="1805"/>
      <c r="P246" s="1202"/>
      <c r="Q246" s="2087"/>
      <c r="R246" s="1202"/>
      <c r="S246" s="807" t="s">
        <v>65</v>
      </c>
      <c r="T246" s="3273" t="s">
        <v>65</v>
      </c>
      <c r="U246" s="3273"/>
      <c r="V246" s="3273"/>
      <c r="W246" s="1079" t="s">
        <v>65</v>
      </c>
      <c r="X246" s="2871" t="s">
        <v>65</v>
      </c>
      <c r="Y246" s="4150" t="s">
        <v>65</v>
      </c>
      <c r="Z246" s="4150"/>
    </row>
    <row r="247" spans="1:26" ht="15" customHeight="1" thickBot="1">
      <c r="A247" s="1746"/>
      <c r="B247" s="388" t="s">
        <v>2067</v>
      </c>
      <c r="C247" s="536"/>
      <c r="D247" s="3243"/>
      <c r="E247" s="426"/>
      <c r="F247" s="727"/>
      <c r="G247" s="1156"/>
      <c r="H247" s="1156"/>
      <c r="I247" s="341"/>
      <c r="J247" s="1660"/>
      <c r="K247" s="955"/>
      <c r="L247" s="1055"/>
      <c r="M247" s="554"/>
      <c r="N247" s="3812"/>
      <c r="O247" s="2787"/>
      <c r="P247" s="2787"/>
      <c r="Q247" s="1485"/>
      <c r="R247" s="2688"/>
      <c r="S247" s="769" t="s">
        <v>65</v>
      </c>
      <c r="T247" s="1242" t="s">
        <v>65</v>
      </c>
      <c r="U247" s="3546"/>
      <c r="V247" s="2546"/>
      <c r="W247" s="739" t="s">
        <v>65</v>
      </c>
      <c r="X247" s="2872" t="s">
        <v>65</v>
      </c>
      <c r="Y247" s="2878" t="s">
        <v>65</v>
      </c>
      <c r="Z247" s="2878"/>
    </row>
    <row r="248" spans="1:26" ht="15" customHeight="1" thickBot="1">
      <c r="A248" s="4218">
        <v>28047</v>
      </c>
      <c r="B248" s="1830" t="s">
        <v>3671</v>
      </c>
      <c r="C248" s="1849" t="s">
        <v>4049</v>
      </c>
      <c r="D248" s="5708">
        <v>10000038215</v>
      </c>
      <c r="E248" s="1012"/>
      <c r="F248" s="1681" t="s">
        <v>969</v>
      </c>
      <c r="G248" s="1089">
        <v>60</v>
      </c>
      <c r="H248" s="1171"/>
      <c r="I248" s="397">
        <f>ROUND(H248*G248/G248,2)</f>
        <v>0</v>
      </c>
      <c r="J248" s="1417" t="s">
        <v>39</v>
      </c>
      <c r="K248" s="285"/>
      <c r="L248" s="1124">
        <f>IF(OR(ISBLANK(K248),K248=0,H248=0,ISBLANK(H248)),,ROUND(K248+$L$5,2))</f>
        <v>0</v>
      </c>
      <c r="M248" s="538">
        <f>ROUND(I248*L248,2)</f>
        <v>0</v>
      </c>
      <c r="N248" s="3807">
        <f>ROUND(L248/G248,4)</f>
        <v>0</v>
      </c>
      <c r="O248" s="249"/>
      <c r="P248" s="249"/>
      <c r="Q248" s="1301"/>
      <c r="R248" s="3387"/>
      <c r="S248" s="1256"/>
      <c r="T248" s="2313"/>
      <c r="U248" s="3265"/>
      <c r="V248" s="2501"/>
      <c r="W248" s="1263"/>
      <c r="X248" s="4315"/>
      <c r="Y248" s="2877"/>
      <c r="Z248" s="2877"/>
    </row>
    <row r="249" spans="1:26" ht="15" customHeight="1">
      <c r="A249" s="4218"/>
      <c r="B249" s="217" t="s">
        <v>3672</v>
      </c>
      <c r="C249" s="3378" t="s">
        <v>3978</v>
      </c>
      <c r="D249" s="4750">
        <v>95121</v>
      </c>
      <c r="E249" s="3508"/>
      <c r="F249" s="3310" t="s">
        <v>3979</v>
      </c>
      <c r="G249" s="3515">
        <v>56</v>
      </c>
      <c r="H249" s="5166"/>
      <c r="I249" s="3378">
        <f>ROUND(H248*G248/G249,2)</f>
        <v>0</v>
      </c>
      <c r="J249" s="3605" t="s">
        <v>39</v>
      </c>
      <c r="K249" s="3541">
        <v>24.88</v>
      </c>
      <c r="L249" s="3408">
        <f>IF(OR(ISBLANK(K249),K249=0,H248=0,ISBLANK(H248)),,ROUND(K249+$L$5,2))</f>
        <v>0</v>
      </c>
      <c r="M249" s="3409">
        <f>ROUND(I249*L249,2)</f>
        <v>0</v>
      </c>
      <c r="N249" s="3816">
        <f>ROUND(L249/G249,4)</f>
        <v>0</v>
      </c>
      <c r="O249" s="3456"/>
      <c r="P249" s="3456"/>
      <c r="Q249" s="4251"/>
      <c r="R249" s="3400"/>
      <c r="S249" s="3497"/>
      <c r="T249" s="3507"/>
      <c r="U249" s="3507"/>
      <c r="V249" s="3507"/>
      <c r="W249" s="3400"/>
      <c r="X249" s="4316"/>
      <c r="Y249" s="4207"/>
      <c r="Z249" s="4207"/>
    </row>
    <row r="250" spans="1:26" ht="15" customHeight="1">
      <c r="A250" s="4218"/>
      <c r="B250" s="217" t="s">
        <v>3673</v>
      </c>
      <c r="C250" s="3378"/>
      <c r="D250" s="3531"/>
      <c r="E250" s="3603"/>
      <c r="F250" s="3310"/>
      <c r="G250" s="3515"/>
      <c r="H250" s="5166"/>
      <c r="I250" s="3378"/>
      <c r="J250" s="3605"/>
      <c r="K250" s="3606"/>
      <c r="L250" s="3408"/>
      <c r="M250" s="3409"/>
      <c r="N250" s="3816"/>
      <c r="O250" s="3456"/>
      <c r="P250" s="3456"/>
      <c r="Q250" s="4251"/>
      <c r="R250" s="3400"/>
      <c r="S250" s="3497"/>
      <c r="T250" s="3507"/>
      <c r="U250" s="3507"/>
      <c r="V250" s="3507"/>
      <c r="W250" s="3400"/>
      <c r="X250" s="4316"/>
      <c r="Y250" s="4207"/>
      <c r="Z250" s="4207"/>
    </row>
    <row r="251" spans="1:26" ht="15" customHeight="1" thickBot="1">
      <c r="A251" s="2161"/>
      <c r="B251" s="218" t="s">
        <v>3674</v>
      </c>
      <c r="C251" s="425"/>
      <c r="D251" s="3243"/>
      <c r="E251" s="426"/>
      <c r="F251" s="727"/>
      <c r="G251" s="1156"/>
      <c r="H251" s="5165"/>
      <c r="I251" s="341"/>
      <c r="J251" s="1660"/>
      <c r="K251" s="955"/>
      <c r="L251" s="1055"/>
      <c r="M251" s="554"/>
      <c r="N251" s="3812"/>
      <c r="O251" s="976"/>
      <c r="P251" s="976"/>
      <c r="Q251" s="1485"/>
      <c r="R251" s="2688"/>
      <c r="S251" s="769"/>
      <c r="T251" s="1242"/>
      <c r="U251" s="3546"/>
      <c r="V251" s="2546"/>
      <c r="W251" s="740"/>
      <c r="X251" s="2875"/>
      <c r="Y251" s="2878"/>
      <c r="Z251" s="2878"/>
    </row>
    <row r="252" spans="1:26" ht="15" customHeight="1" thickBot="1">
      <c r="A252" s="4218">
        <v>28048</v>
      </c>
      <c r="B252" s="1070" t="s">
        <v>2068</v>
      </c>
      <c r="C252" s="4100" t="s">
        <v>2614</v>
      </c>
      <c r="D252" s="32" t="s">
        <v>2615</v>
      </c>
      <c r="E252" s="4096"/>
      <c r="F252" s="3882" t="s">
        <v>325</v>
      </c>
      <c r="G252" s="3939">
        <v>144</v>
      </c>
      <c r="H252" s="1167"/>
      <c r="I252" s="397">
        <f>ROUND(H252*G252/G252,2)</f>
        <v>0</v>
      </c>
      <c r="J252" s="4092" t="s">
        <v>39</v>
      </c>
      <c r="K252" s="4071">
        <v>19.2</v>
      </c>
      <c r="L252" s="1037">
        <f>IF(OR(ISBLANK(K252),K252=0,H252=0,ISBLANK(H252)),,ROUND(K252+$L$5,2))</f>
        <v>0</v>
      </c>
      <c r="M252" s="4009">
        <f>ROUND(I252*L252,2)</f>
        <v>0</v>
      </c>
      <c r="N252" s="3807">
        <f>ROUND(L252/G252,4)</f>
        <v>0</v>
      </c>
      <c r="O252" s="233"/>
      <c r="P252" s="878"/>
      <c r="Q252" s="2999"/>
      <c r="R252" s="249"/>
      <c r="S252" s="4081" t="s">
        <v>65</v>
      </c>
      <c r="T252" s="508" t="s">
        <v>65</v>
      </c>
      <c r="U252" s="3265"/>
      <c r="V252" s="2501"/>
      <c r="W252" s="4563" t="s">
        <v>65</v>
      </c>
      <c r="X252" s="4564" t="s">
        <v>65</v>
      </c>
      <c r="Y252" s="4150" t="s">
        <v>65</v>
      </c>
      <c r="Z252" s="4150"/>
    </row>
    <row r="253" spans="1:26" ht="15" customHeight="1">
      <c r="A253" s="2150"/>
      <c r="B253" s="1349" t="s">
        <v>2069</v>
      </c>
      <c r="C253" s="2333" t="s">
        <v>65</v>
      </c>
      <c r="D253" s="3244"/>
      <c r="E253" s="1567"/>
      <c r="F253" s="1650" t="s">
        <v>65</v>
      </c>
      <c r="G253" s="1076" t="s">
        <v>65</v>
      </c>
      <c r="H253" s="1770"/>
      <c r="I253" s="1354" t="s">
        <v>65</v>
      </c>
      <c r="J253" s="1716" t="s">
        <v>65</v>
      </c>
      <c r="K253" s="230"/>
      <c r="L253" s="1059" t="s">
        <v>65</v>
      </c>
      <c r="M253" s="668" t="s">
        <v>65</v>
      </c>
      <c r="N253" s="3807" t="s">
        <v>65</v>
      </c>
      <c r="O253" s="2746"/>
      <c r="P253" s="1202"/>
      <c r="Q253" s="2087"/>
      <c r="R253" s="2747"/>
      <c r="S253" s="371" t="s">
        <v>65</v>
      </c>
      <c r="T253" s="327" t="s">
        <v>65</v>
      </c>
      <c r="U253" s="3547"/>
      <c r="V253" s="3277"/>
      <c r="W253" s="1079" t="s">
        <v>65</v>
      </c>
      <c r="X253" s="2871" t="s">
        <v>65</v>
      </c>
      <c r="Y253" s="4150" t="s">
        <v>65</v>
      </c>
      <c r="Z253" s="4150"/>
    </row>
    <row r="254" spans="1:26" ht="15" customHeight="1">
      <c r="A254" s="2160"/>
      <c r="B254" s="1349" t="s">
        <v>326</v>
      </c>
      <c r="C254" s="2326"/>
      <c r="D254" s="3244"/>
      <c r="E254" s="500"/>
      <c r="F254" s="741"/>
      <c r="G254" s="1090"/>
      <c r="H254" s="1771"/>
      <c r="I254" s="331"/>
      <c r="J254" s="1717"/>
      <c r="K254" s="1064"/>
      <c r="L254" s="532"/>
      <c r="M254" s="335"/>
      <c r="N254" s="3874"/>
      <c r="O254" s="2746"/>
      <c r="P254" s="2746"/>
      <c r="Q254" s="4238"/>
      <c r="R254" s="2693"/>
      <c r="S254" s="371" t="s">
        <v>65</v>
      </c>
      <c r="T254" s="327" t="s">
        <v>65</v>
      </c>
      <c r="U254" s="3547"/>
      <c r="V254" s="3277"/>
      <c r="W254" s="1079" t="s">
        <v>65</v>
      </c>
      <c r="X254" s="2871" t="s">
        <v>65</v>
      </c>
      <c r="Y254" s="4150" t="s">
        <v>65</v>
      </c>
      <c r="Z254" s="4150"/>
    </row>
    <row r="255" spans="1:26" ht="15" customHeight="1" thickBot="1">
      <c r="A255" s="937"/>
      <c r="B255" s="1346"/>
      <c r="C255" s="411"/>
      <c r="D255" s="3245"/>
      <c r="E255" s="1718"/>
      <c r="F255" s="1697"/>
      <c r="G255" s="1156"/>
      <c r="H255" s="1721"/>
      <c r="I255" s="1719"/>
      <c r="J255" s="1720"/>
      <c r="K255" s="1721"/>
      <c r="L255" s="1719"/>
      <c r="M255" s="1722"/>
      <c r="N255" s="4278"/>
      <c r="O255" s="1719"/>
      <c r="P255" s="1719"/>
      <c r="Q255" s="4263"/>
      <c r="R255" s="976"/>
      <c r="S255" s="769" t="s">
        <v>65</v>
      </c>
      <c r="T255" s="1242" t="s">
        <v>65</v>
      </c>
      <c r="U255" s="3546"/>
      <c r="V255" s="2546"/>
      <c r="W255" s="740" t="s">
        <v>65</v>
      </c>
      <c r="X255" s="2875" t="s">
        <v>65</v>
      </c>
      <c r="Y255" s="2878" t="s">
        <v>65</v>
      </c>
      <c r="Z255" s="2878"/>
    </row>
    <row r="256" spans="1:26" ht="15" customHeight="1" thickBot="1">
      <c r="A256" s="2227">
        <v>28049</v>
      </c>
      <c r="B256" s="478" t="s">
        <v>2070</v>
      </c>
      <c r="C256" s="366" t="s">
        <v>327</v>
      </c>
      <c r="D256" s="32"/>
      <c r="E256" s="1723"/>
      <c r="F256" s="1688" t="s">
        <v>328</v>
      </c>
      <c r="G256" s="1480">
        <v>80</v>
      </c>
      <c r="H256" s="1171"/>
      <c r="I256" s="262">
        <f>ROUND($H$256*$G$256/G256,2)</f>
        <v>0</v>
      </c>
      <c r="J256" s="1676" t="s">
        <v>39</v>
      </c>
      <c r="K256" s="285">
        <v>40.950000000000003</v>
      </c>
      <c r="L256" s="1124">
        <f>IF(OR(ISBLANK(K256),K256=0,H256=0,ISBLANK(H256)),,ROUND(K256+$L$5,2))</f>
        <v>0</v>
      </c>
      <c r="M256" s="515">
        <f>ROUND(I256*L256,2)</f>
        <v>0</v>
      </c>
      <c r="N256" s="3865">
        <f>ROUND(L256/G256,4)</f>
        <v>0</v>
      </c>
      <c r="O256" s="2746"/>
      <c r="P256" s="2746"/>
      <c r="Q256" s="4238"/>
      <c r="R256" s="2746"/>
      <c r="S256" s="301" t="s">
        <v>65</v>
      </c>
      <c r="T256" s="508" t="s">
        <v>65</v>
      </c>
      <c r="U256" s="3265"/>
      <c r="V256" s="2501"/>
      <c r="W256" s="328" t="s">
        <v>65</v>
      </c>
      <c r="X256" s="2873" t="s">
        <v>65</v>
      </c>
      <c r="Y256" s="4150" t="s">
        <v>65</v>
      </c>
      <c r="Z256" s="4150"/>
    </row>
    <row r="257" spans="1:26" ht="15" customHeight="1">
      <c r="A257" s="1197"/>
      <c r="B257" s="217" t="s">
        <v>2071</v>
      </c>
      <c r="C257" s="2327" t="s">
        <v>2617</v>
      </c>
      <c r="D257" s="3244" t="s">
        <v>3325</v>
      </c>
      <c r="E257" s="1012"/>
      <c r="F257" s="1655"/>
      <c r="G257" s="1126"/>
      <c r="H257" s="1174"/>
      <c r="I257" s="463"/>
      <c r="J257" s="624"/>
      <c r="K257" s="334"/>
      <c r="L257" s="965"/>
      <c r="M257" s="335"/>
      <c r="N257" s="3816"/>
      <c r="O257" s="2557"/>
      <c r="P257" s="878"/>
      <c r="Q257" s="4237"/>
      <c r="R257" s="1278"/>
      <c r="S257" s="1256" t="s">
        <v>65</v>
      </c>
      <c r="T257" s="1286" t="s">
        <v>65</v>
      </c>
      <c r="U257" s="3567"/>
      <c r="V257" s="3558"/>
      <c r="W257" s="3271" t="s">
        <v>65</v>
      </c>
      <c r="X257" s="4323" t="s">
        <v>65</v>
      </c>
      <c r="Y257" s="4150" t="s">
        <v>65</v>
      </c>
      <c r="Z257" s="4150"/>
    </row>
    <row r="258" spans="1:26" ht="15" customHeight="1">
      <c r="A258" s="1197"/>
      <c r="B258" s="217" t="s">
        <v>65</v>
      </c>
      <c r="C258" s="2327" t="s">
        <v>2616</v>
      </c>
      <c r="D258" s="3244" t="s">
        <v>3326</v>
      </c>
      <c r="E258" s="1012"/>
      <c r="F258" s="1655"/>
      <c r="G258" s="1126"/>
      <c r="H258" s="1174"/>
      <c r="I258" s="463"/>
      <c r="J258" s="624"/>
      <c r="K258" s="334"/>
      <c r="L258" s="965"/>
      <c r="M258" s="335"/>
      <c r="N258" s="3816"/>
      <c r="O258" s="2557"/>
      <c r="P258" s="1202"/>
      <c r="Q258" s="2087"/>
      <c r="R258" s="1202"/>
      <c r="S258" s="807" t="s">
        <v>65</v>
      </c>
      <c r="T258" s="3253" t="s">
        <v>65</v>
      </c>
      <c r="U258" s="3507"/>
      <c r="V258" s="3273"/>
      <c r="W258" s="1018" t="s">
        <v>65</v>
      </c>
      <c r="X258" s="2874" t="s">
        <v>65</v>
      </c>
      <c r="Y258" s="4150" t="s">
        <v>65</v>
      </c>
      <c r="Z258" s="4150"/>
    </row>
    <row r="259" spans="1:26" ht="15" customHeight="1">
      <c r="A259" s="1197"/>
      <c r="B259" s="219"/>
      <c r="C259" s="2327"/>
      <c r="D259" s="3244"/>
      <c r="E259" s="4387"/>
      <c r="F259" s="2270"/>
      <c r="G259" s="1196"/>
      <c r="H259" s="1577"/>
      <c r="I259" s="3378"/>
      <c r="J259" s="1804"/>
      <c r="K259" s="1198"/>
      <c r="L259" s="1336"/>
      <c r="M259" s="864"/>
      <c r="N259" s="3814"/>
      <c r="O259" s="2746"/>
      <c r="P259" s="1202"/>
      <c r="Q259" s="2087"/>
      <c r="R259" s="1202"/>
      <c r="S259" s="807"/>
      <c r="T259" s="3253"/>
      <c r="U259" s="3507"/>
      <c r="V259" s="3273"/>
      <c r="W259" s="1018"/>
      <c r="X259" s="2874"/>
      <c r="Y259" s="4150"/>
      <c r="Z259" s="4150"/>
    </row>
    <row r="260" spans="1:26" ht="15" customHeight="1">
      <c r="A260" s="1197"/>
      <c r="B260" s="226"/>
      <c r="C260" s="4435"/>
      <c r="D260" s="4397"/>
      <c r="E260" s="4436"/>
      <c r="F260" s="4437"/>
      <c r="G260" s="4438"/>
      <c r="H260" s="1248"/>
      <c r="I260" s="274"/>
      <c r="J260" s="1639"/>
      <c r="K260" s="334"/>
      <c r="L260" s="299"/>
      <c r="M260" s="300"/>
      <c r="N260" s="3808"/>
      <c r="O260" s="3255"/>
      <c r="P260" s="1018"/>
      <c r="Q260" s="4253"/>
      <c r="R260" s="1202"/>
      <c r="S260" s="807" t="s">
        <v>65</v>
      </c>
      <c r="T260" s="3253" t="s">
        <v>65</v>
      </c>
      <c r="U260" s="3507"/>
      <c r="V260" s="3273"/>
      <c r="W260" s="1018" t="s">
        <v>65</v>
      </c>
      <c r="X260" s="2874" t="s">
        <v>65</v>
      </c>
      <c r="Y260" s="4150" t="s">
        <v>65</v>
      </c>
      <c r="Z260" s="4150"/>
    </row>
    <row r="261" spans="1:26" ht="15" customHeight="1">
      <c r="A261" s="1197"/>
      <c r="B261" s="217"/>
      <c r="C261" s="4435"/>
      <c r="D261" s="4397"/>
      <c r="E261" s="4439"/>
      <c r="F261" s="4437"/>
      <c r="G261" s="4438"/>
      <c r="H261" s="1577"/>
      <c r="I261" s="274"/>
      <c r="J261" s="624"/>
      <c r="K261" s="334"/>
      <c r="L261" s="532"/>
      <c r="M261" s="335"/>
      <c r="N261" s="3816"/>
      <c r="O261" s="2557"/>
      <c r="P261" s="1202"/>
      <c r="Q261" s="2087"/>
      <c r="R261" s="1018"/>
      <c r="S261" s="807" t="s">
        <v>65</v>
      </c>
      <c r="T261" s="3253" t="s">
        <v>65</v>
      </c>
      <c r="U261" s="3507"/>
      <c r="V261" s="3273"/>
      <c r="W261" s="1018" t="s">
        <v>65</v>
      </c>
      <c r="X261" s="2874" t="s">
        <v>65</v>
      </c>
      <c r="Y261" s="4150" t="s">
        <v>65</v>
      </c>
      <c r="Z261" s="4150"/>
    </row>
    <row r="262" spans="1:26" ht="15" customHeight="1" thickBot="1">
      <c r="A262" s="416"/>
      <c r="B262" s="901"/>
      <c r="C262" s="361"/>
      <c r="D262" s="3243"/>
      <c r="E262" s="1519"/>
      <c r="F262" s="1664"/>
      <c r="G262" s="1102"/>
      <c r="H262" s="1774"/>
      <c r="I262" s="1686"/>
      <c r="J262" s="1724"/>
      <c r="K262" s="363"/>
      <c r="L262" s="1122"/>
      <c r="M262" s="364"/>
      <c r="N262" s="3811"/>
      <c r="O262" s="2485"/>
      <c r="P262" s="2787"/>
      <c r="Q262" s="1485"/>
      <c r="R262" s="2787"/>
      <c r="S262" s="769" t="s">
        <v>65</v>
      </c>
      <c r="T262" s="1242" t="s">
        <v>65</v>
      </c>
      <c r="U262" s="3546"/>
      <c r="V262" s="2546"/>
      <c r="W262" s="740" t="s">
        <v>65</v>
      </c>
      <c r="X262" s="2875" t="s">
        <v>65</v>
      </c>
      <c r="Y262" s="2878" t="s">
        <v>65</v>
      </c>
      <c r="Z262" s="2878"/>
    </row>
    <row r="263" spans="1:26" ht="15" customHeight="1" thickBot="1">
      <c r="A263" s="2227">
        <v>28050</v>
      </c>
      <c r="B263" s="1534" t="s">
        <v>1457</v>
      </c>
      <c r="C263" s="5533" t="s">
        <v>1454</v>
      </c>
      <c r="D263" s="5534"/>
      <c r="E263" s="5535"/>
      <c r="F263" s="5536" t="s">
        <v>1591</v>
      </c>
      <c r="G263" s="5537">
        <v>72</v>
      </c>
      <c r="H263" s="1171"/>
      <c r="I263" s="262">
        <f>ROUND($H$263*$G$263/G263,2)</f>
        <v>0</v>
      </c>
      <c r="J263" s="3538" t="s">
        <v>39</v>
      </c>
      <c r="K263" s="285"/>
      <c r="L263" s="304">
        <f>IF(OR(ISBLANK(K263),K263=0,H263=0,ISBLANK(H263)),,ROUND(K263+$L$5,2))</f>
        <v>0</v>
      </c>
      <c r="M263" s="305">
        <f>ROUND(I263*L263,2)</f>
        <v>0</v>
      </c>
      <c r="N263" s="3810">
        <f>ROUND(L263/G263,4)</f>
        <v>0</v>
      </c>
      <c r="O263" s="2667"/>
      <c r="P263" s="1278"/>
      <c r="Q263" s="4264"/>
      <c r="R263" s="1278"/>
      <c r="S263" s="1256" t="s">
        <v>65</v>
      </c>
      <c r="T263" s="2313" t="s">
        <v>65</v>
      </c>
      <c r="U263" s="3265"/>
      <c r="V263" s="2501"/>
      <c r="W263" s="1263" t="s">
        <v>65</v>
      </c>
      <c r="X263" s="4315" t="s">
        <v>65</v>
      </c>
      <c r="Y263" s="4150" t="s">
        <v>65</v>
      </c>
      <c r="Z263" s="4150"/>
    </row>
    <row r="264" spans="1:26" ht="15" customHeight="1">
      <c r="A264" s="1197"/>
      <c r="B264" s="217" t="s">
        <v>2072</v>
      </c>
      <c r="C264" s="4300" t="s">
        <v>2948</v>
      </c>
      <c r="D264" s="5538">
        <v>13773200</v>
      </c>
      <c r="E264" s="5539"/>
      <c r="F264" s="5540"/>
      <c r="G264" s="5541"/>
      <c r="H264" s="1773"/>
      <c r="I264" s="397"/>
      <c r="J264" s="1726"/>
      <c r="K264" s="1727"/>
      <c r="L264" s="965"/>
      <c r="M264" s="538"/>
      <c r="N264" s="3807"/>
      <c r="O264" s="878"/>
      <c r="P264" s="1202"/>
      <c r="Q264" s="2087"/>
      <c r="R264" s="1202"/>
      <c r="S264" s="807" t="s">
        <v>65</v>
      </c>
      <c r="T264" s="3253" t="s">
        <v>65</v>
      </c>
      <c r="U264" s="3507"/>
      <c r="V264" s="3273"/>
      <c r="W264" s="1018" t="s">
        <v>65</v>
      </c>
      <c r="X264" s="2874" t="s">
        <v>65</v>
      </c>
      <c r="Y264" s="4150" t="s">
        <v>65</v>
      </c>
      <c r="Z264" s="4150"/>
    </row>
    <row r="265" spans="1:26" ht="15" customHeight="1">
      <c r="A265" s="1335"/>
      <c r="B265" s="216" t="s">
        <v>2073</v>
      </c>
      <c r="C265" s="4300" t="s">
        <v>2949</v>
      </c>
      <c r="D265" s="5538">
        <v>137731000</v>
      </c>
      <c r="E265" s="5539"/>
      <c r="F265" s="5540"/>
      <c r="G265" s="5541"/>
      <c r="H265" s="1174"/>
      <c r="I265" s="274"/>
      <c r="J265" s="1726"/>
      <c r="K265" s="1727"/>
      <c r="L265" s="965"/>
      <c r="M265" s="335"/>
      <c r="N265" s="3816"/>
      <c r="O265" s="2747"/>
      <c r="P265" s="1202"/>
      <c r="Q265" s="2087"/>
      <c r="R265" s="1202"/>
      <c r="S265" s="807" t="s">
        <v>65</v>
      </c>
      <c r="T265" s="3253" t="s">
        <v>65</v>
      </c>
      <c r="U265" s="3507"/>
      <c r="V265" s="3273"/>
      <c r="W265" s="1018" t="s">
        <v>65</v>
      </c>
      <c r="X265" s="2874" t="s">
        <v>65</v>
      </c>
      <c r="Y265" s="4150" t="s">
        <v>65</v>
      </c>
      <c r="Z265" s="4150"/>
    </row>
    <row r="266" spans="1:26" ht="15" customHeight="1" thickBot="1">
      <c r="A266" s="1335"/>
      <c r="B266" s="1334"/>
      <c r="C266" s="2334"/>
      <c r="D266" s="3236"/>
      <c r="E266" s="4387"/>
      <c r="F266" s="2992"/>
      <c r="G266" s="1836"/>
      <c r="H266" s="1340"/>
      <c r="I266" s="3378"/>
      <c r="J266" s="1833"/>
      <c r="K266" s="2993"/>
      <c r="L266" s="2803"/>
      <c r="M266" s="2741"/>
      <c r="N266" s="3807"/>
      <c r="O266" s="2746"/>
      <c r="P266" s="1202"/>
      <c r="Q266" s="2087"/>
      <c r="R266" s="1202"/>
      <c r="S266" s="807"/>
      <c r="T266" s="3253"/>
      <c r="U266" s="3507"/>
      <c r="V266" s="3273"/>
      <c r="W266" s="1018"/>
      <c r="X266" s="2874"/>
      <c r="Y266" s="4150"/>
      <c r="Z266" s="4150"/>
    </row>
    <row r="267" spans="1:26" ht="15" customHeight="1" thickBot="1">
      <c r="A267" s="1335"/>
      <c r="B267" s="1334"/>
      <c r="C267" s="2334" t="s">
        <v>4404</v>
      </c>
      <c r="D267" s="3244"/>
      <c r="E267" s="1581"/>
      <c r="F267" s="1837" t="s">
        <v>307</v>
      </c>
      <c r="G267" s="1832">
        <v>72</v>
      </c>
      <c r="H267" s="1171">
        <v>400</v>
      </c>
      <c r="I267" s="2437">
        <f>ROUND($H$263*$G$263/G267,2)</f>
        <v>0</v>
      </c>
      <c r="J267" s="3535" t="s">
        <v>39</v>
      </c>
      <c r="K267" s="279">
        <v>28.8</v>
      </c>
      <c r="L267" s="272">
        <f>IF(OR(ISBLANK(K267),K267=0,H267=0,ISBLANK(H267)),,ROUND(K267+$L$5,2))</f>
        <v>28.8</v>
      </c>
      <c r="M267" s="253">
        <f>ROUND(I267*L267,2)</f>
        <v>0</v>
      </c>
      <c r="N267" s="3807">
        <f>ROUND(L267/G267,4)</f>
        <v>0.4</v>
      </c>
      <c r="O267" s="2746"/>
      <c r="P267" s="1202"/>
      <c r="Q267" s="2087"/>
      <c r="R267" s="1202"/>
      <c r="S267" s="807"/>
      <c r="T267" s="3253"/>
      <c r="U267" s="3507"/>
      <c r="V267" s="3273"/>
      <c r="W267" s="1018"/>
      <c r="X267" s="2874"/>
      <c r="Y267" s="4150"/>
      <c r="Z267" s="4150"/>
    </row>
    <row r="268" spans="1:26" ht="15" customHeight="1">
      <c r="A268" s="1335"/>
      <c r="B268" s="238"/>
      <c r="C268" s="5706" t="s">
        <v>2285</v>
      </c>
      <c r="D268" s="5707" t="s">
        <v>2618</v>
      </c>
      <c r="E268" s="1012"/>
      <c r="F268" s="1729"/>
      <c r="G268" s="1730"/>
      <c r="H268" s="1174"/>
      <c r="I268" s="463"/>
      <c r="J268" s="1726"/>
      <c r="K268" s="1375"/>
      <c r="L268" s="965"/>
      <c r="M268" s="1731"/>
      <c r="N268" s="3819"/>
      <c r="O268" s="2642"/>
      <c r="P268" s="1024"/>
      <c r="Q268" s="4265"/>
      <c r="R268" s="1202"/>
      <c r="S268" s="807" t="s">
        <v>65</v>
      </c>
      <c r="T268" s="3253" t="s">
        <v>65</v>
      </c>
      <c r="U268" s="3507"/>
      <c r="V268" s="3273"/>
      <c r="W268" s="1018" t="s">
        <v>65</v>
      </c>
      <c r="X268" s="2874" t="s">
        <v>65</v>
      </c>
      <c r="Y268" s="4150" t="s">
        <v>65</v>
      </c>
      <c r="Z268" s="4150"/>
    </row>
    <row r="269" spans="1:26" ht="15" customHeight="1">
      <c r="A269" s="1335"/>
      <c r="B269" s="1334"/>
      <c r="C269" s="2334" t="s">
        <v>2619</v>
      </c>
      <c r="D269" s="3244" t="s">
        <v>2620</v>
      </c>
      <c r="E269" s="1581"/>
      <c r="F269" s="1831"/>
      <c r="G269" s="1832"/>
      <c r="H269" s="1577"/>
      <c r="I269" s="1265"/>
      <c r="J269" s="1833"/>
      <c r="K269" s="1834"/>
      <c r="L269" s="1336"/>
      <c r="M269" s="1835"/>
      <c r="N269" s="3819"/>
      <c r="O269" s="3553"/>
      <c r="P269" s="1024"/>
      <c r="Q269" s="4265"/>
      <c r="R269" s="1202"/>
      <c r="S269" s="807"/>
      <c r="T269" s="3253"/>
      <c r="U269" s="3507"/>
      <c r="V269" s="3273"/>
      <c r="W269" s="1018"/>
      <c r="X269" s="2874"/>
      <c r="Y269" s="4150"/>
      <c r="Z269" s="4150"/>
    </row>
    <row r="270" spans="1:26" ht="15" customHeight="1">
      <c r="A270" s="1335"/>
      <c r="B270" s="216"/>
      <c r="C270" s="2334" t="s">
        <v>2621</v>
      </c>
      <c r="D270" s="3244" t="s">
        <v>2622</v>
      </c>
      <c r="E270" s="1012"/>
      <c r="F270" s="1729"/>
      <c r="G270" s="1730"/>
      <c r="H270" s="1577"/>
      <c r="I270" s="1265"/>
      <c r="J270" s="1726"/>
      <c r="K270" s="1375"/>
      <c r="L270" s="965"/>
      <c r="M270" s="1731"/>
      <c r="N270" s="3819"/>
      <c r="O270" s="3553"/>
      <c r="P270" s="1024"/>
      <c r="Q270" s="4265"/>
      <c r="R270" s="1202"/>
      <c r="S270" s="807"/>
      <c r="T270" s="3253"/>
      <c r="U270" s="3507"/>
      <c r="V270" s="3273"/>
      <c r="W270" s="1018"/>
      <c r="X270" s="2874"/>
      <c r="Y270" s="4150"/>
      <c r="Z270" s="4150"/>
    </row>
    <row r="271" spans="1:26" ht="15" customHeight="1">
      <c r="A271" s="1335"/>
      <c r="B271" s="4302"/>
      <c r="C271" s="4300"/>
      <c r="D271" s="4301"/>
      <c r="E271" s="3613"/>
      <c r="F271" s="3533"/>
      <c r="G271" s="3534"/>
      <c r="H271" s="1577"/>
      <c r="I271" s="3378"/>
      <c r="J271" s="3535"/>
      <c r="K271" s="3536"/>
      <c r="L271" s="1336"/>
      <c r="M271" s="3537"/>
      <c r="N271" s="4279"/>
      <c r="O271" s="3553"/>
      <c r="P271" s="3408"/>
      <c r="Q271" s="4266"/>
      <c r="R271" s="3456"/>
      <c r="S271" s="3497"/>
      <c r="T271" s="3507"/>
      <c r="U271" s="3507"/>
      <c r="V271" s="3273"/>
      <c r="W271" s="3400"/>
      <c r="X271" s="4316"/>
      <c r="Y271" s="4150"/>
      <c r="Z271" s="4150"/>
    </row>
    <row r="272" spans="1:26" ht="15" customHeight="1" thickBot="1">
      <c r="A272" s="1335"/>
      <c r="B272" s="1334"/>
      <c r="C272" s="2334"/>
      <c r="D272" s="3244"/>
      <c r="E272" s="4387"/>
      <c r="F272" s="1831"/>
      <c r="G272" s="1832"/>
      <c r="H272" s="1577"/>
      <c r="I272" s="1265"/>
      <c r="J272" s="1833"/>
      <c r="K272" s="1834"/>
      <c r="L272" s="1336"/>
      <c r="M272" s="1835"/>
      <c r="N272" s="4279"/>
      <c r="O272" s="3553"/>
      <c r="P272" s="1024"/>
      <c r="Q272" s="4265"/>
      <c r="R272" s="1202"/>
      <c r="S272" s="807"/>
      <c r="T272" s="3253"/>
      <c r="U272" s="3507"/>
      <c r="V272" s="3273"/>
      <c r="W272" s="1018"/>
      <c r="X272" s="2874"/>
      <c r="Y272" s="4150"/>
      <c r="Z272" s="4150"/>
    </row>
    <row r="273" spans="1:26" ht="15" customHeight="1" thickBot="1">
      <c r="A273" s="1197"/>
      <c r="B273" s="217"/>
      <c r="C273" s="2334" t="s">
        <v>1455</v>
      </c>
      <c r="D273" s="3244"/>
      <c r="E273" s="1728"/>
      <c r="F273" s="1729" t="s">
        <v>329</v>
      </c>
      <c r="G273" s="1730">
        <v>72</v>
      </c>
      <c r="H273" s="1171"/>
      <c r="I273" s="274">
        <f>ROUND($H$263*$G$263/G273,2)</f>
        <v>0</v>
      </c>
      <c r="J273" s="1726" t="s">
        <v>39</v>
      </c>
      <c r="K273" s="279"/>
      <c r="L273" s="299">
        <f>IF(OR(ISBLANK(K273),K273=0,H273=0,ISBLANK(H273)),,ROUND(K273+$L$5,2))</f>
        <v>0</v>
      </c>
      <c r="M273" s="300">
        <f>ROUND(I273*L273,2)</f>
        <v>0</v>
      </c>
      <c r="N273" s="4280">
        <f>ROUND(L273/G273,4)</f>
        <v>0</v>
      </c>
      <c r="O273" s="2661"/>
      <c r="P273" s="1281"/>
      <c r="Q273" s="4267"/>
      <c r="R273" s="1018"/>
      <c r="S273" s="807" t="s">
        <v>65</v>
      </c>
      <c r="T273" s="3253" t="s">
        <v>65</v>
      </c>
      <c r="U273" s="3507"/>
      <c r="V273" s="3273"/>
      <c r="W273" s="1018" t="s">
        <v>65</v>
      </c>
      <c r="X273" s="2874" t="s">
        <v>65</v>
      </c>
      <c r="Y273" s="4150" t="s">
        <v>65</v>
      </c>
      <c r="Z273" s="4150"/>
    </row>
    <row r="274" spans="1:26" ht="15" customHeight="1">
      <c r="A274" s="1197"/>
      <c r="B274" s="4302"/>
      <c r="C274" s="4326"/>
      <c r="D274" s="4327"/>
      <c r="E274" s="1012"/>
      <c r="F274" s="1729"/>
      <c r="G274" s="1730"/>
      <c r="H274" s="1577"/>
      <c r="I274" s="274"/>
      <c r="J274" s="1726"/>
      <c r="K274" s="286"/>
      <c r="L274" s="1376"/>
      <c r="M274" s="1731"/>
      <c r="N274" s="3819"/>
      <c r="O274" s="2642"/>
      <c r="P274" s="1024"/>
      <c r="Q274" s="4265"/>
      <c r="R274" s="1018"/>
      <c r="S274" s="807"/>
      <c r="T274" s="3253"/>
      <c r="U274" s="3507"/>
      <c r="V274" s="3273"/>
      <c r="W274" s="1018"/>
      <c r="X274" s="2874"/>
      <c r="Y274" s="4150"/>
      <c r="Z274" s="4150"/>
    </row>
    <row r="275" spans="1:26" ht="15" customHeight="1">
      <c r="A275" s="1197"/>
      <c r="B275" s="217"/>
      <c r="C275" s="2334" t="s">
        <v>2285</v>
      </c>
      <c r="D275" s="3244">
        <v>626</v>
      </c>
      <c r="E275" s="1012"/>
      <c r="F275" s="1729"/>
      <c r="G275" s="1730"/>
      <c r="H275" s="1577"/>
      <c r="I275" s="274"/>
      <c r="J275" s="1726"/>
      <c r="K275" s="286"/>
      <c r="L275" s="1376"/>
      <c r="M275" s="1731"/>
      <c r="N275" s="3819"/>
      <c r="O275" s="2642"/>
      <c r="P275" s="1024"/>
      <c r="Q275" s="4265"/>
      <c r="R275" s="1018"/>
      <c r="S275" s="807"/>
      <c r="T275" s="3253"/>
      <c r="U275" s="3507"/>
      <c r="V275" s="3273"/>
      <c r="W275" s="1018"/>
      <c r="X275" s="2874"/>
      <c r="Y275" s="4150"/>
      <c r="Z275" s="4150"/>
    </row>
    <row r="276" spans="1:26" ht="15" customHeight="1">
      <c r="A276" s="1197"/>
      <c r="B276" s="217"/>
      <c r="C276" s="2334" t="s">
        <v>2619</v>
      </c>
      <c r="D276" s="3244">
        <v>625</v>
      </c>
      <c r="E276" s="1012"/>
      <c r="F276" s="1729"/>
      <c r="G276" s="1730"/>
      <c r="H276" s="1577"/>
      <c r="I276" s="274"/>
      <c r="J276" s="1726"/>
      <c r="K276" s="286"/>
      <c r="L276" s="1376"/>
      <c r="M276" s="1731"/>
      <c r="N276" s="3819"/>
      <c r="O276" s="2642"/>
      <c r="P276" s="1024"/>
      <c r="Q276" s="4265"/>
      <c r="R276" s="1018"/>
      <c r="S276" s="807"/>
      <c r="T276" s="3253"/>
      <c r="U276" s="3507"/>
      <c r="V276" s="3273"/>
      <c r="W276" s="1018"/>
      <c r="X276" s="2874"/>
      <c r="Y276" s="4150"/>
      <c r="Z276" s="4150"/>
    </row>
    <row r="277" spans="1:26" ht="15" customHeight="1">
      <c r="A277" s="1197"/>
      <c r="B277" s="217"/>
      <c r="C277" s="2334" t="s">
        <v>2471</v>
      </c>
      <c r="D277" s="3244">
        <v>631</v>
      </c>
      <c r="E277" s="1012"/>
      <c r="F277" s="1729"/>
      <c r="G277" s="1730"/>
      <c r="H277" s="1577"/>
      <c r="I277" s="274"/>
      <c r="J277" s="1726"/>
      <c r="K277" s="286"/>
      <c r="L277" s="1376"/>
      <c r="M277" s="1731"/>
      <c r="N277" s="3819"/>
      <c r="O277" s="2642"/>
      <c r="P277" s="1024"/>
      <c r="Q277" s="4265"/>
      <c r="R277" s="1018"/>
      <c r="S277" s="807"/>
      <c r="T277" s="3253"/>
      <c r="U277" s="3507"/>
      <c r="V277" s="3273"/>
      <c r="W277" s="1018"/>
      <c r="X277" s="2874"/>
      <c r="Y277" s="4150"/>
      <c r="Z277" s="4150"/>
    </row>
    <row r="278" spans="1:26" ht="15" customHeight="1">
      <c r="A278" s="1197"/>
      <c r="B278" s="217"/>
      <c r="E278" s="2861"/>
      <c r="F278" s="1729"/>
      <c r="G278" s="1730"/>
      <c r="H278" s="1577"/>
      <c r="I278" s="274"/>
      <c r="J278" s="1726"/>
      <c r="K278" s="286"/>
      <c r="L278" s="1376"/>
      <c r="M278" s="1731"/>
      <c r="N278" s="3819"/>
      <c r="O278" s="2642"/>
      <c r="P278" s="1024"/>
      <c r="Q278" s="4265"/>
      <c r="R278" s="1018"/>
      <c r="S278" s="807"/>
      <c r="T278" s="3253"/>
      <c r="U278" s="3507"/>
      <c r="V278" s="3273"/>
      <c r="W278" s="1018"/>
      <c r="X278" s="2874"/>
      <c r="Y278" s="4150"/>
      <c r="Z278" s="4150"/>
    </row>
    <row r="279" spans="1:26" ht="15" customHeight="1">
      <c r="A279" s="1197"/>
      <c r="B279" s="217"/>
      <c r="C279" s="5706"/>
      <c r="D279" s="5707"/>
      <c r="E279" s="2861"/>
      <c r="F279" s="1729"/>
      <c r="G279" s="1730"/>
      <c r="H279" s="1577"/>
      <c r="I279" s="1376"/>
      <c r="J279" s="1726"/>
      <c r="K279" s="1375"/>
      <c r="L279" s="1376"/>
      <c r="M279" s="1731"/>
      <c r="N279" s="3819"/>
      <c r="O279" s="2642"/>
      <c r="P279" s="1024"/>
      <c r="Q279" s="4265"/>
      <c r="R279" s="1202"/>
      <c r="S279" s="807" t="s">
        <v>65</v>
      </c>
      <c r="T279" s="3253" t="s">
        <v>65</v>
      </c>
      <c r="U279" s="3507"/>
      <c r="V279" s="3273"/>
      <c r="W279" s="1018" t="s">
        <v>65</v>
      </c>
      <c r="X279" s="2874" t="s">
        <v>65</v>
      </c>
      <c r="Y279" s="4150" t="s">
        <v>65</v>
      </c>
      <c r="Z279" s="4150"/>
    </row>
    <row r="280" spans="1:26" ht="15" customHeight="1" thickBot="1">
      <c r="A280" s="1197"/>
      <c r="B280" s="219"/>
      <c r="C280" s="2334"/>
      <c r="D280" s="3244"/>
      <c r="E280" s="4387"/>
      <c r="F280" s="1831"/>
      <c r="G280" s="1832"/>
      <c r="H280" s="1577"/>
      <c r="I280" s="2994"/>
      <c r="J280" s="1833"/>
      <c r="K280" s="1834"/>
      <c r="L280" s="2083"/>
      <c r="M280" s="1835"/>
      <c r="N280" s="4279"/>
      <c r="O280" s="3268"/>
      <c r="P280" s="1024"/>
      <c r="Q280" s="4265"/>
      <c r="R280" s="1202"/>
      <c r="S280" s="807"/>
      <c r="T280" s="3253"/>
      <c r="U280" s="3507"/>
      <c r="V280" s="3273"/>
      <c r="W280" s="1018"/>
      <c r="X280" s="2874"/>
      <c r="Y280" s="4150"/>
      <c r="Z280" s="4150"/>
    </row>
    <row r="281" spans="1:26" ht="15" customHeight="1" thickBot="1">
      <c r="A281" s="1197"/>
      <c r="B281" s="217"/>
      <c r="C281" s="2334" t="s">
        <v>1456</v>
      </c>
      <c r="D281" s="3244"/>
      <c r="E281" s="1728"/>
      <c r="F281" s="1729" t="s">
        <v>330</v>
      </c>
      <c r="G281" s="1730">
        <v>52</v>
      </c>
      <c r="H281" s="1171"/>
      <c r="I281" s="421">
        <f>ROUND($H$263*$G$263/G281,2)</f>
        <v>0</v>
      </c>
      <c r="J281" s="3535" t="s">
        <v>39</v>
      </c>
      <c r="K281" s="3541"/>
      <c r="L281" s="299">
        <f>IF(OR(ISBLANK(K281),K281=0,H281=0,ISBLANK(H281)),,ROUND(K281+$L$5,2))</f>
        <v>0</v>
      </c>
      <c r="M281" s="300">
        <f>ROUND(I281*L281,2)</f>
        <v>0</v>
      </c>
      <c r="N281" s="4280">
        <f>ROUND(L281/G281,4)</f>
        <v>0</v>
      </c>
      <c r="O281" s="3269"/>
      <c r="P281" s="1281"/>
      <c r="Q281" s="4267"/>
      <c r="R281" s="1202"/>
      <c r="S281" s="807" t="s">
        <v>65</v>
      </c>
      <c r="T281" s="3253" t="s">
        <v>65</v>
      </c>
      <c r="U281" s="3507"/>
      <c r="V281" s="3273"/>
      <c r="W281" s="1018" t="s">
        <v>65</v>
      </c>
      <c r="X281" s="2874" t="s">
        <v>65</v>
      </c>
      <c r="Y281" s="4150" t="s">
        <v>65</v>
      </c>
      <c r="Z281" s="4150"/>
    </row>
    <row r="282" spans="1:26" ht="15" customHeight="1" thickBot="1">
      <c r="A282" s="416"/>
      <c r="B282" s="901"/>
      <c r="C282" s="1732" t="s">
        <v>2624</v>
      </c>
      <c r="D282" s="3243" t="s">
        <v>2623</v>
      </c>
      <c r="E282" s="1520"/>
      <c r="F282" s="1733"/>
      <c r="G282" s="1734"/>
      <c r="H282" s="1774"/>
      <c r="I282" s="1383"/>
      <c r="J282" s="1735"/>
      <c r="K282" s="1148"/>
      <c r="L282" s="1383"/>
      <c r="M282" s="1736"/>
      <c r="N282" s="3832"/>
      <c r="O282" s="3270"/>
      <c r="P282" s="3270"/>
      <c r="Q282" s="4268"/>
      <c r="R282" s="2688"/>
      <c r="S282" s="769" t="s">
        <v>65</v>
      </c>
      <c r="T282" s="1242" t="s">
        <v>65</v>
      </c>
      <c r="U282" s="3551"/>
      <c r="V282" s="2546"/>
      <c r="W282" s="740" t="s">
        <v>65</v>
      </c>
      <c r="X282" s="2875" t="s">
        <v>65</v>
      </c>
      <c r="Y282" s="2878" t="s">
        <v>65</v>
      </c>
      <c r="Z282" s="2878"/>
    </row>
    <row r="283" spans="1:26" ht="15" customHeight="1" thickBot="1">
      <c r="A283" s="2162">
        <v>28051</v>
      </c>
      <c r="B283" s="481" t="s">
        <v>2075</v>
      </c>
      <c r="C283" s="1119" t="s">
        <v>2077</v>
      </c>
      <c r="D283" s="32" t="s">
        <v>3327</v>
      </c>
      <c r="E283" s="1012"/>
      <c r="F283" s="1821" t="s">
        <v>325</v>
      </c>
      <c r="G283" s="1089">
        <v>144</v>
      </c>
      <c r="H283" s="1167">
        <v>50</v>
      </c>
      <c r="I283" s="397">
        <f>ROUND(H283*G283/G283,2)</f>
        <v>50</v>
      </c>
      <c r="J283" s="1417" t="s">
        <v>39</v>
      </c>
      <c r="K283" s="922">
        <v>34.06</v>
      </c>
      <c r="L283" s="960">
        <f>IF(OR(ISBLANK(K283),K283=0,H283=0,ISBLANK(H283)),,ROUND(K283+$L$5,2))</f>
        <v>34.06</v>
      </c>
      <c r="M283" s="538">
        <f>ROUND(I283*L283,2)</f>
        <v>1703</v>
      </c>
      <c r="N283" s="3807">
        <f>ROUND(L283/G283,4)</f>
        <v>0.23649999999999999</v>
      </c>
      <c r="O283" s="878"/>
      <c r="P283" s="878"/>
      <c r="Q283" s="4237"/>
      <c r="R283" s="742"/>
      <c r="S283" s="301" t="s">
        <v>65</v>
      </c>
      <c r="T283" s="508" t="s">
        <v>65</v>
      </c>
      <c r="U283" s="3265"/>
      <c r="V283" s="2501"/>
      <c r="W283" s="328" t="s">
        <v>65</v>
      </c>
      <c r="X283" s="2873" t="s">
        <v>65</v>
      </c>
      <c r="Y283" s="4150" t="s">
        <v>65</v>
      </c>
      <c r="Z283" s="4150"/>
    </row>
    <row r="284" spans="1:26" ht="15" customHeight="1">
      <c r="A284" s="1197"/>
      <c r="B284" s="217" t="s">
        <v>2076</v>
      </c>
      <c r="C284" s="2335" t="s">
        <v>65</v>
      </c>
      <c r="D284" s="3244"/>
      <c r="E284" s="1567"/>
      <c r="F284" s="1650" t="s">
        <v>65</v>
      </c>
      <c r="G284" s="1076" t="s">
        <v>65</v>
      </c>
      <c r="H284" s="1168"/>
      <c r="I284" s="1077" t="s">
        <v>65</v>
      </c>
      <c r="J284" s="1439" t="s">
        <v>65</v>
      </c>
      <c r="K284" s="286"/>
      <c r="L284" s="231" t="s">
        <v>65</v>
      </c>
      <c r="M284" s="300" t="s">
        <v>89</v>
      </c>
      <c r="N284" s="3808" t="s">
        <v>65</v>
      </c>
      <c r="O284" s="3255"/>
      <c r="P284" s="3255"/>
      <c r="Q284" s="4269"/>
      <c r="R284" s="2747"/>
      <c r="S284" s="371" t="s">
        <v>65</v>
      </c>
      <c r="T284" s="327" t="s">
        <v>65</v>
      </c>
      <c r="U284" s="3547"/>
      <c r="V284" s="3277"/>
      <c r="W284" s="1079" t="s">
        <v>65</v>
      </c>
      <c r="X284" s="2871" t="s">
        <v>65</v>
      </c>
      <c r="Y284" s="4150" t="s">
        <v>65</v>
      </c>
      <c r="Z284" s="4150"/>
    </row>
    <row r="285" spans="1:26" ht="15" customHeight="1">
      <c r="A285" s="1197"/>
      <c r="B285" s="217" t="s">
        <v>2074</v>
      </c>
      <c r="C285" s="2326"/>
      <c r="D285" s="3244"/>
      <c r="E285" s="500"/>
      <c r="F285" s="741"/>
      <c r="G285" s="1090"/>
      <c r="H285" s="1775"/>
      <c r="I285" s="463"/>
      <c r="J285" s="624"/>
      <c r="K285" s="1064"/>
      <c r="L285" s="965"/>
      <c r="M285" s="335"/>
      <c r="N285" s="3816"/>
      <c r="O285" s="2557"/>
      <c r="P285" s="2557"/>
      <c r="Q285" s="4236"/>
      <c r="R285" s="297"/>
      <c r="S285" s="371" t="s">
        <v>65</v>
      </c>
      <c r="T285" s="327" t="s">
        <v>65</v>
      </c>
      <c r="U285" s="3547"/>
      <c r="V285" s="3277"/>
      <c r="W285" s="1079" t="s">
        <v>65</v>
      </c>
      <c r="X285" s="2871" t="s">
        <v>65</v>
      </c>
      <c r="Y285" s="4150" t="s">
        <v>65</v>
      </c>
      <c r="Z285" s="4150"/>
    </row>
    <row r="286" spans="1:26" ht="15" customHeight="1" thickBot="1">
      <c r="A286" s="1746"/>
      <c r="B286" s="388" t="s">
        <v>1561</v>
      </c>
      <c r="C286" s="411"/>
      <c r="D286" s="3245"/>
      <c r="E286" s="1718"/>
      <c r="F286" s="1697"/>
      <c r="G286" s="1156"/>
      <c r="H286" s="1192"/>
      <c r="I286" s="341"/>
      <c r="J286" s="1660"/>
      <c r="K286" s="1661"/>
      <c r="L286" s="1055"/>
      <c r="M286" s="554"/>
      <c r="N286" s="3812"/>
      <c r="O286" s="2787"/>
      <c r="P286" s="2787"/>
      <c r="Q286" s="1485"/>
      <c r="R286" s="976"/>
      <c r="S286" s="769" t="s">
        <v>65</v>
      </c>
      <c r="T286" s="1242" t="s">
        <v>65</v>
      </c>
      <c r="U286" s="3551"/>
      <c r="V286" s="2546"/>
      <c r="W286" s="740" t="s">
        <v>65</v>
      </c>
      <c r="X286" s="2875" t="s">
        <v>65</v>
      </c>
      <c r="Y286" s="2878" t="s">
        <v>65</v>
      </c>
      <c r="Z286" s="2878"/>
    </row>
    <row r="287" spans="1:26" ht="15" customHeight="1" thickBot="1">
      <c r="A287" s="2218">
        <v>28052</v>
      </c>
      <c r="B287" s="1434" t="s">
        <v>1560</v>
      </c>
      <c r="C287" s="1113" t="s">
        <v>289</v>
      </c>
      <c r="D287" s="32" t="s">
        <v>2625</v>
      </c>
      <c r="E287" s="1012"/>
      <c r="F287" s="1785" t="s">
        <v>2080</v>
      </c>
      <c r="G287" s="1112">
        <v>72</v>
      </c>
      <c r="H287" s="1171">
        <v>50</v>
      </c>
      <c r="I287" s="270">
        <f>ROUND(H287*G287/G287,2)</f>
        <v>50</v>
      </c>
      <c r="J287" s="1740" t="s">
        <v>39</v>
      </c>
      <c r="K287" s="279">
        <v>35.83</v>
      </c>
      <c r="L287" s="272">
        <f>IF(OR(ISBLANK(K287),K287=0,H287=0,ISBLANK(H287)),,ROUND(K287+$L$5,2))</f>
        <v>35.83</v>
      </c>
      <c r="M287" s="253">
        <f>ROUND(I287*L287,2)</f>
        <v>1791.5</v>
      </c>
      <c r="N287" s="3807">
        <f>ROUND(L287/G287,4)</f>
        <v>0.49759999999999999</v>
      </c>
      <c r="O287" s="2746"/>
      <c r="P287" s="2746"/>
      <c r="Q287" s="4238"/>
      <c r="R287" s="2746"/>
      <c r="S287" s="301" t="s">
        <v>65</v>
      </c>
      <c r="T287" s="508" t="s">
        <v>65</v>
      </c>
      <c r="U287" s="3552"/>
      <c r="V287" s="2501"/>
      <c r="W287" s="328" t="s">
        <v>65</v>
      </c>
      <c r="X287" s="2873" t="s">
        <v>65</v>
      </c>
      <c r="Y287" s="4150" t="s">
        <v>65</v>
      </c>
      <c r="Z287" s="4150"/>
    </row>
    <row r="288" spans="1:26" ht="15" customHeight="1">
      <c r="A288" s="275"/>
      <c r="B288" s="275" t="s">
        <v>2078</v>
      </c>
      <c r="C288" s="2327"/>
      <c r="D288" s="3244"/>
      <c r="E288" s="1125"/>
      <c r="F288" s="1655"/>
      <c r="G288" s="1126"/>
      <c r="H288" s="1174"/>
      <c r="I288" s="463"/>
      <c r="J288" s="1738"/>
      <c r="K288" s="1375"/>
      <c r="L288" s="965"/>
      <c r="M288" s="335"/>
      <c r="N288" s="3816"/>
      <c r="O288" s="2557"/>
      <c r="P288" s="2557"/>
      <c r="Q288" s="4236"/>
      <c r="R288" s="931"/>
      <c r="S288" s="301" t="s">
        <v>65</v>
      </c>
      <c r="T288" s="327" t="s">
        <v>65</v>
      </c>
      <c r="U288" s="3547"/>
      <c r="V288" s="3277"/>
      <c r="W288" s="1079" t="s">
        <v>65</v>
      </c>
      <c r="X288" s="2871" t="s">
        <v>65</v>
      </c>
      <c r="Y288" s="4150" t="s">
        <v>65</v>
      </c>
      <c r="Z288" s="4150"/>
    </row>
    <row r="289" spans="1:26" ht="15" customHeight="1">
      <c r="A289" s="1197"/>
      <c r="B289" s="271" t="s">
        <v>2079</v>
      </c>
      <c r="C289" s="2327"/>
      <c r="D289" s="3244"/>
      <c r="E289" s="1125"/>
      <c r="F289" s="1655"/>
      <c r="G289" s="1126"/>
      <c r="H289" s="1174"/>
      <c r="I289" s="463"/>
      <c r="J289" s="1738"/>
      <c r="K289" s="1375"/>
      <c r="L289" s="965"/>
      <c r="M289" s="335"/>
      <c r="N289" s="3816"/>
      <c r="O289" s="878"/>
      <c r="P289" s="878"/>
      <c r="Q289" s="4237"/>
      <c r="R289" s="742"/>
      <c r="S289" s="301" t="s">
        <v>65</v>
      </c>
      <c r="T289" s="508" t="s">
        <v>65</v>
      </c>
      <c r="U289" s="3214"/>
      <c r="V289" s="2529"/>
      <c r="W289" s="328" t="s">
        <v>65</v>
      </c>
      <c r="X289" s="2873" t="s">
        <v>65</v>
      </c>
      <c r="Y289" s="4150" t="s">
        <v>65</v>
      </c>
      <c r="Z289" s="4150"/>
    </row>
    <row r="290" spans="1:26" ht="15" customHeight="1" thickBot="1">
      <c r="A290" s="936"/>
      <c r="B290" s="936" t="s">
        <v>1561</v>
      </c>
      <c r="C290" s="361"/>
      <c r="D290" s="3243"/>
      <c r="E290" s="389"/>
      <c r="F290" s="1664"/>
      <c r="G290" s="1102"/>
      <c r="H290" s="1192"/>
      <c r="I290" s="954"/>
      <c r="J290" s="1739"/>
      <c r="K290" s="1148"/>
      <c r="L290" s="935"/>
      <c r="M290" s="364"/>
      <c r="N290" s="3811"/>
      <c r="O290" s="2485"/>
      <c r="P290" s="2485"/>
      <c r="Q290" s="941"/>
      <c r="R290" s="2485"/>
      <c r="S290" s="769" t="s">
        <v>65</v>
      </c>
      <c r="T290" s="770" t="s">
        <v>65</v>
      </c>
      <c r="U290" s="3551"/>
      <c r="V290" s="2546"/>
      <c r="W290" s="739" t="s">
        <v>65</v>
      </c>
      <c r="X290" s="2872" t="s">
        <v>65</v>
      </c>
      <c r="Y290" s="2878" t="s">
        <v>65</v>
      </c>
      <c r="Z290" s="2878"/>
    </row>
    <row r="291" spans="1:26" ht="15" customHeight="1" thickBot="1">
      <c r="A291" s="2218">
        <v>28053</v>
      </c>
      <c r="B291" s="1434" t="s">
        <v>3107</v>
      </c>
      <c r="C291" s="1113" t="s">
        <v>2626</v>
      </c>
      <c r="D291" s="32" t="s">
        <v>2627</v>
      </c>
      <c r="E291" s="1012"/>
      <c r="F291" s="855" t="s">
        <v>1562</v>
      </c>
      <c r="G291" s="1112">
        <v>72</v>
      </c>
      <c r="H291" s="1171">
        <v>100</v>
      </c>
      <c r="I291" s="270">
        <f>ROUND(H291*G291/G291,2)</f>
        <v>100</v>
      </c>
      <c r="J291" s="1740" t="s">
        <v>39</v>
      </c>
      <c r="K291" s="279">
        <v>35.83</v>
      </c>
      <c r="L291" s="272">
        <f>IF(OR(ISBLANK(K291),K291=0,H291=0,ISBLANK(H291)),,ROUND(K291+$L$5,2))</f>
        <v>35.83</v>
      </c>
      <c r="M291" s="253">
        <f>ROUND(I291*L291,2)</f>
        <v>3583</v>
      </c>
      <c r="N291" s="3807">
        <f>ROUND(L291/G291,4)</f>
        <v>0.49759999999999999</v>
      </c>
      <c r="O291" s="2746"/>
      <c r="P291" s="2746"/>
      <c r="Q291" s="4238"/>
      <c r="R291" s="2746"/>
      <c r="S291" s="301" t="s">
        <v>65</v>
      </c>
      <c r="T291" s="508" t="s">
        <v>65</v>
      </c>
      <c r="U291" s="3552"/>
      <c r="V291" s="2501"/>
      <c r="W291" s="328" t="s">
        <v>65</v>
      </c>
      <c r="X291" s="2873" t="s">
        <v>65</v>
      </c>
      <c r="Y291" s="4150" t="s">
        <v>65</v>
      </c>
      <c r="Z291" s="4150"/>
    </row>
    <row r="292" spans="1:26" ht="15" customHeight="1">
      <c r="A292" s="1197"/>
      <c r="B292" s="1197" t="s">
        <v>2081</v>
      </c>
      <c r="C292" s="2327" t="s">
        <v>2628</v>
      </c>
      <c r="D292" s="3244" t="s">
        <v>2629</v>
      </c>
      <c r="E292" s="1012"/>
      <c r="F292" s="1655"/>
      <c r="G292" s="1126"/>
      <c r="H292" s="1174"/>
      <c r="I292" s="463"/>
      <c r="J292" s="1738"/>
      <c r="K292" s="1375"/>
      <c r="L292" s="965"/>
      <c r="M292" s="335"/>
      <c r="N292" s="3816"/>
      <c r="O292" s="2557"/>
      <c r="P292" s="2557"/>
      <c r="Q292" s="4236"/>
      <c r="R292" s="931"/>
      <c r="S292" s="301" t="s">
        <v>65</v>
      </c>
      <c r="T292" s="327" t="s">
        <v>65</v>
      </c>
      <c r="U292" s="3547"/>
      <c r="V292" s="3277"/>
      <c r="W292" s="1079" t="s">
        <v>65</v>
      </c>
      <c r="X292" s="2871" t="s">
        <v>65</v>
      </c>
      <c r="Y292" s="4150" t="s">
        <v>65</v>
      </c>
      <c r="Z292" s="4150"/>
    </row>
    <row r="293" spans="1:26" ht="15" customHeight="1">
      <c r="A293" s="1197"/>
      <c r="B293" s="271" t="s">
        <v>2082</v>
      </c>
      <c r="C293" s="2327"/>
      <c r="D293" s="3244"/>
      <c r="E293" s="1125"/>
      <c r="F293" s="1655"/>
      <c r="G293" s="1126"/>
      <c r="H293" s="1174"/>
      <c r="I293" s="463"/>
      <c r="J293" s="1738"/>
      <c r="K293" s="1375"/>
      <c r="L293" s="965"/>
      <c r="M293" s="335"/>
      <c r="N293" s="3816"/>
      <c r="O293" s="878"/>
      <c r="P293" s="878"/>
      <c r="Q293" s="4237"/>
      <c r="R293" s="742"/>
      <c r="S293" s="301" t="s">
        <v>65</v>
      </c>
      <c r="T293" s="508" t="s">
        <v>65</v>
      </c>
      <c r="U293" s="3550"/>
      <c r="V293" s="2501"/>
      <c r="W293" s="328" t="s">
        <v>65</v>
      </c>
      <c r="X293" s="2873" t="s">
        <v>65</v>
      </c>
      <c r="Y293" s="4150" t="s">
        <v>65</v>
      </c>
      <c r="Z293" s="4150"/>
    </row>
    <row r="294" spans="1:26" ht="15" customHeight="1" thickBot="1">
      <c r="A294" s="936"/>
      <c r="B294" s="936" t="s">
        <v>1561</v>
      </c>
      <c r="C294" s="361"/>
      <c r="D294" s="3243"/>
      <c r="E294" s="389"/>
      <c r="F294" s="1664"/>
      <c r="G294" s="1102"/>
      <c r="H294" s="1192"/>
      <c r="I294" s="954"/>
      <c r="J294" s="1739"/>
      <c r="K294" s="1148"/>
      <c r="L294" s="935"/>
      <c r="M294" s="364"/>
      <c r="N294" s="3811"/>
      <c r="O294" s="2485"/>
      <c r="P294" s="2485"/>
      <c r="Q294" s="941"/>
      <c r="R294" s="2485"/>
      <c r="S294" s="769" t="s">
        <v>65</v>
      </c>
      <c r="T294" s="770" t="s">
        <v>65</v>
      </c>
      <c r="U294" s="3546"/>
      <c r="V294" s="2546"/>
      <c r="W294" s="739" t="s">
        <v>65</v>
      </c>
      <c r="X294" s="2872" t="s">
        <v>65</v>
      </c>
      <c r="Y294" s="2878" t="s">
        <v>65</v>
      </c>
      <c r="Z294" s="2878" t="s">
        <v>65</v>
      </c>
    </row>
    <row r="295" spans="1:26" ht="15" customHeight="1" thickBot="1">
      <c r="A295" s="2218">
        <v>28054</v>
      </c>
      <c r="B295" s="1434" t="s">
        <v>1574</v>
      </c>
      <c r="C295" s="1113" t="s">
        <v>2313</v>
      </c>
      <c r="D295" s="32">
        <v>180021</v>
      </c>
      <c r="E295" s="1012"/>
      <c r="F295" s="1785" t="s">
        <v>1573</v>
      </c>
      <c r="G295" s="1112">
        <v>100</v>
      </c>
      <c r="H295" s="1171"/>
      <c r="I295" s="270">
        <f>ROUND(H295*G295/G295,2)</f>
        <v>0</v>
      </c>
      <c r="J295" s="1740" t="s">
        <v>39</v>
      </c>
      <c r="K295" s="279">
        <v>72.2</v>
      </c>
      <c r="L295" s="272">
        <f>IF(OR(ISBLANK(K295),K295=0,H295=0,ISBLANK(H295)),,ROUND(K295+$L$5,2))</f>
        <v>0</v>
      </c>
      <c r="M295" s="253">
        <f>ROUND(I295*L295,2)</f>
        <v>0</v>
      </c>
      <c r="N295" s="3807">
        <f>ROUND(L295/G295,4)</f>
        <v>0</v>
      </c>
      <c r="O295" s="2746" t="s">
        <v>2931</v>
      </c>
      <c r="P295" s="2437" t="s">
        <v>1573</v>
      </c>
      <c r="Q295" s="4238">
        <v>100</v>
      </c>
      <c r="R295" s="3311">
        <v>62.28</v>
      </c>
      <c r="S295" s="301">
        <v>6.8</v>
      </c>
      <c r="T295" s="4459">
        <f>ROUND($R$8*S295,2)</f>
        <v>21.03</v>
      </c>
      <c r="U295" s="3265">
        <f>IF(ISBLANK(O295),,R295+T295)</f>
        <v>83.31</v>
      </c>
      <c r="V295" s="3424" t="s">
        <v>2778</v>
      </c>
      <c r="W295" s="2727" t="b">
        <f>IF(ISNUMBER(K295),IF(V295="Y",(K295-T295)))</f>
        <v>0</v>
      </c>
      <c r="X295" s="2882">
        <f>W295/G295</f>
        <v>0</v>
      </c>
      <c r="Y295" s="4318">
        <f>IF(V295="N",IF(ISNUMBER(R295),(R295)/Q295))</f>
        <v>0.62280000000000002</v>
      </c>
      <c r="Z295" s="3977">
        <f>U295/Q295</f>
        <v>0.83310000000000006</v>
      </c>
    </row>
    <row r="296" spans="1:26" ht="15" customHeight="1">
      <c r="A296" s="275"/>
      <c r="B296" s="275" t="s">
        <v>2083</v>
      </c>
      <c r="C296" s="2327"/>
      <c r="D296" s="3244"/>
      <c r="E296" s="1125"/>
      <c r="F296" s="1655"/>
      <c r="G296" s="1126"/>
      <c r="H296" s="1174"/>
      <c r="I296" s="463"/>
      <c r="J296" s="1738"/>
      <c r="K296" s="1375"/>
      <c r="L296" s="965"/>
      <c r="M296" s="335"/>
      <c r="N296" s="3816"/>
      <c r="O296" s="2557"/>
      <c r="P296" s="2557"/>
      <c r="Q296" s="4236"/>
      <c r="R296" s="931"/>
      <c r="S296" s="301" t="s">
        <v>65</v>
      </c>
      <c r="T296" s="327" t="s">
        <v>65</v>
      </c>
      <c r="U296" s="3547"/>
      <c r="V296" s="3277"/>
      <c r="W296" s="1079" t="s">
        <v>65</v>
      </c>
      <c r="X296" s="2871" t="s">
        <v>65</v>
      </c>
      <c r="Y296" s="4150" t="s">
        <v>65</v>
      </c>
      <c r="Z296" s="4150"/>
    </row>
    <row r="297" spans="1:26" ht="15" customHeight="1">
      <c r="A297" s="1197"/>
      <c r="B297" s="271" t="s">
        <v>2084</v>
      </c>
      <c r="C297" s="2327"/>
      <c r="D297" s="3244"/>
      <c r="E297" s="1125"/>
      <c r="F297" s="1655"/>
      <c r="G297" s="1126"/>
      <c r="H297" s="1174"/>
      <c r="I297" s="463"/>
      <c r="J297" s="1738"/>
      <c r="K297" s="1375"/>
      <c r="L297" s="965"/>
      <c r="M297" s="335"/>
      <c r="N297" s="3816"/>
      <c r="O297" s="878"/>
      <c r="P297" s="878"/>
      <c r="Q297" s="4237"/>
      <c r="R297" s="742"/>
      <c r="S297" s="301" t="s">
        <v>65</v>
      </c>
      <c r="T297" s="508" t="s">
        <v>65</v>
      </c>
      <c r="U297" s="3214"/>
      <c r="V297" s="4597"/>
      <c r="W297" s="328" t="s">
        <v>65</v>
      </c>
      <c r="X297" s="2873" t="s">
        <v>65</v>
      </c>
      <c r="Y297" s="4150" t="s">
        <v>65</v>
      </c>
      <c r="Z297" s="4150"/>
    </row>
    <row r="298" spans="1:26" ht="15" customHeight="1" thickBot="1">
      <c r="A298" s="936"/>
      <c r="B298" s="936" t="s">
        <v>1188</v>
      </c>
      <c r="C298" s="361"/>
      <c r="D298" s="3243"/>
      <c r="E298" s="389"/>
      <c r="F298" s="1664"/>
      <c r="G298" s="1102"/>
      <c r="H298" s="1192"/>
      <c r="I298" s="954"/>
      <c r="J298" s="1739"/>
      <c r="K298" s="1148"/>
      <c r="L298" s="935"/>
      <c r="M298" s="364"/>
      <c r="N298" s="3811"/>
      <c r="O298" s="2485"/>
      <c r="P298" s="2485"/>
      <c r="Q298" s="941"/>
      <c r="R298" s="2485"/>
      <c r="S298" s="769" t="s">
        <v>65</v>
      </c>
      <c r="T298" s="770" t="s">
        <v>65</v>
      </c>
      <c r="U298" s="3546"/>
      <c r="V298" s="3281"/>
      <c r="W298" s="739" t="s">
        <v>65</v>
      </c>
      <c r="X298" s="2872" t="s">
        <v>65</v>
      </c>
      <c r="Y298" s="2878" t="s">
        <v>65</v>
      </c>
      <c r="Z298" s="2878"/>
    </row>
    <row r="299" spans="1:26" ht="15" customHeight="1" thickBot="1">
      <c r="A299" s="1490">
        <v>28055</v>
      </c>
      <c r="B299" s="481" t="s">
        <v>331</v>
      </c>
      <c r="C299" s="1208" t="s">
        <v>4415</v>
      </c>
      <c r="D299" s="32"/>
      <c r="E299" s="1609"/>
      <c r="F299" s="1786" t="s">
        <v>4033</v>
      </c>
      <c r="G299" s="1209">
        <v>72</v>
      </c>
      <c r="H299" s="1171">
        <v>50</v>
      </c>
      <c r="I299" s="397">
        <f>ROUND($H$299*$G$299/G299,2)</f>
        <v>50</v>
      </c>
      <c r="J299" s="1738" t="s">
        <v>39</v>
      </c>
      <c r="K299" s="264">
        <v>33.119999999999997</v>
      </c>
      <c r="L299" s="965">
        <f>IF(OR(ISBLANK(K299),K299=0,H299=0,ISBLANK(H299)),,ROUND(K299+$L$5,2))</f>
        <v>33.119999999999997</v>
      </c>
      <c r="M299" s="335">
        <f>ROUND(L299*I299,2)</f>
        <v>1656</v>
      </c>
      <c r="N299" s="3816">
        <f>ROUND(L299/G299,4)</f>
        <v>0.46</v>
      </c>
      <c r="O299" s="2557"/>
      <c r="P299" s="2557"/>
      <c r="Q299" s="4236"/>
      <c r="R299" s="931"/>
      <c r="S299" s="301" t="s">
        <v>65</v>
      </c>
      <c r="T299" s="508" t="s">
        <v>65</v>
      </c>
      <c r="U299" s="3214"/>
      <c r="V299" s="4596"/>
      <c r="W299" s="328" t="s">
        <v>65</v>
      </c>
      <c r="X299" s="2873" t="s">
        <v>65</v>
      </c>
      <c r="Y299" s="4150" t="s">
        <v>65</v>
      </c>
      <c r="Z299" s="4150"/>
    </row>
    <row r="300" spans="1:26" ht="15" customHeight="1">
      <c r="A300" s="1335"/>
      <c r="B300" s="944" t="s">
        <v>332</v>
      </c>
      <c r="C300" s="2328" t="s">
        <v>2630</v>
      </c>
      <c r="D300" s="3244" t="s">
        <v>2631</v>
      </c>
      <c r="E300" s="1012"/>
      <c r="F300" s="1691"/>
      <c r="G300" s="1091"/>
      <c r="H300" s="1773"/>
      <c r="I300" s="397"/>
      <c r="J300" s="1738"/>
      <c r="K300" s="1396"/>
      <c r="L300" s="965"/>
      <c r="M300" s="335"/>
      <c r="N300" s="3816"/>
      <c r="O300" s="878"/>
      <c r="P300" s="878"/>
      <c r="Q300" s="4237"/>
      <c r="R300" s="742"/>
      <c r="S300" s="301" t="s">
        <v>65</v>
      </c>
      <c r="T300" s="508" t="s">
        <v>65</v>
      </c>
      <c r="U300" s="3265"/>
      <c r="V300" s="3444"/>
      <c r="W300" s="328" t="s">
        <v>65</v>
      </c>
      <c r="X300" s="2873" t="s">
        <v>65</v>
      </c>
      <c r="Y300" s="4150" t="s">
        <v>65</v>
      </c>
      <c r="Z300" s="4150"/>
    </row>
    <row r="301" spans="1:26" ht="15" customHeight="1">
      <c r="A301" s="1197"/>
      <c r="B301" s="271"/>
      <c r="C301" s="2327" t="s">
        <v>2632</v>
      </c>
      <c r="D301" s="3244" t="s">
        <v>2633</v>
      </c>
      <c r="E301" s="1012"/>
      <c r="F301" s="1655"/>
      <c r="G301" s="1090"/>
      <c r="H301" s="1776"/>
      <c r="I301" s="397"/>
      <c r="J301" s="1738"/>
      <c r="K301" s="1396"/>
      <c r="L301" s="965"/>
      <c r="M301" s="335"/>
      <c r="N301" s="3816"/>
      <c r="O301" s="2747"/>
      <c r="P301" s="2747"/>
      <c r="Q301" s="1817"/>
      <c r="R301" s="2747"/>
      <c r="S301" s="371" t="s">
        <v>65</v>
      </c>
      <c r="T301" s="327" t="s">
        <v>65</v>
      </c>
      <c r="U301" s="3547"/>
      <c r="V301" s="3277"/>
      <c r="W301" s="1079" t="s">
        <v>65</v>
      </c>
      <c r="X301" s="2871" t="s">
        <v>65</v>
      </c>
      <c r="Y301" s="4150" t="s">
        <v>65</v>
      </c>
      <c r="Z301" s="4150"/>
    </row>
    <row r="302" spans="1:26" ht="15" customHeight="1">
      <c r="A302" s="1335"/>
      <c r="B302" s="944"/>
      <c r="C302" s="2326" t="s">
        <v>2635</v>
      </c>
      <c r="D302" s="3244" t="s">
        <v>2634</v>
      </c>
      <c r="E302" s="1777"/>
      <c r="F302" s="1691"/>
      <c r="G302" s="1091"/>
      <c r="H302" s="1178"/>
      <c r="I302" s="274"/>
      <c r="J302" s="1741"/>
      <c r="K302" s="1742"/>
      <c r="L302" s="1043"/>
      <c r="M302" s="449"/>
      <c r="N302" s="3815"/>
      <c r="O302" s="307"/>
      <c r="P302" s="2747"/>
      <c r="Q302" s="1817"/>
      <c r="R302" s="2693"/>
      <c r="S302" s="371" t="s">
        <v>65</v>
      </c>
      <c r="T302" s="327" t="s">
        <v>65</v>
      </c>
      <c r="U302" s="3547"/>
      <c r="V302" s="3277"/>
      <c r="W302" s="1079" t="s">
        <v>65</v>
      </c>
      <c r="X302" s="2871" t="s">
        <v>65</v>
      </c>
      <c r="Y302" s="4150" t="s">
        <v>65</v>
      </c>
      <c r="Z302" s="4150"/>
    </row>
    <row r="303" spans="1:26" ht="15" customHeight="1" thickBot="1">
      <c r="A303" s="1086"/>
      <c r="B303" s="416"/>
      <c r="C303" s="425" t="s">
        <v>2636</v>
      </c>
      <c r="D303" s="3243" t="s">
        <v>2637</v>
      </c>
      <c r="E303" s="1520"/>
      <c r="F303" s="716"/>
      <c r="G303" s="536"/>
      <c r="H303" s="1774"/>
      <c r="I303" s="1686"/>
      <c r="J303" s="1743"/>
      <c r="K303" s="1744"/>
      <c r="L303" s="935"/>
      <c r="M303" s="364"/>
      <c r="N303" s="3811"/>
      <c r="O303" s="2787"/>
      <c r="P303" s="2787"/>
      <c r="Q303" s="1485"/>
      <c r="R303" s="976"/>
      <c r="S303" s="769" t="s">
        <v>65</v>
      </c>
      <c r="T303" s="1242" t="s">
        <v>65</v>
      </c>
      <c r="U303" s="3546"/>
      <c r="V303" s="2546"/>
      <c r="W303" s="740" t="s">
        <v>65</v>
      </c>
      <c r="X303" s="2875" t="s">
        <v>65</v>
      </c>
      <c r="Y303" s="2878" t="s">
        <v>65</v>
      </c>
      <c r="Z303" s="2878"/>
    </row>
    <row r="304" spans="1:26" ht="15" customHeight="1" thickBot="1">
      <c r="A304" s="1490">
        <v>28056</v>
      </c>
      <c r="B304" s="481" t="s">
        <v>333</v>
      </c>
      <c r="C304" s="1208" t="s">
        <v>4415</v>
      </c>
      <c r="D304" s="32"/>
      <c r="E304" s="1609"/>
      <c r="F304" s="1786" t="s">
        <v>4034</v>
      </c>
      <c r="G304" s="1605">
        <v>120</v>
      </c>
      <c r="H304" s="1778">
        <v>350</v>
      </c>
      <c r="I304" s="397">
        <f>ROUND($H$304*$G$304/G304,2)</f>
        <v>350</v>
      </c>
      <c r="J304" s="1737" t="s">
        <v>39</v>
      </c>
      <c r="K304" s="264">
        <v>36.4</v>
      </c>
      <c r="L304" s="1037">
        <f>IF(OR(ISBLANK(K304),K304=0,H304=0,ISBLANK(H304)),,ROUND(K304+$L$5,2))</f>
        <v>36.4</v>
      </c>
      <c r="M304" s="538">
        <f>ROUND(L304*I304,2)</f>
        <v>12740</v>
      </c>
      <c r="N304" s="3807">
        <f>ROUND(L304/G304,4)</f>
        <v>0.30330000000000001</v>
      </c>
      <c r="O304" s="2746"/>
      <c r="P304" s="2746"/>
      <c r="Q304" s="4238"/>
      <c r="R304" s="2746"/>
      <c r="S304" s="301" t="s">
        <v>65</v>
      </c>
      <c r="T304" s="508" t="s">
        <v>65</v>
      </c>
      <c r="U304" s="3265"/>
      <c r="V304" s="2501"/>
      <c r="W304" s="328" t="s">
        <v>65</v>
      </c>
      <c r="X304" s="2873" t="s">
        <v>65</v>
      </c>
      <c r="Y304" s="4150" t="s">
        <v>65</v>
      </c>
      <c r="Z304" s="4150"/>
    </row>
    <row r="305" spans="1:26" ht="15" customHeight="1">
      <c r="A305" s="275"/>
      <c r="B305" s="271" t="s">
        <v>334</v>
      </c>
      <c r="C305" s="2336" t="s">
        <v>2638</v>
      </c>
      <c r="D305" s="3244" t="s">
        <v>2639</v>
      </c>
      <c r="E305" s="1012"/>
      <c r="F305" s="697"/>
      <c r="G305" s="1126"/>
      <c r="H305" s="1178"/>
      <c r="I305" s="274"/>
      <c r="J305" s="1737"/>
      <c r="K305" s="1396"/>
      <c r="L305" s="1037"/>
      <c r="M305" s="538"/>
      <c r="N305" s="3807"/>
      <c r="O305" s="2557"/>
      <c r="P305" s="2557"/>
      <c r="Q305" s="4236"/>
      <c r="R305" s="297"/>
      <c r="S305" s="371" t="s">
        <v>65</v>
      </c>
      <c r="T305" s="327" t="s">
        <v>65</v>
      </c>
      <c r="U305" s="3547"/>
      <c r="V305" s="3277"/>
      <c r="W305" s="1079" t="s">
        <v>65</v>
      </c>
      <c r="X305" s="2871" t="s">
        <v>65</v>
      </c>
      <c r="Y305" s="4150" t="s">
        <v>65</v>
      </c>
      <c r="Z305" s="4150"/>
    </row>
    <row r="306" spans="1:26" ht="15" customHeight="1">
      <c r="A306" s="1197"/>
      <c r="B306" s="271"/>
      <c r="C306" s="2327" t="s">
        <v>2640</v>
      </c>
      <c r="D306" s="3244" t="s">
        <v>2641</v>
      </c>
      <c r="E306" s="1012"/>
      <c r="F306" s="1699"/>
      <c r="G306" s="1141"/>
      <c r="H306" s="1178"/>
      <c r="I306" s="479"/>
      <c r="J306" s="1745"/>
      <c r="K306" s="1742"/>
      <c r="L306" s="960"/>
      <c r="M306" s="511"/>
      <c r="N306" s="4272"/>
      <c r="O306" s="878"/>
      <c r="P306" s="878"/>
      <c r="Q306" s="4237"/>
      <c r="R306" s="742"/>
      <c r="S306" s="301" t="s">
        <v>65</v>
      </c>
      <c r="T306" s="508" t="s">
        <v>65</v>
      </c>
      <c r="U306" s="3214"/>
      <c r="V306" s="3550"/>
      <c r="W306" s="328" t="s">
        <v>65</v>
      </c>
      <c r="X306" s="2873" t="s">
        <v>65</v>
      </c>
      <c r="Y306" s="4150" t="s">
        <v>65</v>
      </c>
      <c r="Z306" s="4150"/>
    </row>
    <row r="307" spans="1:26" ht="15" customHeight="1" thickBot="1">
      <c r="A307" s="1746"/>
      <c r="B307" s="1746" t="s">
        <v>335</v>
      </c>
      <c r="C307" s="550" t="s">
        <v>2636</v>
      </c>
      <c r="D307" s="3243" t="s">
        <v>2642</v>
      </c>
      <c r="E307" s="1012"/>
      <c r="F307" s="1664"/>
      <c r="G307" s="1102"/>
      <c r="H307" s="1248"/>
      <c r="I307" s="536"/>
      <c r="J307" s="1739"/>
      <c r="K307" s="1744"/>
      <c r="L307" s="935"/>
      <c r="M307" s="364"/>
      <c r="N307" s="3811"/>
      <c r="O307" s="2485"/>
      <c r="P307" s="2485"/>
      <c r="Q307" s="941"/>
      <c r="R307" s="2485"/>
      <c r="S307" s="769" t="s">
        <v>65</v>
      </c>
      <c r="T307" s="770" t="s">
        <v>65</v>
      </c>
      <c r="U307" s="3546"/>
      <c r="V307" s="2546"/>
      <c r="W307" s="739" t="s">
        <v>65</v>
      </c>
      <c r="X307" s="2872" t="s">
        <v>65</v>
      </c>
      <c r="Y307" s="2878" t="s">
        <v>65</v>
      </c>
      <c r="Z307" s="2878"/>
    </row>
    <row r="308" spans="1:26" ht="15" customHeight="1" thickBot="1">
      <c r="A308" s="1490">
        <v>28057</v>
      </c>
      <c r="B308" s="1433" t="s">
        <v>1553</v>
      </c>
      <c r="C308" s="1488" t="s">
        <v>2295</v>
      </c>
      <c r="D308" s="32">
        <v>86969</v>
      </c>
      <c r="E308" s="3611"/>
      <c r="F308" s="1747" t="s">
        <v>1813</v>
      </c>
      <c r="G308" s="1398">
        <v>144</v>
      </c>
      <c r="H308" s="1446"/>
      <c r="I308" s="397">
        <f>ROUND($H$308*$G$308/G308,2)</f>
        <v>0</v>
      </c>
      <c r="J308" s="1666" t="s">
        <v>39</v>
      </c>
      <c r="K308" s="368" t="s">
        <v>4381</v>
      </c>
      <c r="L308" s="514">
        <f>IF(OR(ISBLANK(K308),K308=0,H308=0,ISBLANK(H308)),,ROUND(K308+$L$5,2))</f>
        <v>0</v>
      </c>
      <c r="M308" s="538">
        <f>ROUND(I308*L308,2)</f>
        <v>0</v>
      </c>
      <c r="N308" s="3807">
        <f>ROUND(L308/G308,4)</f>
        <v>0</v>
      </c>
      <c r="O308" s="2557"/>
      <c r="P308" s="2557"/>
      <c r="Q308" s="4236"/>
      <c r="R308" s="931"/>
      <c r="S308" s="301" t="s">
        <v>65</v>
      </c>
      <c r="T308" s="508" t="s">
        <v>65</v>
      </c>
      <c r="U308" s="3265"/>
      <c r="V308" s="2501"/>
      <c r="W308" s="328" t="s">
        <v>65</v>
      </c>
      <c r="X308" s="2873" t="s">
        <v>65</v>
      </c>
      <c r="Y308" s="4150" t="s">
        <v>65</v>
      </c>
      <c r="Z308" s="4150"/>
    </row>
    <row r="309" spans="1:26" ht="15" customHeight="1">
      <c r="A309" s="1449"/>
      <c r="B309" s="914" t="s">
        <v>1554</v>
      </c>
      <c r="C309" s="2330" t="s">
        <v>65</v>
      </c>
      <c r="D309" s="3244"/>
      <c r="E309" s="1567"/>
      <c r="F309" s="1748" t="s">
        <v>65</v>
      </c>
      <c r="G309" s="1749" t="s">
        <v>65</v>
      </c>
      <c r="H309" s="1779"/>
      <c r="I309" s="1354" t="s">
        <v>65</v>
      </c>
      <c r="J309" s="1439" t="s">
        <v>65</v>
      </c>
      <c r="K309" s="230"/>
      <c r="L309" s="532" t="s">
        <v>65</v>
      </c>
      <c r="M309" s="538" t="s">
        <v>65</v>
      </c>
      <c r="N309" s="3807" t="s">
        <v>65</v>
      </c>
      <c r="O309" s="2746"/>
      <c r="P309" s="2746"/>
      <c r="Q309" s="4238"/>
      <c r="R309" s="2747"/>
      <c r="S309" s="371" t="s">
        <v>65</v>
      </c>
      <c r="T309" s="327" t="s">
        <v>65</v>
      </c>
      <c r="U309" s="3547"/>
      <c r="V309" s="3277"/>
      <c r="W309" s="1079" t="s">
        <v>65</v>
      </c>
      <c r="X309" s="2871" t="s">
        <v>65</v>
      </c>
      <c r="Y309" s="4150" t="s">
        <v>65</v>
      </c>
      <c r="Z309" s="4150"/>
    </row>
    <row r="310" spans="1:26" ht="15" customHeight="1" thickBot="1">
      <c r="A310" s="936"/>
      <c r="B310" s="218" t="s">
        <v>1555</v>
      </c>
      <c r="C310" s="361"/>
      <c r="D310" s="3243"/>
      <c r="E310" s="1519"/>
      <c r="F310" s="1653"/>
      <c r="G310" s="1226"/>
      <c r="H310" s="1780"/>
      <c r="I310" s="1506"/>
      <c r="J310" s="1647"/>
      <c r="K310" s="322"/>
      <c r="L310" s="918"/>
      <c r="M310" s="554"/>
      <c r="N310" s="3812"/>
      <c r="O310" s="2787"/>
      <c r="P310" s="2787"/>
      <c r="Q310" s="1485"/>
      <c r="R310" s="2688"/>
      <c r="S310" s="769" t="s">
        <v>65</v>
      </c>
      <c r="T310" s="770" t="s">
        <v>65</v>
      </c>
      <c r="U310" s="3546"/>
      <c r="V310" s="2546"/>
      <c r="W310" s="739" t="s">
        <v>65</v>
      </c>
      <c r="X310" s="2872" t="s">
        <v>65</v>
      </c>
      <c r="Y310" s="2878" t="s">
        <v>65</v>
      </c>
      <c r="Z310" s="2878"/>
    </row>
    <row r="311" spans="1:26" ht="15" customHeight="1" thickBot="1">
      <c r="A311" s="1490">
        <v>28058</v>
      </c>
      <c r="B311" s="481" t="s">
        <v>2085</v>
      </c>
      <c r="C311" s="1488" t="s">
        <v>4243</v>
      </c>
      <c r="D311" s="32">
        <v>1453</v>
      </c>
      <c r="E311" s="3611"/>
      <c r="F311" s="1747" t="s">
        <v>1504</v>
      </c>
      <c r="G311" s="1398">
        <v>144</v>
      </c>
      <c r="H311" s="1446">
        <v>120</v>
      </c>
      <c r="I311" s="397">
        <f>ROUND($H$311*$G$311/G311,2)</f>
        <v>120</v>
      </c>
      <c r="J311" s="1666" t="s">
        <v>39</v>
      </c>
      <c r="K311" s="368">
        <v>22.67</v>
      </c>
      <c r="L311" s="514">
        <f>IF(OR(ISBLANK(K311),K311=0,H311=0,ISBLANK(H311)),,ROUND(K311+$L$5,2))</f>
        <v>22.67</v>
      </c>
      <c r="M311" s="538">
        <f>ROUND(I311*L311,2)</f>
        <v>2720.4</v>
      </c>
      <c r="N311" s="3807">
        <f>ROUND(L311/G311,4)</f>
        <v>0.15740000000000001</v>
      </c>
      <c r="O311" s="2557"/>
      <c r="P311" s="2557"/>
      <c r="Q311" s="4236"/>
      <c r="R311" s="931"/>
      <c r="S311" s="301" t="s">
        <v>65</v>
      </c>
      <c r="T311" s="508" t="s">
        <v>65</v>
      </c>
      <c r="U311" s="3265"/>
      <c r="V311" s="2501"/>
      <c r="W311" s="328" t="s">
        <v>65</v>
      </c>
      <c r="X311" s="2873" t="s">
        <v>65</v>
      </c>
      <c r="Y311" s="4150" t="s">
        <v>65</v>
      </c>
      <c r="Z311" s="4150"/>
    </row>
    <row r="312" spans="1:26" ht="15" customHeight="1">
      <c r="A312" s="1449"/>
      <c r="B312" s="914" t="s">
        <v>2086</v>
      </c>
      <c r="C312" s="2330" t="s">
        <v>65</v>
      </c>
      <c r="D312" s="3244"/>
      <c r="E312" s="1567"/>
      <c r="F312" s="1748" t="s">
        <v>65</v>
      </c>
      <c r="G312" s="1749" t="s">
        <v>65</v>
      </c>
      <c r="H312" s="1779"/>
      <c r="I312" s="1354" t="s">
        <v>65</v>
      </c>
      <c r="J312" s="1439" t="s">
        <v>65</v>
      </c>
      <c r="K312" s="230"/>
      <c r="L312" s="532" t="s">
        <v>65</v>
      </c>
      <c r="M312" s="538" t="s">
        <v>65</v>
      </c>
      <c r="N312" s="3807" t="s">
        <v>65</v>
      </c>
      <c r="O312" s="2746"/>
      <c r="P312" s="2746"/>
      <c r="Q312" s="4238"/>
      <c r="R312" s="2747"/>
      <c r="S312" s="371" t="s">
        <v>65</v>
      </c>
      <c r="T312" s="327" t="s">
        <v>65</v>
      </c>
      <c r="U312" s="3547"/>
      <c r="V312" s="3277"/>
      <c r="W312" s="1079" t="s">
        <v>65</v>
      </c>
      <c r="X312" s="2871" t="s">
        <v>65</v>
      </c>
      <c r="Y312" s="4150" t="s">
        <v>65</v>
      </c>
      <c r="Z312" s="4150"/>
    </row>
    <row r="313" spans="1:26" ht="15" customHeight="1" thickBot="1">
      <c r="A313" s="416"/>
      <c r="B313" s="901" t="s">
        <v>65</v>
      </c>
      <c r="C313" s="361"/>
      <c r="D313" s="3243"/>
      <c r="E313" s="1519"/>
      <c r="F313" s="1653"/>
      <c r="G313" s="1226"/>
      <c r="H313" s="1780"/>
      <c r="I313" s="1506"/>
      <c r="J313" s="1647"/>
      <c r="K313" s="322"/>
      <c r="L313" s="918"/>
      <c r="M313" s="554"/>
      <c r="N313" s="3812"/>
      <c r="O313" s="2787"/>
      <c r="P313" s="2787"/>
      <c r="Q313" s="1485"/>
      <c r="R313" s="2688"/>
      <c r="S313" s="769" t="s">
        <v>65</v>
      </c>
      <c r="T313" s="770" t="s">
        <v>65</v>
      </c>
      <c r="U313" s="3546"/>
      <c r="V313" s="2546"/>
      <c r="W313" s="739" t="s">
        <v>65</v>
      </c>
      <c r="X313" s="2872" t="s">
        <v>65</v>
      </c>
      <c r="Y313" s="2878" t="s">
        <v>65</v>
      </c>
      <c r="Z313" s="2878"/>
    </row>
    <row r="314" spans="1:26" ht="15" customHeight="1" thickBot="1">
      <c r="A314" s="1490">
        <v>28059</v>
      </c>
      <c r="B314" s="481" t="s">
        <v>1195</v>
      </c>
      <c r="C314" s="1488" t="s">
        <v>2643</v>
      </c>
      <c r="D314" s="32">
        <v>4521</v>
      </c>
      <c r="E314" s="3611"/>
      <c r="F314" s="1688" t="s">
        <v>1587</v>
      </c>
      <c r="G314" s="1398">
        <v>48</v>
      </c>
      <c r="H314" s="1446">
        <v>100</v>
      </c>
      <c r="I314" s="397">
        <f>ROUND(H314*G314/G314,2)</f>
        <v>100</v>
      </c>
      <c r="J314" s="1666" t="s">
        <v>39</v>
      </c>
      <c r="K314" s="368">
        <v>21.85</v>
      </c>
      <c r="L314" s="514">
        <f>IF(OR(ISBLANK(K314),K314=0,H314=0,ISBLANK(H314)),,ROUND(K314+$L$5,2))</f>
        <v>21.85</v>
      </c>
      <c r="M314" s="538">
        <f>ROUND(I314*L314,2)</f>
        <v>2185</v>
      </c>
      <c r="N314" s="3807">
        <f>ROUND(L314/G314,4)</f>
        <v>0.45519999999999999</v>
      </c>
      <c r="O314" s="2746"/>
      <c r="P314" s="2746"/>
      <c r="Q314" s="4238"/>
      <c r="R314" s="1803"/>
      <c r="S314" s="1203" t="s">
        <v>65</v>
      </c>
      <c r="T314" s="1204" t="s">
        <v>65</v>
      </c>
      <c r="U314" s="3548"/>
      <c r="V314" s="2694"/>
      <c r="W314" s="1750" t="s">
        <v>65</v>
      </c>
      <c r="X314" s="4317" t="s">
        <v>65</v>
      </c>
      <c r="Y314" s="4318" t="s">
        <v>65</v>
      </c>
      <c r="Z314" s="4318"/>
    </row>
    <row r="315" spans="1:26" ht="15" customHeight="1">
      <c r="A315" s="1449"/>
      <c r="B315" s="1449" t="s">
        <v>2087</v>
      </c>
      <c r="C315" s="2330" t="s">
        <v>65</v>
      </c>
      <c r="D315" s="4902"/>
      <c r="E315" s="1592"/>
      <c r="F315" s="1829" t="s">
        <v>65</v>
      </c>
      <c r="G315" s="4900" t="s">
        <v>65</v>
      </c>
      <c r="H315" s="1779"/>
      <c r="I315" s="1354" t="s">
        <v>65</v>
      </c>
      <c r="J315" s="1439" t="s">
        <v>65</v>
      </c>
      <c r="K315" s="230"/>
      <c r="L315" s="299" t="s">
        <v>65</v>
      </c>
      <c r="M315" s="538" t="s">
        <v>89</v>
      </c>
      <c r="N315" s="3807" t="s">
        <v>65</v>
      </c>
      <c r="O315" s="2687"/>
      <c r="P315" s="3456"/>
      <c r="Q315" s="4251"/>
      <c r="R315" s="3456"/>
      <c r="S315" s="3497" t="s">
        <v>65</v>
      </c>
      <c r="T315" s="3507" t="s">
        <v>65</v>
      </c>
      <c r="U315" s="3507"/>
      <c r="V315" s="3507"/>
      <c r="W315" s="3400" t="s">
        <v>65</v>
      </c>
      <c r="X315" s="4316" t="s">
        <v>65</v>
      </c>
      <c r="Y315" s="4207" t="s">
        <v>65</v>
      </c>
      <c r="Z315" s="4207"/>
    </row>
    <row r="316" spans="1:26" ht="15" customHeight="1" thickBot="1">
      <c r="A316" s="1086"/>
      <c r="B316" s="416" t="s">
        <v>3553</v>
      </c>
      <c r="C316" s="361"/>
      <c r="D316" s="3245"/>
      <c r="E316" s="1519"/>
      <c r="F316" s="1653"/>
      <c r="G316" s="1226"/>
      <c r="H316" s="4904"/>
      <c r="I316" s="495"/>
      <c r="J316" s="1789"/>
      <c r="K316" s="322"/>
      <c r="L316" s="497"/>
      <c r="M316" s="364"/>
      <c r="N316" s="3812"/>
      <c r="O316" s="976"/>
      <c r="P316" s="325"/>
      <c r="Q316" s="979"/>
      <c r="R316" s="325"/>
      <c r="S316" s="1067"/>
      <c r="T316" s="3281"/>
      <c r="U316" s="3281"/>
      <c r="V316" s="3281"/>
      <c r="W316" s="739"/>
      <c r="X316" s="2872"/>
      <c r="Y316" s="4277"/>
      <c r="Z316" s="4277"/>
    </row>
    <row r="317" spans="1:26" ht="15" customHeight="1" thickBot="1">
      <c r="A317" s="4097">
        <v>28060</v>
      </c>
      <c r="B317" s="4095" t="s">
        <v>3554</v>
      </c>
      <c r="C317" s="4100" t="s">
        <v>3638</v>
      </c>
      <c r="D317" s="32">
        <v>4522</v>
      </c>
      <c r="E317" s="4108"/>
      <c r="F317" s="4712" t="s">
        <v>3556</v>
      </c>
      <c r="G317" s="4481">
        <v>50</v>
      </c>
      <c r="H317" s="4752"/>
      <c r="I317" s="2437">
        <f>ROUND(H317*G317/G317,2)</f>
        <v>0</v>
      </c>
      <c r="J317" s="4092" t="s">
        <v>39</v>
      </c>
      <c r="K317" s="4071">
        <v>29.5</v>
      </c>
      <c r="L317" s="4014">
        <f>IF(OR(ISBLANK(K317),K317=0,H317=0,ISBLANK(H317)),,ROUND(K317+$L$5,2))</f>
        <v>0</v>
      </c>
      <c r="M317" s="4009">
        <f>ROUND(I317*L317,2)</f>
        <v>0</v>
      </c>
      <c r="N317" s="3807">
        <f>ROUND(L317/G317,4)</f>
        <v>0</v>
      </c>
      <c r="O317" s="2687"/>
      <c r="P317" s="3883"/>
      <c r="Q317" s="4271"/>
      <c r="R317" s="3883"/>
      <c r="S317" s="4081"/>
      <c r="T317" s="4903"/>
      <c r="U317" s="4903"/>
      <c r="V317" s="4903"/>
      <c r="W317" s="4563"/>
      <c r="X317" s="4564"/>
      <c r="Y317" s="4150"/>
      <c r="Z317" s="4150"/>
    </row>
    <row r="318" spans="1:26" ht="15" customHeight="1">
      <c r="A318" s="1449"/>
      <c r="B318" s="3304" t="s">
        <v>3555</v>
      </c>
      <c r="C318" s="3391"/>
      <c r="D318" s="3531"/>
      <c r="E318" s="4745"/>
      <c r="F318" s="3494"/>
      <c r="G318" s="3394"/>
      <c r="H318" s="4901"/>
      <c r="I318" s="3379"/>
      <c r="J318" s="3496"/>
      <c r="K318" s="3396"/>
      <c r="L318" s="3397"/>
      <c r="M318" s="3409"/>
      <c r="N318" s="3807"/>
      <c r="O318" s="2687"/>
      <c r="P318" s="3456"/>
      <c r="Q318" s="4251"/>
      <c r="R318" s="3456"/>
      <c r="S318" s="3497"/>
      <c r="T318" s="3507"/>
      <c r="U318" s="3507"/>
      <c r="V318" s="3507"/>
      <c r="W318" s="3400"/>
      <c r="X318" s="4316"/>
      <c r="Y318" s="4207"/>
      <c r="Z318" s="4207"/>
    </row>
    <row r="319" spans="1:26" ht="15" customHeight="1">
      <c r="A319" s="1449"/>
      <c r="B319" s="3304"/>
      <c r="C319" s="3391"/>
      <c r="D319" s="3531"/>
      <c r="E319" s="4745"/>
      <c r="F319" s="3494"/>
      <c r="G319" s="3394"/>
      <c r="H319" s="4901"/>
      <c r="I319" s="3379"/>
      <c r="J319" s="3496"/>
      <c r="K319" s="3396"/>
      <c r="L319" s="3397"/>
      <c r="M319" s="3409"/>
      <c r="N319" s="3807"/>
      <c r="O319" s="2687"/>
      <c r="P319" s="3456"/>
      <c r="Q319" s="4251"/>
      <c r="R319" s="3456"/>
      <c r="S319" s="3497"/>
      <c r="T319" s="3507"/>
      <c r="U319" s="3507"/>
      <c r="V319" s="3507"/>
      <c r="W319" s="3400"/>
      <c r="X319" s="4316"/>
      <c r="Y319" s="4207"/>
      <c r="Z319" s="4207"/>
    </row>
    <row r="320" spans="1:26" ht="15" customHeight="1" thickBot="1">
      <c r="A320" s="416"/>
      <c r="B320" s="466" t="s">
        <v>3553</v>
      </c>
      <c r="C320" s="550" t="s">
        <v>65</v>
      </c>
      <c r="D320" s="3243"/>
      <c r="E320" s="1419"/>
      <c r="F320" s="1645" t="s">
        <v>65</v>
      </c>
      <c r="G320" s="1646" t="s">
        <v>65</v>
      </c>
      <c r="H320" s="1780"/>
      <c r="I320" s="1506" t="s">
        <v>65</v>
      </c>
      <c r="J320" s="1647" t="s">
        <v>65</v>
      </c>
      <c r="K320" s="470"/>
      <c r="L320" s="918" t="s">
        <v>65</v>
      </c>
      <c r="M320" s="554" t="s">
        <v>65</v>
      </c>
      <c r="N320" s="3812" t="s">
        <v>65</v>
      </c>
      <c r="O320" s="849"/>
      <c r="P320" s="325"/>
      <c r="Q320" s="979"/>
      <c r="R320" s="739"/>
      <c r="S320" s="1067" t="s">
        <v>65</v>
      </c>
      <c r="T320" s="3281" t="s">
        <v>65</v>
      </c>
      <c r="U320" s="3281"/>
      <c r="V320" s="3544"/>
      <c r="W320" s="739" t="s">
        <v>65</v>
      </c>
      <c r="X320" s="2872" t="s">
        <v>65</v>
      </c>
      <c r="Y320" s="4277" t="s">
        <v>65</v>
      </c>
      <c r="Z320" s="4277"/>
    </row>
    <row r="321" spans="1:26" ht="15" customHeight="1" thickBot="1">
      <c r="A321" s="1490">
        <v>28061</v>
      </c>
      <c r="B321" s="478" t="s">
        <v>3782</v>
      </c>
      <c r="C321" s="202" t="s">
        <v>1458</v>
      </c>
      <c r="D321" s="32" t="s">
        <v>2644</v>
      </c>
      <c r="E321" s="1012"/>
      <c r="F321" s="697" t="s">
        <v>336</v>
      </c>
      <c r="G321" s="1637">
        <v>72</v>
      </c>
      <c r="H321" s="1446">
        <v>650</v>
      </c>
      <c r="I321" s="397">
        <f>ROUND(H321*G321/G321,2)</f>
        <v>650</v>
      </c>
      <c r="J321" s="1642" t="s">
        <v>39</v>
      </c>
      <c r="K321" s="241">
        <v>30.5</v>
      </c>
      <c r="L321" s="1037">
        <f>IF(OR(ISBLANK(K321),K321=0,H321=0,ISBLANK(H321)),,ROUND(K321+$L$5,2))</f>
        <v>30.5</v>
      </c>
      <c r="M321" s="538">
        <f>ROUND(I321*L321,2)</f>
        <v>19825</v>
      </c>
      <c r="N321" s="3807">
        <f>ROUND(L321/G321,4)</f>
        <v>0.42359999999999998</v>
      </c>
      <c r="O321" s="1656"/>
      <c r="P321" s="2675"/>
      <c r="Q321" s="2594"/>
      <c r="R321" s="2675"/>
      <c r="S321" s="2558" t="s">
        <v>65</v>
      </c>
      <c r="T321" s="3280" t="s">
        <v>65</v>
      </c>
      <c r="U321" s="3280"/>
      <c r="V321" s="3214"/>
      <c r="W321" s="2559" t="s">
        <v>65</v>
      </c>
      <c r="X321" s="4308" t="s">
        <v>65</v>
      </c>
      <c r="Y321" s="4150" t="s">
        <v>65</v>
      </c>
      <c r="Z321" s="4150"/>
    </row>
    <row r="322" spans="1:26" ht="15" customHeight="1">
      <c r="A322" s="1335"/>
      <c r="B322" s="271" t="s">
        <v>2088</v>
      </c>
      <c r="C322" s="2332"/>
      <c r="D322" s="3244"/>
      <c r="E322" s="2861"/>
      <c r="F322" s="1655"/>
      <c r="G322" s="1126"/>
      <c r="H322" s="1174"/>
      <c r="I322" s="397"/>
      <c r="J322" s="624"/>
      <c r="K322" s="3606"/>
      <c r="L322" s="965"/>
      <c r="M322" s="538"/>
      <c r="N322" s="3807"/>
      <c r="O322" s="2746"/>
      <c r="P322" s="1202"/>
      <c r="Q322" s="2087"/>
      <c r="R322" s="1202"/>
      <c r="S322" s="807" t="s">
        <v>65</v>
      </c>
      <c r="T322" s="3253" t="s">
        <v>65</v>
      </c>
      <c r="U322" s="3507"/>
      <c r="V322" s="3273"/>
      <c r="W322" s="1018" t="s">
        <v>65</v>
      </c>
      <c r="X322" s="2874" t="s">
        <v>65</v>
      </c>
      <c r="Y322" s="4150" t="s">
        <v>65</v>
      </c>
      <c r="Z322" s="4150"/>
    </row>
    <row r="323" spans="1:26" ht="15" customHeight="1">
      <c r="A323" s="1335"/>
      <c r="B323" s="944"/>
      <c r="C323" s="2326" t="s">
        <v>1459</v>
      </c>
      <c r="D323" s="3244"/>
      <c r="E323" s="500"/>
      <c r="F323" s="741" t="s">
        <v>337</v>
      </c>
      <c r="G323" s="274">
        <v>72</v>
      </c>
      <c r="H323" s="1174"/>
      <c r="I323" s="397">
        <f>ROUND(H321*G321/G323,2)</f>
        <v>650</v>
      </c>
      <c r="J323" s="1642" t="s">
        <v>39</v>
      </c>
      <c r="K323" s="1928"/>
      <c r="L323" s="1059">
        <f>IF(OR(ISBLANK(K323),K323=0,H321=0,ISBLANK(H321)),,ROUND(K323+$L$5,2))</f>
        <v>0</v>
      </c>
      <c r="M323" s="668">
        <f>ROUND(I323*L323,2)</f>
        <v>0</v>
      </c>
      <c r="N323" s="3810">
        <f>ROUND(L323/G323,4)</f>
        <v>0</v>
      </c>
      <c r="O323" s="3400"/>
      <c r="P323" s="1018"/>
      <c r="Q323" s="4253"/>
      <c r="R323" s="1202"/>
      <c r="S323" s="807" t="s">
        <v>65</v>
      </c>
      <c r="T323" s="3253" t="s">
        <v>65</v>
      </c>
      <c r="U323" s="3507"/>
      <c r="V323" s="3273"/>
      <c r="W323" s="1018" t="s">
        <v>65</v>
      </c>
      <c r="X323" s="2874" t="s">
        <v>65</v>
      </c>
      <c r="Y323" s="4150" t="s">
        <v>65</v>
      </c>
      <c r="Z323" s="4150"/>
    </row>
    <row r="324" spans="1:26" ht="15" customHeight="1">
      <c r="A324" s="1335"/>
      <c r="B324" s="1335"/>
      <c r="C324" s="3378" t="s">
        <v>3777</v>
      </c>
      <c r="D324" s="4407">
        <v>132264</v>
      </c>
      <c r="E324" s="4408"/>
      <c r="F324" s="1794"/>
      <c r="G324" s="1257"/>
      <c r="H324" s="1340"/>
      <c r="I324" s="2437"/>
      <c r="J324" s="4092"/>
      <c r="K324" s="4013"/>
      <c r="L324" s="2580"/>
      <c r="M324" s="4141"/>
      <c r="N324" s="4892"/>
      <c r="O324" s="1673"/>
      <c r="P324" s="3271"/>
      <c r="Q324" s="4404"/>
      <c r="R324" s="1453"/>
      <c r="S324" s="3274"/>
      <c r="T324" s="4405"/>
      <c r="U324" s="4405"/>
      <c r="V324" s="4406"/>
      <c r="W324" s="3271"/>
      <c r="X324" s="4323"/>
      <c r="Y324" s="4150"/>
      <c r="Z324" s="4150"/>
    </row>
    <row r="325" spans="1:26" ht="15" customHeight="1">
      <c r="A325" s="1335"/>
      <c r="B325" s="1335"/>
      <c r="C325" s="3378" t="s">
        <v>3778</v>
      </c>
      <c r="D325" s="4407">
        <v>132265</v>
      </c>
      <c r="E325" s="4408"/>
      <c r="F325" s="1794"/>
      <c r="G325" s="1257"/>
      <c r="H325" s="1340"/>
      <c r="I325" s="2437"/>
      <c r="J325" s="4092"/>
      <c r="K325" s="4013"/>
      <c r="L325" s="2580"/>
      <c r="M325" s="4141"/>
      <c r="N325" s="3810"/>
      <c r="O325" s="2693"/>
      <c r="P325" s="3271"/>
      <c r="Q325" s="4404"/>
      <c r="R325" s="1453"/>
      <c r="S325" s="3274"/>
      <c r="T325" s="4405"/>
      <c r="U325" s="4405"/>
      <c r="V325" s="4406"/>
      <c r="W325" s="3271"/>
      <c r="X325" s="4323"/>
      <c r="Y325" s="4150"/>
      <c r="Z325" s="4150"/>
    </row>
    <row r="326" spans="1:26" ht="15" customHeight="1">
      <c r="A326" s="1335"/>
      <c r="B326" s="1335"/>
      <c r="C326" s="3378"/>
      <c r="D326" s="5226"/>
      <c r="E326" s="2260"/>
      <c r="F326" s="1794"/>
      <c r="G326" s="1257"/>
      <c r="H326" s="1340"/>
      <c r="I326" s="3938"/>
      <c r="J326" s="4092"/>
      <c r="K326" s="4013"/>
      <c r="L326" s="2580"/>
      <c r="M326" s="4141"/>
      <c r="N326" s="3810"/>
      <c r="O326" s="3257"/>
      <c r="P326" s="3271"/>
      <c r="Q326" s="4404"/>
      <c r="R326" s="1453"/>
      <c r="S326" s="3274"/>
      <c r="T326" s="4405"/>
      <c r="U326" s="4405"/>
      <c r="V326" s="4406"/>
      <c r="W326" s="3271"/>
      <c r="X326" s="4323"/>
      <c r="Y326" s="4150"/>
      <c r="Z326" s="4150"/>
    </row>
    <row r="327" spans="1:26" ht="15" customHeight="1">
      <c r="A327" s="1335"/>
      <c r="B327" s="1335"/>
      <c r="C327" s="3378" t="s">
        <v>3267</v>
      </c>
      <c r="D327" s="5226"/>
      <c r="E327" s="2260"/>
      <c r="F327" s="876" t="s">
        <v>3780</v>
      </c>
      <c r="G327" s="1257">
        <v>96</v>
      </c>
      <c r="H327" s="1340"/>
      <c r="I327" s="397">
        <f>ROUND(H321*G327/G321,2)</f>
        <v>866.67</v>
      </c>
      <c r="J327" s="1642" t="s">
        <v>39</v>
      </c>
      <c r="K327" s="1928"/>
      <c r="L327" s="1059">
        <f>IF(OR(ISBLANK(K327),K327=0,H321=0,ISBLANK(H321)),,ROUND(K327+$L$5,2))</f>
        <v>0</v>
      </c>
      <c r="M327" s="668">
        <f>ROUND(I327*L327,2)</f>
        <v>0</v>
      </c>
      <c r="N327" s="3810">
        <f>ROUND(L327/G327,4)</f>
        <v>0</v>
      </c>
      <c r="O327" s="3257"/>
      <c r="P327" s="3271"/>
      <c r="Q327" s="4404"/>
      <c r="R327" s="1453"/>
      <c r="S327" s="3274"/>
      <c r="T327" s="4405"/>
      <c r="U327" s="4405"/>
      <c r="V327" s="4406"/>
      <c r="W327" s="3271"/>
      <c r="X327" s="4323"/>
      <c r="Y327" s="4150"/>
      <c r="Z327" s="4150"/>
    </row>
    <row r="328" spans="1:26" ht="15" customHeight="1">
      <c r="A328" s="1335"/>
      <c r="B328" s="1335"/>
      <c r="C328" s="3378" t="s">
        <v>3779</v>
      </c>
      <c r="D328" s="5226">
        <v>55701</v>
      </c>
      <c r="E328" s="4408"/>
      <c r="F328" s="55"/>
      <c r="G328" s="1257"/>
      <c r="H328" s="1340"/>
      <c r="I328" s="2437"/>
      <c r="J328" s="4092"/>
      <c r="K328" s="4013"/>
      <c r="L328" s="2580"/>
      <c r="M328" s="4141"/>
      <c r="N328" s="3810"/>
      <c r="O328" s="2693"/>
      <c r="P328" s="3271"/>
      <c r="Q328" s="4404"/>
      <c r="R328" s="1453"/>
      <c r="S328" s="3274"/>
      <c r="T328" s="4405"/>
      <c r="U328" s="4405"/>
      <c r="V328" s="4406"/>
      <c r="W328" s="3271"/>
      <c r="X328" s="4323"/>
      <c r="Y328" s="4150"/>
      <c r="Z328" s="4150"/>
    </row>
    <row r="329" spans="1:26" ht="15" customHeight="1">
      <c r="A329" s="1335"/>
      <c r="B329" s="1335"/>
      <c r="C329" s="3938" t="s">
        <v>3781</v>
      </c>
      <c r="D329" s="5226">
        <v>55702</v>
      </c>
      <c r="E329" s="3508"/>
      <c r="F329" s="3310"/>
      <c r="G329" s="3378"/>
      <c r="H329" s="4701"/>
      <c r="I329" s="2437"/>
      <c r="J329" s="4092"/>
      <c r="K329" s="4013"/>
      <c r="L329" s="2580"/>
      <c r="M329" s="4141"/>
      <c r="N329" s="3810"/>
      <c r="O329" s="3387"/>
      <c r="P329" s="3271"/>
      <c r="Q329" s="4404"/>
      <c r="R329" s="1453"/>
      <c r="S329" s="3274"/>
      <c r="T329" s="4405"/>
      <c r="U329" s="4405"/>
      <c r="V329" s="4406"/>
      <c r="W329" s="3271"/>
      <c r="X329" s="4323"/>
      <c r="Y329" s="2877"/>
      <c r="Z329" s="2877"/>
    </row>
    <row r="330" spans="1:26" ht="15" customHeight="1" thickBot="1">
      <c r="A330" s="361"/>
      <c r="B330" s="536" t="s">
        <v>65</v>
      </c>
      <c r="C330" s="425"/>
      <c r="D330" s="3243"/>
      <c r="E330" s="3301"/>
      <c r="F330" s="727"/>
      <c r="G330" s="425"/>
      <c r="H330" s="1340"/>
      <c r="I330" s="425"/>
      <c r="J330" s="1660"/>
      <c r="K330" s="955"/>
      <c r="L330" s="1055"/>
      <c r="M330" s="554"/>
      <c r="N330" s="3812"/>
      <c r="O330" s="2485"/>
      <c r="P330" s="325"/>
      <c r="Q330" s="979"/>
      <c r="R330" s="325"/>
      <c r="S330" s="1067" t="s">
        <v>65</v>
      </c>
      <c r="T330" s="3281" t="s">
        <v>65</v>
      </c>
      <c r="U330" s="3281"/>
      <c r="V330" s="3544"/>
      <c r="W330" s="739" t="s">
        <v>65</v>
      </c>
      <c r="X330" s="2872" t="s">
        <v>65</v>
      </c>
      <c r="Y330" s="4277" t="s">
        <v>65</v>
      </c>
      <c r="Z330" s="4277"/>
    </row>
    <row r="331" spans="1:26" ht="15" customHeight="1" thickBot="1">
      <c r="A331" s="2194">
        <v>28062</v>
      </c>
      <c r="B331" s="4095" t="s">
        <v>3411</v>
      </c>
      <c r="C331" s="4100" t="s">
        <v>4414</v>
      </c>
      <c r="D331" s="4098"/>
      <c r="E331" s="2861"/>
      <c r="F331" s="697" t="s">
        <v>3415</v>
      </c>
      <c r="G331" s="1637">
        <v>72</v>
      </c>
      <c r="H331" s="1446"/>
      <c r="I331" s="2437">
        <f>ROUND(H331*G331/G331,2)</f>
        <v>0</v>
      </c>
      <c r="J331" s="4092" t="s">
        <v>39</v>
      </c>
      <c r="K331" s="4071">
        <v>24.48</v>
      </c>
      <c r="L331" s="2803">
        <f>IF(OR(ISBLANK(K331),K331=0,H331=0,ISBLANK(H331)),,ROUND(K331+$L$5,2))</f>
        <v>0</v>
      </c>
      <c r="M331" s="4009">
        <f>ROUND(I331*L331,2)</f>
        <v>0</v>
      </c>
      <c r="N331" s="3807">
        <f>ROUND(L331/G331,4)</f>
        <v>0</v>
      </c>
      <c r="O331" s="2557"/>
      <c r="P331" s="2675"/>
      <c r="Q331" s="2594"/>
      <c r="R331" s="2675"/>
      <c r="S331" s="2558" t="s">
        <v>65</v>
      </c>
      <c r="T331" s="3280" t="s">
        <v>65</v>
      </c>
      <c r="U331" s="3280"/>
      <c r="V331" s="3214"/>
      <c r="W331" s="2559" t="s">
        <v>65</v>
      </c>
      <c r="X331" s="4308" t="s">
        <v>65</v>
      </c>
      <c r="Y331" s="4150" t="s">
        <v>65</v>
      </c>
      <c r="Z331" s="4150"/>
    </row>
    <row r="332" spans="1:26" ht="15" customHeight="1" thickBot="1">
      <c r="A332" s="2148"/>
      <c r="B332" s="4751" t="s">
        <v>3413</v>
      </c>
      <c r="C332" s="3391" t="s">
        <v>4416</v>
      </c>
      <c r="D332" s="3531">
        <v>3800024698</v>
      </c>
      <c r="E332" s="3508"/>
      <c r="F332" s="3378"/>
      <c r="G332" s="3515"/>
      <c r="H332" s="5634"/>
      <c r="I332" s="3378"/>
      <c r="J332" s="3404"/>
      <c r="K332" s="3606"/>
      <c r="L332" s="3408"/>
      <c r="M332" s="3409"/>
      <c r="N332" s="3810"/>
      <c r="O332" s="307"/>
      <c r="P332" s="1202"/>
      <c r="Q332" s="2087"/>
      <c r="R332" s="1202"/>
      <c r="S332" s="807" t="s">
        <v>65</v>
      </c>
      <c r="T332" s="3253" t="s">
        <v>65</v>
      </c>
      <c r="U332" s="3507"/>
      <c r="V332" s="3273"/>
      <c r="W332" s="1018" t="s">
        <v>65</v>
      </c>
      <c r="X332" s="2874" t="s">
        <v>65</v>
      </c>
      <c r="Y332" s="4150" t="s">
        <v>65</v>
      </c>
      <c r="Z332" s="4150"/>
    </row>
    <row r="333" spans="1:26" ht="15" customHeight="1">
      <c r="A333" s="2175"/>
      <c r="B333" s="4751" t="s">
        <v>3412</v>
      </c>
      <c r="C333" s="3391"/>
      <c r="D333" s="3531"/>
      <c r="E333" s="3502"/>
      <c r="F333" s="3378"/>
      <c r="G333" s="3515"/>
      <c r="H333" s="5634"/>
      <c r="I333" s="3378"/>
      <c r="J333" s="3404"/>
      <c r="K333" s="3606"/>
      <c r="L333" s="3408"/>
      <c r="M333" s="3409"/>
      <c r="N333" s="3810"/>
      <c r="O333" s="2667"/>
      <c r="P333" s="1018"/>
      <c r="Q333" s="4253"/>
      <c r="R333" s="1202"/>
      <c r="S333" s="1195"/>
      <c r="T333" s="2853"/>
      <c r="U333" s="3506"/>
      <c r="V333" s="3258"/>
      <c r="W333" s="2853"/>
      <c r="X333" s="2879"/>
      <c r="Y333" s="4207"/>
      <c r="Z333" s="4207"/>
    </row>
    <row r="334" spans="1:26" ht="15" customHeight="1" thickBot="1">
      <c r="A334" s="2240"/>
      <c r="B334" s="4890" t="s">
        <v>3414</v>
      </c>
      <c r="C334" s="361"/>
      <c r="D334" s="3245"/>
      <c r="E334" s="389"/>
      <c r="F334" s="536"/>
      <c r="G334" s="1094"/>
      <c r="H334" s="1192"/>
      <c r="I334" s="536"/>
      <c r="J334" s="901"/>
      <c r="K334" s="1140"/>
      <c r="L334" s="1122"/>
      <c r="M334" s="364"/>
      <c r="N334" s="3809"/>
      <c r="O334" s="494"/>
      <c r="P334" s="1128"/>
      <c r="Q334" s="4891"/>
      <c r="R334" s="458"/>
      <c r="S334" s="389"/>
      <c r="T334" s="419"/>
      <c r="U334" s="1088"/>
      <c r="V334" s="3545"/>
      <c r="W334" s="419"/>
      <c r="X334" s="4277"/>
      <c r="Y334" s="4277"/>
      <c r="Z334" s="4277"/>
    </row>
    <row r="335" spans="1:26" ht="15" customHeight="1" thickBot="1">
      <c r="A335" s="2194">
        <v>28063</v>
      </c>
      <c r="B335" s="4095" t="s">
        <v>3547</v>
      </c>
      <c r="C335" s="4100" t="s">
        <v>3663</v>
      </c>
      <c r="D335" s="4098">
        <v>8615180483</v>
      </c>
      <c r="E335" s="3609"/>
      <c r="F335" s="1849" t="s">
        <v>3548</v>
      </c>
      <c r="G335" s="2250">
        <v>72</v>
      </c>
      <c r="H335" s="1446"/>
      <c r="I335" s="2437">
        <f>ROUND(H335*G335/G335,2)</f>
        <v>0</v>
      </c>
      <c r="J335" s="4092" t="s">
        <v>39</v>
      </c>
      <c r="K335" s="4071"/>
      <c r="L335" s="2803">
        <f>IF(OR(ISBLANK(K335),K335=0,H335=0,ISBLANK(H335)),,ROUND(K335+$L$5,2))</f>
        <v>0</v>
      </c>
      <c r="M335" s="4009">
        <f>ROUND(I335*L335,2)</f>
        <v>0</v>
      </c>
      <c r="N335" s="3807">
        <f>ROUND(L335/G335,4)</f>
        <v>0</v>
      </c>
      <c r="O335" s="2667"/>
      <c r="P335" s="1278"/>
      <c r="Q335" s="4264"/>
      <c r="R335" s="878"/>
      <c r="S335" s="1448"/>
      <c r="T335" s="1452"/>
      <c r="U335" s="3124"/>
      <c r="V335" s="899"/>
      <c r="W335" s="1452"/>
      <c r="X335" s="2877"/>
      <c r="Y335" s="4150"/>
      <c r="Z335" s="4150"/>
    </row>
    <row r="336" spans="1:26" ht="15" customHeight="1">
      <c r="A336" s="2175"/>
      <c r="B336" s="4751" t="s">
        <v>3550</v>
      </c>
      <c r="C336" s="3391"/>
      <c r="D336" s="3531"/>
      <c r="E336" s="2260"/>
      <c r="F336" s="1257"/>
      <c r="G336" s="1258"/>
      <c r="H336" s="1340"/>
      <c r="I336" s="1257"/>
      <c r="J336" s="1334"/>
      <c r="K336" s="4754"/>
      <c r="L336" s="2262"/>
      <c r="M336" s="794"/>
      <c r="N336" s="3810"/>
      <c r="O336" s="4893"/>
      <c r="P336" s="2265"/>
      <c r="Q336" s="4888"/>
      <c r="R336" s="2264"/>
      <c r="S336" s="2260"/>
      <c r="T336" s="1454"/>
      <c r="U336" s="3682"/>
      <c r="V336" s="4889"/>
      <c r="W336" s="1454"/>
      <c r="X336" s="4276"/>
      <c r="Y336" s="4207"/>
      <c r="Z336" s="4207"/>
    </row>
    <row r="337" spans="1:26" ht="15" customHeight="1">
      <c r="A337" s="2175"/>
      <c r="B337" s="4751" t="s">
        <v>3549</v>
      </c>
      <c r="C337" s="3391"/>
      <c r="D337" s="3531"/>
      <c r="E337" s="2260"/>
      <c r="F337" s="1257"/>
      <c r="G337" s="1258"/>
      <c r="H337" s="1340"/>
      <c r="I337" s="1257"/>
      <c r="J337" s="1334"/>
      <c r="K337" s="4754"/>
      <c r="L337" s="2262"/>
      <c r="M337" s="794"/>
      <c r="N337" s="4892"/>
      <c r="O337" s="1278"/>
      <c r="P337" s="2265"/>
      <c r="Q337" s="4888"/>
      <c r="R337" s="2264"/>
      <c r="S337" s="2260"/>
      <c r="T337" s="1454"/>
      <c r="U337" s="3682"/>
      <c r="V337" s="4889"/>
      <c r="W337" s="1454"/>
      <c r="X337" s="4276"/>
      <c r="Y337" s="4207"/>
      <c r="Z337" s="4207"/>
    </row>
    <row r="338" spans="1:26" ht="15" customHeight="1" thickBot="1">
      <c r="A338" s="2240"/>
      <c r="B338" s="901" t="s">
        <v>3551</v>
      </c>
      <c r="C338" s="361"/>
      <c r="D338" s="3245"/>
      <c r="E338" s="389"/>
      <c r="F338" s="536"/>
      <c r="G338" s="1094"/>
      <c r="H338" s="1192"/>
      <c r="I338" s="536"/>
      <c r="J338" s="901"/>
      <c r="K338" s="1140"/>
      <c r="L338" s="1122"/>
      <c r="M338" s="364"/>
      <c r="N338" s="2875"/>
      <c r="O338" s="1544"/>
      <c r="P338" s="458"/>
      <c r="Q338" s="4270"/>
      <c r="R338" s="458"/>
      <c r="S338" s="389"/>
      <c r="T338" s="419"/>
      <c r="U338" s="1088"/>
      <c r="V338" s="3545"/>
      <c r="W338" s="419"/>
      <c r="X338" s="4277"/>
      <c r="Y338" s="2878"/>
      <c r="Z338" s="2878"/>
    </row>
    <row r="339" spans="1:26" ht="15" customHeight="1" thickBot="1">
      <c r="A339" s="2220">
        <v>28064</v>
      </c>
      <c r="B339" s="4095" t="s">
        <v>4089</v>
      </c>
      <c r="C339" s="2646" t="s">
        <v>3816</v>
      </c>
      <c r="D339" s="5249"/>
      <c r="E339" s="4102"/>
      <c r="F339" s="3938" t="s">
        <v>3821</v>
      </c>
      <c r="G339" s="3939">
        <v>72</v>
      </c>
      <c r="H339" s="2932">
        <f>SUM(H340:H341)</f>
        <v>0</v>
      </c>
      <c r="I339" s="2437">
        <f>ROUND(H339*G339/G339,2)</f>
        <v>0</v>
      </c>
      <c r="J339" s="4092" t="s">
        <v>39</v>
      </c>
      <c r="K339" s="4013"/>
      <c r="L339" s="2803"/>
      <c r="M339" s="4009"/>
      <c r="N339" s="3807"/>
      <c r="O339" s="2667"/>
      <c r="P339" s="1278"/>
      <c r="Q339" s="4264"/>
      <c r="R339" s="878"/>
      <c r="S339" s="1448"/>
      <c r="T339" s="1452"/>
      <c r="U339" s="3124"/>
      <c r="V339" s="899"/>
      <c r="W339" s="1452"/>
      <c r="X339" s="2877"/>
      <c r="Y339" s="4324"/>
      <c r="Z339" s="4324"/>
    </row>
    <row r="340" spans="1:26" ht="15" customHeight="1" thickBot="1">
      <c r="A340" s="2175"/>
      <c r="B340" s="4751" t="s">
        <v>3550</v>
      </c>
      <c r="C340" s="2646" t="s">
        <v>3817</v>
      </c>
      <c r="D340" s="5249" t="s">
        <v>3818</v>
      </c>
      <c r="E340" s="4108"/>
      <c r="F340" s="3938"/>
      <c r="G340" s="3939"/>
      <c r="H340" s="1446"/>
      <c r="I340" s="2437"/>
      <c r="J340" s="3770"/>
      <c r="K340" s="4077">
        <v>33.840000000000003</v>
      </c>
      <c r="L340" s="4014">
        <f>IF(OR(ISBLANK(K340),K340=0,H340=0,ISBLANK(H340)),,ROUND(K340+$L$5,2))</f>
        <v>0</v>
      </c>
      <c r="M340" s="2643">
        <f>ROUND(H340*L340,2)</f>
        <v>0</v>
      </c>
      <c r="N340" s="3810">
        <f>ROUND(L340/G339,4)</f>
        <v>0</v>
      </c>
      <c r="O340" s="4893"/>
      <c r="P340" s="2265"/>
      <c r="Q340" s="4888"/>
      <c r="R340" s="2264"/>
      <c r="S340" s="2260"/>
      <c r="T340" s="1454"/>
      <c r="U340" s="3682"/>
      <c r="V340" s="4889"/>
      <c r="W340" s="1454"/>
      <c r="X340" s="4276"/>
      <c r="Y340" s="4207"/>
      <c r="Z340" s="4207"/>
    </row>
    <row r="341" spans="1:26" ht="15" customHeight="1" thickBot="1">
      <c r="A341" s="2175"/>
      <c r="B341" s="4751" t="s">
        <v>3549</v>
      </c>
      <c r="C341" s="2646" t="s">
        <v>3819</v>
      </c>
      <c r="D341" s="5249" t="s">
        <v>3820</v>
      </c>
      <c r="E341" s="4108"/>
      <c r="F341" s="3938"/>
      <c r="G341" s="3939"/>
      <c r="H341" s="1446"/>
      <c r="I341" s="2437"/>
      <c r="J341" s="3770"/>
      <c r="K341" s="4077">
        <v>30.24</v>
      </c>
      <c r="L341" s="4014">
        <f>IF(OR(ISBLANK(K341),K341=0,H341=0,ISBLANK(H341)),,ROUND(K341+$L$5,2))</f>
        <v>0</v>
      </c>
      <c r="M341" s="2643">
        <f>ROUND(H341*L341,2)</f>
        <v>0</v>
      </c>
      <c r="N341" s="3810">
        <f>ROUND(L341/G339,4)</f>
        <v>0</v>
      </c>
      <c r="O341" s="1278"/>
      <c r="P341" s="2265"/>
      <c r="Q341" s="4888"/>
      <c r="R341" s="2264"/>
      <c r="S341" s="2260"/>
      <c r="T341" s="1454"/>
      <c r="U341" s="3682"/>
      <c r="V341" s="4889"/>
      <c r="W341" s="1454"/>
      <c r="X341" s="4276"/>
      <c r="Y341" s="4207"/>
      <c r="Z341" s="4207"/>
    </row>
    <row r="342" spans="1:26" ht="15" customHeight="1" thickBot="1">
      <c r="A342" s="2240"/>
      <c r="B342" s="901" t="s">
        <v>3551</v>
      </c>
      <c r="C342" s="565"/>
      <c r="D342" s="5367"/>
      <c r="E342" s="1083"/>
      <c r="F342" s="425"/>
      <c r="G342" s="1156"/>
      <c r="H342" s="1192"/>
      <c r="I342" s="341"/>
      <c r="J342" s="466"/>
      <c r="K342" s="955"/>
      <c r="L342" s="553"/>
      <c r="M342" s="956"/>
      <c r="N342" s="3809"/>
      <c r="O342" s="1544"/>
      <c r="P342" s="458"/>
      <c r="Q342" s="4270"/>
      <c r="R342" s="458"/>
      <c r="S342" s="389"/>
      <c r="T342" s="419"/>
      <c r="U342" s="1088"/>
      <c r="V342" s="3545"/>
      <c r="W342" s="419"/>
      <c r="X342" s="4277"/>
      <c r="Y342" s="5354"/>
      <c r="Z342" s="5354"/>
    </row>
    <row r="343" spans="1:26" ht="15" customHeight="1" thickBot="1">
      <c r="A343" s="2162">
        <v>28065</v>
      </c>
      <c r="B343" s="5364" t="s">
        <v>3266</v>
      </c>
      <c r="C343" s="2646" t="s">
        <v>3701</v>
      </c>
      <c r="D343" s="5249">
        <v>53205</v>
      </c>
      <c r="E343" s="5189"/>
      <c r="F343" s="4712" t="s">
        <v>3269</v>
      </c>
      <c r="G343" s="3939">
        <v>96</v>
      </c>
      <c r="H343" s="4752"/>
      <c r="I343" s="2437">
        <f>ROUND(H343*G343/G343,2)</f>
        <v>0</v>
      </c>
      <c r="J343" s="3770" t="s">
        <v>39</v>
      </c>
      <c r="K343" s="4071">
        <v>55.75</v>
      </c>
      <c r="L343" s="4014">
        <f>IF(OR(ISBLANK(K343),K343=0,H343=0,ISBLANK(H343)),,ROUND(K343+$L$5,2))</f>
        <v>0</v>
      </c>
      <c r="M343" s="2643">
        <f>ROUND(I343*L343,2)</f>
        <v>0</v>
      </c>
      <c r="N343" s="3807">
        <f>ROUND(L343/G343,4)</f>
        <v>0</v>
      </c>
      <c r="O343" s="2746"/>
      <c r="P343" s="2746"/>
      <c r="Q343" s="4238"/>
      <c r="R343" s="2746"/>
      <c r="S343" s="5365"/>
      <c r="T343" s="2749"/>
      <c r="U343" s="2749"/>
      <c r="V343" s="2749"/>
      <c r="W343" s="2749"/>
      <c r="X343" s="5366"/>
      <c r="Y343" s="4324"/>
      <c r="Z343" s="4324"/>
    </row>
    <row r="344" spans="1:26" ht="15" customHeight="1">
      <c r="A344" s="2017"/>
      <c r="B344" s="3390" t="s">
        <v>3268</v>
      </c>
      <c r="C344" s="3391"/>
      <c r="D344" s="3531"/>
      <c r="E344" s="3502"/>
      <c r="F344" s="697"/>
      <c r="G344" s="3515"/>
      <c r="H344" s="1340"/>
      <c r="I344" s="3378"/>
      <c r="J344" s="3404"/>
      <c r="K344" s="3606"/>
      <c r="L344" s="3408"/>
      <c r="M344" s="3409"/>
      <c r="N344" s="3810"/>
      <c r="O344" s="3456"/>
      <c r="P344" s="3456"/>
      <c r="Q344" s="4251"/>
      <c r="R344" s="3456"/>
      <c r="S344" s="3502"/>
      <c r="T344" s="3506"/>
      <c r="U344" s="3506"/>
      <c r="V344" s="3506"/>
      <c r="W344" s="3506"/>
      <c r="X344" s="4207"/>
      <c r="Y344" s="4207"/>
      <c r="Z344" s="4207"/>
    </row>
    <row r="345" spans="1:26" ht="15" customHeight="1">
      <c r="A345" s="2017"/>
      <c r="B345" s="3390"/>
      <c r="C345" s="3391"/>
      <c r="D345" s="3531"/>
      <c r="E345" s="3502"/>
      <c r="F345" s="3378"/>
      <c r="G345" s="3515"/>
      <c r="H345" s="1340"/>
      <c r="I345" s="3378"/>
      <c r="J345" s="3404"/>
      <c r="K345" s="3606"/>
      <c r="L345" s="3408"/>
      <c r="M345" s="3409"/>
      <c r="N345" s="3810"/>
      <c r="O345" s="3456"/>
      <c r="P345" s="3456"/>
      <c r="Q345" s="4251"/>
      <c r="R345" s="3456"/>
      <c r="S345" s="3502"/>
      <c r="T345" s="3506"/>
      <c r="U345" s="3506"/>
      <c r="V345" s="3506"/>
      <c r="W345" s="3506"/>
      <c r="X345" s="4207"/>
      <c r="Y345" s="4207"/>
      <c r="Z345" s="4207"/>
    </row>
    <row r="346" spans="1:26" ht="15" customHeight="1" thickBot="1">
      <c r="A346" s="1598"/>
      <c r="B346" s="218"/>
      <c r="C346" s="361"/>
      <c r="D346" s="3245"/>
      <c r="E346" s="389"/>
      <c r="F346" s="536"/>
      <c r="G346" s="1094"/>
      <c r="H346" s="1192"/>
      <c r="I346" s="536"/>
      <c r="J346" s="901"/>
      <c r="K346" s="1140"/>
      <c r="L346" s="1122"/>
      <c r="M346" s="364"/>
      <c r="N346" s="3809"/>
      <c r="O346" s="325"/>
      <c r="P346" s="325"/>
      <c r="Q346" s="979"/>
      <c r="R346" s="325"/>
      <c r="S346" s="389"/>
      <c r="T346" s="1088"/>
      <c r="U346" s="1088"/>
      <c r="V346" s="1088"/>
      <c r="W346" s="1088"/>
      <c r="X346" s="4277"/>
      <c r="Y346" s="4277"/>
      <c r="Z346" s="4277"/>
    </row>
    <row r="347" spans="1:26" ht="15" customHeight="1" thickBot="1">
      <c r="A347" s="2213">
        <v>28066</v>
      </c>
      <c r="B347" s="478" t="s">
        <v>1935</v>
      </c>
      <c r="C347" s="1397" t="s">
        <v>4514</v>
      </c>
      <c r="D347" s="270">
        <v>40094</v>
      </c>
      <c r="E347" s="1009"/>
      <c r="F347" s="1440" t="s">
        <v>1531</v>
      </c>
      <c r="G347" s="1398">
        <v>110</v>
      </c>
      <c r="H347" s="1011"/>
      <c r="I347" s="397">
        <f>ROUND(H347*G347/G347,2)</f>
        <v>0</v>
      </c>
      <c r="J347" s="217" t="s">
        <v>39</v>
      </c>
      <c r="K347" s="279"/>
      <c r="L347" s="4014">
        <f>IF(OR(ISBLANK(K347),K347=0,H347=0,ISBLANK(H347)),,ROUND(K347+$L$5,2))</f>
        <v>0</v>
      </c>
      <c r="M347" s="2643">
        <f>ROUND(I347*L347,2)</f>
        <v>0</v>
      </c>
      <c r="N347" s="3807">
        <f>ROUND(L347/G347,4)</f>
        <v>0</v>
      </c>
      <c r="O347" s="4213">
        <v>40094</v>
      </c>
      <c r="P347" s="4213" t="s">
        <v>3281</v>
      </c>
      <c r="Q347" s="4212">
        <v>110</v>
      </c>
      <c r="R347" s="3160"/>
      <c r="S347" s="2548">
        <v>6.24</v>
      </c>
      <c r="T347" s="5250">
        <f>S347*R9</f>
        <v>4.3948320000000001</v>
      </c>
      <c r="U347" s="3446">
        <f>IF(ISBLANK(O347),,R347+T347)</f>
        <v>4.3948320000000001</v>
      </c>
      <c r="V347" s="2500" t="s">
        <v>2779</v>
      </c>
      <c r="W347" s="254" t="b">
        <f>IF(ISNUMBER(R347),IF(V347="Y",(K347-T347)))</f>
        <v>0</v>
      </c>
      <c r="X347" s="3977">
        <f>W347/Q347</f>
        <v>0</v>
      </c>
      <c r="Y347" s="254" t="b">
        <f>IF(V347="N",IF(ISNUMBER(R347),(R347+T347)/Q347))</f>
        <v>0</v>
      </c>
      <c r="Z347" s="3977">
        <f>U347/Q347</f>
        <v>3.9953018181818185E-2</v>
      </c>
    </row>
    <row r="348" spans="1:26" ht="15" customHeight="1">
      <c r="A348" s="275"/>
      <c r="B348" s="1212" t="s">
        <v>1936</v>
      </c>
      <c r="C348" s="5393"/>
      <c r="D348" s="5394"/>
      <c r="E348" s="5393"/>
      <c r="F348" s="5395"/>
      <c r="G348" s="5396"/>
      <c r="H348" s="5397"/>
      <c r="I348" s="5393"/>
      <c r="J348" s="5398"/>
      <c r="K348" s="5399"/>
      <c r="L348" s="5400"/>
      <c r="M348" s="5401"/>
      <c r="N348" s="3915"/>
      <c r="O348" s="3888"/>
      <c r="P348" s="3888"/>
      <c r="Q348" s="3888"/>
      <c r="R348" s="1402"/>
      <c r="S348" s="371" t="s">
        <v>65</v>
      </c>
      <c r="T348" s="327" t="s">
        <v>65</v>
      </c>
      <c r="U348" s="327"/>
      <c r="V348" s="327"/>
      <c r="W348" s="1079" t="s">
        <v>65</v>
      </c>
      <c r="X348" s="1079"/>
      <c r="Y348" s="1079" t="s">
        <v>65</v>
      </c>
      <c r="Z348" s="4207"/>
    </row>
    <row r="349" spans="1:26" ht="15" customHeight="1">
      <c r="A349" s="275"/>
      <c r="B349" s="1081" t="s">
        <v>1937</v>
      </c>
      <c r="C349" s="4495"/>
      <c r="D349" s="3011"/>
      <c r="E349" s="4081"/>
      <c r="F349" s="3938"/>
      <c r="G349" s="3939"/>
      <c r="H349" s="1435"/>
      <c r="I349" s="3938"/>
      <c r="J349" s="3770"/>
      <c r="K349" s="5390"/>
      <c r="L349" s="5391"/>
      <c r="M349" s="5392"/>
      <c r="N349" s="3915"/>
      <c r="O349" s="280"/>
      <c r="P349" s="280"/>
      <c r="Q349" s="280"/>
      <c r="R349" s="1402"/>
      <c r="S349" s="301"/>
      <c r="T349" s="327"/>
      <c r="U349" s="327"/>
      <c r="V349" s="327"/>
      <c r="W349" s="1079"/>
      <c r="X349" s="1079"/>
      <c r="Y349" s="1079"/>
      <c r="Z349" s="4207"/>
    </row>
    <row r="350" spans="1:26" ht="15" customHeight="1">
      <c r="A350" s="2157"/>
      <c r="B350" s="1439" t="s">
        <v>1938</v>
      </c>
      <c r="C350" s="1403" t="s">
        <v>65</v>
      </c>
      <c r="D350" s="1814"/>
      <c r="E350" s="500"/>
      <c r="F350" s="274"/>
      <c r="G350" s="1090"/>
      <c r="H350" s="940"/>
      <c r="I350" s="274"/>
      <c r="J350" s="217"/>
      <c r="K350" s="1404"/>
      <c r="L350" s="1405"/>
      <c r="M350" s="464"/>
      <c r="N350" s="3898"/>
      <c r="O350" s="946"/>
      <c r="P350" s="946"/>
      <c r="Q350" s="946"/>
      <c r="R350" s="1406"/>
      <c r="S350" s="371" t="s">
        <v>65</v>
      </c>
      <c r="T350" s="327" t="s">
        <v>65</v>
      </c>
      <c r="U350" s="327"/>
      <c r="V350" s="327"/>
      <c r="W350" s="1079" t="s">
        <v>65</v>
      </c>
      <c r="X350" s="1079"/>
      <c r="Y350" s="1079" t="s">
        <v>65</v>
      </c>
      <c r="Z350" s="4207"/>
    </row>
    <row r="351" spans="1:26" ht="15" customHeight="1" thickBot="1">
      <c r="A351" s="936"/>
      <c r="B351" s="1407" t="s">
        <v>119</v>
      </c>
      <c r="C351" s="1408" t="s">
        <v>65</v>
      </c>
      <c r="D351" s="1408"/>
      <c r="E351" s="1054"/>
      <c r="F351" s="536"/>
      <c r="G351" s="1094"/>
      <c r="H351" s="728"/>
      <c r="I351" s="536"/>
      <c r="J351" s="901"/>
      <c r="K351" s="1409"/>
      <c r="L351" s="1410"/>
      <c r="M351" s="738"/>
      <c r="N351" s="3899"/>
      <c r="O351" s="1856"/>
      <c r="P351" s="419"/>
      <c r="Q351" s="1088"/>
      <c r="R351" s="1411"/>
      <c r="S351" s="769" t="s">
        <v>65</v>
      </c>
      <c r="T351" s="770" t="s">
        <v>65</v>
      </c>
      <c r="U351" s="3546"/>
      <c r="V351" s="2546"/>
      <c r="W351" s="739" t="s">
        <v>65</v>
      </c>
      <c r="X351" s="739"/>
      <c r="Y351" s="739" t="s">
        <v>65</v>
      </c>
      <c r="Z351" s="9"/>
    </row>
    <row r="352" spans="1:26" ht="15" customHeight="1" thickBot="1">
      <c r="A352" s="2213">
        <v>28067</v>
      </c>
      <c r="B352" s="478" t="s">
        <v>3997</v>
      </c>
      <c r="C352" s="1397" t="s">
        <v>2036</v>
      </c>
      <c r="D352" s="270"/>
      <c r="E352" s="4614"/>
      <c r="F352" s="420" t="s">
        <v>3898</v>
      </c>
      <c r="G352" s="1398">
        <v>48</v>
      </c>
      <c r="H352" s="5348">
        <f>SUM(H353:H355)</f>
        <v>0</v>
      </c>
      <c r="I352" s="397">
        <f>ROUND(H352*G352/G352,2)</f>
        <v>0</v>
      </c>
      <c r="J352" s="217" t="s">
        <v>39</v>
      </c>
      <c r="K352" s="279">
        <v>28.89</v>
      </c>
      <c r="L352" s="534">
        <f>IF(OR(ISBLANK(K352),K352=0,H352=0,ISBLANK(H352)),,ROUND(K352+$L$5,2))</f>
        <v>0</v>
      </c>
      <c r="M352" s="973">
        <f>ROUND(I352*L352,2)</f>
        <v>0</v>
      </c>
      <c r="N352" s="3778">
        <f>ROUND(L352/G352,4)</f>
        <v>0</v>
      </c>
      <c r="O352" s="5369"/>
      <c r="P352" s="5369"/>
      <c r="Q352" s="5369"/>
      <c r="R352" s="5370"/>
      <c r="S352" s="5368"/>
      <c r="T352" s="5368"/>
      <c r="U352" s="5368"/>
      <c r="V352" s="5368"/>
      <c r="W352" s="5368"/>
      <c r="X352" s="5368"/>
      <c r="Y352" s="5368"/>
      <c r="Z352" s="2923"/>
    </row>
    <row r="353" spans="1:26" ht="15" customHeight="1" thickBot="1">
      <c r="A353" s="2857"/>
      <c r="B353" s="271" t="s">
        <v>3910</v>
      </c>
      <c r="C353" s="3399" t="s">
        <v>3906</v>
      </c>
      <c r="D353" s="3404" t="s">
        <v>3912</v>
      </c>
      <c r="E353" s="5371"/>
      <c r="F353" s="5362"/>
      <c r="G353" s="4169"/>
      <c r="H353" s="1011"/>
      <c r="I353" s="3399"/>
      <c r="J353" s="4349"/>
      <c r="K353" s="3984"/>
      <c r="L353" s="3527"/>
      <c r="M353" s="4171"/>
      <c r="N353" s="3915"/>
      <c r="O353" s="4172"/>
      <c r="P353" s="4172"/>
      <c r="Q353" s="4172"/>
      <c r="R353" s="5363"/>
      <c r="S353" s="3521"/>
      <c r="T353" s="3521"/>
      <c r="U353" s="3521"/>
      <c r="V353" s="3521"/>
      <c r="W353" s="3521"/>
      <c r="X353" s="3521"/>
      <c r="Y353" s="3521"/>
      <c r="Z353" s="3521"/>
    </row>
    <row r="354" spans="1:26" ht="15" customHeight="1" thickBot="1">
      <c r="A354" s="2857"/>
      <c r="B354" s="1542"/>
      <c r="C354" s="3399" t="s">
        <v>3907</v>
      </c>
      <c r="D354" s="3404" t="s">
        <v>3911</v>
      </c>
      <c r="E354" s="5371"/>
      <c r="F354" s="5362"/>
      <c r="G354" s="4169"/>
      <c r="H354" s="1011"/>
      <c r="I354" s="3399"/>
      <c r="J354" s="4349"/>
      <c r="K354" s="3984"/>
      <c r="L354" s="3527"/>
      <c r="M354" s="4171"/>
      <c r="N354" s="3915"/>
      <c r="O354" s="4172"/>
      <c r="P354" s="4172"/>
      <c r="Q354" s="4172"/>
      <c r="R354" s="5363"/>
      <c r="S354" s="3521"/>
      <c r="T354" s="3521"/>
      <c r="U354" s="3521"/>
      <c r="V354" s="3521"/>
      <c r="W354" s="3521"/>
      <c r="X354" s="3521"/>
      <c r="Y354" s="3521"/>
      <c r="Z354" s="3521"/>
    </row>
    <row r="355" spans="1:26" ht="15" customHeight="1" thickBot="1">
      <c r="A355" s="2161"/>
      <c r="B355" s="936" t="s">
        <v>3909</v>
      </c>
      <c r="C355" s="550" t="s">
        <v>3908</v>
      </c>
      <c r="D355" s="550" t="s">
        <v>3913</v>
      </c>
      <c r="E355" s="5387"/>
      <c r="F355" s="425"/>
      <c r="G355" s="1156"/>
      <c r="H355" s="1011"/>
      <c r="I355" s="425"/>
      <c r="J355" s="466"/>
      <c r="K355" s="955"/>
      <c r="L355" s="553"/>
      <c r="M355" s="554"/>
      <c r="N355" s="3899"/>
      <c r="O355" s="425"/>
      <c r="P355" s="425"/>
      <c r="Q355" s="970"/>
      <c r="R355" s="2599"/>
      <c r="S355" s="1083"/>
      <c r="T355" s="2599"/>
      <c r="U355" s="2599"/>
      <c r="V355" s="2599"/>
      <c r="W355" s="2599"/>
      <c r="X355" s="2878"/>
      <c r="Y355" s="2878"/>
      <c r="Z355" s="2878"/>
    </row>
    <row r="356" spans="1:26" ht="15" customHeight="1" thickBot="1">
      <c r="A356" s="2162">
        <v>28068</v>
      </c>
      <c r="B356" s="5364" t="s">
        <v>3914</v>
      </c>
      <c r="C356" s="2646" t="s">
        <v>2598</v>
      </c>
      <c r="D356" s="5403" t="s">
        <v>4065</v>
      </c>
      <c r="E356" s="5189"/>
      <c r="F356" s="4712" t="s">
        <v>3917</v>
      </c>
      <c r="G356" s="3939">
        <v>60</v>
      </c>
      <c r="H356" s="4752"/>
      <c r="I356" s="2437">
        <f>ROUND(H356*G356/G356,2)</f>
        <v>0</v>
      </c>
      <c r="J356" s="3770" t="s">
        <v>39</v>
      </c>
      <c r="K356" s="4071">
        <v>27.23</v>
      </c>
      <c r="L356" s="4014">
        <f>IF(OR(ISBLANK(K356),K356=0,H356=0,ISBLANK(H356)),,ROUND(K356+$L$5,2))</f>
        <v>0</v>
      </c>
      <c r="M356" s="2643">
        <f>ROUND(I356*L356,2)</f>
        <v>0</v>
      </c>
      <c r="N356" s="3807">
        <f>ROUND(L356/G356,4)</f>
        <v>0</v>
      </c>
      <c r="O356" s="1849"/>
      <c r="P356" s="3938"/>
      <c r="Q356" s="2999"/>
      <c r="R356" s="3124"/>
      <c r="S356" s="1448"/>
      <c r="T356" s="3124"/>
      <c r="U356" s="3124"/>
      <c r="V356" s="3124"/>
      <c r="W356" s="3124"/>
      <c r="X356" s="2877"/>
      <c r="Y356" s="2877"/>
      <c r="Z356" s="2877"/>
    </row>
    <row r="357" spans="1:26" ht="15" customHeight="1">
      <c r="A357" s="2017"/>
      <c r="B357" s="3404" t="s">
        <v>3915</v>
      </c>
      <c r="C357" s="3391"/>
      <c r="D357" s="3531"/>
      <c r="E357" s="3502"/>
      <c r="F357" s="697"/>
      <c r="G357" s="3515"/>
      <c r="H357" s="1340"/>
      <c r="I357" s="3378"/>
      <c r="J357" s="3404"/>
      <c r="K357" s="3606"/>
      <c r="L357" s="3408"/>
      <c r="M357" s="3409"/>
      <c r="N357" s="3810"/>
      <c r="O357" s="4910"/>
      <c r="P357" s="3938"/>
      <c r="Q357" s="5383"/>
      <c r="R357" s="5384"/>
      <c r="S357" s="5054"/>
      <c r="T357" s="5384"/>
      <c r="U357" s="5384"/>
      <c r="V357" s="5384"/>
      <c r="W357" s="5384"/>
      <c r="X357" s="5385"/>
      <c r="Y357" s="5385"/>
      <c r="Z357" s="5385"/>
    </row>
    <row r="358" spans="1:26" ht="15" customHeight="1">
      <c r="A358" s="2017"/>
      <c r="B358" s="3404" t="s">
        <v>3916</v>
      </c>
      <c r="C358" s="3391"/>
      <c r="D358" s="3531"/>
      <c r="E358" s="3502"/>
      <c r="F358" s="3378"/>
      <c r="G358" s="3515"/>
      <c r="H358" s="1340"/>
      <c r="I358" s="3378"/>
      <c r="J358" s="3404"/>
      <c r="K358" s="3606"/>
      <c r="L358" s="3408"/>
      <c r="M358" s="3409"/>
      <c r="N358" s="3810"/>
      <c r="O358" s="4910"/>
      <c r="P358" s="3938"/>
      <c r="Q358" s="5383"/>
      <c r="R358" s="5384"/>
      <c r="S358" s="5054"/>
      <c r="T358" s="5384"/>
      <c r="U358" s="5384"/>
      <c r="V358" s="5384"/>
      <c r="W358" s="5384"/>
      <c r="X358" s="5385"/>
      <c r="Y358" s="5385"/>
      <c r="Z358" s="5385"/>
    </row>
    <row r="359" spans="1:26" ht="15" customHeight="1" thickBot="1">
      <c r="A359" s="1598"/>
      <c r="B359" s="218" t="s">
        <v>3909</v>
      </c>
      <c r="C359" s="361"/>
      <c r="D359" s="361"/>
      <c r="E359" s="5388"/>
      <c r="F359" s="361"/>
      <c r="G359" s="1102"/>
      <c r="H359" s="5389"/>
      <c r="I359" s="536"/>
      <c r="J359" s="901"/>
      <c r="K359" s="1140"/>
      <c r="L359" s="1122"/>
      <c r="M359" s="364"/>
      <c r="N359" s="3809"/>
      <c r="O359" s="536"/>
      <c r="P359" s="425"/>
      <c r="Q359" s="979"/>
      <c r="R359" s="1088"/>
      <c r="S359" s="389"/>
      <c r="T359" s="1088"/>
      <c r="U359" s="1088"/>
      <c r="V359" s="1088"/>
      <c r="W359" s="1088"/>
      <c r="X359" s="4277"/>
      <c r="Y359" s="4277"/>
      <c r="Z359" s="4277"/>
    </row>
    <row r="360" spans="1:26" ht="15" customHeight="1" thickBot="1">
      <c r="A360" s="2162">
        <v>28069</v>
      </c>
      <c r="B360" s="5364" t="s">
        <v>3918</v>
      </c>
      <c r="C360" s="1218" t="s">
        <v>3904</v>
      </c>
      <c r="D360" s="2259">
        <v>25328</v>
      </c>
      <c r="E360" s="1247"/>
      <c r="F360" s="421" t="s">
        <v>3905</v>
      </c>
      <c r="G360" s="1209">
        <v>150</v>
      </c>
      <c r="H360" s="1011">
        <v>150</v>
      </c>
      <c r="I360" s="421">
        <f>ROUND(H347*G347/G360,2)</f>
        <v>0</v>
      </c>
      <c r="J360" s="401" t="s">
        <v>39</v>
      </c>
      <c r="K360" s="1928">
        <v>63.6</v>
      </c>
      <c r="L360" s="537">
        <f>IF(OR(ISBLANK(K360),K360=0,H347=0,ISBLANK(H347)),,ROUND(K360+$L$5,2))</f>
        <v>0</v>
      </c>
      <c r="M360" s="538">
        <f>ROUND(I360*L360,2)</f>
        <v>0</v>
      </c>
      <c r="N360" s="3778">
        <f>ROUND(L360/G360,4)</f>
        <v>0</v>
      </c>
      <c r="O360" s="1849"/>
      <c r="P360" s="3938"/>
      <c r="Q360" s="2999"/>
      <c r="R360" s="3124"/>
      <c r="S360" s="1448"/>
      <c r="T360" s="3124"/>
      <c r="U360" s="3124"/>
      <c r="V360" s="3124"/>
      <c r="W360" s="3124"/>
      <c r="X360" s="2877"/>
      <c r="Y360" s="2877"/>
      <c r="Z360" s="2877"/>
    </row>
    <row r="361" spans="1:26" ht="15" customHeight="1">
      <c r="A361" s="2017"/>
      <c r="B361" s="3404" t="s">
        <v>3920</v>
      </c>
      <c r="C361" s="5053"/>
      <c r="D361" s="5053"/>
      <c r="E361" s="5386"/>
      <c r="F361" s="5053"/>
      <c r="G361" s="5239"/>
      <c r="H361" s="2849"/>
      <c r="I361" s="4910"/>
      <c r="J361" s="4909"/>
      <c r="K361" s="5381"/>
      <c r="L361" s="5057"/>
      <c r="M361" s="5382"/>
      <c r="N361" s="3810"/>
      <c r="O361" s="4910"/>
      <c r="P361" s="3938"/>
      <c r="Q361" s="5383"/>
      <c r="R361" s="5384"/>
      <c r="S361" s="5054"/>
      <c r="T361" s="5384"/>
      <c r="U361" s="5384"/>
      <c r="V361" s="5384"/>
      <c r="W361" s="5384"/>
      <c r="X361" s="5385"/>
      <c r="Y361" s="5385"/>
      <c r="Z361" s="5385"/>
    </row>
    <row r="362" spans="1:26" ht="15" customHeight="1">
      <c r="A362" s="2017"/>
      <c r="B362" s="3404" t="s">
        <v>3919</v>
      </c>
      <c r="C362" s="5053"/>
      <c r="D362" s="5053"/>
      <c r="E362" s="5386"/>
      <c r="F362" s="5053"/>
      <c r="G362" s="5239"/>
      <c r="H362" s="2849"/>
      <c r="I362" s="4910"/>
      <c r="J362" s="4909"/>
      <c r="K362" s="5381"/>
      <c r="L362" s="5057"/>
      <c r="M362" s="5382"/>
      <c r="N362" s="3810"/>
      <c r="O362" s="4910"/>
      <c r="P362" s="3938"/>
      <c r="Q362" s="5383"/>
      <c r="R362" s="5384"/>
      <c r="S362" s="5054"/>
      <c r="T362" s="5384"/>
      <c r="U362" s="5384"/>
      <c r="V362" s="5384"/>
      <c r="W362" s="5384"/>
      <c r="X362" s="5385"/>
      <c r="Y362" s="5385"/>
      <c r="Z362" s="5385"/>
    </row>
    <row r="363" spans="1:26" ht="15" customHeight="1" thickBot="1">
      <c r="A363" s="1598"/>
      <c r="B363" s="218" t="s">
        <v>1507</v>
      </c>
      <c r="C363" s="361"/>
      <c r="D363" s="361"/>
      <c r="E363" s="5388"/>
      <c r="F363" s="361"/>
      <c r="G363" s="1102"/>
      <c r="H363" s="5389"/>
      <c r="I363" s="536"/>
      <c r="J363" s="901"/>
      <c r="K363" s="1140"/>
      <c r="L363" s="1122"/>
      <c r="M363" s="364"/>
      <c r="N363" s="3809"/>
      <c r="O363" s="536"/>
      <c r="P363" s="425"/>
      <c r="Q363" s="979"/>
      <c r="R363" s="1088"/>
      <c r="S363" s="389"/>
      <c r="T363" s="1088"/>
      <c r="U363" s="1088"/>
      <c r="V363" s="1088"/>
      <c r="W363" s="1088"/>
      <c r="X363" s="4277"/>
      <c r="Y363" s="4277"/>
      <c r="Z363" s="4277"/>
    </row>
    <row r="364" spans="1:26" ht="15" customHeight="1" thickBot="1">
      <c r="A364" s="2162">
        <v>28070</v>
      </c>
      <c r="B364" s="5364" t="s">
        <v>3921</v>
      </c>
      <c r="C364" s="2646" t="s">
        <v>2598</v>
      </c>
      <c r="D364" s="5402" t="s">
        <v>3922</v>
      </c>
      <c r="E364" s="5189"/>
      <c r="F364" s="4712" t="s">
        <v>3923</v>
      </c>
      <c r="G364" s="3939">
        <v>48</v>
      </c>
      <c r="H364" s="4752"/>
      <c r="I364" s="2437">
        <f>ROUND(H364*G364/G364,2)</f>
        <v>0</v>
      </c>
      <c r="J364" s="3770" t="s">
        <v>39</v>
      </c>
      <c r="K364" s="4071">
        <v>26.8</v>
      </c>
      <c r="L364" s="4014">
        <f>IF(OR(ISBLANK(K364),K364=0,H364=0,ISBLANK(H364)),,ROUND(K364+$L$5,2))</f>
        <v>0</v>
      </c>
      <c r="M364" s="2643">
        <f>ROUND(I364*L364,2)</f>
        <v>0</v>
      </c>
      <c r="N364" s="3807">
        <f>ROUND(L364/G364,4)</f>
        <v>0</v>
      </c>
      <c r="O364" s="1849"/>
      <c r="P364" s="3938"/>
      <c r="Q364" s="2999"/>
      <c r="R364" s="3124"/>
      <c r="S364" s="1448"/>
      <c r="T364" s="3124"/>
      <c r="U364" s="3124"/>
      <c r="V364" s="3124"/>
      <c r="W364" s="3124"/>
      <c r="X364" s="2877"/>
      <c r="Y364" s="2877"/>
      <c r="Z364" s="2877"/>
    </row>
    <row r="365" spans="1:26" ht="15" customHeight="1">
      <c r="A365" s="2017"/>
      <c r="B365" s="3404" t="s">
        <v>3915</v>
      </c>
      <c r="C365" s="3391"/>
      <c r="D365" s="3531"/>
      <c r="E365" s="3502"/>
      <c r="F365" s="697"/>
      <c r="G365" s="3515"/>
      <c r="H365" s="1340"/>
      <c r="I365" s="3378"/>
      <c r="J365" s="3404"/>
      <c r="K365" s="3606"/>
      <c r="L365" s="3408"/>
      <c r="M365" s="3409"/>
      <c r="N365" s="3810"/>
      <c r="O365" s="4910"/>
      <c r="P365" s="3938"/>
      <c r="Q365" s="5383"/>
      <c r="R365" s="5384"/>
      <c r="S365" s="5054"/>
      <c r="T365" s="5384"/>
      <c r="U365" s="5384"/>
      <c r="V365" s="5384"/>
      <c r="W365" s="5384"/>
      <c r="X365" s="5385"/>
      <c r="Y365" s="5385"/>
      <c r="Z365" s="5385"/>
    </row>
    <row r="366" spans="1:26" ht="15" customHeight="1">
      <c r="A366" s="2017"/>
      <c r="B366" s="3404" t="s">
        <v>3924</v>
      </c>
      <c r="C366" s="3391"/>
      <c r="D366" s="3531"/>
      <c r="E366" s="3502"/>
      <c r="F366" s="3378"/>
      <c r="G366" s="3515"/>
      <c r="H366" s="1340"/>
      <c r="I366" s="3378"/>
      <c r="J366" s="3404"/>
      <c r="K366" s="3606"/>
      <c r="L366" s="3408"/>
      <c r="M366" s="3409"/>
      <c r="N366" s="3810"/>
      <c r="O366" s="4910"/>
      <c r="P366" s="3938"/>
      <c r="Q366" s="5383"/>
      <c r="R366" s="5384"/>
      <c r="S366" s="5054"/>
      <c r="T366" s="5384"/>
      <c r="U366" s="5384"/>
      <c r="V366" s="5384"/>
      <c r="W366" s="5384"/>
      <c r="X366" s="5385"/>
      <c r="Y366" s="5385"/>
      <c r="Z366" s="5385"/>
    </row>
    <row r="367" spans="1:26" ht="15" customHeight="1" thickBot="1">
      <c r="A367" s="1598"/>
      <c r="B367" s="218" t="s">
        <v>3909</v>
      </c>
      <c r="C367" s="361"/>
      <c r="D367" s="361"/>
      <c r="E367" s="5388"/>
      <c r="F367" s="361"/>
      <c r="G367" s="1102"/>
      <c r="H367" s="5389"/>
      <c r="I367" s="536"/>
      <c r="J367" s="901"/>
      <c r="K367" s="1140"/>
      <c r="L367" s="1122"/>
      <c r="M367" s="364"/>
      <c r="N367" s="3809"/>
      <c r="O367" s="536"/>
      <c r="P367" s="425"/>
      <c r="Q367" s="979"/>
      <c r="R367" s="1088"/>
      <c r="S367" s="389"/>
      <c r="T367" s="1088"/>
      <c r="U367" s="1088"/>
      <c r="V367" s="1088"/>
      <c r="W367" s="1088"/>
      <c r="X367" s="4277"/>
      <c r="Y367" s="4277"/>
      <c r="Z367" s="4277"/>
    </row>
    <row r="368" spans="1:26" ht="15" customHeight="1" thickBot="1">
      <c r="A368" s="2162">
        <v>28071</v>
      </c>
      <c r="B368" s="5364" t="s">
        <v>3934</v>
      </c>
      <c r="C368" s="5053" t="s">
        <v>3929</v>
      </c>
      <c r="D368" s="5053" t="s">
        <v>3930</v>
      </c>
      <c r="E368" s="5189"/>
      <c r="F368" s="4712" t="s">
        <v>3931</v>
      </c>
      <c r="G368" s="3939">
        <v>135</v>
      </c>
      <c r="H368" s="4752"/>
      <c r="I368" s="2437">
        <f>ROUND(H368*G368/G368,2)</f>
        <v>0</v>
      </c>
      <c r="J368" s="3770" t="s">
        <v>39</v>
      </c>
      <c r="K368" s="4071">
        <v>55.42</v>
      </c>
      <c r="L368" s="4014">
        <f>IF(OR(ISBLANK(K368),K368=0,H368=0,ISBLANK(H368)),,ROUND(K368+$L$5,2))</f>
        <v>0</v>
      </c>
      <c r="M368" s="2643">
        <f>ROUND(I368*L368,2)</f>
        <v>0</v>
      </c>
      <c r="N368" s="3807">
        <f>ROUND(L368/G368,4)</f>
        <v>0</v>
      </c>
      <c r="O368" s="4910"/>
      <c r="P368" s="3938"/>
      <c r="Q368" s="5383"/>
      <c r="R368" s="5384"/>
      <c r="S368" s="5054"/>
      <c r="T368" s="5384"/>
      <c r="U368" s="5384"/>
      <c r="V368" s="5384"/>
      <c r="W368" s="5384"/>
      <c r="X368" s="5385"/>
      <c r="Y368" s="5385"/>
      <c r="Z368" s="5385"/>
    </row>
    <row r="369" spans="1:26" ht="15" customHeight="1">
      <c r="A369" s="2017"/>
      <c r="B369" s="5405" t="s">
        <v>3926</v>
      </c>
      <c r="C369" s="5053"/>
      <c r="D369" s="5053"/>
      <c r="E369" s="5386"/>
      <c r="F369" s="5053"/>
      <c r="G369" s="5239"/>
      <c r="H369" s="2849"/>
      <c r="I369" s="4910"/>
      <c r="J369" s="4909"/>
      <c r="K369" s="5381"/>
      <c r="L369" s="5057"/>
      <c r="M369" s="5382"/>
      <c r="N369" s="3810"/>
      <c r="O369" s="4910"/>
      <c r="P369" s="3938"/>
      <c r="Q369" s="5383"/>
      <c r="R369" s="5384"/>
      <c r="S369" s="5054"/>
      <c r="T369" s="5384"/>
      <c r="U369" s="5384"/>
      <c r="V369" s="5384"/>
      <c r="W369" s="5384"/>
      <c r="X369" s="5385"/>
      <c r="Y369" s="5385"/>
      <c r="Z369" s="5385"/>
    </row>
    <row r="370" spans="1:26" ht="15" customHeight="1">
      <c r="A370" s="2017"/>
      <c r="B370" s="1334" t="s">
        <v>3927</v>
      </c>
      <c r="C370" s="791"/>
      <c r="D370" s="791"/>
      <c r="E370" s="2260"/>
      <c r="F370" s="1257"/>
      <c r="G370" s="1258"/>
      <c r="H370" s="1340"/>
      <c r="I370" s="1257"/>
      <c r="J370" s="1334"/>
      <c r="K370" s="4754"/>
      <c r="L370" s="2262"/>
      <c r="M370" s="794"/>
      <c r="N370" s="3810"/>
      <c r="O370" s="1257"/>
      <c r="P370" s="3938"/>
      <c r="Q370" s="3003"/>
      <c r="R370" s="3682"/>
      <c r="S370" s="2260"/>
      <c r="T370" s="3682"/>
      <c r="U370" s="3682"/>
      <c r="V370" s="3682"/>
      <c r="W370" s="3682"/>
      <c r="X370" s="4276"/>
      <c r="Y370" s="4276"/>
      <c r="Z370" s="4276"/>
    </row>
    <row r="371" spans="1:26" ht="15" customHeight="1">
      <c r="A371" s="2017"/>
      <c r="B371" s="5406" t="s">
        <v>3928</v>
      </c>
      <c r="C371" s="791"/>
      <c r="D371" s="791"/>
      <c r="E371" s="2260"/>
      <c r="F371" s="1257"/>
      <c r="G371" s="1258"/>
      <c r="H371" s="1340"/>
      <c r="I371" s="1257"/>
      <c r="J371" s="1334"/>
      <c r="K371" s="4754"/>
      <c r="L371" s="2262"/>
      <c r="M371" s="794"/>
      <c r="N371" s="3810"/>
      <c r="O371" s="1257"/>
      <c r="P371" s="3938"/>
      <c r="Q371" s="3003"/>
      <c r="R371" s="3682"/>
      <c r="S371" s="2260"/>
      <c r="T371" s="3682"/>
      <c r="U371" s="3682"/>
      <c r="V371" s="3682"/>
      <c r="W371" s="3682"/>
      <c r="X371" s="4276"/>
      <c r="Y371" s="4276"/>
      <c r="Z371" s="4276"/>
    </row>
    <row r="372" spans="1:26" ht="15" customHeight="1">
      <c r="A372" s="2017"/>
      <c r="B372" s="5406" t="s">
        <v>3933</v>
      </c>
      <c r="C372" s="791"/>
      <c r="D372" s="791"/>
      <c r="E372" s="2260"/>
      <c r="F372" s="1257"/>
      <c r="G372" s="1258"/>
      <c r="H372" s="1340"/>
      <c r="I372" s="1257"/>
      <c r="J372" s="1334"/>
      <c r="K372" s="4754"/>
      <c r="L372" s="2262"/>
      <c r="M372" s="794"/>
      <c r="N372" s="3810"/>
      <c r="O372" s="1257"/>
      <c r="P372" s="3938"/>
      <c r="Q372" s="3003"/>
      <c r="R372" s="3682"/>
      <c r="S372" s="2260"/>
      <c r="T372" s="3682"/>
      <c r="U372" s="3682"/>
      <c r="V372" s="3682"/>
      <c r="W372" s="3682"/>
      <c r="X372" s="4276"/>
      <c r="Y372" s="4276"/>
      <c r="Z372" s="4276"/>
    </row>
    <row r="373" spans="1:26" ht="15" customHeight="1" thickBot="1">
      <c r="A373" s="1598"/>
      <c r="B373" s="5407" t="s">
        <v>3932</v>
      </c>
      <c r="C373" s="361"/>
      <c r="D373" s="361"/>
      <c r="E373" s="389"/>
      <c r="F373" s="536"/>
      <c r="G373" s="1094"/>
      <c r="H373" s="1192"/>
      <c r="I373" s="536"/>
      <c r="J373" s="901"/>
      <c r="K373" s="1140"/>
      <c r="L373" s="1122"/>
      <c r="M373" s="364"/>
      <c r="N373" s="3809"/>
      <c r="O373" s="536"/>
      <c r="P373" s="425"/>
      <c r="Q373" s="979"/>
      <c r="R373" s="1088"/>
      <c r="S373" s="389"/>
      <c r="T373" s="1088"/>
      <c r="U373" s="1088"/>
      <c r="V373" s="1088"/>
      <c r="W373" s="1088"/>
      <c r="X373" s="4277"/>
      <c r="Y373" s="4277"/>
      <c r="Z373" s="4277"/>
    </row>
    <row r="374" spans="1:26" ht="15" customHeight="1" thickBot="1">
      <c r="A374" s="2162">
        <v>28072</v>
      </c>
      <c r="B374" s="5364" t="s">
        <v>3937</v>
      </c>
      <c r="C374" s="5053" t="s">
        <v>3929</v>
      </c>
      <c r="D374" s="5053" t="s">
        <v>3938</v>
      </c>
      <c r="E374" s="5189"/>
      <c r="F374" s="4712" t="s">
        <v>3939</v>
      </c>
      <c r="G374" s="3939">
        <v>175</v>
      </c>
      <c r="H374" s="4752"/>
      <c r="I374" s="2437">
        <f>ROUND(H374*G374/G374,2)</f>
        <v>0</v>
      </c>
      <c r="J374" s="3770" t="s">
        <v>39</v>
      </c>
      <c r="K374" s="4071">
        <v>49.45</v>
      </c>
      <c r="L374" s="4014">
        <f>IF(OR(ISBLANK(K374),K374=0,H374=0,ISBLANK(H374)),,ROUND(K374+$L$5,2))</f>
        <v>0</v>
      </c>
      <c r="M374" s="2643">
        <f>ROUND(I374*L374,2)</f>
        <v>0</v>
      </c>
      <c r="N374" s="3807">
        <f>ROUND(L374/G374,4)</f>
        <v>0</v>
      </c>
      <c r="O374" s="1849"/>
      <c r="P374" s="273"/>
      <c r="Q374" s="2999"/>
      <c r="R374" s="3124"/>
      <c r="S374" s="1448"/>
      <c r="T374" s="3124"/>
      <c r="U374" s="3124"/>
      <c r="V374" s="3124"/>
      <c r="W374" s="3124"/>
      <c r="X374" s="2877"/>
      <c r="Y374" s="2877"/>
      <c r="Z374" s="2877"/>
    </row>
    <row r="375" spans="1:26" ht="15" customHeight="1">
      <c r="A375" s="2017"/>
      <c r="B375" s="5405" t="s">
        <v>3926</v>
      </c>
      <c r="C375" s="5053"/>
      <c r="D375" s="5053"/>
      <c r="E375" s="5386"/>
      <c r="F375" s="5053"/>
      <c r="G375" s="5239"/>
      <c r="H375" s="2849"/>
      <c r="I375" s="4910"/>
      <c r="J375" s="4909"/>
      <c r="K375" s="5381"/>
      <c r="L375" s="5057"/>
      <c r="M375" s="5382"/>
      <c r="N375" s="3810"/>
      <c r="O375" s="1257"/>
      <c r="P375" s="3938"/>
      <c r="Q375" s="3003"/>
      <c r="R375" s="3682"/>
      <c r="S375" s="2260"/>
      <c r="T375" s="3682"/>
      <c r="U375" s="3682"/>
      <c r="V375" s="3682"/>
      <c r="W375" s="3682"/>
      <c r="X375" s="4276"/>
      <c r="Y375" s="4276"/>
      <c r="Z375" s="4276"/>
    </row>
    <row r="376" spans="1:26" ht="15" customHeight="1">
      <c r="A376" s="2017"/>
      <c r="B376" s="1334" t="s">
        <v>3935</v>
      </c>
      <c r="C376" s="791"/>
      <c r="D376" s="791"/>
      <c r="E376" s="2260"/>
      <c r="F376" s="1257"/>
      <c r="G376" s="1258"/>
      <c r="H376" s="1340"/>
      <c r="I376" s="1257"/>
      <c r="J376" s="1334"/>
      <c r="K376" s="4754"/>
      <c r="L376" s="2262"/>
      <c r="M376" s="794"/>
      <c r="N376" s="3810"/>
      <c r="O376" s="1257"/>
      <c r="P376" s="3938"/>
      <c r="Q376" s="3003"/>
      <c r="R376" s="3682"/>
      <c r="S376" s="2260"/>
      <c r="T376" s="3682"/>
      <c r="U376" s="3682"/>
      <c r="V376" s="3682"/>
      <c r="W376" s="3682"/>
      <c r="X376" s="4276"/>
      <c r="Y376" s="4276"/>
      <c r="Z376" s="4276"/>
    </row>
    <row r="377" spans="1:26" ht="15" customHeight="1">
      <c r="A377" s="2017"/>
      <c r="B377" s="5406" t="s">
        <v>3936</v>
      </c>
      <c r="C377" s="791"/>
      <c r="D377" s="791"/>
      <c r="E377" s="2260"/>
      <c r="F377" s="1257"/>
      <c r="G377" s="1258"/>
      <c r="H377" s="1340"/>
      <c r="I377" s="1257"/>
      <c r="J377" s="1334"/>
      <c r="K377" s="4754"/>
      <c r="L377" s="2262"/>
      <c r="M377" s="794"/>
      <c r="N377" s="3810"/>
      <c r="O377" s="1257"/>
      <c r="P377" s="3938"/>
      <c r="Q377" s="3003"/>
      <c r="R377" s="3682"/>
      <c r="S377" s="2260"/>
      <c r="T377" s="3682"/>
      <c r="U377" s="3682"/>
      <c r="V377" s="3682"/>
      <c r="W377" s="3682"/>
      <c r="X377" s="4276"/>
      <c r="Y377" s="4276"/>
      <c r="Z377" s="4276"/>
    </row>
    <row r="378" spans="1:26" ht="15" customHeight="1">
      <c r="A378" s="2017"/>
      <c r="B378" s="5406" t="s">
        <v>3933</v>
      </c>
      <c r="C378" s="791"/>
      <c r="D378" s="791"/>
      <c r="E378" s="2260"/>
      <c r="F378" s="1257"/>
      <c r="G378" s="1258"/>
      <c r="H378" s="1340"/>
      <c r="I378" s="1257"/>
      <c r="J378" s="1334"/>
      <c r="K378" s="4754"/>
      <c r="L378" s="2262"/>
      <c r="M378" s="794"/>
      <c r="N378" s="3810"/>
      <c r="O378" s="1257"/>
      <c r="P378" s="3938"/>
      <c r="Q378" s="3003"/>
      <c r="R378" s="3682"/>
      <c r="S378" s="2260"/>
      <c r="T378" s="3682"/>
      <c r="U378" s="3682"/>
      <c r="V378" s="3682"/>
      <c r="W378" s="3682"/>
      <c r="X378" s="4276"/>
      <c r="Y378" s="4276"/>
      <c r="Z378" s="4276"/>
    </row>
    <row r="379" spans="1:26" ht="15" customHeight="1" thickBot="1">
      <c r="A379" s="1598"/>
      <c r="B379" s="5407" t="s">
        <v>3932</v>
      </c>
      <c r="C379" s="361"/>
      <c r="D379" s="361"/>
      <c r="E379" s="389"/>
      <c r="F379" s="536"/>
      <c r="G379" s="1094"/>
      <c r="H379" s="1192"/>
      <c r="I379" s="536"/>
      <c r="J379" s="901"/>
      <c r="K379" s="1140"/>
      <c r="L379" s="1122"/>
      <c r="M379" s="364"/>
      <c r="N379" s="3809"/>
      <c r="O379" s="2482"/>
      <c r="P379" s="536"/>
      <c r="Q379" s="979"/>
      <c r="R379" s="1088"/>
      <c r="S379" s="389"/>
      <c r="T379" s="1088"/>
      <c r="U379" s="1088"/>
      <c r="V379" s="1088"/>
      <c r="W379" s="1088"/>
      <c r="X379" s="4277"/>
      <c r="Y379" s="4277"/>
      <c r="Z379" s="4277"/>
    </row>
    <row r="380" spans="1:26" ht="15" customHeight="1" thickBot="1">
      <c r="A380" s="2162">
        <v>28073</v>
      </c>
      <c r="B380" s="5364" t="s">
        <v>3940</v>
      </c>
      <c r="C380" s="5053" t="s">
        <v>3929</v>
      </c>
      <c r="D380" s="5053" t="s">
        <v>3941</v>
      </c>
      <c r="E380" s="5189"/>
      <c r="F380" s="4712" t="s">
        <v>3942</v>
      </c>
      <c r="G380" s="3939">
        <v>160</v>
      </c>
      <c r="H380" s="4752"/>
      <c r="I380" s="2437">
        <f>ROUND(H380*G380/G380,2)</f>
        <v>0</v>
      </c>
      <c r="J380" s="3770" t="s">
        <v>39</v>
      </c>
      <c r="K380" s="4071">
        <v>57.57</v>
      </c>
      <c r="L380" s="4014">
        <f>IF(OR(ISBLANK(K380),K380=0,H380=0,ISBLANK(H380)),,ROUND(K380+$L$5,2))</f>
        <v>0</v>
      </c>
      <c r="M380" s="2643">
        <f>ROUND(I380*L380,2)</f>
        <v>0</v>
      </c>
      <c r="N380" s="3807">
        <f>ROUND(L380/G380,4)</f>
        <v>0</v>
      </c>
      <c r="O380" s="1849"/>
      <c r="P380" s="273"/>
      <c r="Q380" s="2999"/>
      <c r="R380" s="3124"/>
      <c r="S380" s="1448"/>
      <c r="T380" s="3124"/>
      <c r="U380" s="3124"/>
      <c r="V380" s="3124"/>
      <c r="W380" s="3124"/>
      <c r="X380" s="2877"/>
      <c r="Y380" s="2877"/>
      <c r="Z380" s="2877"/>
    </row>
    <row r="381" spans="1:26" ht="15" customHeight="1">
      <c r="A381" s="2017"/>
      <c r="B381" s="5405" t="s">
        <v>3926</v>
      </c>
      <c r="C381" s="5053"/>
      <c r="D381" s="5053"/>
      <c r="E381" s="5386"/>
      <c r="F381" s="5053"/>
      <c r="G381" s="5239"/>
      <c r="H381" s="2849"/>
      <c r="I381" s="4910"/>
      <c r="J381" s="4909"/>
      <c r="K381" s="5381"/>
      <c r="L381" s="5057"/>
      <c r="M381" s="5382"/>
      <c r="N381" s="3810"/>
      <c r="O381" s="1257"/>
      <c r="P381" s="3938"/>
      <c r="Q381" s="3003"/>
      <c r="R381" s="3682"/>
      <c r="S381" s="2260"/>
      <c r="T381" s="3682"/>
      <c r="U381" s="3682"/>
      <c r="V381" s="3682"/>
      <c r="W381" s="3682"/>
      <c r="X381" s="4276"/>
      <c r="Y381" s="4276"/>
      <c r="Z381" s="4276"/>
    </row>
    <row r="382" spans="1:26" ht="15" customHeight="1">
      <c r="A382" s="2017"/>
      <c r="B382" s="1334" t="s">
        <v>3935</v>
      </c>
      <c r="C382" s="791"/>
      <c r="D382" s="791"/>
      <c r="E382" s="2260"/>
      <c r="F382" s="1257"/>
      <c r="G382" s="1258"/>
      <c r="H382" s="1340"/>
      <c r="I382" s="1257"/>
      <c r="J382" s="1334"/>
      <c r="K382" s="4754"/>
      <c r="L382" s="2262"/>
      <c r="M382" s="794"/>
      <c r="N382" s="3810"/>
      <c r="O382" s="1257"/>
      <c r="P382" s="3938"/>
      <c r="Q382" s="3003"/>
      <c r="R382" s="3682"/>
      <c r="S382" s="2260"/>
      <c r="T382" s="3682"/>
      <c r="U382" s="3682"/>
      <c r="V382" s="3682"/>
      <c r="W382" s="3682"/>
      <c r="X382" s="4276"/>
      <c r="Y382" s="4276"/>
      <c r="Z382" s="4276"/>
    </row>
    <row r="383" spans="1:26" ht="15" customHeight="1">
      <c r="A383" s="2017"/>
      <c r="B383" s="5406" t="s">
        <v>3936</v>
      </c>
      <c r="C383" s="791"/>
      <c r="D383" s="791"/>
      <c r="E383" s="2260"/>
      <c r="F383" s="1257"/>
      <c r="G383" s="1258"/>
      <c r="H383" s="1340"/>
      <c r="I383" s="1257"/>
      <c r="J383" s="1334"/>
      <c r="K383" s="4754"/>
      <c r="L383" s="2262"/>
      <c r="M383" s="794"/>
      <c r="N383" s="3810"/>
      <c r="O383" s="1257"/>
      <c r="P383" s="3938"/>
      <c r="Q383" s="3003"/>
      <c r="R383" s="3682"/>
      <c r="S383" s="2260"/>
      <c r="T383" s="3682"/>
      <c r="U383" s="3682"/>
      <c r="V383" s="3682"/>
      <c r="W383" s="3682"/>
      <c r="X383" s="4276"/>
      <c r="Y383" s="4276"/>
      <c r="Z383" s="4276"/>
    </row>
    <row r="384" spans="1:26" ht="15" customHeight="1">
      <c r="A384" s="2017"/>
      <c r="B384" s="5406" t="s">
        <v>3933</v>
      </c>
      <c r="C384" s="791"/>
      <c r="D384" s="791"/>
      <c r="E384" s="2260"/>
      <c r="F384" s="1257"/>
      <c r="G384" s="1258"/>
      <c r="H384" s="1340"/>
      <c r="I384" s="1257"/>
      <c r="J384" s="1334"/>
      <c r="K384" s="4754"/>
      <c r="L384" s="2262"/>
      <c r="M384" s="794"/>
      <c r="N384" s="3810"/>
      <c r="O384" s="1257"/>
      <c r="P384" s="3938"/>
      <c r="Q384" s="3003"/>
      <c r="R384" s="3682"/>
      <c r="S384" s="2260"/>
      <c r="T384" s="3682"/>
      <c r="U384" s="3682"/>
      <c r="V384" s="3682"/>
      <c r="W384" s="3682"/>
      <c r="X384" s="4276"/>
      <c r="Y384" s="4276"/>
      <c r="Z384" s="4276"/>
    </row>
    <row r="385" spans="1:26" ht="15" customHeight="1" thickBot="1">
      <c r="A385" s="1598"/>
      <c r="B385" s="5407" t="s">
        <v>3932</v>
      </c>
      <c r="C385" s="361"/>
      <c r="D385" s="361"/>
      <c r="E385" s="389"/>
      <c r="F385" s="536"/>
      <c r="G385" s="1094"/>
      <c r="H385" s="1192"/>
      <c r="I385" s="536"/>
      <c r="J385" s="901"/>
      <c r="K385" s="1140"/>
      <c r="L385" s="1122"/>
      <c r="M385" s="364"/>
      <c r="N385" s="3809"/>
      <c r="O385" s="2482"/>
      <c r="P385" s="536"/>
      <c r="Q385" s="979"/>
      <c r="R385" s="1088"/>
      <c r="S385" s="389"/>
      <c r="T385" s="1088"/>
      <c r="U385" s="1088"/>
      <c r="V385" s="1088"/>
      <c r="W385" s="1088"/>
      <c r="X385" s="4277"/>
      <c r="Y385" s="4277"/>
      <c r="Z385" s="4277"/>
    </row>
    <row r="386" spans="1:26" ht="15" customHeight="1" thickBot="1">
      <c r="A386" s="2226">
        <v>28074</v>
      </c>
      <c r="B386" s="478" t="s">
        <v>3966</v>
      </c>
      <c r="C386" s="791" t="s">
        <v>3965</v>
      </c>
      <c r="D386" s="5416">
        <v>855322003235</v>
      </c>
      <c r="E386" s="5189"/>
      <c r="F386" s="4712" t="s">
        <v>3967</v>
      </c>
      <c r="G386" s="3939">
        <v>300</v>
      </c>
      <c r="H386" s="4752"/>
      <c r="I386" s="2437">
        <f>ROUND(H386*G386/G386,2)</f>
        <v>0</v>
      </c>
      <c r="J386" s="3770" t="s">
        <v>39</v>
      </c>
      <c r="K386" s="4071">
        <v>36.950000000000003</v>
      </c>
      <c r="L386" s="4014">
        <f>IF(OR(ISBLANK(K386),K386=0,H386=0,ISBLANK(H386)),,ROUND(K386+$L$5,2))</f>
        <v>0</v>
      </c>
      <c r="M386" s="2643">
        <f>ROUND(I386*L386,2)</f>
        <v>0</v>
      </c>
      <c r="N386" s="3807">
        <f>ROUND(L386/G386,4)</f>
        <v>0</v>
      </c>
      <c r="O386" s="1849"/>
      <c r="P386" s="3938"/>
      <c r="Q386" s="2999"/>
      <c r="R386" s="3124"/>
      <c r="S386" s="1448"/>
      <c r="T386" s="3124"/>
      <c r="U386" s="3124"/>
      <c r="V386" s="3124"/>
      <c r="W386" s="3124"/>
      <c r="X386" s="2877"/>
      <c r="Y386" s="2877"/>
      <c r="Z386" s="2877"/>
    </row>
    <row r="387" spans="1:26" ht="15" customHeight="1" thickBot="1">
      <c r="A387" s="1598"/>
      <c r="B387" s="4890"/>
      <c r="C387" s="361"/>
      <c r="D387" s="361"/>
      <c r="E387" s="389"/>
      <c r="F387" s="536"/>
      <c r="G387" s="1094"/>
      <c r="H387" s="1192"/>
      <c r="I387" s="536"/>
      <c r="J387" s="901"/>
      <c r="K387" s="1140"/>
      <c r="L387" s="1122"/>
      <c r="M387" s="364"/>
      <c r="N387" s="3809"/>
      <c r="O387" s="1257"/>
      <c r="P387" s="3938"/>
      <c r="Q387" s="3003"/>
      <c r="R387" s="3682"/>
      <c r="S387" s="2260"/>
      <c r="T387" s="3682"/>
      <c r="U387" s="3682"/>
      <c r="V387" s="3682"/>
      <c r="W387" s="3682"/>
      <c r="X387" s="4276"/>
      <c r="Y387" s="4276"/>
      <c r="Z387" s="4276"/>
    </row>
    <row r="388" spans="1:26" ht="15" customHeight="1" thickBot="1">
      <c r="A388" s="3025">
        <v>28075</v>
      </c>
      <c r="B388" s="4095" t="s">
        <v>3968</v>
      </c>
      <c r="C388" s="1447" t="s">
        <v>3965</v>
      </c>
      <c r="D388" s="3004">
        <v>855322003242</v>
      </c>
      <c r="E388" s="5189"/>
      <c r="F388" s="4712" t="s">
        <v>3967</v>
      </c>
      <c r="G388" s="3939">
        <v>300</v>
      </c>
      <c r="H388" s="4752"/>
      <c r="I388" s="2437">
        <f>ROUND(H388*G388/G388,2)</f>
        <v>0</v>
      </c>
      <c r="J388" s="3770" t="s">
        <v>39</v>
      </c>
      <c r="K388" s="4071">
        <v>36.950000000000003</v>
      </c>
      <c r="L388" s="4014">
        <f>IF(OR(ISBLANK(K388),K388=0,H388=0,ISBLANK(H388)),,ROUND(K388+$L$5,2))</f>
        <v>0</v>
      </c>
      <c r="M388" s="2643">
        <f>ROUND(I388*L388,2)</f>
        <v>0</v>
      </c>
      <c r="N388" s="3807">
        <f>ROUND(L388/G388,4)</f>
        <v>0</v>
      </c>
      <c r="O388" s="1257"/>
      <c r="P388" s="3938"/>
      <c r="Q388" s="3003"/>
      <c r="R388" s="3682"/>
      <c r="S388" s="2260"/>
      <c r="T388" s="3682"/>
      <c r="U388" s="3682"/>
      <c r="V388" s="3682"/>
      <c r="W388" s="3682"/>
      <c r="X388" s="4276"/>
      <c r="Y388" s="4276"/>
      <c r="Z388" s="4276"/>
    </row>
    <row r="389" spans="1:26" ht="15" customHeight="1" thickBot="1">
      <c r="A389" s="1598"/>
      <c r="B389" s="4890"/>
      <c r="C389" s="361"/>
      <c r="D389" s="361"/>
      <c r="E389" s="389"/>
      <c r="F389" s="536"/>
      <c r="G389" s="1094"/>
      <c r="H389" s="1192"/>
      <c r="I389" s="536"/>
      <c r="J389" s="901"/>
      <c r="K389" s="1140"/>
      <c r="L389" s="1122"/>
      <c r="M389" s="364"/>
      <c r="N389" s="3809"/>
      <c r="O389" s="2482"/>
      <c r="P389" s="536"/>
      <c r="Q389" s="979"/>
      <c r="R389" s="1088"/>
      <c r="S389" s="389"/>
      <c r="T389" s="1088"/>
      <c r="U389" s="1088"/>
      <c r="V389" s="1088"/>
      <c r="W389" s="1088"/>
      <c r="X389" s="4277"/>
      <c r="Y389" s="4277"/>
      <c r="Z389" s="4277"/>
    </row>
    <row r="390" spans="1:26" ht="15" customHeight="1" thickBot="1">
      <c r="A390" s="2194">
        <v>28076</v>
      </c>
      <c r="B390" s="1272" t="s">
        <v>1041</v>
      </c>
      <c r="C390" s="1146" t="s">
        <v>2384</v>
      </c>
      <c r="D390" s="4386" t="s">
        <v>2402</v>
      </c>
      <c r="E390" s="763"/>
      <c r="F390" s="273" t="s">
        <v>3482</v>
      </c>
      <c r="G390" s="1123">
        <v>96</v>
      </c>
      <c r="H390" s="4752"/>
      <c r="I390" s="1131">
        <f>ROUND($H$390*$G$390/G390,2)</f>
        <v>0</v>
      </c>
      <c r="J390" s="1213" t="s">
        <v>39</v>
      </c>
      <c r="K390" s="368">
        <v>63.6</v>
      </c>
      <c r="L390" s="514">
        <f>IF(OR(ISBLANK(K390),K390=0,H390=0,ISBLANK(H390)),,ROUND(K390+$L$5,2))</f>
        <v>0</v>
      </c>
      <c r="M390" s="971">
        <f>ROUND(I390*L390,2)</f>
        <v>0</v>
      </c>
      <c r="N390" s="3805">
        <f>ROUND(L390/G390,4)</f>
        <v>0</v>
      </c>
      <c r="O390" s="2437" t="s">
        <v>2402</v>
      </c>
      <c r="P390" s="3938" t="s">
        <v>3482</v>
      </c>
      <c r="Q390" s="4471">
        <v>96</v>
      </c>
      <c r="R390" s="3162">
        <v>55.17</v>
      </c>
      <c r="S390" s="3980">
        <v>4.2</v>
      </c>
      <c r="T390" s="501">
        <f>ROUND('Pizza 10001-12000'!$T$8*S390,2)</f>
        <v>8.43</v>
      </c>
      <c r="U390" s="291">
        <f>IF(ISBLANK(O390),,R390+T390)</f>
        <v>63.6</v>
      </c>
      <c r="V390" s="3649" t="s">
        <v>2779</v>
      </c>
      <c r="W390" s="291">
        <f>IF(ISNUMBER(K390),IF(V390="Y",(K390-T390)))</f>
        <v>55.17</v>
      </c>
      <c r="X390" s="5241">
        <f>W390/G390</f>
        <v>0.57468750000000002</v>
      </c>
      <c r="Y390" s="5241" t="b">
        <f>IF(V390="N",IF(ISNUMBER(R390),(R390+T390)/Q390))</f>
        <v>0</v>
      </c>
      <c r="Z390" s="3977">
        <f>U390/Q390</f>
        <v>0.66249999999999998</v>
      </c>
    </row>
    <row r="391" spans="1:26" ht="15" customHeight="1">
      <c r="A391" s="2193"/>
      <c r="B391" s="522" t="s">
        <v>1042</v>
      </c>
      <c r="C391" s="202"/>
      <c r="D391" s="1804"/>
      <c r="E391" s="2648"/>
      <c r="F391" s="274"/>
      <c r="G391" s="1126"/>
      <c r="H391" s="1248"/>
      <c r="I391" s="274"/>
      <c r="J391" s="217"/>
      <c r="K391" s="286"/>
      <c r="L391" s="299"/>
      <c r="M391" s="1078"/>
      <c r="N391" s="3795"/>
      <c r="O391" s="1341"/>
      <c r="P391" s="1265"/>
      <c r="Q391" s="2337"/>
      <c r="R391" s="1079"/>
      <c r="S391" s="2648"/>
      <c r="T391" s="293"/>
      <c r="U391" s="292"/>
      <c r="V391" s="292"/>
      <c r="W391" s="292"/>
      <c r="X391" s="2609"/>
      <c r="Y391" s="2609"/>
      <c r="Z391" s="5659"/>
    </row>
    <row r="392" spans="1:26" ht="15" customHeight="1">
      <c r="A392" s="2163"/>
      <c r="B392" s="522" t="s">
        <v>1039</v>
      </c>
      <c r="C392" s="274" t="s">
        <v>65</v>
      </c>
      <c r="D392" s="1804"/>
      <c r="E392" s="1147"/>
      <c r="F392" s="298" t="s">
        <v>65</v>
      </c>
      <c r="G392" s="1076" t="s">
        <v>65</v>
      </c>
      <c r="H392" s="1189"/>
      <c r="I392" s="1218" t="s">
        <v>65</v>
      </c>
      <c r="J392" s="924" t="s">
        <v>65</v>
      </c>
      <c r="K392" s="303"/>
      <c r="L392" s="1100" t="s">
        <v>65</v>
      </c>
      <c r="M392" s="1101" t="s">
        <v>65</v>
      </c>
      <c r="N392" s="3801" t="s">
        <v>65</v>
      </c>
      <c r="O392" s="1341"/>
      <c r="P392" s="1265"/>
      <c r="Q392" s="2337"/>
      <c r="R392" s="1045"/>
      <c r="S392" s="371" t="s">
        <v>65</v>
      </c>
      <c r="T392" s="293" t="s">
        <v>65</v>
      </c>
      <c r="U392" s="327"/>
      <c r="V392" s="327"/>
      <c r="W392" s="327"/>
      <c r="X392" s="2612" t="s">
        <v>65</v>
      </c>
      <c r="Y392" s="2612" t="s">
        <v>65</v>
      </c>
      <c r="Z392" s="5659"/>
    </row>
    <row r="393" spans="1:26" ht="15" customHeight="1" thickBot="1">
      <c r="A393" s="2219"/>
      <c r="B393" s="1003" t="s">
        <v>96</v>
      </c>
      <c r="C393" s="361"/>
      <c r="D393" s="1660"/>
      <c r="E393" s="1225"/>
      <c r="F393" s="495"/>
      <c r="G393" s="1226"/>
      <c r="H393" s="1249"/>
      <c r="I393" s="495"/>
      <c r="J393" s="1234"/>
      <c r="K393" s="322"/>
      <c r="L393" s="497"/>
      <c r="M393" s="498"/>
      <c r="N393" s="3806"/>
      <c r="O393" s="954"/>
      <c r="P393" s="536"/>
      <c r="Q393" s="24"/>
      <c r="R393" s="1128"/>
      <c r="S393" s="1225"/>
      <c r="T393" s="1128"/>
      <c r="U393" s="1128"/>
      <c r="V393" s="1128"/>
      <c r="W393" s="1128"/>
      <c r="X393" s="2621"/>
      <c r="Y393" s="2621" t="s">
        <v>65</v>
      </c>
      <c r="Z393" s="4277"/>
    </row>
    <row r="394" spans="1:26" ht="15" customHeight="1" thickBot="1">
      <c r="A394" s="2213">
        <v>28077</v>
      </c>
      <c r="B394" s="1272" t="s">
        <v>1381</v>
      </c>
      <c r="C394" s="1146" t="s">
        <v>2384</v>
      </c>
      <c r="D394" s="1802" t="s">
        <v>2403</v>
      </c>
      <c r="E394" s="1181"/>
      <c r="F394" s="273" t="s">
        <v>3483</v>
      </c>
      <c r="G394" s="1130">
        <v>96</v>
      </c>
      <c r="H394" s="4752">
        <v>100</v>
      </c>
      <c r="I394" s="1131">
        <f>ROUND($H$394*$G$394/G394,2)</f>
        <v>100</v>
      </c>
      <c r="J394" s="1213" t="s">
        <v>39</v>
      </c>
      <c r="K394" s="368">
        <v>63.33</v>
      </c>
      <c r="L394" s="514">
        <f>IF(OR(ISBLANK(K394),K394=0,H394=0,ISBLANK(H394)),,ROUND(K394+$L$5,2))</f>
        <v>63.33</v>
      </c>
      <c r="M394" s="971">
        <f>ROUND(I394*L394,2)</f>
        <v>6333</v>
      </c>
      <c r="N394" s="3805">
        <f>ROUND(L394/G394,4)</f>
        <v>0.65969999999999995</v>
      </c>
      <c r="O394" s="2437" t="s">
        <v>2403</v>
      </c>
      <c r="P394" s="273" t="s">
        <v>3483</v>
      </c>
      <c r="Q394" s="2637">
        <v>96</v>
      </c>
      <c r="R394" s="3639">
        <v>54.9</v>
      </c>
      <c r="S394" s="3642">
        <v>4.2</v>
      </c>
      <c r="T394" s="293">
        <f>ROUND('Pizza 10001-12000'!$T$8*S394,2)</f>
        <v>8.43</v>
      </c>
      <c r="U394" s="292">
        <f>IF(ISBLANK(O394),,R394+T394)</f>
        <v>63.33</v>
      </c>
      <c r="V394" s="3420" t="s">
        <v>2779</v>
      </c>
      <c r="W394" s="291">
        <f>IF(ISNUMBER(K394),IF(V394="Y",(K394-T394)))</f>
        <v>54.9</v>
      </c>
      <c r="X394" s="2616">
        <f>W394/G394</f>
        <v>0.57187500000000002</v>
      </c>
      <c r="Y394" s="2616" t="b">
        <f>IF(V394="N",IF(ISNUMBER(R394),(R394+T394)/Q394))</f>
        <v>0</v>
      </c>
      <c r="Z394" s="3977">
        <f>U394/Q394</f>
        <v>0.65968749999999998</v>
      </c>
    </row>
    <row r="395" spans="1:26" ht="15" customHeight="1">
      <c r="A395" s="2148"/>
      <c r="B395" s="522" t="s">
        <v>1865</v>
      </c>
      <c r="C395" s="345"/>
      <c r="D395" s="4750"/>
      <c r="E395" s="2548"/>
      <c r="F395" s="278"/>
      <c r="G395" s="1075"/>
      <c r="H395" s="4421"/>
      <c r="I395" s="2437"/>
      <c r="J395" s="2653"/>
      <c r="K395" s="2655"/>
      <c r="L395" s="2642"/>
      <c r="M395" s="2643"/>
      <c r="N395" s="3778"/>
      <c r="O395" s="4750"/>
      <c r="P395" s="278"/>
      <c r="Q395" s="1075"/>
      <c r="R395" s="946"/>
      <c r="S395" s="301"/>
      <c r="T395" s="501"/>
      <c r="U395" s="291"/>
      <c r="V395" s="2658"/>
      <c r="W395" s="291"/>
      <c r="X395" s="2616"/>
      <c r="Y395" s="2616"/>
      <c r="Z395" s="3977"/>
    </row>
    <row r="396" spans="1:26" ht="15" customHeight="1">
      <c r="A396" s="2175"/>
      <c r="B396" s="522" t="s">
        <v>3480</v>
      </c>
      <c r="C396" s="547"/>
      <c r="D396" s="1804"/>
      <c r="E396" s="301"/>
      <c r="F396" s="482"/>
      <c r="G396" s="1089"/>
      <c r="H396" s="1251"/>
      <c r="I396" s="278"/>
      <c r="J396" s="438"/>
      <c r="K396" s="349"/>
      <c r="L396" s="534"/>
      <c r="M396" s="973"/>
      <c r="N396" s="3778"/>
      <c r="O396" s="1341"/>
      <c r="P396" s="1265"/>
      <c r="Q396" s="2337"/>
      <c r="R396" s="280"/>
      <c r="S396" s="301"/>
      <c r="T396" s="293"/>
      <c r="U396" s="327"/>
      <c r="V396" s="327"/>
      <c r="W396" s="327"/>
      <c r="X396" s="2616"/>
      <c r="Y396" s="2616"/>
      <c r="Z396" s="5659"/>
    </row>
    <row r="397" spans="1:26" ht="15" customHeight="1">
      <c r="A397" s="2163"/>
      <c r="B397" s="522" t="s">
        <v>3481</v>
      </c>
      <c r="C397" s="202" t="s">
        <v>65</v>
      </c>
      <c r="D397" s="1804"/>
      <c r="E397" s="371"/>
      <c r="F397" s="298" t="s">
        <v>65</v>
      </c>
      <c r="G397" s="1076" t="s">
        <v>65</v>
      </c>
      <c r="H397" s="1188"/>
      <c r="I397" s="298" t="s">
        <v>65</v>
      </c>
      <c r="J397" s="1051" t="s">
        <v>65</v>
      </c>
      <c r="K397" s="286"/>
      <c r="L397" s="299" t="s">
        <v>65</v>
      </c>
      <c r="M397" s="1078" t="s">
        <v>65</v>
      </c>
      <c r="N397" s="3795" t="s">
        <v>65</v>
      </c>
      <c r="O397" s="1341"/>
      <c r="P397" s="1265"/>
      <c r="Q397" s="2337"/>
      <c r="R397" s="1079"/>
      <c r="S397" s="371" t="s">
        <v>65</v>
      </c>
      <c r="T397" s="293" t="s">
        <v>65</v>
      </c>
      <c r="U397" s="327"/>
      <c r="V397" s="327"/>
      <c r="W397" s="327"/>
      <c r="X397" s="2609" t="s">
        <v>65</v>
      </c>
      <c r="Y397" s="2609" t="s">
        <v>65</v>
      </c>
      <c r="Z397" s="5659"/>
    </row>
    <row r="398" spans="1:26" ht="15" customHeight="1" thickBot="1">
      <c r="A398" s="2219"/>
      <c r="B398" s="1003" t="s">
        <v>4041</v>
      </c>
      <c r="C398" s="361"/>
      <c r="D398" s="1660"/>
      <c r="E398" s="1225"/>
      <c r="F398" s="495"/>
      <c r="G398" s="1226"/>
      <c r="H398" s="1249"/>
      <c r="I398" s="495"/>
      <c r="J398" s="1234"/>
      <c r="K398" s="322"/>
      <c r="L398" s="497"/>
      <c r="M398" s="498"/>
      <c r="N398" s="3806"/>
      <c r="O398" s="954"/>
      <c r="P398" s="536"/>
      <c r="Q398" s="24"/>
      <c r="R398" s="1128"/>
      <c r="S398" s="1225"/>
      <c r="T398" s="1128"/>
      <c r="U398" s="1128"/>
      <c r="V398" s="1128"/>
      <c r="W398" s="1128"/>
      <c r="X398" s="2621"/>
      <c r="Y398" s="2621" t="s">
        <v>65</v>
      </c>
      <c r="Z398" s="4277"/>
    </row>
    <row r="399" spans="1:26" ht="15" customHeight="1" thickBot="1">
      <c r="A399" s="2194">
        <v>28078</v>
      </c>
      <c r="B399" s="1272" t="s">
        <v>1382</v>
      </c>
      <c r="C399" s="366" t="s">
        <v>2378</v>
      </c>
      <c r="D399" s="4386" t="s">
        <v>2404</v>
      </c>
      <c r="E399" s="763"/>
      <c r="F399" s="527" t="s">
        <v>1040</v>
      </c>
      <c r="G399" s="1123">
        <v>80</v>
      </c>
      <c r="H399" s="4752"/>
      <c r="I399" s="1131">
        <f>ROUND($H$399*$G$399/G399,2)</f>
        <v>0</v>
      </c>
      <c r="J399" s="1213" t="s">
        <v>39</v>
      </c>
      <c r="K399" s="368">
        <v>35.99</v>
      </c>
      <c r="L399" s="514">
        <f>IF(OR(ISBLANK(K399),K399=0,H399=0,ISBLANK(H399)),,ROUND(K399+$L$5,2))</f>
        <v>0</v>
      </c>
      <c r="M399" s="971">
        <f>ROUND(I399*L399,2)</f>
        <v>0</v>
      </c>
      <c r="N399" s="3805">
        <f>ROUND(L399/G399,4)</f>
        <v>0</v>
      </c>
      <c r="O399" s="2437" t="s">
        <v>2404</v>
      </c>
      <c r="P399" s="2638" t="s">
        <v>2841</v>
      </c>
      <c r="Q399" s="2637">
        <v>80</v>
      </c>
      <c r="R399" s="3639">
        <v>28.47</v>
      </c>
      <c r="S399" s="3642">
        <v>3.75</v>
      </c>
      <c r="T399" s="293">
        <f>ROUND('Pizza 10001-12000'!$T$8*S399,2)</f>
        <v>7.52</v>
      </c>
      <c r="U399" s="292">
        <f>IF(ISBLANK(O399),,R399+T399)</f>
        <v>35.989999999999995</v>
      </c>
      <c r="V399" s="3420" t="s">
        <v>2779</v>
      </c>
      <c r="W399" s="291">
        <f>IF(ISNUMBER(K399),IF(V399="Y",(K399-T399)))</f>
        <v>28.470000000000002</v>
      </c>
      <c r="X399" s="2616">
        <f>W399/G399</f>
        <v>0.35587500000000005</v>
      </c>
      <c r="Y399" s="2616" t="b">
        <f>IF(V399="N",IF(ISNUMBER(R399),(R399+T399)/Q399))</f>
        <v>0</v>
      </c>
      <c r="Z399" s="3977">
        <f>U399/Q399</f>
        <v>0.44987499999999991</v>
      </c>
    </row>
    <row r="400" spans="1:26" ht="15" customHeight="1">
      <c r="A400" s="2163"/>
      <c r="B400" s="522" t="s">
        <v>4226</v>
      </c>
      <c r="C400" s="202" t="s">
        <v>65</v>
      </c>
      <c r="D400" s="1804"/>
      <c r="E400" s="371"/>
      <c r="F400" s="298" t="s">
        <v>65</v>
      </c>
      <c r="G400" s="1076" t="s">
        <v>65</v>
      </c>
      <c r="H400" s="1188"/>
      <c r="I400" s="298" t="s">
        <v>65</v>
      </c>
      <c r="J400" s="1051" t="s">
        <v>65</v>
      </c>
      <c r="K400" s="286"/>
      <c r="L400" s="299" t="s">
        <v>65</v>
      </c>
      <c r="M400" s="1078" t="s">
        <v>65</v>
      </c>
      <c r="N400" s="3795" t="s">
        <v>65</v>
      </c>
      <c r="O400" s="1341"/>
      <c r="P400" s="1265"/>
      <c r="Q400" s="2337"/>
      <c r="R400" s="1079"/>
      <c r="S400" s="371" t="s">
        <v>65</v>
      </c>
      <c r="T400" s="293" t="s">
        <v>65</v>
      </c>
      <c r="U400" s="327"/>
      <c r="V400" s="327"/>
      <c r="W400" s="327"/>
      <c r="X400" s="2609" t="s">
        <v>65</v>
      </c>
      <c r="Y400" s="2609" t="s">
        <v>65</v>
      </c>
      <c r="Z400" s="5659"/>
    </row>
    <row r="401" spans="1:26" ht="15" customHeight="1">
      <c r="A401" s="2163"/>
      <c r="B401" s="1255" t="s">
        <v>4227</v>
      </c>
      <c r="C401" s="1194"/>
      <c r="D401" s="1804"/>
      <c r="E401" s="301"/>
      <c r="F401" s="1274"/>
      <c r="G401" s="1275"/>
      <c r="H401" s="1188"/>
      <c r="I401" s="1105"/>
      <c r="J401" s="1051"/>
      <c r="K401" s="286"/>
      <c r="L401" s="299"/>
      <c r="M401" s="1282"/>
      <c r="N401" s="3795"/>
      <c r="O401" s="1341"/>
      <c r="P401" s="1265"/>
      <c r="Q401" s="2337"/>
      <c r="R401" s="1079"/>
      <c r="S401" s="301"/>
      <c r="T401" s="293"/>
      <c r="U401" s="327"/>
      <c r="V401" s="327"/>
      <c r="W401" s="327"/>
      <c r="X401" s="2616"/>
      <c r="Y401" s="2616"/>
      <c r="Z401" s="5659"/>
    </row>
    <row r="402" spans="1:26" ht="15" customHeight="1">
      <c r="A402" s="2163"/>
      <c r="B402" s="1255" t="s">
        <v>4228</v>
      </c>
      <c r="C402" s="1194"/>
      <c r="D402" s="1804"/>
      <c r="E402" s="301"/>
      <c r="F402" s="1274"/>
      <c r="G402" s="1275"/>
      <c r="H402" s="1188"/>
      <c r="I402" s="1105"/>
      <c r="J402" s="1051"/>
      <c r="K402" s="286"/>
      <c r="L402" s="299"/>
      <c r="M402" s="1282"/>
      <c r="N402" s="3795"/>
      <c r="O402" s="1341"/>
      <c r="P402" s="1265"/>
      <c r="Q402" s="2337"/>
      <c r="R402" s="1079"/>
      <c r="S402" s="301"/>
      <c r="T402" s="293"/>
      <c r="U402" s="327"/>
      <c r="V402" s="327"/>
      <c r="W402" s="327"/>
      <c r="X402" s="2616"/>
      <c r="Y402" s="2616"/>
      <c r="Z402" s="5659"/>
    </row>
    <row r="403" spans="1:26" ht="15" customHeight="1">
      <c r="A403" s="2163"/>
      <c r="B403" s="522" t="s">
        <v>4229</v>
      </c>
      <c r="C403" s="274" t="s">
        <v>65</v>
      </c>
      <c r="D403" s="1804"/>
      <c r="E403" s="1147"/>
      <c r="F403" s="298" t="s">
        <v>65</v>
      </c>
      <c r="G403" s="1076" t="s">
        <v>65</v>
      </c>
      <c r="H403" s="1189"/>
      <c r="I403" s="1218" t="s">
        <v>65</v>
      </c>
      <c r="J403" s="924" t="s">
        <v>65</v>
      </c>
      <c r="K403" s="303"/>
      <c r="L403" s="1100" t="s">
        <v>65</v>
      </c>
      <c r="M403" s="1101" t="s">
        <v>65</v>
      </c>
      <c r="N403" s="3801" t="s">
        <v>65</v>
      </c>
      <c r="O403" s="1341"/>
      <c r="P403" s="1265"/>
      <c r="Q403" s="2337"/>
      <c r="R403" s="1045"/>
      <c r="S403" s="371" t="s">
        <v>65</v>
      </c>
      <c r="T403" s="293" t="s">
        <v>65</v>
      </c>
      <c r="U403" s="327"/>
      <c r="V403" s="327"/>
      <c r="W403" s="327"/>
      <c r="X403" s="2612" t="s">
        <v>65</v>
      </c>
      <c r="Y403" s="2612" t="s">
        <v>65</v>
      </c>
      <c r="Z403" s="5659"/>
    </row>
    <row r="404" spans="1:26" ht="15" customHeight="1" thickBot="1">
      <c r="A404" s="2219"/>
      <c r="B404" s="1003" t="s">
        <v>1004</v>
      </c>
      <c r="C404" s="361"/>
      <c r="D404" s="1660"/>
      <c r="E404" s="1225"/>
      <c r="F404" s="495"/>
      <c r="G404" s="1226"/>
      <c r="H404" s="1249"/>
      <c r="I404" s="495"/>
      <c r="J404" s="1234"/>
      <c r="K404" s="322"/>
      <c r="L404" s="497"/>
      <c r="M404" s="498"/>
      <c r="N404" s="3806"/>
      <c r="O404" s="954"/>
      <c r="P404" s="536"/>
      <c r="Q404" s="24"/>
      <c r="R404" s="1128"/>
      <c r="S404" s="1225"/>
      <c r="T404" s="1128"/>
      <c r="U404" s="1128"/>
      <c r="V404" s="1128"/>
      <c r="W404" s="1128"/>
      <c r="X404" s="2621"/>
      <c r="Y404" s="2621" t="s">
        <v>65</v>
      </c>
      <c r="Z404" s="4277"/>
    </row>
    <row r="405" spans="1:26" ht="15" customHeight="1" thickBot="1">
      <c r="A405" s="2192">
        <v>28079</v>
      </c>
      <c r="B405" s="1030" t="s">
        <v>3764</v>
      </c>
      <c r="C405" s="1146" t="s">
        <v>3767</v>
      </c>
      <c r="D405" s="4386" t="s">
        <v>3768</v>
      </c>
      <c r="E405" s="763"/>
      <c r="F405" s="273" t="s">
        <v>3769</v>
      </c>
      <c r="G405" s="1130">
        <v>80</v>
      </c>
      <c r="H405" s="4752">
        <v>100</v>
      </c>
      <c r="I405" s="1131">
        <f>ROUND($H$405*$G$405/G405,2)</f>
        <v>100</v>
      </c>
      <c r="J405" s="1213" t="s">
        <v>39</v>
      </c>
      <c r="K405" s="368">
        <v>48.59</v>
      </c>
      <c r="L405" s="514">
        <f>IF(OR(ISBLANK(K405),K405=0,H405=0,ISBLANK(H405)),,ROUND(K405+$L$5,2))</f>
        <v>48.59</v>
      </c>
      <c r="M405" s="971">
        <f>ROUND(I405*L405,2)</f>
        <v>4859</v>
      </c>
      <c r="N405" s="3805">
        <f>ROUND(L405/G405,4)</f>
        <v>0.60740000000000005</v>
      </c>
      <c r="O405" s="2437" t="s">
        <v>3768</v>
      </c>
      <c r="P405" s="2638" t="s">
        <v>3769</v>
      </c>
      <c r="Q405" s="2637">
        <v>80</v>
      </c>
      <c r="R405" s="3639">
        <v>41.07</v>
      </c>
      <c r="S405" s="3642">
        <v>3.75</v>
      </c>
      <c r="T405" s="293">
        <f>ROUND('Pizza 10001-12000'!$T$8*S405,2)</f>
        <v>7.52</v>
      </c>
      <c r="U405" s="292">
        <f>IF(ISBLANK(O405),,R405+T405)</f>
        <v>48.59</v>
      </c>
      <c r="V405" s="3420" t="s">
        <v>2779</v>
      </c>
      <c r="W405" s="291">
        <f>IF(ISNUMBER(K405),IF(V405="Y",(K405-T405)))</f>
        <v>41.070000000000007</v>
      </c>
      <c r="X405" s="2616">
        <f>W405/G405</f>
        <v>0.51337500000000014</v>
      </c>
      <c r="Y405" s="2616" t="b">
        <f>IF(V405="N",IF(ISNUMBER(R405),(R405+T405)/Q405))</f>
        <v>0</v>
      </c>
      <c r="Z405" s="3977">
        <f>U405/Q405</f>
        <v>0.607375</v>
      </c>
    </row>
    <row r="406" spans="1:26" ht="15" customHeight="1">
      <c r="A406" s="1197"/>
      <c r="B406" s="522" t="s">
        <v>3765</v>
      </c>
      <c r="C406" s="202"/>
      <c r="D406" s="1804"/>
      <c r="E406" s="301"/>
      <c r="F406" s="298"/>
      <c r="G406" s="1076"/>
      <c r="H406" s="1186"/>
      <c r="I406" s="298"/>
      <c r="J406" s="1081"/>
      <c r="K406" s="349"/>
      <c r="L406" s="534"/>
      <c r="M406" s="973"/>
      <c r="N406" s="3778"/>
      <c r="O406" s="1341"/>
      <c r="P406" s="1265"/>
      <c r="Q406" s="2337"/>
      <c r="R406" s="280"/>
      <c r="S406" s="301"/>
      <c r="T406" s="293"/>
      <c r="U406" s="327"/>
      <c r="V406" s="327"/>
      <c r="W406" s="327"/>
      <c r="X406" s="2620"/>
      <c r="Y406" s="2620"/>
      <c r="Z406" s="5659"/>
    </row>
    <row r="407" spans="1:26" ht="15" customHeight="1">
      <c r="A407" s="2175"/>
      <c r="B407" s="1255" t="s">
        <v>3766</v>
      </c>
      <c r="C407" s="547"/>
      <c r="D407" s="1804"/>
      <c r="E407" s="301"/>
      <c r="F407" s="1109"/>
      <c r="G407" s="1110"/>
      <c r="H407" s="1186"/>
      <c r="I407" s="1105"/>
      <c r="J407" s="1081"/>
      <c r="K407" s="349"/>
      <c r="L407" s="534"/>
      <c r="M407" s="973"/>
      <c r="N407" s="3778"/>
      <c r="O407" s="1341"/>
      <c r="P407" s="1265"/>
      <c r="Q407" s="2337"/>
      <c r="R407" s="280"/>
      <c r="S407" s="301"/>
      <c r="T407" s="293"/>
      <c r="U407" s="327"/>
      <c r="V407" s="327"/>
      <c r="W407" s="327"/>
      <c r="X407" s="2620"/>
      <c r="Y407" s="2620"/>
      <c r="Z407" s="5659"/>
    </row>
    <row r="408" spans="1:26" ht="15" customHeight="1">
      <c r="A408" s="2163"/>
      <c r="B408" s="1255" t="s">
        <v>1866</v>
      </c>
      <c r="C408" s="202" t="s">
        <v>65</v>
      </c>
      <c r="D408" s="1804"/>
      <c r="E408" s="371" t="s">
        <v>65</v>
      </c>
      <c r="F408" s="274" t="s">
        <v>65</v>
      </c>
      <c r="G408" s="1126" t="s">
        <v>65</v>
      </c>
      <c r="H408" s="1248"/>
      <c r="I408" s="274" t="s">
        <v>65</v>
      </c>
      <c r="J408" s="217" t="s">
        <v>89</v>
      </c>
      <c r="K408" s="286"/>
      <c r="L408" s="532" t="s">
        <v>65</v>
      </c>
      <c r="M408" s="966" t="s">
        <v>65</v>
      </c>
      <c r="N408" s="3797" t="s">
        <v>65</v>
      </c>
      <c r="O408" s="1341"/>
      <c r="P408" s="1265"/>
      <c r="Q408" s="2337"/>
      <c r="R408" s="505"/>
      <c r="S408" s="371" t="s">
        <v>65</v>
      </c>
      <c r="T408" s="293" t="s">
        <v>65</v>
      </c>
      <c r="U408" s="327"/>
      <c r="V408" s="327"/>
      <c r="W408" s="327" t="s">
        <v>65</v>
      </c>
      <c r="X408" s="2612" t="s">
        <v>65</v>
      </c>
      <c r="Y408" s="2612" t="s">
        <v>65</v>
      </c>
      <c r="Z408" s="5659"/>
    </row>
    <row r="409" spans="1:26" ht="15" customHeight="1" thickBot="1">
      <c r="A409" s="2219"/>
      <c r="B409" s="1003" t="s">
        <v>1460</v>
      </c>
      <c r="C409" s="361"/>
      <c r="D409" s="1660"/>
      <c r="E409" s="1225"/>
      <c r="F409" s="495"/>
      <c r="G409" s="1226"/>
      <c r="H409" s="1249"/>
      <c r="I409" s="495"/>
      <c r="J409" s="1234"/>
      <c r="K409" s="322"/>
      <c r="L409" s="497"/>
      <c r="M409" s="498"/>
      <c r="N409" s="3806"/>
      <c r="O409" s="2482"/>
      <c r="P409" s="536"/>
      <c r="Q409" s="24"/>
      <c r="R409" s="1128"/>
      <c r="S409" s="1225"/>
      <c r="T409" s="1128"/>
      <c r="U409" s="1128"/>
      <c r="V409" s="1128"/>
      <c r="W409" s="1128"/>
      <c r="X409" s="2621"/>
      <c r="Y409" s="2621" t="s">
        <v>65</v>
      </c>
      <c r="Z409" s="4277"/>
    </row>
    <row r="410" spans="1:26" ht="15" customHeight="1" thickBot="1">
      <c r="A410" s="2192">
        <v>28080</v>
      </c>
      <c r="B410" s="1030" t="s">
        <v>1383</v>
      </c>
      <c r="C410" s="1146" t="s">
        <v>2372</v>
      </c>
      <c r="D410" s="4386">
        <v>90502</v>
      </c>
      <c r="E410" s="763"/>
      <c r="F410" s="273" t="s">
        <v>3620</v>
      </c>
      <c r="G410" s="1130">
        <v>160</v>
      </c>
      <c r="H410" s="4752">
        <v>100</v>
      </c>
      <c r="I410" s="1131">
        <f>ROUND($H$410*$G$410/G410,2)</f>
        <v>100</v>
      </c>
      <c r="J410" s="1213" t="s">
        <v>39</v>
      </c>
      <c r="K410" s="368">
        <v>104.65</v>
      </c>
      <c r="L410" s="514">
        <f>IF(OR(ISBLANK(K410),K410=0,H410=0,ISBLANK(H410)),,ROUND(K410+$L$5,2))</f>
        <v>104.65</v>
      </c>
      <c r="M410" s="971">
        <f>ROUND(I410*L410,2)</f>
        <v>10465</v>
      </c>
      <c r="N410" s="3805">
        <f>ROUND(L410/G410,4)</f>
        <v>0.65410000000000001</v>
      </c>
      <c r="O410" s="2437">
        <v>90502</v>
      </c>
      <c r="P410" s="2638" t="s">
        <v>3620</v>
      </c>
      <c r="Q410" s="2637">
        <v>160</v>
      </c>
      <c r="R410" s="3639">
        <v>90.22</v>
      </c>
      <c r="S410" s="3642">
        <v>7.19</v>
      </c>
      <c r="T410" s="293">
        <f>ROUND('Pizza 10001-12000'!$T$8*S410,2)</f>
        <v>14.43</v>
      </c>
      <c r="U410" s="292">
        <f>IF(ISBLANK(O410),,R410+T410)</f>
        <v>104.65</v>
      </c>
      <c r="V410" s="3420" t="s">
        <v>2779</v>
      </c>
      <c r="W410" s="291">
        <f>IF(ISNUMBER(K410),IF(V410="Y",(K410-T410)))</f>
        <v>90.22</v>
      </c>
      <c r="X410" s="2616">
        <f>W410/G410</f>
        <v>0.56387500000000002</v>
      </c>
      <c r="Y410" s="2616" t="b">
        <f>IF(V410="N",IF(ISNUMBER(R410),(R410+T410)/Q410))</f>
        <v>0</v>
      </c>
      <c r="Z410" s="3977">
        <f>U410/Q410</f>
        <v>0.65406249999999999</v>
      </c>
    </row>
    <row r="411" spans="1:26" ht="15" customHeight="1">
      <c r="A411" s="1197"/>
      <c r="B411" s="217" t="s">
        <v>1867</v>
      </c>
      <c r="C411" s="202"/>
      <c r="D411" s="1804"/>
      <c r="E411" s="301"/>
      <c r="F411" s="298"/>
      <c r="G411" s="1076"/>
      <c r="H411" s="1186"/>
      <c r="I411" s="298"/>
      <c r="J411" s="1081"/>
      <c r="K411" s="349"/>
      <c r="L411" s="534"/>
      <c r="M411" s="973"/>
      <c r="N411" s="3778"/>
      <c r="O411" s="1341"/>
      <c r="P411" s="1265"/>
      <c r="Q411" s="2337"/>
      <c r="R411" s="280"/>
      <c r="S411" s="301"/>
      <c r="T411" s="293"/>
      <c r="U411" s="327"/>
      <c r="V411" s="327"/>
      <c r="W411" s="327"/>
      <c r="X411" s="2620"/>
      <c r="Y411" s="2620"/>
      <c r="Z411" s="5659"/>
    </row>
    <row r="412" spans="1:26" ht="15" customHeight="1">
      <c r="A412" s="2175"/>
      <c r="B412" s="1127" t="s">
        <v>1868</v>
      </c>
      <c r="C412" s="547"/>
      <c r="D412" s="1804"/>
      <c r="E412" s="301"/>
      <c r="F412" s="1109"/>
      <c r="G412" s="1110"/>
      <c r="H412" s="1186"/>
      <c r="I412" s="1105"/>
      <c r="J412" s="1081"/>
      <c r="K412" s="349"/>
      <c r="L412" s="534"/>
      <c r="M412" s="973"/>
      <c r="N412" s="3778"/>
      <c r="O412" s="1341"/>
      <c r="P412" s="1265"/>
      <c r="Q412" s="2337"/>
      <c r="R412" s="280"/>
      <c r="S412" s="301"/>
      <c r="T412" s="293"/>
      <c r="U412" s="327"/>
      <c r="V412" s="327"/>
      <c r="W412" s="327"/>
      <c r="X412" s="2620"/>
      <c r="Y412" s="2620"/>
      <c r="Z412" s="5659"/>
    </row>
    <row r="413" spans="1:26" ht="15" customHeight="1">
      <c r="A413" s="2163"/>
      <c r="B413" s="522" t="s">
        <v>1869</v>
      </c>
      <c r="C413" s="202" t="s">
        <v>65</v>
      </c>
      <c r="D413" s="1804"/>
      <c r="E413" s="371" t="s">
        <v>65</v>
      </c>
      <c r="F413" s="274" t="s">
        <v>65</v>
      </c>
      <c r="G413" s="1126" t="s">
        <v>65</v>
      </c>
      <c r="H413" s="1248"/>
      <c r="I413" s="274" t="s">
        <v>65</v>
      </c>
      <c r="J413" s="217" t="s">
        <v>89</v>
      </c>
      <c r="K413" s="286"/>
      <c r="L413" s="532" t="s">
        <v>65</v>
      </c>
      <c r="M413" s="966" t="s">
        <v>65</v>
      </c>
      <c r="N413" s="3797" t="s">
        <v>65</v>
      </c>
      <c r="O413" s="1341"/>
      <c r="P413" s="1265"/>
      <c r="Q413" s="2337"/>
      <c r="R413" s="505"/>
      <c r="S413" s="371" t="s">
        <v>65</v>
      </c>
      <c r="T413" s="293" t="s">
        <v>65</v>
      </c>
      <c r="U413" s="327"/>
      <c r="V413" s="327"/>
      <c r="W413" s="327" t="s">
        <v>65</v>
      </c>
      <c r="X413" s="2612" t="s">
        <v>65</v>
      </c>
      <c r="Y413" s="2612" t="s">
        <v>65</v>
      </c>
      <c r="Z413" s="5659"/>
    </row>
    <row r="414" spans="1:26" ht="15" customHeight="1" thickBot="1">
      <c r="A414" s="2219"/>
      <c r="B414" s="1003" t="s">
        <v>3358</v>
      </c>
      <c r="C414" s="361"/>
      <c r="D414" s="1660"/>
      <c r="E414" s="1225"/>
      <c r="F414" s="495"/>
      <c r="G414" s="1226"/>
      <c r="H414" s="1249"/>
      <c r="I414" s="495"/>
      <c r="J414" s="1234"/>
      <c r="K414" s="322"/>
      <c r="L414" s="497"/>
      <c r="M414" s="498"/>
      <c r="N414" s="3806"/>
      <c r="O414" s="2482"/>
      <c r="P414" s="536"/>
      <c r="Q414" s="24"/>
      <c r="R414" s="1128"/>
      <c r="S414" s="1225"/>
      <c r="T414" s="1128"/>
      <c r="U414" s="1128"/>
      <c r="V414" s="1128"/>
      <c r="W414" s="1128"/>
      <c r="X414" s="2621"/>
      <c r="Y414" s="2622" t="s">
        <v>65</v>
      </c>
      <c r="Z414" s="4277"/>
    </row>
    <row r="415" spans="1:26" ht="15" customHeight="1" thickBot="1">
      <c r="A415" s="2194">
        <v>28081</v>
      </c>
      <c r="B415" s="1272" t="s">
        <v>1870</v>
      </c>
      <c r="C415" s="366" t="s">
        <v>2384</v>
      </c>
      <c r="D415" s="4386" t="s">
        <v>2405</v>
      </c>
      <c r="E415" s="763"/>
      <c r="F415" s="527" t="s">
        <v>1874</v>
      </c>
      <c r="G415" s="1123">
        <v>80</v>
      </c>
      <c r="H415" s="4752">
        <v>100</v>
      </c>
      <c r="I415" s="1131">
        <f>ROUND($H$415*$G$415/G415,2)</f>
        <v>100</v>
      </c>
      <c r="J415" s="1213" t="s">
        <v>39</v>
      </c>
      <c r="K415" s="368">
        <v>36.950000000000003</v>
      </c>
      <c r="L415" s="514">
        <f>IF(OR(ISBLANK(K415),K415=0,H415=0,ISBLANK(H415)),,ROUND(K415+$L$5,2))</f>
        <v>36.950000000000003</v>
      </c>
      <c r="M415" s="971">
        <f>ROUND(I415*L415,2)</f>
        <v>3695</v>
      </c>
      <c r="N415" s="3805">
        <f>ROUND(L415/G415,4)</f>
        <v>0.46189999999999998</v>
      </c>
      <c r="O415" s="2437" t="s">
        <v>2405</v>
      </c>
      <c r="P415" s="2638" t="s">
        <v>2842</v>
      </c>
      <c r="Q415" s="2637">
        <v>80</v>
      </c>
      <c r="R415" s="3639">
        <v>31.93</v>
      </c>
      <c r="S415" s="3642">
        <v>2.5</v>
      </c>
      <c r="T415" s="293">
        <f>ROUND('Pizza 10001-12000'!$T$8*S415,2)</f>
        <v>5.0199999999999996</v>
      </c>
      <c r="U415" s="292">
        <f>IF(ISBLANK(O415),,R415+T415)</f>
        <v>36.950000000000003</v>
      </c>
      <c r="V415" s="3420" t="s">
        <v>2779</v>
      </c>
      <c r="W415" s="291">
        <f>IF(ISNUMBER(K415),IF(V415="Y",(K415-T415)))</f>
        <v>31.930000000000003</v>
      </c>
      <c r="X415" s="2616">
        <f>W415/G415</f>
        <v>0.39912500000000006</v>
      </c>
      <c r="Y415" s="2616" t="b">
        <f>IF(V415="N",IF(ISNUMBER(R415),(R415+T415)/Q415))</f>
        <v>0</v>
      </c>
      <c r="Z415" s="3977">
        <f>U415/Q415</f>
        <v>0.46187500000000004</v>
      </c>
    </row>
    <row r="416" spans="1:26" ht="15" customHeight="1">
      <c r="A416" s="1255"/>
      <c r="B416" s="522" t="s">
        <v>1871</v>
      </c>
      <c r="C416" s="298"/>
      <c r="D416" s="1804"/>
      <c r="E416" s="371"/>
      <c r="F416" s="298"/>
      <c r="G416" s="1076"/>
      <c r="H416" s="1188"/>
      <c r="I416" s="298"/>
      <c r="J416" s="1051"/>
      <c r="K416" s="286"/>
      <c r="L416" s="299"/>
      <c r="M416" s="1078"/>
      <c r="N416" s="3795"/>
      <c r="O416" s="1341"/>
      <c r="P416" s="1265"/>
      <c r="Q416" s="2337"/>
      <c r="R416" s="1079"/>
      <c r="S416" s="371"/>
      <c r="T416" s="293"/>
      <c r="U416" s="327"/>
      <c r="V416" s="327"/>
      <c r="W416" s="327"/>
      <c r="X416" s="2612"/>
      <c r="Y416" s="2612"/>
      <c r="Z416" s="5659"/>
    </row>
    <row r="417" spans="1:26" ht="15" customHeight="1">
      <c r="A417" s="1255"/>
      <c r="B417" s="522" t="s">
        <v>1872</v>
      </c>
      <c r="C417" s="274" t="s">
        <v>65</v>
      </c>
      <c r="D417" s="4386"/>
      <c r="E417" s="1147"/>
      <c r="F417" s="298" t="s">
        <v>65</v>
      </c>
      <c r="G417" s="1076" t="s">
        <v>65</v>
      </c>
      <c r="H417" s="1189"/>
      <c r="I417" s="1218" t="s">
        <v>65</v>
      </c>
      <c r="J417" s="924" t="s">
        <v>65</v>
      </c>
      <c r="K417" s="303"/>
      <c r="L417" s="1100" t="s">
        <v>65</v>
      </c>
      <c r="M417" s="1101" t="s">
        <v>65</v>
      </c>
      <c r="N417" s="3801" t="s">
        <v>65</v>
      </c>
      <c r="O417" s="1341"/>
      <c r="P417" s="1265"/>
      <c r="Q417" s="2337"/>
      <c r="R417" s="1045"/>
      <c r="S417" s="371" t="s">
        <v>65</v>
      </c>
      <c r="T417" s="293" t="s">
        <v>65</v>
      </c>
      <c r="U417" s="327"/>
      <c r="V417" s="327"/>
      <c r="W417" s="327"/>
      <c r="X417" s="2612" t="s">
        <v>65</v>
      </c>
      <c r="Y417" s="2612" t="s">
        <v>65</v>
      </c>
      <c r="Z417" s="5659"/>
    </row>
    <row r="418" spans="1:26" ht="15" customHeight="1" thickBot="1">
      <c r="A418" s="1285"/>
      <c r="B418" s="1285" t="s">
        <v>1873</v>
      </c>
      <c r="C418" s="791"/>
      <c r="D418" s="1664"/>
      <c r="E418" s="1225"/>
      <c r="F418" s="495"/>
      <c r="G418" s="1226"/>
      <c r="H418" s="1249"/>
      <c r="I418" s="495"/>
      <c r="J418" s="1234"/>
      <c r="K418" s="322"/>
      <c r="L418" s="497"/>
      <c r="M418" s="498"/>
      <c r="N418" s="3806"/>
      <c r="O418" s="2482"/>
      <c r="P418" s="536"/>
      <c r="Q418" s="24"/>
      <c r="R418" s="1128"/>
      <c r="S418" s="1225"/>
      <c r="T418" s="1128"/>
      <c r="U418" s="1128"/>
      <c r="V418" s="1128"/>
      <c r="W418" s="739"/>
      <c r="X418" s="739"/>
      <c r="Y418" s="739" t="s">
        <v>65</v>
      </c>
      <c r="Z418" s="4325"/>
    </row>
    <row r="419" spans="1:26" ht="15" customHeight="1" thickBot="1">
      <c r="A419" s="2194">
        <v>28082</v>
      </c>
      <c r="B419" s="221" t="s">
        <v>4182</v>
      </c>
      <c r="C419" s="366" t="s">
        <v>3642</v>
      </c>
      <c r="D419" s="4386">
        <v>67625</v>
      </c>
      <c r="E419" s="4478"/>
      <c r="F419" s="1849" t="s">
        <v>4040</v>
      </c>
      <c r="G419" s="2250">
        <v>96</v>
      </c>
      <c r="H419" s="4752"/>
      <c r="I419" s="1443">
        <f>ROUND($H$415*$G$415/G419,2)</f>
        <v>83.33</v>
      </c>
      <c r="J419" s="3770" t="s">
        <v>39</v>
      </c>
      <c r="K419" s="4071">
        <v>61.11</v>
      </c>
      <c r="L419" s="4014">
        <f>IF(OR(ISBLANK(K419),K419=0,H419=0,ISBLANK(H419)),,ROUND(K419+$L$5,2))</f>
        <v>0</v>
      </c>
      <c r="M419" s="2643">
        <f>ROUND(I419*L419,2)</f>
        <v>0</v>
      </c>
      <c r="N419" s="3778">
        <f>ROUND(L419/G419,4)</f>
        <v>0</v>
      </c>
      <c r="O419" s="5809">
        <v>67625</v>
      </c>
      <c r="P419" s="5810" t="s">
        <v>4464</v>
      </c>
      <c r="Q419" s="5811">
        <v>96</v>
      </c>
      <c r="R419" s="5812">
        <v>0</v>
      </c>
      <c r="S419" s="5811">
        <v>3.48</v>
      </c>
      <c r="T419" s="5813">
        <f>ROUND('Pizza 10001-12000'!$T$8*S419,2)</f>
        <v>6.98</v>
      </c>
      <c r="U419" s="292">
        <f>IF(ISBLANK(O419),,R419+T419)</f>
        <v>6.98</v>
      </c>
      <c r="V419" s="3420" t="s">
        <v>2779</v>
      </c>
      <c r="W419" s="291">
        <f>IF(ISNUMBER(K419),IF(V419="Y",(K419-T419)))</f>
        <v>54.129999999999995</v>
      </c>
      <c r="X419" s="2616">
        <f>W419/G419</f>
        <v>0.56385416666666666</v>
      </c>
      <c r="Y419" s="2616" t="b">
        <f>IF(V419="N",IF(ISNUMBER(R419),(R419+T419)/Q419))</f>
        <v>0</v>
      </c>
      <c r="Z419" s="3977">
        <f>U419/Q419</f>
        <v>7.2708333333333333E-2</v>
      </c>
    </row>
    <row r="420" spans="1:26" ht="15" customHeight="1">
      <c r="A420" s="3304"/>
      <c r="B420" s="5808" t="s">
        <v>4461</v>
      </c>
      <c r="C420" s="3391"/>
      <c r="D420" s="3391"/>
      <c r="E420" s="3502"/>
      <c r="F420" s="3378"/>
      <c r="G420" s="3515"/>
      <c r="H420" s="3604"/>
      <c r="I420" s="3378"/>
      <c r="J420" s="3404"/>
      <c r="K420" s="3606"/>
      <c r="L420" s="3408"/>
      <c r="M420" s="3409"/>
      <c r="N420" s="3800" t="s">
        <v>65</v>
      </c>
      <c r="O420" s="3938"/>
      <c r="P420" s="3938"/>
      <c r="Q420" s="4271"/>
      <c r="R420" s="3887"/>
      <c r="S420" s="4102"/>
      <c r="T420" s="4563"/>
      <c r="U420" s="3506"/>
      <c r="V420" s="3506"/>
      <c r="W420" s="3506"/>
      <c r="X420" s="4207"/>
      <c r="Y420" s="4207"/>
      <c r="Z420" s="4207"/>
    </row>
    <row r="421" spans="1:26" ht="15" customHeight="1">
      <c r="A421" s="3304"/>
      <c r="B421" s="5808" t="s">
        <v>4462</v>
      </c>
      <c r="C421" s="3391"/>
      <c r="D421" s="791"/>
      <c r="E421" s="2260"/>
      <c r="F421" s="1257"/>
      <c r="G421" s="1258"/>
      <c r="H421" s="3254"/>
      <c r="I421" s="1257"/>
      <c r="J421" s="1334"/>
      <c r="K421" s="4754"/>
      <c r="L421" s="2262"/>
      <c r="M421" s="794"/>
      <c r="N421" s="3800" t="s">
        <v>65</v>
      </c>
      <c r="O421" s="1257"/>
      <c r="P421" s="1257"/>
      <c r="Q421" s="3003"/>
      <c r="R421" s="3682"/>
      <c r="S421" s="2260"/>
      <c r="T421" s="3271"/>
      <c r="U421" s="3682"/>
      <c r="V421" s="3682"/>
      <c r="W421" s="3682"/>
      <c r="X421" s="4276"/>
      <c r="Y421" s="4276"/>
      <c r="Z421" s="4276"/>
    </row>
    <row r="422" spans="1:26" ht="15" customHeight="1">
      <c r="A422" s="3304"/>
      <c r="B422" s="5806" t="s">
        <v>3481</v>
      </c>
      <c r="C422" s="3391"/>
      <c r="D422" s="791"/>
      <c r="E422" s="2260"/>
      <c r="F422" s="1257"/>
      <c r="G422" s="1258"/>
      <c r="H422" s="3254"/>
      <c r="I422" s="1257"/>
      <c r="J422" s="1334"/>
      <c r="K422" s="4754"/>
      <c r="L422" s="2262"/>
      <c r="M422" s="794"/>
      <c r="N422" s="3801" t="s">
        <v>65</v>
      </c>
      <c r="O422" s="1257"/>
      <c r="P422" s="1257"/>
      <c r="Q422" s="3003"/>
      <c r="R422" s="3682"/>
      <c r="S422" s="2260"/>
      <c r="T422" s="3271"/>
      <c r="U422" s="3682"/>
      <c r="V422" s="3682"/>
      <c r="W422" s="3682"/>
      <c r="X422" s="4276"/>
      <c r="Y422" s="4276"/>
      <c r="Z422" s="4276"/>
    </row>
    <row r="423" spans="1:26" ht="15" customHeight="1" thickBot="1">
      <c r="A423" s="3304"/>
      <c r="B423" s="5807" t="s">
        <v>4463</v>
      </c>
      <c r="C423" s="3391"/>
      <c r="D423" s="361"/>
      <c r="E423" s="389"/>
      <c r="F423" s="536"/>
      <c r="G423" s="1094"/>
      <c r="H423" s="1575"/>
      <c r="I423" s="536"/>
      <c r="J423" s="901"/>
      <c r="K423" s="1140"/>
      <c r="L423" s="1122"/>
      <c r="M423" s="364"/>
      <c r="N423" s="3806"/>
      <c r="O423" s="536"/>
      <c r="P423" s="536"/>
      <c r="Q423" s="979"/>
      <c r="R423" s="1088"/>
      <c r="S423" s="389"/>
      <c r="T423" s="739"/>
      <c r="U423" s="1088"/>
      <c r="V423" s="1088"/>
      <c r="W423" s="1088"/>
      <c r="X423" s="4277"/>
      <c r="Y423" s="4277"/>
      <c r="Z423" s="4277"/>
    </row>
    <row r="424" spans="1:26" ht="15" customHeight="1" thickBot="1">
      <c r="A424" s="2194">
        <v>28083</v>
      </c>
      <c r="B424" s="1030" t="s">
        <v>1088</v>
      </c>
      <c r="C424" s="947" t="s">
        <v>4049</v>
      </c>
      <c r="D424" s="3750">
        <v>10000019669</v>
      </c>
      <c r="E424" s="4478"/>
      <c r="F424" s="4473" t="s">
        <v>4492</v>
      </c>
      <c r="G424" s="4130">
        <v>119</v>
      </c>
      <c r="H424" s="4752">
        <v>50</v>
      </c>
      <c r="I424" s="2437">
        <f>ROUND(H424*G424/G424,2)</f>
        <v>50</v>
      </c>
      <c r="J424" s="3770" t="s">
        <v>39</v>
      </c>
      <c r="K424" s="4071">
        <v>31.89</v>
      </c>
      <c r="L424" s="2803">
        <f>IF(OR(ISBLANK(K424),K424=0,H424=0,ISBLANK(H424)),,ROUND(K424+$L$5,2))</f>
        <v>31.89</v>
      </c>
      <c r="M424" s="4009">
        <f>ROUND(I424*L424,2)</f>
        <v>1594.5</v>
      </c>
      <c r="N424" s="3807">
        <f>ROUND(L424/G424,4)</f>
        <v>0.26800000000000002</v>
      </c>
      <c r="O424" s="2731"/>
      <c r="P424" s="3181"/>
      <c r="Q424" s="2731"/>
      <c r="R424" s="3130"/>
      <c r="S424" s="3980"/>
      <c r="T424" s="3622"/>
      <c r="U424" s="4533"/>
      <c r="V424" s="4368"/>
      <c r="W424" s="3887"/>
      <c r="X424" s="4127"/>
      <c r="Y424" s="2549"/>
      <c r="Z424" s="2549"/>
    </row>
    <row r="425" spans="1:26" ht="15" customHeight="1">
      <c r="A425" s="275"/>
      <c r="B425" s="438" t="s">
        <v>4493</v>
      </c>
      <c r="C425" s="948" t="s">
        <v>4490</v>
      </c>
      <c r="D425" s="270"/>
      <c r="E425" s="949"/>
      <c r="F425" s="267"/>
      <c r="G425" s="258"/>
      <c r="H425" s="940"/>
      <c r="I425" s="950"/>
      <c r="J425" s="951"/>
      <c r="K425" s="952"/>
      <c r="L425" s="1376"/>
      <c r="M425" s="953"/>
      <c r="N425" s="3813"/>
      <c r="O425" s="2055"/>
      <c r="P425" s="280"/>
      <c r="Q425" s="2638"/>
      <c r="R425" s="2576"/>
      <c r="S425" s="252" t="s">
        <v>65</v>
      </c>
      <c r="T425" s="3475" t="s">
        <v>65</v>
      </c>
      <c r="U425" s="3072"/>
      <c r="V425" s="4376"/>
      <c r="W425" s="2605" t="s">
        <v>65</v>
      </c>
      <c r="X425" s="4343" t="s">
        <v>65</v>
      </c>
      <c r="Y425" s="3632" t="s">
        <v>65</v>
      </c>
      <c r="Z425" s="3632" t="s">
        <v>65</v>
      </c>
    </row>
    <row r="426" spans="1:26" ht="15" customHeight="1" thickBot="1">
      <c r="A426" s="416"/>
      <c r="B426" s="388" t="s">
        <v>1070</v>
      </c>
      <c r="C426" s="569" t="s">
        <v>65</v>
      </c>
      <c r="D426" s="2295"/>
      <c r="E426" s="1297"/>
      <c r="F426" s="267"/>
      <c r="G426" s="258"/>
      <c r="H426" s="940"/>
      <c r="I426" s="954"/>
      <c r="J426" s="466"/>
      <c r="K426" s="955"/>
      <c r="L426" s="1122"/>
      <c r="M426" s="956"/>
      <c r="N426" s="3812"/>
      <c r="O426" s="2568"/>
      <c r="P426" s="1221"/>
      <c r="Q426" s="566"/>
      <c r="R426" s="1221"/>
      <c r="S426" s="568" t="s">
        <v>65</v>
      </c>
      <c r="T426" s="3125" t="s">
        <v>65</v>
      </c>
      <c r="U426" s="1865"/>
      <c r="V426" s="4369"/>
      <c r="W426" s="2599" t="s">
        <v>65</v>
      </c>
      <c r="X426" s="4338" t="s">
        <v>65</v>
      </c>
      <c r="Y426" s="3129" t="s">
        <v>65</v>
      </c>
      <c r="Z426" s="3129" t="s">
        <v>65</v>
      </c>
    </row>
    <row r="427" spans="1:26" ht="15" customHeight="1" thickBot="1">
      <c r="A427" s="2213">
        <v>28084</v>
      </c>
      <c r="B427" s="221" t="s">
        <v>1089</v>
      </c>
      <c r="C427" s="920" t="s">
        <v>2351</v>
      </c>
      <c r="D427" s="2293">
        <v>60020</v>
      </c>
      <c r="E427" s="764"/>
      <c r="F427" s="957" t="s">
        <v>3319</v>
      </c>
      <c r="G427" s="555">
        <v>80</v>
      </c>
      <c r="H427" s="4752">
        <v>200</v>
      </c>
      <c r="I427" s="270">
        <f>ROUND($H$427*$G$427/G427,2)</f>
        <v>200</v>
      </c>
      <c r="J427" s="639" t="s">
        <v>39</v>
      </c>
      <c r="K427" s="279"/>
      <c r="L427" s="272">
        <f>IF(OR(ISBLANK(K427),K427=0,H427=0,ISBLANK(H427)),,ROUND(K427+$L$5,2))</f>
        <v>0</v>
      </c>
      <c r="M427" s="253">
        <f>ROUND(I427*L427,2)</f>
        <v>0</v>
      </c>
      <c r="N427" s="3807">
        <f>ROUND(L427/G427,4)</f>
        <v>0</v>
      </c>
      <c r="O427" s="2646"/>
      <c r="P427" s="2749"/>
      <c r="Q427" s="2575"/>
      <c r="R427" s="3130"/>
      <c r="S427" s="2603" t="s">
        <v>65</v>
      </c>
      <c r="T427" s="3626"/>
      <c r="U427" s="3474"/>
      <c r="V427" s="4368"/>
      <c r="W427" s="2605"/>
      <c r="X427" s="2828"/>
      <c r="Y427" s="2549"/>
      <c r="Z427" s="2549"/>
    </row>
    <row r="428" spans="1:26" ht="15" customHeight="1">
      <c r="A428" s="1449"/>
      <c r="B428" s="959" t="s">
        <v>1261</v>
      </c>
      <c r="C428" s="959" t="s">
        <v>2352</v>
      </c>
      <c r="D428" s="1447">
        <v>25468111007</v>
      </c>
      <c r="E428" s="764"/>
      <c r="F428" s="942" t="s">
        <v>1052</v>
      </c>
      <c r="G428" s="476">
        <v>79</v>
      </c>
      <c r="H428" s="1014"/>
      <c r="I428" s="274">
        <f>ROUND($H$427*$G$427/G428,2)</f>
        <v>202.53</v>
      </c>
      <c r="J428" s="475" t="s">
        <v>39</v>
      </c>
      <c r="K428" s="241"/>
      <c r="L428" s="965">
        <f>IF(OR(ISBLANK(K428),K428=0,H427=0,ISBLANK(H427)),,ROUND(K428+$L$5,2))</f>
        <v>0</v>
      </c>
      <c r="M428" s="538">
        <f>ROUND(I428*L428,2)</f>
        <v>0</v>
      </c>
      <c r="N428" s="3807">
        <f>ROUND(L428/G428,4)</f>
        <v>0</v>
      </c>
      <c r="O428" s="2551"/>
      <c r="P428" s="2552"/>
      <c r="Q428" s="2552"/>
      <c r="R428" s="3130"/>
      <c r="S428" s="2824" t="s">
        <v>65</v>
      </c>
      <c r="T428" s="3475" t="e">
        <f>ROUND('Pork 8001-10000'!$U$8*S428,2)</f>
        <v>#VALUE!</v>
      </c>
      <c r="U428" s="3072">
        <f>IF(ISBLANK(O428),,R428+T428)</f>
        <v>0</v>
      </c>
      <c r="V428" s="4376"/>
      <c r="W428" s="2605" t="b">
        <f>IF(ISNUMBER(K428),IF(V428="Y",(K428-T428)))</f>
        <v>0</v>
      </c>
      <c r="X428" s="4343">
        <f>W428/G428</f>
        <v>0</v>
      </c>
      <c r="Y428" s="3632" t="b">
        <f>IF(V428="N",IF(ISNUMBER(R428),(R428)/Q428))</f>
        <v>0</v>
      </c>
      <c r="Z428" s="3632" t="b">
        <f>IF(V428="N",IF(ISNUMBER(R428),U428/Q428))</f>
        <v>0</v>
      </c>
    </row>
    <row r="429" spans="1:26" ht="15" customHeight="1">
      <c r="A429" s="1197"/>
      <c r="B429" s="2311" t="s">
        <v>1050</v>
      </c>
      <c r="C429" s="219" t="s">
        <v>2803</v>
      </c>
      <c r="D429" s="275" t="s">
        <v>2353</v>
      </c>
      <c r="E429" s="764"/>
      <c r="F429" s="1028" t="s">
        <v>3283</v>
      </c>
      <c r="G429" s="815">
        <v>361</v>
      </c>
      <c r="H429" s="1435"/>
      <c r="I429" s="270">
        <f>ROUND($H$427*$G$427/G429,2)</f>
        <v>44.32</v>
      </c>
      <c r="J429" s="813" t="s">
        <v>39</v>
      </c>
      <c r="K429" s="279">
        <v>88.76</v>
      </c>
      <c r="L429" s="965">
        <f>IF(OR(ISBLANK(K429),K429=0,H427=0,ISBLANK(H427)),,ROUND(K429+$L$5,2))</f>
        <v>88.76</v>
      </c>
      <c r="M429" s="253">
        <f>ROUND(I429*L429,2)</f>
        <v>3933.84</v>
      </c>
      <c r="N429" s="3807">
        <f>ROUND(L429/G429,4)</f>
        <v>0.24590000000000001</v>
      </c>
      <c r="O429" s="2602" t="s">
        <v>2354</v>
      </c>
      <c r="P429" s="2585" t="s">
        <v>3282</v>
      </c>
      <c r="Q429" s="814">
        <v>361</v>
      </c>
      <c r="R429" s="3645">
        <v>51.23</v>
      </c>
      <c r="S429" s="3131">
        <v>26.91</v>
      </c>
      <c r="T429" s="3627">
        <f>ROUND('Pork 8001-10000'!$U$8*S429,2)</f>
        <v>37.79</v>
      </c>
      <c r="U429" s="3630">
        <f>IF(ISBLANK(O429),,R429+T429)</f>
        <v>89.02</v>
      </c>
      <c r="V429" s="4374" t="s">
        <v>2778</v>
      </c>
      <c r="W429" s="3131" t="b">
        <f>IF(ISNUMBER(K429),IF(V429="Y",(K429-T429)))</f>
        <v>0</v>
      </c>
      <c r="X429" s="4335">
        <f>W429/G429</f>
        <v>0</v>
      </c>
      <c r="Y429" s="4344">
        <f>IF(V429="N",IF(ISNUMBER(R429),(R429)/Q429))</f>
        <v>0.14191135734072022</v>
      </c>
      <c r="Z429" s="4344">
        <f>IF(V429="N",IF(ISNUMBER(R429),U429/Q429))</f>
        <v>0.2465927977839335</v>
      </c>
    </row>
    <row r="430" spans="1:26" ht="15" customHeight="1" thickBot="1">
      <c r="A430" s="1086"/>
      <c r="B430" s="388"/>
      <c r="C430" s="466"/>
      <c r="D430" s="416"/>
      <c r="E430" s="2587"/>
      <c r="F430" s="2286"/>
      <c r="G430" s="465"/>
      <c r="H430" s="728"/>
      <c r="I430" s="341"/>
      <c r="J430" s="467"/>
      <c r="K430" s="552"/>
      <c r="L430" s="1055"/>
      <c r="M430" s="554"/>
      <c r="N430" s="3812"/>
      <c r="O430" s="2601"/>
      <c r="P430" s="396"/>
      <c r="Q430" s="2492"/>
      <c r="R430" s="2737"/>
      <c r="S430" s="2587"/>
      <c r="T430" s="3628"/>
      <c r="U430" s="3631"/>
      <c r="V430" s="4379"/>
      <c r="W430" s="2599" t="s">
        <v>65</v>
      </c>
      <c r="X430" s="2881" t="s">
        <v>65</v>
      </c>
      <c r="Y430" s="2600"/>
      <c r="Z430" s="2600"/>
    </row>
    <row r="431" spans="1:26" ht="15" customHeight="1" thickBot="1">
      <c r="A431" s="1490">
        <v>28085</v>
      </c>
      <c r="B431" s="480" t="s">
        <v>1090</v>
      </c>
      <c r="C431" s="438" t="s">
        <v>4488</v>
      </c>
      <c r="D431" s="275"/>
      <c r="E431" s="764"/>
      <c r="F431" s="921"/>
      <c r="G431" s="258">
        <v>250</v>
      </c>
      <c r="H431" s="4752"/>
      <c r="I431" s="270">
        <f>ROUND(H431*G431/G431,2)</f>
        <v>0</v>
      </c>
      <c r="J431" s="257" t="s">
        <v>39</v>
      </c>
      <c r="K431" s="279"/>
      <c r="L431" s="272">
        <f t="shared" ref="L431:L435" si="1">IF(OR(ISBLANK(K431),K431=0,H431=0,ISBLANK(H431)),,ROUND(K431+$L$5,2))</f>
        <v>0</v>
      </c>
      <c r="M431" s="253">
        <f>ROUND(I431*L431,2)</f>
        <v>0</v>
      </c>
      <c r="N431" s="3807">
        <f t="shared" ref="N431:N436" si="2">ROUND(L431/G431,4)</f>
        <v>0</v>
      </c>
      <c r="O431" s="2564">
        <v>10000029467</v>
      </c>
      <c r="P431" s="2588" t="s">
        <v>2801</v>
      </c>
      <c r="Q431" s="2564">
        <v>250</v>
      </c>
      <c r="R431" s="3647">
        <v>33.29</v>
      </c>
      <c r="S431" s="2603">
        <v>22.83</v>
      </c>
      <c r="T431" s="3626">
        <f>ROUND('Pork 8001-10000'!$U$8*S431,2)</f>
        <v>32.06</v>
      </c>
      <c r="U431" s="3474">
        <f>IF(ISBLANK(O431),,R431+T431)</f>
        <v>65.349999999999994</v>
      </c>
      <c r="V431" s="4367" t="s">
        <v>2778</v>
      </c>
      <c r="W431" s="2605" t="b">
        <f>IF(ISNUMBER(K431),IF(V431="Y",(K431-T431)))</f>
        <v>0</v>
      </c>
      <c r="X431" s="2828">
        <f>W431/G431</f>
        <v>0</v>
      </c>
      <c r="Y431" s="2549">
        <f>IF(V431="N",IF(ISNUMBER(R431),(R431)/Q431))</f>
        <v>0.13316</v>
      </c>
      <c r="Z431" s="2549">
        <f>IF(V431="N",IF(ISNUMBER(R431),U431/Q431))</f>
        <v>0.26139999999999997</v>
      </c>
    </row>
    <row r="432" spans="1:26" ht="15" customHeight="1">
      <c r="A432" s="275"/>
      <c r="B432" s="217" t="s">
        <v>1763</v>
      </c>
      <c r="C432" s="438" t="s">
        <v>4049</v>
      </c>
      <c r="D432" s="275">
        <v>10000025446</v>
      </c>
      <c r="E432" s="764"/>
      <c r="F432" s="921" t="s">
        <v>3658</v>
      </c>
      <c r="G432" s="258">
        <v>107</v>
      </c>
      <c r="H432" s="1008"/>
      <c r="I432" s="3378">
        <f>ROUND(H431*G431/G432,2)</f>
        <v>0</v>
      </c>
      <c r="J432" s="257"/>
      <c r="K432" s="241"/>
      <c r="L432" s="965">
        <f>IF(OR(ISBLANK(K432),K432=0,H431=0,ISBLANK(H431)),,ROUND(K432+$L$5,2))</f>
        <v>0</v>
      </c>
      <c r="M432" s="538">
        <f>ROUND(I432*L432,2)</f>
        <v>0</v>
      </c>
      <c r="N432" s="3807">
        <f t="shared" si="2"/>
        <v>0</v>
      </c>
      <c r="O432" s="2564"/>
      <c r="P432" s="2589"/>
      <c r="Q432" s="2564"/>
      <c r="R432" s="5584"/>
      <c r="S432" s="2603"/>
      <c r="T432" s="3622"/>
      <c r="U432" s="3474"/>
      <c r="V432" s="4368"/>
      <c r="W432" s="2605"/>
      <c r="X432" s="2828"/>
      <c r="Y432" s="2549"/>
      <c r="Z432" s="2549"/>
    </row>
    <row r="433" spans="1:26" ht="15" customHeight="1">
      <c r="A433" s="275"/>
      <c r="B433" s="217" t="s">
        <v>1764</v>
      </c>
      <c r="C433" s="951" t="s">
        <v>2315</v>
      </c>
      <c r="D433" s="275" t="s">
        <v>2360</v>
      </c>
      <c r="E433" s="764"/>
      <c r="F433" s="921" t="s">
        <v>1262</v>
      </c>
      <c r="G433" s="258">
        <v>400</v>
      </c>
      <c r="H433" s="940"/>
      <c r="I433" s="964">
        <f>ROUND($H$431*$G$431/G433,2)</f>
        <v>0</v>
      </c>
      <c r="J433" s="257" t="s">
        <v>39</v>
      </c>
      <c r="K433" s="241"/>
      <c r="L433" s="965">
        <f>IF(OR(ISBLANK(K433),K433=0,H431=0,ISBLANK(H431)),,ROUND(K433+$L$5,2))</f>
        <v>0</v>
      </c>
      <c r="M433" s="538">
        <f>ROUND(I433*L433,2)</f>
        <v>0</v>
      </c>
      <c r="N433" s="3807">
        <f t="shared" si="2"/>
        <v>0</v>
      </c>
      <c r="O433" s="2586" t="s">
        <v>2359</v>
      </c>
      <c r="P433" s="2585" t="s">
        <v>2802</v>
      </c>
      <c r="Q433" s="4179">
        <v>400</v>
      </c>
      <c r="R433" s="3648"/>
      <c r="S433" s="2548">
        <v>34.841000000000001</v>
      </c>
      <c r="T433" s="3618">
        <f>ROUND('Pork 8001-10000'!$U$8*S433,2)</f>
        <v>48.93</v>
      </c>
      <c r="U433" s="3474">
        <f>IF(ISBLANK(O433),,R433+T433)</f>
        <v>48.93</v>
      </c>
      <c r="V433" s="4367" t="s">
        <v>2778</v>
      </c>
      <c r="W433" s="1115" t="b">
        <f>IF(ISNUMBER(K433),IF(V433="Y",(K433-T433)))</f>
        <v>0</v>
      </c>
      <c r="X433" s="2826">
        <f>W433/G433</f>
        <v>0</v>
      </c>
      <c r="Y433" s="2549" t="b">
        <f>IF(V433="N",IF(ISNUMBER(R433),(R433)/Q433))</f>
        <v>0</v>
      </c>
      <c r="Z433" s="2549" t="b">
        <f>IF(V433="N",IF(ISNUMBER(R433),U433/Q433))</f>
        <v>0</v>
      </c>
    </row>
    <row r="434" spans="1:26" ht="15" customHeight="1">
      <c r="A434" s="275"/>
      <c r="B434" s="1334" t="s">
        <v>1765</v>
      </c>
      <c r="C434" s="948" t="s">
        <v>2335</v>
      </c>
      <c r="D434" s="275" t="s">
        <v>2358</v>
      </c>
      <c r="E434" s="764"/>
      <c r="F434" s="921" t="s">
        <v>1262</v>
      </c>
      <c r="G434" s="258">
        <v>400</v>
      </c>
      <c r="H434" s="940"/>
      <c r="I434" s="964">
        <f>ROUND($H$431*$G$431/G434,2)</f>
        <v>0</v>
      </c>
      <c r="J434" s="257" t="s">
        <v>39</v>
      </c>
      <c r="K434" s="241"/>
      <c r="L434" s="965">
        <f>IF(OR(ISBLANK(K434),K434=0,H431=0,ISBLANK(H431)),,ROUND(K434+$L$5,2))</f>
        <v>0</v>
      </c>
      <c r="M434" s="538">
        <f>ROUND(I434*L434,2)</f>
        <v>0</v>
      </c>
      <c r="N434" s="3807">
        <f t="shared" si="2"/>
        <v>0</v>
      </c>
      <c r="O434" s="2590" t="s">
        <v>2357</v>
      </c>
      <c r="P434" s="2591" t="s">
        <v>2802</v>
      </c>
      <c r="Q434" s="885">
        <v>400</v>
      </c>
      <c r="R434" s="3648"/>
      <c r="S434" s="2548">
        <v>40</v>
      </c>
      <c r="T434" s="3618">
        <f>ROUND('Pork 8001-10000'!$U$8*S434,2)</f>
        <v>56.18</v>
      </c>
      <c r="U434" s="3474">
        <f>IF(ISBLANK(O434),,R434+T434)</f>
        <v>56.18</v>
      </c>
      <c r="V434" s="4367" t="s">
        <v>2778</v>
      </c>
      <c r="W434" s="1115" t="b">
        <f>IF(ISNUMBER(K434),IF(V434="Y",(K434-T434)))</f>
        <v>0</v>
      </c>
      <c r="X434" s="2826">
        <f>W434/G434</f>
        <v>0</v>
      </c>
      <c r="Y434" s="2549" t="b">
        <f>IF(V434="N",IF(ISNUMBER(R434),(R434)/Q434))</f>
        <v>0</v>
      </c>
      <c r="Z434" s="2549" t="b">
        <f>IF(V434="N",IF(ISNUMBER(R434),U434/Q434))</f>
        <v>0</v>
      </c>
    </row>
    <row r="435" spans="1:26" ht="15" customHeight="1">
      <c r="A435" s="1449"/>
      <c r="C435" s="968" t="s">
        <v>2355</v>
      </c>
      <c r="D435" s="275" t="s">
        <v>2356</v>
      </c>
      <c r="E435" s="764"/>
      <c r="F435" s="969" t="s">
        <v>1263</v>
      </c>
      <c r="G435" s="226">
        <v>128</v>
      </c>
      <c r="H435" s="940"/>
      <c r="I435" s="967">
        <f>ROUND($H$431*$G$431/G435,2)</f>
        <v>0</v>
      </c>
      <c r="J435" s="257" t="s">
        <v>39</v>
      </c>
      <c r="K435" s="241"/>
      <c r="L435" s="965">
        <f t="shared" si="1"/>
        <v>0</v>
      </c>
      <c r="M435" s="538">
        <f>ROUND(I435*L435,2)</f>
        <v>0</v>
      </c>
      <c r="N435" s="3807">
        <f t="shared" si="2"/>
        <v>0</v>
      </c>
      <c r="O435" s="2420"/>
      <c r="P435" s="2362"/>
      <c r="Q435" s="2420"/>
      <c r="R435" s="3106"/>
      <c r="S435" s="2548"/>
      <c r="T435" s="3618"/>
      <c r="U435" s="3474"/>
      <c r="V435" s="4368"/>
      <c r="W435" s="1115"/>
      <c r="X435" s="2826"/>
      <c r="Y435" s="2549"/>
      <c r="Z435" s="2549"/>
    </row>
    <row r="436" spans="1:26" ht="15" customHeight="1">
      <c r="A436" s="1335"/>
      <c r="B436" s="216"/>
      <c r="C436" s="1197" t="s">
        <v>2351</v>
      </c>
      <c r="D436" s="1197">
        <v>60125</v>
      </c>
      <c r="E436" s="2592"/>
      <c r="F436" s="2595" t="s">
        <v>1264</v>
      </c>
      <c r="G436" s="2593">
        <v>256</v>
      </c>
      <c r="H436" s="1435"/>
      <c r="I436" s="2594">
        <f>ROUND($H$431*$G$431/G436,2)</f>
        <v>0</v>
      </c>
      <c r="J436" s="813" t="s">
        <v>39</v>
      </c>
      <c r="K436" s="1525"/>
      <c r="L436" s="1336">
        <f>IF(OR(ISBLANK(K436),K436=0,H431=0,ISBLANK(H431)),,ROUND(K436+$L$5,2))</f>
        <v>0</v>
      </c>
      <c r="M436" s="864">
        <f>ROUND(L436*I436,2)</f>
        <v>0</v>
      </c>
      <c r="N436" s="3814">
        <f t="shared" si="2"/>
        <v>0</v>
      </c>
      <c r="O436" s="2711"/>
      <c r="P436" s="2361"/>
      <c r="Q436" s="3633"/>
      <c r="R436" s="946"/>
      <c r="S436" s="2548"/>
      <c r="T436" s="3618"/>
      <c r="U436" s="3474"/>
      <c r="V436" s="4368"/>
      <c r="W436" s="1115"/>
      <c r="X436" s="2826"/>
      <c r="Y436" s="2549"/>
      <c r="Z436" s="2549"/>
    </row>
    <row r="437" spans="1:26" ht="15" customHeight="1" thickBot="1">
      <c r="A437" s="416"/>
      <c r="B437" s="218" t="s">
        <v>1070</v>
      </c>
      <c r="C437" s="416"/>
      <c r="D437" s="416"/>
      <c r="E437" s="2587"/>
      <c r="F437" s="1032"/>
      <c r="G437" s="465"/>
      <c r="H437" s="728"/>
      <c r="I437" s="970"/>
      <c r="J437" s="319"/>
      <c r="K437" s="363"/>
      <c r="L437" s="935"/>
      <c r="M437" s="364"/>
      <c r="N437" s="3811"/>
      <c r="O437" s="2568"/>
      <c r="P437" s="1221"/>
      <c r="Q437" s="566"/>
      <c r="R437" s="2596"/>
      <c r="S437" s="2587"/>
      <c r="T437" s="3629"/>
      <c r="U437" s="3631"/>
      <c r="V437" s="4379"/>
      <c r="W437" s="2599"/>
      <c r="X437" s="2881"/>
      <c r="Y437" s="2600"/>
      <c r="Z437" s="2600"/>
    </row>
    <row r="438" spans="1:26" ht="14.25" thickBot="1">
      <c r="A438" s="4097">
        <v>28086</v>
      </c>
      <c r="B438" s="4095" t="s">
        <v>3115</v>
      </c>
      <c r="C438" s="3752" t="s">
        <v>4488</v>
      </c>
      <c r="D438" s="3753">
        <v>10000068033</v>
      </c>
      <c r="E438" s="224"/>
      <c r="F438" s="229" t="s">
        <v>4494</v>
      </c>
      <c r="G438" s="3754">
        <v>250</v>
      </c>
      <c r="H438" s="4752"/>
      <c r="I438" s="228">
        <f>ROUND(H438*G438/G438,2)</f>
        <v>0</v>
      </c>
      <c r="J438" s="229" t="s">
        <v>39</v>
      </c>
      <c r="K438" s="241">
        <v>117.5</v>
      </c>
      <c r="L438" s="369">
        <f>IF(OR(ISBLANK(K438),K438=0,H438=0,ISBLANK(H438)),,ROUND(K438+$L$5,2))</f>
        <v>0</v>
      </c>
      <c r="M438" s="3142">
        <f>ROUND(I438*L438,2)</f>
        <v>0</v>
      </c>
      <c r="N438" s="3865">
        <f>ROUND(L438/G438,4)</f>
        <v>0</v>
      </c>
      <c r="O438" s="2374">
        <v>10000069033</v>
      </c>
      <c r="P438" s="280" t="s">
        <v>3315</v>
      </c>
      <c r="Q438" s="2055">
        <v>250</v>
      </c>
      <c r="R438" s="3656">
        <v>54.39</v>
      </c>
      <c r="S438" s="330">
        <v>23.04</v>
      </c>
      <c r="T438" s="310">
        <f>ROUND('Beef 100-2000'!$U$8*S438,2)</f>
        <v>71.239999999999995</v>
      </c>
      <c r="U438" s="1199">
        <f>IF(ISBLANK(O438),,R438+T438)</f>
        <v>125.63</v>
      </c>
      <c r="V438" s="4346" t="s">
        <v>2778</v>
      </c>
      <c r="W438" s="310" t="b">
        <f>IF(ISNUMBER(R438),IF(V438="Y",(K438-T438)))</f>
        <v>0</v>
      </c>
      <c r="X438" s="627">
        <f>W438/G438</f>
        <v>0</v>
      </c>
      <c r="Y438" s="627">
        <f>IF(V438="N",IF(ISNUMBER(R438),R438/Q438))</f>
        <v>0.21756</v>
      </c>
      <c r="Z438" s="5545">
        <f>U438/Q438</f>
        <v>0.50251999999999997</v>
      </c>
    </row>
    <row r="439" spans="1:26" ht="13.5" customHeight="1">
      <c r="A439" s="1449"/>
      <c r="B439" s="3770" t="s">
        <v>3116</v>
      </c>
      <c r="C439" s="3752"/>
      <c r="D439" s="3753"/>
      <c r="E439" s="398"/>
      <c r="F439" s="408"/>
      <c r="G439" s="3754"/>
      <c r="H439" s="3218"/>
      <c r="I439" s="3755"/>
      <c r="J439" s="3750"/>
      <c r="K439" s="3756"/>
      <c r="L439" s="402"/>
      <c r="M439" s="3156"/>
      <c r="N439" s="2549"/>
      <c r="O439" s="2811"/>
      <c r="P439" s="1201"/>
      <c r="Q439" s="1201"/>
      <c r="R439" s="2853"/>
      <c r="S439" s="330"/>
      <c r="T439" s="334"/>
      <c r="U439" s="1198"/>
      <c r="V439" s="1198"/>
      <c r="W439" s="310"/>
      <c r="X439" s="627"/>
      <c r="Y439" s="627"/>
      <c r="Z439" s="5545"/>
    </row>
    <row r="440" spans="1:26" ht="15" customHeight="1" thickBot="1">
      <c r="A440" s="4639"/>
      <c r="B440" s="3768" t="s">
        <v>3117</v>
      </c>
      <c r="C440" s="671"/>
      <c r="D440" s="671"/>
      <c r="E440" s="3767"/>
      <c r="F440" s="3768"/>
      <c r="G440" s="3769"/>
      <c r="H440" s="456"/>
      <c r="I440" s="1351"/>
      <c r="J440" s="496"/>
      <c r="K440" s="1499"/>
      <c r="L440" s="1477"/>
      <c r="M440" s="3155"/>
      <c r="N440" s="2600"/>
      <c r="O440" s="2737"/>
      <c r="P440" s="2737"/>
      <c r="Q440" s="2737"/>
      <c r="R440" s="1222"/>
      <c r="S440" s="362"/>
      <c r="T440" s="363"/>
      <c r="U440" s="363"/>
      <c r="V440" s="363"/>
      <c r="W440" s="323"/>
      <c r="X440" s="630"/>
      <c r="Y440" s="2599"/>
      <c r="Z440" s="5546"/>
    </row>
    <row r="441" spans="1:26" ht="15" customHeight="1" thickBot="1">
      <c r="A441" s="4114">
        <v>28087</v>
      </c>
      <c r="B441" s="773" t="s">
        <v>4225</v>
      </c>
      <c r="C441" s="278" t="s">
        <v>3836</v>
      </c>
      <c r="D441" s="4350" t="s">
        <v>3647</v>
      </c>
      <c r="E441" s="277"/>
      <c r="F441" s="256" t="s">
        <v>3949</v>
      </c>
      <c r="G441" s="348">
        <v>144</v>
      </c>
      <c r="H441" s="4752">
        <v>110</v>
      </c>
      <c r="I441" s="270">
        <f>ROUND(H441*G441/G441,2)</f>
        <v>110</v>
      </c>
      <c r="J441" s="257" t="s">
        <v>39</v>
      </c>
      <c r="K441" s="279"/>
      <c r="L441" s="534">
        <f>IF(OR(ISBLANK(K441),K441=0,H441=0,ISBLANK(H441)),,ROUND(K441+$L$5,2))</f>
        <v>0</v>
      </c>
      <c r="M441" s="253">
        <f>ROUND(I441*L441,2)</f>
        <v>0</v>
      </c>
      <c r="N441" s="3820">
        <f>ROUND(L441/G441,4)</f>
        <v>0</v>
      </c>
      <c r="O441" s="2447"/>
      <c r="P441" s="2444"/>
      <c r="Q441" s="2444"/>
      <c r="R441" s="3114"/>
      <c r="S441" s="2548"/>
      <c r="T441" s="2658"/>
      <c r="U441" s="3417"/>
      <c r="V441" s="4869"/>
      <c r="W441" s="2727"/>
      <c r="X441" s="3065"/>
      <c r="Y441" s="2882"/>
    </row>
    <row r="442" spans="1:26" ht="15" customHeight="1">
      <c r="A442" s="2154"/>
      <c r="B442" s="517" t="s">
        <v>1654</v>
      </c>
      <c r="C442" s="274" t="s">
        <v>3699</v>
      </c>
      <c r="D442" s="3042">
        <v>792426</v>
      </c>
      <c r="E442" s="4760"/>
      <c r="F442" s="519" t="s">
        <v>3309</v>
      </c>
      <c r="G442" s="268">
        <v>256</v>
      </c>
      <c r="H442" s="487"/>
      <c r="I442" s="235">
        <f>ROUND(H441*G441/G442,2)</f>
        <v>61.88</v>
      </c>
      <c r="J442" s="225" t="s">
        <v>39</v>
      </c>
      <c r="K442" s="642">
        <v>112.72</v>
      </c>
      <c r="L442" s="965">
        <f>IF(OR(ISBLANK(K442),K442=0,H441=0,ISBLANK(H441)),,ROUND(K442+$L$5,2))</f>
        <v>112.72</v>
      </c>
      <c r="M442" s="253">
        <f>ROUND(I441*L442,2)</f>
        <v>12399.2</v>
      </c>
      <c r="N442" s="3825">
        <f>ROUND(L442/G442,4)</f>
        <v>0.44030000000000002</v>
      </c>
      <c r="O442" s="2270">
        <v>792426</v>
      </c>
      <c r="P442" s="3106" t="s">
        <v>3700</v>
      </c>
      <c r="Q442" s="268">
        <v>256</v>
      </c>
      <c r="R442" s="3371">
        <v>66.239999999999995</v>
      </c>
      <c r="S442" s="330">
        <v>32.97</v>
      </c>
      <c r="T442" s="4942">
        <f>ROUND('Chicken 2001-4000'!$S$8*S442,2)</f>
        <v>46.48</v>
      </c>
      <c r="U442" s="3416">
        <f>IF(ISBLANK(O442),,R442+T442)</f>
        <v>112.72</v>
      </c>
      <c r="V442" s="3424" t="s">
        <v>2779</v>
      </c>
      <c r="W442" s="2727">
        <f>IF(ISNUMBER(R442),IF(V442="Y",(K442-T442)))</f>
        <v>66.240000000000009</v>
      </c>
      <c r="X442" s="3065">
        <f>ROUND(W442/G442,4)</f>
        <v>0.25879999999999997</v>
      </c>
      <c r="Y442" s="3065" t="b">
        <f>IF(V442="N",IF(ISNUMBER(R442),(R442+T442)/Q442))</f>
        <v>0</v>
      </c>
      <c r="Z442" s="3977">
        <f>U442/Q442</f>
        <v>0.4403125</v>
      </c>
    </row>
    <row r="443" spans="1:26" ht="15" customHeight="1">
      <c r="A443" s="2154"/>
      <c r="B443" s="522" t="s">
        <v>1655</v>
      </c>
      <c r="C443" s="274"/>
      <c r="D443" s="4351"/>
      <c r="E443" s="518"/>
      <c r="F443" s="519"/>
      <c r="G443" s="268"/>
      <c r="H443" s="531"/>
      <c r="I443" s="202"/>
      <c r="J443" s="330"/>
      <c r="K443" s="334"/>
      <c r="L443" s="310"/>
      <c r="M443" s="335"/>
      <c r="N443" s="3819"/>
      <c r="O443" s="2420"/>
      <c r="P443" s="2362"/>
      <c r="Q443" s="2362"/>
      <c r="R443" s="521"/>
      <c r="S443" s="330"/>
      <c r="T443" s="334"/>
      <c r="U443" s="3401"/>
      <c r="V443" s="3460"/>
      <c r="W443" s="310"/>
      <c r="X443" s="2397"/>
      <c r="Y443" s="2396" t="s">
        <v>65</v>
      </c>
    </row>
    <row r="444" spans="1:26" ht="15" customHeight="1">
      <c r="A444" s="2151"/>
      <c r="B444" s="274" t="s">
        <v>1656</v>
      </c>
      <c r="C444" s="2897"/>
      <c r="D444" s="518"/>
      <c r="E444" s="519"/>
      <c r="F444" s="268"/>
      <c r="G444" s="4850"/>
      <c r="H444" s="531"/>
      <c r="I444" s="330"/>
      <c r="J444" s="334"/>
      <c r="K444" s="532"/>
      <c r="L444" s="335"/>
      <c r="M444" s="335"/>
      <c r="N444" s="3819"/>
      <c r="O444" s="2361"/>
      <c r="P444" s="2443"/>
      <c r="Q444" s="521"/>
      <c r="R444" s="330"/>
      <c r="S444" s="334"/>
      <c r="T444" s="3401"/>
      <c r="U444" s="3460"/>
      <c r="V444" s="310"/>
      <c r="W444" s="2397"/>
      <c r="X444" s="2396"/>
      <c r="Y444" s="2396" t="s">
        <v>65</v>
      </c>
    </row>
    <row r="445" spans="1:26" ht="15" customHeight="1">
      <c r="A445" s="544"/>
      <c r="B445" s="274" t="s">
        <v>1657</v>
      </c>
      <c r="C445" s="4350"/>
      <c r="D445" s="518"/>
      <c r="E445" s="519"/>
      <c r="F445" s="268"/>
      <c r="G445" s="4850"/>
      <c r="H445" s="531"/>
      <c r="I445" s="330"/>
      <c r="J445" s="334"/>
      <c r="K445" s="532"/>
      <c r="L445" s="335"/>
      <c r="M445" s="335"/>
      <c r="N445" s="3819"/>
      <c r="O445" s="2557"/>
      <c r="P445" s="2557"/>
      <c r="Q445" s="521"/>
      <c r="R445" s="330"/>
      <c r="S445" s="334"/>
      <c r="T445" s="3401"/>
      <c r="U445" s="3460"/>
      <c r="V445" s="310"/>
      <c r="W445" s="2397"/>
      <c r="X445" s="2404"/>
      <c r="Y445" s="2404"/>
    </row>
    <row r="446" spans="1:26" ht="15" customHeight="1">
      <c r="A446" s="2152" t="s">
        <v>4250</v>
      </c>
      <c r="B446" s="219" t="s">
        <v>1658</v>
      </c>
      <c r="C446" s="274"/>
      <c r="D446" s="4350"/>
      <c r="E446" s="518"/>
      <c r="F446" s="519"/>
      <c r="G446" s="268"/>
      <c r="H446" s="487"/>
      <c r="I446" s="202"/>
      <c r="J446" s="330"/>
      <c r="K446" s="334"/>
      <c r="L446" s="532"/>
      <c r="M446" s="335"/>
      <c r="N446" s="3819"/>
      <c r="O446" s="2419"/>
      <c r="P446" s="2361"/>
      <c r="Q446" s="2361"/>
      <c r="R446" s="521"/>
      <c r="S446" s="330"/>
      <c r="T446" s="334"/>
      <c r="U446" s="3401"/>
      <c r="V446" s="3460"/>
      <c r="W446" s="310"/>
      <c r="X446" s="2397"/>
      <c r="Y446" s="2396" t="s">
        <v>65</v>
      </c>
    </row>
    <row r="447" spans="1:26" ht="15" customHeight="1" thickBot="1">
      <c r="A447" s="1214"/>
      <c r="B447" s="388" t="s">
        <v>1188</v>
      </c>
      <c r="C447" s="536"/>
      <c r="D447" s="4354"/>
      <c r="E447" s="526"/>
      <c r="F447" s="586"/>
      <c r="G447" s="584"/>
      <c r="H447" s="3766"/>
      <c r="I447" s="361"/>
      <c r="J447" s="362"/>
      <c r="K447" s="363"/>
      <c r="L447" s="1122"/>
      <c r="M447" s="364"/>
      <c r="N447" s="3832"/>
      <c r="O447" s="2425"/>
      <c r="P447" s="396"/>
      <c r="Q447" s="396"/>
      <c r="R447" s="2448"/>
      <c r="S447" s="362"/>
      <c r="T447" s="363"/>
      <c r="U447" s="363"/>
      <c r="V447" s="3430"/>
      <c r="W447" s="323"/>
      <c r="X447" s="2399"/>
      <c r="Y447" s="2435"/>
      <c r="Z447" s="3966"/>
    </row>
    <row r="448" spans="1:26" s="71" customFormat="1" ht="15" customHeight="1" thickBot="1">
      <c r="A448" s="4178">
        <v>28088</v>
      </c>
      <c r="B448" s="2451" t="s">
        <v>1250</v>
      </c>
      <c r="C448" s="2442" t="s">
        <v>4049</v>
      </c>
      <c r="D448" s="2447">
        <v>10000014106</v>
      </c>
      <c r="E448" s="2452"/>
      <c r="F448" s="2453" t="s">
        <v>1049</v>
      </c>
      <c r="G448" s="2454">
        <v>106</v>
      </c>
      <c r="H448" s="4752"/>
      <c r="I448" s="2455">
        <f>ROUND(H448*G448/G448,2)</f>
        <v>0</v>
      </c>
      <c r="J448" s="2438" t="s">
        <v>39</v>
      </c>
      <c r="K448" s="2456">
        <v>31.36</v>
      </c>
      <c r="L448" s="2457">
        <f>IF(OR(ISBLANK(K448),K448=0,H448=0,ISBLANK(H448)),,ROUND(K448+$L$5,2))</f>
        <v>0</v>
      </c>
      <c r="M448" s="2458">
        <f>ROUND(I448*L448,2)</f>
        <v>0</v>
      </c>
      <c r="N448" s="3846">
        <f>ROUND(L448/G448,4)</f>
        <v>0</v>
      </c>
      <c r="O448" s="2484"/>
      <c r="P448" s="2484"/>
      <c r="Q448" s="2484"/>
      <c r="R448" s="3119"/>
      <c r="S448" s="3119"/>
      <c r="T448" s="3107"/>
      <c r="U448" s="3449"/>
      <c r="V448" s="3449"/>
      <c r="W448" s="3120"/>
      <c r="X448" s="3780"/>
      <c r="Y448" s="3781"/>
      <c r="Z448" s="3977"/>
    </row>
    <row r="449" spans="1:26" s="71" customFormat="1" ht="15" customHeight="1">
      <c r="A449" s="251"/>
      <c r="B449" s="813" t="s">
        <v>1732</v>
      </c>
      <c r="C449" s="223"/>
      <c r="D449" s="2271"/>
      <c r="E449" s="294"/>
      <c r="F449" s="831"/>
      <c r="G449" s="832"/>
      <c r="H449" s="831"/>
      <c r="I449" s="832"/>
      <c r="J449" s="473"/>
      <c r="K449" s="595"/>
      <c r="L449" s="699"/>
      <c r="M449" s="538"/>
      <c r="N449" s="3838"/>
      <c r="O449" s="2423"/>
      <c r="P449" s="2423"/>
      <c r="Q449" s="2423"/>
      <c r="R449" s="662"/>
      <c r="S449" s="2648" t="s">
        <v>65</v>
      </c>
      <c r="T449" s="502" t="s">
        <v>65</v>
      </c>
      <c r="U449" s="3447"/>
      <c r="V449" s="2503"/>
      <c r="W449" s="234" t="s">
        <v>89</v>
      </c>
      <c r="X449" s="825" t="s">
        <v>65</v>
      </c>
      <c r="Y449" s="657" t="s">
        <v>65</v>
      </c>
    </row>
    <row r="450" spans="1:26" s="71" customFormat="1" ht="15" customHeight="1">
      <c r="A450" s="251"/>
      <c r="B450" s="813" t="s">
        <v>1733</v>
      </c>
      <c r="C450" s="256"/>
      <c r="D450" s="2281"/>
      <c r="E450" s="806"/>
      <c r="F450" s="883"/>
      <c r="G450" s="884"/>
      <c r="H450" s="883"/>
      <c r="I450" s="884"/>
      <c r="J450" s="803"/>
      <c r="K450" s="648"/>
      <c r="L450" s="829"/>
      <c r="M450" s="253"/>
      <c r="N450" s="3838"/>
      <c r="O450" s="3451"/>
      <c r="P450" s="3451"/>
      <c r="Q450" s="3451"/>
      <c r="R450" s="696"/>
      <c r="S450" s="2548"/>
      <c r="T450" s="3447"/>
      <c r="U450" s="3447"/>
      <c r="V450" s="2503"/>
      <c r="W450" s="254"/>
      <c r="X450" s="866"/>
      <c r="Y450" s="657"/>
    </row>
    <row r="451" spans="1:26" s="71" customFormat="1" ht="15" customHeight="1">
      <c r="A451" s="2203"/>
      <c r="B451" s="813" t="s">
        <v>65</v>
      </c>
      <c r="C451" s="235"/>
      <c r="D451" s="2282"/>
      <c r="E451" s="294"/>
      <c r="F451" s="600"/>
      <c r="G451" s="296"/>
      <c r="H451" s="600"/>
      <c r="I451" s="296"/>
      <c r="J451" s="295"/>
      <c r="K451" s="626"/>
      <c r="L451" s="833"/>
      <c r="M451" s="335"/>
      <c r="N451" s="3848"/>
      <c r="O451" s="2055"/>
      <c r="P451" s="2055"/>
      <c r="Q451" s="2055"/>
      <c r="R451" s="834"/>
      <c r="S451" s="627"/>
      <c r="T451" s="335"/>
      <c r="U451" s="3409"/>
      <c r="V451" s="864"/>
      <c r="W451" s="335"/>
      <c r="X451" s="335"/>
      <c r="Y451" s="657"/>
    </row>
    <row r="452" spans="1:26" s="71" customFormat="1" ht="15" customHeight="1" thickBot="1">
      <c r="A452" s="2204"/>
      <c r="B452" s="2111" t="s">
        <v>1050</v>
      </c>
      <c r="C452" s="836"/>
      <c r="D452" s="1664"/>
      <c r="E452" s="701"/>
      <c r="F452" s="837"/>
      <c r="G452" s="451"/>
      <c r="H452" s="456"/>
      <c r="I452" s="465"/>
      <c r="J452" s="467"/>
      <c r="K452" s="838"/>
      <c r="L452" s="467"/>
      <c r="M452" s="467"/>
      <c r="N452" s="4200"/>
      <c r="O452" s="2496"/>
      <c r="P452" s="2426"/>
      <c r="Q452" s="2426"/>
      <c r="R452" s="589"/>
      <c r="S452" s="4423"/>
      <c r="T452" s="822"/>
      <c r="U452" s="822"/>
      <c r="V452" s="822"/>
      <c r="W452" s="822"/>
      <c r="X452" s="730"/>
      <c r="Y452" s="823"/>
      <c r="Z452" s="5723"/>
    </row>
    <row r="453" spans="1:26" s="71" customFormat="1" ht="15" customHeight="1" thickBot="1">
      <c r="A453" s="2205">
        <v>28089</v>
      </c>
      <c r="B453" s="289" t="s">
        <v>1251</v>
      </c>
      <c r="C453" s="281" t="s">
        <v>2339</v>
      </c>
      <c r="D453" s="256">
        <v>613810</v>
      </c>
      <c r="E453" s="224"/>
      <c r="F453" s="281" t="s">
        <v>1252</v>
      </c>
      <c r="G453" s="283">
        <v>160</v>
      </c>
      <c r="H453" s="4752">
        <v>150</v>
      </c>
      <c r="I453" s="556">
        <f>ROUND(H453*G453/G453,2)</f>
        <v>150</v>
      </c>
      <c r="J453" s="282" t="s">
        <v>39</v>
      </c>
      <c r="K453" s="557">
        <v>45.99</v>
      </c>
      <c r="L453" s="706">
        <f>IF(OR(ISBLANK(K453),K453=0,H453=0,ISBLANK(H453)),,ROUND(K453+$L$5,2))</f>
        <v>45.99</v>
      </c>
      <c r="M453" s="515">
        <f>ROUND(I453*L453,2)</f>
        <v>6898.5</v>
      </c>
      <c r="N453" s="4202">
        <f>ROUND(L453/G453,4)</f>
        <v>0.28739999999999999</v>
      </c>
      <c r="O453" s="2506">
        <v>613810</v>
      </c>
      <c r="P453" s="2497" t="s">
        <v>2774</v>
      </c>
      <c r="Q453" s="1479">
        <v>160</v>
      </c>
      <c r="R453" s="2456">
        <v>28.16</v>
      </c>
      <c r="S453" s="3119">
        <v>9.9700000000000006</v>
      </c>
      <c r="T453" s="4943">
        <f>ROUND('Turkey 4001-6000'!$S$9*S453,2)</f>
        <v>15.83</v>
      </c>
      <c r="U453" s="292">
        <f>IF(ISBLANK(O453),,R453+T453)</f>
        <v>43.99</v>
      </c>
      <c r="V453" s="3478" t="s">
        <v>2779</v>
      </c>
      <c r="W453" s="234">
        <f>IF(ISNUMBER(K453),IF(V453="Y",(K453-T453)))</f>
        <v>30.160000000000004</v>
      </c>
      <c r="X453" s="2382">
        <f>W453/G453</f>
        <v>0.18850000000000003</v>
      </c>
      <c r="Y453" s="3777" t="b">
        <f>IF(V453="N",IF(ISNUMBER(R453),(R453+T453)/Q453))</f>
        <v>0</v>
      </c>
      <c r="Z453" s="3977">
        <f>U453/Q453</f>
        <v>0.2749375</v>
      </c>
    </row>
    <row r="454" spans="1:26" s="71" customFormat="1" ht="15" customHeight="1">
      <c r="A454" s="2203"/>
      <c r="B454" s="804" t="s">
        <v>1734</v>
      </c>
      <c r="C454" s="235"/>
      <c r="D454" s="2269"/>
      <c r="E454" s="693"/>
      <c r="F454" s="235"/>
      <c r="G454" s="226"/>
      <c r="H454" s="227"/>
      <c r="I454" s="225"/>
      <c r="J454" s="225"/>
      <c r="K454" s="840"/>
      <c r="L454" s="225"/>
      <c r="M454" s="225"/>
      <c r="N454" s="3848"/>
      <c r="O454" s="2447"/>
      <c r="P454" s="2444"/>
      <c r="Q454" s="1816"/>
      <c r="R454" s="2498"/>
      <c r="S454" s="4428"/>
      <c r="T454" s="891"/>
      <c r="U454" s="851"/>
      <c r="V454" s="851"/>
      <c r="W454" s="841"/>
      <c r="X454" s="841"/>
      <c r="Y454" s="890"/>
    </row>
    <row r="455" spans="1:26" s="71" customFormat="1" ht="15" customHeight="1">
      <c r="A455" s="781"/>
      <c r="B455" s="257" t="s">
        <v>1735</v>
      </c>
      <c r="C455" s="885"/>
      <c r="D455" s="2270"/>
      <c r="E455" s="886"/>
      <c r="F455" s="885"/>
      <c r="G455" s="877"/>
      <c r="H455" s="887"/>
      <c r="I455" s="804"/>
      <c r="J455" s="804"/>
      <c r="K455" s="888"/>
      <c r="L455" s="804"/>
      <c r="M455" s="804"/>
      <c r="N455" s="3849"/>
      <c r="O455" s="2419"/>
      <c r="P455" s="2419"/>
      <c r="Q455" s="2499"/>
      <c r="R455" s="813"/>
      <c r="S455" s="4429"/>
      <c r="T455" s="866"/>
      <c r="U455" s="3450"/>
      <c r="V455" s="889"/>
      <c r="W455" s="889"/>
      <c r="X455" s="889"/>
      <c r="Y455" s="890"/>
    </row>
    <row r="456" spans="1:26" s="71" customFormat="1" ht="15" customHeight="1">
      <c r="A456" s="2203"/>
      <c r="B456" s="813" t="s">
        <v>65</v>
      </c>
      <c r="C456" s="239"/>
      <c r="D456" s="1813"/>
      <c r="E456" s="843"/>
      <c r="F456" s="239"/>
      <c r="G456" s="238"/>
      <c r="H456" s="227"/>
      <c r="I456" s="237"/>
      <c r="J456" s="237"/>
      <c r="K456" s="844"/>
      <c r="L456" s="237"/>
      <c r="M456" s="237"/>
      <c r="N456" s="4204"/>
      <c r="O456" s="2420"/>
      <c r="P456" s="2420"/>
      <c r="Q456" s="2420"/>
      <c r="R456" s="583"/>
      <c r="S456" s="4428"/>
      <c r="T456" s="715"/>
      <c r="U456" s="851"/>
      <c r="V456" s="851"/>
      <c r="W456" s="841"/>
      <c r="X456" s="841"/>
      <c r="Y456" s="890"/>
    </row>
    <row r="457" spans="1:26" s="71" customFormat="1" ht="15" customHeight="1" thickBot="1">
      <c r="A457" s="3104"/>
      <c r="B457" s="835" t="s">
        <v>1046</v>
      </c>
      <c r="C457" s="318"/>
      <c r="D457" s="716"/>
      <c r="E457" s="689"/>
      <c r="F457" s="318"/>
      <c r="G457" s="320"/>
      <c r="H457" s="456"/>
      <c r="I457" s="319"/>
      <c r="J457" s="319"/>
      <c r="K457" s="845"/>
      <c r="L457" s="319"/>
      <c r="M457" s="319"/>
      <c r="N457" s="3842"/>
      <c r="O457" s="2425"/>
      <c r="P457" s="2425"/>
      <c r="Q457" s="2425"/>
      <c r="R457" s="589"/>
      <c r="S457" s="2197"/>
      <c r="T457" s="589"/>
      <c r="U457" s="589"/>
      <c r="V457" s="589"/>
      <c r="W457" s="589"/>
      <c r="X457" s="589"/>
      <c r="Y457" s="846"/>
      <c r="Z457" s="5723"/>
    </row>
    <row r="458" spans="1:26" ht="15" customHeight="1" thickBot="1">
      <c r="A458" s="2205">
        <v>28090</v>
      </c>
      <c r="B458" s="4860" t="s">
        <v>3822</v>
      </c>
      <c r="C458" s="637" t="s">
        <v>3838</v>
      </c>
      <c r="D458" s="256">
        <v>59400</v>
      </c>
      <c r="E458" s="4133"/>
      <c r="F458" s="637" t="s">
        <v>3827</v>
      </c>
      <c r="G458" s="555">
        <v>213</v>
      </c>
      <c r="H458" s="4752"/>
      <c r="I458" s="637">
        <f>ROUND(H458*G458/G458,2)</f>
        <v>0</v>
      </c>
      <c r="J458" s="4642" t="s">
        <v>39</v>
      </c>
      <c r="K458" s="5268">
        <v>59</v>
      </c>
      <c r="L458" s="640">
        <f>IF(OR(ISBLANK(K458),K458=0,H458=0,ISBLANK(H458)),,ROUND(K458+$L$5,2))</f>
        <v>0</v>
      </c>
      <c r="M458" s="641">
        <f>ROUND(I458*L458,2)</f>
        <v>0</v>
      </c>
      <c r="N458" s="5269">
        <f>ROUND(L458/G458,4)</f>
        <v>0</v>
      </c>
      <c r="O458" s="2814"/>
      <c r="P458" s="637"/>
      <c r="Q458" s="1123"/>
      <c r="R458" s="4138"/>
      <c r="S458" s="2648"/>
      <c r="T458" s="2658"/>
      <c r="U458" s="3417"/>
      <c r="V458" s="4869"/>
      <c r="W458" s="2727"/>
      <c r="X458" s="3065"/>
      <c r="Y458" s="2882"/>
    </row>
    <row r="459" spans="1:26" ht="15" customHeight="1">
      <c r="A459" s="4643"/>
      <c r="B459" s="4643" t="s">
        <v>3823</v>
      </c>
      <c r="C459" s="2455"/>
      <c r="D459" s="3186"/>
      <c r="E459" s="5258"/>
      <c r="F459" s="2455"/>
      <c r="G459" s="4646"/>
      <c r="H459" s="5266"/>
      <c r="I459" s="2455"/>
      <c r="J459" s="4643"/>
      <c r="K459" s="5260"/>
      <c r="L459" s="5262"/>
      <c r="M459" s="5264"/>
      <c r="N459" s="5255"/>
      <c r="O459" s="2814"/>
      <c r="P459" s="2813"/>
      <c r="Q459" s="2337"/>
      <c r="R459" s="3179"/>
      <c r="S459" s="371"/>
      <c r="T459" s="327"/>
      <c r="U459" s="327"/>
      <c r="V459" s="3431"/>
      <c r="W459" s="5254"/>
      <c r="X459" s="5253"/>
      <c r="Y459" s="4845"/>
    </row>
    <row r="460" spans="1:26" ht="15" customHeight="1">
      <c r="A460" s="4643"/>
      <c r="B460" s="4643" t="s">
        <v>3824</v>
      </c>
      <c r="C460" s="2455"/>
      <c r="D460" s="3186"/>
      <c r="E460" s="5258"/>
      <c r="F460" s="2455"/>
      <c r="G460" s="4646"/>
      <c r="H460" s="5266"/>
      <c r="I460" s="2455"/>
      <c r="J460" s="4643"/>
      <c r="K460" s="5260"/>
      <c r="L460" s="5262"/>
      <c r="M460" s="5264"/>
      <c r="N460" s="5255"/>
      <c r="O460" s="2814"/>
      <c r="P460" s="2813"/>
      <c r="Q460" s="2337"/>
      <c r="R460" s="3180"/>
      <c r="S460" s="301"/>
      <c r="T460" s="327"/>
      <c r="U460" s="327"/>
      <c r="V460" s="3431"/>
      <c r="W460" s="5254"/>
      <c r="X460" s="5253"/>
      <c r="Y460" s="4845"/>
    </row>
    <row r="461" spans="1:26" ht="15" customHeight="1" thickBot="1">
      <c r="A461" s="469"/>
      <c r="B461" s="319" t="s">
        <v>3825</v>
      </c>
      <c r="C461" s="318"/>
      <c r="D461" s="2299"/>
      <c r="E461" s="735"/>
      <c r="F461" s="318"/>
      <c r="G461" s="320"/>
      <c r="H461" s="5267"/>
      <c r="I461" s="318"/>
      <c r="J461" s="319"/>
      <c r="K461" s="736"/>
      <c r="L461" s="737"/>
      <c r="M461" s="738"/>
      <c r="N461" s="5322"/>
      <c r="O461" s="2726"/>
      <c r="P461" s="3206"/>
      <c r="Q461" s="24"/>
      <c r="R461" s="5323"/>
      <c r="S461" s="769"/>
      <c r="T461" s="770"/>
      <c r="U461" s="770"/>
      <c r="V461" s="5324"/>
      <c r="W461" s="739"/>
      <c r="X461" s="2411"/>
      <c r="Y461" s="2434"/>
      <c r="Z461" s="3966"/>
    </row>
    <row r="462" spans="1:26" s="71" customFormat="1" ht="15" customHeight="1" thickBot="1">
      <c r="A462" s="4114">
        <v>28091</v>
      </c>
      <c r="B462" s="772" t="s">
        <v>4224</v>
      </c>
      <c r="C462" s="281" t="s">
        <v>3513</v>
      </c>
      <c r="D462" s="256">
        <v>54411</v>
      </c>
      <c r="E462" s="224"/>
      <c r="F462" s="281" t="s">
        <v>2796</v>
      </c>
      <c r="G462" s="283">
        <v>214</v>
      </c>
      <c r="H462" s="4752">
        <v>100</v>
      </c>
      <c r="I462" s="556">
        <f>ROUND(H462*G462/G462,2)</f>
        <v>100</v>
      </c>
      <c r="J462" s="282" t="s">
        <v>39</v>
      </c>
      <c r="K462" s="368"/>
      <c r="L462" s="558">
        <f>IF(OR(ISBLANK(K462),K462=0,H462=0,ISBLANK(H462)),,ROUND(K462+$L$5,2))</f>
        <v>0</v>
      </c>
      <c r="M462" s="515">
        <f>ROUND(I462*L462,2)</f>
        <v>0</v>
      </c>
      <c r="N462" s="3829">
        <f>ROUND(L462/G462,4)</f>
        <v>0</v>
      </c>
      <c r="O462" s="1131">
        <v>54411</v>
      </c>
      <c r="P462" s="2786" t="s">
        <v>1224</v>
      </c>
      <c r="Q462" s="2593">
        <v>214</v>
      </c>
      <c r="R462" s="3373"/>
      <c r="S462" s="2648">
        <v>14.59</v>
      </c>
      <c r="T462" s="4942">
        <f>ROUND('Chicken 2001-4000'!$S$8*S462,2)</f>
        <v>20.57</v>
      </c>
      <c r="U462" s="3417">
        <f>IF(ISBLANK(O462),,R462+T462)</f>
        <v>20.57</v>
      </c>
      <c r="V462" s="3459" t="s">
        <v>2779</v>
      </c>
      <c r="W462" s="2727" t="b">
        <f>IF(ISNUMBER(R462),IF(V462="Y",(K462-T462)))</f>
        <v>0</v>
      </c>
      <c r="X462" s="3065">
        <f>ROUND(W462/G462,4)</f>
        <v>0</v>
      </c>
      <c r="Y462" s="2882" t="b">
        <f>IF(V462="N",IF(ISNUMBER(R462),(R462+T462)/Q462))</f>
        <v>0</v>
      </c>
      <c r="Z462" s="3977">
        <f>U462/Q462</f>
        <v>9.6121495327102804E-2</v>
      </c>
    </row>
    <row r="463" spans="1:26" s="71" customFormat="1" ht="15" customHeight="1">
      <c r="A463" s="2198"/>
      <c r="B463" s="593" t="s">
        <v>1659</v>
      </c>
      <c r="C463" s="235" t="s">
        <v>2704</v>
      </c>
      <c r="D463" s="256">
        <v>791426</v>
      </c>
      <c r="E463" s="224"/>
      <c r="F463" s="235" t="s">
        <v>4063</v>
      </c>
      <c r="G463" s="226">
        <v>270</v>
      </c>
      <c r="H463" s="531"/>
      <c r="I463" s="235">
        <f>ROUND(H462*G462/G463,2)</f>
        <v>79.260000000000005</v>
      </c>
      <c r="J463" s="225" t="s">
        <v>39</v>
      </c>
      <c r="K463" s="594">
        <v>80.180000000000007</v>
      </c>
      <c r="L463" s="562">
        <f>IF(OR(ISBLANK(K463),K463=0,H462=0,ISBLANK(H462)),,ROUND(K463+$L$5,2))</f>
        <v>80.180000000000007</v>
      </c>
      <c r="M463" s="335">
        <f>ROUND(I463*L463,2)</f>
        <v>6355.07</v>
      </c>
      <c r="N463" s="3826">
        <f>ROUND(L463/G463,4)</f>
        <v>0.29699999999999999</v>
      </c>
      <c r="O463" s="2556">
        <v>791426</v>
      </c>
      <c r="P463" s="235" t="s">
        <v>4063</v>
      </c>
      <c r="Q463" s="226">
        <v>270</v>
      </c>
      <c r="R463" s="3373">
        <v>44.16</v>
      </c>
      <c r="S463" s="2648">
        <v>25.55</v>
      </c>
      <c r="T463" s="4943">
        <f>ROUND('Chicken 2001-4000'!$S$8*S463,2)</f>
        <v>36.020000000000003</v>
      </c>
      <c r="U463" s="2656">
        <f>IF(ISBLANK(O463),,R463+T463)</f>
        <v>80.180000000000007</v>
      </c>
      <c r="V463" s="3425" t="s">
        <v>2779</v>
      </c>
      <c r="W463" s="2727">
        <f>IF(ISNUMBER(R463),IF(V463="Y",(K463-T463)))</f>
        <v>44.160000000000004</v>
      </c>
      <c r="X463" s="3065">
        <f>ROUND(W463/G463,4)</f>
        <v>0.1636</v>
      </c>
      <c r="Y463" s="3065" t="b">
        <f>IF(V463="N",IF(ISNUMBER(R463),(R463+T463)/Q463))</f>
        <v>0</v>
      </c>
      <c r="Z463" s="3977">
        <f>U463/Q463</f>
        <v>0.29696296296296298</v>
      </c>
    </row>
    <row r="464" spans="1:26" s="71" customFormat="1" ht="15" customHeight="1">
      <c r="A464" s="2154"/>
      <c r="B464" s="559" t="s">
        <v>1660</v>
      </c>
      <c r="C464" s="235"/>
      <c r="D464" s="2896"/>
      <c r="E464" s="3115"/>
      <c r="F464" s="235"/>
      <c r="G464" s="226"/>
      <c r="H464" s="531"/>
      <c r="I464" s="235"/>
      <c r="J464" s="225"/>
      <c r="K464" s="4882"/>
      <c r="L464" s="562"/>
      <c r="M464" s="335"/>
      <c r="N464" s="3826"/>
      <c r="O464" s="2437"/>
      <c r="P464" s="2746"/>
      <c r="Q464" s="2593"/>
      <c r="R464" s="5123"/>
      <c r="S464" s="330"/>
      <c r="T464" s="2656"/>
      <c r="U464" s="4445"/>
      <c r="V464" s="3424"/>
      <c r="W464" s="234"/>
      <c r="X464" s="2396"/>
      <c r="Y464" s="2396"/>
    </row>
    <row r="465" spans="1:26" s="71" customFormat="1" ht="15" customHeight="1">
      <c r="A465" s="2155"/>
      <c r="B465" s="596" t="s">
        <v>1661</v>
      </c>
      <c r="C465" s="3184"/>
      <c r="D465" s="3042"/>
      <c r="E465" s="3115"/>
      <c r="F465" s="3184"/>
      <c r="G465" s="3185"/>
      <c r="H465" s="520"/>
      <c r="I465" s="235"/>
      <c r="J465" s="330"/>
      <c r="K465" s="334"/>
      <c r="L465" s="562"/>
      <c r="M465" s="335"/>
      <c r="N465" s="3826"/>
      <c r="O465" s="2437"/>
      <c r="P465" s="2746"/>
      <c r="Q465" s="2593"/>
      <c r="R465" s="5123"/>
      <c r="S465" s="330"/>
      <c r="T465" s="310"/>
      <c r="U465" s="3401"/>
      <c r="V465" s="3460"/>
      <c r="W465" s="310"/>
      <c r="X465" s="2397"/>
      <c r="Y465" s="2396"/>
    </row>
    <row r="466" spans="1:26" s="71" customFormat="1" ht="15" customHeight="1">
      <c r="A466" s="2155"/>
      <c r="B466" s="596" t="s">
        <v>1662</v>
      </c>
      <c r="C466" s="3209"/>
      <c r="D466" s="4362"/>
      <c r="E466" s="3209"/>
      <c r="F466" s="3209"/>
      <c r="G466" s="3209"/>
      <c r="H466" s="786"/>
      <c r="I466" s="579"/>
      <c r="J466" s="352"/>
      <c r="K466" s="580"/>
      <c r="L466" s="581"/>
      <c r="M466" s="449"/>
      <c r="N466" s="3827"/>
      <c r="O466" s="2437"/>
      <c r="P466" s="2746"/>
      <c r="Q466" s="2687"/>
      <c r="R466" s="597"/>
      <c r="S466" s="352"/>
      <c r="T466" s="447"/>
      <c r="U466" s="792"/>
      <c r="V466" s="3438"/>
      <c r="W466" s="448"/>
      <c r="X466" s="2398"/>
      <c r="Y466" s="2432" t="s">
        <v>65</v>
      </c>
    </row>
    <row r="467" spans="1:26" s="71" customFormat="1" ht="15" customHeight="1">
      <c r="A467" s="2155"/>
      <c r="B467" s="596" t="s">
        <v>59</v>
      </c>
      <c r="C467" s="239"/>
      <c r="D467" s="2897"/>
      <c r="E467" s="523"/>
      <c r="F467" s="579"/>
      <c r="G467" s="541"/>
      <c r="H467" s="520"/>
      <c r="I467" s="579"/>
      <c r="J467" s="352"/>
      <c r="K467" s="580"/>
      <c r="L467" s="581"/>
      <c r="M467" s="449"/>
      <c r="N467" s="3834"/>
      <c r="O467" s="2711"/>
      <c r="P467" s="2361"/>
      <c r="Q467" s="3888"/>
      <c r="R467" s="598"/>
      <c r="S467" s="582"/>
      <c r="T467" s="582"/>
      <c r="U467" s="3413"/>
      <c r="V467" s="3464"/>
      <c r="W467" s="582"/>
      <c r="X467" s="2401"/>
      <c r="Y467" s="2433" t="s">
        <v>89</v>
      </c>
    </row>
    <row r="468" spans="1:26" s="71" customFormat="1" ht="15" customHeight="1" thickBot="1">
      <c r="A468" s="2197"/>
      <c r="B468" s="589" t="s">
        <v>60</v>
      </c>
      <c r="C468" s="318"/>
      <c r="D468" s="902"/>
      <c r="E468" s="526"/>
      <c r="F468" s="586"/>
      <c r="G468" s="584"/>
      <c r="H468" s="585"/>
      <c r="I468" s="586"/>
      <c r="J468" s="362"/>
      <c r="K468" s="590"/>
      <c r="L468" s="591"/>
      <c r="M468" s="364"/>
      <c r="N468" s="4867"/>
      <c r="O468" s="1712"/>
      <c r="P468" s="325"/>
      <c r="Q468" s="325"/>
      <c r="R468" s="3194"/>
      <c r="S468" s="588"/>
      <c r="T468" s="588"/>
      <c r="U468" s="588"/>
      <c r="V468" s="3465"/>
      <c r="W468" s="588"/>
      <c r="X468" s="2402"/>
      <c r="Y468" s="2435" t="s">
        <v>65</v>
      </c>
      <c r="Z468" s="5723"/>
    </row>
    <row r="469" spans="1:26" ht="15" customHeight="1" thickBot="1">
      <c r="A469" s="4114">
        <v>28092</v>
      </c>
      <c r="B469" s="481" t="s">
        <v>4244</v>
      </c>
      <c r="C469" s="1488" t="s">
        <v>4243</v>
      </c>
      <c r="D469" s="256">
        <v>4605</v>
      </c>
      <c r="E469" s="3611"/>
      <c r="F469" s="1688" t="s">
        <v>4245</v>
      </c>
      <c r="G469" s="1398">
        <v>100</v>
      </c>
      <c r="H469" s="4752">
        <v>120</v>
      </c>
      <c r="I469" s="556">
        <f>ROUND(H469*G469/G469,2)</f>
        <v>120</v>
      </c>
      <c r="J469" s="1666" t="s">
        <v>39</v>
      </c>
      <c r="K469" s="368">
        <v>76.510000000000005</v>
      </c>
      <c r="L469" s="514">
        <f>IF(OR(ISBLANK(K469),K469=0,H469=0,ISBLANK(H469)),,ROUND(K469+$L$5,2))</f>
        <v>76.510000000000005</v>
      </c>
      <c r="M469" s="538">
        <f>ROUND(I469*L469,2)</f>
        <v>9181.2000000000007</v>
      </c>
      <c r="N469" s="3807">
        <f>ROUND(L469/G469,4)</f>
        <v>0.7651</v>
      </c>
      <c r="O469" s="3378"/>
      <c r="P469" s="3378"/>
      <c r="Q469" s="4271"/>
      <c r="R469" s="3506"/>
      <c r="S469" s="3502"/>
      <c r="T469" s="3400"/>
      <c r="U469" s="3506"/>
      <c r="V469" s="3506"/>
      <c r="W469" s="3506"/>
      <c r="X469" s="4207"/>
      <c r="Y469" s="4207"/>
      <c r="Z469" s="4150"/>
    </row>
    <row r="470" spans="1:26" ht="15" customHeight="1">
      <c r="A470" s="3304"/>
      <c r="B470" s="4751" t="s">
        <v>4247</v>
      </c>
      <c r="C470" s="3391"/>
      <c r="D470" s="3391"/>
      <c r="E470" s="3502"/>
      <c r="F470" s="3378"/>
      <c r="G470" s="3515"/>
      <c r="H470" s="3604"/>
      <c r="I470" s="3378"/>
      <c r="J470" s="3404"/>
      <c r="K470" s="3606"/>
      <c r="L470" s="3408"/>
      <c r="M470" s="3409"/>
      <c r="N470" s="3826"/>
      <c r="O470" s="3378"/>
      <c r="P470" s="3378"/>
      <c r="Q470" s="4251"/>
      <c r="R470" s="3506"/>
      <c r="S470" s="3502"/>
      <c r="T470" s="3400"/>
      <c r="U470" s="3506"/>
      <c r="V470" s="3506"/>
      <c r="W470" s="3506"/>
      <c r="X470" s="4207"/>
      <c r="Y470" s="4207"/>
      <c r="Z470" s="4207"/>
    </row>
    <row r="471" spans="1:26" ht="15" customHeight="1">
      <c r="A471" s="3304"/>
      <c r="B471" s="4751" t="s">
        <v>4248</v>
      </c>
      <c r="C471" s="3391"/>
      <c r="D471" s="3391"/>
      <c r="E471" s="3502"/>
      <c r="F471" s="3378"/>
      <c r="G471" s="3515"/>
      <c r="H471" s="3604"/>
      <c r="I471" s="3378"/>
      <c r="J471" s="3404"/>
      <c r="K471" s="3606"/>
      <c r="L471" s="3408"/>
      <c r="M471" s="3409"/>
      <c r="N471" s="3826"/>
      <c r="O471" s="3378"/>
      <c r="P471" s="3378"/>
      <c r="Q471" s="4251"/>
      <c r="R471" s="3506"/>
      <c r="S471" s="3502"/>
      <c r="T471" s="3400"/>
      <c r="U471" s="3506"/>
      <c r="V471" s="3506"/>
      <c r="W471" s="3506"/>
      <c r="X471" s="4207"/>
      <c r="Y471" s="4207"/>
      <c r="Z471" s="4207"/>
    </row>
    <row r="472" spans="1:26" ht="15" customHeight="1" thickBot="1">
      <c r="A472" s="416"/>
      <c r="B472" s="4890" t="s">
        <v>4246</v>
      </c>
      <c r="C472" s="361"/>
      <c r="D472" s="361"/>
      <c r="E472" s="389"/>
      <c r="F472" s="536"/>
      <c r="G472" s="1094"/>
      <c r="H472" s="1575"/>
      <c r="I472" s="536"/>
      <c r="J472" s="901"/>
      <c r="K472" s="1140"/>
      <c r="L472" s="1122"/>
      <c r="M472" s="364"/>
      <c r="N472" s="3831"/>
      <c r="O472" s="536"/>
      <c r="P472" s="536"/>
      <c r="Q472" s="979"/>
      <c r="R472" s="1088"/>
      <c r="S472" s="389"/>
      <c r="T472" s="739"/>
      <c r="U472" s="1088"/>
      <c r="V472" s="1088"/>
      <c r="W472" s="1088"/>
      <c r="X472" s="4277"/>
      <c r="Y472" s="4277"/>
      <c r="Z472" s="4277"/>
    </row>
    <row r="473" spans="1:26" ht="15" customHeight="1" thickBot="1">
      <c r="A473" s="4114">
        <v>28093</v>
      </c>
      <c r="B473" s="481" t="s">
        <v>4251</v>
      </c>
      <c r="C473" s="1488" t="s">
        <v>4243</v>
      </c>
      <c r="D473" s="256">
        <v>4606</v>
      </c>
      <c r="E473" s="3611"/>
      <c r="F473" s="1688" t="s">
        <v>4245</v>
      </c>
      <c r="G473" s="1398">
        <v>100</v>
      </c>
      <c r="H473" s="4752"/>
      <c r="I473" s="556">
        <f>ROUND(H473*G473/G473,2)</f>
        <v>0</v>
      </c>
      <c r="J473" s="1666" t="s">
        <v>39</v>
      </c>
      <c r="K473" s="368">
        <v>76.819999999999993</v>
      </c>
      <c r="L473" s="514">
        <f>IF(OR(ISBLANK(K473),K473=0,H473=0,ISBLANK(H473)),,ROUND(K473+$L$5,2))</f>
        <v>0</v>
      </c>
      <c r="M473" s="538">
        <f>ROUND(I473*L473,2)</f>
        <v>0</v>
      </c>
      <c r="N473" s="3807">
        <f>ROUND(L473/G473,4)</f>
        <v>0</v>
      </c>
      <c r="O473" s="3378"/>
      <c r="P473" s="3378"/>
      <c r="Q473" s="4271"/>
      <c r="R473" s="3506"/>
      <c r="S473" s="3502"/>
      <c r="T473" s="3400"/>
      <c r="U473" s="3506"/>
      <c r="V473" s="3506"/>
      <c r="W473" s="3506"/>
      <c r="X473" s="4207"/>
      <c r="Y473" s="4207"/>
      <c r="Z473" s="4150"/>
    </row>
    <row r="474" spans="1:26" ht="15" customHeight="1">
      <c r="A474" s="3304"/>
      <c r="B474" s="4751" t="s">
        <v>4247</v>
      </c>
      <c r="C474" s="3391"/>
      <c r="D474" s="3391"/>
      <c r="E474" s="3502"/>
      <c r="F474" s="3378"/>
      <c r="G474" s="3515"/>
      <c r="H474" s="3604"/>
      <c r="I474" s="3378"/>
      <c r="J474" s="3404"/>
      <c r="K474" s="3606"/>
      <c r="L474" s="3408"/>
      <c r="M474" s="3409"/>
      <c r="N474" s="3826"/>
      <c r="O474" s="3378"/>
      <c r="P474" s="3378"/>
      <c r="Q474" s="4251"/>
      <c r="R474" s="3506"/>
      <c r="S474" s="3502"/>
      <c r="T474" s="3400"/>
      <c r="U474" s="3506"/>
      <c r="V474" s="3506"/>
      <c r="W474" s="3506"/>
      <c r="X474" s="4207"/>
      <c r="Y474" s="4207"/>
      <c r="Z474" s="4207"/>
    </row>
    <row r="475" spans="1:26" ht="15" customHeight="1">
      <c r="A475" s="3304"/>
      <c r="B475" s="4751" t="s">
        <v>4253</v>
      </c>
      <c r="C475" s="3391"/>
      <c r="D475" s="3391"/>
      <c r="E475" s="3502"/>
      <c r="F475" s="3378"/>
      <c r="G475" s="3515"/>
      <c r="H475" s="3604"/>
      <c r="I475" s="3378"/>
      <c r="J475" s="3404"/>
      <c r="K475" s="3606"/>
      <c r="L475" s="3408"/>
      <c r="M475" s="3409"/>
      <c r="N475" s="3826"/>
      <c r="O475" s="3378"/>
      <c r="P475" s="3378"/>
      <c r="Q475" s="4251"/>
      <c r="R475" s="3506"/>
      <c r="S475" s="3502"/>
      <c r="T475" s="3400"/>
      <c r="U475" s="3506"/>
      <c r="V475" s="3506"/>
      <c r="W475" s="3506"/>
      <c r="X475" s="4207"/>
      <c r="Y475" s="4207"/>
      <c r="Z475" s="4207"/>
    </row>
    <row r="476" spans="1:26" ht="15" customHeight="1" thickBot="1">
      <c r="A476" s="416"/>
      <c r="B476" s="4890" t="s">
        <v>4252</v>
      </c>
      <c r="C476" s="361"/>
      <c r="D476" s="361"/>
      <c r="E476" s="389"/>
      <c r="F476" s="536"/>
      <c r="G476" s="1094"/>
      <c r="H476" s="1575"/>
      <c r="I476" s="536"/>
      <c r="J476" s="901"/>
      <c r="K476" s="1140"/>
      <c r="L476" s="1122"/>
      <c r="M476" s="364"/>
      <c r="N476" s="3831"/>
      <c r="O476" s="536"/>
      <c r="P476" s="536"/>
      <c r="Q476" s="979"/>
      <c r="R476" s="1088"/>
      <c r="S476" s="389"/>
      <c r="T476" s="739"/>
      <c r="U476" s="1088"/>
      <c r="V476" s="1088"/>
      <c r="W476" s="1088"/>
      <c r="X476" s="4277"/>
      <c r="Y476" s="4277"/>
      <c r="Z476" s="4277"/>
    </row>
    <row r="477" spans="1:26" ht="15" customHeight="1" thickBot="1">
      <c r="A477" s="4114">
        <v>28094</v>
      </c>
      <c r="B477" s="481" t="s">
        <v>4254</v>
      </c>
      <c r="C477" s="1488" t="s">
        <v>4243</v>
      </c>
      <c r="D477" s="256">
        <v>4607</v>
      </c>
      <c r="E477" s="3611"/>
      <c r="F477" s="1688" t="s">
        <v>4255</v>
      </c>
      <c r="G477" s="1398">
        <v>100</v>
      </c>
      <c r="H477" s="4752"/>
      <c r="I477" s="556">
        <f>ROUND(H477*G477/G477,2)</f>
        <v>0</v>
      </c>
      <c r="J477" s="1666" t="s">
        <v>39</v>
      </c>
      <c r="K477" s="368">
        <v>81.87</v>
      </c>
      <c r="L477" s="514">
        <f>IF(OR(ISBLANK(K477),K477=0,H477=0,ISBLANK(H477)),,ROUND(K477+$L$5,2))</f>
        <v>0</v>
      </c>
      <c r="M477" s="538">
        <f>ROUND(I477*L477,2)</f>
        <v>0</v>
      </c>
      <c r="N477" s="3807">
        <f>ROUND(L477/G477,4)</f>
        <v>0</v>
      </c>
      <c r="O477" s="3378"/>
      <c r="P477" s="3378"/>
      <c r="Q477" s="4271"/>
      <c r="R477" s="3506"/>
      <c r="S477" s="3502"/>
      <c r="T477" s="3400"/>
      <c r="U477" s="3506"/>
      <c r="V477" s="3506"/>
      <c r="W477" s="3506"/>
      <c r="X477" s="4207"/>
      <c r="Y477" s="4207"/>
      <c r="Z477" s="4150"/>
    </row>
    <row r="478" spans="1:26" ht="15" customHeight="1">
      <c r="A478" s="3304"/>
      <c r="B478" s="4751" t="s">
        <v>4256</v>
      </c>
      <c r="C478" s="3391"/>
      <c r="D478" s="3391"/>
      <c r="E478" s="3502"/>
      <c r="F478" s="3378"/>
      <c r="G478" s="3515"/>
      <c r="H478" s="3604"/>
      <c r="I478" s="3378"/>
      <c r="J478" s="3404"/>
      <c r="K478" s="3606"/>
      <c r="L478" s="3408"/>
      <c r="M478" s="3409"/>
      <c r="N478" s="3826"/>
      <c r="O478" s="3378"/>
      <c r="P478" s="3378"/>
      <c r="Q478" s="4251"/>
      <c r="R478" s="3506"/>
      <c r="S478" s="3502"/>
      <c r="T478" s="3400"/>
      <c r="U478" s="3506"/>
      <c r="V478" s="3506"/>
      <c r="W478" s="3506"/>
      <c r="X478" s="4207"/>
      <c r="Y478" s="4207"/>
      <c r="Z478" s="4207"/>
    </row>
    <row r="479" spans="1:26" ht="15" customHeight="1">
      <c r="A479" s="3304"/>
      <c r="B479" s="4751" t="s">
        <v>4257</v>
      </c>
      <c r="C479" s="3391"/>
      <c r="D479" s="3391"/>
      <c r="E479" s="3502"/>
      <c r="F479" s="3378"/>
      <c r="G479" s="3515"/>
      <c r="H479" s="3604"/>
      <c r="I479" s="3378"/>
      <c r="J479" s="3404"/>
      <c r="K479" s="3606"/>
      <c r="L479" s="3408"/>
      <c r="M479" s="3409"/>
      <c r="N479" s="3826"/>
      <c r="O479" s="3378"/>
      <c r="P479" s="3378"/>
      <c r="Q479" s="4251"/>
      <c r="R479" s="3506"/>
      <c r="S479" s="3502"/>
      <c r="T479" s="3400"/>
      <c r="U479" s="3506"/>
      <c r="V479" s="3506"/>
      <c r="W479" s="3506"/>
      <c r="X479" s="4207"/>
      <c r="Y479" s="4207"/>
      <c r="Z479" s="4207"/>
    </row>
    <row r="480" spans="1:26" ht="15" customHeight="1" thickBot="1">
      <c r="A480" s="416"/>
      <c r="B480" s="4890" t="s">
        <v>4258</v>
      </c>
      <c r="C480" s="361"/>
      <c r="D480" s="361"/>
      <c r="E480" s="389"/>
      <c r="F480" s="536"/>
      <c r="G480" s="1094"/>
      <c r="H480" s="1575"/>
      <c r="I480" s="536"/>
      <c r="J480" s="901"/>
      <c r="K480" s="1140"/>
      <c r="L480" s="1122"/>
      <c r="M480" s="364"/>
      <c r="N480" s="3831"/>
      <c r="O480" s="536"/>
      <c r="P480" s="536"/>
      <c r="Q480" s="979"/>
      <c r="R480" s="1088"/>
      <c r="S480" s="389"/>
      <c r="T480" s="739"/>
      <c r="U480" s="1088"/>
      <c r="V480" s="1088"/>
      <c r="W480" s="1088"/>
      <c r="X480" s="4277"/>
      <c r="Y480" s="4277"/>
      <c r="Z480" s="4277"/>
    </row>
    <row r="481" spans="1:26" ht="15" customHeight="1" thickBot="1">
      <c r="A481" s="4114">
        <v>28095</v>
      </c>
      <c r="B481" s="481" t="s">
        <v>4263</v>
      </c>
      <c r="C481" s="1488" t="s">
        <v>4260</v>
      </c>
      <c r="D481" s="256" t="s">
        <v>4261</v>
      </c>
      <c r="E481" s="3611"/>
      <c r="F481" s="1688" t="s">
        <v>4262</v>
      </c>
      <c r="G481" s="1398">
        <v>72</v>
      </c>
      <c r="H481" s="4752">
        <v>230</v>
      </c>
      <c r="I481" s="556">
        <f>ROUND(H481*G481/G481,2)</f>
        <v>230</v>
      </c>
      <c r="J481" s="1666" t="s">
        <v>39</v>
      </c>
      <c r="K481" s="368">
        <v>60.77</v>
      </c>
      <c r="L481" s="514">
        <f>IF(OR(ISBLANK(K481),K481=0,H481=0,ISBLANK(H481)),,ROUND(K481+$L$5,2))</f>
        <v>60.77</v>
      </c>
      <c r="M481" s="538">
        <f>ROUND(I481*L481,2)</f>
        <v>13977.1</v>
      </c>
      <c r="N481" s="3807">
        <f>ROUND(L481/G481,4)</f>
        <v>0.84399999999999997</v>
      </c>
      <c r="O481" s="3378"/>
      <c r="P481" s="3378"/>
      <c r="Q481" s="4251"/>
      <c r="R481" s="3506"/>
      <c r="S481" s="3502"/>
      <c r="T481" s="3506"/>
      <c r="U481" s="3506"/>
      <c r="V481" s="3506"/>
      <c r="W481" s="3506"/>
      <c r="X481" s="4207"/>
      <c r="Y481" s="4207"/>
      <c r="Z481" s="4207"/>
    </row>
    <row r="482" spans="1:26" ht="15" customHeight="1">
      <c r="A482" s="3304"/>
      <c r="B482" s="4751" t="s">
        <v>4265</v>
      </c>
      <c r="C482" s="3391"/>
      <c r="D482" s="3391"/>
      <c r="E482" s="3502"/>
      <c r="F482" s="3378"/>
      <c r="G482" s="3515"/>
      <c r="H482" s="3604"/>
      <c r="I482" s="3378"/>
      <c r="J482" s="3404"/>
      <c r="K482" s="3606"/>
      <c r="L482" s="3408"/>
      <c r="M482" s="3409"/>
      <c r="N482" s="4316"/>
      <c r="O482" s="3378"/>
      <c r="P482" s="3378"/>
      <c r="Q482" s="4251"/>
      <c r="R482" s="3506"/>
      <c r="S482" s="3502"/>
      <c r="T482" s="3506"/>
      <c r="U482" s="3506"/>
      <c r="V482" s="3506"/>
      <c r="W482" s="3506"/>
      <c r="X482" s="4207"/>
      <c r="Y482" s="4207"/>
      <c r="Z482" s="4207"/>
    </row>
    <row r="483" spans="1:26" ht="15" customHeight="1">
      <c r="A483" s="3304"/>
      <c r="B483" s="55" t="s">
        <v>4266</v>
      </c>
      <c r="C483" s="3391"/>
      <c r="D483" s="3391"/>
      <c r="E483" s="3502"/>
      <c r="F483" s="3378"/>
      <c r="G483" s="3515"/>
      <c r="H483" s="3604"/>
      <c r="I483" s="3378"/>
      <c r="J483" s="3404"/>
      <c r="K483" s="3606"/>
      <c r="L483" s="3408"/>
      <c r="M483" s="3409"/>
      <c r="N483" s="4316"/>
      <c r="O483" s="3378"/>
      <c r="P483" s="3378"/>
      <c r="Q483" s="4251"/>
      <c r="R483" s="3506"/>
      <c r="S483" s="3502"/>
      <c r="T483" s="3506"/>
      <c r="U483" s="3506"/>
      <c r="V483" s="3506"/>
      <c r="W483" s="3506"/>
      <c r="X483" s="4207"/>
      <c r="Y483" s="4207"/>
      <c r="Z483" s="4207"/>
    </row>
    <row r="484" spans="1:26" ht="15" customHeight="1" thickBot="1">
      <c r="A484" s="416"/>
      <c r="B484" s="4890" t="s">
        <v>4264</v>
      </c>
      <c r="C484" s="361"/>
      <c r="D484" s="361"/>
      <c r="E484" s="389"/>
      <c r="F484" s="536"/>
      <c r="G484" s="1094"/>
      <c r="H484" s="1575"/>
      <c r="I484" s="536"/>
      <c r="J484" s="901"/>
      <c r="K484" s="1140"/>
      <c r="L484" s="1122"/>
      <c r="M484" s="364"/>
      <c r="N484" s="2872"/>
      <c r="O484" s="536"/>
      <c r="P484" s="536"/>
      <c r="Q484" s="979"/>
      <c r="R484" s="1088"/>
      <c r="S484" s="389"/>
      <c r="T484" s="1088"/>
      <c r="U484" s="1088"/>
      <c r="V484" s="1088"/>
      <c r="W484" s="1088"/>
      <c r="X484" s="4277"/>
      <c r="Y484" s="4277"/>
      <c r="Z484" s="4277"/>
    </row>
    <row r="485" spans="1:26" ht="15" customHeight="1" thickBot="1">
      <c r="A485" s="2205">
        <v>28096</v>
      </c>
      <c r="B485" s="289" t="s">
        <v>4328</v>
      </c>
      <c r="C485" s="281" t="s">
        <v>4331</v>
      </c>
      <c r="D485" s="256" t="s">
        <v>4329</v>
      </c>
      <c r="E485" s="224"/>
      <c r="F485" s="281" t="s">
        <v>1052</v>
      </c>
      <c r="G485" s="283">
        <v>113</v>
      </c>
      <c r="H485" s="4752"/>
      <c r="I485" s="556">
        <f>ROUND(H485*G485/G485,2)</f>
        <v>0</v>
      </c>
      <c r="J485" s="282" t="s">
        <v>39</v>
      </c>
      <c r="K485" s="557" t="s">
        <v>4381</v>
      </c>
      <c r="L485" s="706">
        <f>IF(OR(ISBLANK(K485),K485=0,H485=0,ISBLANK(H485)),,ROUND(K485+$L$5,2))</f>
        <v>0</v>
      </c>
      <c r="M485" s="515">
        <f>ROUND(I485*L485,2)</f>
        <v>0</v>
      </c>
      <c r="N485" s="4202">
        <f>ROUND(L485/G485,4)</f>
        <v>0</v>
      </c>
      <c r="O485" s="2506">
        <v>2265589207</v>
      </c>
      <c r="P485" s="1146" t="s">
        <v>3594</v>
      </c>
      <c r="Q485" s="1479">
        <v>226</v>
      </c>
      <c r="R485" s="2456"/>
      <c r="S485" s="3119">
        <v>9.9700000000000006</v>
      </c>
      <c r="T485" s="4943">
        <f>ROUND('Turkey 4001-6000'!$S$9*S485,2)</f>
        <v>15.83</v>
      </c>
      <c r="U485" s="292">
        <f>IF(ISBLANK(O485),,R485+T485)</f>
        <v>15.83</v>
      </c>
      <c r="V485" s="3478" t="s">
        <v>2779</v>
      </c>
      <c r="W485" s="234" t="b">
        <f>IF(ISNUMBER(K485),IF(V485="Y",(K485-T485)))</f>
        <v>0</v>
      </c>
      <c r="X485" s="2382">
        <f>W485/G485</f>
        <v>0</v>
      </c>
      <c r="Y485" s="3777" t="b">
        <f>IF(V485="N",IF(ISNUMBER(R485),(R485+T485)/Q485))</f>
        <v>0</v>
      </c>
      <c r="Z485" s="3977">
        <f>U485/Q485</f>
        <v>7.004424778761062E-2</v>
      </c>
    </row>
    <row r="486" spans="1:26" ht="15" customHeight="1">
      <c r="A486" s="3304"/>
      <c r="B486" s="4751" t="s">
        <v>4330</v>
      </c>
      <c r="C486" s="3391"/>
      <c r="D486" s="3391"/>
      <c r="E486" s="3502"/>
      <c r="F486" s="3378"/>
      <c r="G486" s="3515"/>
      <c r="H486" s="3604"/>
      <c r="I486" s="3378"/>
      <c r="J486" s="3404"/>
      <c r="K486" s="3606"/>
      <c r="L486" s="3408"/>
      <c r="M486" s="3409"/>
      <c r="N486" s="4316"/>
      <c r="O486" s="3378"/>
      <c r="P486" s="3378"/>
      <c r="Q486" s="4251"/>
      <c r="R486" s="3506"/>
      <c r="S486" s="3502"/>
      <c r="T486" s="3506"/>
      <c r="U486" s="3506"/>
      <c r="V486" s="3506"/>
      <c r="W486" s="3506"/>
      <c r="X486" s="4207"/>
      <c r="Y486" s="4207"/>
      <c r="Z486" s="4207"/>
    </row>
    <row r="487" spans="1:26" ht="15" customHeight="1" thickBot="1">
      <c r="A487" s="416"/>
      <c r="B487" s="4890"/>
      <c r="C487" s="361"/>
      <c r="D487" s="361"/>
      <c r="E487" s="389"/>
      <c r="F487" s="536"/>
      <c r="G487" s="1094"/>
      <c r="H487" s="1575"/>
      <c r="I487" s="536"/>
      <c r="J487" s="901"/>
      <c r="K487" s="1140"/>
      <c r="L487" s="1122"/>
      <c r="M487" s="364"/>
      <c r="N487" s="2872"/>
      <c r="O487" s="536"/>
      <c r="P487" s="536"/>
      <c r="Q487" s="979"/>
      <c r="R487" s="1088"/>
      <c r="S487" s="389"/>
      <c r="T487" s="1088"/>
      <c r="U487" s="1088"/>
      <c r="V487" s="1088"/>
      <c r="W487" s="1088"/>
      <c r="X487" s="4277"/>
      <c r="Y487" s="4277"/>
      <c r="Z487" s="4277"/>
    </row>
    <row r="488" spans="1:26" ht="15" customHeight="1" thickBot="1">
      <c r="A488" s="2205">
        <v>28097</v>
      </c>
      <c r="B488" s="289" t="s">
        <v>4333</v>
      </c>
      <c r="C488" s="281" t="s">
        <v>2598</v>
      </c>
      <c r="D488" s="256" t="s">
        <v>4332</v>
      </c>
      <c r="E488" s="224"/>
      <c r="F488" s="281" t="s">
        <v>3923</v>
      </c>
      <c r="G488" s="283">
        <v>48</v>
      </c>
      <c r="H488" s="4752"/>
      <c r="I488" s="556">
        <f>ROUND(H488*G488/G488,2)</f>
        <v>0</v>
      </c>
      <c r="J488" s="282" t="s">
        <v>39</v>
      </c>
      <c r="K488" s="557">
        <v>24.16</v>
      </c>
      <c r="L488" s="706">
        <f>IF(OR(ISBLANK(K488),K488=0,H488=0,ISBLANK(H488)),,ROUND(K488+$L$5,2))</f>
        <v>0</v>
      </c>
      <c r="M488" s="515">
        <f>ROUND(I488*L488,2)</f>
        <v>0</v>
      </c>
      <c r="N488" s="4202">
        <f>ROUND(L488/G488,4)</f>
        <v>0</v>
      </c>
      <c r="O488" s="3938"/>
      <c r="P488" s="3938"/>
      <c r="Q488" s="4271"/>
      <c r="R488" s="3887"/>
      <c r="S488" s="4102"/>
      <c r="T488" s="3887"/>
      <c r="U488" s="3887"/>
      <c r="V488" s="3887"/>
      <c r="W488" s="3887"/>
      <c r="X488" s="4150"/>
      <c r="Y488" s="4150"/>
      <c r="Z488" s="4150"/>
    </row>
    <row r="489" spans="1:26" ht="15" customHeight="1">
      <c r="A489" s="3304"/>
      <c r="B489" s="4751" t="s">
        <v>4334</v>
      </c>
      <c r="C489" s="3391"/>
      <c r="D489" s="3391"/>
      <c r="E489" s="3502"/>
      <c r="F489" s="3378"/>
      <c r="G489" s="3515"/>
      <c r="H489" s="3604"/>
      <c r="I489" s="3378"/>
      <c r="J489" s="3404"/>
      <c r="K489" s="3606"/>
      <c r="L489" s="3408"/>
      <c r="M489" s="3409"/>
      <c r="N489" s="4316"/>
      <c r="O489" s="3378"/>
      <c r="P489" s="3378"/>
      <c r="Q489" s="4251"/>
      <c r="R489" s="3506"/>
      <c r="S489" s="3502"/>
      <c r="T489" s="3506"/>
      <c r="U489" s="3506"/>
      <c r="V489" s="3506"/>
      <c r="W489" s="3506"/>
      <c r="X489" s="4207"/>
      <c r="Y489" s="4207"/>
      <c r="Z489" s="4207"/>
    </row>
    <row r="490" spans="1:26" ht="15" customHeight="1">
      <c r="A490" s="3304"/>
      <c r="B490" s="4751" t="s">
        <v>4335</v>
      </c>
      <c r="C490" s="3391"/>
      <c r="D490" s="3391"/>
      <c r="E490" s="3502"/>
      <c r="F490" s="3378"/>
      <c r="G490" s="3515"/>
      <c r="H490" s="3604"/>
      <c r="I490" s="3378"/>
      <c r="J490" s="3404"/>
      <c r="K490" s="3606"/>
      <c r="L490" s="3408"/>
      <c r="M490" s="3409"/>
      <c r="N490" s="4316"/>
      <c r="O490" s="3378"/>
      <c r="P490" s="3378"/>
      <c r="Q490" s="4251"/>
      <c r="R490" s="3506"/>
      <c r="S490" s="3502"/>
      <c r="T490" s="3506"/>
      <c r="U490" s="3506"/>
      <c r="V490" s="3506"/>
      <c r="W490" s="3506"/>
      <c r="X490" s="4207"/>
      <c r="Y490" s="4207"/>
      <c r="Z490" s="4207"/>
    </row>
    <row r="491" spans="1:26" ht="15" customHeight="1" thickBot="1">
      <c r="A491" s="416"/>
      <c r="B491" s="4890"/>
      <c r="C491" s="361"/>
      <c r="D491" s="361"/>
      <c r="E491" s="389"/>
      <c r="F491" s="536"/>
      <c r="G491" s="1094"/>
      <c r="H491" s="1575"/>
      <c r="I491" s="536"/>
      <c r="J491" s="901"/>
      <c r="K491" s="1140"/>
      <c r="L491" s="1122"/>
      <c r="M491" s="364"/>
      <c r="N491" s="2872"/>
      <c r="O491" s="536"/>
      <c r="P491" s="536"/>
      <c r="Q491" s="979"/>
      <c r="R491" s="1088"/>
      <c r="S491" s="389"/>
      <c r="T491" s="1088"/>
      <c r="U491" s="1088"/>
      <c r="V491" s="1088"/>
      <c r="W491" s="1088"/>
      <c r="X491" s="4277"/>
      <c r="Y491" s="4277"/>
      <c r="Z491" s="4277"/>
    </row>
    <row r="492" spans="1:26" ht="15" customHeight="1" thickBot="1">
      <c r="A492" s="4114">
        <v>28098</v>
      </c>
      <c r="B492" s="481" t="s">
        <v>4336</v>
      </c>
      <c r="C492" s="1488" t="s">
        <v>4260</v>
      </c>
      <c r="D492" s="256" t="s">
        <v>4465</v>
      </c>
      <c r="E492" s="3611"/>
      <c r="F492" s="1688" t="s">
        <v>4338</v>
      </c>
      <c r="G492" s="1398">
        <v>100</v>
      </c>
      <c r="H492" s="4752">
        <v>230</v>
      </c>
      <c r="I492" s="556">
        <f>ROUND(H492*G492/G492,2)</f>
        <v>230</v>
      </c>
      <c r="J492" s="1666" t="s">
        <v>39</v>
      </c>
      <c r="K492" s="368">
        <v>85.26</v>
      </c>
      <c r="L492" s="514">
        <f>IF(OR(ISBLANK(K492),K492=0,H492=0,ISBLANK(H492)),,ROUND(K492+$L$5,2))</f>
        <v>85.26</v>
      </c>
      <c r="M492" s="538">
        <f>ROUND(I492*L492,2)</f>
        <v>19609.8</v>
      </c>
      <c r="N492" s="3807">
        <f>ROUND(L492/G492,4)</f>
        <v>0.85260000000000002</v>
      </c>
      <c r="O492" s="3938"/>
      <c r="P492" s="3938"/>
      <c r="Q492" s="4271"/>
      <c r="R492" s="3887"/>
      <c r="S492" s="4102"/>
      <c r="T492" s="3887"/>
      <c r="U492" s="3887"/>
      <c r="V492" s="3887"/>
      <c r="W492" s="3887"/>
      <c r="X492" s="4150"/>
      <c r="Y492" s="4150"/>
      <c r="Z492" s="4150"/>
    </row>
    <row r="493" spans="1:26" ht="15" customHeight="1">
      <c r="A493" s="3304"/>
      <c r="B493" s="4751" t="s">
        <v>4339</v>
      </c>
      <c r="C493" s="3391"/>
      <c r="D493" s="3391"/>
      <c r="E493" s="3502"/>
      <c r="F493" s="3378"/>
      <c r="G493" s="3515"/>
      <c r="H493" s="3604"/>
      <c r="I493" s="3378"/>
      <c r="J493" s="3404"/>
      <c r="K493" s="3606"/>
      <c r="L493" s="3408"/>
      <c r="M493" s="3409"/>
      <c r="N493" s="3826"/>
      <c r="O493" s="3378"/>
      <c r="P493" s="3378"/>
      <c r="Q493" s="4251"/>
      <c r="R493" s="3506"/>
      <c r="S493" s="3502"/>
      <c r="T493" s="3506"/>
      <c r="U493" s="3506"/>
      <c r="V493" s="3506"/>
      <c r="W493" s="3506"/>
      <c r="X493" s="4207"/>
      <c r="Y493" s="4207"/>
      <c r="Z493" s="4207"/>
    </row>
    <row r="494" spans="1:26" ht="15" customHeight="1">
      <c r="A494" s="3304"/>
      <c r="B494" s="55" t="s">
        <v>4340</v>
      </c>
      <c r="C494" s="3391"/>
      <c r="D494" s="3391"/>
      <c r="E494" s="3502"/>
      <c r="F494" s="3378"/>
      <c r="G494" s="3515"/>
      <c r="H494" s="3604"/>
      <c r="I494" s="3378"/>
      <c r="J494" s="3404"/>
      <c r="K494" s="3606"/>
      <c r="L494" s="3408"/>
      <c r="M494" s="3409"/>
      <c r="N494" s="3826"/>
      <c r="O494" s="3378"/>
      <c r="P494" s="3378"/>
      <c r="Q494" s="4251"/>
      <c r="R494" s="3506"/>
      <c r="S494" s="3502"/>
      <c r="T494" s="3506"/>
      <c r="U494" s="3506"/>
      <c r="V494" s="3506"/>
      <c r="W494" s="3506"/>
      <c r="X494" s="4207"/>
      <c r="Y494" s="4207"/>
      <c r="Z494" s="4207"/>
    </row>
    <row r="495" spans="1:26" ht="15" customHeight="1">
      <c r="A495" s="5047"/>
      <c r="B495" s="5765" t="s">
        <v>4337</v>
      </c>
      <c r="C495" s="5043"/>
      <c r="D495" s="5043"/>
      <c r="E495" s="5045"/>
      <c r="F495" s="4912"/>
      <c r="G495" s="4913"/>
      <c r="H495" s="5766"/>
      <c r="I495" s="4912"/>
      <c r="J495" s="4931"/>
      <c r="K495" s="5277"/>
      <c r="L495" s="5278"/>
      <c r="M495" s="5649"/>
      <c r="N495" s="3826"/>
      <c r="O495" s="4912"/>
      <c r="P495" s="4912"/>
      <c r="Q495" s="5645"/>
      <c r="R495" s="5281"/>
      <c r="S495" s="5045"/>
      <c r="T495" s="5281"/>
      <c r="U495" s="5281"/>
      <c r="V495" s="5281"/>
      <c r="W495" s="5281"/>
      <c r="X495" s="5282"/>
      <c r="Y495" s="5282"/>
      <c r="Z495" s="5282"/>
    </row>
    <row r="496" spans="1:26" ht="15" customHeight="1" thickBot="1">
      <c r="A496" s="1086"/>
      <c r="B496" s="5767" t="s">
        <v>4341</v>
      </c>
      <c r="C496" s="550"/>
      <c r="D496" s="550"/>
      <c r="E496" s="1083"/>
      <c r="F496" s="425"/>
      <c r="G496" s="1156"/>
      <c r="H496" s="1192"/>
      <c r="I496" s="425"/>
      <c r="J496" s="466"/>
      <c r="K496" s="955"/>
      <c r="L496" s="553"/>
      <c r="M496" s="554"/>
      <c r="N496" s="2875"/>
      <c r="O496" s="425"/>
      <c r="P496" s="425"/>
      <c r="Q496" s="970"/>
      <c r="R496" s="2599"/>
      <c r="S496" s="1083"/>
      <c r="T496" s="2599"/>
      <c r="U496" s="2599"/>
      <c r="V496" s="2599"/>
      <c r="W496" s="2599"/>
      <c r="X496" s="2878"/>
      <c r="Y496" s="2878"/>
      <c r="Z496" s="2878"/>
    </row>
    <row r="497" spans="1:26" ht="15" customHeight="1" thickBot="1">
      <c r="A497" s="4114">
        <v>28099</v>
      </c>
      <c r="B497" s="221" t="s">
        <v>4344</v>
      </c>
      <c r="C497" s="1146" t="s">
        <v>3888</v>
      </c>
      <c r="D497" s="637" t="s">
        <v>4343</v>
      </c>
      <c r="E497" s="4820"/>
      <c r="F497" s="2310" t="s">
        <v>4342</v>
      </c>
      <c r="G497" s="1801">
        <v>60</v>
      </c>
      <c r="H497" s="4752"/>
      <c r="I497" s="556">
        <f>ROUND(H497*G497/G497,2)</f>
        <v>0</v>
      </c>
      <c r="J497" s="1802" t="s">
        <v>39</v>
      </c>
      <c r="K497" s="958">
        <v>45.6</v>
      </c>
      <c r="L497" s="1132">
        <f>IF(OR(ISBLANK(K497),K497=0,H497=0,ISBLANK(H497)),,ROUND(K497+$L$5,2))</f>
        <v>0</v>
      </c>
      <c r="M497" s="641">
        <f>ROUND(I497*L497,2)</f>
        <v>0</v>
      </c>
      <c r="N497" s="5666">
        <f>ROUND(L497/G497,4)</f>
        <v>0</v>
      </c>
      <c r="O497" s="341"/>
      <c r="P497" s="341"/>
      <c r="Q497" s="1485"/>
      <c r="R497" s="2737"/>
      <c r="S497" s="412"/>
      <c r="T497" s="2737"/>
      <c r="U497" s="2737"/>
      <c r="V497" s="2737"/>
      <c r="W497" s="2737"/>
      <c r="X497" s="5354"/>
      <c r="Y497" s="5354"/>
      <c r="Z497" s="5354"/>
    </row>
    <row r="498" spans="1:26" ht="15" customHeight="1">
      <c r="A498" s="3073"/>
      <c r="B498" s="5771" t="s">
        <v>4345</v>
      </c>
      <c r="C498" s="2646"/>
      <c r="D498" s="2646"/>
      <c r="E498" s="5365"/>
      <c r="F498" s="2437"/>
      <c r="G498" s="3739"/>
      <c r="H498" s="4701"/>
      <c r="I498" s="2437"/>
      <c r="J498" s="3020"/>
      <c r="K498" s="5769"/>
      <c r="L498" s="3553"/>
      <c r="M498" s="2643"/>
      <c r="N498" s="3825"/>
      <c r="O498" s="262"/>
      <c r="P498" s="262"/>
      <c r="Q498" s="4246"/>
      <c r="R498" s="4175"/>
      <c r="S498" s="3760"/>
      <c r="T498" s="4175"/>
      <c r="U498" s="4175"/>
      <c r="V498" s="4175"/>
      <c r="W498" s="4175"/>
      <c r="X498" s="5768"/>
      <c r="Y498" s="5768"/>
      <c r="Z498" s="5768"/>
    </row>
    <row r="499" spans="1:26" ht="15" customHeight="1">
      <c r="A499" s="2017"/>
      <c r="B499" s="5415" t="s">
        <v>4347</v>
      </c>
      <c r="C499" s="1119"/>
      <c r="D499" s="1119"/>
      <c r="E499" s="1696"/>
      <c r="F499" s="1092"/>
      <c r="G499" s="5680"/>
      <c r="H499" s="1340"/>
      <c r="I499" s="1092"/>
      <c r="J499" s="1608"/>
      <c r="K499" s="5770"/>
      <c r="L499" s="3268"/>
      <c r="M499" s="961"/>
      <c r="N499" s="3828"/>
      <c r="O499" s="1092"/>
      <c r="P499" s="1092"/>
      <c r="Q499" s="1301"/>
      <c r="R499" s="3266"/>
      <c r="S499" s="1696"/>
      <c r="T499" s="3266"/>
      <c r="U499" s="3266"/>
      <c r="V499" s="3266"/>
      <c r="W499" s="3266"/>
      <c r="X499" s="4324"/>
      <c r="Y499" s="4324"/>
      <c r="Z499" s="4324"/>
    </row>
    <row r="500" spans="1:26" ht="15" customHeight="1" thickBot="1">
      <c r="A500" s="937"/>
      <c r="B500" s="5407" t="s">
        <v>4341</v>
      </c>
      <c r="C500" s="1103"/>
      <c r="D500" s="1103"/>
      <c r="E500" s="938"/>
      <c r="F500" s="954"/>
      <c r="G500" s="5772"/>
      <c r="H500" s="1575"/>
      <c r="I500" s="954"/>
      <c r="J500" s="1060"/>
      <c r="K500" s="4158"/>
      <c r="L500" s="4176"/>
      <c r="M500" s="963"/>
      <c r="N500" s="3831"/>
      <c r="O500" s="954"/>
      <c r="P500" s="954"/>
      <c r="Q500" s="941"/>
      <c r="R500" s="2794"/>
      <c r="S500" s="938"/>
      <c r="T500" s="2794"/>
      <c r="U500" s="2794"/>
      <c r="V500" s="2794"/>
      <c r="W500" s="2794"/>
      <c r="X500" s="4325"/>
      <c r="Y500" s="4325"/>
      <c r="Z500" s="4325"/>
    </row>
    <row r="501" spans="1:26" ht="15" customHeight="1" thickBot="1">
      <c r="A501" s="4114">
        <v>28100</v>
      </c>
      <c r="B501" s="221" t="s">
        <v>4348</v>
      </c>
      <c r="C501" s="1146" t="s">
        <v>3888</v>
      </c>
      <c r="D501" s="637" t="s">
        <v>4346</v>
      </c>
      <c r="E501" s="4820"/>
      <c r="F501" s="2310" t="s">
        <v>4342</v>
      </c>
      <c r="G501" s="1801">
        <v>60</v>
      </c>
      <c r="H501" s="4752"/>
      <c r="I501" s="556">
        <f>ROUND(H501*G501/G501,2)</f>
        <v>0</v>
      </c>
      <c r="J501" s="1802" t="s">
        <v>39</v>
      </c>
      <c r="K501" s="958">
        <v>45.6</v>
      </c>
      <c r="L501" s="1132">
        <f>IF(OR(ISBLANK(K501),K501=0,H501=0,ISBLANK(H501)),,ROUND(K501+$L$5,2))</f>
        <v>0</v>
      </c>
      <c r="M501" s="641">
        <f>ROUND(I501*L501,2)</f>
        <v>0</v>
      </c>
      <c r="N501" s="5666">
        <f>ROUND(L501/G501,4)</f>
        <v>0</v>
      </c>
      <c r="O501" s="2437"/>
      <c r="P501" s="2437"/>
      <c r="Q501" s="4238"/>
      <c r="R501" s="2749"/>
      <c r="S501" s="5365"/>
      <c r="T501" s="2749"/>
      <c r="U501" s="2749"/>
      <c r="V501" s="2749"/>
      <c r="W501" s="2749"/>
      <c r="X501" s="5366"/>
      <c r="Y501" s="5366"/>
      <c r="Z501" s="5366"/>
    </row>
    <row r="502" spans="1:26" ht="15" customHeight="1">
      <c r="A502" s="3073"/>
      <c r="B502" s="5771" t="s">
        <v>4349</v>
      </c>
      <c r="C502" s="2646"/>
      <c r="D502" s="2646"/>
      <c r="E502" s="5365"/>
      <c r="F502" s="2437"/>
      <c r="G502" s="3739"/>
      <c r="H502" s="4701"/>
      <c r="I502" s="2437"/>
      <c r="J502" s="3020"/>
      <c r="K502" s="5769"/>
      <c r="L502" s="3553"/>
      <c r="M502" s="2643"/>
      <c r="N502" s="3825"/>
      <c r="O502" s="2437"/>
      <c r="P502" s="2437"/>
      <c r="Q502" s="4238"/>
      <c r="R502" s="2749"/>
      <c r="S502" s="5365"/>
      <c r="T502" s="2749"/>
      <c r="U502" s="2749"/>
      <c r="V502" s="2749"/>
      <c r="W502" s="2749"/>
      <c r="X502" s="5366"/>
      <c r="Y502" s="5366"/>
      <c r="Z502" s="5366"/>
    </row>
    <row r="503" spans="1:26" ht="15" customHeight="1">
      <c r="A503" s="2017"/>
      <c r="B503" s="5415" t="s">
        <v>4347</v>
      </c>
      <c r="C503" s="1119"/>
      <c r="D503" s="1119"/>
      <c r="E503" s="1696"/>
      <c r="F503" s="1092"/>
      <c r="G503" s="5680"/>
      <c r="H503" s="1340"/>
      <c r="I503" s="1092"/>
      <c r="J503" s="1608"/>
      <c r="K503" s="5770"/>
      <c r="L503" s="3268"/>
      <c r="M503" s="961"/>
      <c r="N503" s="3828"/>
      <c r="O503" s="2437"/>
      <c r="P503" s="2437"/>
      <c r="Q503" s="4238"/>
      <c r="R503" s="2749"/>
      <c r="S503" s="5365"/>
      <c r="T503" s="2749"/>
      <c r="U503" s="2749"/>
      <c r="V503" s="2749"/>
      <c r="W503" s="2749"/>
      <c r="X503" s="5366"/>
      <c r="Y503" s="5366"/>
      <c r="Z503" s="5366"/>
    </row>
    <row r="504" spans="1:26" ht="15" customHeight="1" thickBot="1">
      <c r="A504" s="937"/>
      <c r="B504" s="5407" t="s">
        <v>4341</v>
      </c>
      <c r="C504" s="1103"/>
      <c r="D504" s="1103"/>
      <c r="E504" s="938"/>
      <c r="F504" s="954"/>
      <c r="G504" s="5772"/>
      <c r="H504" s="1575"/>
      <c r="I504" s="954"/>
      <c r="J504" s="1060"/>
      <c r="K504" s="4158"/>
      <c r="L504" s="4176"/>
      <c r="M504" s="963"/>
      <c r="N504" s="3831"/>
      <c r="O504" s="2437"/>
      <c r="P504" s="2437"/>
      <c r="Q504" s="4238"/>
      <c r="R504" s="2749"/>
      <c r="S504" s="5365"/>
      <c r="T504" s="2749"/>
      <c r="U504" s="2749"/>
      <c r="V504" s="2749"/>
      <c r="W504" s="2749"/>
      <c r="X504" s="5366"/>
      <c r="Y504" s="5366"/>
      <c r="Z504" s="5366"/>
    </row>
    <row r="505" spans="1:26" ht="15.75" customHeight="1" thickBot="1">
      <c r="A505" s="4618"/>
      <c r="B505" s="5847" t="s">
        <v>3028</v>
      </c>
      <c r="C505" s="5847"/>
      <c r="D505" s="5847"/>
      <c r="E505" s="5847"/>
      <c r="F505" s="5847"/>
      <c r="G505" s="5847"/>
      <c r="H505" s="4619"/>
      <c r="I505" s="4619"/>
      <c r="J505" s="4619"/>
      <c r="K505" s="4619"/>
      <c r="L505" s="4619"/>
      <c r="M505" s="4620"/>
      <c r="N505" s="4621"/>
      <c r="O505" s="4619"/>
      <c r="P505" s="4619"/>
      <c r="Q505" s="4623"/>
      <c r="R505" s="4619"/>
      <c r="S505" s="4619"/>
      <c r="T505" s="4619"/>
      <c r="U505" s="4619"/>
      <c r="V505" s="4619"/>
      <c r="W505" s="4619"/>
      <c r="X505" s="4621"/>
      <c r="Y505" s="4624"/>
    </row>
    <row r="506" spans="1:26" ht="15" customHeight="1" thickBot="1">
      <c r="A506" s="2226">
        <v>28101</v>
      </c>
      <c r="B506" s="478" t="s">
        <v>1465</v>
      </c>
      <c r="C506" s="262" t="s">
        <v>40</v>
      </c>
      <c r="D506" s="32"/>
      <c r="E506" s="1012"/>
      <c r="F506" s="870" t="s">
        <v>1464</v>
      </c>
      <c r="G506" s="1365">
        <v>40</v>
      </c>
      <c r="H506" s="4752"/>
      <c r="I506" s="397">
        <f>ROUND($H$506*$G$506/G506,2)</f>
        <v>0</v>
      </c>
      <c r="J506" s="1666" t="s">
        <v>39</v>
      </c>
      <c r="K506" s="306"/>
      <c r="L506" s="1299" t="s">
        <v>89</v>
      </c>
      <c r="M506" s="538" t="s">
        <v>65</v>
      </c>
      <c r="N506" s="3807" t="s">
        <v>65</v>
      </c>
      <c r="O506" s="2557"/>
      <c r="P506" s="2557"/>
      <c r="Q506" s="4236"/>
      <c r="R506" s="742"/>
      <c r="S506" s="301" t="s">
        <v>65</v>
      </c>
      <c r="T506" s="508" t="s">
        <v>65</v>
      </c>
      <c r="U506" s="3212"/>
      <c r="V506" s="2529"/>
      <c r="W506" s="328" t="s">
        <v>65</v>
      </c>
      <c r="X506" s="2873" t="s">
        <v>65</v>
      </c>
      <c r="Y506" s="4150" t="s">
        <v>65</v>
      </c>
    </row>
    <row r="507" spans="1:26" ht="15" customHeight="1" thickBot="1">
      <c r="A507" s="416"/>
      <c r="B507" s="901" t="s">
        <v>212</v>
      </c>
      <c r="C507" s="1520" t="s">
        <v>193</v>
      </c>
      <c r="D507" s="3243"/>
      <c r="E507" s="1520"/>
      <c r="F507" s="1520"/>
      <c r="G507" s="1520"/>
      <c r="H507" s="1174"/>
      <c r="I507" s="341" t="e">
        <f>ROUND(H506*G506/G507,2)</f>
        <v>#DIV/0!</v>
      </c>
      <c r="J507" s="1379" t="s">
        <v>39</v>
      </c>
      <c r="K507" s="962"/>
      <c r="L507" s="1055">
        <f>IF(OR(ISBLANK(K507),K507=0,H506=0,ISBLANK(H506)),,ROUND(K507+$L$5,2))</f>
        <v>0</v>
      </c>
      <c r="M507" s="554" t="e">
        <f>ROUND(I507*L507,2)</f>
        <v>#DIV/0!</v>
      </c>
      <c r="N507" s="3812" t="e">
        <f>ROUND(L507/G507,4)</f>
        <v>#DIV/0!</v>
      </c>
      <c r="O507" s="2485"/>
      <c r="P507" s="2485"/>
      <c r="Q507" s="1485"/>
      <c r="R507" s="2485"/>
      <c r="S507" s="769" t="s">
        <v>65</v>
      </c>
      <c r="T507" s="770" t="s">
        <v>65</v>
      </c>
      <c r="U507" s="3546"/>
      <c r="V507" s="2546"/>
      <c r="W507" s="739" t="s">
        <v>65</v>
      </c>
      <c r="X507" s="2872" t="s">
        <v>65</v>
      </c>
      <c r="Y507" s="2878" t="s">
        <v>65</v>
      </c>
    </row>
    <row r="508" spans="1:26" ht="15" customHeight="1" thickBot="1">
      <c r="A508" s="2226">
        <v>28102</v>
      </c>
      <c r="B508" s="478" t="s">
        <v>1521</v>
      </c>
      <c r="C508" s="262" t="s">
        <v>40</v>
      </c>
      <c r="D508" s="32"/>
      <c r="E508" s="1012"/>
      <c r="F508" s="870" t="s">
        <v>1464</v>
      </c>
      <c r="G508" s="1365">
        <v>40</v>
      </c>
      <c r="H508" s="4752">
        <v>50</v>
      </c>
      <c r="I508" s="397">
        <f>ROUND($H$508*$G$508/G508,2)</f>
        <v>50</v>
      </c>
      <c r="J508" s="1666" t="s">
        <v>39</v>
      </c>
      <c r="K508" s="2971"/>
      <c r="L508" s="1299">
        <f>IF(OR(ISBLANK(K508),K508=0,H508=0,ISBLANK(H508)),,ROUND(K508+$L$5,2))</f>
        <v>0</v>
      </c>
      <c r="M508" s="538">
        <f>ROUND(I508*L508,2)</f>
        <v>0</v>
      </c>
      <c r="N508" s="3807">
        <f>ROUND(L508/G508,2)</f>
        <v>0</v>
      </c>
      <c r="O508" s="2557"/>
      <c r="P508" s="2557"/>
      <c r="Q508" s="4236"/>
      <c r="R508" s="931"/>
      <c r="S508" s="301" t="s">
        <v>65</v>
      </c>
      <c r="T508" s="508" t="s">
        <v>65</v>
      </c>
      <c r="U508" s="3212"/>
      <c r="V508" s="2529"/>
      <c r="W508" s="328" t="s">
        <v>65</v>
      </c>
      <c r="X508" s="2873" t="s">
        <v>65</v>
      </c>
      <c r="Y508" s="4150" t="s">
        <v>65</v>
      </c>
    </row>
    <row r="509" spans="1:26" ht="15" customHeight="1" thickBot="1">
      <c r="A509" s="416"/>
      <c r="B509" s="901" t="s">
        <v>1466</v>
      </c>
      <c r="C509" s="1520" t="s">
        <v>193</v>
      </c>
      <c r="D509" s="3243"/>
      <c r="E509" s="1520"/>
      <c r="F509" s="1520"/>
      <c r="G509" s="1520"/>
      <c r="H509" s="1174"/>
      <c r="I509" s="341" t="e">
        <f>ROUND(H508*G508/G509,2)</f>
        <v>#DIV/0!</v>
      </c>
      <c r="J509" s="1379" t="s">
        <v>39</v>
      </c>
      <c r="K509" s="962"/>
      <c r="L509" s="1055">
        <f>IF(OR(ISBLANK(K509),K509=0,H508=0,ISBLANK(H508)),,ROUND(K509+$L$5,2))</f>
        <v>0</v>
      </c>
      <c r="M509" s="554" t="e">
        <f>ROUND(I509*L509,2)</f>
        <v>#DIV/0!</v>
      </c>
      <c r="N509" s="3812" t="e">
        <f>ROUND(L509/G509,4)</f>
        <v>#DIV/0!</v>
      </c>
      <c r="O509" s="2787"/>
      <c r="P509" s="2787"/>
      <c r="Q509" s="1485"/>
      <c r="R509" s="976"/>
      <c r="S509" s="769" t="s">
        <v>65</v>
      </c>
      <c r="T509" s="1242" t="s">
        <v>65</v>
      </c>
      <c r="U509" s="3546"/>
      <c r="V509" s="2546"/>
      <c r="W509" s="740" t="s">
        <v>65</v>
      </c>
      <c r="X509" s="2875" t="s">
        <v>65</v>
      </c>
      <c r="Y509" s="2878" t="s">
        <v>65</v>
      </c>
    </row>
    <row r="510" spans="1:26" ht="15" customHeight="1" thickBot="1">
      <c r="A510" s="2226">
        <v>28103</v>
      </c>
      <c r="B510" s="478" t="s">
        <v>312</v>
      </c>
      <c r="C510" s="262" t="s">
        <v>40</v>
      </c>
      <c r="D510" s="32"/>
      <c r="E510" s="1012"/>
      <c r="F510" s="870" t="s">
        <v>313</v>
      </c>
      <c r="G510" s="1365">
        <v>504</v>
      </c>
      <c r="H510" s="4752"/>
      <c r="I510" s="397">
        <f>ROUND($H$510*$G$510/G510,2)</f>
        <v>0</v>
      </c>
      <c r="J510" s="1666" t="s">
        <v>39</v>
      </c>
      <c r="K510" s="2971"/>
      <c r="L510" s="1299">
        <f>IF(OR(ISBLANK(K510),K510=0,H510=0,ISBLANK(H510)),,ROUND(K510+$L$5,2))</f>
        <v>0</v>
      </c>
      <c r="M510" s="538">
        <f>ROUND(I510*L510,2)</f>
        <v>0</v>
      </c>
      <c r="N510" s="3807">
        <f>ROUND(L510/G510,2)</f>
        <v>0</v>
      </c>
      <c r="O510" s="2746"/>
      <c r="P510" s="2746"/>
      <c r="Q510" s="4238"/>
      <c r="R510" s="2746"/>
      <c r="S510" s="301" t="s">
        <v>65</v>
      </c>
      <c r="T510" s="508" t="s">
        <v>65</v>
      </c>
      <c r="U510" s="3212"/>
      <c r="V510" s="2529"/>
      <c r="W510" s="328" t="s">
        <v>65</v>
      </c>
      <c r="X510" s="2873" t="s">
        <v>65</v>
      </c>
      <c r="Y510" s="2798" t="s">
        <v>65</v>
      </c>
    </row>
    <row r="511" spans="1:26" ht="15" customHeight="1" thickBot="1">
      <c r="A511" s="416"/>
      <c r="B511" s="901" t="s">
        <v>314</v>
      </c>
      <c r="C511" s="1520" t="s">
        <v>193</v>
      </c>
      <c r="D511" s="3243"/>
      <c r="E511" s="1520"/>
      <c r="F511" s="1520"/>
      <c r="G511" s="1520"/>
      <c r="H511" s="1571"/>
      <c r="I511" s="341" t="e">
        <f>ROUND(H510*G510/G511,2)</f>
        <v>#DIV/0!</v>
      </c>
      <c r="J511" s="1379" t="s">
        <v>39</v>
      </c>
      <c r="K511" s="962"/>
      <c r="L511" s="1055">
        <f>IF(OR(ISBLANK(K511),K511=0,H510=0,ISBLANK(H510)),,ROUND(K511+$L$5,2))</f>
        <v>0</v>
      </c>
      <c r="M511" s="554" t="e">
        <f>ROUND(I511*L511,2)</f>
        <v>#DIV/0!</v>
      </c>
      <c r="N511" s="3812" t="e">
        <f>ROUND(L511/G511,4)</f>
        <v>#DIV/0!</v>
      </c>
      <c r="O511" s="2787"/>
      <c r="P511" s="2787"/>
      <c r="Q511" s="1485"/>
      <c r="R511" s="2688"/>
      <c r="S511" s="769" t="s">
        <v>65</v>
      </c>
      <c r="T511" s="770" t="s">
        <v>65</v>
      </c>
      <c r="U511" s="3546"/>
      <c r="V511" s="2546"/>
      <c r="W511" s="739" t="s">
        <v>65</v>
      </c>
      <c r="X511" s="2872" t="s">
        <v>65</v>
      </c>
      <c r="Y511" s="2878" t="s">
        <v>65</v>
      </c>
    </row>
    <row r="512" spans="1:26" ht="15" customHeight="1" thickBot="1">
      <c r="A512" s="2219"/>
      <c r="C512" s="361"/>
      <c r="D512" s="3230"/>
      <c r="E512" s="389"/>
      <c r="F512" s="536"/>
      <c r="G512" s="1094"/>
      <c r="H512" s="1180"/>
      <c r="I512" s="954"/>
      <c r="J512" s="466"/>
      <c r="K512" s="955"/>
      <c r="L512" s="1122"/>
      <c r="M512" s="963"/>
      <c r="N512" s="4277"/>
      <c r="O512" s="458"/>
      <c r="P512" s="458"/>
      <c r="Q512" s="458"/>
      <c r="R512" s="458"/>
      <c r="S512" s="389"/>
      <c r="T512" s="419"/>
      <c r="U512" s="1088"/>
      <c r="V512" s="3545"/>
      <c r="W512" s="419"/>
      <c r="X512" s="325"/>
      <c r="Y512" s="466"/>
    </row>
    <row r="513" spans="1:25" ht="15" customHeight="1" thickTop="1" thickBot="1">
      <c r="A513" s="2236"/>
      <c r="B513" s="1751"/>
      <c r="C513" s="1752"/>
      <c r="D513" s="3249"/>
      <c r="E513" s="1752"/>
      <c r="F513" s="1753"/>
      <c r="G513" s="1754"/>
      <c r="H513" s="1781"/>
      <c r="I513" s="1755"/>
      <c r="J513" s="1756" t="s">
        <v>48</v>
      </c>
      <c r="K513" s="1782"/>
      <c r="L513" s="1783"/>
      <c r="M513" s="1757">
        <f>SUMIF(M10:M512,"&gt;0")</f>
        <v>426471.81000000006</v>
      </c>
      <c r="N513" s="1758"/>
      <c r="O513" s="3278"/>
      <c r="P513" s="3279"/>
      <c r="Q513" s="3279"/>
      <c r="R513" s="3279"/>
      <c r="S513" s="1852"/>
      <c r="T513" s="1853"/>
      <c r="U513" s="3549"/>
      <c r="V513" s="2686"/>
      <c r="W513" s="1854"/>
      <c r="X513" s="1854"/>
      <c r="Y513" s="1855"/>
    </row>
    <row r="514" spans="1:25" ht="15" customHeight="1">
      <c r="A514" s="27"/>
    </row>
    <row r="515" spans="1:25" ht="15" customHeight="1">
      <c r="A515" s="27"/>
    </row>
    <row r="516" spans="1:25" ht="15" customHeight="1">
      <c r="A516" s="27"/>
    </row>
    <row r="517" spans="1:25" ht="15" customHeight="1">
      <c r="A517" s="27"/>
    </row>
    <row r="518" spans="1:25" ht="15" customHeight="1">
      <c r="A518" s="27"/>
    </row>
    <row r="519" spans="1:25" ht="15" customHeight="1">
      <c r="A519" s="27"/>
    </row>
    <row r="520" spans="1:25" ht="15" customHeight="1">
      <c r="A520" s="27"/>
    </row>
    <row r="521" spans="1:25" ht="15" customHeight="1">
      <c r="A521" s="27"/>
    </row>
    <row r="522" spans="1:25" ht="15" customHeight="1">
      <c r="A522" s="27"/>
    </row>
    <row r="523" spans="1:25" ht="15" customHeight="1">
      <c r="A523" s="27"/>
    </row>
    <row r="524" spans="1:25" ht="15" customHeight="1">
      <c r="A524" s="27"/>
    </row>
    <row r="525" spans="1:25" ht="15" customHeight="1">
      <c r="A525" s="27"/>
    </row>
    <row r="526" spans="1:25" ht="15" customHeight="1">
      <c r="A526" s="27"/>
    </row>
    <row r="527" spans="1:25" ht="15" customHeight="1">
      <c r="A527" s="27"/>
    </row>
    <row r="528" spans="1:25" ht="15" customHeight="1">
      <c r="A528" s="27"/>
    </row>
    <row r="529" spans="1:1" ht="15" customHeight="1">
      <c r="A529" s="27"/>
    </row>
    <row r="530" spans="1:1" ht="15" customHeight="1">
      <c r="A530" s="27"/>
    </row>
    <row r="531" spans="1:1" ht="15" customHeight="1">
      <c r="A531" s="27"/>
    </row>
    <row r="532" spans="1:1" ht="15" customHeight="1">
      <c r="A532" s="27"/>
    </row>
    <row r="533" spans="1:1" ht="15" customHeight="1">
      <c r="A533" s="27"/>
    </row>
  </sheetData>
  <sheetProtection selectLockedCells="1"/>
  <customSheetViews>
    <customSheetView guid="{F8F3C058-0B72-45B1-9471-FD232B18A87C}" showPageBreaks="1">
      <pane ySplit="9" topLeftCell="A440" activePane="bottomLeft" state="frozen"/>
      <selection pane="bottomLeft" activeCell="C468" sqref="C468"/>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rowBreaks count="5" manualBreakCount="5">
        <brk id="37" max="16383" man="1"/>
        <brk id="75" max="16383" man="1"/>
        <brk id="113" max="16383" man="1"/>
        <brk id="153" max="16383" man="1"/>
        <brk id="188"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howPageBreaks="1" fitToPage="1">
      <selection activeCell="C252" sqref="C252"/>
      <rowBreaks count="5" manualBreakCount="5">
        <brk id="43" max="16383" man="1"/>
        <brk id="92" max="16383" man="1"/>
        <brk id="136" max="16383" man="1"/>
        <brk id="177" max="16383" man="1"/>
        <brk id="220" max="16383" man="1"/>
      </rowBreaks>
      <pageMargins left="0" right="0" top="0" bottom="0" header="0" footer="0"/>
      <pageSetup scale="82" fitToHeight="0" orientation="landscape" r:id="rId3"/>
      <headerFooter>
        <oddHeader>&amp;C&amp;16South Carolina Purchasing Alliance Lot A
&amp;R&amp;12&amp;A
2014</oddHeader>
      </headerFooter>
    </customSheetView>
  </customSheetViews>
  <mergeCells count="9">
    <mergeCell ref="B1:M1"/>
    <mergeCell ref="B2:C2"/>
    <mergeCell ref="F2:M2"/>
    <mergeCell ref="Q5:Q7"/>
    <mergeCell ref="B505:G505"/>
    <mergeCell ref="F3:N3"/>
    <mergeCell ref="F4:N4"/>
    <mergeCell ref="G5:K5"/>
    <mergeCell ref="P5:P7"/>
  </mergeCells>
  <conditionalFormatting sqref="H303 H307 H284 H286 H265:H266 H257:H262 H237 H253 H180:H181 H183:H185 H187:H190 H175:H178 H133:H134 H154:H156 H158:H159 H143 H149:H152 H32:H35 H37:H40 H42:H43 H56:H70 H84:H85 H27 H87:H88 H103:H110 H16:H18 H11:H14 H93:H96 H24:H25 H20:H22 H118:H119 H163:H165 H167:H169 H203:H206 H220:H223 H288:H290 H292:H294 H296:H298 H230:H234 H216:H218 H171:H173 H192:H194 H208:H211 H268:H272 H274:H280 H282 H196:H201 H322:H330 H507 H136:H139 H344:H346 H370:H373 H161 H30 H349:H351 H387 H128:H130 H389 H90:H91 H121:H122 H98:H101 H145:H147 H391:H393 H395:H398 H400:H404 H406:H409 H411:H414 H416:H418 H420:H423 H425:H426 H428:H430 H432:H437 H439:H440 H442:H447 H449:H452 H454:H457 H459:H461 H463:H468 H470:H472 H474:H476 H478:H480 H482:H484 H486:H487 H489:H491 H493:H496 H498:H500 H502:H504 H509 H511:H513">
    <cfRule type="cellIs" dxfId="259" priority="100" stopIfTrue="1" operator="equal">
      <formula>0</formula>
    </cfRule>
  </conditionalFormatting>
  <conditionalFormatting sqref="H303 H307 H284 H286 H265:H266 H257:H262 H237 H253 H180:H181 H183:H185 H187:H190 H175:H178 H133:H134 H154:H156 H158:H159 H143 H149:H152 H32:H35 H37:H40 H42:H43 H56:H70 H84:H85 H27 H87:H88 H16:H18 H11:H14 H103:H110 H93:H96 H24:H25 H20:H22 H118:H119 H163:H165 H167:H169 H203:H206 H220:H223 H288:H290 H292:H294 H296:H298 H230:H234 H216:H218 H171:H173 H192:H194 H208:H211 H268:H272 H274:H280 H282 H196:H201 H322:H330 H507 H136:H139 H344:H346 H370:H373 H161 H30 H349:H351 H387 H128:H130 H389 H90:H91 H121:H122 H98:H101 H145:H147 H391:H393 H395:H398 H400:H404 H406:H409 H411:H414 H416:H418 H420:H423 H425:H426 H428:H430 H432:H437 H439:H440 H442:H447 H449:H452 H454:H457 H459:H461 H463:H468 H470:H472 H474:H476 H478:H480 H482:H484 H486:H487 H489:H491 H493:H496 H498:H500 H502:H504 H509 H511:H513">
    <cfRule type="cellIs" dxfId="258" priority="99" stopIfTrue="1" operator="equal">
      <formula>0</formula>
    </cfRule>
  </conditionalFormatting>
  <conditionalFormatting sqref="H507 H513">
    <cfRule type="cellIs" dxfId="257" priority="28" stopIfTrue="1" operator="equal">
      <formula>0</formula>
    </cfRule>
  </conditionalFormatting>
  <conditionalFormatting sqref="H507 H513">
    <cfRule type="cellIs" dxfId="256" priority="27" stopIfTrue="1" operator="equal">
      <formula>0</formula>
    </cfRule>
  </conditionalFormatting>
  <conditionalFormatting sqref="H509 H515">
    <cfRule type="cellIs" dxfId="255" priority="26" stopIfTrue="1" operator="equal">
      <formula>0</formula>
    </cfRule>
  </conditionalFormatting>
  <conditionalFormatting sqref="H509 H515">
    <cfRule type="cellIs" dxfId="254" priority="25" stopIfTrue="1" operator="equal">
      <formula>0</formula>
    </cfRule>
  </conditionalFormatting>
  <conditionalFormatting sqref="H511">
    <cfRule type="cellIs" dxfId="253" priority="24" stopIfTrue="1" operator="equal">
      <formula>0</formula>
    </cfRule>
  </conditionalFormatting>
  <conditionalFormatting sqref="H511">
    <cfRule type="cellIs" dxfId="252" priority="23" stopIfTrue="1" operator="equal">
      <formula>0</formula>
    </cfRule>
  </conditionalFormatting>
  <conditionalFormatting sqref="H332:H334 H336:H338 H342">
    <cfRule type="cellIs" dxfId="251" priority="19" stopIfTrue="1" operator="equal">
      <formula>0</formula>
    </cfRule>
  </conditionalFormatting>
  <conditionalFormatting sqref="H332:H334 H336:H338 H342">
    <cfRule type="cellIs" dxfId="250" priority="20" stopIfTrue="1" operator="equal">
      <formula>0</formula>
    </cfRule>
  </conditionalFormatting>
  <conditionalFormatting sqref="H29">
    <cfRule type="cellIs" dxfId="249" priority="18" stopIfTrue="1" operator="equal">
      <formula>0</formula>
    </cfRule>
  </conditionalFormatting>
  <conditionalFormatting sqref="H29">
    <cfRule type="cellIs" dxfId="248" priority="17" stopIfTrue="1" operator="equal">
      <formula>0</formula>
    </cfRule>
  </conditionalFormatting>
  <conditionalFormatting sqref="H357:H358">
    <cfRule type="cellIs" dxfId="247" priority="14" stopIfTrue="1" operator="equal">
      <formula>0</formula>
    </cfRule>
  </conditionalFormatting>
  <conditionalFormatting sqref="H357:H358">
    <cfRule type="cellIs" dxfId="246" priority="13" stopIfTrue="1" operator="equal">
      <formula>0</formula>
    </cfRule>
  </conditionalFormatting>
  <conditionalFormatting sqref="H365:H366">
    <cfRule type="cellIs" dxfId="245" priority="12" stopIfTrue="1" operator="equal">
      <formula>0</formula>
    </cfRule>
  </conditionalFormatting>
  <conditionalFormatting sqref="H365:H366">
    <cfRule type="cellIs" dxfId="244" priority="11" stopIfTrue="1" operator="equal">
      <formula>0</formula>
    </cfRule>
  </conditionalFormatting>
  <conditionalFormatting sqref="H376:H379">
    <cfRule type="cellIs" dxfId="243" priority="10" stopIfTrue="1" operator="equal">
      <formula>0</formula>
    </cfRule>
  </conditionalFormatting>
  <conditionalFormatting sqref="H376:H379">
    <cfRule type="cellIs" dxfId="242" priority="9" stopIfTrue="1" operator="equal">
      <formula>0</formula>
    </cfRule>
  </conditionalFormatting>
  <conditionalFormatting sqref="H382:H385">
    <cfRule type="cellIs" dxfId="241" priority="8" stopIfTrue="1" operator="equal">
      <formula>0</formula>
    </cfRule>
  </conditionalFormatting>
  <conditionalFormatting sqref="H382:H385">
    <cfRule type="cellIs" dxfId="240" priority="7" stopIfTrue="1" operator="equal">
      <formula>0</formula>
    </cfRule>
  </conditionalFormatting>
  <conditionalFormatting sqref="H48">
    <cfRule type="cellIs" dxfId="239" priority="6" stopIfTrue="1" operator="equal">
      <formula>0</formula>
    </cfRule>
  </conditionalFormatting>
  <conditionalFormatting sqref="H48">
    <cfRule type="cellIs" dxfId="238" priority="5" stopIfTrue="1" operator="equal">
      <formula>0</formula>
    </cfRule>
  </conditionalFormatting>
  <conditionalFormatting sqref="H83">
    <cfRule type="cellIs" dxfId="237" priority="4" stopIfTrue="1" operator="equal">
      <formula>0</formula>
    </cfRule>
  </conditionalFormatting>
  <conditionalFormatting sqref="H83">
    <cfRule type="cellIs" dxfId="236" priority="3" stopIfTrue="1" operator="equal">
      <formula>0</formula>
    </cfRule>
  </conditionalFormatting>
  <conditionalFormatting sqref="H80">
    <cfRule type="cellIs" dxfId="235" priority="2" stopIfTrue="1" operator="equal">
      <formula>0</formula>
    </cfRule>
  </conditionalFormatting>
  <conditionalFormatting sqref="H80">
    <cfRule type="cellIs" dxfId="234" priority="1" stopIfTrue="1" operator="equal">
      <formula>0</formula>
    </cfRule>
  </conditionalFormatting>
  <hyperlinks>
    <hyperlink ref="C4" location="'Recap Sheet'!B1" tooltip="Click here to return to recap sheet" display="Return to Recap Sheet" xr:uid="{00000000-0004-0000-1000-000000000000}"/>
  </hyperlinks>
  <pageMargins left="0.25" right="0.25" top="0.75" bottom="0.75" header="0.3" footer="0.3"/>
  <pageSetup paperSize="5" scale="64" fitToHeight="0" orientation="landscape" useFirstPageNumber="1" r:id="rId4"/>
  <headerFooter scaleWithDoc="0"/>
  <drawing r:id="rId5"/>
  <legacyDrawing r:id="rId6"/>
  <mc:AlternateContent xmlns:mc="http://schemas.openxmlformats.org/markup-compatibility/2006">
    <mc:Choice Requires="x14">
      <controls>
        <mc:AlternateContent xmlns:mc="http://schemas.openxmlformats.org/markup-compatibility/2006">
          <mc:Choice Requires="x14">
            <control shapeId="74753" r:id="rId7" name="Button 1">
              <controlPr defaultSize="0" print="0" autoFill="0" autoPict="0" macro="[0]!VersatileDisplayWorksheetPopup">
                <anchor moveWithCells="1">
                  <from>
                    <xdr:col>12</xdr:col>
                    <xdr:colOff>628650</xdr:colOff>
                    <xdr:row>1</xdr:row>
                    <xdr:rowOff>0</xdr:rowOff>
                  </from>
                  <to>
                    <xdr:col>14</xdr:col>
                    <xdr:colOff>9525</xdr:colOff>
                    <xdr:row>2</xdr:row>
                    <xdr:rowOff>47625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2">
    <tabColor theme="7" tint="0.39997558519241921"/>
  </sheetPr>
  <dimension ref="A1:N244"/>
  <sheetViews>
    <sheetView zoomScale="110" zoomScaleNormal="110" workbookViewId="0">
      <pane ySplit="9" topLeftCell="A91" activePane="bottomLeft" state="frozen"/>
      <selection activeCell="H80" sqref="H80"/>
      <selection pane="bottomLeft" activeCell="P184" sqref="P184"/>
    </sheetView>
  </sheetViews>
  <sheetFormatPr defaultColWidth="11.42578125" defaultRowHeight="15" customHeight="1"/>
  <cols>
    <col min="1" max="1" width="6.42578125" style="55" customWidth="1"/>
    <col min="2" max="2" width="63" style="55" customWidth="1"/>
    <col min="3" max="3" width="31" style="37" customWidth="1"/>
    <col min="4" max="4" width="10.7109375" style="55" customWidth="1"/>
    <col min="5" max="5" width="8.5703125" style="37" customWidth="1"/>
    <col min="6" max="6" width="8.28515625" style="37" customWidth="1"/>
    <col min="7" max="7" width="6.140625" style="144" customWidth="1"/>
    <col min="8" max="8" width="6" style="65" customWidth="1"/>
    <col min="9" max="9" width="6.42578125" style="37" customWidth="1"/>
    <col min="10" max="10" width="3.28515625" style="55" customWidth="1"/>
    <col min="11" max="11" width="6.7109375" style="30" customWidth="1"/>
    <col min="12" max="12" width="7.28515625" style="30" customWidth="1"/>
    <col min="13" max="13" width="11.140625" style="38" customWidth="1"/>
    <col min="14" max="14" width="7.7109375" style="39" customWidth="1"/>
    <col min="15" max="229" width="11.42578125" style="55"/>
    <col min="230" max="230" width="3.85546875" style="55" customWidth="1"/>
    <col min="231" max="231" width="49.7109375" style="55" customWidth="1"/>
    <col min="232" max="232" width="29.42578125" style="55" customWidth="1"/>
    <col min="233" max="233" width="6.28515625" style="55" customWidth="1"/>
    <col min="234" max="234" width="4.28515625" style="55" customWidth="1"/>
    <col min="235" max="235" width="6.42578125" style="55" customWidth="1"/>
    <col min="236" max="236" width="3.28515625" style="55" customWidth="1"/>
    <col min="237" max="237" width="6" style="55" customWidth="1"/>
    <col min="238" max="238" width="5.7109375" style="55" bestFit="1" customWidth="1"/>
    <col min="239" max="239" width="7" style="55" customWidth="1"/>
    <col min="240" max="240" width="5.42578125" style="55" customWidth="1"/>
    <col min="241" max="241" width="5" style="55" customWidth="1"/>
    <col min="242" max="242" width="6" style="55" bestFit="1" customWidth="1"/>
    <col min="243" max="243" width="6.140625" style="55" customWidth="1"/>
    <col min="244" max="244" width="16.5703125" style="55" customWidth="1"/>
    <col min="245" max="485" width="11.42578125" style="55"/>
    <col min="486" max="486" width="3.85546875" style="55" customWidth="1"/>
    <col min="487" max="487" width="49.7109375" style="55" customWidth="1"/>
    <col min="488" max="488" width="29.42578125" style="55" customWidth="1"/>
    <col min="489" max="489" width="6.28515625" style="55" customWidth="1"/>
    <col min="490" max="490" width="4.28515625" style="55" customWidth="1"/>
    <col min="491" max="491" width="6.42578125" style="55" customWidth="1"/>
    <col min="492" max="492" width="3.28515625" style="55" customWidth="1"/>
    <col min="493" max="493" width="6" style="55" customWidth="1"/>
    <col min="494" max="494" width="5.7109375" style="55" bestFit="1" customWidth="1"/>
    <col min="495" max="495" width="7" style="55" customWidth="1"/>
    <col min="496" max="496" width="5.42578125" style="55" customWidth="1"/>
    <col min="497" max="497" width="5" style="55" customWidth="1"/>
    <col min="498" max="498" width="6" style="55" bestFit="1" customWidth="1"/>
    <col min="499" max="499" width="6.140625" style="55" customWidth="1"/>
    <col min="500" max="500" width="16.5703125" style="55" customWidth="1"/>
    <col min="501" max="741" width="11.42578125" style="55"/>
    <col min="742" max="742" width="3.85546875" style="55" customWidth="1"/>
    <col min="743" max="743" width="49.7109375" style="55" customWidth="1"/>
    <col min="744" max="744" width="29.42578125" style="55" customWidth="1"/>
    <col min="745" max="745" width="6.28515625" style="55" customWidth="1"/>
    <col min="746" max="746" width="4.28515625" style="55" customWidth="1"/>
    <col min="747" max="747" width="6.42578125" style="55" customWidth="1"/>
    <col min="748" max="748" width="3.28515625" style="55" customWidth="1"/>
    <col min="749" max="749" width="6" style="55" customWidth="1"/>
    <col min="750" max="750" width="5.7109375" style="55" bestFit="1" customWidth="1"/>
    <col min="751" max="751" width="7" style="55" customWidth="1"/>
    <col min="752" max="752" width="5.42578125" style="55" customWidth="1"/>
    <col min="753" max="753" width="5" style="55" customWidth="1"/>
    <col min="754" max="754" width="6" style="55" bestFit="1" customWidth="1"/>
    <col min="755" max="755" width="6.140625" style="55" customWidth="1"/>
    <col min="756" max="756" width="16.5703125" style="55" customWidth="1"/>
    <col min="757" max="997" width="11.42578125" style="55"/>
    <col min="998" max="998" width="3.85546875" style="55" customWidth="1"/>
    <col min="999" max="999" width="49.7109375" style="55" customWidth="1"/>
    <col min="1000" max="1000" width="29.42578125" style="55" customWidth="1"/>
    <col min="1001" max="1001" width="6.28515625" style="55" customWidth="1"/>
    <col min="1002" max="1002" width="4.28515625" style="55" customWidth="1"/>
    <col min="1003" max="1003" width="6.42578125" style="55" customWidth="1"/>
    <col min="1004" max="1004" width="3.28515625" style="55" customWidth="1"/>
    <col min="1005" max="1005" width="6" style="55" customWidth="1"/>
    <col min="1006" max="1006" width="5.7109375" style="55" bestFit="1" customWidth="1"/>
    <col min="1007" max="1007" width="7" style="55" customWidth="1"/>
    <col min="1008" max="1008" width="5.42578125" style="55" customWidth="1"/>
    <col min="1009" max="1009" width="5" style="55" customWidth="1"/>
    <col min="1010" max="1010" width="6" style="55" bestFit="1" customWidth="1"/>
    <col min="1011" max="1011" width="6.140625" style="55" customWidth="1"/>
    <col min="1012" max="1012" width="16.5703125" style="55" customWidth="1"/>
    <col min="1013" max="1253" width="11.42578125" style="55"/>
    <col min="1254" max="1254" width="3.85546875" style="55" customWidth="1"/>
    <col min="1255" max="1255" width="49.7109375" style="55" customWidth="1"/>
    <col min="1256" max="1256" width="29.42578125" style="55" customWidth="1"/>
    <col min="1257" max="1257" width="6.28515625" style="55" customWidth="1"/>
    <col min="1258" max="1258" width="4.28515625" style="55" customWidth="1"/>
    <col min="1259" max="1259" width="6.42578125" style="55" customWidth="1"/>
    <col min="1260" max="1260" width="3.28515625" style="55" customWidth="1"/>
    <col min="1261" max="1261" width="6" style="55" customWidth="1"/>
    <col min="1262" max="1262" width="5.7109375" style="55" bestFit="1" customWidth="1"/>
    <col min="1263" max="1263" width="7" style="55" customWidth="1"/>
    <col min="1264" max="1264" width="5.42578125" style="55" customWidth="1"/>
    <col min="1265" max="1265" width="5" style="55" customWidth="1"/>
    <col min="1266" max="1266" width="6" style="55" bestFit="1" customWidth="1"/>
    <col min="1267" max="1267" width="6.140625" style="55" customWidth="1"/>
    <col min="1268" max="1268" width="16.5703125" style="55" customWidth="1"/>
    <col min="1269" max="1509" width="11.42578125" style="55"/>
    <col min="1510" max="1510" width="3.85546875" style="55" customWidth="1"/>
    <col min="1511" max="1511" width="49.7109375" style="55" customWidth="1"/>
    <col min="1512" max="1512" width="29.42578125" style="55" customWidth="1"/>
    <col min="1513" max="1513" width="6.28515625" style="55" customWidth="1"/>
    <col min="1514" max="1514" width="4.28515625" style="55" customWidth="1"/>
    <col min="1515" max="1515" width="6.42578125" style="55" customWidth="1"/>
    <col min="1516" max="1516" width="3.28515625" style="55" customWidth="1"/>
    <col min="1517" max="1517" width="6" style="55" customWidth="1"/>
    <col min="1518" max="1518" width="5.7109375" style="55" bestFit="1" customWidth="1"/>
    <col min="1519" max="1519" width="7" style="55" customWidth="1"/>
    <col min="1520" max="1520" width="5.42578125" style="55" customWidth="1"/>
    <col min="1521" max="1521" width="5" style="55" customWidth="1"/>
    <col min="1522" max="1522" width="6" style="55" bestFit="1" customWidth="1"/>
    <col min="1523" max="1523" width="6.140625" style="55" customWidth="1"/>
    <col min="1524" max="1524" width="16.5703125" style="55" customWidth="1"/>
    <col min="1525" max="1765" width="11.42578125" style="55"/>
    <col min="1766" max="1766" width="3.85546875" style="55" customWidth="1"/>
    <col min="1767" max="1767" width="49.7109375" style="55" customWidth="1"/>
    <col min="1768" max="1768" width="29.42578125" style="55" customWidth="1"/>
    <col min="1769" max="1769" width="6.28515625" style="55" customWidth="1"/>
    <col min="1770" max="1770" width="4.28515625" style="55" customWidth="1"/>
    <col min="1771" max="1771" width="6.42578125" style="55" customWidth="1"/>
    <col min="1772" max="1772" width="3.28515625" style="55" customWidth="1"/>
    <col min="1773" max="1773" width="6" style="55" customWidth="1"/>
    <col min="1774" max="1774" width="5.7109375" style="55" bestFit="1" customWidth="1"/>
    <col min="1775" max="1775" width="7" style="55" customWidth="1"/>
    <col min="1776" max="1776" width="5.42578125" style="55" customWidth="1"/>
    <col min="1777" max="1777" width="5" style="55" customWidth="1"/>
    <col min="1778" max="1778" width="6" style="55" bestFit="1" customWidth="1"/>
    <col min="1779" max="1779" width="6.140625" style="55" customWidth="1"/>
    <col min="1780" max="1780" width="16.5703125" style="55" customWidth="1"/>
    <col min="1781" max="2021" width="11.42578125" style="55"/>
    <col min="2022" max="2022" width="3.85546875" style="55" customWidth="1"/>
    <col min="2023" max="2023" width="49.7109375" style="55" customWidth="1"/>
    <col min="2024" max="2024" width="29.42578125" style="55" customWidth="1"/>
    <col min="2025" max="2025" width="6.28515625" style="55" customWidth="1"/>
    <col min="2026" max="2026" width="4.28515625" style="55" customWidth="1"/>
    <col min="2027" max="2027" width="6.42578125" style="55" customWidth="1"/>
    <col min="2028" max="2028" width="3.28515625" style="55" customWidth="1"/>
    <col min="2029" max="2029" width="6" style="55" customWidth="1"/>
    <col min="2030" max="2030" width="5.7109375" style="55" bestFit="1" customWidth="1"/>
    <col min="2031" max="2031" width="7" style="55" customWidth="1"/>
    <col min="2032" max="2032" width="5.42578125" style="55" customWidth="1"/>
    <col min="2033" max="2033" width="5" style="55" customWidth="1"/>
    <col min="2034" max="2034" width="6" style="55" bestFit="1" customWidth="1"/>
    <col min="2035" max="2035" width="6.140625" style="55" customWidth="1"/>
    <col min="2036" max="2036" width="16.5703125" style="55" customWidth="1"/>
    <col min="2037" max="2277" width="11.42578125" style="55"/>
    <col min="2278" max="2278" width="3.85546875" style="55" customWidth="1"/>
    <col min="2279" max="2279" width="49.7109375" style="55" customWidth="1"/>
    <col min="2280" max="2280" width="29.42578125" style="55" customWidth="1"/>
    <col min="2281" max="2281" width="6.28515625" style="55" customWidth="1"/>
    <col min="2282" max="2282" width="4.28515625" style="55" customWidth="1"/>
    <col min="2283" max="2283" width="6.42578125" style="55" customWidth="1"/>
    <col min="2284" max="2284" width="3.28515625" style="55" customWidth="1"/>
    <col min="2285" max="2285" width="6" style="55" customWidth="1"/>
    <col min="2286" max="2286" width="5.7109375" style="55" bestFit="1" customWidth="1"/>
    <col min="2287" max="2287" width="7" style="55" customWidth="1"/>
    <col min="2288" max="2288" width="5.42578125" style="55" customWidth="1"/>
    <col min="2289" max="2289" width="5" style="55" customWidth="1"/>
    <col min="2290" max="2290" width="6" style="55" bestFit="1" customWidth="1"/>
    <col min="2291" max="2291" width="6.140625" style="55" customWidth="1"/>
    <col min="2292" max="2292" width="16.5703125" style="55" customWidth="1"/>
    <col min="2293" max="2533" width="11.42578125" style="55"/>
    <col min="2534" max="2534" width="3.85546875" style="55" customWidth="1"/>
    <col min="2535" max="2535" width="49.7109375" style="55" customWidth="1"/>
    <col min="2536" max="2536" width="29.42578125" style="55" customWidth="1"/>
    <col min="2537" max="2537" width="6.28515625" style="55" customWidth="1"/>
    <col min="2538" max="2538" width="4.28515625" style="55" customWidth="1"/>
    <col min="2539" max="2539" width="6.42578125" style="55" customWidth="1"/>
    <col min="2540" max="2540" width="3.28515625" style="55" customWidth="1"/>
    <col min="2541" max="2541" width="6" style="55" customWidth="1"/>
    <col min="2542" max="2542" width="5.7109375" style="55" bestFit="1" customWidth="1"/>
    <col min="2543" max="2543" width="7" style="55" customWidth="1"/>
    <col min="2544" max="2544" width="5.42578125" style="55" customWidth="1"/>
    <col min="2545" max="2545" width="5" style="55" customWidth="1"/>
    <col min="2546" max="2546" width="6" style="55" bestFit="1" customWidth="1"/>
    <col min="2547" max="2547" width="6.140625" style="55" customWidth="1"/>
    <col min="2548" max="2548" width="16.5703125" style="55" customWidth="1"/>
    <col min="2549" max="2789" width="11.42578125" style="55"/>
    <col min="2790" max="2790" width="3.85546875" style="55" customWidth="1"/>
    <col min="2791" max="2791" width="49.7109375" style="55" customWidth="1"/>
    <col min="2792" max="2792" width="29.42578125" style="55" customWidth="1"/>
    <col min="2793" max="2793" width="6.28515625" style="55" customWidth="1"/>
    <col min="2794" max="2794" width="4.28515625" style="55" customWidth="1"/>
    <col min="2795" max="2795" width="6.42578125" style="55" customWidth="1"/>
    <col min="2796" max="2796" width="3.28515625" style="55" customWidth="1"/>
    <col min="2797" max="2797" width="6" style="55" customWidth="1"/>
    <col min="2798" max="2798" width="5.7109375" style="55" bestFit="1" customWidth="1"/>
    <col min="2799" max="2799" width="7" style="55" customWidth="1"/>
    <col min="2800" max="2800" width="5.42578125" style="55" customWidth="1"/>
    <col min="2801" max="2801" width="5" style="55" customWidth="1"/>
    <col min="2802" max="2802" width="6" style="55" bestFit="1" customWidth="1"/>
    <col min="2803" max="2803" width="6.140625" style="55" customWidth="1"/>
    <col min="2804" max="2804" width="16.5703125" style="55" customWidth="1"/>
    <col min="2805" max="3045" width="11.42578125" style="55"/>
    <col min="3046" max="3046" width="3.85546875" style="55" customWidth="1"/>
    <col min="3047" max="3047" width="49.7109375" style="55" customWidth="1"/>
    <col min="3048" max="3048" width="29.42578125" style="55" customWidth="1"/>
    <col min="3049" max="3049" width="6.28515625" style="55" customWidth="1"/>
    <col min="3050" max="3050" width="4.28515625" style="55" customWidth="1"/>
    <col min="3051" max="3051" width="6.42578125" style="55" customWidth="1"/>
    <col min="3052" max="3052" width="3.28515625" style="55" customWidth="1"/>
    <col min="3053" max="3053" width="6" style="55" customWidth="1"/>
    <col min="3054" max="3054" width="5.7109375" style="55" bestFit="1" customWidth="1"/>
    <col min="3055" max="3055" width="7" style="55" customWidth="1"/>
    <col min="3056" max="3056" width="5.42578125" style="55" customWidth="1"/>
    <col min="3057" max="3057" width="5" style="55" customWidth="1"/>
    <col min="3058" max="3058" width="6" style="55" bestFit="1" customWidth="1"/>
    <col min="3059" max="3059" width="6.140625" style="55" customWidth="1"/>
    <col min="3060" max="3060" width="16.5703125" style="55" customWidth="1"/>
    <col min="3061" max="3301" width="11.42578125" style="55"/>
    <col min="3302" max="3302" width="3.85546875" style="55" customWidth="1"/>
    <col min="3303" max="3303" width="49.7109375" style="55" customWidth="1"/>
    <col min="3304" max="3304" width="29.42578125" style="55" customWidth="1"/>
    <col min="3305" max="3305" width="6.28515625" style="55" customWidth="1"/>
    <col min="3306" max="3306" width="4.28515625" style="55" customWidth="1"/>
    <col min="3307" max="3307" width="6.42578125" style="55" customWidth="1"/>
    <col min="3308" max="3308" width="3.28515625" style="55" customWidth="1"/>
    <col min="3309" max="3309" width="6" style="55" customWidth="1"/>
    <col min="3310" max="3310" width="5.7109375" style="55" bestFit="1" customWidth="1"/>
    <col min="3311" max="3311" width="7" style="55" customWidth="1"/>
    <col min="3312" max="3312" width="5.42578125" style="55" customWidth="1"/>
    <col min="3313" max="3313" width="5" style="55" customWidth="1"/>
    <col min="3314" max="3314" width="6" style="55" bestFit="1" customWidth="1"/>
    <col min="3315" max="3315" width="6.140625" style="55" customWidth="1"/>
    <col min="3316" max="3316" width="16.5703125" style="55" customWidth="1"/>
    <col min="3317" max="3557" width="11.42578125" style="55"/>
    <col min="3558" max="3558" width="3.85546875" style="55" customWidth="1"/>
    <col min="3559" max="3559" width="49.7109375" style="55" customWidth="1"/>
    <col min="3560" max="3560" width="29.42578125" style="55" customWidth="1"/>
    <col min="3561" max="3561" width="6.28515625" style="55" customWidth="1"/>
    <col min="3562" max="3562" width="4.28515625" style="55" customWidth="1"/>
    <col min="3563" max="3563" width="6.42578125" style="55" customWidth="1"/>
    <col min="3564" max="3564" width="3.28515625" style="55" customWidth="1"/>
    <col min="3565" max="3565" width="6" style="55" customWidth="1"/>
    <col min="3566" max="3566" width="5.7109375" style="55" bestFit="1" customWidth="1"/>
    <col min="3567" max="3567" width="7" style="55" customWidth="1"/>
    <col min="3568" max="3568" width="5.42578125" style="55" customWidth="1"/>
    <col min="3569" max="3569" width="5" style="55" customWidth="1"/>
    <col min="3570" max="3570" width="6" style="55" bestFit="1" customWidth="1"/>
    <col min="3571" max="3571" width="6.140625" style="55" customWidth="1"/>
    <col min="3572" max="3572" width="16.5703125" style="55" customWidth="1"/>
    <col min="3573" max="3813" width="11.42578125" style="55"/>
    <col min="3814" max="3814" width="3.85546875" style="55" customWidth="1"/>
    <col min="3815" max="3815" width="49.7109375" style="55" customWidth="1"/>
    <col min="3816" max="3816" width="29.42578125" style="55" customWidth="1"/>
    <col min="3817" max="3817" width="6.28515625" style="55" customWidth="1"/>
    <col min="3818" max="3818" width="4.28515625" style="55" customWidth="1"/>
    <col min="3819" max="3819" width="6.42578125" style="55" customWidth="1"/>
    <col min="3820" max="3820" width="3.28515625" style="55" customWidth="1"/>
    <col min="3821" max="3821" width="6" style="55" customWidth="1"/>
    <col min="3822" max="3822" width="5.7109375" style="55" bestFit="1" customWidth="1"/>
    <col min="3823" max="3823" width="7" style="55" customWidth="1"/>
    <col min="3824" max="3824" width="5.42578125" style="55" customWidth="1"/>
    <col min="3825" max="3825" width="5" style="55" customWidth="1"/>
    <col min="3826" max="3826" width="6" style="55" bestFit="1" customWidth="1"/>
    <col min="3827" max="3827" width="6.140625" style="55" customWidth="1"/>
    <col min="3828" max="3828" width="16.5703125" style="55" customWidth="1"/>
    <col min="3829" max="4069" width="11.42578125" style="55"/>
    <col min="4070" max="4070" width="3.85546875" style="55" customWidth="1"/>
    <col min="4071" max="4071" width="49.7109375" style="55" customWidth="1"/>
    <col min="4072" max="4072" width="29.42578125" style="55" customWidth="1"/>
    <col min="4073" max="4073" width="6.28515625" style="55" customWidth="1"/>
    <col min="4074" max="4074" width="4.28515625" style="55" customWidth="1"/>
    <col min="4075" max="4075" width="6.42578125" style="55" customWidth="1"/>
    <col min="4076" max="4076" width="3.28515625" style="55" customWidth="1"/>
    <col min="4077" max="4077" width="6" style="55" customWidth="1"/>
    <col min="4078" max="4078" width="5.7109375" style="55" bestFit="1" customWidth="1"/>
    <col min="4079" max="4079" width="7" style="55" customWidth="1"/>
    <col min="4080" max="4080" width="5.42578125" style="55" customWidth="1"/>
    <col min="4081" max="4081" width="5" style="55" customWidth="1"/>
    <col min="4082" max="4082" width="6" style="55" bestFit="1" customWidth="1"/>
    <col min="4083" max="4083" width="6.140625" style="55" customWidth="1"/>
    <col min="4084" max="4084" width="16.5703125" style="55" customWidth="1"/>
    <col min="4085" max="4325" width="11.42578125" style="55"/>
    <col min="4326" max="4326" width="3.85546875" style="55" customWidth="1"/>
    <col min="4327" max="4327" width="49.7109375" style="55" customWidth="1"/>
    <col min="4328" max="4328" width="29.42578125" style="55" customWidth="1"/>
    <col min="4329" max="4329" width="6.28515625" style="55" customWidth="1"/>
    <col min="4330" max="4330" width="4.28515625" style="55" customWidth="1"/>
    <col min="4331" max="4331" width="6.42578125" style="55" customWidth="1"/>
    <col min="4332" max="4332" width="3.28515625" style="55" customWidth="1"/>
    <col min="4333" max="4333" width="6" style="55" customWidth="1"/>
    <col min="4334" max="4334" width="5.7109375" style="55" bestFit="1" customWidth="1"/>
    <col min="4335" max="4335" width="7" style="55" customWidth="1"/>
    <col min="4336" max="4336" width="5.42578125" style="55" customWidth="1"/>
    <col min="4337" max="4337" width="5" style="55" customWidth="1"/>
    <col min="4338" max="4338" width="6" style="55" bestFit="1" customWidth="1"/>
    <col min="4339" max="4339" width="6.140625" style="55" customWidth="1"/>
    <col min="4340" max="4340" width="16.5703125" style="55" customWidth="1"/>
    <col min="4341" max="4581" width="11.42578125" style="55"/>
    <col min="4582" max="4582" width="3.85546875" style="55" customWidth="1"/>
    <col min="4583" max="4583" width="49.7109375" style="55" customWidth="1"/>
    <col min="4584" max="4584" width="29.42578125" style="55" customWidth="1"/>
    <col min="4585" max="4585" width="6.28515625" style="55" customWidth="1"/>
    <col min="4586" max="4586" width="4.28515625" style="55" customWidth="1"/>
    <col min="4587" max="4587" width="6.42578125" style="55" customWidth="1"/>
    <col min="4588" max="4588" width="3.28515625" style="55" customWidth="1"/>
    <col min="4589" max="4589" width="6" style="55" customWidth="1"/>
    <col min="4590" max="4590" width="5.7109375" style="55" bestFit="1" customWidth="1"/>
    <col min="4591" max="4591" width="7" style="55" customWidth="1"/>
    <col min="4592" max="4592" width="5.42578125" style="55" customWidth="1"/>
    <col min="4593" max="4593" width="5" style="55" customWidth="1"/>
    <col min="4594" max="4594" width="6" style="55" bestFit="1" customWidth="1"/>
    <col min="4595" max="4595" width="6.140625" style="55" customWidth="1"/>
    <col min="4596" max="4596" width="16.5703125" style="55" customWidth="1"/>
    <col min="4597" max="4837" width="11.42578125" style="55"/>
    <col min="4838" max="4838" width="3.85546875" style="55" customWidth="1"/>
    <col min="4839" max="4839" width="49.7109375" style="55" customWidth="1"/>
    <col min="4840" max="4840" width="29.42578125" style="55" customWidth="1"/>
    <col min="4841" max="4841" width="6.28515625" style="55" customWidth="1"/>
    <col min="4842" max="4842" width="4.28515625" style="55" customWidth="1"/>
    <col min="4843" max="4843" width="6.42578125" style="55" customWidth="1"/>
    <col min="4844" max="4844" width="3.28515625" style="55" customWidth="1"/>
    <col min="4845" max="4845" width="6" style="55" customWidth="1"/>
    <col min="4846" max="4846" width="5.7109375" style="55" bestFit="1" customWidth="1"/>
    <col min="4847" max="4847" width="7" style="55" customWidth="1"/>
    <col min="4848" max="4848" width="5.42578125" style="55" customWidth="1"/>
    <col min="4849" max="4849" width="5" style="55" customWidth="1"/>
    <col min="4850" max="4850" width="6" style="55" bestFit="1" customWidth="1"/>
    <col min="4851" max="4851" width="6.140625" style="55" customWidth="1"/>
    <col min="4852" max="4852" width="16.5703125" style="55" customWidth="1"/>
    <col min="4853" max="5093" width="11.42578125" style="55"/>
    <col min="5094" max="5094" width="3.85546875" style="55" customWidth="1"/>
    <col min="5095" max="5095" width="49.7109375" style="55" customWidth="1"/>
    <col min="5096" max="5096" width="29.42578125" style="55" customWidth="1"/>
    <col min="5097" max="5097" width="6.28515625" style="55" customWidth="1"/>
    <col min="5098" max="5098" width="4.28515625" style="55" customWidth="1"/>
    <col min="5099" max="5099" width="6.42578125" style="55" customWidth="1"/>
    <col min="5100" max="5100" width="3.28515625" style="55" customWidth="1"/>
    <col min="5101" max="5101" width="6" style="55" customWidth="1"/>
    <col min="5102" max="5102" width="5.7109375" style="55" bestFit="1" customWidth="1"/>
    <col min="5103" max="5103" width="7" style="55" customWidth="1"/>
    <col min="5104" max="5104" width="5.42578125" style="55" customWidth="1"/>
    <col min="5105" max="5105" width="5" style="55" customWidth="1"/>
    <col min="5106" max="5106" width="6" style="55" bestFit="1" customWidth="1"/>
    <col min="5107" max="5107" width="6.140625" style="55" customWidth="1"/>
    <col min="5108" max="5108" width="16.5703125" style="55" customWidth="1"/>
    <col min="5109" max="5349" width="11.42578125" style="55"/>
    <col min="5350" max="5350" width="3.85546875" style="55" customWidth="1"/>
    <col min="5351" max="5351" width="49.7109375" style="55" customWidth="1"/>
    <col min="5352" max="5352" width="29.42578125" style="55" customWidth="1"/>
    <col min="5353" max="5353" width="6.28515625" style="55" customWidth="1"/>
    <col min="5354" max="5354" width="4.28515625" style="55" customWidth="1"/>
    <col min="5355" max="5355" width="6.42578125" style="55" customWidth="1"/>
    <col min="5356" max="5356" width="3.28515625" style="55" customWidth="1"/>
    <col min="5357" max="5357" width="6" style="55" customWidth="1"/>
    <col min="5358" max="5358" width="5.7109375" style="55" bestFit="1" customWidth="1"/>
    <col min="5359" max="5359" width="7" style="55" customWidth="1"/>
    <col min="5360" max="5360" width="5.42578125" style="55" customWidth="1"/>
    <col min="5361" max="5361" width="5" style="55" customWidth="1"/>
    <col min="5362" max="5362" width="6" style="55" bestFit="1" customWidth="1"/>
    <col min="5363" max="5363" width="6.140625" style="55" customWidth="1"/>
    <col min="5364" max="5364" width="16.5703125" style="55" customWidth="1"/>
    <col min="5365" max="5605" width="11.42578125" style="55"/>
    <col min="5606" max="5606" width="3.85546875" style="55" customWidth="1"/>
    <col min="5607" max="5607" width="49.7109375" style="55" customWidth="1"/>
    <col min="5608" max="5608" width="29.42578125" style="55" customWidth="1"/>
    <col min="5609" max="5609" width="6.28515625" style="55" customWidth="1"/>
    <col min="5610" max="5610" width="4.28515625" style="55" customWidth="1"/>
    <col min="5611" max="5611" width="6.42578125" style="55" customWidth="1"/>
    <col min="5612" max="5612" width="3.28515625" style="55" customWidth="1"/>
    <col min="5613" max="5613" width="6" style="55" customWidth="1"/>
    <col min="5614" max="5614" width="5.7109375" style="55" bestFit="1" customWidth="1"/>
    <col min="5615" max="5615" width="7" style="55" customWidth="1"/>
    <col min="5616" max="5616" width="5.42578125" style="55" customWidth="1"/>
    <col min="5617" max="5617" width="5" style="55" customWidth="1"/>
    <col min="5618" max="5618" width="6" style="55" bestFit="1" customWidth="1"/>
    <col min="5619" max="5619" width="6.140625" style="55" customWidth="1"/>
    <col min="5620" max="5620" width="16.5703125" style="55" customWidth="1"/>
    <col min="5621" max="5861" width="11.42578125" style="55"/>
    <col min="5862" max="5862" width="3.85546875" style="55" customWidth="1"/>
    <col min="5863" max="5863" width="49.7109375" style="55" customWidth="1"/>
    <col min="5864" max="5864" width="29.42578125" style="55" customWidth="1"/>
    <col min="5865" max="5865" width="6.28515625" style="55" customWidth="1"/>
    <col min="5866" max="5866" width="4.28515625" style="55" customWidth="1"/>
    <col min="5867" max="5867" width="6.42578125" style="55" customWidth="1"/>
    <col min="5868" max="5868" width="3.28515625" style="55" customWidth="1"/>
    <col min="5869" max="5869" width="6" style="55" customWidth="1"/>
    <col min="5870" max="5870" width="5.7109375" style="55" bestFit="1" customWidth="1"/>
    <col min="5871" max="5871" width="7" style="55" customWidth="1"/>
    <col min="5872" max="5872" width="5.42578125" style="55" customWidth="1"/>
    <col min="5873" max="5873" width="5" style="55" customWidth="1"/>
    <col min="5874" max="5874" width="6" style="55" bestFit="1" customWidth="1"/>
    <col min="5875" max="5875" width="6.140625" style="55" customWidth="1"/>
    <col min="5876" max="5876" width="16.5703125" style="55" customWidth="1"/>
    <col min="5877" max="6117" width="11.42578125" style="55"/>
    <col min="6118" max="6118" width="3.85546875" style="55" customWidth="1"/>
    <col min="6119" max="6119" width="49.7109375" style="55" customWidth="1"/>
    <col min="6120" max="6120" width="29.42578125" style="55" customWidth="1"/>
    <col min="6121" max="6121" width="6.28515625" style="55" customWidth="1"/>
    <col min="6122" max="6122" width="4.28515625" style="55" customWidth="1"/>
    <col min="6123" max="6123" width="6.42578125" style="55" customWidth="1"/>
    <col min="6124" max="6124" width="3.28515625" style="55" customWidth="1"/>
    <col min="6125" max="6125" width="6" style="55" customWidth="1"/>
    <col min="6126" max="6126" width="5.7109375" style="55" bestFit="1" customWidth="1"/>
    <col min="6127" max="6127" width="7" style="55" customWidth="1"/>
    <col min="6128" max="6128" width="5.42578125" style="55" customWidth="1"/>
    <col min="6129" max="6129" width="5" style="55" customWidth="1"/>
    <col min="6130" max="6130" width="6" style="55" bestFit="1" customWidth="1"/>
    <col min="6131" max="6131" width="6.140625" style="55" customWidth="1"/>
    <col min="6132" max="6132" width="16.5703125" style="55" customWidth="1"/>
    <col min="6133" max="6373" width="11.42578125" style="55"/>
    <col min="6374" max="6374" width="3.85546875" style="55" customWidth="1"/>
    <col min="6375" max="6375" width="49.7109375" style="55" customWidth="1"/>
    <col min="6376" max="6376" width="29.42578125" style="55" customWidth="1"/>
    <col min="6377" max="6377" width="6.28515625" style="55" customWidth="1"/>
    <col min="6378" max="6378" width="4.28515625" style="55" customWidth="1"/>
    <col min="6379" max="6379" width="6.42578125" style="55" customWidth="1"/>
    <col min="6380" max="6380" width="3.28515625" style="55" customWidth="1"/>
    <col min="6381" max="6381" width="6" style="55" customWidth="1"/>
    <col min="6382" max="6382" width="5.7109375" style="55" bestFit="1" customWidth="1"/>
    <col min="6383" max="6383" width="7" style="55" customWidth="1"/>
    <col min="6384" max="6384" width="5.42578125" style="55" customWidth="1"/>
    <col min="6385" max="6385" width="5" style="55" customWidth="1"/>
    <col min="6386" max="6386" width="6" style="55" bestFit="1" customWidth="1"/>
    <col min="6387" max="6387" width="6.140625" style="55" customWidth="1"/>
    <col min="6388" max="6388" width="16.5703125" style="55" customWidth="1"/>
    <col min="6389" max="6629" width="11.42578125" style="55"/>
    <col min="6630" max="6630" width="3.85546875" style="55" customWidth="1"/>
    <col min="6631" max="6631" width="49.7109375" style="55" customWidth="1"/>
    <col min="6632" max="6632" width="29.42578125" style="55" customWidth="1"/>
    <col min="6633" max="6633" width="6.28515625" style="55" customWidth="1"/>
    <col min="6634" max="6634" width="4.28515625" style="55" customWidth="1"/>
    <col min="6635" max="6635" width="6.42578125" style="55" customWidth="1"/>
    <col min="6636" max="6636" width="3.28515625" style="55" customWidth="1"/>
    <col min="6637" max="6637" width="6" style="55" customWidth="1"/>
    <col min="6638" max="6638" width="5.7109375" style="55" bestFit="1" customWidth="1"/>
    <col min="6639" max="6639" width="7" style="55" customWidth="1"/>
    <col min="6640" max="6640" width="5.42578125" style="55" customWidth="1"/>
    <col min="6641" max="6641" width="5" style="55" customWidth="1"/>
    <col min="6642" max="6642" width="6" style="55" bestFit="1" customWidth="1"/>
    <col min="6643" max="6643" width="6.140625" style="55" customWidth="1"/>
    <col min="6644" max="6644" width="16.5703125" style="55" customWidth="1"/>
    <col min="6645" max="6885" width="11.42578125" style="55"/>
    <col min="6886" max="6886" width="3.85546875" style="55" customWidth="1"/>
    <col min="6887" max="6887" width="49.7109375" style="55" customWidth="1"/>
    <col min="6888" max="6888" width="29.42578125" style="55" customWidth="1"/>
    <col min="6889" max="6889" width="6.28515625" style="55" customWidth="1"/>
    <col min="6890" max="6890" width="4.28515625" style="55" customWidth="1"/>
    <col min="6891" max="6891" width="6.42578125" style="55" customWidth="1"/>
    <col min="6892" max="6892" width="3.28515625" style="55" customWidth="1"/>
    <col min="6893" max="6893" width="6" style="55" customWidth="1"/>
    <col min="6894" max="6894" width="5.7109375" style="55" bestFit="1" customWidth="1"/>
    <col min="6895" max="6895" width="7" style="55" customWidth="1"/>
    <col min="6896" max="6896" width="5.42578125" style="55" customWidth="1"/>
    <col min="6897" max="6897" width="5" style="55" customWidth="1"/>
    <col min="6898" max="6898" width="6" style="55" bestFit="1" customWidth="1"/>
    <col min="6899" max="6899" width="6.140625" style="55" customWidth="1"/>
    <col min="6900" max="6900" width="16.5703125" style="55" customWidth="1"/>
    <col min="6901" max="7141" width="11.42578125" style="55"/>
    <col min="7142" max="7142" width="3.85546875" style="55" customWidth="1"/>
    <col min="7143" max="7143" width="49.7109375" style="55" customWidth="1"/>
    <col min="7144" max="7144" width="29.42578125" style="55" customWidth="1"/>
    <col min="7145" max="7145" width="6.28515625" style="55" customWidth="1"/>
    <col min="7146" max="7146" width="4.28515625" style="55" customWidth="1"/>
    <col min="7147" max="7147" width="6.42578125" style="55" customWidth="1"/>
    <col min="7148" max="7148" width="3.28515625" style="55" customWidth="1"/>
    <col min="7149" max="7149" width="6" style="55" customWidth="1"/>
    <col min="7150" max="7150" width="5.7109375" style="55" bestFit="1" customWidth="1"/>
    <col min="7151" max="7151" width="7" style="55" customWidth="1"/>
    <col min="7152" max="7152" width="5.42578125" style="55" customWidth="1"/>
    <col min="7153" max="7153" width="5" style="55" customWidth="1"/>
    <col min="7154" max="7154" width="6" style="55" bestFit="1" customWidth="1"/>
    <col min="7155" max="7155" width="6.140625" style="55" customWidth="1"/>
    <col min="7156" max="7156" width="16.5703125" style="55" customWidth="1"/>
    <col min="7157" max="7397" width="11.42578125" style="55"/>
    <col min="7398" max="7398" width="3.85546875" style="55" customWidth="1"/>
    <col min="7399" max="7399" width="49.7109375" style="55" customWidth="1"/>
    <col min="7400" max="7400" width="29.42578125" style="55" customWidth="1"/>
    <col min="7401" max="7401" width="6.28515625" style="55" customWidth="1"/>
    <col min="7402" max="7402" width="4.28515625" style="55" customWidth="1"/>
    <col min="7403" max="7403" width="6.42578125" style="55" customWidth="1"/>
    <col min="7404" max="7404" width="3.28515625" style="55" customWidth="1"/>
    <col min="7405" max="7405" width="6" style="55" customWidth="1"/>
    <col min="7406" max="7406" width="5.7109375" style="55" bestFit="1" customWidth="1"/>
    <col min="7407" max="7407" width="7" style="55" customWidth="1"/>
    <col min="7408" max="7408" width="5.42578125" style="55" customWidth="1"/>
    <col min="7409" max="7409" width="5" style="55" customWidth="1"/>
    <col min="7410" max="7410" width="6" style="55" bestFit="1" customWidth="1"/>
    <col min="7411" max="7411" width="6.140625" style="55" customWidth="1"/>
    <col min="7412" max="7412" width="16.5703125" style="55" customWidth="1"/>
    <col min="7413" max="7653" width="11.42578125" style="55"/>
    <col min="7654" max="7654" width="3.85546875" style="55" customWidth="1"/>
    <col min="7655" max="7655" width="49.7109375" style="55" customWidth="1"/>
    <col min="7656" max="7656" width="29.42578125" style="55" customWidth="1"/>
    <col min="7657" max="7657" width="6.28515625" style="55" customWidth="1"/>
    <col min="7658" max="7658" width="4.28515625" style="55" customWidth="1"/>
    <col min="7659" max="7659" width="6.42578125" style="55" customWidth="1"/>
    <col min="7660" max="7660" width="3.28515625" style="55" customWidth="1"/>
    <col min="7661" max="7661" width="6" style="55" customWidth="1"/>
    <col min="7662" max="7662" width="5.7109375" style="55" bestFit="1" customWidth="1"/>
    <col min="7663" max="7663" width="7" style="55" customWidth="1"/>
    <col min="7664" max="7664" width="5.42578125" style="55" customWidth="1"/>
    <col min="7665" max="7665" width="5" style="55" customWidth="1"/>
    <col min="7666" max="7666" width="6" style="55" bestFit="1" customWidth="1"/>
    <col min="7667" max="7667" width="6.140625" style="55" customWidth="1"/>
    <col min="7668" max="7668" width="16.5703125" style="55" customWidth="1"/>
    <col min="7669" max="7909" width="11.42578125" style="55"/>
    <col min="7910" max="7910" width="3.85546875" style="55" customWidth="1"/>
    <col min="7911" max="7911" width="49.7109375" style="55" customWidth="1"/>
    <col min="7912" max="7912" width="29.42578125" style="55" customWidth="1"/>
    <col min="7913" max="7913" width="6.28515625" style="55" customWidth="1"/>
    <col min="7914" max="7914" width="4.28515625" style="55" customWidth="1"/>
    <col min="7915" max="7915" width="6.42578125" style="55" customWidth="1"/>
    <col min="7916" max="7916" width="3.28515625" style="55" customWidth="1"/>
    <col min="7917" max="7917" width="6" style="55" customWidth="1"/>
    <col min="7918" max="7918" width="5.7109375" style="55" bestFit="1" customWidth="1"/>
    <col min="7919" max="7919" width="7" style="55" customWidth="1"/>
    <col min="7920" max="7920" width="5.42578125" style="55" customWidth="1"/>
    <col min="7921" max="7921" width="5" style="55" customWidth="1"/>
    <col min="7922" max="7922" width="6" style="55" bestFit="1" customWidth="1"/>
    <col min="7923" max="7923" width="6.140625" style="55" customWidth="1"/>
    <col min="7924" max="7924" width="16.5703125" style="55" customWidth="1"/>
    <col min="7925" max="8165" width="11.42578125" style="55"/>
    <col min="8166" max="8166" width="3.85546875" style="55" customWidth="1"/>
    <col min="8167" max="8167" width="49.7109375" style="55" customWidth="1"/>
    <col min="8168" max="8168" width="29.42578125" style="55" customWidth="1"/>
    <col min="8169" max="8169" width="6.28515625" style="55" customWidth="1"/>
    <col min="8170" max="8170" width="4.28515625" style="55" customWidth="1"/>
    <col min="8171" max="8171" width="6.42578125" style="55" customWidth="1"/>
    <col min="8172" max="8172" width="3.28515625" style="55" customWidth="1"/>
    <col min="8173" max="8173" width="6" style="55" customWidth="1"/>
    <col min="8174" max="8174" width="5.7109375" style="55" bestFit="1" customWidth="1"/>
    <col min="8175" max="8175" width="7" style="55" customWidth="1"/>
    <col min="8176" max="8176" width="5.42578125" style="55" customWidth="1"/>
    <col min="8177" max="8177" width="5" style="55" customWidth="1"/>
    <col min="8178" max="8178" width="6" style="55" bestFit="1" customWidth="1"/>
    <col min="8179" max="8179" width="6.140625" style="55" customWidth="1"/>
    <col min="8180" max="8180" width="16.5703125" style="55" customWidth="1"/>
    <col min="8181" max="8421" width="11.42578125" style="55"/>
    <col min="8422" max="8422" width="3.85546875" style="55" customWidth="1"/>
    <col min="8423" max="8423" width="49.7109375" style="55" customWidth="1"/>
    <col min="8424" max="8424" width="29.42578125" style="55" customWidth="1"/>
    <col min="8425" max="8425" width="6.28515625" style="55" customWidth="1"/>
    <col min="8426" max="8426" width="4.28515625" style="55" customWidth="1"/>
    <col min="8427" max="8427" width="6.42578125" style="55" customWidth="1"/>
    <col min="8428" max="8428" width="3.28515625" style="55" customWidth="1"/>
    <col min="8429" max="8429" width="6" style="55" customWidth="1"/>
    <col min="8430" max="8430" width="5.7109375" style="55" bestFit="1" customWidth="1"/>
    <col min="8431" max="8431" width="7" style="55" customWidth="1"/>
    <col min="8432" max="8432" width="5.42578125" style="55" customWidth="1"/>
    <col min="8433" max="8433" width="5" style="55" customWidth="1"/>
    <col min="8434" max="8434" width="6" style="55" bestFit="1" customWidth="1"/>
    <col min="8435" max="8435" width="6.140625" style="55" customWidth="1"/>
    <col min="8436" max="8436" width="16.5703125" style="55" customWidth="1"/>
    <col min="8437" max="8677" width="11.42578125" style="55"/>
    <col min="8678" max="8678" width="3.85546875" style="55" customWidth="1"/>
    <col min="8679" max="8679" width="49.7109375" style="55" customWidth="1"/>
    <col min="8680" max="8680" width="29.42578125" style="55" customWidth="1"/>
    <col min="8681" max="8681" width="6.28515625" style="55" customWidth="1"/>
    <col min="8682" max="8682" width="4.28515625" style="55" customWidth="1"/>
    <col min="8683" max="8683" width="6.42578125" style="55" customWidth="1"/>
    <col min="8684" max="8684" width="3.28515625" style="55" customWidth="1"/>
    <col min="8685" max="8685" width="6" style="55" customWidth="1"/>
    <col min="8686" max="8686" width="5.7109375" style="55" bestFit="1" customWidth="1"/>
    <col min="8687" max="8687" width="7" style="55" customWidth="1"/>
    <col min="8688" max="8688" width="5.42578125" style="55" customWidth="1"/>
    <col min="8689" max="8689" width="5" style="55" customWidth="1"/>
    <col min="8690" max="8690" width="6" style="55" bestFit="1" customWidth="1"/>
    <col min="8691" max="8691" width="6.140625" style="55" customWidth="1"/>
    <col min="8692" max="8692" width="16.5703125" style="55" customWidth="1"/>
    <col min="8693" max="8933" width="11.42578125" style="55"/>
    <col min="8934" max="8934" width="3.85546875" style="55" customWidth="1"/>
    <col min="8935" max="8935" width="49.7109375" style="55" customWidth="1"/>
    <col min="8936" max="8936" width="29.42578125" style="55" customWidth="1"/>
    <col min="8937" max="8937" width="6.28515625" style="55" customWidth="1"/>
    <col min="8938" max="8938" width="4.28515625" style="55" customWidth="1"/>
    <col min="8939" max="8939" width="6.42578125" style="55" customWidth="1"/>
    <col min="8940" max="8940" width="3.28515625" style="55" customWidth="1"/>
    <col min="8941" max="8941" width="6" style="55" customWidth="1"/>
    <col min="8942" max="8942" width="5.7109375" style="55" bestFit="1" customWidth="1"/>
    <col min="8943" max="8943" width="7" style="55" customWidth="1"/>
    <col min="8944" max="8944" width="5.42578125" style="55" customWidth="1"/>
    <col min="8945" max="8945" width="5" style="55" customWidth="1"/>
    <col min="8946" max="8946" width="6" style="55" bestFit="1" customWidth="1"/>
    <col min="8947" max="8947" width="6.140625" style="55" customWidth="1"/>
    <col min="8948" max="8948" width="16.5703125" style="55" customWidth="1"/>
    <col min="8949" max="9189" width="11.42578125" style="55"/>
    <col min="9190" max="9190" width="3.85546875" style="55" customWidth="1"/>
    <col min="9191" max="9191" width="49.7109375" style="55" customWidth="1"/>
    <col min="9192" max="9192" width="29.42578125" style="55" customWidth="1"/>
    <col min="9193" max="9193" width="6.28515625" style="55" customWidth="1"/>
    <col min="9194" max="9194" width="4.28515625" style="55" customWidth="1"/>
    <col min="9195" max="9195" width="6.42578125" style="55" customWidth="1"/>
    <col min="9196" max="9196" width="3.28515625" style="55" customWidth="1"/>
    <col min="9197" max="9197" width="6" style="55" customWidth="1"/>
    <col min="9198" max="9198" width="5.7109375" style="55" bestFit="1" customWidth="1"/>
    <col min="9199" max="9199" width="7" style="55" customWidth="1"/>
    <col min="9200" max="9200" width="5.42578125" style="55" customWidth="1"/>
    <col min="9201" max="9201" width="5" style="55" customWidth="1"/>
    <col min="9202" max="9202" width="6" style="55" bestFit="1" customWidth="1"/>
    <col min="9203" max="9203" width="6.140625" style="55" customWidth="1"/>
    <col min="9204" max="9204" width="16.5703125" style="55" customWidth="1"/>
    <col min="9205" max="9445" width="11.42578125" style="55"/>
    <col min="9446" max="9446" width="3.85546875" style="55" customWidth="1"/>
    <col min="9447" max="9447" width="49.7109375" style="55" customWidth="1"/>
    <col min="9448" max="9448" width="29.42578125" style="55" customWidth="1"/>
    <col min="9449" max="9449" width="6.28515625" style="55" customWidth="1"/>
    <col min="9450" max="9450" width="4.28515625" style="55" customWidth="1"/>
    <col min="9451" max="9451" width="6.42578125" style="55" customWidth="1"/>
    <col min="9452" max="9452" width="3.28515625" style="55" customWidth="1"/>
    <col min="9453" max="9453" width="6" style="55" customWidth="1"/>
    <col min="9454" max="9454" width="5.7109375" style="55" bestFit="1" customWidth="1"/>
    <col min="9455" max="9455" width="7" style="55" customWidth="1"/>
    <col min="9456" max="9456" width="5.42578125" style="55" customWidth="1"/>
    <col min="9457" max="9457" width="5" style="55" customWidth="1"/>
    <col min="9458" max="9458" width="6" style="55" bestFit="1" customWidth="1"/>
    <col min="9459" max="9459" width="6.140625" style="55" customWidth="1"/>
    <col min="9460" max="9460" width="16.5703125" style="55" customWidth="1"/>
    <col min="9461" max="9701" width="11.42578125" style="55"/>
    <col min="9702" max="9702" width="3.85546875" style="55" customWidth="1"/>
    <col min="9703" max="9703" width="49.7109375" style="55" customWidth="1"/>
    <col min="9704" max="9704" width="29.42578125" style="55" customWidth="1"/>
    <col min="9705" max="9705" width="6.28515625" style="55" customWidth="1"/>
    <col min="9706" max="9706" width="4.28515625" style="55" customWidth="1"/>
    <col min="9707" max="9707" width="6.42578125" style="55" customWidth="1"/>
    <col min="9708" max="9708" width="3.28515625" style="55" customWidth="1"/>
    <col min="9709" max="9709" width="6" style="55" customWidth="1"/>
    <col min="9710" max="9710" width="5.7109375" style="55" bestFit="1" customWidth="1"/>
    <col min="9711" max="9711" width="7" style="55" customWidth="1"/>
    <col min="9712" max="9712" width="5.42578125" style="55" customWidth="1"/>
    <col min="9713" max="9713" width="5" style="55" customWidth="1"/>
    <col min="9714" max="9714" width="6" style="55" bestFit="1" customWidth="1"/>
    <col min="9715" max="9715" width="6.140625" style="55" customWidth="1"/>
    <col min="9716" max="9716" width="16.5703125" style="55" customWidth="1"/>
    <col min="9717" max="9957" width="11.42578125" style="55"/>
    <col min="9958" max="9958" width="3.85546875" style="55" customWidth="1"/>
    <col min="9959" max="9959" width="49.7109375" style="55" customWidth="1"/>
    <col min="9960" max="9960" width="29.42578125" style="55" customWidth="1"/>
    <col min="9961" max="9961" width="6.28515625" style="55" customWidth="1"/>
    <col min="9962" max="9962" width="4.28515625" style="55" customWidth="1"/>
    <col min="9963" max="9963" width="6.42578125" style="55" customWidth="1"/>
    <col min="9964" max="9964" width="3.28515625" style="55" customWidth="1"/>
    <col min="9965" max="9965" width="6" style="55" customWidth="1"/>
    <col min="9966" max="9966" width="5.7109375" style="55" bestFit="1" customWidth="1"/>
    <col min="9967" max="9967" width="7" style="55" customWidth="1"/>
    <col min="9968" max="9968" width="5.42578125" style="55" customWidth="1"/>
    <col min="9969" max="9969" width="5" style="55" customWidth="1"/>
    <col min="9970" max="9970" width="6" style="55" bestFit="1" customWidth="1"/>
    <col min="9971" max="9971" width="6.140625" style="55" customWidth="1"/>
    <col min="9972" max="9972" width="16.5703125" style="55" customWidth="1"/>
    <col min="9973" max="10213" width="11.42578125" style="55"/>
    <col min="10214" max="10214" width="3.85546875" style="55" customWidth="1"/>
    <col min="10215" max="10215" width="49.7109375" style="55" customWidth="1"/>
    <col min="10216" max="10216" width="29.42578125" style="55" customWidth="1"/>
    <col min="10217" max="10217" width="6.28515625" style="55" customWidth="1"/>
    <col min="10218" max="10218" width="4.28515625" style="55" customWidth="1"/>
    <col min="10219" max="10219" width="6.42578125" style="55" customWidth="1"/>
    <col min="10220" max="10220" width="3.28515625" style="55" customWidth="1"/>
    <col min="10221" max="10221" width="6" style="55" customWidth="1"/>
    <col min="10222" max="10222" width="5.7109375" style="55" bestFit="1" customWidth="1"/>
    <col min="10223" max="10223" width="7" style="55" customWidth="1"/>
    <col min="10224" max="10224" width="5.42578125" style="55" customWidth="1"/>
    <col min="10225" max="10225" width="5" style="55" customWidth="1"/>
    <col min="10226" max="10226" width="6" style="55" bestFit="1" customWidth="1"/>
    <col min="10227" max="10227" width="6.140625" style="55" customWidth="1"/>
    <col min="10228" max="10228" width="16.5703125" style="55" customWidth="1"/>
    <col min="10229" max="10469" width="11.42578125" style="55"/>
    <col min="10470" max="10470" width="3.85546875" style="55" customWidth="1"/>
    <col min="10471" max="10471" width="49.7109375" style="55" customWidth="1"/>
    <col min="10472" max="10472" width="29.42578125" style="55" customWidth="1"/>
    <col min="10473" max="10473" width="6.28515625" style="55" customWidth="1"/>
    <col min="10474" max="10474" width="4.28515625" style="55" customWidth="1"/>
    <col min="10475" max="10475" width="6.42578125" style="55" customWidth="1"/>
    <col min="10476" max="10476" width="3.28515625" style="55" customWidth="1"/>
    <col min="10477" max="10477" width="6" style="55" customWidth="1"/>
    <col min="10478" max="10478" width="5.7109375" style="55" bestFit="1" customWidth="1"/>
    <col min="10479" max="10479" width="7" style="55" customWidth="1"/>
    <col min="10480" max="10480" width="5.42578125" style="55" customWidth="1"/>
    <col min="10481" max="10481" width="5" style="55" customWidth="1"/>
    <col min="10482" max="10482" width="6" style="55" bestFit="1" customWidth="1"/>
    <col min="10483" max="10483" width="6.140625" style="55" customWidth="1"/>
    <col min="10484" max="10484" width="16.5703125" style="55" customWidth="1"/>
    <col min="10485" max="10725" width="11.42578125" style="55"/>
    <col min="10726" max="10726" width="3.85546875" style="55" customWidth="1"/>
    <col min="10727" max="10727" width="49.7109375" style="55" customWidth="1"/>
    <col min="10728" max="10728" width="29.42578125" style="55" customWidth="1"/>
    <col min="10729" max="10729" width="6.28515625" style="55" customWidth="1"/>
    <col min="10730" max="10730" width="4.28515625" style="55" customWidth="1"/>
    <col min="10731" max="10731" width="6.42578125" style="55" customWidth="1"/>
    <col min="10732" max="10732" width="3.28515625" style="55" customWidth="1"/>
    <col min="10733" max="10733" width="6" style="55" customWidth="1"/>
    <col min="10734" max="10734" width="5.7109375" style="55" bestFit="1" customWidth="1"/>
    <col min="10735" max="10735" width="7" style="55" customWidth="1"/>
    <col min="10736" max="10736" width="5.42578125" style="55" customWidth="1"/>
    <col min="10737" max="10737" width="5" style="55" customWidth="1"/>
    <col min="10738" max="10738" width="6" style="55" bestFit="1" customWidth="1"/>
    <col min="10739" max="10739" width="6.140625" style="55" customWidth="1"/>
    <col min="10740" max="10740" width="16.5703125" style="55" customWidth="1"/>
    <col min="10741" max="10981" width="11.42578125" style="55"/>
    <col min="10982" max="10982" width="3.85546875" style="55" customWidth="1"/>
    <col min="10983" max="10983" width="49.7109375" style="55" customWidth="1"/>
    <col min="10984" max="10984" width="29.42578125" style="55" customWidth="1"/>
    <col min="10985" max="10985" width="6.28515625" style="55" customWidth="1"/>
    <col min="10986" max="10986" width="4.28515625" style="55" customWidth="1"/>
    <col min="10987" max="10987" width="6.42578125" style="55" customWidth="1"/>
    <col min="10988" max="10988" width="3.28515625" style="55" customWidth="1"/>
    <col min="10989" max="10989" width="6" style="55" customWidth="1"/>
    <col min="10990" max="10990" width="5.7109375" style="55" bestFit="1" customWidth="1"/>
    <col min="10991" max="10991" width="7" style="55" customWidth="1"/>
    <col min="10992" max="10992" width="5.42578125" style="55" customWidth="1"/>
    <col min="10993" max="10993" width="5" style="55" customWidth="1"/>
    <col min="10994" max="10994" width="6" style="55" bestFit="1" customWidth="1"/>
    <col min="10995" max="10995" width="6.140625" style="55" customWidth="1"/>
    <col min="10996" max="10996" width="16.5703125" style="55" customWidth="1"/>
    <col min="10997" max="11237" width="11.42578125" style="55"/>
    <col min="11238" max="11238" width="3.85546875" style="55" customWidth="1"/>
    <col min="11239" max="11239" width="49.7109375" style="55" customWidth="1"/>
    <col min="11240" max="11240" width="29.42578125" style="55" customWidth="1"/>
    <col min="11241" max="11241" width="6.28515625" style="55" customWidth="1"/>
    <col min="11242" max="11242" width="4.28515625" style="55" customWidth="1"/>
    <col min="11243" max="11243" width="6.42578125" style="55" customWidth="1"/>
    <col min="11244" max="11244" width="3.28515625" style="55" customWidth="1"/>
    <col min="11245" max="11245" width="6" style="55" customWidth="1"/>
    <col min="11246" max="11246" width="5.7109375" style="55" bestFit="1" customWidth="1"/>
    <col min="11247" max="11247" width="7" style="55" customWidth="1"/>
    <col min="11248" max="11248" width="5.42578125" style="55" customWidth="1"/>
    <col min="11249" max="11249" width="5" style="55" customWidth="1"/>
    <col min="11250" max="11250" width="6" style="55" bestFit="1" customWidth="1"/>
    <col min="11251" max="11251" width="6.140625" style="55" customWidth="1"/>
    <col min="11252" max="11252" width="16.5703125" style="55" customWidth="1"/>
    <col min="11253" max="11493" width="11.42578125" style="55"/>
    <col min="11494" max="11494" width="3.85546875" style="55" customWidth="1"/>
    <col min="11495" max="11495" width="49.7109375" style="55" customWidth="1"/>
    <col min="11496" max="11496" width="29.42578125" style="55" customWidth="1"/>
    <col min="11497" max="11497" width="6.28515625" style="55" customWidth="1"/>
    <col min="11498" max="11498" width="4.28515625" style="55" customWidth="1"/>
    <col min="11499" max="11499" width="6.42578125" style="55" customWidth="1"/>
    <col min="11500" max="11500" width="3.28515625" style="55" customWidth="1"/>
    <col min="11501" max="11501" width="6" style="55" customWidth="1"/>
    <col min="11502" max="11502" width="5.7109375" style="55" bestFit="1" customWidth="1"/>
    <col min="11503" max="11503" width="7" style="55" customWidth="1"/>
    <col min="11504" max="11504" width="5.42578125" style="55" customWidth="1"/>
    <col min="11505" max="11505" width="5" style="55" customWidth="1"/>
    <col min="11506" max="11506" width="6" style="55" bestFit="1" customWidth="1"/>
    <col min="11507" max="11507" width="6.140625" style="55" customWidth="1"/>
    <col min="11508" max="11508" width="16.5703125" style="55" customWidth="1"/>
    <col min="11509" max="11749" width="11.42578125" style="55"/>
    <col min="11750" max="11750" width="3.85546875" style="55" customWidth="1"/>
    <col min="11751" max="11751" width="49.7109375" style="55" customWidth="1"/>
    <col min="11752" max="11752" width="29.42578125" style="55" customWidth="1"/>
    <col min="11753" max="11753" width="6.28515625" style="55" customWidth="1"/>
    <col min="11754" max="11754" width="4.28515625" style="55" customWidth="1"/>
    <col min="11755" max="11755" width="6.42578125" style="55" customWidth="1"/>
    <col min="11756" max="11756" width="3.28515625" style="55" customWidth="1"/>
    <col min="11757" max="11757" width="6" style="55" customWidth="1"/>
    <col min="11758" max="11758" width="5.7109375" style="55" bestFit="1" customWidth="1"/>
    <col min="11759" max="11759" width="7" style="55" customWidth="1"/>
    <col min="11760" max="11760" width="5.42578125" style="55" customWidth="1"/>
    <col min="11761" max="11761" width="5" style="55" customWidth="1"/>
    <col min="11762" max="11762" width="6" style="55" bestFit="1" customWidth="1"/>
    <col min="11763" max="11763" width="6.140625" style="55" customWidth="1"/>
    <col min="11764" max="11764" width="16.5703125" style="55" customWidth="1"/>
    <col min="11765" max="12005" width="11.42578125" style="55"/>
    <col min="12006" max="12006" width="3.85546875" style="55" customWidth="1"/>
    <col min="12007" max="12007" width="49.7109375" style="55" customWidth="1"/>
    <col min="12008" max="12008" width="29.42578125" style="55" customWidth="1"/>
    <col min="12009" max="12009" width="6.28515625" style="55" customWidth="1"/>
    <col min="12010" max="12010" width="4.28515625" style="55" customWidth="1"/>
    <col min="12011" max="12011" width="6.42578125" style="55" customWidth="1"/>
    <col min="12012" max="12012" width="3.28515625" style="55" customWidth="1"/>
    <col min="12013" max="12013" width="6" style="55" customWidth="1"/>
    <col min="12014" max="12014" width="5.7109375" style="55" bestFit="1" customWidth="1"/>
    <col min="12015" max="12015" width="7" style="55" customWidth="1"/>
    <col min="12016" max="12016" width="5.42578125" style="55" customWidth="1"/>
    <col min="12017" max="12017" width="5" style="55" customWidth="1"/>
    <col min="12018" max="12018" width="6" style="55" bestFit="1" customWidth="1"/>
    <col min="12019" max="12019" width="6.140625" style="55" customWidth="1"/>
    <col min="12020" max="12020" width="16.5703125" style="55" customWidth="1"/>
    <col min="12021" max="12261" width="11.42578125" style="55"/>
    <col min="12262" max="12262" width="3.85546875" style="55" customWidth="1"/>
    <col min="12263" max="12263" width="49.7109375" style="55" customWidth="1"/>
    <col min="12264" max="12264" width="29.42578125" style="55" customWidth="1"/>
    <col min="12265" max="12265" width="6.28515625" style="55" customWidth="1"/>
    <col min="12266" max="12266" width="4.28515625" style="55" customWidth="1"/>
    <col min="12267" max="12267" width="6.42578125" style="55" customWidth="1"/>
    <col min="12268" max="12268" width="3.28515625" style="55" customWidth="1"/>
    <col min="12269" max="12269" width="6" style="55" customWidth="1"/>
    <col min="12270" max="12270" width="5.7109375" style="55" bestFit="1" customWidth="1"/>
    <col min="12271" max="12271" width="7" style="55" customWidth="1"/>
    <col min="12272" max="12272" width="5.42578125" style="55" customWidth="1"/>
    <col min="12273" max="12273" width="5" style="55" customWidth="1"/>
    <col min="12274" max="12274" width="6" style="55" bestFit="1" customWidth="1"/>
    <col min="12275" max="12275" width="6.140625" style="55" customWidth="1"/>
    <col min="12276" max="12276" width="16.5703125" style="55" customWidth="1"/>
    <col min="12277" max="12517" width="11.42578125" style="55"/>
    <col min="12518" max="12518" width="3.85546875" style="55" customWidth="1"/>
    <col min="12519" max="12519" width="49.7109375" style="55" customWidth="1"/>
    <col min="12520" max="12520" width="29.42578125" style="55" customWidth="1"/>
    <col min="12521" max="12521" width="6.28515625" style="55" customWidth="1"/>
    <col min="12522" max="12522" width="4.28515625" style="55" customWidth="1"/>
    <col min="12523" max="12523" width="6.42578125" style="55" customWidth="1"/>
    <col min="12524" max="12524" width="3.28515625" style="55" customWidth="1"/>
    <col min="12525" max="12525" width="6" style="55" customWidth="1"/>
    <col min="12526" max="12526" width="5.7109375" style="55" bestFit="1" customWidth="1"/>
    <col min="12527" max="12527" width="7" style="55" customWidth="1"/>
    <col min="12528" max="12528" width="5.42578125" style="55" customWidth="1"/>
    <col min="12529" max="12529" width="5" style="55" customWidth="1"/>
    <col min="12530" max="12530" width="6" style="55" bestFit="1" customWidth="1"/>
    <col min="12531" max="12531" width="6.140625" style="55" customWidth="1"/>
    <col min="12532" max="12532" width="16.5703125" style="55" customWidth="1"/>
    <col min="12533" max="12773" width="11.42578125" style="55"/>
    <col min="12774" max="12774" width="3.85546875" style="55" customWidth="1"/>
    <col min="12775" max="12775" width="49.7109375" style="55" customWidth="1"/>
    <col min="12776" max="12776" width="29.42578125" style="55" customWidth="1"/>
    <col min="12777" max="12777" width="6.28515625" style="55" customWidth="1"/>
    <col min="12778" max="12778" width="4.28515625" style="55" customWidth="1"/>
    <col min="12779" max="12779" width="6.42578125" style="55" customWidth="1"/>
    <col min="12780" max="12780" width="3.28515625" style="55" customWidth="1"/>
    <col min="12781" max="12781" width="6" style="55" customWidth="1"/>
    <col min="12782" max="12782" width="5.7109375" style="55" bestFit="1" customWidth="1"/>
    <col min="12783" max="12783" width="7" style="55" customWidth="1"/>
    <col min="12784" max="12784" width="5.42578125" style="55" customWidth="1"/>
    <col min="12785" max="12785" width="5" style="55" customWidth="1"/>
    <col min="12786" max="12786" width="6" style="55" bestFit="1" customWidth="1"/>
    <col min="12787" max="12787" width="6.140625" style="55" customWidth="1"/>
    <col min="12788" max="12788" width="16.5703125" style="55" customWidth="1"/>
    <col min="12789" max="13029" width="11.42578125" style="55"/>
    <col min="13030" max="13030" width="3.85546875" style="55" customWidth="1"/>
    <col min="13031" max="13031" width="49.7109375" style="55" customWidth="1"/>
    <col min="13032" max="13032" width="29.42578125" style="55" customWidth="1"/>
    <col min="13033" max="13033" width="6.28515625" style="55" customWidth="1"/>
    <col min="13034" max="13034" width="4.28515625" style="55" customWidth="1"/>
    <col min="13035" max="13035" width="6.42578125" style="55" customWidth="1"/>
    <col min="13036" max="13036" width="3.28515625" style="55" customWidth="1"/>
    <col min="13037" max="13037" width="6" style="55" customWidth="1"/>
    <col min="13038" max="13038" width="5.7109375" style="55" bestFit="1" customWidth="1"/>
    <col min="13039" max="13039" width="7" style="55" customWidth="1"/>
    <col min="13040" max="13040" width="5.42578125" style="55" customWidth="1"/>
    <col min="13041" max="13041" width="5" style="55" customWidth="1"/>
    <col min="13042" max="13042" width="6" style="55" bestFit="1" customWidth="1"/>
    <col min="13043" max="13043" width="6.140625" style="55" customWidth="1"/>
    <col min="13044" max="13044" width="16.5703125" style="55" customWidth="1"/>
    <col min="13045" max="13285" width="11.42578125" style="55"/>
    <col min="13286" max="13286" width="3.85546875" style="55" customWidth="1"/>
    <col min="13287" max="13287" width="49.7109375" style="55" customWidth="1"/>
    <col min="13288" max="13288" width="29.42578125" style="55" customWidth="1"/>
    <col min="13289" max="13289" width="6.28515625" style="55" customWidth="1"/>
    <col min="13290" max="13290" width="4.28515625" style="55" customWidth="1"/>
    <col min="13291" max="13291" width="6.42578125" style="55" customWidth="1"/>
    <col min="13292" max="13292" width="3.28515625" style="55" customWidth="1"/>
    <col min="13293" max="13293" width="6" style="55" customWidth="1"/>
    <col min="13294" max="13294" width="5.7109375" style="55" bestFit="1" customWidth="1"/>
    <col min="13295" max="13295" width="7" style="55" customWidth="1"/>
    <col min="13296" max="13296" width="5.42578125" style="55" customWidth="1"/>
    <col min="13297" max="13297" width="5" style="55" customWidth="1"/>
    <col min="13298" max="13298" width="6" style="55" bestFit="1" customWidth="1"/>
    <col min="13299" max="13299" width="6.140625" style="55" customWidth="1"/>
    <col min="13300" max="13300" width="16.5703125" style="55" customWidth="1"/>
    <col min="13301" max="13541" width="11.42578125" style="55"/>
    <col min="13542" max="13542" width="3.85546875" style="55" customWidth="1"/>
    <col min="13543" max="13543" width="49.7109375" style="55" customWidth="1"/>
    <col min="13544" max="13544" width="29.42578125" style="55" customWidth="1"/>
    <col min="13545" max="13545" width="6.28515625" style="55" customWidth="1"/>
    <col min="13546" max="13546" width="4.28515625" style="55" customWidth="1"/>
    <col min="13547" max="13547" width="6.42578125" style="55" customWidth="1"/>
    <col min="13548" max="13548" width="3.28515625" style="55" customWidth="1"/>
    <col min="13549" max="13549" width="6" style="55" customWidth="1"/>
    <col min="13550" max="13550" width="5.7109375" style="55" bestFit="1" customWidth="1"/>
    <col min="13551" max="13551" width="7" style="55" customWidth="1"/>
    <col min="13552" max="13552" width="5.42578125" style="55" customWidth="1"/>
    <col min="13553" max="13553" width="5" style="55" customWidth="1"/>
    <col min="13554" max="13554" width="6" style="55" bestFit="1" customWidth="1"/>
    <col min="13555" max="13555" width="6.140625" style="55" customWidth="1"/>
    <col min="13556" max="13556" width="16.5703125" style="55" customWidth="1"/>
    <col min="13557" max="13797" width="11.42578125" style="55"/>
    <col min="13798" max="13798" width="3.85546875" style="55" customWidth="1"/>
    <col min="13799" max="13799" width="49.7109375" style="55" customWidth="1"/>
    <col min="13800" max="13800" width="29.42578125" style="55" customWidth="1"/>
    <col min="13801" max="13801" width="6.28515625" style="55" customWidth="1"/>
    <col min="13802" max="13802" width="4.28515625" style="55" customWidth="1"/>
    <col min="13803" max="13803" width="6.42578125" style="55" customWidth="1"/>
    <col min="13804" max="13804" width="3.28515625" style="55" customWidth="1"/>
    <col min="13805" max="13805" width="6" style="55" customWidth="1"/>
    <col min="13806" max="13806" width="5.7109375" style="55" bestFit="1" customWidth="1"/>
    <col min="13807" max="13807" width="7" style="55" customWidth="1"/>
    <col min="13808" max="13808" width="5.42578125" style="55" customWidth="1"/>
    <col min="13809" max="13809" width="5" style="55" customWidth="1"/>
    <col min="13810" max="13810" width="6" style="55" bestFit="1" customWidth="1"/>
    <col min="13811" max="13811" width="6.140625" style="55" customWidth="1"/>
    <col min="13812" max="13812" width="16.5703125" style="55" customWidth="1"/>
    <col min="13813" max="14053" width="11.42578125" style="55"/>
    <col min="14054" max="14054" width="3.85546875" style="55" customWidth="1"/>
    <col min="14055" max="14055" width="49.7109375" style="55" customWidth="1"/>
    <col min="14056" max="14056" width="29.42578125" style="55" customWidth="1"/>
    <col min="14057" max="14057" width="6.28515625" style="55" customWidth="1"/>
    <col min="14058" max="14058" width="4.28515625" style="55" customWidth="1"/>
    <col min="14059" max="14059" width="6.42578125" style="55" customWidth="1"/>
    <col min="14060" max="14060" width="3.28515625" style="55" customWidth="1"/>
    <col min="14061" max="14061" width="6" style="55" customWidth="1"/>
    <col min="14062" max="14062" width="5.7109375" style="55" bestFit="1" customWidth="1"/>
    <col min="14063" max="14063" width="7" style="55" customWidth="1"/>
    <col min="14064" max="14064" width="5.42578125" style="55" customWidth="1"/>
    <col min="14065" max="14065" width="5" style="55" customWidth="1"/>
    <col min="14066" max="14066" width="6" style="55" bestFit="1" customWidth="1"/>
    <col min="14067" max="14067" width="6.140625" style="55" customWidth="1"/>
    <col min="14068" max="14068" width="16.5703125" style="55" customWidth="1"/>
    <col min="14069" max="14309" width="11.42578125" style="55"/>
    <col min="14310" max="14310" width="3.85546875" style="55" customWidth="1"/>
    <col min="14311" max="14311" width="49.7109375" style="55" customWidth="1"/>
    <col min="14312" max="14312" width="29.42578125" style="55" customWidth="1"/>
    <col min="14313" max="14313" width="6.28515625" style="55" customWidth="1"/>
    <col min="14314" max="14314" width="4.28515625" style="55" customWidth="1"/>
    <col min="14315" max="14315" width="6.42578125" style="55" customWidth="1"/>
    <col min="14316" max="14316" width="3.28515625" style="55" customWidth="1"/>
    <col min="14317" max="14317" width="6" style="55" customWidth="1"/>
    <col min="14318" max="14318" width="5.7109375" style="55" bestFit="1" customWidth="1"/>
    <col min="14319" max="14319" width="7" style="55" customWidth="1"/>
    <col min="14320" max="14320" width="5.42578125" style="55" customWidth="1"/>
    <col min="14321" max="14321" width="5" style="55" customWidth="1"/>
    <col min="14322" max="14322" width="6" style="55" bestFit="1" customWidth="1"/>
    <col min="14323" max="14323" width="6.140625" style="55" customWidth="1"/>
    <col min="14324" max="14324" width="16.5703125" style="55" customWidth="1"/>
    <col min="14325" max="14565" width="11.42578125" style="55"/>
    <col min="14566" max="14566" width="3.85546875" style="55" customWidth="1"/>
    <col min="14567" max="14567" width="49.7109375" style="55" customWidth="1"/>
    <col min="14568" max="14568" width="29.42578125" style="55" customWidth="1"/>
    <col min="14569" max="14569" width="6.28515625" style="55" customWidth="1"/>
    <col min="14570" max="14570" width="4.28515625" style="55" customWidth="1"/>
    <col min="14571" max="14571" width="6.42578125" style="55" customWidth="1"/>
    <col min="14572" max="14572" width="3.28515625" style="55" customWidth="1"/>
    <col min="14573" max="14573" width="6" style="55" customWidth="1"/>
    <col min="14574" max="14574" width="5.7109375" style="55" bestFit="1" customWidth="1"/>
    <col min="14575" max="14575" width="7" style="55" customWidth="1"/>
    <col min="14576" max="14576" width="5.42578125" style="55" customWidth="1"/>
    <col min="14577" max="14577" width="5" style="55" customWidth="1"/>
    <col min="14578" max="14578" width="6" style="55" bestFit="1" customWidth="1"/>
    <col min="14579" max="14579" width="6.140625" style="55" customWidth="1"/>
    <col min="14580" max="14580" width="16.5703125" style="55" customWidth="1"/>
    <col min="14581" max="14821" width="11.42578125" style="55"/>
    <col min="14822" max="14822" width="3.85546875" style="55" customWidth="1"/>
    <col min="14823" max="14823" width="49.7109375" style="55" customWidth="1"/>
    <col min="14824" max="14824" width="29.42578125" style="55" customWidth="1"/>
    <col min="14825" max="14825" width="6.28515625" style="55" customWidth="1"/>
    <col min="14826" max="14826" width="4.28515625" style="55" customWidth="1"/>
    <col min="14827" max="14827" width="6.42578125" style="55" customWidth="1"/>
    <col min="14828" max="14828" width="3.28515625" style="55" customWidth="1"/>
    <col min="14829" max="14829" width="6" style="55" customWidth="1"/>
    <col min="14830" max="14830" width="5.7109375" style="55" bestFit="1" customWidth="1"/>
    <col min="14831" max="14831" width="7" style="55" customWidth="1"/>
    <col min="14832" max="14832" width="5.42578125" style="55" customWidth="1"/>
    <col min="14833" max="14833" width="5" style="55" customWidth="1"/>
    <col min="14834" max="14834" width="6" style="55" bestFit="1" customWidth="1"/>
    <col min="14835" max="14835" width="6.140625" style="55" customWidth="1"/>
    <col min="14836" max="14836" width="16.5703125" style="55" customWidth="1"/>
    <col min="14837" max="15077" width="11.42578125" style="55"/>
    <col min="15078" max="15078" width="3.85546875" style="55" customWidth="1"/>
    <col min="15079" max="15079" width="49.7109375" style="55" customWidth="1"/>
    <col min="15080" max="15080" width="29.42578125" style="55" customWidth="1"/>
    <col min="15081" max="15081" width="6.28515625" style="55" customWidth="1"/>
    <col min="15082" max="15082" width="4.28515625" style="55" customWidth="1"/>
    <col min="15083" max="15083" width="6.42578125" style="55" customWidth="1"/>
    <col min="15084" max="15084" width="3.28515625" style="55" customWidth="1"/>
    <col min="15085" max="15085" width="6" style="55" customWidth="1"/>
    <col min="15086" max="15086" width="5.7109375" style="55" bestFit="1" customWidth="1"/>
    <col min="15087" max="15087" width="7" style="55" customWidth="1"/>
    <col min="15088" max="15088" width="5.42578125" style="55" customWidth="1"/>
    <col min="15089" max="15089" width="5" style="55" customWidth="1"/>
    <col min="15090" max="15090" width="6" style="55" bestFit="1" customWidth="1"/>
    <col min="15091" max="15091" width="6.140625" style="55" customWidth="1"/>
    <col min="15092" max="15092" width="16.5703125" style="55" customWidth="1"/>
    <col min="15093" max="15333" width="11.42578125" style="55"/>
    <col min="15334" max="15334" width="3.85546875" style="55" customWidth="1"/>
    <col min="15335" max="15335" width="49.7109375" style="55" customWidth="1"/>
    <col min="15336" max="15336" width="29.42578125" style="55" customWidth="1"/>
    <col min="15337" max="15337" width="6.28515625" style="55" customWidth="1"/>
    <col min="15338" max="15338" width="4.28515625" style="55" customWidth="1"/>
    <col min="15339" max="15339" width="6.42578125" style="55" customWidth="1"/>
    <col min="15340" max="15340" width="3.28515625" style="55" customWidth="1"/>
    <col min="15341" max="15341" width="6" style="55" customWidth="1"/>
    <col min="15342" max="15342" width="5.7109375" style="55" bestFit="1" customWidth="1"/>
    <col min="15343" max="15343" width="7" style="55" customWidth="1"/>
    <col min="15344" max="15344" width="5.42578125" style="55" customWidth="1"/>
    <col min="15345" max="15345" width="5" style="55" customWidth="1"/>
    <col min="15346" max="15346" width="6" style="55" bestFit="1" customWidth="1"/>
    <col min="15347" max="15347" width="6.140625" style="55" customWidth="1"/>
    <col min="15348" max="15348" width="16.5703125" style="55" customWidth="1"/>
    <col min="15349" max="15589" width="11.42578125" style="55"/>
    <col min="15590" max="15590" width="3.85546875" style="55" customWidth="1"/>
    <col min="15591" max="15591" width="49.7109375" style="55" customWidth="1"/>
    <col min="15592" max="15592" width="29.42578125" style="55" customWidth="1"/>
    <col min="15593" max="15593" width="6.28515625" style="55" customWidth="1"/>
    <col min="15594" max="15594" width="4.28515625" style="55" customWidth="1"/>
    <col min="15595" max="15595" width="6.42578125" style="55" customWidth="1"/>
    <col min="15596" max="15596" width="3.28515625" style="55" customWidth="1"/>
    <col min="15597" max="15597" width="6" style="55" customWidth="1"/>
    <col min="15598" max="15598" width="5.7109375" style="55" bestFit="1" customWidth="1"/>
    <col min="15599" max="15599" width="7" style="55" customWidth="1"/>
    <col min="15600" max="15600" width="5.42578125" style="55" customWidth="1"/>
    <col min="15601" max="15601" width="5" style="55" customWidth="1"/>
    <col min="15602" max="15602" width="6" style="55" bestFit="1" customWidth="1"/>
    <col min="15603" max="15603" width="6.140625" style="55" customWidth="1"/>
    <col min="15604" max="15604" width="16.5703125" style="55" customWidth="1"/>
    <col min="15605" max="15845" width="11.42578125" style="55"/>
    <col min="15846" max="15846" width="3.85546875" style="55" customWidth="1"/>
    <col min="15847" max="15847" width="49.7109375" style="55" customWidth="1"/>
    <col min="15848" max="15848" width="29.42578125" style="55" customWidth="1"/>
    <col min="15849" max="15849" width="6.28515625" style="55" customWidth="1"/>
    <col min="15850" max="15850" width="4.28515625" style="55" customWidth="1"/>
    <col min="15851" max="15851" width="6.42578125" style="55" customWidth="1"/>
    <col min="15852" max="15852" width="3.28515625" style="55" customWidth="1"/>
    <col min="15853" max="15853" width="6" style="55" customWidth="1"/>
    <col min="15854" max="15854" width="5.7109375" style="55" bestFit="1" customWidth="1"/>
    <col min="15855" max="15855" width="7" style="55" customWidth="1"/>
    <col min="15856" max="15856" width="5.42578125" style="55" customWidth="1"/>
    <col min="15857" max="15857" width="5" style="55" customWidth="1"/>
    <col min="15858" max="15858" width="6" style="55" bestFit="1" customWidth="1"/>
    <col min="15859" max="15859" width="6.140625" style="55" customWidth="1"/>
    <col min="15860" max="15860" width="16.5703125" style="55" customWidth="1"/>
    <col min="15861" max="16101" width="11.42578125" style="55"/>
    <col min="16102" max="16102" width="3.85546875" style="55" customWidth="1"/>
    <col min="16103" max="16103" width="49.7109375" style="55" customWidth="1"/>
    <col min="16104" max="16104" width="29.42578125" style="55" customWidth="1"/>
    <col min="16105" max="16105" width="6.28515625" style="55" customWidth="1"/>
    <col min="16106" max="16106" width="4.28515625" style="55" customWidth="1"/>
    <col min="16107" max="16107" width="6.42578125" style="55" customWidth="1"/>
    <col min="16108" max="16108" width="3.28515625" style="55" customWidth="1"/>
    <col min="16109" max="16109" width="6" style="55" customWidth="1"/>
    <col min="16110" max="16110" width="5.7109375" style="55" bestFit="1" customWidth="1"/>
    <col min="16111" max="16111" width="7" style="55" customWidth="1"/>
    <col min="16112" max="16112" width="5.42578125" style="55" customWidth="1"/>
    <col min="16113" max="16113" width="5" style="55" customWidth="1"/>
    <col min="16114" max="16114" width="6" style="55" bestFit="1" customWidth="1"/>
    <col min="16115" max="16115" width="6.140625" style="55" customWidth="1"/>
    <col min="16116" max="16116" width="16.5703125" style="55" customWidth="1"/>
    <col min="16117" max="16384" width="11.42578125" style="55"/>
  </cols>
  <sheetData>
    <row r="1" spans="1:14" ht="15" customHeight="1">
      <c r="B1" s="5845" t="str">
        <f>'Recap Sheet'!A1</f>
        <v>South Carolina School Food Service Purchasing Alliance,Inc</v>
      </c>
      <c r="C1" s="5845"/>
      <c r="D1" s="5845"/>
      <c r="E1" s="5845"/>
      <c r="F1" s="5845"/>
      <c r="G1" s="5845"/>
      <c r="H1" s="5845"/>
      <c r="I1" s="5845"/>
      <c r="J1" s="5845"/>
      <c r="K1" s="5845"/>
      <c r="L1" s="5845"/>
      <c r="M1" s="5845"/>
    </row>
    <row r="2" spans="1:14"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14" ht="18" customHeight="1" thickBot="1">
      <c r="A3" s="1157"/>
      <c r="B3" s="115" t="str">
        <f>'Recap Sheet'!A3</f>
        <v xml:space="preserve">School Food Authority or Agency Name: </v>
      </c>
      <c r="D3" s="175"/>
      <c r="F3" s="5860" t="str">
        <f>'Recap Sheet'!A4</f>
        <v xml:space="preserve">Bidder's Name: </v>
      </c>
      <c r="G3" s="5860"/>
      <c r="H3" s="5860"/>
      <c r="I3" s="5860"/>
      <c r="J3" s="5860"/>
      <c r="K3" s="5860"/>
      <c r="L3" s="5860"/>
      <c r="M3" s="5860"/>
      <c r="N3" s="5860"/>
    </row>
    <row r="4" spans="1:14" s="6" customFormat="1" ht="18.75" customHeight="1" thickBot="1">
      <c r="A4" s="2223">
        <v>30001</v>
      </c>
      <c r="B4" s="1838" t="str">
        <f>'Recap Sheet'!B3</f>
        <v>Lexington Richland School District Five</v>
      </c>
      <c r="C4" s="1159" t="s">
        <v>19</v>
      </c>
      <c r="D4" s="177"/>
      <c r="E4" s="993"/>
      <c r="F4" s="5873">
        <f>'Recap Sheet'!B4</f>
        <v>0</v>
      </c>
      <c r="G4" s="5868"/>
      <c r="H4" s="5868"/>
      <c r="I4" s="5868"/>
      <c r="J4" s="5868"/>
      <c r="K4" s="5868"/>
      <c r="L4" s="5868"/>
      <c r="M4" s="5868"/>
      <c r="N4" s="5869"/>
    </row>
    <row r="5" spans="1:14" s="6" customFormat="1" ht="15" customHeight="1" thickBot="1">
      <c r="A5" s="2223">
        <v>32000</v>
      </c>
      <c r="B5" s="998" t="s">
        <v>20</v>
      </c>
      <c r="C5" s="897" t="s">
        <v>2791</v>
      </c>
      <c r="D5" s="2256"/>
      <c r="E5" s="999"/>
      <c r="F5" s="1161"/>
      <c r="G5" s="5870" t="s">
        <v>0</v>
      </c>
      <c r="H5" s="5870"/>
      <c r="I5" s="5870"/>
      <c r="J5" s="5870"/>
      <c r="K5" s="5870"/>
      <c r="L5" s="1162">
        <f>'Recap Sheet'!B5</f>
        <v>0</v>
      </c>
      <c r="M5" s="1002"/>
      <c r="N5" s="1288"/>
    </row>
    <row r="6" spans="1:14"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row>
    <row r="7" spans="1:14"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row>
    <row r="8" spans="1:14" ht="15" customHeight="1" thickBot="1">
      <c r="A8" s="1004"/>
      <c r="B8" s="1004" t="s">
        <v>724</v>
      </c>
      <c r="C8" s="904"/>
      <c r="D8" s="10"/>
      <c r="E8" s="904"/>
      <c r="F8" s="904"/>
      <c r="G8" s="1163"/>
      <c r="H8" s="903"/>
      <c r="I8" s="904"/>
      <c r="J8" s="903"/>
      <c r="K8" s="1322"/>
      <c r="L8" s="1322"/>
      <c r="M8" s="912"/>
      <c r="N8" s="1323"/>
    </row>
    <row r="9" spans="1:14" ht="15" customHeight="1" thickBot="1">
      <c r="A9" s="3080"/>
      <c r="B9" s="3080"/>
      <c r="C9" s="3081"/>
      <c r="D9" s="3082"/>
      <c r="E9" s="3081"/>
      <c r="F9" s="3081"/>
      <c r="G9" s="3083"/>
      <c r="H9" s="3084"/>
      <c r="I9" s="3081"/>
      <c r="J9" s="3084"/>
      <c r="K9" s="4507"/>
      <c r="L9" s="4507"/>
      <c r="M9" s="4508"/>
      <c r="N9" s="3086"/>
    </row>
    <row r="10" spans="1:14" ht="15" customHeight="1" thickBot="1">
      <c r="A10" s="3025">
        <v>30001</v>
      </c>
      <c r="B10" s="4489" t="s">
        <v>726</v>
      </c>
      <c r="C10" s="3938" t="s">
        <v>3729</v>
      </c>
      <c r="D10" s="4471"/>
      <c r="E10" s="4091"/>
      <c r="F10" s="3938" t="s">
        <v>727</v>
      </c>
      <c r="G10" s="3939">
        <v>104</v>
      </c>
      <c r="H10" s="1007">
        <v>200</v>
      </c>
      <c r="I10" s="2437">
        <f>ROUND(H10*G10/G10,2)</f>
        <v>200</v>
      </c>
      <c r="J10" s="1260" t="s">
        <v>39</v>
      </c>
      <c r="K10" s="4071">
        <v>35.57</v>
      </c>
      <c r="L10" s="2803">
        <f>IF(OR(ISBLANK(K10),K10=0,H10=0,ISBLANK(H10)),,ROUND(K10+$L$5,2))</f>
        <v>35.57</v>
      </c>
      <c r="M10" s="4009">
        <f>ROUND(I10*L10,2)</f>
        <v>7114</v>
      </c>
      <c r="N10" s="3778">
        <f>ROUND(L10/G10,4)</f>
        <v>0.34200000000000003</v>
      </c>
    </row>
    <row r="11" spans="1:14" ht="15" customHeight="1">
      <c r="A11" s="3501"/>
      <c r="B11" s="1639" t="s">
        <v>2124</v>
      </c>
      <c r="C11" s="202" t="s">
        <v>2907</v>
      </c>
      <c r="D11" s="2884">
        <v>62933</v>
      </c>
      <c r="E11" s="1765"/>
      <c r="F11" s="202" t="s">
        <v>727</v>
      </c>
      <c r="G11" s="1126">
        <v>104</v>
      </c>
      <c r="H11" s="940"/>
      <c r="I11" s="463"/>
      <c r="J11" s="217"/>
      <c r="K11" s="1375"/>
      <c r="L11" s="1911"/>
      <c r="M11" s="335"/>
      <c r="N11" s="3893"/>
    </row>
    <row r="12" spans="1:14" ht="15" customHeight="1">
      <c r="A12" s="3025"/>
      <c r="B12" s="759"/>
      <c r="C12" s="202" t="s">
        <v>3559</v>
      </c>
      <c r="D12" s="2884">
        <v>36098</v>
      </c>
      <c r="E12" s="1765"/>
      <c r="F12" s="202" t="s">
        <v>728</v>
      </c>
      <c r="G12" s="1126">
        <v>104</v>
      </c>
      <c r="H12" s="940"/>
      <c r="I12" s="463"/>
      <c r="J12" s="217"/>
      <c r="K12" s="1375"/>
      <c r="L12" s="1911"/>
      <c r="M12" s="335"/>
      <c r="N12" s="3893"/>
    </row>
    <row r="13" spans="1:14" ht="15" customHeight="1">
      <c r="A13" s="3501"/>
      <c r="B13" s="1912" t="s">
        <v>2041</v>
      </c>
      <c r="C13" s="202" t="s">
        <v>3560</v>
      </c>
      <c r="D13" s="2885">
        <v>36308</v>
      </c>
      <c r="E13" s="1765"/>
      <c r="F13" s="202" t="s">
        <v>727</v>
      </c>
      <c r="G13" s="1126">
        <v>104</v>
      </c>
      <c r="H13" s="940"/>
      <c r="I13" s="1042"/>
      <c r="J13" s="216"/>
      <c r="K13" s="1913"/>
      <c r="L13" s="1914"/>
      <c r="M13" s="449"/>
      <c r="N13" s="3897"/>
    </row>
    <row r="14" spans="1:14" ht="15" customHeight="1">
      <c r="A14" s="3600"/>
      <c r="B14" s="5778"/>
      <c r="C14" s="3391" t="s">
        <v>4360</v>
      </c>
      <c r="D14" s="5779"/>
      <c r="E14" s="5627"/>
      <c r="F14" s="791"/>
      <c r="G14" s="3503"/>
      <c r="H14" s="1435"/>
      <c r="I14" s="2261"/>
      <c r="J14" s="1334"/>
      <c r="K14" s="5780"/>
      <c r="L14" s="5781"/>
      <c r="M14" s="794"/>
      <c r="N14" s="3912"/>
    </row>
    <row r="15" spans="1:14" ht="15" customHeight="1" thickBot="1">
      <c r="A15" s="2176"/>
      <c r="B15" s="584"/>
      <c r="C15" s="550" t="s">
        <v>3561</v>
      </c>
      <c r="D15" s="2883">
        <v>43578</v>
      </c>
      <c r="E15" s="1886"/>
      <c r="F15" s="361" t="s">
        <v>728</v>
      </c>
      <c r="G15" s="1084">
        <v>104</v>
      </c>
      <c r="H15" s="728"/>
      <c r="I15" s="954"/>
      <c r="J15" s="901"/>
      <c r="K15" s="1148"/>
      <c r="L15" s="1915"/>
      <c r="M15" s="364"/>
      <c r="N15" s="3799"/>
    </row>
    <row r="16" spans="1:14" ht="15" customHeight="1" thickBot="1">
      <c r="A16" s="2674">
        <v>30002</v>
      </c>
      <c r="B16" s="1933" t="s">
        <v>2125</v>
      </c>
      <c r="C16" s="420" t="s">
        <v>3730</v>
      </c>
      <c r="D16" s="814"/>
      <c r="E16" s="422"/>
      <c r="F16" s="274" t="s">
        <v>729</v>
      </c>
      <c r="G16" s="1090">
        <v>72</v>
      </c>
      <c r="H16" s="1010">
        <v>400</v>
      </c>
      <c r="I16" s="397">
        <f>ROUND(H16*G16/G16,2)</f>
        <v>400</v>
      </c>
      <c r="J16" s="217" t="s">
        <v>39</v>
      </c>
      <c r="K16" s="264">
        <v>22.69</v>
      </c>
      <c r="L16" s="965">
        <f>IF(OR(ISBLANK(K16),K16=0,H16=0,ISBLANK(H16)),,ROUND(K16+$L$5,2))</f>
        <v>22.69</v>
      </c>
      <c r="M16" s="538">
        <f>ROUND(I16*L16,2)</f>
        <v>9076</v>
      </c>
      <c r="N16" s="3778">
        <f>ROUND(L16/G16,4)</f>
        <v>0.31509999999999999</v>
      </c>
    </row>
    <row r="17" spans="1:14" ht="15" customHeight="1">
      <c r="A17" s="3025"/>
      <c r="B17" s="1639" t="s">
        <v>2126</v>
      </c>
      <c r="C17" s="1208" t="s">
        <v>3562</v>
      </c>
      <c r="D17" s="2886">
        <v>42537</v>
      </c>
      <c r="E17" s="1888"/>
      <c r="F17" s="1916"/>
      <c r="G17" s="1916"/>
      <c r="H17" s="1238"/>
      <c r="I17" s="463"/>
      <c r="J17" s="1912"/>
      <c r="K17" s="1917"/>
      <c r="L17" s="1912"/>
      <c r="M17" s="335"/>
      <c r="N17" s="3893"/>
    </row>
    <row r="18" spans="1:14" ht="15" customHeight="1" thickBot="1">
      <c r="A18" s="936"/>
      <c r="B18" s="1918" t="s">
        <v>2041</v>
      </c>
      <c r="C18" s="1652"/>
      <c r="D18" s="2888"/>
      <c r="E18" s="1318"/>
      <c r="F18" s="1652"/>
      <c r="G18" s="1094"/>
      <c r="H18" s="940"/>
      <c r="I18" s="341"/>
      <c r="J18" s="1379"/>
      <c r="K18" s="1661"/>
      <c r="L18" s="1919"/>
      <c r="M18" s="554"/>
      <c r="N18" s="3802"/>
    </row>
    <row r="19" spans="1:14" ht="15" customHeight="1" thickBot="1">
      <c r="A19" s="2674">
        <v>30003</v>
      </c>
      <c r="B19" s="1934" t="s">
        <v>2127</v>
      </c>
      <c r="C19" s="420" t="s">
        <v>3729</v>
      </c>
      <c r="D19" s="256"/>
      <c r="E19" s="422"/>
      <c r="F19" s="202" t="s">
        <v>727</v>
      </c>
      <c r="G19" s="1126">
        <v>104</v>
      </c>
      <c r="H19" s="1010">
        <v>600</v>
      </c>
      <c r="I19" s="397">
        <f>ROUND(H19*G19/G19,2)</f>
        <v>600</v>
      </c>
      <c r="J19" s="968" t="s">
        <v>39</v>
      </c>
      <c r="K19" s="241">
        <v>32.770000000000003</v>
      </c>
      <c r="L19" s="1037">
        <f>IF(OR(ISBLANK(K19),K19=0,H19=0,ISBLANK(H19)),,ROUND(K19+$L$5,2))</f>
        <v>32.770000000000003</v>
      </c>
      <c r="M19" s="538">
        <f>ROUND(I19*L19,2)</f>
        <v>19662</v>
      </c>
      <c r="N19" s="3778">
        <f>ROUND(L19/G19,4)</f>
        <v>0.31509999999999999</v>
      </c>
    </row>
    <row r="20" spans="1:14" ht="15" customHeight="1">
      <c r="A20" s="3025"/>
      <c r="B20" s="1639" t="s">
        <v>2128</v>
      </c>
      <c r="C20" s="202" t="s">
        <v>3563</v>
      </c>
      <c r="D20" s="2886">
        <v>18792</v>
      </c>
      <c r="E20" s="1765"/>
      <c r="F20" s="1725"/>
      <c r="G20" s="1920"/>
      <c r="H20" s="1238"/>
      <c r="I20" s="463"/>
      <c r="J20" s="948"/>
      <c r="K20" s="1375"/>
      <c r="L20" s="1911"/>
      <c r="M20" s="335"/>
      <c r="N20" s="3893"/>
    </row>
    <row r="21" spans="1:14" ht="15" customHeight="1" thickBot="1">
      <c r="A21" s="2215"/>
      <c r="B21" s="1919" t="s">
        <v>2041</v>
      </c>
      <c r="C21" s="1644"/>
      <c r="D21" s="2887"/>
      <c r="E21" s="1921"/>
      <c r="F21" s="425"/>
      <c r="G21" s="1599"/>
      <c r="H21" s="940"/>
      <c r="I21" s="536"/>
      <c r="J21" s="932"/>
      <c r="K21" s="1148"/>
      <c r="L21" s="1383"/>
      <c r="M21" s="364"/>
      <c r="N21" s="3799"/>
    </row>
    <row r="22" spans="1:14" ht="15" customHeight="1" thickBot="1">
      <c r="A22" s="2226">
        <v>30004</v>
      </c>
      <c r="B22" s="1935" t="s">
        <v>2129</v>
      </c>
      <c r="C22" s="420" t="s">
        <v>3729</v>
      </c>
      <c r="D22" s="814"/>
      <c r="E22" s="1554"/>
      <c r="F22" s="1488" t="s">
        <v>730</v>
      </c>
      <c r="G22" s="1480">
        <v>104</v>
      </c>
      <c r="H22" s="1010">
        <v>200</v>
      </c>
      <c r="I22" s="262">
        <f>ROUND(H22*G22/G22,2)</f>
        <v>200</v>
      </c>
      <c r="J22" s="896" t="s">
        <v>39</v>
      </c>
      <c r="K22" s="368">
        <v>33.81</v>
      </c>
      <c r="L22" s="1299">
        <f>IF(OR(ISBLANK(K22),K22=0,H22=0,ISBLANK(H22)),,ROUND(K22+$L$5,2))</f>
        <v>33.81</v>
      </c>
      <c r="M22" s="515">
        <f>ROUND(I22*L22,2)</f>
        <v>6762</v>
      </c>
      <c r="N22" s="3805">
        <f>ROUND(L22/G22,4)</f>
        <v>0.3251</v>
      </c>
    </row>
    <row r="23" spans="1:14" ht="15" customHeight="1" thickBot="1">
      <c r="A23" s="936"/>
      <c r="B23" s="1919" t="s">
        <v>2041</v>
      </c>
      <c r="C23" s="361" t="s">
        <v>3564</v>
      </c>
      <c r="D23" s="2888">
        <v>15940</v>
      </c>
      <c r="E23" s="1879"/>
      <c r="F23" s="1732"/>
      <c r="G23" s="1732"/>
      <c r="H23" s="728"/>
      <c r="I23" s="954"/>
      <c r="J23" s="901"/>
      <c r="K23" s="1922"/>
      <c r="L23" s="1915"/>
      <c r="M23" s="364"/>
      <c r="N23" s="3799"/>
    </row>
    <row r="24" spans="1:14" ht="15" customHeight="1" thickBot="1">
      <c r="A24" s="1490">
        <v>30005</v>
      </c>
      <c r="B24" s="481" t="s">
        <v>2130</v>
      </c>
      <c r="C24" s="1662" t="s">
        <v>2131</v>
      </c>
      <c r="D24" s="256"/>
      <c r="E24" s="398"/>
      <c r="F24" s="1208" t="s">
        <v>731</v>
      </c>
      <c r="G24" s="1637">
        <v>72</v>
      </c>
      <c r="H24" s="1007">
        <v>1200</v>
      </c>
      <c r="I24" s="397">
        <f>ROUND(H24*G24/G24,2)</f>
        <v>1200</v>
      </c>
      <c r="J24" s="401" t="s">
        <v>39</v>
      </c>
      <c r="K24" s="241">
        <v>24.62</v>
      </c>
      <c r="L24" s="1037">
        <f>IF(OR(ISBLANK(K24),K24=0,H24=0,ISBLANK(H24)),,ROUND(K24+$L$5,2))</f>
        <v>24.62</v>
      </c>
      <c r="M24" s="538">
        <f>ROUND(I24*L24,2)</f>
        <v>29544</v>
      </c>
      <c r="N24" s="3778">
        <f>ROUND(L24/G24,4)</f>
        <v>0.34189999999999998</v>
      </c>
    </row>
    <row r="25" spans="1:14" ht="15" customHeight="1">
      <c r="A25" s="3025"/>
      <c r="B25" s="1033" t="s">
        <v>2124</v>
      </c>
      <c r="C25" s="1208" t="s">
        <v>3565</v>
      </c>
      <c r="D25" s="2889">
        <v>31748</v>
      </c>
      <c r="E25" s="1888"/>
      <c r="F25" s="1208"/>
      <c r="G25" s="1637"/>
      <c r="H25" s="940"/>
      <c r="I25" s="463"/>
      <c r="J25" s="401"/>
      <c r="K25" s="1693"/>
      <c r="L25" s="1911"/>
      <c r="M25" s="538"/>
      <c r="N25" s="3778"/>
    </row>
    <row r="26" spans="1:14" ht="15" customHeight="1">
      <c r="A26" s="2159"/>
      <c r="B26" s="1542" t="s">
        <v>2041</v>
      </c>
      <c r="C26" s="202" t="s">
        <v>3566</v>
      </c>
      <c r="D26" s="2889">
        <v>36096</v>
      </c>
      <c r="E26" s="1765"/>
      <c r="F26" s="202"/>
      <c r="G26" s="1126"/>
      <c r="H26" s="940"/>
      <c r="I26" s="463"/>
      <c r="J26" s="401"/>
      <c r="K26" s="1693"/>
      <c r="L26" s="965"/>
      <c r="M26" s="538"/>
      <c r="N26" s="3778"/>
    </row>
    <row r="27" spans="1:14" ht="15" customHeight="1">
      <c r="A27" s="4393"/>
      <c r="B27" s="1923"/>
      <c r="C27" s="1208" t="s">
        <v>3567</v>
      </c>
      <c r="D27" s="2890">
        <v>49093</v>
      </c>
      <c r="E27" s="1929"/>
      <c r="F27" s="202"/>
      <c r="G27" s="1126"/>
      <c r="H27" s="940"/>
      <c r="I27" s="1042"/>
      <c r="J27" s="438"/>
      <c r="K27" s="952"/>
      <c r="L27" s="272"/>
      <c r="M27" s="511"/>
      <c r="N27" s="3798"/>
    </row>
    <row r="28" spans="1:14" ht="15" customHeight="1" thickBot="1">
      <c r="A28" s="1746"/>
      <c r="B28" s="416"/>
      <c r="C28" s="1208" t="s">
        <v>3568</v>
      </c>
      <c r="D28" s="2891">
        <v>62829</v>
      </c>
      <c r="E28" s="1888"/>
      <c r="F28" s="202"/>
      <c r="G28" s="1126"/>
      <c r="H28" s="940"/>
      <c r="I28" s="536"/>
      <c r="J28" s="401"/>
      <c r="K28" s="1693"/>
      <c r="L28" s="1037"/>
      <c r="M28" s="364"/>
      <c r="N28" s="3799"/>
    </row>
    <row r="29" spans="1:14" ht="15" customHeight="1" thickBot="1">
      <c r="A29" s="2674">
        <v>30006</v>
      </c>
      <c r="B29" s="478" t="s">
        <v>1506</v>
      </c>
      <c r="C29" s="1488" t="s">
        <v>3727</v>
      </c>
      <c r="D29" s="885"/>
      <c r="E29" s="1665"/>
      <c r="F29" s="1488" t="s">
        <v>732</v>
      </c>
      <c r="G29" s="1480">
        <v>64</v>
      </c>
      <c r="H29" s="1010">
        <v>60</v>
      </c>
      <c r="I29" s="397">
        <f>ROUND(H29*G29/G29,2)</f>
        <v>60</v>
      </c>
      <c r="J29" s="1213" t="s">
        <v>39</v>
      </c>
      <c r="K29" s="368">
        <v>31.61</v>
      </c>
      <c r="L29" s="1299">
        <f>IF(OR(ISBLANK(K29),K29=0,H29=0,ISBLANK(H29)),,ROUND(K29+$L$5,2))</f>
        <v>31.61</v>
      </c>
      <c r="M29" s="538">
        <f>ROUND(I29*L29,2)</f>
        <v>1896.6</v>
      </c>
      <c r="N29" s="3778">
        <f>ROUND(L29/G29,4)</f>
        <v>0.49390000000000001</v>
      </c>
    </row>
    <row r="30" spans="1:14" ht="15" customHeight="1">
      <c r="A30" s="2158"/>
      <c r="B30" s="1033"/>
      <c r="C30" s="1208" t="s">
        <v>3569</v>
      </c>
      <c r="D30" s="2892">
        <v>44396</v>
      </c>
      <c r="E30" s="1888"/>
      <c r="F30" s="1208"/>
      <c r="G30" s="1637"/>
      <c r="H30" s="1008"/>
      <c r="I30" s="274"/>
      <c r="J30" s="401"/>
      <c r="K30" s="410"/>
      <c r="L30" s="1037"/>
      <c r="M30" s="538"/>
      <c r="N30" s="3778"/>
    </row>
    <row r="31" spans="1:14" ht="15" customHeight="1">
      <c r="A31" s="2158"/>
      <c r="B31" s="271" t="s">
        <v>733</v>
      </c>
      <c r="C31" s="202" t="s">
        <v>3570</v>
      </c>
      <c r="D31" s="2892">
        <v>44395</v>
      </c>
      <c r="E31" s="1765"/>
      <c r="F31" s="202"/>
      <c r="G31" s="1126"/>
      <c r="H31" s="940"/>
      <c r="I31" s="397"/>
      <c r="J31" s="1033"/>
      <c r="K31" s="410"/>
      <c r="L31" s="1037"/>
      <c r="M31" s="538"/>
      <c r="N31" s="3778"/>
    </row>
    <row r="32" spans="1:14" ht="15" customHeight="1" thickBot="1">
      <c r="A32" s="936"/>
      <c r="B32" s="549" t="s">
        <v>2041</v>
      </c>
      <c r="C32" s="536"/>
      <c r="D32" s="2893"/>
      <c r="E32" s="2998"/>
      <c r="F32" s="536"/>
      <c r="G32" s="1102"/>
      <c r="H32" s="728"/>
      <c r="I32" s="941"/>
      <c r="J32" s="416"/>
      <c r="K32" s="363"/>
      <c r="L32" s="935"/>
      <c r="M32" s="364"/>
      <c r="N32" s="3799"/>
    </row>
    <row r="33" spans="1:14" ht="15" customHeight="1" thickBot="1">
      <c r="A33" s="3025">
        <v>30007</v>
      </c>
      <c r="B33" s="481" t="s">
        <v>734</v>
      </c>
      <c r="C33" s="1488" t="s">
        <v>3727</v>
      </c>
      <c r="D33" s="1257"/>
      <c r="E33" s="1609"/>
      <c r="F33" s="1208" t="s">
        <v>735</v>
      </c>
      <c r="G33" s="1637">
        <v>60</v>
      </c>
      <c r="H33" s="1010">
        <v>350</v>
      </c>
      <c r="I33" s="397">
        <f>ROUND(H33*G33/G33,2)</f>
        <v>350</v>
      </c>
      <c r="J33" s="401" t="s">
        <v>39</v>
      </c>
      <c r="K33" s="241">
        <v>20.61</v>
      </c>
      <c r="L33" s="1037">
        <f>IF(OR(ISBLANK(K33),K33=0,H33=0,ISBLANK(H33)),,ROUND(K33+$L$5,2))</f>
        <v>20.61</v>
      </c>
      <c r="M33" s="538">
        <f>ROUND(I33*L33,2)</f>
        <v>7213.5</v>
      </c>
      <c r="N33" s="3778">
        <f>ROUND(L33/G33,4)</f>
        <v>0.34350000000000003</v>
      </c>
    </row>
    <row r="34" spans="1:14" ht="15" customHeight="1">
      <c r="A34" s="3025"/>
      <c r="B34" s="271" t="s">
        <v>705</v>
      </c>
      <c r="C34" s="202" t="s">
        <v>3569</v>
      </c>
      <c r="D34" s="2894">
        <v>33625</v>
      </c>
      <c r="E34" s="1765"/>
      <c r="F34" s="202"/>
      <c r="G34" s="1126"/>
      <c r="H34" s="940"/>
      <c r="I34" s="964"/>
      <c r="J34" s="217"/>
      <c r="K34" s="1375"/>
      <c r="L34" s="965"/>
      <c r="M34" s="335"/>
      <c r="N34" s="3893"/>
    </row>
    <row r="35" spans="1:14" ht="15" customHeight="1">
      <c r="A35" s="1490"/>
      <c r="B35" s="1542" t="s">
        <v>2041</v>
      </c>
      <c r="C35" s="202" t="s">
        <v>3571</v>
      </c>
      <c r="D35" s="2894">
        <v>32078</v>
      </c>
      <c r="E35" s="1765"/>
      <c r="F35" s="202"/>
      <c r="G35" s="1126"/>
      <c r="H35" s="940"/>
      <c r="I35" s="964"/>
      <c r="J35" s="217"/>
      <c r="K35" s="1375"/>
      <c r="L35" s="965"/>
      <c r="M35" s="335"/>
      <c r="N35" s="3893"/>
    </row>
    <row r="36" spans="1:14" ht="15" customHeight="1">
      <c r="A36" s="2212"/>
      <c r="B36" s="3501"/>
      <c r="C36" s="2632" t="s">
        <v>4358</v>
      </c>
      <c r="D36" s="5776" t="s">
        <v>4359</v>
      </c>
      <c r="E36" s="5777"/>
      <c r="F36" s="3391"/>
      <c r="G36" s="3503"/>
      <c r="H36" s="1435"/>
      <c r="I36" s="5775"/>
      <c r="J36" s="3404"/>
      <c r="K36" s="2315"/>
      <c r="L36" s="4756"/>
      <c r="M36" s="3409"/>
      <c r="N36" s="3797"/>
    </row>
    <row r="37" spans="1:14" ht="15" customHeight="1" thickBot="1">
      <c r="A37" s="2212"/>
      <c r="B37" s="466"/>
      <c r="C37" s="341" t="s">
        <v>3572</v>
      </c>
      <c r="D37" s="2895">
        <v>33627</v>
      </c>
      <c r="E37" s="1930"/>
      <c r="F37" s="425"/>
      <c r="G37" s="1156"/>
      <c r="H37" s="728"/>
      <c r="I37" s="941"/>
      <c r="J37" s="466"/>
      <c r="K37" s="1661"/>
      <c r="L37" s="935"/>
      <c r="M37" s="554"/>
      <c r="N37" s="3802"/>
    </row>
    <row r="38" spans="1:14" ht="15" customHeight="1" thickBot="1">
      <c r="A38" s="2226">
        <v>30008</v>
      </c>
      <c r="B38" s="221" t="s">
        <v>1542</v>
      </c>
      <c r="C38" s="273" t="s">
        <v>3728</v>
      </c>
      <c r="D38" s="2896">
        <v>67609</v>
      </c>
      <c r="E38" s="1765"/>
      <c r="F38" s="273" t="s">
        <v>1540</v>
      </c>
      <c r="G38" s="1801">
        <v>72</v>
      </c>
      <c r="H38" s="1011">
        <v>100</v>
      </c>
      <c r="I38" s="262">
        <f>ROUND(H38*G38/G38,2)</f>
        <v>100</v>
      </c>
      <c r="J38" s="1213" t="s">
        <v>39</v>
      </c>
      <c r="K38" s="368">
        <v>21.5</v>
      </c>
      <c r="L38" s="1299">
        <f>IF(OR(ISBLANK(K38),K38=0,H38=0,ISBLANK(H38)),,ROUND(K38+$L$5,2))</f>
        <v>21.5</v>
      </c>
      <c r="M38" s="515">
        <f>ROUND(I38*L38,2)</f>
        <v>2150</v>
      </c>
      <c r="N38" s="3805">
        <f>ROUND(L38/G38,4)</f>
        <v>0.29859999999999998</v>
      </c>
    </row>
    <row r="39" spans="1:14" ht="15" customHeight="1">
      <c r="A39" s="3501"/>
      <c r="B39" s="1349" t="s">
        <v>2132</v>
      </c>
      <c r="C39" s="274" t="s">
        <v>65</v>
      </c>
      <c r="D39" s="278"/>
      <c r="E39" s="1906"/>
      <c r="F39" s="274"/>
      <c r="G39" s="1090"/>
      <c r="H39" s="1931"/>
      <c r="I39" s="274"/>
      <c r="J39" s="217"/>
      <c r="K39" s="1064"/>
      <c r="L39" s="532"/>
      <c r="M39" s="335"/>
      <c r="N39" s="3893"/>
    </row>
    <row r="40" spans="1:14" ht="15" customHeight="1">
      <c r="A40" s="2674"/>
      <c r="B40" s="1349" t="s">
        <v>2133</v>
      </c>
      <c r="C40" s="274"/>
      <c r="D40" s="1194"/>
      <c r="E40" s="500"/>
      <c r="F40" s="274"/>
      <c r="G40" s="1090"/>
      <c r="H40" s="1931"/>
      <c r="I40" s="274"/>
      <c r="J40" s="217"/>
      <c r="K40" s="1064"/>
      <c r="L40" s="532"/>
      <c r="M40" s="335"/>
      <c r="N40" s="3893"/>
    </row>
    <row r="41" spans="1:14" ht="15" customHeight="1" thickBot="1">
      <c r="A41" s="1746"/>
      <c r="B41" s="218" t="s">
        <v>747</v>
      </c>
      <c r="C41" s="536"/>
      <c r="D41" s="1686"/>
      <c r="E41" s="1054"/>
      <c r="F41" s="536"/>
      <c r="G41" s="1094"/>
      <c r="H41" s="1932"/>
      <c r="I41" s="536"/>
      <c r="J41" s="901"/>
      <c r="K41" s="1140"/>
      <c r="L41" s="1122"/>
      <c r="M41" s="364"/>
      <c r="N41" s="3799"/>
    </row>
    <row r="42" spans="1:14" ht="15" customHeight="1" thickBot="1">
      <c r="A42" s="2674">
        <v>30009</v>
      </c>
      <c r="B42" s="1936" t="s">
        <v>2134</v>
      </c>
      <c r="C42" s="273" t="s">
        <v>4038</v>
      </c>
      <c r="D42" s="2897">
        <v>66689</v>
      </c>
      <c r="E42" s="1765"/>
      <c r="F42" s="273" t="s">
        <v>2137</v>
      </c>
      <c r="G42" s="1801">
        <v>104</v>
      </c>
      <c r="H42" s="1011">
        <v>50</v>
      </c>
      <c r="I42" s="262">
        <f>ROUND(H42*G42/G42,2)</f>
        <v>50</v>
      </c>
      <c r="J42" s="1213" t="s">
        <v>39</v>
      </c>
      <c r="K42" s="368">
        <v>35.57</v>
      </c>
      <c r="L42" s="1299">
        <f>IF(OR(ISBLANK(K42),K42=0,H42=0,ISBLANK(H42)),,ROUND(K42+$L$5,2))</f>
        <v>35.57</v>
      </c>
      <c r="M42" s="515">
        <f>ROUND(I42*L42,2)</f>
        <v>1778.5</v>
      </c>
      <c r="N42" s="3805">
        <f>ROUND(L42/G42,4)</f>
        <v>0.34200000000000003</v>
      </c>
    </row>
    <row r="43" spans="1:14" ht="15" customHeight="1">
      <c r="A43" s="3025"/>
      <c r="B43" s="1349" t="s">
        <v>2135</v>
      </c>
      <c r="C43" s="274" t="s">
        <v>65</v>
      </c>
      <c r="D43" s="270"/>
      <c r="E43" s="1906"/>
      <c r="F43" s="274"/>
      <c r="G43" s="1090"/>
      <c r="H43" s="1931"/>
      <c r="I43" s="274"/>
      <c r="J43" s="217"/>
      <c r="K43" s="1064"/>
      <c r="L43" s="532"/>
      <c r="M43" s="335"/>
      <c r="N43" s="3893"/>
    </row>
    <row r="44" spans="1:14" ht="15" customHeight="1">
      <c r="A44" s="2158"/>
      <c r="B44" s="1924" t="s">
        <v>2136</v>
      </c>
      <c r="C44" s="274"/>
      <c r="D44" s="2259"/>
      <c r="E44" s="500"/>
      <c r="F44" s="274"/>
      <c r="G44" s="1090"/>
      <c r="H44" s="1931"/>
      <c r="I44" s="274"/>
      <c r="J44" s="217"/>
      <c r="K44" s="1064"/>
      <c r="L44" s="532"/>
      <c r="M44" s="335"/>
      <c r="N44" s="3893"/>
    </row>
    <row r="45" spans="1:14" ht="15" customHeight="1" thickBot="1">
      <c r="A45" s="936"/>
      <c r="B45" s="218" t="s">
        <v>65</v>
      </c>
      <c r="C45" s="536"/>
      <c r="D45" s="2109"/>
      <c r="E45" s="1054"/>
      <c r="F45" s="536"/>
      <c r="G45" s="1094"/>
      <c r="H45" s="1932"/>
      <c r="I45" s="536"/>
      <c r="J45" s="901"/>
      <c r="K45" s="1140"/>
      <c r="L45" s="1122"/>
      <c r="M45" s="364"/>
      <c r="N45" s="3799"/>
    </row>
    <row r="46" spans="1:14" ht="15" customHeight="1" thickBot="1">
      <c r="A46" s="2674">
        <v>30010</v>
      </c>
      <c r="B46" s="221" t="s">
        <v>3722</v>
      </c>
      <c r="C46" s="273" t="s">
        <v>3726</v>
      </c>
      <c r="D46" s="2897"/>
      <c r="E46" s="4027"/>
      <c r="F46" s="273" t="s">
        <v>1541</v>
      </c>
      <c r="G46" s="1801">
        <v>64</v>
      </c>
      <c r="H46" s="5200">
        <v>150</v>
      </c>
      <c r="I46" s="262">
        <f>ROUND(H46*G46/G46,2)</f>
        <v>150</v>
      </c>
      <c r="J46" s="1213" t="s">
        <v>39</v>
      </c>
      <c r="K46" s="368">
        <v>32.89</v>
      </c>
      <c r="L46" s="1299">
        <f>IF(OR(ISBLANK(K46),K46=0,H46=0,ISBLANK(H46)),,ROUND(K46+$L$5,2))</f>
        <v>32.89</v>
      </c>
      <c r="M46" s="515">
        <f>ROUND(I46*L46,2)</f>
        <v>4933.5</v>
      </c>
      <c r="N46" s="3805">
        <f>ROUND(L46/G46,4)</f>
        <v>0.51390000000000002</v>
      </c>
    </row>
    <row r="47" spans="1:14" ht="15" customHeight="1">
      <c r="A47" s="2674"/>
      <c r="B47" s="1349" t="s">
        <v>3723</v>
      </c>
      <c r="C47" s="3378" t="s">
        <v>2929</v>
      </c>
      <c r="D47" s="55">
        <v>25115</v>
      </c>
      <c r="E47" s="5199"/>
      <c r="F47" s="274"/>
      <c r="G47" s="1090"/>
      <c r="H47" s="5201"/>
      <c r="I47" s="274"/>
      <c r="J47" s="217"/>
      <c r="K47" s="1064"/>
      <c r="L47" s="532"/>
      <c r="M47" s="335"/>
      <c r="N47" s="3893"/>
    </row>
    <row r="48" spans="1:14" ht="15" customHeight="1">
      <c r="A48" s="2674"/>
      <c r="B48" s="1924"/>
      <c r="C48" s="274" t="s">
        <v>3721</v>
      </c>
      <c r="D48" s="1265">
        <v>25113</v>
      </c>
      <c r="E48" s="1223"/>
      <c r="F48" s="274"/>
      <c r="G48" s="1090"/>
      <c r="H48" s="5201"/>
      <c r="I48" s="274"/>
      <c r="J48" s="217"/>
      <c r="K48" s="1064"/>
      <c r="L48" s="532"/>
      <c r="M48" s="335"/>
      <c r="N48" s="3893"/>
    </row>
    <row r="49" spans="1:14" ht="15" customHeight="1">
      <c r="A49" s="2159"/>
      <c r="B49" s="5198" t="s">
        <v>2041</v>
      </c>
      <c r="C49" s="1257" t="s">
        <v>3724</v>
      </c>
      <c r="D49" s="1257">
        <v>9598</v>
      </c>
      <c r="E49" s="4408"/>
      <c r="F49" s="1257"/>
      <c r="G49" s="1258"/>
      <c r="H49" s="5201"/>
      <c r="I49" s="1257"/>
      <c r="J49" s="1334"/>
      <c r="K49" s="4754"/>
      <c r="L49" s="2262"/>
      <c r="M49" s="794"/>
      <c r="N49" s="3912"/>
    </row>
    <row r="50" spans="1:14" ht="15" customHeight="1" thickBot="1">
      <c r="A50" s="1746"/>
      <c r="B50" s="218" t="s">
        <v>1056</v>
      </c>
      <c r="C50" s="536" t="s">
        <v>3725</v>
      </c>
      <c r="D50" s="361">
        <v>25111</v>
      </c>
      <c r="E50" s="1484"/>
      <c r="F50" s="536"/>
      <c r="G50" s="1094"/>
      <c r="H50" s="5202"/>
      <c r="I50" s="536"/>
      <c r="J50" s="901"/>
      <c r="K50" s="1140"/>
      <c r="L50" s="1122"/>
      <c r="M50" s="364"/>
      <c r="N50" s="3799"/>
    </row>
    <row r="51" spans="1:14" ht="15" customHeight="1" thickBot="1">
      <c r="A51" s="2674">
        <v>30011</v>
      </c>
      <c r="B51" s="1937" t="s">
        <v>2138</v>
      </c>
      <c r="C51" s="1208" t="s">
        <v>4411</v>
      </c>
      <c r="D51" s="1447"/>
      <c r="E51" s="1880"/>
      <c r="F51" s="1208" t="s">
        <v>737</v>
      </c>
      <c r="G51" s="1637">
        <v>175</v>
      </c>
      <c r="H51" s="1524">
        <v>300</v>
      </c>
      <c r="I51" s="397">
        <f>ROUND($H$51*$G$51/G51,2)</f>
        <v>300</v>
      </c>
      <c r="J51" s="401" t="s">
        <v>39</v>
      </c>
      <c r="K51" s="922">
        <v>31</v>
      </c>
      <c r="L51" s="1037">
        <f>IF(OR(ISBLANK(K51),K51=0,H51=0,ISBLANK(H51)),,ROUND(K51+$L$5,2))</f>
        <v>31</v>
      </c>
      <c r="M51" s="538">
        <f>ROUND(I51*L51,2)</f>
        <v>9300</v>
      </c>
      <c r="N51" s="3778">
        <f>ROUND(L51/G51,4)</f>
        <v>0.17710000000000001</v>
      </c>
    </row>
    <row r="52" spans="1:14" ht="15" customHeight="1">
      <c r="A52" s="2158"/>
      <c r="B52" s="944" t="s">
        <v>3304</v>
      </c>
      <c r="C52" s="2898" t="s">
        <v>2908</v>
      </c>
      <c r="D52" s="2890" t="s">
        <v>2909</v>
      </c>
      <c r="E52" s="1901"/>
      <c r="F52" s="446" t="s">
        <v>65</v>
      </c>
      <c r="G52" s="1141"/>
      <c r="H52" s="940"/>
      <c r="I52" s="463"/>
      <c r="J52" s="217"/>
      <c r="K52" s="1137"/>
      <c r="L52" s="965"/>
      <c r="M52" s="335"/>
      <c r="N52" s="3893"/>
    </row>
    <row r="53" spans="1:14" ht="15" customHeight="1" thickBot="1">
      <c r="A53" s="1746"/>
      <c r="B53" s="4305"/>
      <c r="C53" s="4303"/>
      <c r="D53" s="4304"/>
      <c r="E53" s="1908"/>
      <c r="F53" s="361"/>
      <c r="G53" s="1102"/>
      <c r="H53" s="728"/>
      <c r="I53" s="536"/>
      <c r="J53" s="901"/>
      <c r="K53" s="1140"/>
      <c r="L53" s="935"/>
      <c r="M53" s="364"/>
      <c r="N53" s="3799"/>
    </row>
    <row r="54" spans="1:14" ht="15" customHeight="1" thickBot="1">
      <c r="A54" s="2674">
        <v>30012</v>
      </c>
      <c r="B54" s="478" t="s">
        <v>2139</v>
      </c>
      <c r="C54" s="420" t="s">
        <v>1522</v>
      </c>
      <c r="D54" s="2253"/>
      <c r="E54" s="1554"/>
      <c r="F54" s="420" t="s">
        <v>2142</v>
      </c>
      <c r="G54" s="1398">
        <v>300</v>
      </c>
      <c r="H54" s="1011"/>
      <c r="I54" s="262">
        <f>ROUND(H54*G54/G54,2)</f>
        <v>0</v>
      </c>
      <c r="J54" s="1213" t="s">
        <v>39</v>
      </c>
      <c r="K54" s="368" t="s">
        <v>4381</v>
      </c>
      <c r="L54" s="1299">
        <f>IF(OR(ISBLANK(K54),K54=0,H54=0,ISBLANK(H54)),,ROUND(K54+$L$5,2))</f>
        <v>0</v>
      </c>
      <c r="M54" s="515">
        <f>ROUND(I54*L54,2)</f>
        <v>0</v>
      </c>
      <c r="N54" s="3805">
        <f>ROUND(L54/G54,4)</f>
        <v>0</v>
      </c>
    </row>
    <row r="55" spans="1:14" ht="15" customHeight="1">
      <c r="A55" s="2674"/>
      <c r="B55" s="217" t="s">
        <v>2140</v>
      </c>
      <c r="C55" s="2898" t="s">
        <v>2596</v>
      </c>
      <c r="D55" s="2899">
        <v>402001</v>
      </c>
      <c r="E55" s="1765"/>
      <c r="F55" s="274"/>
      <c r="G55" s="1090"/>
      <c r="H55" s="940"/>
      <c r="I55" s="274"/>
      <c r="J55" s="217"/>
      <c r="K55" s="1404"/>
      <c r="L55" s="1405"/>
      <c r="M55" s="464"/>
      <c r="N55" s="3898"/>
    </row>
    <row r="56" spans="1:14" ht="15" customHeight="1">
      <c r="A56" s="2158"/>
      <c r="B56" s="217" t="s">
        <v>2141</v>
      </c>
      <c r="C56" s="2898" t="s">
        <v>2547</v>
      </c>
      <c r="D56" s="2890">
        <v>403001</v>
      </c>
      <c r="E56" s="1765"/>
      <c r="F56" s="274"/>
      <c r="G56" s="1090"/>
      <c r="H56" s="1013"/>
      <c r="I56" s="274"/>
      <c r="J56" s="217"/>
      <c r="K56" s="1404"/>
      <c r="L56" s="1405"/>
      <c r="M56" s="464"/>
      <c r="N56" s="3898"/>
    </row>
    <row r="57" spans="1:14" ht="15" customHeight="1">
      <c r="A57" s="2674"/>
      <c r="B57" s="1540"/>
      <c r="C57" s="2898" t="s">
        <v>2910</v>
      </c>
      <c r="D57" s="2890">
        <v>404001</v>
      </c>
      <c r="E57" s="1765"/>
      <c r="F57" s="274"/>
      <c r="G57" s="1090"/>
      <c r="H57" s="1013"/>
      <c r="I57" s="274"/>
      <c r="J57" s="217"/>
      <c r="K57" s="1404"/>
      <c r="L57" s="1405"/>
      <c r="M57" s="464"/>
      <c r="N57" s="3898"/>
    </row>
    <row r="58" spans="1:14" ht="15" customHeight="1">
      <c r="A58" s="2674"/>
      <c r="B58" s="1540"/>
      <c r="C58" s="2900" t="s">
        <v>2911</v>
      </c>
      <c r="D58" s="2901">
        <v>405001</v>
      </c>
      <c r="E58" s="1765"/>
      <c r="F58" s="274"/>
      <c r="G58" s="1090"/>
      <c r="H58" s="1013"/>
      <c r="I58" s="274"/>
      <c r="J58" s="217"/>
      <c r="K58" s="1404"/>
      <c r="L58" s="1405"/>
      <c r="M58" s="464"/>
      <c r="N58" s="3898"/>
    </row>
    <row r="59" spans="1:14" ht="15" customHeight="1">
      <c r="A59" s="2158"/>
      <c r="B59" s="1540"/>
      <c r="C59" s="2902" t="s">
        <v>2597</v>
      </c>
      <c r="D59" s="2901">
        <v>401001</v>
      </c>
      <c r="E59" s="1765"/>
      <c r="F59" s="274"/>
      <c r="G59" s="1090"/>
      <c r="H59" s="1013"/>
      <c r="I59" s="274"/>
      <c r="J59" s="217"/>
      <c r="K59" s="1404"/>
      <c r="L59" s="1405"/>
      <c r="M59" s="464"/>
      <c r="N59" s="3898"/>
    </row>
    <row r="60" spans="1:14" ht="15" customHeight="1">
      <c r="A60" s="2158"/>
      <c r="B60" s="1540" t="s">
        <v>736</v>
      </c>
      <c r="C60" s="2903" t="s">
        <v>2912</v>
      </c>
      <c r="D60" s="2904" t="s">
        <v>2913</v>
      </c>
      <c r="E60" s="1765"/>
      <c r="F60" s="274"/>
      <c r="G60" s="1090"/>
      <c r="H60" s="1013"/>
      <c r="I60" s="274"/>
      <c r="J60" s="217"/>
      <c r="K60" s="1404"/>
      <c r="L60" s="1405"/>
      <c r="M60" s="464"/>
      <c r="N60" s="3898"/>
    </row>
    <row r="61" spans="1:14" ht="15" customHeight="1" thickBot="1">
      <c r="A61" s="936"/>
      <c r="B61" s="218"/>
      <c r="C61" s="2905" t="s">
        <v>2914</v>
      </c>
      <c r="D61" s="2906">
        <v>423001</v>
      </c>
      <c r="E61" s="1879"/>
      <c r="F61" s="536"/>
      <c r="G61" s="1094"/>
      <c r="H61" s="1429"/>
      <c r="I61" s="536"/>
      <c r="J61" s="901"/>
      <c r="K61" s="1409"/>
      <c r="L61" s="1410"/>
      <c r="M61" s="738"/>
      <c r="N61" s="3899"/>
    </row>
    <row r="62" spans="1:14" ht="15" customHeight="1" thickBot="1">
      <c r="A62" s="2674">
        <v>30013</v>
      </c>
      <c r="B62" s="1938" t="s">
        <v>2143</v>
      </c>
      <c r="C62" s="421" t="s">
        <v>1522</v>
      </c>
      <c r="D62" s="637"/>
      <c r="E62" s="422"/>
      <c r="F62" s="421" t="s">
        <v>738</v>
      </c>
      <c r="G62" s="1595">
        <v>150</v>
      </c>
      <c r="H62" s="1524"/>
      <c r="I62" s="397">
        <f>ROUND(H62*G62/G62,2)</f>
        <v>0</v>
      </c>
      <c r="J62" s="401" t="s">
        <v>39</v>
      </c>
      <c r="K62" s="241" t="s">
        <v>4381</v>
      </c>
      <c r="L62" s="1037">
        <f>IF(OR(ISBLANK(K62),K62=0,H62=0,ISBLANK(H62)),,ROUND(K62+$L$5,2))</f>
        <v>0</v>
      </c>
      <c r="M62" s="538">
        <f>ROUND(I62*L62,2)</f>
        <v>0</v>
      </c>
      <c r="N62" s="3778">
        <f>ROUND(L62/G62,4)</f>
        <v>0</v>
      </c>
    </row>
    <row r="63" spans="1:14" ht="15" customHeight="1">
      <c r="A63" s="2162"/>
      <c r="B63" s="1925" t="s">
        <v>2144</v>
      </c>
      <c r="C63" s="2907" t="s">
        <v>2915</v>
      </c>
      <c r="D63" s="2908">
        <v>300151</v>
      </c>
      <c r="E63" s="1765"/>
      <c r="F63" s="274"/>
      <c r="G63" s="1090"/>
      <c r="H63" s="940"/>
      <c r="I63" s="274"/>
      <c r="J63" s="217"/>
      <c r="K63" s="1404"/>
      <c r="L63" s="1405"/>
      <c r="M63" s="464"/>
      <c r="N63" s="3898"/>
    </row>
    <row r="64" spans="1:14" ht="15" customHeight="1" thickBot="1">
      <c r="A64" s="2176"/>
      <c r="B64" s="4906" t="s">
        <v>2917</v>
      </c>
      <c r="C64" s="2909" t="s">
        <v>2916</v>
      </c>
      <c r="D64" s="2910">
        <v>308151</v>
      </c>
      <c r="E64" s="1879"/>
      <c r="F64" s="536"/>
      <c r="G64" s="1094"/>
      <c r="H64" s="728"/>
      <c r="I64" s="536"/>
      <c r="J64" s="901"/>
      <c r="K64" s="1409"/>
      <c r="L64" s="1410"/>
      <c r="M64" s="738"/>
      <c r="N64" s="3899"/>
    </row>
    <row r="65" spans="1:14" ht="15" customHeight="1" thickBot="1">
      <c r="A65" s="3025">
        <v>30014</v>
      </c>
      <c r="B65" s="1938" t="s">
        <v>2145</v>
      </c>
      <c r="C65" s="421" t="s">
        <v>4404</v>
      </c>
      <c r="D65" s="278"/>
      <c r="E65" s="422"/>
      <c r="F65" s="421" t="s">
        <v>738</v>
      </c>
      <c r="G65" s="1595">
        <v>150</v>
      </c>
      <c r="H65" s="1524">
        <v>20</v>
      </c>
      <c r="I65" s="397">
        <f>ROUND(H65*G65/G65,2)</f>
        <v>20</v>
      </c>
      <c r="J65" s="401" t="s">
        <v>39</v>
      </c>
      <c r="K65" s="241">
        <v>18.45</v>
      </c>
      <c r="L65" s="1037">
        <f>IF(OR(ISBLANK(K65),K65=0,H65=0,ISBLANK(H65)),,ROUND(K65+$L$5,2))</f>
        <v>18.45</v>
      </c>
      <c r="M65" s="538">
        <f>ROUND(I65*L65,2)</f>
        <v>369</v>
      </c>
      <c r="N65" s="3778">
        <f>ROUND(L65/G65,4)</f>
        <v>0.123</v>
      </c>
    </row>
    <row r="66" spans="1:14" ht="15" customHeight="1">
      <c r="A66" s="2674"/>
      <c r="B66" s="1925" t="s">
        <v>2144</v>
      </c>
      <c r="C66" s="2907" t="s">
        <v>2647</v>
      </c>
      <c r="D66" s="2908" t="s">
        <v>2919</v>
      </c>
      <c r="E66" s="1765"/>
      <c r="F66" s="274"/>
      <c r="G66" s="1090"/>
      <c r="H66" s="940"/>
      <c r="I66" s="274"/>
      <c r="J66" s="217"/>
      <c r="K66" s="1404"/>
      <c r="L66" s="1405"/>
      <c r="M66" s="464"/>
      <c r="N66" s="3898"/>
    </row>
    <row r="67" spans="1:14" ht="15" customHeight="1" thickBot="1">
      <c r="A67" s="936"/>
      <c r="B67" s="218" t="s">
        <v>1507</v>
      </c>
      <c r="C67" s="536"/>
      <c r="D67" s="536"/>
      <c r="E67" s="1054"/>
      <c r="F67" s="536"/>
      <c r="G67" s="1094"/>
      <c r="H67" s="728"/>
      <c r="I67" s="536"/>
      <c r="J67" s="901"/>
      <c r="K67" s="1409"/>
      <c r="L67" s="1410"/>
      <c r="M67" s="738"/>
      <c r="N67" s="3899"/>
    </row>
    <row r="68" spans="1:14" ht="15" customHeight="1" thickBot="1">
      <c r="A68" s="2674">
        <v>30015</v>
      </c>
      <c r="B68" s="1938" t="s">
        <v>2146</v>
      </c>
      <c r="C68" s="421" t="s">
        <v>4404</v>
      </c>
      <c r="D68" s="273"/>
      <c r="E68" s="422"/>
      <c r="F68" s="421" t="s">
        <v>370</v>
      </c>
      <c r="G68" s="1595">
        <v>210</v>
      </c>
      <c r="H68" s="1524">
        <v>50</v>
      </c>
      <c r="I68" s="397">
        <f>ROUND(H68*G68/G68,2)</f>
        <v>50</v>
      </c>
      <c r="J68" s="401" t="s">
        <v>39</v>
      </c>
      <c r="K68" s="241">
        <v>44.1</v>
      </c>
      <c r="L68" s="1037">
        <f>IF(OR(ISBLANK(K68),K68=0,H68=0,ISBLANK(H68)),,ROUND(K68+$L$5,2))</f>
        <v>44.1</v>
      </c>
      <c r="M68" s="538">
        <f>ROUND(I68*L68,2)</f>
        <v>2205</v>
      </c>
      <c r="N68" s="3778">
        <f>ROUND(L68/G68,4)</f>
        <v>0.21</v>
      </c>
    </row>
    <row r="69" spans="1:14" ht="15" customHeight="1">
      <c r="A69" s="2158"/>
      <c r="B69" s="1925" t="s">
        <v>2144</v>
      </c>
      <c r="C69" s="2907" t="s">
        <v>2647</v>
      </c>
      <c r="D69" s="2908" t="s">
        <v>2918</v>
      </c>
      <c r="E69" s="1765"/>
      <c r="F69" s="274"/>
      <c r="G69" s="1090"/>
      <c r="H69" s="940"/>
      <c r="I69" s="274"/>
      <c r="J69" s="217"/>
      <c r="K69" s="1404"/>
      <c r="L69" s="1405"/>
      <c r="M69" s="464"/>
      <c r="N69" s="3898"/>
    </row>
    <row r="70" spans="1:14" ht="15" customHeight="1" thickBot="1">
      <c r="A70" s="1746"/>
      <c r="B70" s="218" t="s">
        <v>1507</v>
      </c>
      <c r="C70" s="536" t="s">
        <v>65</v>
      </c>
      <c r="D70" s="536"/>
      <c r="E70" s="1766"/>
      <c r="F70" s="536"/>
      <c r="G70" s="1094"/>
      <c r="H70" s="728"/>
      <c r="I70" s="536"/>
      <c r="J70" s="901"/>
      <c r="K70" s="1409"/>
      <c r="L70" s="1410"/>
      <c r="M70" s="738"/>
      <c r="N70" s="3899"/>
    </row>
    <row r="71" spans="1:14" ht="15" customHeight="1" thickBot="1">
      <c r="A71" s="2159">
        <v>30016</v>
      </c>
      <c r="B71" s="1938" t="s">
        <v>3617</v>
      </c>
      <c r="C71" s="421" t="s">
        <v>4404</v>
      </c>
      <c r="D71" s="2638"/>
      <c r="E71" s="2920"/>
      <c r="F71" s="421" t="s">
        <v>738</v>
      </c>
      <c r="G71" s="1595">
        <v>150</v>
      </c>
      <c r="H71" s="1524">
        <v>50</v>
      </c>
      <c r="I71" s="397">
        <f>ROUND(H71*G71/G71,2)</f>
        <v>50</v>
      </c>
      <c r="J71" s="401" t="s">
        <v>39</v>
      </c>
      <c r="K71" s="241">
        <v>26.79</v>
      </c>
      <c r="L71" s="1037">
        <f>IF(OR(ISBLANK(K71),K71=0,H71=0,ISBLANK(H71)),,ROUND(K71+$L$5,2))</f>
        <v>26.79</v>
      </c>
      <c r="M71" s="538">
        <f>ROUND(I71*L71,2)</f>
        <v>1339.5</v>
      </c>
      <c r="N71" s="3778">
        <f>ROUND(L71/G71,4)</f>
        <v>0.17860000000000001</v>
      </c>
    </row>
    <row r="72" spans="1:14" ht="15" customHeight="1">
      <c r="A72" s="2674"/>
      <c r="B72" s="1925" t="s">
        <v>2144</v>
      </c>
      <c r="C72" s="2907" t="s">
        <v>2920</v>
      </c>
      <c r="D72" s="2908" t="s">
        <v>2921</v>
      </c>
      <c r="E72" s="1765"/>
      <c r="F72" s="274"/>
      <c r="G72" s="1090"/>
      <c r="H72" s="940"/>
      <c r="I72" s="274"/>
      <c r="J72" s="217"/>
      <c r="K72" s="1404"/>
      <c r="L72" s="1405"/>
      <c r="M72" s="464"/>
      <c r="N72" s="3898"/>
    </row>
    <row r="73" spans="1:14" ht="15" customHeight="1">
      <c r="A73" s="3025"/>
      <c r="B73" s="1926"/>
      <c r="C73" s="2911" t="s">
        <v>2596</v>
      </c>
      <c r="D73" s="2912" t="s">
        <v>2922</v>
      </c>
      <c r="E73" s="1765"/>
      <c r="F73" s="274"/>
      <c r="G73" s="1090"/>
      <c r="H73" s="940"/>
      <c r="I73" s="274"/>
      <c r="J73" s="217"/>
      <c r="K73" s="1404"/>
      <c r="L73" s="1405"/>
      <c r="M73" s="464"/>
      <c r="N73" s="3898"/>
    </row>
    <row r="74" spans="1:14" ht="15" customHeight="1" thickBot="1">
      <c r="A74" s="936"/>
      <c r="B74" s="218" t="s">
        <v>1507</v>
      </c>
      <c r="C74" s="2909"/>
      <c r="D74" s="2910"/>
      <c r="E74" s="4027"/>
      <c r="F74" s="536"/>
      <c r="G74" s="1094"/>
      <c r="H74" s="728"/>
      <c r="I74" s="536"/>
      <c r="J74" s="901"/>
      <c r="K74" s="1409"/>
      <c r="L74" s="1410"/>
      <c r="M74" s="738"/>
      <c r="N74" s="3899"/>
    </row>
    <row r="75" spans="1:14" ht="15" customHeight="1" thickBot="1">
      <c r="A75" s="4394">
        <v>30017</v>
      </c>
      <c r="B75" s="1938" t="s">
        <v>3640</v>
      </c>
      <c r="C75" s="421" t="s">
        <v>4405</v>
      </c>
      <c r="D75" s="885" t="s">
        <v>3305</v>
      </c>
      <c r="E75" s="1765"/>
      <c r="F75" s="421" t="s">
        <v>370</v>
      </c>
      <c r="G75" s="1595">
        <v>210</v>
      </c>
      <c r="H75" s="1524">
        <v>50</v>
      </c>
      <c r="I75" s="397">
        <f>ROUND(H75*G75/G75,2)</f>
        <v>50</v>
      </c>
      <c r="J75" s="401" t="s">
        <v>39</v>
      </c>
      <c r="K75" s="241">
        <v>44.1</v>
      </c>
      <c r="L75" s="1037">
        <f>IF(OR(ISBLANK(K75),K75=0,H75=0,ISBLANK(H75)),,ROUND(K75+$L$5,2))</f>
        <v>44.1</v>
      </c>
      <c r="M75" s="538">
        <f>ROUND(I75*L75,2)</f>
        <v>2205</v>
      </c>
      <c r="N75" s="3778">
        <f>ROUND(L75/G75,4)</f>
        <v>0.21</v>
      </c>
    </row>
    <row r="76" spans="1:14" ht="15" customHeight="1">
      <c r="A76" s="3025"/>
      <c r="B76" s="1925" t="s">
        <v>2147</v>
      </c>
      <c r="C76" s="274" t="s">
        <v>65</v>
      </c>
      <c r="D76" s="885"/>
      <c r="E76" s="1906"/>
      <c r="F76" s="274"/>
      <c r="G76" s="1090"/>
      <c r="H76" s="940"/>
      <c r="I76" s="274"/>
      <c r="J76" s="217"/>
      <c r="K76" s="1404"/>
      <c r="L76" s="1405"/>
      <c r="M76" s="464"/>
      <c r="N76" s="3898"/>
    </row>
    <row r="77" spans="1:14" ht="15" customHeight="1" thickBot="1">
      <c r="A77" s="1746"/>
      <c r="B77" s="218" t="s">
        <v>2148</v>
      </c>
      <c r="C77" s="536"/>
      <c r="D77" s="361"/>
      <c r="E77" s="1054"/>
      <c r="F77" s="536"/>
      <c r="G77" s="1094"/>
      <c r="H77" s="940"/>
      <c r="I77" s="536"/>
      <c r="J77" s="901"/>
      <c r="K77" s="1409"/>
      <c r="L77" s="1410"/>
      <c r="M77" s="738"/>
      <c r="N77" s="3899"/>
    </row>
    <row r="78" spans="1:14" ht="15" customHeight="1" thickBot="1">
      <c r="A78" s="1490">
        <v>30018</v>
      </c>
      <c r="B78" s="478" t="s">
        <v>4271</v>
      </c>
      <c r="C78" s="4916" t="s">
        <v>3267</v>
      </c>
      <c r="D78" s="5725">
        <v>8435710084</v>
      </c>
      <c r="E78" s="1927"/>
      <c r="F78" s="527" t="s">
        <v>4270</v>
      </c>
      <c r="G78" s="1548">
        <v>48</v>
      </c>
      <c r="H78" s="1011">
        <v>50</v>
      </c>
      <c r="I78" s="262">
        <f>ROUND(H78*G78/G78,2)</f>
        <v>50</v>
      </c>
      <c r="J78" s="1213" t="s">
        <v>39</v>
      </c>
      <c r="K78" s="368">
        <v>26.41</v>
      </c>
      <c r="L78" s="1299">
        <f>IF(OR(ISBLANK(K78),K78=0,H78=0,ISBLANK(H78)),,ROUND(K78+$L$5,2))</f>
        <v>26.41</v>
      </c>
      <c r="M78" s="515">
        <f>ROUND(I78*L78,2)</f>
        <v>1320.5</v>
      </c>
      <c r="N78" s="3805">
        <f>ROUND(L78/G78,4)</f>
        <v>0.55020000000000002</v>
      </c>
    </row>
    <row r="79" spans="1:14" ht="15" customHeight="1">
      <c r="A79" s="2158"/>
      <c r="B79" s="1349" t="s">
        <v>4272</v>
      </c>
      <c r="C79" s="5571"/>
      <c r="D79" s="5572"/>
      <c r="E79" s="1765"/>
      <c r="F79" s="274"/>
      <c r="G79" s="1090"/>
      <c r="H79" s="1848"/>
      <c r="I79" s="274"/>
      <c r="J79" s="217"/>
      <c r="K79" s="1404"/>
      <c r="L79" s="1405"/>
      <c r="M79" s="464"/>
      <c r="N79" s="3898"/>
    </row>
    <row r="80" spans="1:14" ht="15" customHeight="1">
      <c r="A80" s="2215"/>
      <c r="B80" s="1349" t="s">
        <v>4273</v>
      </c>
      <c r="C80" s="5571"/>
      <c r="D80" s="5573"/>
      <c r="E80" s="1765"/>
      <c r="F80" s="274"/>
      <c r="G80" s="1090"/>
      <c r="H80" s="940"/>
      <c r="I80" s="274"/>
      <c r="J80" s="217"/>
      <c r="K80" s="1404"/>
      <c r="L80" s="1405"/>
      <c r="M80" s="464"/>
      <c r="N80" s="3898"/>
    </row>
    <row r="81" spans="1:14" ht="15" customHeight="1">
      <c r="A81" s="2215"/>
      <c r="B81" s="3390" t="s">
        <v>1056</v>
      </c>
      <c r="C81" s="2914"/>
      <c r="D81" s="2908"/>
      <c r="E81" s="4027"/>
      <c r="F81" s="274"/>
      <c r="G81" s="1090"/>
      <c r="H81" s="1848"/>
      <c r="I81" s="274"/>
      <c r="J81" s="217"/>
      <c r="K81" s="1404"/>
      <c r="L81" s="1405"/>
      <c r="M81" s="464"/>
      <c r="N81" s="3898"/>
    </row>
    <row r="82" spans="1:14" ht="15" customHeight="1" thickBot="1">
      <c r="A82" s="2215"/>
      <c r="B82" s="388"/>
      <c r="C82" s="2909"/>
      <c r="D82" s="2910"/>
      <c r="E82" s="2998"/>
      <c r="F82" s="536"/>
      <c r="G82" s="1094"/>
      <c r="H82" s="1523"/>
      <c r="I82" s="536"/>
      <c r="J82" s="901"/>
      <c r="K82" s="1409"/>
      <c r="L82" s="1410"/>
      <c r="M82" s="738"/>
      <c r="N82" s="3899"/>
    </row>
    <row r="83" spans="1:14" ht="15" customHeight="1" thickBot="1">
      <c r="A83" s="2238">
        <v>30019</v>
      </c>
      <c r="B83" s="481" t="s">
        <v>3573</v>
      </c>
      <c r="C83" s="420" t="s">
        <v>3616</v>
      </c>
      <c r="D83" s="814"/>
      <c r="E83" s="1554"/>
      <c r="F83" s="420" t="s">
        <v>3400</v>
      </c>
      <c r="G83" s="1398">
        <v>90</v>
      </c>
      <c r="H83" s="1011">
        <v>50</v>
      </c>
      <c r="I83" s="397">
        <f>ROUND(H83*G83/G83,2)</f>
        <v>50</v>
      </c>
      <c r="J83" s="217" t="s">
        <v>39</v>
      </c>
      <c r="K83" s="368" t="s">
        <v>4381</v>
      </c>
      <c r="L83" s="1037" t="e">
        <f>IF(OR(ISBLANK(K83),K83=0,H83=0,ISBLANK(H83)),,ROUND(K83+$L$5,2))</f>
        <v>#VALUE!</v>
      </c>
      <c r="M83" s="538" t="e">
        <f>ROUND(I83*L83,2)</f>
        <v>#VALUE!</v>
      </c>
      <c r="N83" s="3778" t="e">
        <f>ROUND(L83/G83,4)</f>
        <v>#VALUE!</v>
      </c>
    </row>
    <row r="84" spans="1:14" ht="15" customHeight="1">
      <c r="A84" s="4907"/>
      <c r="B84" s="959" t="s">
        <v>3574</v>
      </c>
      <c r="C84" s="2913" t="s">
        <v>3575</v>
      </c>
      <c r="D84" s="2908">
        <v>207000312</v>
      </c>
      <c r="E84" s="1888"/>
      <c r="F84" s="274"/>
      <c r="G84" s="274"/>
      <c r="H84" s="940"/>
      <c r="I84" s="421"/>
      <c r="J84" s="401"/>
      <c r="K84" s="1399"/>
      <c r="L84" s="1400"/>
      <c r="M84" s="1401"/>
      <c r="N84" s="3915"/>
    </row>
    <row r="85" spans="1:14" ht="15" customHeight="1" thickBot="1">
      <c r="A85" s="2161"/>
      <c r="B85" s="388" t="s">
        <v>3576</v>
      </c>
      <c r="C85" s="2909"/>
      <c r="D85" s="2910"/>
      <c r="E85" s="2998"/>
      <c r="F85" s="536"/>
      <c r="G85" s="1094"/>
      <c r="H85" s="728"/>
      <c r="I85" s="536"/>
      <c r="J85" s="901"/>
      <c r="K85" s="1409"/>
      <c r="L85" s="1410"/>
      <c r="M85" s="738"/>
      <c r="N85" s="3899"/>
    </row>
    <row r="86" spans="1:14" ht="15" customHeight="1" thickBot="1">
      <c r="A86" s="2674">
        <v>30020</v>
      </c>
      <c r="B86" s="1434" t="s">
        <v>2149</v>
      </c>
      <c r="C86" s="278" t="s">
        <v>2152</v>
      </c>
      <c r="D86" s="814"/>
      <c r="E86" s="1498"/>
      <c r="F86" s="278" t="s">
        <v>3445</v>
      </c>
      <c r="G86" s="1217">
        <v>24</v>
      </c>
      <c r="H86" s="1011"/>
      <c r="I86" s="270">
        <f>ROUND(H86*G86/G86,2)</f>
        <v>0</v>
      </c>
      <c r="J86" s="438" t="s">
        <v>39</v>
      </c>
      <c r="K86" s="279" t="s">
        <v>4381</v>
      </c>
      <c r="L86" s="272">
        <f>IF(OR(ISBLANK(K86),K86=0,H86=0,ISBLANK(H86)),,ROUND(K86+$L$5,2))</f>
        <v>0</v>
      </c>
      <c r="M86" s="253">
        <f>ROUND(I86*L86,2)</f>
        <v>0</v>
      </c>
      <c r="N86" s="3778">
        <f>ROUND(L86/G86,4)</f>
        <v>0</v>
      </c>
    </row>
    <row r="87" spans="1:14" ht="15" customHeight="1">
      <c r="A87" s="2218"/>
      <c r="B87" s="217" t="s">
        <v>2150</v>
      </c>
      <c r="C87" s="2915" t="s">
        <v>2471</v>
      </c>
      <c r="D87" s="2908">
        <v>61004</v>
      </c>
      <c r="E87" s="1765"/>
      <c r="F87" s="274"/>
      <c r="G87" s="1090"/>
      <c r="H87" s="940"/>
      <c r="I87" s="274"/>
      <c r="J87" s="217"/>
      <c r="K87" s="1404"/>
      <c r="L87" s="1405"/>
      <c r="M87" s="464"/>
      <c r="N87" s="3898"/>
    </row>
    <row r="88" spans="1:14" ht="15" customHeight="1">
      <c r="A88" s="2158"/>
      <c r="B88" s="217" t="s">
        <v>2151</v>
      </c>
      <c r="C88" s="2916"/>
      <c r="D88" s="2890"/>
      <c r="E88" s="1765"/>
      <c r="F88" s="274"/>
      <c r="G88" s="1090"/>
      <c r="H88" s="940"/>
      <c r="I88" s="274"/>
      <c r="J88" s="217"/>
      <c r="K88" s="1404"/>
      <c r="L88" s="1405"/>
      <c r="M88" s="464"/>
      <c r="N88" s="3898"/>
    </row>
    <row r="89" spans="1:14" ht="15" customHeight="1" thickBot="1">
      <c r="A89" s="1746"/>
      <c r="B89" s="218" t="s">
        <v>65</v>
      </c>
      <c r="C89" s="536" t="s">
        <v>65</v>
      </c>
      <c r="D89" s="17"/>
      <c r="E89" s="1766"/>
      <c r="F89" s="536"/>
      <c r="G89" s="1094"/>
      <c r="H89" s="940"/>
      <c r="I89" s="536"/>
      <c r="J89" s="901"/>
      <c r="K89" s="1409"/>
      <c r="L89" s="1410"/>
      <c r="M89" s="738"/>
      <c r="N89" s="3899"/>
    </row>
    <row r="90" spans="1:14" ht="15" customHeight="1" thickBot="1">
      <c r="A90" s="2159">
        <v>30021</v>
      </c>
      <c r="B90" s="478" t="s">
        <v>2154</v>
      </c>
      <c r="C90" s="420" t="s">
        <v>4404</v>
      </c>
      <c r="D90" s="2924"/>
      <c r="E90" s="422"/>
      <c r="F90" s="274" t="s">
        <v>740</v>
      </c>
      <c r="G90" s="1090">
        <v>80</v>
      </c>
      <c r="H90" s="1011">
        <v>200</v>
      </c>
      <c r="I90" s="397">
        <f>ROUND(H90*G90/G90,2)</f>
        <v>200</v>
      </c>
      <c r="J90" s="217" t="s">
        <v>39</v>
      </c>
      <c r="K90" s="241">
        <v>30.4</v>
      </c>
      <c r="L90" s="1037">
        <f>IF(OR(ISBLANK(K90),K90=0,H90=0,ISBLANK(H90)),,ROUND(K90+$L$5,2))</f>
        <v>30.4</v>
      </c>
      <c r="M90" s="538">
        <f>ROUND(I90*L90,2)</f>
        <v>6080</v>
      </c>
      <c r="N90" s="3778">
        <f>ROUND(L90/G90,4)</f>
        <v>0.38</v>
      </c>
    </row>
    <row r="91" spans="1:14" ht="15" customHeight="1">
      <c r="A91" s="2215"/>
      <c r="B91" s="217" t="s">
        <v>2153</v>
      </c>
      <c r="C91" s="2917" t="s">
        <v>4408</v>
      </c>
      <c r="D91" s="2772" t="s">
        <v>2923</v>
      </c>
      <c r="E91" s="1765"/>
      <c r="F91" s="274"/>
      <c r="G91" s="1090"/>
      <c r="H91" s="940"/>
      <c r="I91" s="397"/>
      <c r="J91" s="217"/>
      <c r="K91" s="1404"/>
      <c r="L91" s="1037"/>
      <c r="M91" s="538"/>
      <c r="N91" s="3778"/>
    </row>
    <row r="92" spans="1:14" ht="15" customHeight="1">
      <c r="A92" s="5487"/>
      <c r="B92" s="5550" t="s">
        <v>741</v>
      </c>
      <c r="C92" s="5551" t="s">
        <v>4406</v>
      </c>
      <c r="D92" s="5552" t="s">
        <v>2924</v>
      </c>
      <c r="E92" s="5118"/>
      <c r="F92" s="4910"/>
      <c r="G92" s="5055"/>
      <c r="H92" s="940"/>
      <c r="I92" s="1092"/>
      <c r="J92" s="4909"/>
      <c r="K92" s="5549"/>
      <c r="L92" s="1590"/>
      <c r="M92" s="782"/>
      <c r="N92" s="3798"/>
    </row>
    <row r="93" spans="1:14" ht="15" customHeight="1" thickBot="1">
      <c r="A93" s="936"/>
      <c r="B93" s="218"/>
      <c r="C93" s="2918" t="s">
        <v>4407</v>
      </c>
      <c r="D93" s="2919" t="s">
        <v>4035</v>
      </c>
      <c r="E93" s="1879"/>
      <c r="F93" s="536"/>
      <c r="G93" s="1094"/>
      <c r="H93" s="728"/>
      <c r="I93" s="536"/>
      <c r="J93" s="901"/>
      <c r="K93" s="1409"/>
      <c r="L93" s="1410"/>
      <c r="M93" s="738"/>
      <c r="N93" s="3899"/>
    </row>
    <row r="94" spans="1:14" ht="15" customHeight="1" thickBot="1">
      <c r="A94" s="2674">
        <v>30022</v>
      </c>
      <c r="B94" s="478" t="s">
        <v>4144</v>
      </c>
      <c r="C94" s="420" t="s">
        <v>4404</v>
      </c>
      <c r="D94" s="2924"/>
      <c r="E94" s="2920"/>
      <c r="F94" s="274" t="s">
        <v>1539</v>
      </c>
      <c r="G94" s="1090">
        <v>600</v>
      </c>
      <c r="H94" s="1011">
        <v>50</v>
      </c>
      <c r="I94" s="274">
        <f>ROUND(H94*G94/G94,2)</f>
        <v>50</v>
      </c>
      <c r="J94" s="217" t="s">
        <v>39</v>
      </c>
      <c r="K94" s="241">
        <v>84.5</v>
      </c>
      <c r="L94" s="1037">
        <f>IF(OR(ISBLANK(K94),K94=0,H94=0,ISBLANK(H94)),,ROUND(K94+$L$5,2))</f>
        <v>84.5</v>
      </c>
      <c r="M94" s="538">
        <f>ROUND(I94*L94,2)</f>
        <v>4225</v>
      </c>
      <c r="N94" s="3778">
        <f>ROUND(L94/G94,4)</f>
        <v>0.14080000000000001</v>
      </c>
    </row>
    <row r="95" spans="1:14" ht="15" customHeight="1">
      <c r="A95" s="2674"/>
      <c r="B95" s="217" t="s">
        <v>2155</v>
      </c>
      <c r="C95" s="2917" t="s">
        <v>2920</v>
      </c>
      <c r="D95" s="2772">
        <v>3800014540</v>
      </c>
      <c r="E95" s="1765"/>
      <c r="F95" s="274"/>
      <c r="G95" s="1090"/>
      <c r="H95" s="1848"/>
      <c r="I95" s="274"/>
      <c r="J95" s="217"/>
      <c r="K95" s="1404"/>
      <c r="L95" s="1405"/>
      <c r="M95" s="464"/>
      <c r="N95" s="3898"/>
    </row>
    <row r="96" spans="1:14" ht="15" customHeight="1" thickBot="1">
      <c r="A96" s="1746"/>
      <c r="B96" s="218" t="s">
        <v>742</v>
      </c>
      <c r="C96" s="2917"/>
      <c r="D96" s="2921"/>
      <c r="E96" s="2998"/>
      <c r="F96" s="536"/>
      <c r="G96" s="1094"/>
      <c r="H96" s="1523"/>
      <c r="I96" s="536"/>
      <c r="J96" s="901"/>
      <c r="K96" s="1409"/>
      <c r="L96" s="1410"/>
      <c r="M96" s="738"/>
      <c r="N96" s="3899"/>
    </row>
    <row r="97" spans="1:14" ht="15" customHeight="1" thickBot="1">
      <c r="A97" s="2674">
        <v>30023</v>
      </c>
      <c r="B97" s="478" t="s">
        <v>2157</v>
      </c>
      <c r="C97" s="4914" t="s">
        <v>1523</v>
      </c>
      <c r="D97" s="5574"/>
      <c r="E97" s="1554"/>
      <c r="F97" s="420" t="s">
        <v>2158</v>
      </c>
      <c r="G97" s="1398">
        <v>80</v>
      </c>
      <c r="H97" s="1011">
        <v>150</v>
      </c>
      <c r="I97" s="262">
        <f>ROUND(H97*G97/G97,2)</f>
        <v>150</v>
      </c>
      <c r="J97" s="1213" t="s">
        <v>39</v>
      </c>
      <c r="K97" s="368"/>
      <c r="L97" s="1299">
        <f>IF(OR(ISBLANK(K97),K97=0,H97=0,ISBLANK(H97)),,ROUND(K97+$L$5,2))</f>
        <v>0</v>
      </c>
      <c r="M97" s="515">
        <f>ROUND(I97*L97,2)</f>
        <v>0</v>
      </c>
      <c r="N97" s="3805">
        <f>ROUND(L97/G97,4)</f>
        <v>0</v>
      </c>
    </row>
    <row r="98" spans="1:14" ht="15" customHeight="1">
      <c r="A98" s="2674"/>
      <c r="B98" s="217" t="s">
        <v>2156</v>
      </c>
      <c r="C98" s="5575" t="s">
        <v>4044</v>
      </c>
      <c r="D98" s="5576">
        <v>18200</v>
      </c>
      <c r="E98" s="1765"/>
      <c r="F98" s="274"/>
      <c r="G98" s="1090"/>
      <c r="H98" s="940"/>
      <c r="I98" s="274"/>
      <c r="J98" s="217"/>
      <c r="K98" s="1404"/>
      <c r="L98" s="1405"/>
      <c r="M98" s="464"/>
      <c r="N98" s="3898"/>
    </row>
    <row r="99" spans="1:14" ht="15" customHeight="1">
      <c r="A99" s="2215"/>
      <c r="B99" s="1540"/>
      <c r="C99" s="5577" t="s">
        <v>2925</v>
      </c>
      <c r="D99" s="5578">
        <v>18350</v>
      </c>
      <c r="E99" s="1765"/>
      <c r="F99" s="274"/>
      <c r="G99" s="1090"/>
      <c r="H99" s="940"/>
      <c r="I99" s="274"/>
      <c r="J99" s="217"/>
      <c r="K99" s="1404"/>
      <c r="L99" s="1405"/>
      <c r="M99" s="464"/>
      <c r="N99" s="3898"/>
    </row>
    <row r="100" spans="1:14" ht="15" customHeight="1" thickBot="1">
      <c r="A100" s="936"/>
      <c r="B100" s="1540"/>
      <c r="C100" s="2918"/>
      <c r="D100" s="2922"/>
      <c r="E100" s="1765"/>
      <c r="F100" s="274"/>
      <c r="G100" s="1090"/>
      <c r="H100" s="728"/>
      <c r="I100" s="536"/>
      <c r="J100" s="901"/>
      <c r="K100" s="1409"/>
      <c r="L100" s="1410"/>
      <c r="M100" s="738"/>
      <c r="N100" s="3899"/>
    </row>
    <row r="101" spans="1:14" ht="15" customHeight="1" thickBot="1">
      <c r="A101" s="2674">
        <v>30024</v>
      </c>
      <c r="B101" s="478" t="s">
        <v>744</v>
      </c>
      <c r="C101" s="420" t="s">
        <v>4389</v>
      </c>
      <c r="D101" s="2924"/>
      <c r="E101" s="1554"/>
      <c r="F101" s="420"/>
      <c r="G101" s="1398"/>
      <c r="H101" s="1011">
        <v>100</v>
      </c>
      <c r="I101" s="262"/>
      <c r="J101" s="1213"/>
      <c r="K101" s="1412"/>
      <c r="L101" s="1299"/>
      <c r="M101" s="515"/>
      <c r="N101" s="3805"/>
    </row>
    <row r="102" spans="1:14" ht="15" customHeight="1">
      <c r="A102" s="2215"/>
      <c r="B102" s="1349" t="s">
        <v>745</v>
      </c>
      <c r="C102" s="274" t="s">
        <v>3410</v>
      </c>
      <c r="D102" s="4905">
        <v>10015665624079</v>
      </c>
      <c r="E102" s="1765"/>
      <c r="F102" s="274" t="s">
        <v>4390</v>
      </c>
      <c r="G102" s="1090">
        <v>72</v>
      </c>
      <c r="H102" s="1931"/>
      <c r="I102" s="274">
        <f>ROUND(H101*G102/G102,2)</f>
        <v>100</v>
      </c>
      <c r="J102" s="217" t="s">
        <v>39</v>
      </c>
      <c r="K102" s="2068">
        <v>34.25</v>
      </c>
      <c r="L102" s="532">
        <f>IF(OR(ISBLANK(K102),K102=0,H101=0,ISBLANK(H101)),,ROUND(K102+$L$5,2))</f>
        <v>34.25</v>
      </c>
      <c r="M102" s="335">
        <f>ROUND(I102*L102,2)</f>
        <v>3425</v>
      </c>
      <c r="N102" s="3893">
        <f>ROUND(L102/G102,4)</f>
        <v>0.47570000000000001</v>
      </c>
    </row>
    <row r="103" spans="1:14" ht="15" customHeight="1">
      <c r="A103" s="2215"/>
      <c r="B103" s="1349" t="s">
        <v>746</v>
      </c>
      <c r="C103" s="274"/>
      <c r="D103" s="2924"/>
      <c r="E103" s="500"/>
      <c r="F103" s="274"/>
      <c r="G103" s="1090"/>
      <c r="H103" s="1931"/>
      <c r="I103" s="274"/>
      <c r="J103" s="217"/>
      <c r="K103" s="1064"/>
      <c r="L103" s="532"/>
      <c r="M103" s="335"/>
      <c r="N103" s="3893"/>
    </row>
    <row r="104" spans="1:14" ht="15" customHeight="1" thickBot="1">
      <c r="A104" s="2215"/>
      <c r="B104" s="218" t="s">
        <v>747</v>
      </c>
      <c r="C104" s="536"/>
      <c r="D104" s="17"/>
      <c r="E104" s="1054"/>
      <c r="F104" s="536"/>
      <c r="G104" s="1094"/>
      <c r="H104" s="1932"/>
      <c r="I104" s="536"/>
      <c r="J104" s="901"/>
      <c r="K104" s="1140"/>
      <c r="L104" s="1122"/>
      <c r="M104" s="364"/>
      <c r="N104" s="3799"/>
    </row>
    <row r="105" spans="1:14" ht="15" customHeight="1" thickBot="1">
      <c r="A105" s="2226">
        <v>30025</v>
      </c>
      <c r="B105" s="1459" t="s">
        <v>2159</v>
      </c>
      <c r="C105" s="420" t="s">
        <v>2926</v>
      </c>
      <c r="D105" s="2924">
        <v>1231780</v>
      </c>
      <c r="E105" s="1765"/>
      <c r="F105" s="420" t="s">
        <v>2162</v>
      </c>
      <c r="G105" s="1398">
        <v>150</v>
      </c>
      <c r="H105" s="1011"/>
      <c r="I105" s="262">
        <f>ROUND(H105*G105/G105,2)</f>
        <v>0</v>
      </c>
      <c r="J105" s="1213" t="s">
        <v>39</v>
      </c>
      <c r="K105" s="368">
        <v>36.79</v>
      </c>
      <c r="L105" s="1299">
        <f>IF(OR(ISBLANK(K105),K105=0,H105=0,ISBLANK(H105)),,ROUND(K105+$L$5,2))</f>
        <v>0</v>
      </c>
      <c r="M105" s="515">
        <f>ROUND(I105*L105,2)</f>
        <v>0</v>
      </c>
      <c r="N105" s="3805">
        <f>ROUND(L105/G105,4)</f>
        <v>0</v>
      </c>
    </row>
    <row r="106" spans="1:14" ht="15" customHeight="1">
      <c r="A106" s="2158"/>
      <c r="B106" s="1349" t="s">
        <v>2160</v>
      </c>
      <c r="C106" s="274" t="s">
        <v>65</v>
      </c>
      <c r="D106" s="2924"/>
      <c r="E106" s="1906"/>
      <c r="F106" s="274"/>
      <c r="G106" s="1090"/>
      <c r="H106" s="1931"/>
      <c r="I106" s="274"/>
      <c r="J106" s="217"/>
      <c r="K106" s="1064"/>
      <c r="L106" s="532"/>
      <c r="M106" s="335"/>
      <c r="N106" s="3893"/>
    </row>
    <row r="107" spans="1:14" ht="15" customHeight="1">
      <c r="A107" s="3025"/>
      <c r="B107" s="1349" t="s">
        <v>2161</v>
      </c>
      <c r="C107" s="274"/>
      <c r="D107" s="2924"/>
      <c r="E107" s="1906"/>
      <c r="F107" s="274"/>
      <c r="G107" s="1090"/>
      <c r="H107" s="1931"/>
      <c r="I107" s="274"/>
      <c r="J107" s="217"/>
      <c r="K107" s="1064"/>
      <c r="L107" s="532"/>
      <c r="M107" s="335"/>
      <c r="N107" s="3893"/>
    </row>
    <row r="108" spans="1:14" ht="15" customHeight="1" thickBot="1">
      <c r="A108" s="2215"/>
      <c r="B108" s="218" t="s">
        <v>1056</v>
      </c>
      <c r="C108" s="536"/>
      <c r="D108" s="17"/>
      <c r="E108" s="1766"/>
      <c r="F108" s="536"/>
      <c r="G108" s="1094"/>
      <c r="H108" s="1932"/>
      <c r="I108" s="536"/>
      <c r="J108" s="901"/>
      <c r="K108" s="1140"/>
      <c r="L108" s="1122"/>
      <c r="M108" s="364"/>
      <c r="N108" s="3799"/>
    </row>
    <row r="109" spans="1:14" ht="15" customHeight="1" thickBot="1">
      <c r="A109" s="2226">
        <v>30026</v>
      </c>
      <c r="B109" s="481" t="s">
        <v>2163</v>
      </c>
      <c r="C109" s="421" t="s">
        <v>4404</v>
      </c>
      <c r="D109" s="2925"/>
      <c r="E109" s="5795"/>
      <c r="F109" s="421" t="s">
        <v>370</v>
      </c>
      <c r="G109" s="1595">
        <v>210</v>
      </c>
      <c r="H109" s="1011">
        <v>60</v>
      </c>
      <c r="I109" s="397">
        <f>ROUND(H109*G109/G109,2)</f>
        <v>60</v>
      </c>
      <c r="J109" s="401" t="s">
        <v>39</v>
      </c>
      <c r="K109" s="241">
        <v>44.1</v>
      </c>
      <c r="L109" s="1037">
        <f>IF(OR(ISBLANK(K109),K109=0,H109=0,ISBLANK(H109)),,ROUND(K109+$L$5,2))</f>
        <v>44.1</v>
      </c>
      <c r="M109" s="538">
        <f>ROUND(I109*L109,2)</f>
        <v>2646</v>
      </c>
      <c r="N109" s="3778">
        <f>ROUND(L109/G109,4)</f>
        <v>0.21</v>
      </c>
    </row>
    <row r="110" spans="1:14" ht="15" customHeight="1">
      <c r="A110" s="2158"/>
      <c r="B110" s="217" t="s">
        <v>2164</v>
      </c>
      <c r="C110" s="421" t="s">
        <v>4409</v>
      </c>
      <c r="D110" s="2924" t="s">
        <v>2927</v>
      </c>
      <c r="E110" s="5199"/>
      <c r="F110" s="421"/>
      <c r="G110" s="1209"/>
      <c r="H110" s="940"/>
      <c r="I110" s="421"/>
      <c r="J110" s="401"/>
      <c r="K110" s="1399"/>
      <c r="L110" s="1400"/>
      <c r="M110" s="1401"/>
      <c r="N110" s="3915"/>
    </row>
    <row r="111" spans="1:14" ht="15" customHeight="1" thickBot="1">
      <c r="A111" s="1746"/>
      <c r="B111" s="218" t="s">
        <v>65</v>
      </c>
      <c r="C111" s="425"/>
      <c r="D111" s="17"/>
      <c r="E111" s="426"/>
      <c r="F111" s="425"/>
      <c r="G111" s="1156"/>
      <c r="H111" s="728"/>
      <c r="I111" s="425"/>
      <c r="J111" s="466"/>
      <c r="K111" s="1508"/>
      <c r="L111" s="1555"/>
      <c r="M111" s="1510"/>
      <c r="N111" s="3916"/>
    </row>
    <row r="112" spans="1:14" ht="15" customHeight="1" thickBot="1">
      <c r="A112" s="2227">
        <v>30026</v>
      </c>
      <c r="B112" s="481" t="s">
        <v>3399</v>
      </c>
      <c r="C112" s="421" t="s">
        <v>3616</v>
      </c>
      <c r="D112" s="2772">
        <v>205010314</v>
      </c>
      <c r="E112" s="1929"/>
      <c r="F112" s="54" t="s">
        <v>3400</v>
      </c>
      <c r="G112" s="4705">
        <v>90</v>
      </c>
      <c r="H112" s="1011"/>
      <c r="I112" s="397">
        <f>ROUND(H112*G112/G112,2)</f>
        <v>0</v>
      </c>
      <c r="J112" s="401" t="s">
        <v>39</v>
      </c>
      <c r="K112" s="241" t="s">
        <v>4381</v>
      </c>
      <c r="L112" s="1037">
        <f>IF(OR(ISBLANK(K112),K112=0,H112=0,ISBLANK(H112)),,ROUND(K112+$L$5,2))</f>
        <v>0</v>
      </c>
      <c r="M112" s="538">
        <f>ROUND(I112*L112,2)</f>
        <v>0</v>
      </c>
      <c r="N112" s="3778">
        <f>ROUND(L112/G112,4)</f>
        <v>0</v>
      </c>
    </row>
    <row r="113" spans="1:14" ht="15" customHeight="1">
      <c r="A113" s="3521"/>
      <c r="B113" s="217" t="s">
        <v>3401</v>
      </c>
      <c r="C113" s="3399"/>
      <c r="D113" s="3521"/>
      <c r="E113" s="3399"/>
      <c r="F113" s="3399"/>
      <c r="G113" s="4169"/>
      <c r="H113" s="940"/>
      <c r="I113" s="3399"/>
      <c r="J113" s="3521"/>
      <c r="K113" s="3527"/>
      <c r="L113" s="3527"/>
      <c r="M113" s="4171"/>
      <c r="N113" s="4172"/>
    </row>
    <row r="114" spans="1:14" ht="15" customHeight="1" thickBot="1">
      <c r="A114" s="2320"/>
      <c r="B114" s="1053" t="s">
        <v>3402</v>
      </c>
      <c r="C114" s="20"/>
      <c r="D114" s="2320"/>
      <c r="E114" s="20"/>
      <c r="F114" s="20"/>
      <c r="G114" s="4220"/>
      <c r="H114" s="4706"/>
      <c r="I114" s="20"/>
      <c r="J114" s="2320"/>
      <c r="K114" s="4222"/>
      <c r="L114" s="4222"/>
      <c r="M114" s="4223"/>
      <c r="N114" s="3198"/>
    </row>
    <row r="115" spans="1:14" ht="15" customHeight="1" thickBot="1">
      <c r="A115" s="4097">
        <v>30028</v>
      </c>
      <c r="B115" s="4095" t="s">
        <v>753</v>
      </c>
      <c r="C115" s="3938" t="s">
        <v>1525</v>
      </c>
      <c r="D115" s="4166"/>
      <c r="E115" s="4091"/>
      <c r="F115" s="3938" t="s">
        <v>3277</v>
      </c>
      <c r="G115" s="3939">
        <v>48</v>
      </c>
      <c r="H115" s="1524"/>
      <c r="I115" s="3938">
        <f>ROUND(H115*G115/G115,2)</f>
        <v>0</v>
      </c>
      <c r="J115" s="3770" t="s">
        <v>39</v>
      </c>
      <c r="K115" s="4077">
        <v>54.24</v>
      </c>
      <c r="L115" s="4014">
        <f>IF(OR(ISBLANK(K115),K115=0,H115=0,ISBLANK(H115)),,ROUND(K115+$L$5,2))</f>
        <v>0</v>
      </c>
      <c r="M115" s="4009">
        <f>ROUND(I115*L115,2)</f>
        <v>0</v>
      </c>
      <c r="N115" s="3778">
        <f>ROUND(L115/G115,4)</f>
        <v>0</v>
      </c>
    </row>
    <row r="116" spans="1:14" ht="15" customHeight="1">
      <c r="A116" s="3025"/>
      <c r="B116" s="217" t="s">
        <v>754</v>
      </c>
      <c r="C116" s="2917" t="s">
        <v>2929</v>
      </c>
      <c r="D116" s="2772">
        <v>10000007721</v>
      </c>
      <c r="E116" s="1765"/>
      <c r="F116" s="1072"/>
      <c r="G116" s="1090"/>
      <c r="H116" s="940"/>
      <c r="I116" s="274"/>
      <c r="J116" s="217"/>
      <c r="K116" s="1404"/>
      <c r="L116" s="1405"/>
      <c r="M116" s="464"/>
      <c r="N116" s="3898"/>
    </row>
    <row r="117" spans="1:14" ht="15" customHeight="1">
      <c r="A117" s="2158"/>
      <c r="B117" s="217" t="s">
        <v>755</v>
      </c>
      <c r="C117" s="2917" t="s">
        <v>2930</v>
      </c>
      <c r="D117" s="2772">
        <v>10000007717</v>
      </c>
      <c r="E117" s="1765"/>
      <c r="F117" s="274"/>
      <c r="G117" s="1090"/>
      <c r="H117" s="940"/>
      <c r="I117" s="274"/>
      <c r="J117" s="217"/>
      <c r="K117" s="1404"/>
      <c r="L117" s="1405"/>
      <c r="M117" s="464"/>
      <c r="N117" s="3898"/>
    </row>
    <row r="118" spans="1:14" ht="15" customHeight="1" thickBot="1">
      <c r="A118" s="2176"/>
      <c r="B118" s="901"/>
      <c r="C118" s="2926" t="s">
        <v>4403</v>
      </c>
      <c r="D118" s="2767"/>
      <c r="E118" s="1765"/>
      <c r="F118" s="274"/>
      <c r="G118" s="1090"/>
      <c r="H118" s="940"/>
      <c r="I118" s="274"/>
      <c r="J118" s="901"/>
      <c r="K118" s="1409"/>
      <c r="L118" s="1410"/>
      <c r="M118" s="738"/>
      <c r="N118" s="3899"/>
    </row>
    <row r="119" spans="1:14" ht="15" customHeight="1" thickBot="1">
      <c r="A119" s="2674">
        <v>30029</v>
      </c>
      <c r="B119" s="3305" t="s">
        <v>2174</v>
      </c>
      <c r="C119" s="263" t="s">
        <v>3050</v>
      </c>
      <c r="D119" s="1488"/>
      <c r="E119" s="1194"/>
      <c r="F119" s="1665" t="s">
        <v>365</v>
      </c>
      <c r="G119" s="1488">
        <v>300</v>
      </c>
      <c r="H119" s="1171">
        <v>100</v>
      </c>
      <c r="I119" s="3302">
        <f>ROUND(H119*G119/G119,2)</f>
        <v>100</v>
      </c>
      <c r="J119" s="2437" t="s">
        <v>39</v>
      </c>
      <c r="K119" s="3300">
        <v>50.54</v>
      </c>
      <c r="L119" s="2824">
        <f>IF(OR(ISBLANK(K119),K119=0,H119=0,ISBLANK(H119)),,ROUND(K119+$L$5,2))</f>
        <v>50.54</v>
      </c>
      <c r="M119" s="2803">
        <f>ROUND(I119*L119,2)</f>
        <v>5054</v>
      </c>
      <c r="N119" s="4190">
        <f>ROUND(L119/G119,4)</f>
        <v>0.16850000000000001</v>
      </c>
    </row>
    <row r="120" spans="1:14" ht="15" customHeight="1">
      <c r="A120" s="3025"/>
      <c r="B120" s="271" t="s">
        <v>366</v>
      </c>
      <c r="C120" s="1197" t="s">
        <v>2654</v>
      </c>
      <c r="D120" s="219">
        <v>26830</v>
      </c>
      <c r="E120" s="3296"/>
      <c r="F120" s="3295"/>
      <c r="G120" s="202"/>
      <c r="H120" s="940"/>
      <c r="I120" s="3016"/>
      <c r="J120" s="463"/>
      <c r="K120" s="217"/>
      <c r="L120" s="334"/>
      <c r="M120" s="965"/>
      <c r="N120" s="3915"/>
    </row>
    <row r="121" spans="1:14" ht="15" customHeight="1">
      <c r="A121" s="2158"/>
      <c r="B121" s="944" t="s">
        <v>367</v>
      </c>
      <c r="C121" s="202" t="s">
        <v>2655</v>
      </c>
      <c r="D121" s="1265">
        <v>26828</v>
      </c>
      <c r="E121" s="3296"/>
      <c r="F121" s="3295"/>
      <c r="G121" s="202"/>
      <c r="H121" s="940"/>
      <c r="I121" s="3016"/>
      <c r="J121" s="463"/>
      <c r="K121" s="217"/>
      <c r="L121" s="334"/>
      <c r="M121" s="965"/>
      <c r="N121" s="3915"/>
    </row>
    <row r="122" spans="1:14" ht="15" customHeight="1">
      <c r="A122" s="3025"/>
      <c r="B122" s="944"/>
      <c r="C122" s="1208"/>
      <c r="D122" s="1194"/>
      <c r="E122" s="2636"/>
      <c r="F122" s="2861"/>
      <c r="G122" s="202"/>
      <c r="H122" s="940"/>
      <c r="I122" s="3016"/>
      <c r="J122" s="274"/>
      <c r="K122" s="217"/>
      <c r="L122" s="334"/>
      <c r="M122" s="965"/>
      <c r="N122" s="3915"/>
    </row>
    <row r="123" spans="1:14" ht="15" customHeight="1" thickBot="1">
      <c r="A123" s="936"/>
      <c r="B123" s="936" t="s">
        <v>2041</v>
      </c>
      <c r="C123" s="1746"/>
      <c r="D123" s="550"/>
      <c r="E123" s="550"/>
      <c r="F123" s="3301"/>
      <c r="G123" s="550"/>
      <c r="H123" s="1084"/>
      <c r="I123" s="1192"/>
      <c r="J123" s="341"/>
      <c r="K123" s="466"/>
      <c r="L123" s="552"/>
      <c r="M123" s="1055"/>
      <c r="N123" s="3899"/>
    </row>
    <row r="124" spans="1:14" ht="15" customHeight="1" thickBot="1">
      <c r="A124" s="2161">
        <v>30030</v>
      </c>
      <c r="B124" s="2051" t="s">
        <v>368</v>
      </c>
      <c r="C124" s="1086" t="s">
        <v>2656</v>
      </c>
      <c r="D124" s="550">
        <v>18105</v>
      </c>
      <c r="E124" s="5497"/>
      <c r="F124" s="3301" t="s">
        <v>369</v>
      </c>
      <c r="G124" s="550">
        <v>300</v>
      </c>
      <c r="H124" s="1167">
        <v>650</v>
      </c>
      <c r="I124" s="2726">
        <f>ROUND(H124*G124/G124,2)</f>
        <v>650</v>
      </c>
      <c r="J124" s="341" t="s">
        <v>39</v>
      </c>
      <c r="K124" s="2870">
        <v>57.59</v>
      </c>
      <c r="L124" s="552">
        <f>IF(OR(ISBLANK(K124),K124=0,H124=0,ISBLANK(H124)),,ROUND(K124+$L$5,2))</f>
        <v>57.59</v>
      </c>
      <c r="M124" s="1055">
        <f>ROUND(I124*L124,2)</f>
        <v>37433.5</v>
      </c>
      <c r="N124" s="5498">
        <f>ROUND(L124/G124,4)</f>
        <v>0.192</v>
      </c>
    </row>
    <row r="125" spans="1:14" ht="15" customHeight="1">
      <c r="A125" s="3025"/>
      <c r="B125" s="2213" t="s">
        <v>2041</v>
      </c>
      <c r="C125" s="2213"/>
      <c r="D125" s="1146"/>
      <c r="E125" s="1146"/>
      <c r="F125" s="5501"/>
      <c r="G125" s="1146"/>
      <c r="H125" s="940"/>
      <c r="I125" s="2319"/>
      <c r="J125" s="262"/>
      <c r="K125" s="920"/>
      <c r="L125" s="2696"/>
      <c r="M125" s="2060"/>
      <c r="N125" s="5502"/>
    </row>
    <row r="126" spans="1:14" ht="15" customHeight="1">
      <c r="A126" s="4393"/>
      <c r="B126" s="3750" t="s">
        <v>3051</v>
      </c>
      <c r="C126" s="1449"/>
      <c r="D126" s="1447"/>
      <c r="E126" s="1849"/>
      <c r="F126" s="1448"/>
      <c r="G126" s="1447"/>
      <c r="H126" s="1435"/>
      <c r="I126" s="4701"/>
      <c r="J126" s="2437"/>
      <c r="K126" s="1449"/>
      <c r="L126" s="1450"/>
      <c r="M126" s="2740"/>
      <c r="N126" s="4192"/>
    </row>
    <row r="127" spans="1:14" ht="15" customHeight="1" thickBot="1">
      <c r="A127" s="2176"/>
      <c r="B127" s="936" t="s">
        <v>2041</v>
      </c>
      <c r="C127" s="936"/>
      <c r="D127" s="361"/>
      <c r="E127" s="2325"/>
      <c r="F127" s="389"/>
      <c r="G127" s="361"/>
      <c r="H127" s="728"/>
      <c r="I127" s="1192"/>
      <c r="J127" s="341"/>
      <c r="K127" s="416"/>
      <c r="L127" s="363"/>
      <c r="M127" s="471"/>
      <c r="N127" s="3899"/>
    </row>
    <row r="128" spans="1:14" ht="15" customHeight="1" thickBot="1">
      <c r="A128" s="2674">
        <v>30031</v>
      </c>
      <c r="B128" s="478" t="s">
        <v>2173</v>
      </c>
      <c r="C128" s="263" t="s">
        <v>354</v>
      </c>
      <c r="D128" s="1488"/>
      <c r="E128" s="2285"/>
      <c r="F128" s="1665" t="s">
        <v>355</v>
      </c>
      <c r="G128" s="1488">
        <v>100</v>
      </c>
      <c r="H128" s="1171"/>
      <c r="I128" s="4198">
        <f>ROUND(H128*G128/G128,2)</f>
        <v>0</v>
      </c>
      <c r="J128" s="262" t="s">
        <v>39</v>
      </c>
      <c r="K128" s="4077" t="s">
        <v>4381</v>
      </c>
      <c r="L128" s="1412">
        <f>IF(OR(ISBLANK(K128),K128=0,H128=0,ISBLANK(H128)),,ROUND(K128+$L$5,2))</f>
        <v>0</v>
      </c>
      <c r="M128" s="1299">
        <f>ROUND(I128*L128,2)</f>
        <v>0</v>
      </c>
      <c r="N128" s="4190">
        <f>ROUND(L128/G128,4)</f>
        <v>0</v>
      </c>
    </row>
    <row r="129" spans="1:14" ht="15" customHeight="1">
      <c r="A129" s="2218"/>
      <c r="B129" s="217" t="s">
        <v>356</v>
      </c>
      <c r="C129" s="1197" t="s">
        <v>2647</v>
      </c>
      <c r="D129" s="202" t="s">
        <v>2648</v>
      </c>
      <c r="E129" s="3298"/>
      <c r="F129" s="2861"/>
      <c r="G129" s="274"/>
      <c r="H129" s="940"/>
      <c r="I129" s="3016"/>
      <c r="J129" s="1988"/>
      <c r="K129" s="217"/>
      <c r="L129" s="1064"/>
      <c r="M129" s="965"/>
      <c r="N129" s="4191"/>
    </row>
    <row r="130" spans="1:14" ht="15" customHeight="1">
      <c r="A130" s="2158"/>
      <c r="B130" s="216" t="s">
        <v>357</v>
      </c>
      <c r="C130" s="3750" t="s">
        <v>2596</v>
      </c>
      <c r="D130" s="4100" t="s">
        <v>2649</v>
      </c>
      <c r="E130" s="3297"/>
      <c r="F130" s="2861"/>
      <c r="G130" s="3938"/>
      <c r="H130" s="1089"/>
      <c r="I130" s="3016"/>
      <c r="J130" s="274"/>
      <c r="K130" s="217"/>
      <c r="L130" s="1064"/>
      <c r="M130" s="965"/>
      <c r="N130" s="4191"/>
    </row>
    <row r="131" spans="1:14" ht="15" customHeight="1">
      <c r="A131" s="4097"/>
      <c r="B131" s="1334"/>
      <c r="C131" s="3750" t="s">
        <v>2286</v>
      </c>
      <c r="D131" s="4100" t="s">
        <v>4280</v>
      </c>
      <c r="E131" s="5683"/>
      <c r="F131" s="3613"/>
      <c r="G131" s="3938"/>
      <c r="H131" s="2250"/>
      <c r="I131" s="3604"/>
      <c r="J131" s="2437"/>
      <c r="K131" s="3770"/>
      <c r="L131" s="4144"/>
      <c r="M131" s="2803"/>
      <c r="N131" s="4192"/>
    </row>
    <row r="132" spans="1:14" ht="15" customHeight="1">
      <c r="A132" s="4097"/>
      <c r="B132" s="1334"/>
      <c r="C132" s="1449"/>
      <c r="D132" s="1447"/>
      <c r="E132" s="5683"/>
      <c r="F132" s="3613"/>
      <c r="G132" s="1849"/>
      <c r="H132" s="2250"/>
      <c r="I132" s="3604"/>
      <c r="J132" s="2437"/>
      <c r="K132" s="3770"/>
      <c r="L132" s="4144"/>
      <c r="M132" s="2803"/>
      <c r="N132" s="4192"/>
    </row>
    <row r="133" spans="1:14" ht="15" customHeight="1">
      <c r="A133" s="1490"/>
      <c r="B133" s="217"/>
      <c r="C133" s="1197" t="s">
        <v>4504</v>
      </c>
      <c r="D133" s="202"/>
      <c r="E133" s="278"/>
      <c r="F133" s="1125" t="s">
        <v>358</v>
      </c>
      <c r="G133" s="274">
        <v>150</v>
      </c>
      <c r="H133" s="940"/>
      <c r="I133" s="3303">
        <f>ROUND(H128*G128/G133,2)</f>
        <v>0</v>
      </c>
      <c r="J133" s="397" t="s">
        <v>39</v>
      </c>
      <c r="K133" s="5558" t="s">
        <v>4381</v>
      </c>
      <c r="L133" s="410">
        <f>IF(OR(ISBLANK(K133),K133=0,H128=0,ISBLANK(H128)),,ROUND(K133+$L$5,2))</f>
        <v>0</v>
      </c>
      <c r="M133" s="1037">
        <f>ROUND(I133*L133,2)</f>
        <v>0</v>
      </c>
      <c r="N133" s="4192">
        <f>ROUND(L133/G133,4)</f>
        <v>0</v>
      </c>
    </row>
    <row r="134" spans="1:14" ht="15" customHeight="1">
      <c r="A134" s="2158"/>
      <c r="B134" s="1540" t="s">
        <v>4505</v>
      </c>
      <c r="C134" s="1197" t="s">
        <v>2650</v>
      </c>
      <c r="D134" s="202" t="s">
        <v>2651</v>
      </c>
      <c r="E134" s="3297"/>
      <c r="F134" s="2861"/>
      <c r="G134" s="331"/>
      <c r="H134" s="940"/>
      <c r="I134" s="3016"/>
      <c r="J134" s="274"/>
      <c r="K134" s="217"/>
      <c r="L134" s="1064"/>
      <c r="M134" s="532"/>
      <c r="N134" s="4191"/>
    </row>
    <row r="135" spans="1:14" ht="15" customHeight="1" thickBot="1">
      <c r="A135" s="936"/>
      <c r="B135" s="416"/>
      <c r="C135" s="416" t="s">
        <v>2652</v>
      </c>
      <c r="D135" s="361" t="s">
        <v>2653</v>
      </c>
      <c r="E135" s="3299"/>
      <c r="F135" s="2843"/>
      <c r="G135" s="1686"/>
      <c r="H135" s="728"/>
      <c r="I135" s="1246"/>
      <c r="J135" s="536"/>
      <c r="K135" s="901"/>
      <c r="L135" s="1140"/>
      <c r="M135" s="1122"/>
      <c r="N135" s="3899"/>
    </row>
    <row r="136" spans="1:14" ht="15" customHeight="1" thickBot="1">
      <c r="A136" s="4197">
        <v>30032</v>
      </c>
      <c r="B136" s="478" t="s">
        <v>213</v>
      </c>
      <c r="C136" s="420" t="s">
        <v>2006</v>
      </c>
      <c r="D136" s="1554"/>
      <c r="E136" s="420"/>
      <c r="F136" s="420" t="s">
        <v>214</v>
      </c>
      <c r="G136" s="4199">
        <v>144</v>
      </c>
      <c r="H136" s="1574">
        <v>150</v>
      </c>
      <c r="I136" s="4198">
        <f>ROUND(H136*G136/G136,2)</f>
        <v>150</v>
      </c>
      <c r="J136" s="262" t="s">
        <v>39</v>
      </c>
      <c r="K136" s="5557">
        <v>50</v>
      </c>
      <c r="L136" s="1412">
        <f>IF(OR(ISBLANK(K136),K136=0,H136=0,ISBLANK(H136)),,ROUND(K136+$L$5,2))</f>
        <v>50</v>
      </c>
      <c r="M136" s="1299">
        <f>ROUND(I136*L136,2)</f>
        <v>7500</v>
      </c>
      <c r="N136" s="4190">
        <f>ROUND(L136/G136,4)</f>
        <v>0.34720000000000001</v>
      </c>
    </row>
    <row r="137" spans="1:14" ht="15" customHeight="1">
      <c r="A137" s="1347"/>
      <c r="B137" s="401" t="s">
        <v>215</v>
      </c>
      <c r="C137" s="1556" t="s">
        <v>2472</v>
      </c>
      <c r="D137" s="2270">
        <v>14498</v>
      </c>
      <c r="E137" s="1012"/>
      <c r="F137" s="1209"/>
      <c r="G137" s="1340"/>
      <c r="H137" s="940"/>
      <c r="I137" s="3399"/>
      <c r="J137" s="3521"/>
      <c r="K137" s="3527"/>
      <c r="L137" s="3527"/>
      <c r="M137" s="4171"/>
      <c r="N137" s="4193"/>
    </row>
    <row r="138" spans="1:14" ht="15" customHeight="1">
      <c r="A138" s="1347"/>
      <c r="B138" s="401" t="s">
        <v>2739</v>
      </c>
      <c r="C138" s="421" t="s">
        <v>2473</v>
      </c>
      <c r="D138" s="2270">
        <v>14492</v>
      </c>
      <c r="E138" s="1012"/>
      <c r="F138" s="1209"/>
      <c r="G138" s="3254"/>
      <c r="H138" s="940"/>
      <c r="I138" s="3399"/>
      <c r="J138" s="3521"/>
      <c r="K138" s="3527"/>
      <c r="L138" s="3527"/>
      <c r="M138" s="4171"/>
      <c r="N138" s="4194"/>
    </row>
    <row r="139" spans="1:14" ht="15" customHeight="1" thickBot="1">
      <c r="A139" s="388"/>
      <c r="B139" s="466" t="s">
        <v>2740</v>
      </c>
      <c r="C139" s="2291"/>
      <c r="D139" s="426"/>
      <c r="E139" s="425"/>
      <c r="F139" s="1156"/>
      <c r="G139" s="1575"/>
      <c r="H139" s="728"/>
      <c r="I139" s="24"/>
      <c r="J139" s="9"/>
      <c r="K139" s="4195"/>
      <c r="L139" s="4195"/>
      <c r="M139" s="4196"/>
      <c r="N139" s="3899"/>
    </row>
    <row r="140" spans="1:14" ht="15" customHeight="1" thickBot="1">
      <c r="A140" s="4704">
        <v>30033</v>
      </c>
      <c r="B140" s="221" t="s">
        <v>3436</v>
      </c>
      <c r="C140" s="2290" t="s">
        <v>3615</v>
      </c>
      <c r="D140" s="4698">
        <v>3593</v>
      </c>
      <c r="E140" s="4761"/>
      <c r="F140" s="1846" t="s">
        <v>3437</v>
      </c>
      <c r="G140" s="4762">
        <v>120</v>
      </c>
      <c r="H140" s="1574">
        <v>150</v>
      </c>
      <c r="I140" s="4198">
        <f>ROUND(H140*G140/G140,2)</f>
        <v>150</v>
      </c>
      <c r="J140" s="262" t="s">
        <v>39</v>
      </c>
      <c r="K140" s="4077">
        <v>57</v>
      </c>
      <c r="L140" s="1412">
        <f>IF(OR(ISBLANK(K140),K140=0,H140=0,ISBLANK(H140)),,ROUND(K140+$L$5,2))</f>
        <v>57</v>
      </c>
      <c r="M140" s="1299">
        <f>ROUND(I140*L140,2)</f>
        <v>8550</v>
      </c>
      <c r="N140" s="4190">
        <f>ROUND(L140/G140,4)</f>
        <v>0.47499999999999998</v>
      </c>
    </row>
    <row r="141" spans="1:14" ht="15" customHeight="1">
      <c r="A141" s="4699"/>
      <c r="B141" s="3404" t="s">
        <v>3439</v>
      </c>
      <c r="C141" s="4700"/>
      <c r="D141" s="4091"/>
      <c r="E141" s="3938"/>
      <c r="F141" s="3939"/>
      <c r="G141" s="4701"/>
      <c r="H141" s="940"/>
      <c r="I141" s="4471"/>
      <c r="J141" s="4166"/>
      <c r="K141" s="4702"/>
      <c r="L141" s="4702"/>
      <c r="M141" s="4703"/>
      <c r="N141" s="3915"/>
    </row>
    <row r="142" spans="1:14" ht="15" customHeight="1">
      <c r="A142" s="4763"/>
      <c r="B142" s="4769" t="s">
        <v>3442</v>
      </c>
      <c r="C142" s="4768"/>
      <c r="D142" s="3603"/>
      <c r="E142" s="3378"/>
      <c r="F142" s="3515"/>
      <c r="G142" s="3604"/>
      <c r="H142" s="940"/>
      <c r="I142" s="3399"/>
      <c r="J142" s="3521"/>
      <c r="K142" s="3527"/>
      <c r="L142" s="3527"/>
      <c r="M142" s="4171"/>
      <c r="N142" s="4193"/>
    </row>
    <row r="143" spans="1:14" ht="15" customHeight="1">
      <c r="A143" s="4763"/>
      <c r="B143" s="4769" t="s">
        <v>3438</v>
      </c>
      <c r="C143" s="4764"/>
      <c r="D143" s="4765"/>
      <c r="E143" s="1849"/>
      <c r="F143" s="2250"/>
      <c r="G143" s="1340"/>
      <c r="H143" s="1435"/>
      <c r="I143" s="3030"/>
      <c r="J143" s="3012"/>
      <c r="K143" s="4766"/>
      <c r="L143" s="4766"/>
      <c r="M143" s="4767"/>
      <c r="N143" s="3917"/>
    </row>
    <row r="144" spans="1:14" ht="15" customHeight="1" thickBot="1">
      <c r="A144" s="4770"/>
      <c r="B144" s="218" t="s">
        <v>3402</v>
      </c>
      <c r="C144" s="336"/>
      <c r="D144" s="336"/>
      <c r="E144" s="337"/>
      <c r="F144" s="336"/>
      <c r="G144" s="4771"/>
      <c r="H144" s="4706"/>
      <c r="I144" s="72"/>
      <c r="J144" s="17"/>
      <c r="K144" s="4772"/>
      <c r="L144" s="4772"/>
      <c r="M144" s="19"/>
      <c r="N144" s="4773"/>
    </row>
    <row r="145" spans="1:14" ht="15" customHeight="1" thickBot="1">
      <c r="A145" s="4704">
        <v>30034</v>
      </c>
      <c r="B145" s="221" t="s">
        <v>3440</v>
      </c>
      <c r="C145" s="2290" t="s">
        <v>3614</v>
      </c>
      <c r="D145" s="4698">
        <v>19402</v>
      </c>
      <c r="E145" s="4761"/>
      <c r="F145" s="1846" t="s">
        <v>3441</v>
      </c>
      <c r="G145" s="4762">
        <v>126</v>
      </c>
      <c r="H145" s="1574"/>
      <c r="I145" s="4198">
        <f>ROUND(H145*G145/G145,2)</f>
        <v>0</v>
      </c>
      <c r="J145" s="262" t="s">
        <v>39</v>
      </c>
      <c r="K145" s="4077">
        <v>48.35</v>
      </c>
      <c r="L145" s="1412">
        <f>IF(OR(ISBLANK(K145),K145=0,H145=0,ISBLANK(H145)),,ROUND(K145+$L$5,2))</f>
        <v>0</v>
      </c>
      <c r="M145" s="1299">
        <f>ROUND(I145*L145,2)</f>
        <v>0</v>
      </c>
      <c r="N145" s="4190">
        <f>ROUND(L145/G145,4)</f>
        <v>0</v>
      </c>
    </row>
    <row r="146" spans="1:14" ht="15" customHeight="1">
      <c r="A146" s="4699"/>
      <c r="B146" s="3404" t="s">
        <v>3443</v>
      </c>
      <c r="C146" s="4700"/>
      <c r="D146" s="4091"/>
      <c r="E146" s="3938"/>
      <c r="F146" s="3939"/>
      <c r="G146" s="4701"/>
      <c r="H146" s="940"/>
      <c r="I146" s="4471"/>
      <c r="J146" s="4166"/>
      <c r="K146" s="4702"/>
      <c r="L146" s="4702"/>
      <c r="M146" s="4703"/>
      <c r="N146" s="3915"/>
    </row>
    <row r="147" spans="1:14" ht="15" customHeight="1">
      <c r="A147" s="4763"/>
      <c r="B147" s="3390" t="s">
        <v>3442</v>
      </c>
      <c r="C147" s="4700"/>
      <c r="D147" s="4091"/>
      <c r="E147" s="3938"/>
      <c r="F147" s="3939"/>
      <c r="G147" s="4701"/>
      <c r="H147" s="1435"/>
      <c r="I147" s="4471"/>
      <c r="J147" s="4166"/>
      <c r="K147" s="4702"/>
      <c r="L147" s="4702"/>
      <c r="M147" s="4703"/>
      <c r="N147" s="3915"/>
    </row>
    <row r="148" spans="1:14" ht="15" customHeight="1">
      <c r="A148" s="4763"/>
      <c r="B148" s="4769" t="s">
        <v>3438</v>
      </c>
      <c r="C148" s="4768"/>
      <c r="D148" s="3603"/>
      <c r="E148" s="3378"/>
      <c r="F148" s="3515"/>
      <c r="G148" s="3604"/>
      <c r="H148" s="940"/>
      <c r="I148" s="3399"/>
      <c r="J148" s="3521"/>
      <c r="K148" s="3527"/>
      <c r="L148" s="3527"/>
      <c r="M148" s="4171"/>
      <c r="N148" s="4193"/>
    </row>
    <row r="149" spans="1:14" ht="15" customHeight="1" thickBot="1">
      <c r="A149" s="2510"/>
      <c r="B149" s="388" t="s">
        <v>3402</v>
      </c>
      <c r="C149" s="702"/>
      <c r="D149" s="426"/>
      <c r="E149" s="425"/>
      <c r="F149" s="1156"/>
      <c r="G149" s="1192"/>
      <c r="H149" s="728"/>
      <c r="I149" s="72"/>
      <c r="J149" s="17"/>
      <c r="K149" s="4772"/>
      <c r="L149" s="4772"/>
      <c r="M149" s="19"/>
      <c r="N149" s="3916"/>
    </row>
    <row r="150" spans="1:14" ht="15" customHeight="1" thickBot="1">
      <c r="A150" s="4763">
        <v>30035</v>
      </c>
      <c r="B150" s="221" t="s">
        <v>3743</v>
      </c>
      <c r="C150" s="2290" t="s">
        <v>3744</v>
      </c>
      <c r="D150" s="5204" t="s">
        <v>3745</v>
      </c>
      <c r="E150" s="4761"/>
      <c r="F150" s="1846" t="s">
        <v>3437</v>
      </c>
      <c r="G150" s="4762">
        <v>120</v>
      </c>
      <c r="H150" s="1574">
        <v>50</v>
      </c>
      <c r="I150" s="4198">
        <f>ROUND(H150*G150/G150,2)</f>
        <v>50</v>
      </c>
      <c r="J150" s="262" t="s">
        <v>39</v>
      </c>
      <c r="K150" s="4077">
        <v>57</v>
      </c>
      <c r="L150" s="1412">
        <f>IF(OR(ISBLANK(K150),K150=0,H150=0,ISBLANK(H150)),,ROUND(K150+$L$5,2))</f>
        <v>57</v>
      </c>
      <c r="M150" s="1299">
        <f>ROUND(I150*L150,2)</f>
        <v>2850</v>
      </c>
      <c r="N150" s="4190">
        <f>ROUND(L150/G150,4)</f>
        <v>0.47499999999999998</v>
      </c>
    </row>
    <row r="151" spans="1:14" ht="15" customHeight="1">
      <c r="A151" s="4763"/>
      <c r="B151" s="3404" t="s">
        <v>3746</v>
      </c>
      <c r="C151" s="4700"/>
      <c r="D151" s="4091"/>
      <c r="E151" s="3938"/>
      <c r="F151" s="3939"/>
      <c r="G151" s="4701"/>
      <c r="H151" s="940"/>
      <c r="I151" s="4471"/>
      <c r="J151" s="4166"/>
      <c r="K151" s="4702"/>
      <c r="L151" s="4702"/>
      <c r="M151" s="4703"/>
      <c r="N151" s="3915"/>
    </row>
    <row r="152" spans="1:14" ht="15" customHeight="1">
      <c r="A152" s="4763"/>
      <c r="B152" s="3390" t="s">
        <v>3442</v>
      </c>
      <c r="C152" s="4700"/>
      <c r="D152" s="4091"/>
      <c r="E152" s="3938"/>
      <c r="F152" s="3939"/>
      <c r="G152" s="4701"/>
      <c r="H152" s="1435"/>
      <c r="I152" s="4471"/>
      <c r="J152" s="4166"/>
      <c r="K152" s="4702"/>
      <c r="L152" s="4702"/>
      <c r="M152" s="4703"/>
      <c r="N152" s="3915"/>
    </row>
    <row r="153" spans="1:14" ht="15" customHeight="1">
      <c r="A153" s="4763"/>
      <c r="B153" s="4769" t="s">
        <v>3438</v>
      </c>
      <c r="C153" s="4768"/>
      <c r="D153" s="3603"/>
      <c r="E153" s="3378"/>
      <c r="F153" s="3515"/>
      <c r="G153" s="3604"/>
      <c r="H153" s="940"/>
      <c r="I153" s="3399"/>
      <c r="J153" s="3521"/>
      <c r="K153" s="3527"/>
      <c r="L153" s="3527"/>
      <c r="M153" s="4171"/>
      <c r="N153" s="4193"/>
    </row>
    <row r="154" spans="1:14" ht="15" customHeight="1" thickBot="1">
      <c r="A154" s="2510"/>
      <c r="B154" s="388" t="s">
        <v>3402</v>
      </c>
      <c r="C154" s="702"/>
      <c r="D154" s="426"/>
      <c r="E154" s="425"/>
      <c r="F154" s="1156"/>
      <c r="G154" s="1192"/>
      <c r="H154" s="728"/>
      <c r="I154" s="72"/>
      <c r="J154" s="17"/>
      <c r="K154" s="4772"/>
      <c r="L154" s="4772"/>
      <c r="M154" s="19"/>
      <c r="N154" s="3916"/>
    </row>
    <row r="155" spans="1:14" ht="15" customHeight="1" thickBot="1">
      <c r="A155" s="4763">
        <v>30036</v>
      </c>
      <c r="B155" s="4095" t="s">
        <v>4214</v>
      </c>
      <c r="C155" s="3882" t="s">
        <v>4213</v>
      </c>
      <c r="D155" s="5682" t="s">
        <v>4460</v>
      </c>
      <c r="E155" s="5683"/>
      <c r="F155" s="3939" t="s">
        <v>3437</v>
      </c>
      <c r="G155" s="5684">
        <v>120</v>
      </c>
      <c r="H155" s="1574"/>
      <c r="I155" s="5685">
        <f>ROUND(H155*G155/G155,2)</f>
        <v>0</v>
      </c>
      <c r="J155" s="2437" t="s">
        <v>39</v>
      </c>
      <c r="K155" s="4077">
        <v>57</v>
      </c>
      <c r="L155" s="4013">
        <f>IF(OR(ISBLANK(K155),K155=0,H155=0,ISBLANK(H155)),,ROUND(K155+$L$5,2))</f>
        <v>0</v>
      </c>
      <c r="M155" s="2803">
        <f>ROUND(I155*L155,2)</f>
        <v>0</v>
      </c>
      <c r="N155" s="4192">
        <f>ROUND(L155/G155,4)</f>
        <v>0</v>
      </c>
    </row>
    <row r="156" spans="1:14" ht="15" customHeight="1">
      <c r="A156" s="4763"/>
      <c r="B156" s="3404" t="s">
        <v>3746</v>
      </c>
      <c r="C156" s="4700"/>
      <c r="D156" s="4091"/>
      <c r="E156" s="3938"/>
      <c r="F156" s="3939"/>
      <c r="G156" s="4701"/>
      <c r="H156" s="940"/>
      <c r="I156" s="4471"/>
      <c r="J156" s="4166"/>
      <c r="K156" s="4702"/>
      <c r="L156" s="4702"/>
      <c r="M156" s="4703"/>
      <c r="N156" s="3915"/>
    </row>
    <row r="157" spans="1:14" ht="15" customHeight="1">
      <c r="A157" s="4763"/>
      <c r="B157" s="3390" t="s">
        <v>3442</v>
      </c>
      <c r="C157" s="4700"/>
      <c r="D157" s="4091"/>
      <c r="E157" s="3938"/>
      <c r="F157" s="3939"/>
      <c r="G157" s="4701"/>
      <c r="H157" s="1435"/>
      <c r="I157" s="4471"/>
      <c r="J157" s="4166"/>
      <c r="K157" s="4702"/>
      <c r="L157" s="4702"/>
      <c r="M157" s="4703"/>
      <c r="N157" s="3915"/>
    </row>
    <row r="158" spans="1:14" ht="15" customHeight="1">
      <c r="A158" s="4763"/>
      <c r="B158" s="4769" t="s">
        <v>3438</v>
      </c>
      <c r="C158" s="4768"/>
      <c r="D158" s="3603"/>
      <c r="E158" s="3378"/>
      <c r="F158" s="3515"/>
      <c r="G158" s="3604"/>
      <c r="H158" s="940"/>
      <c r="I158" s="3399"/>
      <c r="J158" s="3521"/>
      <c r="K158" s="3527"/>
      <c r="L158" s="3527"/>
      <c r="M158" s="4171"/>
      <c r="N158" s="4193"/>
    </row>
    <row r="159" spans="1:14" ht="15" customHeight="1" thickBot="1">
      <c r="A159" s="4763"/>
      <c r="B159" s="4769" t="s">
        <v>3402</v>
      </c>
      <c r="C159" s="4764"/>
      <c r="D159" s="4765"/>
      <c r="E159" s="1849"/>
      <c r="F159" s="2250"/>
      <c r="G159" s="1340"/>
      <c r="H159" s="1435"/>
      <c r="I159" s="3030"/>
      <c r="J159" s="3012"/>
      <c r="K159" s="4195"/>
      <c r="L159" s="4766"/>
      <c r="M159" s="4767"/>
      <c r="N159" s="3917"/>
    </row>
    <row r="160" spans="1:14" ht="15" customHeight="1" thickBot="1">
      <c r="A160" s="3757">
        <v>30037</v>
      </c>
      <c r="B160" s="221" t="s">
        <v>3605</v>
      </c>
      <c r="C160" s="273" t="s">
        <v>3613</v>
      </c>
      <c r="D160" s="273"/>
      <c r="E160" s="2991"/>
      <c r="F160" s="273" t="s">
        <v>3491</v>
      </c>
      <c r="G160" s="1846">
        <v>24</v>
      </c>
      <c r="H160" s="4834">
        <f>SUM(H161:H164)</f>
        <v>0</v>
      </c>
      <c r="I160" s="4198">
        <f>ROUND(H160*G160/G160,2)</f>
        <v>0</v>
      </c>
      <c r="J160" s="262" t="s">
        <v>39</v>
      </c>
      <c r="K160" s="4077" t="s">
        <v>4381</v>
      </c>
      <c r="L160" s="1412">
        <f>IF(OR(ISBLANK(K160),K160=0,H160=0,ISBLANK(H160)),,ROUND(K160+$L$5,2))</f>
        <v>0</v>
      </c>
      <c r="M160" s="1299">
        <f>ROUND(I160*L160,2)</f>
        <v>0</v>
      </c>
      <c r="N160" s="4190">
        <f>ROUND(L160/G160,4)</f>
        <v>0</v>
      </c>
    </row>
    <row r="161" spans="1:14" ht="15" customHeight="1">
      <c r="A161" s="4829"/>
      <c r="B161" s="3770" t="s">
        <v>3489</v>
      </c>
      <c r="C161" s="3938" t="s">
        <v>3492</v>
      </c>
      <c r="D161" s="3938">
        <v>126303</v>
      </c>
      <c r="E161" s="4108"/>
      <c r="F161" s="3938"/>
      <c r="G161" s="3939"/>
      <c r="H161" s="4837"/>
      <c r="I161" s="2636"/>
      <c r="J161" s="3521"/>
      <c r="K161" s="3985"/>
      <c r="L161" s="4830"/>
      <c r="M161" s="4703"/>
      <c r="N161" s="4831"/>
    </row>
    <row r="162" spans="1:14" ht="15" customHeight="1">
      <c r="A162" s="4832"/>
      <c r="B162" s="3770" t="s">
        <v>3490</v>
      </c>
      <c r="C162" s="3938" t="s">
        <v>3493</v>
      </c>
      <c r="D162" s="3938">
        <v>167230</v>
      </c>
      <c r="E162" s="4108"/>
      <c r="F162" s="3938"/>
      <c r="G162" s="3939"/>
      <c r="H162" s="4838"/>
      <c r="I162" s="4471"/>
      <c r="J162" s="4166"/>
      <c r="K162" s="4817"/>
      <c r="L162" s="4830"/>
      <c r="M162" s="4703"/>
      <c r="N162" s="4831"/>
    </row>
    <row r="163" spans="1:14" ht="15" customHeight="1">
      <c r="A163" s="4832"/>
      <c r="B163" s="3770"/>
      <c r="C163" s="3938" t="s">
        <v>3494</v>
      </c>
      <c r="D163" s="3938">
        <v>542375</v>
      </c>
      <c r="E163" s="4108"/>
      <c r="F163" s="3938"/>
      <c r="G163" s="3939"/>
      <c r="H163" s="4838"/>
      <c r="I163" s="4471"/>
      <c r="J163" s="4166"/>
      <c r="K163" s="4817"/>
      <c r="L163" s="4830"/>
      <c r="M163" s="4703"/>
      <c r="N163" s="4831"/>
    </row>
    <row r="164" spans="1:14" ht="15" customHeight="1">
      <c r="A164" s="4832"/>
      <c r="B164" s="3390" t="s">
        <v>3402</v>
      </c>
      <c r="C164" s="3378" t="s">
        <v>3495</v>
      </c>
      <c r="D164" s="3378">
        <v>542430</v>
      </c>
      <c r="E164" s="3508"/>
      <c r="F164" s="3378"/>
      <c r="G164" s="3515"/>
      <c r="H164" s="4841"/>
      <c r="I164" s="3399"/>
      <c r="J164" s="3521"/>
      <c r="K164" s="3985"/>
      <c r="L164" s="4839"/>
      <c r="M164" s="4171"/>
      <c r="N164" s="3995"/>
    </row>
    <row r="165" spans="1:14" ht="15" customHeight="1" thickBot="1">
      <c r="A165" s="4828"/>
      <c r="B165" s="466"/>
      <c r="C165" s="425"/>
      <c r="D165" s="425"/>
      <c r="E165" s="1083"/>
      <c r="F165" s="425"/>
      <c r="G165" s="1156"/>
      <c r="H165" s="4840"/>
      <c r="I165" s="18"/>
      <c r="J165" s="17"/>
      <c r="K165" s="4836"/>
      <c r="L165" s="4827"/>
      <c r="M165" s="19"/>
      <c r="N165" s="4773"/>
    </row>
    <row r="166" spans="1:14" ht="15" customHeight="1" thickBot="1">
      <c r="A166" s="3757">
        <v>30038</v>
      </c>
      <c r="B166" s="4095" t="s">
        <v>3876</v>
      </c>
      <c r="C166" s="3938" t="s">
        <v>3878</v>
      </c>
      <c r="D166" s="3938"/>
      <c r="E166" s="2991"/>
      <c r="F166" s="4100" t="s">
        <v>3887</v>
      </c>
      <c r="G166" s="4101">
        <v>24</v>
      </c>
      <c r="H166" s="5350">
        <f>SUM(H167:H170)</f>
        <v>0</v>
      </c>
      <c r="I166" s="4198">
        <f>ROUND(H166*G166/G166,2)</f>
        <v>0</v>
      </c>
      <c r="J166" s="262" t="s">
        <v>39</v>
      </c>
      <c r="K166" s="4077" t="s">
        <v>4381</v>
      </c>
      <c r="L166" s="1412">
        <f>IF(OR(ISBLANK(K166),K166=0,H166=0,ISBLANK(H166)),,ROUND(K166+$L$5,2))</f>
        <v>0</v>
      </c>
      <c r="M166" s="1299">
        <f>ROUND(I166*L166,2)</f>
        <v>0</v>
      </c>
      <c r="N166" s="4190">
        <f>ROUND(L166/G166,4)</f>
        <v>0</v>
      </c>
    </row>
    <row r="167" spans="1:14" ht="15" customHeight="1" thickBot="1">
      <c r="A167" s="4769"/>
      <c r="B167" s="3750" t="s">
        <v>3877</v>
      </c>
      <c r="C167" s="3938" t="s">
        <v>3880</v>
      </c>
      <c r="D167" s="5349" t="s">
        <v>3879</v>
      </c>
      <c r="E167" s="4108"/>
      <c r="F167" s="3938"/>
      <c r="G167" s="3939"/>
      <c r="H167" s="1574"/>
      <c r="I167" s="3204"/>
      <c r="J167" s="2437"/>
      <c r="K167" s="3402"/>
      <c r="L167" s="2521"/>
      <c r="M167" s="2803"/>
      <c r="N167" s="4192"/>
    </row>
    <row r="168" spans="1:14" ht="15" customHeight="1" thickBot="1">
      <c r="A168" s="4769"/>
      <c r="B168" s="3750"/>
      <c r="C168" s="3938" t="s">
        <v>3882</v>
      </c>
      <c r="D168" s="5349" t="s">
        <v>3881</v>
      </c>
      <c r="E168" s="4108"/>
      <c r="F168" s="3938"/>
      <c r="G168" s="3939"/>
      <c r="H168" s="1574"/>
      <c r="I168" s="5351"/>
      <c r="J168" s="2437"/>
      <c r="K168" s="3402"/>
      <c r="L168" s="2521"/>
      <c r="M168" s="2803"/>
      <c r="N168" s="4192"/>
    </row>
    <row r="169" spans="1:14" ht="15" customHeight="1" thickBot="1">
      <c r="A169" s="4769"/>
      <c r="B169" s="3750"/>
      <c r="C169" s="3938" t="s">
        <v>3884</v>
      </c>
      <c r="D169" s="5349" t="s">
        <v>3883</v>
      </c>
      <c r="E169" s="4108"/>
      <c r="F169" s="3938"/>
      <c r="G169" s="3939"/>
      <c r="H169" s="1574"/>
      <c r="I169" s="5351"/>
      <c r="J169" s="2437"/>
      <c r="K169" s="3402"/>
      <c r="L169" s="2521"/>
      <c r="M169" s="2803"/>
      <c r="N169" s="4192"/>
    </row>
    <row r="170" spans="1:14" ht="15" customHeight="1" thickBot="1">
      <c r="A170" s="4828"/>
      <c r="B170" s="466"/>
      <c r="C170" s="425" t="s">
        <v>3886</v>
      </c>
      <c r="D170" s="5356" t="s">
        <v>3885</v>
      </c>
      <c r="E170" s="1492"/>
      <c r="F170" s="425"/>
      <c r="G170" s="1156"/>
      <c r="H170" s="1574"/>
      <c r="I170" s="3195"/>
      <c r="J170" s="21"/>
      <c r="K170" s="4836"/>
      <c r="L170" s="4827"/>
      <c r="M170" s="19"/>
      <c r="N170" s="4773"/>
    </row>
    <row r="171" spans="1:14" ht="15" customHeight="1" thickBot="1">
      <c r="A171" s="2674">
        <v>30039</v>
      </c>
      <c r="B171" s="478" t="s">
        <v>2173</v>
      </c>
      <c r="C171" s="263" t="s">
        <v>3893</v>
      </c>
      <c r="D171" s="1488">
        <v>66154</v>
      </c>
      <c r="E171" s="5359"/>
      <c r="F171" s="1665" t="s">
        <v>3894</v>
      </c>
      <c r="G171" s="1488">
        <v>80</v>
      </c>
      <c r="H171" s="1171">
        <v>50</v>
      </c>
      <c r="I171" s="4198">
        <f>ROUND(H171*G171/G171,2)</f>
        <v>50</v>
      </c>
      <c r="J171" s="262" t="s">
        <v>39</v>
      </c>
      <c r="K171" s="4077">
        <v>31.46</v>
      </c>
      <c r="L171" s="1412">
        <f>IF(OR(ISBLANK(K171),K171=0,H171=0,ISBLANK(H171)),,ROUND(K171+$L$5,2))</f>
        <v>31.46</v>
      </c>
      <c r="M171" s="1299">
        <f>ROUND(I171*L171,2)</f>
        <v>1573</v>
      </c>
      <c r="N171" s="4190">
        <f>ROUND(L171/G171,4)</f>
        <v>0.39329999999999998</v>
      </c>
    </row>
    <row r="172" spans="1:14" ht="15" customHeight="1">
      <c r="A172" s="2218"/>
      <c r="B172" s="217" t="s">
        <v>356</v>
      </c>
      <c r="C172" s="1197"/>
      <c r="D172" s="202"/>
      <c r="E172" s="1194"/>
      <c r="F172" s="2861"/>
      <c r="G172" s="274"/>
      <c r="H172" s="940"/>
      <c r="I172" s="3016"/>
      <c r="J172" s="1988"/>
      <c r="K172" s="217"/>
      <c r="L172" s="1064"/>
      <c r="M172" s="965"/>
      <c r="N172" s="4191"/>
    </row>
    <row r="173" spans="1:14" ht="15" customHeight="1">
      <c r="A173" s="2158"/>
      <c r="B173" s="216" t="s">
        <v>357</v>
      </c>
      <c r="C173" s="3750"/>
      <c r="D173" s="4100"/>
      <c r="E173" s="345"/>
      <c r="F173" s="2861"/>
      <c r="G173" s="4100"/>
      <c r="H173" s="1013"/>
      <c r="I173" s="5357"/>
      <c r="J173" s="202"/>
      <c r="K173" s="271"/>
      <c r="L173" s="1064"/>
      <c r="M173" s="965"/>
      <c r="N173" s="4191"/>
    </row>
    <row r="174" spans="1:14" ht="15" customHeight="1">
      <c r="A174" s="4097"/>
      <c r="B174" s="5225" t="s">
        <v>3895</v>
      </c>
      <c r="C174" s="3750"/>
      <c r="D174" s="4100"/>
      <c r="E174" s="4100"/>
      <c r="F174" s="3613"/>
      <c r="G174" s="4100"/>
      <c r="H174" s="1013"/>
      <c r="I174" s="5360"/>
      <c r="J174" s="2646"/>
      <c r="K174" s="3750"/>
      <c r="L174" s="4144"/>
      <c r="M174" s="2803"/>
      <c r="N174" s="4192"/>
    </row>
    <row r="175" spans="1:14" ht="15" customHeight="1" thickBot="1">
      <c r="A175" s="1746"/>
      <c r="B175" s="901"/>
      <c r="C175" s="1086"/>
      <c r="D175" s="550"/>
      <c r="E175" s="550"/>
      <c r="F175" s="2843"/>
      <c r="G175" s="550"/>
      <c r="H175" s="1084"/>
      <c r="I175" s="2005"/>
      <c r="J175" s="565"/>
      <c r="K175" s="1086"/>
      <c r="L175" s="955"/>
      <c r="M175" s="1055"/>
      <c r="N175" s="5410"/>
    </row>
    <row r="176" spans="1:14" ht="15" customHeight="1" thickBot="1">
      <c r="A176" s="1490">
        <v>30040</v>
      </c>
      <c r="B176" s="481" t="s">
        <v>2172</v>
      </c>
      <c r="C176" s="1208" t="s">
        <v>4042</v>
      </c>
      <c r="D176" s="795"/>
      <c r="E176" s="1609"/>
      <c r="F176" s="421" t="s">
        <v>302</v>
      </c>
      <c r="G176" s="1209">
        <v>240</v>
      </c>
      <c r="H176" s="1167">
        <v>250</v>
      </c>
      <c r="I176" s="397">
        <f>ROUND(H176*G176/G176,2)</f>
        <v>250</v>
      </c>
      <c r="J176" s="401" t="s">
        <v>39</v>
      </c>
      <c r="K176" s="241">
        <v>52.71</v>
      </c>
      <c r="L176" s="1037">
        <f>IF(OR(ISBLANK(K176),K176=0,H176=0,ISBLANK(H176)),,ROUND(K176+'Groceries 36001-38000'!$L$5,2))</f>
        <v>52.71</v>
      </c>
      <c r="M176" s="538">
        <f>ROUND(I176*L176,2)</f>
        <v>13177.5</v>
      </c>
      <c r="N176" s="243">
        <f>ROUND(L176/G176,2)</f>
        <v>0.22</v>
      </c>
    </row>
    <row r="177" spans="1:14" ht="15" customHeight="1">
      <c r="A177" s="1197"/>
      <c r="B177" s="217" t="s">
        <v>4067</v>
      </c>
      <c r="C177" s="274" t="s">
        <v>4068</v>
      </c>
      <c r="D177" s="885">
        <v>55680</v>
      </c>
      <c r="E177" s="1012"/>
      <c r="F177" s="274"/>
      <c r="G177" s="1090"/>
      <c r="H177" s="1174"/>
      <c r="I177" s="463"/>
      <c r="J177" s="217"/>
      <c r="K177" s="1375"/>
      <c r="L177" s="965"/>
      <c r="M177" s="335"/>
      <c r="N177" s="266"/>
    </row>
    <row r="178" spans="1:14" ht="15" customHeight="1">
      <c r="A178" s="1197"/>
      <c r="B178" s="217" t="s">
        <v>352</v>
      </c>
      <c r="C178" s="202" t="s">
        <v>4069</v>
      </c>
      <c r="D178" s="814">
        <v>55683</v>
      </c>
      <c r="E178" s="1012"/>
      <c r="F178" s="274"/>
      <c r="G178" s="1090"/>
      <c r="H178" s="1174"/>
      <c r="I178" s="463"/>
      <c r="J178" s="217"/>
      <c r="K178" s="1375"/>
      <c r="L178" s="965"/>
      <c r="M178" s="335"/>
      <c r="N178" s="266"/>
    </row>
    <row r="179" spans="1:14" ht="15" customHeight="1">
      <c r="A179" s="1197"/>
      <c r="B179" s="217" t="s">
        <v>353</v>
      </c>
      <c r="C179" s="202" t="s">
        <v>4070</v>
      </c>
      <c r="D179" s="1447">
        <v>55684</v>
      </c>
      <c r="E179" s="1012"/>
      <c r="F179" s="274"/>
      <c r="G179" s="1090"/>
      <c r="H179" s="1174"/>
      <c r="I179" s="463"/>
      <c r="J179" s="217"/>
      <c r="K179" s="1375"/>
      <c r="L179" s="965"/>
      <c r="M179" s="335"/>
      <c r="N179" s="266"/>
    </row>
    <row r="180" spans="1:14" ht="15" customHeight="1">
      <c r="A180" s="1197"/>
      <c r="B180" s="217"/>
      <c r="C180" s="274" t="s">
        <v>4071</v>
      </c>
      <c r="D180" s="1265">
        <v>55688</v>
      </c>
      <c r="E180" s="1012"/>
      <c r="F180" s="274"/>
      <c r="G180" s="1090"/>
      <c r="H180" s="1174"/>
      <c r="I180" s="463"/>
      <c r="J180" s="217"/>
      <c r="K180" s="1375"/>
      <c r="L180" s="965"/>
      <c r="M180" s="335"/>
      <c r="N180" s="266"/>
    </row>
    <row r="181" spans="1:14" ht="15" customHeight="1" thickBot="1">
      <c r="A181" s="1598"/>
      <c r="B181" s="466"/>
      <c r="C181" s="565" t="s">
        <v>4072</v>
      </c>
      <c r="D181" s="536">
        <v>55689</v>
      </c>
      <c r="E181" s="1520"/>
      <c r="F181" s="425"/>
      <c r="G181" s="1156"/>
      <c r="H181" s="1192"/>
      <c r="I181" s="954"/>
      <c r="J181" s="466"/>
      <c r="K181" s="1661"/>
      <c r="L181" s="1055"/>
      <c r="M181" s="554"/>
      <c r="N181" s="472"/>
    </row>
    <row r="182" spans="1:14" ht="15" customHeight="1" thickBot="1">
      <c r="A182" s="1490">
        <v>30041</v>
      </c>
      <c r="B182" s="221" t="s">
        <v>4350</v>
      </c>
      <c r="C182" s="2290" t="s">
        <v>4351</v>
      </c>
      <c r="D182" s="4698">
        <v>8311</v>
      </c>
      <c r="E182" s="4761"/>
      <c r="F182" s="1846" t="s">
        <v>4352</v>
      </c>
      <c r="G182" s="4762">
        <v>24</v>
      </c>
      <c r="H182" s="1167"/>
      <c r="I182" s="4198">
        <f>ROUND(H182*G182/G182,2)</f>
        <v>0</v>
      </c>
      <c r="J182" s="262" t="s">
        <v>39</v>
      </c>
      <c r="K182" s="4077" t="s">
        <v>4381</v>
      </c>
      <c r="L182" s="1412">
        <f>IF(OR(ISBLANK(K182),K182=0,H182=0,ISBLANK(H182)),,ROUND(K182+$L$5,2))</f>
        <v>0</v>
      </c>
      <c r="M182" s="1299">
        <f>ROUND(I182*L182,2)</f>
        <v>0</v>
      </c>
      <c r="N182" s="4190">
        <f>ROUND(L182/G182,4)</f>
        <v>0</v>
      </c>
    </row>
    <row r="183" spans="1:14" ht="15" customHeight="1">
      <c r="A183" s="4097"/>
      <c r="B183" s="4931" t="s">
        <v>4353</v>
      </c>
      <c r="C183" s="5047"/>
      <c r="D183" s="5043"/>
      <c r="E183" s="4100"/>
      <c r="F183" s="5045"/>
      <c r="G183" s="5043"/>
      <c r="H183" s="3518"/>
      <c r="I183" s="5773"/>
      <c r="J183" s="2646"/>
      <c r="K183" s="3750"/>
      <c r="L183" s="4013"/>
      <c r="M183" s="2803"/>
      <c r="N183" s="4192"/>
    </row>
    <row r="184" spans="1:14" ht="15" customHeight="1" thickBot="1">
      <c r="A184" s="1746"/>
      <c r="B184" s="218" t="s">
        <v>117</v>
      </c>
      <c r="C184" s="416"/>
      <c r="D184" s="361"/>
      <c r="E184" s="550"/>
      <c r="F184" s="389"/>
      <c r="G184" s="361"/>
      <c r="H184" s="1429"/>
      <c r="I184" s="5774"/>
      <c r="J184" s="565"/>
      <c r="K184" s="1086"/>
      <c r="L184" s="552"/>
      <c r="M184" s="1055"/>
      <c r="N184" s="5410"/>
    </row>
    <row r="185" spans="1:14" ht="15" customHeight="1" thickBot="1">
      <c r="A185" s="2674">
        <v>30042</v>
      </c>
      <c r="B185" s="478" t="s">
        <v>4356</v>
      </c>
      <c r="C185" s="263" t="s">
        <v>4354</v>
      </c>
      <c r="D185" s="1488">
        <v>56587</v>
      </c>
      <c r="E185" s="5359"/>
      <c r="F185" s="1665" t="s">
        <v>4355</v>
      </c>
      <c r="G185" s="1488">
        <v>125</v>
      </c>
      <c r="H185" s="1167"/>
      <c r="I185" s="4198">
        <f>ROUND(H185*G185/G185,2)</f>
        <v>0</v>
      </c>
      <c r="J185" s="262" t="s">
        <v>39</v>
      </c>
      <c r="K185" s="4077">
        <v>31.75</v>
      </c>
      <c r="L185" s="1412">
        <f>IF(OR(ISBLANK(K185),K185=0,H185=0,ISBLANK(H185)),,ROUND(K185+$L$5,2))</f>
        <v>0</v>
      </c>
      <c r="M185" s="1299">
        <f>ROUND(I185*L185,2)</f>
        <v>0</v>
      </c>
      <c r="N185" s="4190">
        <f>ROUND(L185/G185,4)</f>
        <v>0</v>
      </c>
    </row>
    <row r="186" spans="1:14" ht="15" customHeight="1">
      <c r="A186" s="4097"/>
      <c r="B186" s="4931" t="s">
        <v>4357</v>
      </c>
      <c r="C186" s="5047"/>
      <c r="D186" s="5043"/>
      <c r="E186" s="4100"/>
      <c r="F186" s="5045"/>
      <c r="G186" s="5043"/>
      <c r="H186" s="3518"/>
      <c r="I186" s="5773"/>
      <c r="J186" s="2646"/>
      <c r="K186" s="3750"/>
      <c r="L186" s="4013"/>
      <c r="M186" s="2803"/>
      <c r="N186" s="4192"/>
    </row>
    <row r="187" spans="1:14" ht="15" customHeight="1" thickBot="1">
      <c r="A187" s="4097"/>
      <c r="B187" s="218" t="s">
        <v>119</v>
      </c>
      <c r="C187" s="5047"/>
      <c r="D187" s="5043"/>
      <c r="E187" s="4100"/>
      <c r="F187" s="5045"/>
      <c r="G187" s="5043"/>
      <c r="H187" s="3518"/>
      <c r="I187" s="5773"/>
      <c r="J187" s="2646"/>
      <c r="K187" s="3750"/>
      <c r="L187" s="4013"/>
      <c r="M187" s="2803"/>
      <c r="N187" s="4192"/>
    </row>
    <row r="188" spans="1:14" ht="15" customHeight="1" thickBot="1">
      <c r="A188" s="2158"/>
      <c r="B188" s="217"/>
      <c r="C188" s="1197"/>
      <c r="D188" s="202"/>
      <c r="E188" s="345"/>
      <c r="F188" s="2861"/>
      <c r="G188" s="5358"/>
      <c r="H188" s="1013"/>
      <c r="I188" s="5357"/>
      <c r="J188" s="202"/>
      <c r="K188" s="271"/>
      <c r="L188" s="1064"/>
      <c r="M188" s="532"/>
      <c r="N188" s="4191"/>
    </row>
    <row r="189" spans="1:14" ht="15" customHeight="1" thickTop="1" thickBot="1">
      <c r="A189" s="2236"/>
      <c r="B189" s="1751"/>
      <c r="C189" s="1752"/>
      <c r="D189" s="3249"/>
      <c r="E189" s="1752"/>
      <c r="F189" s="1753"/>
      <c r="G189" s="1754"/>
      <c r="H189" s="1781"/>
      <c r="I189" s="1755"/>
      <c r="J189" s="1756" t="s">
        <v>48</v>
      </c>
      <c r="K189" s="1782"/>
      <c r="L189" s="1783"/>
      <c r="M189" s="1757">
        <f>SUMIF(M10:M188,"&gt;0")</f>
        <v>199383.1</v>
      </c>
      <c r="N189" s="1758"/>
    </row>
    <row r="190" spans="1:14" ht="15" customHeight="1">
      <c r="A190" s="27"/>
      <c r="N190" s="3896"/>
    </row>
    <row r="191" spans="1:14" ht="15" customHeight="1">
      <c r="A191" s="27"/>
      <c r="N191" s="3896"/>
    </row>
    <row r="192" spans="1:14" ht="15" customHeight="1">
      <c r="A192" s="27"/>
      <c r="N192" s="3896"/>
    </row>
    <row r="193" spans="1:14" ht="15" customHeight="1">
      <c r="A193" s="27"/>
      <c r="N193" s="3896"/>
    </row>
    <row r="194" spans="1:14" ht="15" customHeight="1">
      <c r="A194" s="27"/>
      <c r="N194" s="3896"/>
    </row>
    <row r="195" spans="1:14" ht="15" customHeight="1">
      <c r="A195" s="27"/>
      <c r="N195" s="3896"/>
    </row>
    <row r="196" spans="1:14" ht="15" customHeight="1">
      <c r="A196" s="27"/>
      <c r="N196" s="3896"/>
    </row>
    <row r="197" spans="1:14" ht="15" customHeight="1">
      <c r="A197" s="27"/>
      <c r="N197" s="3896"/>
    </row>
    <row r="198" spans="1:14" ht="15" customHeight="1">
      <c r="A198" s="27"/>
      <c r="N198" s="3896"/>
    </row>
    <row r="199" spans="1:14" ht="15" customHeight="1">
      <c r="N199" s="3896"/>
    </row>
    <row r="200" spans="1:14" ht="15" customHeight="1">
      <c r="N200" s="3896"/>
    </row>
    <row r="201" spans="1:14" ht="15" customHeight="1">
      <c r="N201" s="3896"/>
    </row>
    <row r="202" spans="1:14" ht="15" customHeight="1">
      <c r="N202" s="3896"/>
    </row>
    <row r="203" spans="1:14" ht="15" customHeight="1">
      <c r="N203" s="3896"/>
    </row>
    <row r="204" spans="1:14" ht="15" customHeight="1">
      <c r="N204" s="3896"/>
    </row>
    <row r="205" spans="1:14" ht="15" customHeight="1">
      <c r="N205" s="3896"/>
    </row>
    <row r="206" spans="1:14" ht="15" customHeight="1">
      <c r="N206" s="3896"/>
    </row>
    <row r="207" spans="1:14" ht="15" customHeight="1">
      <c r="N207" s="3896"/>
    </row>
    <row r="208" spans="1:14" ht="15" customHeight="1">
      <c r="N208" s="3896"/>
    </row>
    <row r="209" spans="14:14" ht="15" customHeight="1">
      <c r="N209" s="3896"/>
    </row>
    <row r="210" spans="14:14" ht="15" customHeight="1">
      <c r="N210" s="3896"/>
    </row>
    <row r="211" spans="14:14" ht="15" customHeight="1">
      <c r="N211" s="3896"/>
    </row>
    <row r="212" spans="14:14" ht="15" customHeight="1">
      <c r="N212" s="3896"/>
    </row>
    <row r="213" spans="14:14" ht="15" customHeight="1">
      <c r="N213" s="3896"/>
    </row>
    <row r="214" spans="14:14" ht="15" customHeight="1">
      <c r="N214" s="3896"/>
    </row>
    <row r="215" spans="14:14" ht="15" customHeight="1">
      <c r="N215" s="3896"/>
    </row>
    <row r="216" spans="14:14" ht="15" customHeight="1">
      <c r="N216" s="3896"/>
    </row>
    <row r="217" spans="14:14" ht="15" customHeight="1">
      <c r="N217" s="3896"/>
    </row>
    <row r="218" spans="14:14" ht="15" customHeight="1">
      <c r="N218" s="3896"/>
    </row>
    <row r="219" spans="14:14" ht="15" customHeight="1">
      <c r="N219" s="3896"/>
    </row>
    <row r="220" spans="14:14" ht="15" customHeight="1">
      <c r="N220" s="3896"/>
    </row>
    <row r="221" spans="14:14" ht="15" customHeight="1">
      <c r="N221" s="3896"/>
    </row>
    <row r="222" spans="14:14" ht="15" customHeight="1">
      <c r="N222" s="3896"/>
    </row>
    <row r="223" spans="14:14" ht="15" customHeight="1">
      <c r="N223" s="3896"/>
    </row>
    <row r="224" spans="14:14" ht="15" customHeight="1">
      <c r="N224" s="3896"/>
    </row>
    <row r="225" spans="14:14" ht="15" customHeight="1">
      <c r="N225" s="3896"/>
    </row>
    <row r="226" spans="14:14" ht="15" customHeight="1">
      <c r="N226" s="3896"/>
    </row>
    <row r="227" spans="14:14" ht="15" customHeight="1">
      <c r="N227" s="3896"/>
    </row>
    <row r="228" spans="14:14" ht="15" customHeight="1">
      <c r="N228" s="3896"/>
    </row>
    <row r="229" spans="14:14" ht="15" customHeight="1">
      <c r="N229" s="3896"/>
    </row>
    <row r="230" spans="14:14" ht="15" customHeight="1">
      <c r="N230" s="3896"/>
    </row>
    <row r="231" spans="14:14" ht="15" customHeight="1">
      <c r="N231" s="3896"/>
    </row>
    <row r="232" spans="14:14" ht="15" customHeight="1">
      <c r="N232" s="3896"/>
    </row>
    <row r="233" spans="14:14" ht="15" customHeight="1">
      <c r="N233" s="3896"/>
    </row>
    <row r="234" spans="14:14" ht="15" customHeight="1">
      <c r="N234" s="3896"/>
    </row>
    <row r="235" spans="14:14" ht="15" customHeight="1">
      <c r="N235" s="3896"/>
    </row>
    <row r="236" spans="14:14" ht="15" customHeight="1">
      <c r="N236" s="3896"/>
    </row>
    <row r="237" spans="14:14" ht="15" customHeight="1">
      <c r="N237" s="3896"/>
    </row>
    <row r="238" spans="14:14" ht="15" customHeight="1">
      <c r="N238" s="3896"/>
    </row>
    <row r="239" spans="14:14" ht="15" customHeight="1">
      <c r="N239" s="3896"/>
    </row>
    <row r="240" spans="14:14" ht="15" customHeight="1">
      <c r="N240" s="3896"/>
    </row>
    <row r="241" spans="14:14" ht="15" customHeight="1">
      <c r="N241" s="3896"/>
    </row>
    <row r="242" spans="14:14" ht="15" customHeight="1">
      <c r="N242" s="3896"/>
    </row>
    <row r="243" spans="14:14" ht="15" customHeight="1">
      <c r="N243" s="3896"/>
    </row>
    <row r="244" spans="14:14" ht="15" customHeight="1">
      <c r="N244" s="3896"/>
    </row>
  </sheetData>
  <sheetProtection selectLockedCells="1"/>
  <customSheetViews>
    <customSheetView guid="{F8F3C058-0B72-45B1-9471-FD232B18A87C}" scale="110" showPageBreaks="1">
      <pane ySplit="9" topLeftCell="A165" activePane="bottomLeft" state="frozen"/>
      <selection pane="bottomLeft" activeCell="M189" sqref="M189"/>
      <rowBreaks count="4" manualBreakCount="4">
        <brk id="37" max="16383" man="1"/>
        <brk id="64" max="16383" man="1"/>
        <brk id="85" max="16383" man="1"/>
        <brk id="104"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topLeftCell="A22">
      <selection activeCell="L46" sqref="L46"/>
      <pageMargins left="0" right="0" top="0" bottom="0" header="0" footer="0"/>
    </customSheetView>
    <customSheetView guid="{2146B8A8-0C50-46D7-9E04-99F80A0FDBAC}" showPageBreaks="1" topLeftCell="A250">
      <selection activeCell="C265" sqref="C265"/>
      <pageMargins left="0" right="0" top="0" bottom="0" header="0" footer="0"/>
      <pageSetup scale="90" orientation="landscape" r:id="rId2"/>
    </customSheetView>
  </customSheetViews>
  <mergeCells count="6">
    <mergeCell ref="F3:N3"/>
    <mergeCell ref="F4:N4"/>
    <mergeCell ref="G5:K5"/>
    <mergeCell ref="B1:M1"/>
    <mergeCell ref="B2:C2"/>
    <mergeCell ref="F2:M2"/>
  </mergeCells>
  <conditionalFormatting sqref="H116:H118 H106:H108 H95:H96 H55 H57:H59 H11:H15 H17:H18 H20:H21 H23 H25:H28 H31:H32 H34:H37 H39:H45 H52:H53 H63:H64 H72:H74 H66:H67 H69:H70 H110:H111 H102:H104 H99:H100 H84:H85 I125 H76:H77 H87:H89 H91:H93 H79:H82">
    <cfRule type="cellIs" dxfId="233" priority="234" stopIfTrue="1" operator="equal">
      <formula>0</formula>
    </cfRule>
  </conditionalFormatting>
  <conditionalFormatting sqref="H116:H118 H106:H108 H95:H96 H55 H57:H59 H11:H15 H17:H18 H20:H21 H23 H25:H28 H31:H32 H34:H37 H39:H45 H52:H53 H63:H64 H72:H74 H66:H67 H69:H70 H110:H111 H102:H104 H99:H100 H84:H85 I125 H76:H77 H87:H89 H91:H93 H79:H82">
    <cfRule type="cellIs" dxfId="232" priority="233" stopIfTrue="1" operator="equal">
      <formula>0</formula>
    </cfRule>
  </conditionalFormatting>
  <conditionalFormatting sqref="I120:I123 I126:I127">
    <cfRule type="cellIs" dxfId="231" priority="92" stopIfTrue="1" operator="equal">
      <formula>0</formula>
    </cfRule>
  </conditionalFormatting>
  <conditionalFormatting sqref="I120:I123 I126:I127">
    <cfRule type="cellIs" dxfId="230" priority="91" stopIfTrue="1" operator="equal">
      <formula>0</formula>
    </cfRule>
  </conditionalFormatting>
  <conditionalFormatting sqref="I129:I135">
    <cfRule type="cellIs" dxfId="229" priority="90" stopIfTrue="1" operator="equal">
      <formula>0</formula>
    </cfRule>
  </conditionalFormatting>
  <conditionalFormatting sqref="I129:I135">
    <cfRule type="cellIs" dxfId="228" priority="89" stopIfTrue="1" operator="equal">
      <formula>0</formula>
    </cfRule>
  </conditionalFormatting>
  <conditionalFormatting sqref="G137:G143">
    <cfRule type="cellIs" dxfId="227" priority="88" stopIfTrue="1" operator="equal">
      <formula>0</formula>
    </cfRule>
  </conditionalFormatting>
  <conditionalFormatting sqref="G137:G143">
    <cfRule type="cellIs" dxfId="226" priority="87" stopIfTrue="1" operator="equal">
      <formula>0</formula>
    </cfRule>
  </conditionalFormatting>
  <conditionalFormatting sqref="H113">
    <cfRule type="cellIs" dxfId="225" priority="86" stopIfTrue="1" operator="equal">
      <formula>0</formula>
    </cfRule>
  </conditionalFormatting>
  <conditionalFormatting sqref="H113">
    <cfRule type="cellIs" dxfId="224" priority="85" stopIfTrue="1" operator="equal">
      <formula>0</formula>
    </cfRule>
  </conditionalFormatting>
  <conditionalFormatting sqref="H121">
    <cfRule type="cellIs" dxfId="223" priority="82" stopIfTrue="1" operator="equal">
      <formula>0</formula>
    </cfRule>
  </conditionalFormatting>
  <conditionalFormatting sqref="H121">
    <cfRule type="cellIs" dxfId="222" priority="81" stopIfTrue="1" operator="equal">
      <formula>0</formula>
    </cfRule>
  </conditionalFormatting>
  <conditionalFormatting sqref="H122">
    <cfRule type="cellIs" dxfId="221" priority="80" stopIfTrue="1" operator="equal">
      <formula>0</formula>
    </cfRule>
  </conditionalFormatting>
  <conditionalFormatting sqref="H122">
    <cfRule type="cellIs" dxfId="220" priority="79" stopIfTrue="1" operator="equal">
      <formula>0</formula>
    </cfRule>
  </conditionalFormatting>
  <conditionalFormatting sqref="H137">
    <cfRule type="cellIs" dxfId="219" priority="72" stopIfTrue="1" operator="equal">
      <formula>0</formula>
    </cfRule>
  </conditionalFormatting>
  <conditionalFormatting sqref="H137">
    <cfRule type="cellIs" dxfId="218" priority="71" stopIfTrue="1" operator="equal">
      <formula>0</formula>
    </cfRule>
  </conditionalFormatting>
  <conditionalFormatting sqref="H126">
    <cfRule type="cellIs" dxfId="217" priority="76" stopIfTrue="1" operator="equal">
      <formula>0</formula>
    </cfRule>
  </conditionalFormatting>
  <conditionalFormatting sqref="H126">
    <cfRule type="cellIs" dxfId="216" priority="75" stopIfTrue="1" operator="equal">
      <formula>0</formula>
    </cfRule>
  </conditionalFormatting>
  <conditionalFormatting sqref="H129">
    <cfRule type="cellIs" dxfId="215" priority="74" stopIfTrue="1" operator="equal">
      <formula>0</formula>
    </cfRule>
  </conditionalFormatting>
  <conditionalFormatting sqref="H129">
    <cfRule type="cellIs" dxfId="214" priority="73" stopIfTrue="1" operator="equal">
      <formula>0</formula>
    </cfRule>
  </conditionalFormatting>
  <conditionalFormatting sqref="H98">
    <cfRule type="cellIs" dxfId="213" priority="70" stopIfTrue="1" operator="equal">
      <formula>0</formula>
    </cfRule>
  </conditionalFormatting>
  <conditionalFormatting sqref="H98">
    <cfRule type="cellIs" dxfId="212" priority="69" stopIfTrue="1" operator="equal">
      <formula>0</formula>
    </cfRule>
  </conditionalFormatting>
  <conditionalFormatting sqref="H133">
    <cfRule type="cellIs" dxfId="211" priority="68" stopIfTrue="1" operator="equal">
      <formula>0</formula>
    </cfRule>
  </conditionalFormatting>
  <conditionalFormatting sqref="H133">
    <cfRule type="cellIs" dxfId="210" priority="67" stopIfTrue="1" operator="equal">
      <formula>0</formula>
    </cfRule>
  </conditionalFormatting>
  <conditionalFormatting sqref="H127">
    <cfRule type="cellIs" dxfId="209" priority="62" stopIfTrue="1" operator="equal">
      <formula>0</formula>
    </cfRule>
  </conditionalFormatting>
  <conditionalFormatting sqref="H127">
    <cfRule type="cellIs" dxfId="208" priority="61" stopIfTrue="1" operator="equal">
      <formula>0</formula>
    </cfRule>
  </conditionalFormatting>
  <conditionalFormatting sqref="H138">
    <cfRule type="cellIs" dxfId="207" priority="64" stopIfTrue="1" operator="equal">
      <formula>0</formula>
    </cfRule>
  </conditionalFormatting>
  <conditionalFormatting sqref="H138">
    <cfRule type="cellIs" dxfId="206" priority="63" stopIfTrue="1" operator="equal">
      <formula>0</formula>
    </cfRule>
  </conditionalFormatting>
  <conditionalFormatting sqref="H139">
    <cfRule type="cellIs" dxfId="205" priority="60" stopIfTrue="1" operator="equal">
      <formula>0</formula>
    </cfRule>
  </conditionalFormatting>
  <conditionalFormatting sqref="H139">
    <cfRule type="cellIs" dxfId="204" priority="59" stopIfTrue="1" operator="equal">
      <formula>0</formula>
    </cfRule>
  </conditionalFormatting>
  <conditionalFormatting sqref="H134">
    <cfRule type="cellIs" dxfId="203" priority="58" stopIfTrue="1" operator="equal">
      <formula>0</formula>
    </cfRule>
  </conditionalFormatting>
  <conditionalFormatting sqref="H134">
    <cfRule type="cellIs" dxfId="202" priority="57" stopIfTrue="1" operator="equal">
      <formula>0</formula>
    </cfRule>
  </conditionalFormatting>
  <conditionalFormatting sqref="H135">
    <cfRule type="cellIs" dxfId="201" priority="56" stopIfTrue="1" operator="equal">
      <formula>0</formula>
    </cfRule>
  </conditionalFormatting>
  <conditionalFormatting sqref="H135">
    <cfRule type="cellIs" dxfId="200" priority="55" stopIfTrue="1" operator="equal">
      <formula>0</formula>
    </cfRule>
  </conditionalFormatting>
  <conditionalFormatting sqref="H141">
    <cfRule type="cellIs" dxfId="199" priority="54" stopIfTrue="1" operator="equal">
      <formula>0</formula>
    </cfRule>
  </conditionalFormatting>
  <conditionalFormatting sqref="H141">
    <cfRule type="cellIs" dxfId="198" priority="53" stopIfTrue="1" operator="equal">
      <formula>0</formula>
    </cfRule>
  </conditionalFormatting>
  <conditionalFormatting sqref="H142:H143">
    <cfRule type="cellIs" dxfId="197" priority="52" stopIfTrue="1" operator="equal">
      <formula>0</formula>
    </cfRule>
  </conditionalFormatting>
  <conditionalFormatting sqref="H142:H143">
    <cfRule type="cellIs" dxfId="196" priority="51" stopIfTrue="1" operator="equal">
      <formula>0</formula>
    </cfRule>
  </conditionalFormatting>
  <conditionalFormatting sqref="G145:G149">
    <cfRule type="cellIs" dxfId="195" priority="50" stopIfTrue="1" operator="equal">
      <formula>0</formula>
    </cfRule>
  </conditionalFormatting>
  <conditionalFormatting sqref="G145:G149">
    <cfRule type="cellIs" dxfId="194" priority="49" stopIfTrue="1" operator="equal">
      <formula>0</formula>
    </cfRule>
  </conditionalFormatting>
  <conditionalFormatting sqref="H146:H147">
    <cfRule type="cellIs" dxfId="193" priority="48" stopIfTrue="1" operator="equal">
      <formula>0</formula>
    </cfRule>
  </conditionalFormatting>
  <conditionalFormatting sqref="H146:H147">
    <cfRule type="cellIs" dxfId="192" priority="47" stopIfTrue="1" operator="equal">
      <formula>0</formula>
    </cfRule>
  </conditionalFormatting>
  <conditionalFormatting sqref="H148:H149">
    <cfRule type="cellIs" dxfId="191" priority="46" stopIfTrue="1" operator="equal">
      <formula>0</formula>
    </cfRule>
  </conditionalFormatting>
  <conditionalFormatting sqref="H148:H149">
    <cfRule type="cellIs" dxfId="190" priority="45" stopIfTrue="1" operator="equal">
      <formula>0</formula>
    </cfRule>
  </conditionalFormatting>
  <conditionalFormatting sqref="G150:G159">
    <cfRule type="cellIs" dxfId="189" priority="36" stopIfTrue="1" operator="equal">
      <formula>0</formula>
    </cfRule>
  </conditionalFormatting>
  <conditionalFormatting sqref="G150:G159">
    <cfRule type="cellIs" dxfId="188" priority="35" stopIfTrue="1" operator="equal">
      <formula>0</formula>
    </cfRule>
  </conditionalFormatting>
  <conditionalFormatting sqref="H151:H152">
    <cfRule type="cellIs" dxfId="187" priority="34" stopIfTrue="1" operator="equal">
      <formula>0</formula>
    </cfRule>
  </conditionalFormatting>
  <conditionalFormatting sqref="H151:H152">
    <cfRule type="cellIs" dxfId="186" priority="33" stopIfTrue="1" operator="equal">
      <formula>0</formula>
    </cfRule>
  </conditionalFormatting>
  <conditionalFormatting sqref="H153:H154 H156:H159">
    <cfRule type="cellIs" dxfId="185" priority="32" stopIfTrue="1" operator="equal">
      <formula>0</formula>
    </cfRule>
  </conditionalFormatting>
  <conditionalFormatting sqref="H153:H154 H156:H159">
    <cfRule type="cellIs" dxfId="184" priority="31" stopIfTrue="1" operator="equal">
      <formula>0</formula>
    </cfRule>
  </conditionalFormatting>
  <conditionalFormatting sqref="I172:I175 I182:I188">
    <cfRule type="cellIs" dxfId="183" priority="30" stopIfTrue="1" operator="equal">
      <formula>0</formula>
    </cfRule>
  </conditionalFormatting>
  <conditionalFormatting sqref="I172:I175 I182:I188">
    <cfRule type="cellIs" dxfId="182" priority="29" stopIfTrue="1" operator="equal">
      <formula>0</formula>
    </cfRule>
  </conditionalFormatting>
  <conditionalFormatting sqref="H172">
    <cfRule type="cellIs" dxfId="181" priority="28" stopIfTrue="1" operator="equal">
      <formula>0</formula>
    </cfRule>
  </conditionalFormatting>
  <conditionalFormatting sqref="H172">
    <cfRule type="cellIs" dxfId="180" priority="27" stopIfTrue="1" operator="equal">
      <formula>0</formula>
    </cfRule>
  </conditionalFormatting>
  <conditionalFormatting sqref="H183:H184 H186:H187">
    <cfRule type="cellIs" dxfId="179" priority="26" stopIfTrue="1" operator="equal">
      <formula>0</formula>
    </cfRule>
  </conditionalFormatting>
  <conditionalFormatting sqref="H183:H184 H186:H187">
    <cfRule type="cellIs" dxfId="178" priority="25" stopIfTrue="1" operator="equal">
      <formula>0</formula>
    </cfRule>
  </conditionalFormatting>
  <conditionalFormatting sqref="H188">
    <cfRule type="cellIs" dxfId="177" priority="24" stopIfTrue="1" operator="equal">
      <formula>0</formula>
    </cfRule>
  </conditionalFormatting>
  <conditionalFormatting sqref="H188">
    <cfRule type="cellIs" dxfId="176" priority="23" stopIfTrue="1" operator="equal">
      <formula>0</formula>
    </cfRule>
  </conditionalFormatting>
  <conditionalFormatting sqref="H189">
    <cfRule type="cellIs" dxfId="175" priority="22" stopIfTrue="1" operator="equal">
      <formula>0</formula>
    </cfRule>
  </conditionalFormatting>
  <conditionalFormatting sqref="H189">
    <cfRule type="cellIs" dxfId="174" priority="21" stopIfTrue="1" operator="equal">
      <formula>0</formula>
    </cfRule>
  </conditionalFormatting>
  <conditionalFormatting sqref="H189">
    <cfRule type="cellIs" dxfId="173" priority="20" stopIfTrue="1" operator="equal">
      <formula>0</formula>
    </cfRule>
  </conditionalFormatting>
  <conditionalFormatting sqref="H189">
    <cfRule type="cellIs" dxfId="172" priority="19" stopIfTrue="1" operator="equal">
      <formula>0</formula>
    </cfRule>
  </conditionalFormatting>
  <conditionalFormatting sqref="H173:H174">
    <cfRule type="cellIs" dxfId="171" priority="18" stopIfTrue="1" operator="equal">
      <formula>0</formula>
    </cfRule>
  </conditionalFormatting>
  <conditionalFormatting sqref="H173:H174">
    <cfRule type="cellIs" dxfId="170" priority="17" stopIfTrue="1" operator="equal">
      <formula>0</formula>
    </cfRule>
  </conditionalFormatting>
  <conditionalFormatting sqref="H177:H181">
    <cfRule type="cellIs" dxfId="169" priority="16" stopIfTrue="1" operator="equal">
      <formula>0</formula>
    </cfRule>
  </conditionalFormatting>
  <conditionalFormatting sqref="H177:H181">
    <cfRule type="cellIs" dxfId="168" priority="15" stopIfTrue="1" operator="equal">
      <formula>0</formula>
    </cfRule>
  </conditionalFormatting>
  <conditionalFormatting sqref="H120">
    <cfRule type="cellIs" dxfId="167" priority="6" stopIfTrue="1" operator="equal">
      <formula>0</formula>
    </cfRule>
  </conditionalFormatting>
  <conditionalFormatting sqref="H120">
    <cfRule type="cellIs" dxfId="166" priority="5" stopIfTrue="1" operator="equal">
      <formula>0</formula>
    </cfRule>
  </conditionalFormatting>
  <conditionalFormatting sqref="H125">
    <cfRule type="cellIs" dxfId="165" priority="4" stopIfTrue="1" operator="equal">
      <formula>0</formula>
    </cfRule>
  </conditionalFormatting>
  <conditionalFormatting sqref="H125">
    <cfRule type="cellIs" dxfId="164" priority="3" stopIfTrue="1" operator="equal">
      <formula>0</formula>
    </cfRule>
  </conditionalFormatting>
  <hyperlinks>
    <hyperlink ref="C4" location="'Recap Sheet'!B1" tooltip="Click here to return to recap sheet" display="Return to Recap Sheet" xr:uid="{00000000-0004-0000-1100-000000000000}"/>
  </hyperlinks>
  <pageMargins left="0.25" right="0.25" top="0.75" bottom="0.75" header="0.3" footer="0.3"/>
  <pageSetup paperSize="5" scale="64" fitToHeight="0" orientation="landscape" useFirstPageNumber="1" r:id="rId3"/>
  <headerFooter scaleWithDoc="0"/>
  <rowBreaks count="4" manualBreakCount="4">
    <brk id="37" max="16383" man="1"/>
    <brk id="64" max="16383" man="1"/>
    <brk id="85" max="16383" man="1"/>
    <brk id="104" max="16383" man="1"/>
  </rowBreaks>
  <drawing r:id="rId4"/>
  <legacyDrawing r:id="rId5"/>
  <mc:AlternateContent xmlns:mc="http://schemas.openxmlformats.org/markup-compatibility/2006">
    <mc:Choice Requires="x14">
      <controls>
        <mc:AlternateContent xmlns:mc="http://schemas.openxmlformats.org/markup-compatibility/2006">
          <mc:Choice Requires="x14">
            <control shapeId="75777" r:id="rId6" name="Button 1">
              <controlPr defaultSize="0" print="0" autoFill="0" autoPict="0" macro="[0]!VersatileDisplayWorksheetPopup">
                <anchor moveWithCells="1">
                  <from>
                    <xdr:col>12</xdr:col>
                    <xdr:colOff>704850</xdr:colOff>
                    <xdr:row>0</xdr:row>
                    <xdr:rowOff>142875</xdr:rowOff>
                  </from>
                  <to>
                    <xdr:col>13</xdr:col>
                    <xdr:colOff>476250</xdr:colOff>
                    <xdr:row>2</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5">
    <tabColor theme="5" tint="-0.249977111117893"/>
  </sheetPr>
  <dimension ref="A1:N126"/>
  <sheetViews>
    <sheetView topLeftCell="C1" zoomScaleNormal="100" workbookViewId="0">
      <pane ySplit="9" topLeftCell="A94" activePane="bottomLeft" state="frozen"/>
      <selection activeCell="H80" sqref="H80"/>
      <selection pane="bottomLeft" activeCell="T107" sqref="T107"/>
    </sheetView>
  </sheetViews>
  <sheetFormatPr defaultColWidth="11.42578125" defaultRowHeight="15" customHeight="1"/>
  <cols>
    <col min="1" max="1" width="7.28515625" style="55" customWidth="1"/>
    <col min="2" max="2" width="53.42578125" style="55" customWidth="1"/>
    <col min="3" max="3" width="28.42578125" style="37" customWidth="1"/>
    <col min="4" max="4" width="8.85546875" style="55" customWidth="1"/>
    <col min="5" max="5" width="9.7109375" style="37" customWidth="1"/>
    <col min="6" max="6" width="7.5703125" style="37" customWidth="1"/>
    <col min="7" max="7" width="5.7109375" style="144" customWidth="1"/>
    <col min="8" max="8" width="6.42578125" style="65" customWidth="1"/>
    <col min="9" max="9" width="6.42578125" style="37" customWidth="1"/>
    <col min="10" max="10" width="3.28515625" style="55" customWidth="1"/>
    <col min="11" max="11" width="6.7109375" style="30" customWidth="1"/>
    <col min="12" max="12" width="7.28515625" style="30" customWidth="1"/>
    <col min="13" max="13" width="9.7109375" style="38" customWidth="1"/>
    <col min="14" max="14" width="7.42578125" style="39" customWidth="1"/>
    <col min="15" max="228" width="11.42578125" style="55"/>
    <col min="229" max="229" width="3.85546875" style="55" customWidth="1"/>
    <col min="230" max="230" width="49.7109375" style="55" customWidth="1"/>
    <col min="231" max="231" width="29.42578125" style="55" customWidth="1"/>
    <col min="232" max="232" width="6.28515625" style="55" customWidth="1"/>
    <col min="233" max="233" width="4.28515625" style="55" customWidth="1"/>
    <col min="234" max="234" width="6.42578125" style="55" customWidth="1"/>
    <col min="235" max="235" width="3.28515625" style="55" customWidth="1"/>
    <col min="236" max="236" width="6" style="55" customWidth="1"/>
    <col min="237" max="237" width="5.7109375" style="55" bestFit="1" customWidth="1"/>
    <col min="238" max="238" width="7" style="55" customWidth="1"/>
    <col min="239" max="239" width="5.42578125" style="55" customWidth="1"/>
    <col min="240" max="240" width="5" style="55" customWidth="1"/>
    <col min="241" max="241" width="6" style="55" bestFit="1" customWidth="1"/>
    <col min="242" max="242" width="6.140625" style="55" customWidth="1"/>
    <col min="243" max="243" width="16.5703125" style="55" customWidth="1"/>
    <col min="244" max="484" width="11.42578125" style="55"/>
    <col min="485" max="485" width="3.85546875" style="55" customWidth="1"/>
    <col min="486" max="486" width="49.7109375" style="55" customWidth="1"/>
    <col min="487" max="487" width="29.42578125" style="55" customWidth="1"/>
    <col min="488" max="488" width="6.28515625" style="55" customWidth="1"/>
    <col min="489" max="489" width="4.28515625" style="55" customWidth="1"/>
    <col min="490" max="490" width="6.42578125" style="55" customWidth="1"/>
    <col min="491" max="491" width="3.28515625" style="55" customWidth="1"/>
    <col min="492" max="492" width="6" style="55" customWidth="1"/>
    <col min="493" max="493" width="5.7109375" style="55" bestFit="1" customWidth="1"/>
    <col min="494" max="494" width="7" style="55" customWidth="1"/>
    <col min="495" max="495" width="5.42578125" style="55" customWidth="1"/>
    <col min="496" max="496" width="5" style="55" customWidth="1"/>
    <col min="497" max="497" width="6" style="55" bestFit="1" customWidth="1"/>
    <col min="498" max="498" width="6.140625" style="55" customWidth="1"/>
    <col min="499" max="499" width="16.5703125" style="55" customWidth="1"/>
    <col min="500" max="740" width="11.42578125" style="55"/>
    <col min="741" max="741" width="3.85546875" style="55" customWidth="1"/>
    <col min="742" max="742" width="49.7109375" style="55" customWidth="1"/>
    <col min="743" max="743" width="29.42578125" style="55" customWidth="1"/>
    <col min="744" max="744" width="6.28515625" style="55" customWidth="1"/>
    <col min="745" max="745" width="4.28515625" style="55" customWidth="1"/>
    <col min="746" max="746" width="6.42578125" style="55" customWidth="1"/>
    <col min="747" max="747" width="3.28515625" style="55" customWidth="1"/>
    <col min="748" max="748" width="6" style="55" customWidth="1"/>
    <col min="749" max="749" width="5.7109375" style="55" bestFit="1" customWidth="1"/>
    <col min="750" max="750" width="7" style="55" customWidth="1"/>
    <col min="751" max="751" width="5.42578125" style="55" customWidth="1"/>
    <col min="752" max="752" width="5" style="55" customWidth="1"/>
    <col min="753" max="753" width="6" style="55" bestFit="1" customWidth="1"/>
    <col min="754" max="754" width="6.140625" style="55" customWidth="1"/>
    <col min="755" max="755" width="16.5703125" style="55" customWidth="1"/>
    <col min="756" max="996" width="11.42578125" style="55"/>
    <col min="997" max="997" width="3.85546875" style="55" customWidth="1"/>
    <col min="998" max="998" width="49.7109375" style="55" customWidth="1"/>
    <col min="999" max="999" width="29.42578125" style="55" customWidth="1"/>
    <col min="1000" max="1000" width="6.28515625" style="55" customWidth="1"/>
    <col min="1001" max="1001" width="4.28515625" style="55" customWidth="1"/>
    <col min="1002" max="1002" width="6.42578125" style="55" customWidth="1"/>
    <col min="1003" max="1003" width="3.28515625" style="55" customWidth="1"/>
    <col min="1004" max="1004" width="6" style="55" customWidth="1"/>
    <col min="1005" max="1005" width="5.7109375" style="55" bestFit="1" customWidth="1"/>
    <col min="1006" max="1006" width="7" style="55" customWidth="1"/>
    <col min="1007" max="1007" width="5.42578125" style="55" customWidth="1"/>
    <col min="1008" max="1008" width="5" style="55" customWidth="1"/>
    <col min="1009" max="1009" width="6" style="55" bestFit="1" customWidth="1"/>
    <col min="1010" max="1010" width="6.140625" style="55" customWidth="1"/>
    <col min="1011" max="1011" width="16.5703125" style="55" customWidth="1"/>
    <col min="1012" max="1252" width="11.42578125" style="55"/>
    <col min="1253" max="1253" width="3.85546875" style="55" customWidth="1"/>
    <col min="1254" max="1254" width="49.7109375" style="55" customWidth="1"/>
    <col min="1255" max="1255" width="29.42578125" style="55" customWidth="1"/>
    <col min="1256" max="1256" width="6.28515625" style="55" customWidth="1"/>
    <col min="1257" max="1257" width="4.28515625" style="55" customWidth="1"/>
    <col min="1258" max="1258" width="6.42578125" style="55" customWidth="1"/>
    <col min="1259" max="1259" width="3.28515625" style="55" customWidth="1"/>
    <col min="1260" max="1260" width="6" style="55" customWidth="1"/>
    <col min="1261" max="1261" width="5.7109375" style="55" bestFit="1" customWidth="1"/>
    <col min="1262" max="1262" width="7" style="55" customWidth="1"/>
    <col min="1263" max="1263" width="5.42578125" style="55" customWidth="1"/>
    <col min="1264" max="1264" width="5" style="55" customWidth="1"/>
    <col min="1265" max="1265" width="6" style="55" bestFit="1" customWidth="1"/>
    <col min="1266" max="1266" width="6.140625" style="55" customWidth="1"/>
    <col min="1267" max="1267" width="16.5703125" style="55" customWidth="1"/>
    <col min="1268" max="1508" width="11.42578125" style="55"/>
    <col min="1509" max="1509" width="3.85546875" style="55" customWidth="1"/>
    <col min="1510" max="1510" width="49.7109375" style="55" customWidth="1"/>
    <col min="1511" max="1511" width="29.42578125" style="55" customWidth="1"/>
    <col min="1512" max="1512" width="6.28515625" style="55" customWidth="1"/>
    <col min="1513" max="1513" width="4.28515625" style="55" customWidth="1"/>
    <col min="1514" max="1514" width="6.42578125" style="55" customWidth="1"/>
    <col min="1515" max="1515" width="3.28515625" style="55" customWidth="1"/>
    <col min="1516" max="1516" width="6" style="55" customWidth="1"/>
    <col min="1517" max="1517" width="5.7109375" style="55" bestFit="1" customWidth="1"/>
    <col min="1518" max="1518" width="7" style="55" customWidth="1"/>
    <col min="1519" max="1519" width="5.42578125" style="55" customWidth="1"/>
    <col min="1520" max="1520" width="5" style="55" customWidth="1"/>
    <col min="1521" max="1521" width="6" style="55" bestFit="1" customWidth="1"/>
    <col min="1522" max="1522" width="6.140625" style="55" customWidth="1"/>
    <col min="1523" max="1523" width="16.5703125" style="55" customWidth="1"/>
    <col min="1524" max="1764" width="11.42578125" style="55"/>
    <col min="1765" max="1765" width="3.85546875" style="55" customWidth="1"/>
    <col min="1766" max="1766" width="49.7109375" style="55" customWidth="1"/>
    <col min="1767" max="1767" width="29.42578125" style="55" customWidth="1"/>
    <col min="1768" max="1768" width="6.28515625" style="55" customWidth="1"/>
    <col min="1769" max="1769" width="4.28515625" style="55" customWidth="1"/>
    <col min="1770" max="1770" width="6.42578125" style="55" customWidth="1"/>
    <col min="1771" max="1771" width="3.28515625" style="55" customWidth="1"/>
    <col min="1772" max="1772" width="6" style="55" customWidth="1"/>
    <col min="1773" max="1773" width="5.7109375" style="55" bestFit="1" customWidth="1"/>
    <col min="1774" max="1774" width="7" style="55" customWidth="1"/>
    <col min="1775" max="1775" width="5.42578125" style="55" customWidth="1"/>
    <col min="1776" max="1776" width="5" style="55" customWidth="1"/>
    <col min="1777" max="1777" width="6" style="55" bestFit="1" customWidth="1"/>
    <col min="1778" max="1778" width="6.140625" style="55" customWidth="1"/>
    <col min="1779" max="1779" width="16.5703125" style="55" customWidth="1"/>
    <col min="1780" max="2020" width="11.42578125" style="55"/>
    <col min="2021" max="2021" width="3.85546875" style="55" customWidth="1"/>
    <col min="2022" max="2022" width="49.7109375" style="55" customWidth="1"/>
    <col min="2023" max="2023" width="29.42578125" style="55" customWidth="1"/>
    <col min="2024" max="2024" width="6.28515625" style="55" customWidth="1"/>
    <col min="2025" max="2025" width="4.28515625" style="55" customWidth="1"/>
    <col min="2026" max="2026" width="6.42578125" style="55" customWidth="1"/>
    <col min="2027" max="2027" width="3.28515625" style="55" customWidth="1"/>
    <col min="2028" max="2028" width="6" style="55" customWidth="1"/>
    <col min="2029" max="2029" width="5.7109375" style="55" bestFit="1" customWidth="1"/>
    <col min="2030" max="2030" width="7" style="55" customWidth="1"/>
    <col min="2031" max="2031" width="5.42578125" style="55" customWidth="1"/>
    <col min="2032" max="2032" width="5" style="55" customWidth="1"/>
    <col min="2033" max="2033" width="6" style="55" bestFit="1" customWidth="1"/>
    <col min="2034" max="2034" width="6.140625" style="55" customWidth="1"/>
    <col min="2035" max="2035" width="16.5703125" style="55" customWidth="1"/>
    <col min="2036" max="2276" width="11.42578125" style="55"/>
    <col min="2277" max="2277" width="3.85546875" style="55" customWidth="1"/>
    <col min="2278" max="2278" width="49.7109375" style="55" customWidth="1"/>
    <col min="2279" max="2279" width="29.42578125" style="55" customWidth="1"/>
    <col min="2280" max="2280" width="6.28515625" style="55" customWidth="1"/>
    <col min="2281" max="2281" width="4.28515625" style="55" customWidth="1"/>
    <col min="2282" max="2282" width="6.42578125" style="55" customWidth="1"/>
    <col min="2283" max="2283" width="3.28515625" style="55" customWidth="1"/>
    <col min="2284" max="2284" width="6" style="55" customWidth="1"/>
    <col min="2285" max="2285" width="5.7109375" style="55" bestFit="1" customWidth="1"/>
    <col min="2286" max="2286" width="7" style="55" customWidth="1"/>
    <col min="2287" max="2287" width="5.42578125" style="55" customWidth="1"/>
    <col min="2288" max="2288" width="5" style="55" customWidth="1"/>
    <col min="2289" max="2289" width="6" style="55" bestFit="1" customWidth="1"/>
    <col min="2290" max="2290" width="6.140625" style="55" customWidth="1"/>
    <col min="2291" max="2291" width="16.5703125" style="55" customWidth="1"/>
    <col min="2292" max="2532" width="11.42578125" style="55"/>
    <col min="2533" max="2533" width="3.85546875" style="55" customWidth="1"/>
    <col min="2534" max="2534" width="49.7109375" style="55" customWidth="1"/>
    <col min="2535" max="2535" width="29.42578125" style="55" customWidth="1"/>
    <col min="2536" max="2536" width="6.28515625" style="55" customWidth="1"/>
    <col min="2537" max="2537" width="4.28515625" style="55" customWidth="1"/>
    <col min="2538" max="2538" width="6.42578125" style="55" customWidth="1"/>
    <col min="2539" max="2539" width="3.28515625" style="55" customWidth="1"/>
    <col min="2540" max="2540" width="6" style="55" customWidth="1"/>
    <col min="2541" max="2541" width="5.7109375" style="55" bestFit="1" customWidth="1"/>
    <col min="2542" max="2542" width="7" style="55" customWidth="1"/>
    <col min="2543" max="2543" width="5.42578125" style="55" customWidth="1"/>
    <col min="2544" max="2544" width="5" style="55" customWidth="1"/>
    <col min="2545" max="2545" width="6" style="55" bestFit="1" customWidth="1"/>
    <col min="2546" max="2546" width="6.140625" style="55" customWidth="1"/>
    <col min="2547" max="2547" width="16.5703125" style="55" customWidth="1"/>
    <col min="2548" max="2788" width="11.42578125" style="55"/>
    <col min="2789" max="2789" width="3.85546875" style="55" customWidth="1"/>
    <col min="2790" max="2790" width="49.7109375" style="55" customWidth="1"/>
    <col min="2791" max="2791" width="29.42578125" style="55" customWidth="1"/>
    <col min="2792" max="2792" width="6.28515625" style="55" customWidth="1"/>
    <col min="2793" max="2793" width="4.28515625" style="55" customWidth="1"/>
    <col min="2794" max="2794" width="6.42578125" style="55" customWidth="1"/>
    <col min="2795" max="2795" width="3.28515625" style="55" customWidth="1"/>
    <col min="2796" max="2796" width="6" style="55" customWidth="1"/>
    <col min="2797" max="2797" width="5.7109375" style="55" bestFit="1" customWidth="1"/>
    <col min="2798" max="2798" width="7" style="55" customWidth="1"/>
    <col min="2799" max="2799" width="5.42578125" style="55" customWidth="1"/>
    <col min="2800" max="2800" width="5" style="55" customWidth="1"/>
    <col min="2801" max="2801" width="6" style="55" bestFit="1" customWidth="1"/>
    <col min="2802" max="2802" width="6.140625" style="55" customWidth="1"/>
    <col min="2803" max="2803" width="16.5703125" style="55" customWidth="1"/>
    <col min="2804" max="3044" width="11.42578125" style="55"/>
    <col min="3045" max="3045" width="3.85546875" style="55" customWidth="1"/>
    <col min="3046" max="3046" width="49.7109375" style="55" customWidth="1"/>
    <col min="3047" max="3047" width="29.42578125" style="55" customWidth="1"/>
    <col min="3048" max="3048" width="6.28515625" style="55" customWidth="1"/>
    <col min="3049" max="3049" width="4.28515625" style="55" customWidth="1"/>
    <col min="3050" max="3050" width="6.42578125" style="55" customWidth="1"/>
    <col min="3051" max="3051" width="3.28515625" style="55" customWidth="1"/>
    <col min="3052" max="3052" width="6" style="55" customWidth="1"/>
    <col min="3053" max="3053" width="5.7109375" style="55" bestFit="1" customWidth="1"/>
    <col min="3054" max="3054" width="7" style="55" customWidth="1"/>
    <col min="3055" max="3055" width="5.42578125" style="55" customWidth="1"/>
    <col min="3056" max="3056" width="5" style="55" customWidth="1"/>
    <col min="3057" max="3057" width="6" style="55" bestFit="1" customWidth="1"/>
    <col min="3058" max="3058" width="6.140625" style="55" customWidth="1"/>
    <col min="3059" max="3059" width="16.5703125" style="55" customWidth="1"/>
    <col min="3060" max="3300" width="11.42578125" style="55"/>
    <col min="3301" max="3301" width="3.85546875" style="55" customWidth="1"/>
    <col min="3302" max="3302" width="49.7109375" style="55" customWidth="1"/>
    <col min="3303" max="3303" width="29.42578125" style="55" customWidth="1"/>
    <col min="3304" max="3304" width="6.28515625" style="55" customWidth="1"/>
    <col min="3305" max="3305" width="4.28515625" style="55" customWidth="1"/>
    <col min="3306" max="3306" width="6.42578125" style="55" customWidth="1"/>
    <col min="3307" max="3307" width="3.28515625" style="55" customWidth="1"/>
    <col min="3308" max="3308" width="6" style="55" customWidth="1"/>
    <col min="3309" max="3309" width="5.7109375" style="55" bestFit="1" customWidth="1"/>
    <col min="3310" max="3310" width="7" style="55" customWidth="1"/>
    <col min="3311" max="3311" width="5.42578125" style="55" customWidth="1"/>
    <col min="3312" max="3312" width="5" style="55" customWidth="1"/>
    <col min="3313" max="3313" width="6" style="55" bestFit="1" customWidth="1"/>
    <col min="3314" max="3314" width="6.140625" style="55" customWidth="1"/>
    <col min="3315" max="3315" width="16.5703125" style="55" customWidth="1"/>
    <col min="3316" max="3556" width="11.42578125" style="55"/>
    <col min="3557" max="3557" width="3.85546875" style="55" customWidth="1"/>
    <col min="3558" max="3558" width="49.7109375" style="55" customWidth="1"/>
    <col min="3559" max="3559" width="29.42578125" style="55" customWidth="1"/>
    <col min="3560" max="3560" width="6.28515625" style="55" customWidth="1"/>
    <col min="3561" max="3561" width="4.28515625" style="55" customWidth="1"/>
    <col min="3562" max="3562" width="6.42578125" style="55" customWidth="1"/>
    <col min="3563" max="3563" width="3.28515625" style="55" customWidth="1"/>
    <col min="3564" max="3564" width="6" style="55" customWidth="1"/>
    <col min="3565" max="3565" width="5.7109375" style="55" bestFit="1" customWidth="1"/>
    <col min="3566" max="3566" width="7" style="55" customWidth="1"/>
    <col min="3567" max="3567" width="5.42578125" style="55" customWidth="1"/>
    <col min="3568" max="3568" width="5" style="55" customWidth="1"/>
    <col min="3569" max="3569" width="6" style="55" bestFit="1" customWidth="1"/>
    <col min="3570" max="3570" width="6.140625" style="55" customWidth="1"/>
    <col min="3571" max="3571" width="16.5703125" style="55" customWidth="1"/>
    <col min="3572" max="3812" width="11.42578125" style="55"/>
    <col min="3813" max="3813" width="3.85546875" style="55" customWidth="1"/>
    <col min="3814" max="3814" width="49.7109375" style="55" customWidth="1"/>
    <col min="3815" max="3815" width="29.42578125" style="55" customWidth="1"/>
    <col min="3816" max="3816" width="6.28515625" style="55" customWidth="1"/>
    <col min="3817" max="3817" width="4.28515625" style="55" customWidth="1"/>
    <col min="3818" max="3818" width="6.42578125" style="55" customWidth="1"/>
    <col min="3819" max="3819" width="3.28515625" style="55" customWidth="1"/>
    <col min="3820" max="3820" width="6" style="55" customWidth="1"/>
    <col min="3821" max="3821" width="5.7109375" style="55" bestFit="1" customWidth="1"/>
    <col min="3822" max="3822" width="7" style="55" customWidth="1"/>
    <col min="3823" max="3823" width="5.42578125" style="55" customWidth="1"/>
    <col min="3824" max="3824" width="5" style="55" customWidth="1"/>
    <col min="3825" max="3825" width="6" style="55" bestFit="1" customWidth="1"/>
    <col min="3826" max="3826" width="6.140625" style="55" customWidth="1"/>
    <col min="3827" max="3827" width="16.5703125" style="55" customWidth="1"/>
    <col min="3828" max="4068" width="11.42578125" style="55"/>
    <col min="4069" max="4069" width="3.85546875" style="55" customWidth="1"/>
    <col min="4070" max="4070" width="49.7109375" style="55" customWidth="1"/>
    <col min="4071" max="4071" width="29.42578125" style="55" customWidth="1"/>
    <col min="4072" max="4072" width="6.28515625" style="55" customWidth="1"/>
    <col min="4073" max="4073" width="4.28515625" style="55" customWidth="1"/>
    <col min="4074" max="4074" width="6.42578125" style="55" customWidth="1"/>
    <col min="4075" max="4075" width="3.28515625" style="55" customWidth="1"/>
    <col min="4076" max="4076" width="6" style="55" customWidth="1"/>
    <col min="4077" max="4077" width="5.7109375" style="55" bestFit="1" customWidth="1"/>
    <col min="4078" max="4078" width="7" style="55" customWidth="1"/>
    <col min="4079" max="4079" width="5.42578125" style="55" customWidth="1"/>
    <col min="4080" max="4080" width="5" style="55" customWidth="1"/>
    <col min="4081" max="4081" width="6" style="55" bestFit="1" customWidth="1"/>
    <col min="4082" max="4082" width="6.140625" style="55" customWidth="1"/>
    <col min="4083" max="4083" width="16.5703125" style="55" customWidth="1"/>
    <col min="4084" max="4324" width="11.42578125" style="55"/>
    <col min="4325" max="4325" width="3.85546875" style="55" customWidth="1"/>
    <col min="4326" max="4326" width="49.7109375" style="55" customWidth="1"/>
    <col min="4327" max="4327" width="29.42578125" style="55" customWidth="1"/>
    <col min="4328" max="4328" width="6.28515625" style="55" customWidth="1"/>
    <col min="4329" max="4329" width="4.28515625" style="55" customWidth="1"/>
    <col min="4330" max="4330" width="6.42578125" style="55" customWidth="1"/>
    <col min="4331" max="4331" width="3.28515625" style="55" customWidth="1"/>
    <col min="4332" max="4332" width="6" style="55" customWidth="1"/>
    <col min="4333" max="4333" width="5.7109375" style="55" bestFit="1" customWidth="1"/>
    <col min="4334" max="4334" width="7" style="55" customWidth="1"/>
    <col min="4335" max="4335" width="5.42578125" style="55" customWidth="1"/>
    <col min="4336" max="4336" width="5" style="55" customWidth="1"/>
    <col min="4337" max="4337" width="6" style="55" bestFit="1" customWidth="1"/>
    <col min="4338" max="4338" width="6.140625" style="55" customWidth="1"/>
    <col min="4339" max="4339" width="16.5703125" style="55" customWidth="1"/>
    <col min="4340" max="4580" width="11.42578125" style="55"/>
    <col min="4581" max="4581" width="3.85546875" style="55" customWidth="1"/>
    <col min="4582" max="4582" width="49.7109375" style="55" customWidth="1"/>
    <col min="4583" max="4583" width="29.42578125" style="55" customWidth="1"/>
    <col min="4584" max="4584" width="6.28515625" style="55" customWidth="1"/>
    <col min="4585" max="4585" width="4.28515625" style="55" customWidth="1"/>
    <col min="4586" max="4586" width="6.42578125" style="55" customWidth="1"/>
    <col min="4587" max="4587" width="3.28515625" style="55" customWidth="1"/>
    <col min="4588" max="4588" width="6" style="55" customWidth="1"/>
    <col min="4589" max="4589" width="5.7109375" style="55" bestFit="1" customWidth="1"/>
    <col min="4590" max="4590" width="7" style="55" customWidth="1"/>
    <col min="4591" max="4591" width="5.42578125" style="55" customWidth="1"/>
    <col min="4592" max="4592" width="5" style="55" customWidth="1"/>
    <col min="4593" max="4593" width="6" style="55" bestFit="1" customWidth="1"/>
    <col min="4594" max="4594" width="6.140625" style="55" customWidth="1"/>
    <col min="4595" max="4595" width="16.5703125" style="55" customWidth="1"/>
    <col min="4596" max="4836" width="11.42578125" style="55"/>
    <col min="4837" max="4837" width="3.85546875" style="55" customWidth="1"/>
    <col min="4838" max="4838" width="49.7109375" style="55" customWidth="1"/>
    <col min="4839" max="4839" width="29.42578125" style="55" customWidth="1"/>
    <col min="4840" max="4840" width="6.28515625" style="55" customWidth="1"/>
    <col min="4841" max="4841" width="4.28515625" style="55" customWidth="1"/>
    <col min="4842" max="4842" width="6.42578125" style="55" customWidth="1"/>
    <col min="4843" max="4843" width="3.28515625" style="55" customWidth="1"/>
    <col min="4844" max="4844" width="6" style="55" customWidth="1"/>
    <col min="4845" max="4845" width="5.7109375" style="55" bestFit="1" customWidth="1"/>
    <col min="4846" max="4846" width="7" style="55" customWidth="1"/>
    <col min="4847" max="4847" width="5.42578125" style="55" customWidth="1"/>
    <col min="4848" max="4848" width="5" style="55" customWidth="1"/>
    <col min="4849" max="4849" width="6" style="55" bestFit="1" customWidth="1"/>
    <col min="4850" max="4850" width="6.140625" style="55" customWidth="1"/>
    <col min="4851" max="4851" width="16.5703125" style="55" customWidth="1"/>
    <col min="4852" max="5092" width="11.42578125" style="55"/>
    <col min="5093" max="5093" width="3.85546875" style="55" customWidth="1"/>
    <col min="5094" max="5094" width="49.7109375" style="55" customWidth="1"/>
    <col min="5095" max="5095" width="29.42578125" style="55" customWidth="1"/>
    <col min="5096" max="5096" width="6.28515625" style="55" customWidth="1"/>
    <col min="5097" max="5097" width="4.28515625" style="55" customWidth="1"/>
    <col min="5098" max="5098" width="6.42578125" style="55" customWidth="1"/>
    <col min="5099" max="5099" width="3.28515625" style="55" customWidth="1"/>
    <col min="5100" max="5100" width="6" style="55" customWidth="1"/>
    <col min="5101" max="5101" width="5.7109375" style="55" bestFit="1" customWidth="1"/>
    <col min="5102" max="5102" width="7" style="55" customWidth="1"/>
    <col min="5103" max="5103" width="5.42578125" style="55" customWidth="1"/>
    <col min="5104" max="5104" width="5" style="55" customWidth="1"/>
    <col min="5105" max="5105" width="6" style="55" bestFit="1" customWidth="1"/>
    <col min="5106" max="5106" width="6.140625" style="55" customWidth="1"/>
    <col min="5107" max="5107" width="16.5703125" style="55" customWidth="1"/>
    <col min="5108" max="5348" width="11.42578125" style="55"/>
    <col min="5349" max="5349" width="3.85546875" style="55" customWidth="1"/>
    <col min="5350" max="5350" width="49.7109375" style="55" customWidth="1"/>
    <col min="5351" max="5351" width="29.42578125" style="55" customWidth="1"/>
    <col min="5352" max="5352" width="6.28515625" style="55" customWidth="1"/>
    <col min="5353" max="5353" width="4.28515625" style="55" customWidth="1"/>
    <col min="5354" max="5354" width="6.42578125" style="55" customWidth="1"/>
    <col min="5355" max="5355" width="3.28515625" style="55" customWidth="1"/>
    <col min="5356" max="5356" width="6" style="55" customWidth="1"/>
    <col min="5357" max="5357" width="5.7109375" style="55" bestFit="1" customWidth="1"/>
    <col min="5358" max="5358" width="7" style="55" customWidth="1"/>
    <col min="5359" max="5359" width="5.42578125" style="55" customWidth="1"/>
    <col min="5360" max="5360" width="5" style="55" customWidth="1"/>
    <col min="5361" max="5361" width="6" style="55" bestFit="1" customWidth="1"/>
    <col min="5362" max="5362" width="6.140625" style="55" customWidth="1"/>
    <col min="5363" max="5363" width="16.5703125" style="55" customWidth="1"/>
    <col min="5364" max="5604" width="11.42578125" style="55"/>
    <col min="5605" max="5605" width="3.85546875" style="55" customWidth="1"/>
    <col min="5606" max="5606" width="49.7109375" style="55" customWidth="1"/>
    <col min="5607" max="5607" width="29.42578125" style="55" customWidth="1"/>
    <col min="5608" max="5608" width="6.28515625" style="55" customWidth="1"/>
    <col min="5609" max="5609" width="4.28515625" style="55" customWidth="1"/>
    <col min="5610" max="5610" width="6.42578125" style="55" customWidth="1"/>
    <col min="5611" max="5611" width="3.28515625" style="55" customWidth="1"/>
    <col min="5612" max="5612" width="6" style="55" customWidth="1"/>
    <col min="5613" max="5613" width="5.7109375" style="55" bestFit="1" customWidth="1"/>
    <col min="5614" max="5614" width="7" style="55" customWidth="1"/>
    <col min="5615" max="5615" width="5.42578125" style="55" customWidth="1"/>
    <col min="5616" max="5616" width="5" style="55" customWidth="1"/>
    <col min="5617" max="5617" width="6" style="55" bestFit="1" customWidth="1"/>
    <col min="5618" max="5618" width="6.140625" style="55" customWidth="1"/>
    <col min="5619" max="5619" width="16.5703125" style="55" customWidth="1"/>
    <col min="5620" max="5860" width="11.42578125" style="55"/>
    <col min="5861" max="5861" width="3.85546875" style="55" customWidth="1"/>
    <col min="5862" max="5862" width="49.7109375" style="55" customWidth="1"/>
    <col min="5863" max="5863" width="29.42578125" style="55" customWidth="1"/>
    <col min="5864" max="5864" width="6.28515625" style="55" customWidth="1"/>
    <col min="5865" max="5865" width="4.28515625" style="55" customWidth="1"/>
    <col min="5866" max="5866" width="6.42578125" style="55" customWidth="1"/>
    <col min="5867" max="5867" width="3.28515625" style="55" customWidth="1"/>
    <col min="5868" max="5868" width="6" style="55" customWidth="1"/>
    <col min="5869" max="5869" width="5.7109375" style="55" bestFit="1" customWidth="1"/>
    <col min="5870" max="5870" width="7" style="55" customWidth="1"/>
    <col min="5871" max="5871" width="5.42578125" style="55" customWidth="1"/>
    <col min="5872" max="5872" width="5" style="55" customWidth="1"/>
    <col min="5873" max="5873" width="6" style="55" bestFit="1" customWidth="1"/>
    <col min="5874" max="5874" width="6.140625" style="55" customWidth="1"/>
    <col min="5875" max="5875" width="16.5703125" style="55" customWidth="1"/>
    <col min="5876" max="6116" width="11.42578125" style="55"/>
    <col min="6117" max="6117" width="3.85546875" style="55" customWidth="1"/>
    <col min="6118" max="6118" width="49.7109375" style="55" customWidth="1"/>
    <col min="6119" max="6119" width="29.42578125" style="55" customWidth="1"/>
    <col min="6120" max="6120" width="6.28515625" style="55" customWidth="1"/>
    <col min="6121" max="6121" width="4.28515625" style="55" customWidth="1"/>
    <col min="6122" max="6122" width="6.42578125" style="55" customWidth="1"/>
    <col min="6123" max="6123" width="3.28515625" style="55" customWidth="1"/>
    <col min="6124" max="6124" width="6" style="55" customWidth="1"/>
    <col min="6125" max="6125" width="5.7109375" style="55" bestFit="1" customWidth="1"/>
    <col min="6126" max="6126" width="7" style="55" customWidth="1"/>
    <col min="6127" max="6127" width="5.42578125" style="55" customWidth="1"/>
    <col min="6128" max="6128" width="5" style="55" customWidth="1"/>
    <col min="6129" max="6129" width="6" style="55" bestFit="1" customWidth="1"/>
    <col min="6130" max="6130" width="6.140625" style="55" customWidth="1"/>
    <col min="6131" max="6131" width="16.5703125" style="55" customWidth="1"/>
    <col min="6132" max="6372" width="11.42578125" style="55"/>
    <col min="6373" max="6373" width="3.85546875" style="55" customWidth="1"/>
    <col min="6374" max="6374" width="49.7109375" style="55" customWidth="1"/>
    <col min="6375" max="6375" width="29.42578125" style="55" customWidth="1"/>
    <col min="6376" max="6376" width="6.28515625" style="55" customWidth="1"/>
    <col min="6377" max="6377" width="4.28515625" style="55" customWidth="1"/>
    <col min="6378" max="6378" width="6.42578125" style="55" customWidth="1"/>
    <col min="6379" max="6379" width="3.28515625" style="55" customWidth="1"/>
    <col min="6380" max="6380" width="6" style="55" customWidth="1"/>
    <col min="6381" max="6381" width="5.7109375" style="55" bestFit="1" customWidth="1"/>
    <col min="6382" max="6382" width="7" style="55" customWidth="1"/>
    <col min="6383" max="6383" width="5.42578125" style="55" customWidth="1"/>
    <col min="6384" max="6384" width="5" style="55" customWidth="1"/>
    <col min="6385" max="6385" width="6" style="55" bestFit="1" customWidth="1"/>
    <col min="6386" max="6386" width="6.140625" style="55" customWidth="1"/>
    <col min="6387" max="6387" width="16.5703125" style="55" customWidth="1"/>
    <col min="6388" max="6628" width="11.42578125" style="55"/>
    <col min="6629" max="6629" width="3.85546875" style="55" customWidth="1"/>
    <col min="6630" max="6630" width="49.7109375" style="55" customWidth="1"/>
    <col min="6631" max="6631" width="29.42578125" style="55" customWidth="1"/>
    <col min="6632" max="6632" width="6.28515625" style="55" customWidth="1"/>
    <col min="6633" max="6633" width="4.28515625" style="55" customWidth="1"/>
    <col min="6634" max="6634" width="6.42578125" style="55" customWidth="1"/>
    <col min="6635" max="6635" width="3.28515625" style="55" customWidth="1"/>
    <col min="6636" max="6636" width="6" style="55" customWidth="1"/>
    <col min="6637" max="6637" width="5.7109375" style="55" bestFit="1" customWidth="1"/>
    <col min="6638" max="6638" width="7" style="55" customWidth="1"/>
    <col min="6639" max="6639" width="5.42578125" style="55" customWidth="1"/>
    <col min="6640" max="6640" width="5" style="55" customWidth="1"/>
    <col min="6641" max="6641" width="6" style="55" bestFit="1" customWidth="1"/>
    <col min="6642" max="6642" width="6.140625" style="55" customWidth="1"/>
    <col min="6643" max="6643" width="16.5703125" style="55" customWidth="1"/>
    <col min="6644" max="6884" width="11.42578125" style="55"/>
    <col min="6885" max="6885" width="3.85546875" style="55" customWidth="1"/>
    <col min="6886" max="6886" width="49.7109375" style="55" customWidth="1"/>
    <col min="6887" max="6887" width="29.42578125" style="55" customWidth="1"/>
    <col min="6888" max="6888" width="6.28515625" style="55" customWidth="1"/>
    <col min="6889" max="6889" width="4.28515625" style="55" customWidth="1"/>
    <col min="6890" max="6890" width="6.42578125" style="55" customWidth="1"/>
    <col min="6891" max="6891" width="3.28515625" style="55" customWidth="1"/>
    <col min="6892" max="6892" width="6" style="55" customWidth="1"/>
    <col min="6893" max="6893" width="5.7109375" style="55" bestFit="1" customWidth="1"/>
    <col min="6894" max="6894" width="7" style="55" customWidth="1"/>
    <col min="6895" max="6895" width="5.42578125" style="55" customWidth="1"/>
    <col min="6896" max="6896" width="5" style="55" customWidth="1"/>
    <col min="6897" max="6897" width="6" style="55" bestFit="1" customWidth="1"/>
    <col min="6898" max="6898" width="6.140625" style="55" customWidth="1"/>
    <col min="6899" max="6899" width="16.5703125" style="55" customWidth="1"/>
    <col min="6900" max="7140" width="11.42578125" style="55"/>
    <col min="7141" max="7141" width="3.85546875" style="55" customWidth="1"/>
    <col min="7142" max="7142" width="49.7109375" style="55" customWidth="1"/>
    <col min="7143" max="7143" width="29.42578125" style="55" customWidth="1"/>
    <col min="7144" max="7144" width="6.28515625" style="55" customWidth="1"/>
    <col min="7145" max="7145" width="4.28515625" style="55" customWidth="1"/>
    <col min="7146" max="7146" width="6.42578125" style="55" customWidth="1"/>
    <col min="7147" max="7147" width="3.28515625" style="55" customWidth="1"/>
    <col min="7148" max="7148" width="6" style="55" customWidth="1"/>
    <col min="7149" max="7149" width="5.7109375" style="55" bestFit="1" customWidth="1"/>
    <col min="7150" max="7150" width="7" style="55" customWidth="1"/>
    <col min="7151" max="7151" width="5.42578125" style="55" customWidth="1"/>
    <col min="7152" max="7152" width="5" style="55" customWidth="1"/>
    <col min="7153" max="7153" width="6" style="55" bestFit="1" customWidth="1"/>
    <col min="7154" max="7154" width="6.140625" style="55" customWidth="1"/>
    <col min="7155" max="7155" width="16.5703125" style="55" customWidth="1"/>
    <col min="7156" max="7396" width="11.42578125" style="55"/>
    <col min="7397" max="7397" width="3.85546875" style="55" customWidth="1"/>
    <col min="7398" max="7398" width="49.7109375" style="55" customWidth="1"/>
    <col min="7399" max="7399" width="29.42578125" style="55" customWidth="1"/>
    <col min="7400" max="7400" width="6.28515625" style="55" customWidth="1"/>
    <col min="7401" max="7401" width="4.28515625" style="55" customWidth="1"/>
    <col min="7402" max="7402" width="6.42578125" style="55" customWidth="1"/>
    <col min="7403" max="7403" width="3.28515625" style="55" customWidth="1"/>
    <col min="7404" max="7404" width="6" style="55" customWidth="1"/>
    <col min="7405" max="7405" width="5.7109375" style="55" bestFit="1" customWidth="1"/>
    <col min="7406" max="7406" width="7" style="55" customWidth="1"/>
    <col min="7407" max="7407" width="5.42578125" style="55" customWidth="1"/>
    <col min="7408" max="7408" width="5" style="55" customWidth="1"/>
    <col min="7409" max="7409" width="6" style="55" bestFit="1" customWidth="1"/>
    <col min="7410" max="7410" width="6.140625" style="55" customWidth="1"/>
    <col min="7411" max="7411" width="16.5703125" style="55" customWidth="1"/>
    <col min="7412" max="7652" width="11.42578125" style="55"/>
    <col min="7653" max="7653" width="3.85546875" style="55" customWidth="1"/>
    <col min="7654" max="7654" width="49.7109375" style="55" customWidth="1"/>
    <col min="7655" max="7655" width="29.42578125" style="55" customWidth="1"/>
    <col min="7656" max="7656" width="6.28515625" style="55" customWidth="1"/>
    <col min="7657" max="7657" width="4.28515625" style="55" customWidth="1"/>
    <col min="7658" max="7658" width="6.42578125" style="55" customWidth="1"/>
    <col min="7659" max="7659" width="3.28515625" style="55" customWidth="1"/>
    <col min="7660" max="7660" width="6" style="55" customWidth="1"/>
    <col min="7661" max="7661" width="5.7109375" style="55" bestFit="1" customWidth="1"/>
    <col min="7662" max="7662" width="7" style="55" customWidth="1"/>
    <col min="7663" max="7663" width="5.42578125" style="55" customWidth="1"/>
    <col min="7664" max="7664" width="5" style="55" customWidth="1"/>
    <col min="7665" max="7665" width="6" style="55" bestFit="1" customWidth="1"/>
    <col min="7666" max="7666" width="6.140625" style="55" customWidth="1"/>
    <col min="7667" max="7667" width="16.5703125" style="55" customWidth="1"/>
    <col min="7668" max="7908" width="11.42578125" style="55"/>
    <col min="7909" max="7909" width="3.85546875" style="55" customWidth="1"/>
    <col min="7910" max="7910" width="49.7109375" style="55" customWidth="1"/>
    <col min="7911" max="7911" width="29.42578125" style="55" customWidth="1"/>
    <col min="7912" max="7912" width="6.28515625" style="55" customWidth="1"/>
    <col min="7913" max="7913" width="4.28515625" style="55" customWidth="1"/>
    <col min="7914" max="7914" width="6.42578125" style="55" customWidth="1"/>
    <col min="7915" max="7915" width="3.28515625" style="55" customWidth="1"/>
    <col min="7916" max="7916" width="6" style="55" customWidth="1"/>
    <col min="7917" max="7917" width="5.7109375" style="55" bestFit="1" customWidth="1"/>
    <col min="7918" max="7918" width="7" style="55" customWidth="1"/>
    <col min="7919" max="7919" width="5.42578125" style="55" customWidth="1"/>
    <col min="7920" max="7920" width="5" style="55" customWidth="1"/>
    <col min="7921" max="7921" width="6" style="55" bestFit="1" customWidth="1"/>
    <col min="7922" max="7922" width="6.140625" style="55" customWidth="1"/>
    <col min="7923" max="7923" width="16.5703125" style="55" customWidth="1"/>
    <col min="7924" max="8164" width="11.42578125" style="55"/>
    <col min="8165" max="8165" width="3.85546875" style="55" customWidth="1"/>
    <col min="8166" max="8166" width="49.7109375" style="55" customWidth="1"/>
    <col min="8167" max="8167" width="29.42578125" style="55" customWidth="1"/>
    <col min="8168" max="8168" width="6.28515625" style="55" customWidth="1"/>
    <col min="8169" max="8169" width="4.28515625" style="55" customWidth="1"/>
    <col min="8170" max="8170" width="6.42578125" style="55" customWidth="1"/>
    <col min="8171" max="8171" width="3.28515625" style="55" customWidth="1"/>
    <col min="8172" max="8172" width="6" style="55" customWidth="1"/>
    <col min="8173" max="8173" width="5.7109375" style="55" bestFit="1" customWidth="1"/>
    <col min="8174" max="8174" width="7" style="55" customWidth="1"/>
    <col min="8175" max="8175" width="5.42578125" style="55" customWidth="1"/>
    <col min="8176" max="8176" width="5" style="55" customWidth="1"/>
    <col min="8177" max="8177" width="6" style="55" bestFit="1" customWidth="1"/>
    <col min="8178" max="8178" width="6.140625" style="55" customWidth="1"/>
    <col min="8179" max="8179" width="16.5703125" style="55" customWidth="1"/>
    <col min="8180" max="8420" width="11.42578125" style="55"/>
    <col min="8421" max="8421" width="3.85546875" style="55" customWidth="1"/>
    <col min="8422" max="8422" width="49.7109375" style="55" customWidth="1"/>
    <col min="8423" max="8423" width="29.42578125" style="55" customWidth="1"/>
    <col min="8424" max="8424" width="6.28515625" style="55" customWidth="1"/>
    <col min="8425" max="8425" width="4.28515625" style="55" customWidth="1"/>
    <col min="8426" max="8426" width="6.42578125" style="55" customWidth="1"/>
    <col min="8427" max="8427" width="3.28515625" style="55" customWidth="1"/>
    <col min="8428" max="8428" width="6" style="55" customWidth="1"/>
    <col min="8429" max="8429" width="5.7109375" style="55" bestFit="1" customWidth="1"/>
    <col min="8430" max="8430" width="7" style="55" customWidth="1"/>
    <col min="8431" max="8431" width="5.42578125" style="55" customWidth="1"/>
    <col min="8432" max="8432" width="5" style="55" customWidth="1"/>
    <col min="8433" max="8433" width="6" style="55" bestFit="1" customWidth="1"/>
    <col min="8434" max="8434" width="6.140625" style="55" customWidth="1"/>
    <col min="8435" max="8435" width="16.5703125" style="55" customWidth="1"/>
    <col min="8436" max="8676" width="11.42578125" style="55"/>
    <col min="8677" max="8677" width="3.85546875" style="55" customWidth="1"/>
    <col min="8678" max="8678" width="49.7109375" style="55" customWidth="1"/>
    <col min="8679" max="8679" width="29.42578125" style="55" customWidth="1"/>
    <col min="8680" max="8680" width="6.28515625" style="55" customWidth="1"/>
    <col min="8681" max="8681" width="4.28515625" style="55" customWidth="1"/>
    <col min="8682" max="8682" width="6.42578125" style="55" customWidth="1"/>
    <col min="8683" max="8683" width="3.28515625" style="55" customWidth="1"/>
    <col min="8684" max="8684" width="6" style="55" customWidth="1"/>
    <col min="8685" max="8685" width="5.7109375" style="55" bestFit="1" customWidth="1"/>
    <col min="8686" max="8686" width="7" style="55" customWidth="1"/>
    <col min="8687" max="8687" width="5.42578125" style="55" customWidth="1"/>
    <col min="8688" max="8688" width="5" style="55" customWidth="1"/>
    <col min="8689" max="8689" width="6" style="55" bestFit="1" customWidth="1"/>
    <col min="8690" max="8690" width="6.140625" style="55" customWidth="1"/>
    <col min="8691" max="8691" width="16.5703125" style="55" customWidth="1"/>
    <col min="8692" max="8932" width="11.42578125" style="55"/>
    <col min="8933" max="8933" width="3.85546875" style="55" customWidth="1"/>
    <col min="8934" max="8934" width="49.7109375" style="55" customWidth="1"/>
    <col min="8935" max="8935" width="29.42578125" style="55" customWidth="1"/>
    <col min="8936" max="8936" width="6.28515625" style="55" customWidth="1"/>
    <col min="8937" max="8937" width="4.28515625" style="55" customWidth="1"/>
    <col min="8938" max="8938" width="6.42578125" style="55" customWidth="1"/>
    <col min="8939" max="8939" width="3.28515625" style="55" customWidth="1"/>
    <col min="8940" max="8940" width="6" style="55" customWidth="1"/>
    <col min="8941" max="8941" width="5.7109375" style="55" bestFit="1" customWidth="1"/>
    <col min="8942" max="8942" width="7" style="55" customWidth="1"/>
    <col min="8943" max="8943" width="5.42578125" style="55" customWidth="1"/>
    <col min="8944" max="8944" width="5" style="55" customWidth="1"/>
    <col min="8945" max="8945" width="6" style="55" bestFit="1" customWidth="1"/>
    <col min="8946" max="8946" width="6.140625" style="55" customWidth="1"/>
    <col min="8947" max="8947" width="16.5703125" style="55" customWidth="1"/>
    <col min="8948" max="9188" width="11.42578125" style="55"/>
    <col min="9189" max="9189" width="3.85546875" style="55" customWidth="1"/>
    <col min="9190" max="9190" width="49.7109375" style="55" customWidth="1"/>
    <col min="9191" max="9191" width="29.42578125" style="55" customWidth="1"/>
    <col min="9192" max="9192" width="6.28515625" style="55" customWidth="1"/>
    <col min="9193" max="9193" width="4.28515625" style="55" customWidth="1"/>
    <col min="9194" max="9194" width="6.42578125" style="55" customWidth="1"/>
    <col min="9195" max="9195" width="3.28515625" style="55" customWidth="1"/>
    <col min="9196" max="9196" width="6" style="55" customWidth="1"/>
    <col min="9197" max="9197" width="5.7109375" style="55" bestFit="1" customWidth="1"/>
    <col min="9198" max="9198" width="7" style="55" customWidth="1"/>
    <col min="9199" max="9199" width="5.42578125" style="55" customWidth="1"/>
    <col min="9200" max="9200" width="5" style="55" customWidth="1"/>
    <col min="9201" max="9201" width="6" style="55" bestFit="1" customWidth="1"/>
    <col min="9202" max="9202" width="6.140625" style="55" customWidth="1"/>
    <col min="9203" max="9203" width="16.5703125" style="55" customWidth="1"/>
    <col min="9204" max="9444" width="11.42578125" style="55"/>
    <col min="9445" max="9445" width="3.85546875" style="55" customWidth="1"/>
    <col min="9446" max="9446" width="49.7109375" style="55" customWidth="1"/>
    <col min="9447" max="9447" width="29.42578125" style="55" customWidth="1"/>
    <col min="9448" max="9448" width="6.28515625" style="55" customWidth="1"/>
    <col min="9449" max="9449" width="4.28515625" style="55" customWidth="1"/>
    <col min="9450" max="9450" width="6.42578125" style="55" customWidth="1"/>
    <col min="9451" max="9451" width="3.28515625" style="55" customWidth="1"/>
    <col min="9452" max="9452" width="6" style="55" customWidth="1"/>
    <col min="9453" max="9453" width="5.7109375" style="55" bestFit="1" customWidth="1"/>
    <col min="9454" max="9454" width="7" style="55" customWidth="1"/>
    <col min="9455" max="9455" width="5.42578125" style="55" customWidth="1"/>
    <col min="9456" max="9456" width="5" style="55" customWidth="1"/>
    <col min="9457" max="9457" width="6" style="55" bestFit="1" customWidth="1"/>
    <col min="9458" max="9458" width="6.140625" style="55" customWidth="1"/>
    <col min="9459" max="9459" width="16.5703125" style="55" customWidth="1"/>
    <col min="9460" max="9700" width="11.42578125" style="55"/>
    <col min="9701" max="9701" width="3.85546875" style="55" customWidth="1"/>
    <col min="9702" max="9702" width="49.7109375" style="55" customWidth="1"/>
    <col min="9703" max="9703" width="29.42578125" style="55" customWidth="1"/>
    <col min="9704" max="9704" width="6.28515625" style="55" customWidth="1"/>
    <col min="9705" max="9705" width="4.28515625" style="55" customWidth="1"/>
    <col min="9706" max="9706" width="6.42578125" style="55" customWidth="1"/>
    <col min="9707" max="9707" width="3.28515625" style="55" customWidth="1"/>
    <col min="9708" max="9708" width="6" style="55" customWidth="1"/>
    <col min="9709" max="9709" width="5.7109375" style="55" bestFit="1" customWidth="1"/>
    <col min="9710" max="9710" width="7" style="55" customWidth="1"/>
    <col min="9711" max="9711" width="5.42578125" style="55" customWidth="1"/>
    <col min="9712" max="9712" width="5" style="55" customWidth="1"/>
    <col min="9713" max="9713" width="6" style="55" bestFit="1" customWidth="1"/>
    <col min="9714" max="9714" width="6.140625" style="55" customWidth="1"/>
    <col min="9715" max="9715" width="16.5703125" style="55" customWidth="1"/>
    <col min="9716" max="9956" width="11.42578125" style="55"/>
    <col min="9957" max="9957" width="3.85546875" style="55" customWidth="1"/>
    <col min="9958" max="9958" width="49.7109375" style="55" customWidth="1"/>
    <col min="9959" max="9959" width="29.42578125" style="55" customWidth="1"/>
    <col min="9960" max="9960" width="6.28515625" style="55" customWidth="1"/>
    <col min="9961" max="9961" width="4.28515625" style="55" customWidth="1"/>
    <col min="9962" max="9962" width="6.42578125" style="55" customWidth="1"/>
    <col min="9963" max="9963" width="3.28515625" style="55" customWidth="1"/>
    <col min="9964" max="9964" width="6" style="55" customWidth="1"/>
    <col min="9965" max="9965" width="5.7109375" style="55" bestFit="1" customWidth="1"/>
    <col min="9966" max="9966" width="7" style="55" customWidth="1"/>
    <col min="9967" max="9967" width="5.42578125" style="55" customWidth="1"/>
    <col min="9968" max="9968" width="5" style="55" customWidth="1"/>
    <col min="9969" max="9969" width="6" style="55" bestFit="1" customWidth="1"/>
    <col min="9970" max="9970" width="6.140625" style="55" customWidth="1"/>
    <col min="9971" max="9971" width="16.5703125" style="55" customWidth="1"/>
    <col min="9972" max="10212" width="11.42578125" style="55"/>
    <col min="10213" max="10213" width="3.85546875" style="55" customWidth="1"/>
    <col min="10214" max="10214" width="49.7109375" style="55" customWidth="1"/>
    <col min="10215" max="10215" width="29.42578125" style="55" customWidth="1"/>
    <col min="10216" max="10216" width="6.28515625" style="55" customWidth="1"/>
    <col min="10217" max="10217" width="4.28515625" style="55" customWidth="1"/>
    <col min="10218" max="10218" width="6.42578125" style="55" customWidth="1"/>
    <col min="10219" max="10219" width="3.28515625" style="55" customWidth="1"/>
    <col min="10220" max="10220" width="6" style="55" customWidth="1"/>
    <col min="10221" max="10221" width="5.7109375" style="55" bestFit="1" customWidth="1"/>
    <col min="10222" max="10222" width="7" style="55" customWidth="1"/>
    <col min="10223" max="10223" width="5.42578125" style="55" customWidth="1"/>
    <col min="10224" max="10224" width="5" style="55" customWidth="1"/>
    <col min="10225" max="10225" width="6" style="55" bestFit="1" customWidth="1"/>
    <col min="10226" max="10226" width="6.140625" style="55" customWidth="1"/>
    <col min="10227" max="10227" width="16.5703125" style="55" customWidth="1"/>
    <col min="10228" max="10468" width="11.42578125" style="55"/>
    <col min="10469" max="10469" width="3.85546875" style="55" customWidth="1"/>
    <col min="10470" max="10470" width="49.7109375" style="55" customWidth="1"/>
    <col min="10471" max="10471" width="29.42578125" style="55" customWidth="1"/>
    <col min="10472" max="10472" width="6.28515625" style="55" customWidth="1"/>
    <col min="10473" max="10473" width="4.28515625" style="55" customWidth="1"/>
    <col min="10474" max="10474" width="6.42578125" style="55" customWidth="1"/>
    <col min="10475" max="10475" width="3.28515625" style="55" customWidth="1"/>
    <col min="10476" max="10476" width="6" style="55" customWidth="1"/>
    <col min="10477" max="10477" width="5.7109375" style="55" bestFit="1" customWidth="1"/>
    <col min="10478" max="10478" width="7" style="55" customWidth="1"/>
    <col min="10479" max="10479" width="5.42578125" style="55" customWidth="1"/>
    <col min="10480" max="10480" width="5" style="55" customWidth="1"/>
    <col min="10481" max="10481" width="6" style="55" bestFit="1" customWidth="1"/>
    <col min="10482" max="10482" width="6.140625" style="55" customWidth="1"/>
    <col min="10483" max="10483" width="16.5703125" style="55" customWidth="1"/>
    <col min="10484" max="10724" width="11.42578125" style="55"/>
    <col min="10725" max="10725" width="3.85546875" style="55" customWidth="1"/>
    <col min="10726" max="10726" width="49.7109375" style="55" customWidth="1"/>
    <col min="10727" max="10727" width="29.42578125" style="55" customWidth="1"/>
    <col min="10728" max="10728" width="6.28515625" style="55" customWidth="1"/>
    <col min="10729" max="10729" width="4.28515625" style="55" customWidth="1"/>
    <col min="10730" max="10730" width="6.42578125" style="55" customWidth="1"/>
    <col min="10731" max="10731" width="3.28515625" style="55" customWidth="1"/>
    <col min="10732" max="10732" width="6" style="55" customWidth="1"/>
    <col min="10733" max="10733" width="5.7109375" style="55" bestFit="1" customWidth="1"/>
    <col min="10734" max="10734" width="7" style="55" customWidth="1"/>
    <col min="10735" max="10735" width="5.42578125" style="55" customWidth="1"/>
    <col min="10736" max="10736" width="5" style="55" customWidth="1"/>
    <col min="10737" max="10737" width="6" style="55" bestFit="1" customWidth="1"/>
    <col min="10738" max="10738" width="6.140625" style="55" customWidth="1"/>
    <col min="10739" max="10739" width="16.5703125" style="55" customWidth="1"/>
    <col min="10740" max="10980" width="11.42578125" style="55"/>
    <col min="10981" max="10981" width="3.85546875" style="55" customWidth="1"/>
    <col min="10982" max="10982" width="49.7109375" style="55" customWidth="1"/>
    <col min="10983" max="10983" width="29.42578125" style="55" customWidth="1"/>
    <col min="10984" max="10984" width="6.28515625" style="55" customWidth="1"/>
    <col min="10985" max="10985" width="4.28515625" style="55" customWidth="1"/>
    <col min="10986" max="10986" width="6.42578125" style="55" customWidth="1"/>
    <col min="10987" max="10987" width="3.28515625" style="55" customWidth="1"/>
    <col min="10988" max="10988" width="6" style="55" customWidth="1"/>
    <col min="10989" max="10989" width="5.7109375" style="55" bestFit="1" customWidth="1"/>
    <col min="10990" max="10990" width="7" style="55" customWidth="1"/>
    <col min="10991" max="10991" width="5.42578125" style="55" customWidth="1"/>
    <col min="10992" max="10992" width="5" style="55" customWidth="1"/>
    <col min="10993" max="10993" width="6" style="55" bestFit="1" customWidth="1"/>
    <col min="10994" max="10994" width="6.140625" style="55" customWidth="1"/>
    <col min="10995" max="10995" width="16.5703125" style="55" customWidth="1"/>
    <col min="10996" max="11236" width="11.42578125" style="55"/>
    <col min="11237" max="11237" width="3.85546875" style="55" customWidth="1"/>
    <col min="11238" max="11238" width="49.7109375" style="55" customWidth="1"/>
    <col min="11239" max="11239" width="29.42578125" style="55" customWidth="1"/>
    <col min="11240" max="11240" width="6.28515625" style="55" customWidth="1"/>
    <col min="11241" max="11241" width="4.28515625" style="55" customWidth="1"/>
    <col min="11242" max="11242" width="6.42578125" style="55" customWidth="1"/>
    <col min="11243" max="11243" width="3.28515625" style="55" customWidth="1"/>
    <col min="11244" max="11244" width="6" style="55" customWidth="1"/>
    <col min="11245" max="11245" width="5.7109375" style="55" bestFit="1" customWidth="1"/>
    <col min="11246" max="11246" width="7" style="55" customWidth="1"/>
    <col min="11247" max="11247" width="5.42578125" style="55" customWidth="1"/>
    <col min="11248" max="11248" width="5" style="55" customWidth="1"/>
    <col min="11249" max="11249" width="6" style="55" bestFit="1" customWidth="1"/>
    <col min="11250" max="11250" width="6.140625" style="55" customWidth="1"/>
    <col min="11251" max="11251" width="16.5703125" style="55" customWidth="1"/>
    <col min="11252" max="11492" width="11.42578125" style="55"/>
    <col min="11493" max="11493" width="3.85546875" style="55" customWidth="1"/>
    <col min="11494" max="11494" width="49.7109375" style="55" customWidth="1"/>
    <col min="11495" max="11495" width="29.42578125" style="55" customWidth="1"/>
    <col min="11496" max="11496" width="6.28515625" style="55" customWidth="1"/>
    <col min="11497" max="11497" width="4.28515625" style="55" customWidth="1"/>
    <col min="11498" max="11498" width="6.42578125" style="55" customWidth="1"/>
    <col min="11499" max="11499" width="3.28515625" style="55" customWidth="1"/>
    <col min="11500" max="11500" width="6" style="55" customWidth="1"/>
    <col min="11501" max="11501" width="5.7109375" style="55" bestFit="1" customWidth="1"/>
    <col min="11502" max="11502" width="7" style="55" customWidth="1"/>
    <col min="11503" max="11503" width="5.42578125" style="55" customWidth="1"/>
    <col min="11504" max="11504" width="5" style="55" customWidth="1"/>
    <col min="11505" max="11505" width="6" style="55" bestFit="1" customWidth="1"/>
    <col min="11506" max="11506" width="6.140625" style="55" customWidth="1"/>
    <col min="11507" max="11507" width="16.5703125" style="55" customWidth="1"/>
    <col min="11508" max="11748" width="11.42578125" style="55"/>
    <col min="11749" max="11749" width="3.85546875" style="55" customWidth="1"/>
    <col min="11750" max="11750" width="49.7109375" style="55" customWidth="1"/>
    <col min="11751" max="11751" width="29.42578125" style="55" customWidth="1"/>
    <col min="11752" max="11752" width="6.28515625" style="55" customWidth="1"/>
    <col min="11753" max="11753" width="4.28515625" style="55" customWidth="1"/>
    <col min="11754" max="11754" width="6.42578125" style="55" customWidth="1"/>
    <col min="11755" max="11755" width="3.28515625" style="55" customWidth="1"/>
    <col min="11756" max="11756" width="6" style="55" customWidth="1"/>
    <col min="11757" max="11757" width="5.7109375" style="55" bestFit="1" customWidth="1"/>
    <col min="11758" max="11758" width="7" style="55" customWidth="1"/>
    <col min="11759" max="11759" width="5.42578125" style="55" customWidth="1"/>
    <col min="11760" max="11760" width="5" style="55" customWidth="1"/>
    <col min="11761" max="11761" width="6" style="55" bestFit="1" customWidth="1"/>
    <col min="11762" max="11762" width="6.140625" style="55" customWidth="1"/>
    <col min="11763" max="11763" width="16.5703125" style="55" customWidth="1"/>
    <col min="11764" max="12004" width="11.42578125" style="55"/>
    <col min="12005" max="12005" width="3.85546875" style="55" customWidth="1"/>
    <col min="12006" max="12006" width="49.7109375" style="55" customWidth="1"/>
    <col min="12007" max="12007" width="29.42578125" style="55" customWidth="1"/>
    <col min="12008" max="12008" width="6.28515625" style="55" customWidth="1"/>
    <col min="12009" max="12009" width="4.28515625" style="55" customWidth="1"/>
    <col min="12010" max="12010" width="6.42578125" style="55" customWidth="1"/>
    <col min="12011" max="12011" width="3.28515625" style="55" customWidth="1"/>
    <col min="12012" max="12012" width="6" style="55" customWidth="1"/>
    <col min="12013" max="12013" width="5.7109375" style="55" bestFit="1" customWidth="1"/>
    <col min="12014" max="12014" width="7" style="55" customWidth="1"/>
    <col min="12015" max="12015" width="5.42578125" style="55" customWidth="1"/>
    <col min="12016" max="12016" width="5" style="55" customWidth="1"/>
    <col min="12017" max="12017" width="6" style="55" bestFit="1" customWidth="1"/>
    <col min="12018" max="12018" width="6.140625" style="55" customWidth="1"/>
    <col min="12019" max="12019" width="16.5703125" style="55" customWidth="1"/>
    <col min="12020" max="12260" width="11.42578125" style="55"/>
    <col min="12261" max="12261" width="3.85546875" style="55" customWidth="1"/>
    <col min="12262" max="12262" width="49.7109375" style="55" customWidth="1"/>
    <col min="12263" max="12263" width="29.42578125" style="55" customWidth="1"/>
    <col min="12264" max="12264" width="6.28515625" style="55" customWidth="1"/>
    <col min="12265" max="12265" width="4.28515625" style="55" customWidth="1"/>
    <col min="12266" max="12266" width="6.42578125" style="55" customWidth="1"/>
    <col min="12267" max="12267" width="3.28515625" style="55" customWidth="1"/>
    <col min="12268" max="12268" width="6" style="55" customWidth="1"/>
    <col min="12269" max="12269" width="5.7109375" style="55" bestFit="1" customWidth="1"/>
    <col min="12270" max="12270" width="7" style="55" customWidth="1"/>
    <col min="12271" max="12271" width="5.42578125" style="55" customWidth="1"/>
    <col min="12272" max="12272" width="5" style="55" customWidth="1"/>
    <col min="12273" max="12273" width="6" style="55" bestFit="1" customWidth="1"/>
    <col min="12274" max="12274" width="6.140625" style="55" customWidth="1"/>
    <col min="12275" max="12275" width="16.5703125" style="55" customWidth="1"/>
    <col min="12276" max="12516" width="11.42578125" style="55"/>
    <col min="12517" max="12517" width="3.85546875" style="55" customWidth="1"/>
    <col min="12518" max="12518" width="49.7109375" style="55" customWidth="1"/>
    <col min="12519" max="12519" width="29.42578125" style="55" customWidth="1"/>
    <col min="12520" max="12520" width="6.28515625" style="55" customWidth="1"/>
    <col min="12521" max="12521" width="4.28515625" style="55" customWidth="1"/>
    <col min="12522" max="12522" width="6.42578125" style="55" customWidth="1"/>
    <col min="12523" max="12523" width="3.28515625" style="55" customWidth="1"/>
    <col min="12524" max="12524" width="6" style="55" customWidth="1"/>
    <col min="12525" max="12525" width="5.7109375" style="55" bestFit="1" customWidth="1"/>
    <col min="12526" max="12526" width="7" style="55" customWidth="1"/>
    <col min="12527" max="12527" width="5.42578125" style="55" customWidth="1"/>
    <col min="12528" max="12528" width="5" style="55" customWidth="1"/>
    <col min="12529" max="12529" width="6" style="55" bestFit="1" customWidth="1"/>
    <col min="12530" max="12530" width="6.140625" style="55" customWidth="1"/>
    <col min="12531" max="12531" width="16.5703125" style="55" customWidth="1"/>
    <col min="12532" max="12772" width="11.42578125" style="55"/>
    <col min="12773" max="12773" width="3.85546875" style="55" customWidth="1"/>
    <col min="12774" max="12774" width="49.7109375" style="55" customWidth="1"/>
    <col min="12775" max="12775" width="29.42578125" style="55" customWidth="1"/>
    <col min="12776" max="12776" width="6.28515625" style="55" customWidth="1"/>
    <col min="12777" max="12777" width="4.28515625" style="55" customWidth="1"/>
    <col min="12778" max="12778" width="6.42578125" style="55" customWidth="1"/>
    <col min="12779" max="12779" width="3.28515625" style="55" customWidth="1"/>
    <col min="12780" max="12780" width="6" style="55" customWidth="1"/>
    <col min="12781" max="12781" width="5.7109375" style="55" bestFit="1" customWidth="1"/>
    <col min="12782" max="12782" width="7" style="55" customWidth="1"/>
    <col min="12783" max="12783" width="5.42578125" style="55" customWidth="1"/>
    <col min="12784" max="12784" width="5" style="55" customWidth="1"/>
    <col min="12785" max="12785" width="6" style="55" bestFit="1" customWidth="1"/>
    <col min="12786" max="12786" width="6.140625" style="55" customWidth="1"/>
    <col min="12787" max="12787" width="16.5703125" style="55" customWidth="1"/>
    <col min="12788" max="13028" width="11.42578125" style="55"/>
    <col min="13029" max="13029" width="3.85546875" style="55" customWidth="1"/>
    <col min="13030" max="13030" width="49.7109375" style="55" customWidth="1"/>
    <col min="13031" max="13031" width="29.42578125" style="55" customWidth="1"/>
    <col min="13032" max="13032" width="6.28515625" style="55" customWidth="1"/>
    <col min="13033" max="13033" width="4.28515625" style="55" customWidth="1"/>
    <col min="13034" max="13034" width="6.42578125" style="55" customWidth="1"/>
    <col min="13035" max="13035" width="3.28515625" style="55" customWidth="1"/>
    <col min="13036" max="13036" width="6" style="55" customWidth="1"/>
    <col min="13037" max="13037" width="5.7109375" style="55" bestFit="1" customWidth="1"/>
    <col min="13038" max="13038" width="7" style="55" customWidth="1"/>
    <col min="13039" max="13039" width="5.42578125" style="55" customWidth="1"/>
    <col min="13040" max="13040" width="5" style="55" customWidth="1"/>
    <col min="13041" max="13041" width="6" style="55" bestFit="1" customWidth="1"/>
    <col min="13042" max="13042" width="6.140625" style="55" customWidth="1"/>
    <col min="13043" max="13043" width="16.5703125" style="55" customWidth="1"/>
    <col min="13044" max="13284" width="11.42578125" style="55"/>
    <col min="13285" max="13285" width="3.85546875" style="55" customWidth="1"/>
    <col min="13286" max="13286" width="49.7109375" style="55" customWidth="1"/>
    <col min="13287" max="13287" width="29.42578125" style="55" customWidth="1"/>
    <col min="13288" max="13288" width="6.28515625" style="55" customWidth="1"/>
    <col min="13289" max="13289" width="4.28515625" style="55" customWidth="1"/>
    <col min="13290" max="13290" width="6.42578125" style="55" customWidth="1"/>
    <col min="13291" max="13291" width="3.28515625" style="55" customWidth="1"/>
    <col min="13292" max="13292" width="6" style="55" customWidth="1"/>
    <col min="13293" max="13293" width="5.7109375" style="55" bestFit="1" customWidth="1"/>
    <col min="13294" max="13294" width="7" style="55" customWidth="1"/>
    <col min="13295" max="13295" width="5.42578125" style="55" customWidth="1"/>
    <col min="13296" max="13296" width="5" style="55" customWidth="1"/>
    <col min="13297" max="13297" width="6" style="55" bestFit="1" customWidth="1"/>
    <col min="13298" max="13298" width="6.140625" style="55" customWidth="1"/>
    <col min="13299" max="13299" width="16.5703125" style="55" customWidth="1"/>
    <col min="13300" max="13540" width="11.42578125" style="55"/>
    <col min="13541" max="13541" width="3.85546875" style="55" customWidth="1"/>
    <col min="13542" max="13542" width="49.7109375" style="55" customWidth="1"/>
    <col min="13543" max="13543" width="29.42578125" style="55" customWidth="1"/>
    <col min="13544" max="13544" width="6.28515625" style="55" customWidth="1"/>
    <col min="13545" max="13545" width="4.28515625" style="55" customWidth="1"/>
    <col min="13546" max="13546" width="6.42578125" style="55" customWidth="1"/>
    <col min="13547" max="13547" width="3.28515625" style="55" customWidth="1"/>
    <col min="13548" max="13548" width="6" style="55" customWidth="1"/>
    <col min="13549" max="13549" width="5.7109375" style="55" bestFit="1" customWidth="1"/>
    <col min="13550" max="13550" width="7" style="55" customWidth="1"/>
    <col min="13551" max="13551" width="5.42578125" style="55" customWidth="1"/>
    <col min="13552" max="13552" width="5" style="55" customWidth="1"/>
    <col min="13553" max="13553" width="6" style="55" bestFit="1" customWidth="1"/>
    <col min="13554" max="13554" width="6.140625" style="55" customWidth="1"/>
    <col min="13555" max="13555" width="16.5703125" style="55" customWidth="1"/>
    <col min="13556" max="13796" width="11.42578125" style="55"/>
    <col min="13797" max="13797" width="3.85546875" style="55" customWidth="1"/>
    <col min="13798" max="13798" width="49.7109375" style="55" customWidth="1"/>
    <col min="13799" max="13799" width="29.42578125" style="55" customWidth="1"/>
    <col min="13800" max="13800" width="6.28515625" style="55" customWidth="1"/>
    <col min="13801" max="13801" width="4.28515625" style="55" customWidth="1"/>
    <col min="13802" max="13802" width="6.42578125" style="55" customWidth="1"/>
    <col min="13803" max="13803" width="3.28515625" style="55" customWidth="1"/>
    <col min="13804" max="13804" width="6" style="55" customWidth="1"/>
    <col min="13805" max="13805" width="5.7109375" style="55" bestFit="1" customWidth="1"/>
    <col min="13806" max="13806" width="7" style="55" customWidth="1"/>
    <col min="13807" max="13807" width="5.42578125" style="55" customWidth="1"/>
    <col min="13808" max="13808" width="5" style="55" customWidth="1"/>
    <col min="13809" max="13809" width="6" style="55" bestFit="1" customWidth="1"/>
    <col min="13810" max="13810" width="6.140625" style="55" customWidth="1"/>
    <col min="13811" max="13811" width="16.5703125" style="55" customWidth="1"/>
    <col min="13812" max="14052" width="11.42578125" style="55"/>
    <col min="14053" max="14053" width="3.85546875" style="55" customWidth="1"/>
    <col min="14054" max="14054" width="49.7109375" style="55" customWidth="1"/>
    <col min="14055" max="14055" width="29.42578125" style="55" customWidth="1"/>
    <col min="14056" max="14056" width="6.28515625" style="55" customWidth="1"/>
    <col min="14057" max="14057" width="4.28515625" style="55" customWidth="1"/>
    <col min="14058" max="14058" width="6.42578125" style="55" customWidth="1"/>
    <col min="14059" max="14059" width="3.28515625" style="55" customWidth="1"/>
    <col min="14060" max="14060" width="6" style="55" customWidth="1"/>
    <col min="14061" max="14061" width="5.7109375" style="55" bestFit="1" customWidth="1"/>
    <col min="14062" max="14062" width="7" style="55" customWidth="1"/>
    <col min="14063" max="14063" width="5.42578125" style="55" customWidth="1"/>
    <col min="14064" max="14064" width="5" style="55" customWidth="1"/>
    <col min="14065" max="14065" width="6" style="55" bestFit="1" customWidth="1"/>
    <col min="14066" max="14066" width="6.140625" style="55" customWidth="1"/>
    <col min="14067" max="14067" width="16.5703125" style="55" customWidth="1"/>
    <col min="14068" max="14308" width="11.42578125" style="55"/>
    <col min="14309" max="14309" width="3.85546875" style="55" customWidth="1"/>
    <col min="14310" max="14310" width="49.7109375" style="55" customWidth="1"/>
    <col min="14311" max="14311" width="29.42578125" style="55" customWidth="1"/>
    <col min="14312" max="14312" width="6.28515625" style="55" customWidth="1"/>
    <col min="14313" max="14313" width="4.28515625" style="55" customWidth="1"/>
    <col min="14314" max="14314" width="6.42578125" style="55" customWidth="1"/>
    <col min="14315" max="14315" width="3.28515625" style="55" customWidth="1"/>
    <col min="14316" max="14316" width="6" style="55" customWidth="1"/>
    <col min="14317" max="14317" width="5.7109375" style="55" bestFit="1" customWidth="1"/>
    <col min="14318" max="14318" width="7" style="55" customWidth="1"/>
    <col min="14319" max="14319" width="5.42578125" style="55" customWidth="1"/>
    <col min="14320" max="14320" width="5" style="55" customWidth="1"/>
    <col min="14321" max="14321" width="6" style="55" bestFit="1" customWidth="1"/>
    <col min="14322" max="14322" width="6.140625" style="55" customWidth="1"/>
    <col min="14323" max="14323" width="16.5703125" style="55" customWidth="1"/>
    <col min="14324" max="14564" width="11.42578125" style="55"/>
    <col min="14565" max="14565" width="3.85546875" style="55" customWidth="1"/>
    <col min="14566" max="14566" width="49.7109375" style="55" customWidth="1"/>
    <col min="14567" max="14567" width="29.42578125" style="55" customWidth="1"/>
    <col min="14568" max="14568" width="6.28515625" style="55" customWidth="1"/>
    <col min="14569" max="14569" width="4.28515625" style="55" customWidth="1"/>
    <col min="14570" max="14570" width="6.42578125" style="55" customWidth="1"/>
    <col min="14571" max="14571" width="3.28515625" style="55" customWidth="1"/>
    <col min="14572" max="14572" width="6" style="55" customWidth="1"/>
    <col min="14573" max="14573" width="5.7109375" style="55" bestFit="1" customWidth="1"/>
    <col min="14574" max="14574" width="7" style="55" customWidth="1"/>
    <col min="14575" max="14575" width="5.42578125" style="55" customWidth="1"/>
    <col min="14576" max="14576" width="5" style="55" customWidth="1"/>
    <col min="14577" max="14577" width="6" style="55" bestFit="1" customWidth="1"/>
    <col min="14578" max="14578" width="6.140625" style="55" customWidth="1"/>
    <col min="14579" max="14579" width="16.5703125" style="55" customWidth="1"/>
    <col min="14580" max="14820" width="11.42578125" style="55"/>
    <col min="14821" max="14821" width="3.85546875" style="55" customWidth="1"/>
    <col min="14822" max="14822" width="49.7109375" style="55" customWidth="1"/>
    <col min="14823" max="14823" width="29.42578125" style="55" customWidth="1"/>
    <col min="14824" max="14824" width="6.28515625" style="55" customWidth="1"/>
    <col min="14825" max="14825" width="4.28515625" style="55" customWidth="1"/>
    <col min="14826" max="14826" width="6.42578125" style="55" customWidth="1"/>
    <col min="14827" max="14827" width="3.28515625" style="55" customWidth="1"/>
    <col min="14828" max="14828" width="6" style="55" customWidth="1"/>
    <col min="14829" max="14829" width="5.7109375" style="55" bestFit="1" customWidth="1"/>
    <col min="14830" max="14830" width="7" style="55" customWidth="1"/>
    <col min="14831" max="14831" width="5.42578125" style="55" customWidth="1"/>
    <col min="14832" max="14832" width="5" style="55" customWidth="1"/>
    <col min="14833" max="14833" width="6" style="55" bestFit="1" customWidth="1"/>
    <col min="14834" max="14834" width="6.140625" style="55" customWidth="1"/>
    <col min="14835" max="14835" width="16.5703125" style="55" customWidth="1"/>
    <col min="14836" max="15076" width="11.42578125" style="55"/>
    <col min="15077" max="15077" width="3.85546875" style="55" customWidth="1"/>
    <col min="15078" max="15078" width="49.7109375" style="55" customWidth="1"/>
    <col min="15079" max="15079" width="29.42578125" style="55" customWidth="1"/>
    <col min="15080" max="15080" width="6.28515625" style="55" customWidth="1"/>
    <col min="15081" max="15081" width="4.28515625" style="55" customWidth="1"/>
    <col min="15082" max="15082" width="6.42578125" style="55" customWidth="1"/>
    <col min="15083" max="15083" width="3.28515625" style="55" customWidth="1"/>
    <col min="15084" max="15084" width="6" style="55" customWidth="1"/>
    <col min="15085" max="15085" width="5.7109375" style="55" bestFit="1" customWidth="1"/>
    <col min="15086" max="15086" width="7" style="55" customWidth="1"/>
    <col min="15087" max="15087" width="5.42578125" style="55" customWidth="1"/>
    <col min="15088" max="15088" width="5" style="55" customWidth="1"/>
    <col min="15089" max="15089" width="6" style="55" bestFit="1" customWidth="1"/>
    <col min="15090" max="15090" width="6.140625" style="55" customWidth="1"/>
    <col min="15091" max="15091" width="16.5703125" style="55" customWidth="1"/>
    <col min="15092" max="15332" width="11.42578125" style="55"/>
    <col min="15333" max="15333" width="3.85546875" style="55" customWidth="1"/>
    <col min="15334" max="15334" width="49.7109375" style="55" customWidth="1"/>
    <col min="15335" max="15335" width="29.42578125" style="55" customWidth="1"/>
    <col min="15336" max="15336" width="6.28515625" style="55" customWidth="1"/>
    <col min="15337" max="15337" width="4.28515625" style="55" customWidth="1"/>
    <col min="15338" max="15338" width="6.42578125" style="55" customWidth="1"/>
    <col min="15339" max="15339" width="3.28515625" style="55" customWidth="1"/>
    <col min="15340" max="15340" width="6" style="55" customWidth="1"/>
    <col min="15341" max="15341" width="5.7109375" style="55" bestFit="1" customWidth="1"/>
    <col min="15342" max="15342" width="7" style="55" customWidth="1"/>
    <col min="15343" max="15343" width="5.42578125" style="55" customWidth="1"/>
    <col min="15344" max="15344" width="5" style="55" customWidth="1"/>
    <col min="15345" max="15345" width="6" style="55" bestFit="1" customWidth="1"/>
    <col min="15346" max="15346" width="6.140625" style="55" customWidth="1"/>
    <col min="15347" max="15347" width="16.5703125" style="55" customWidth="1"/>
    <col min="15348" max="15588" width="11.42578125" style="55"/>
    <col min="15589" max="15589" width="3.85546875" style="55" customWidth="1"/>
    <col min="15590" max="15590" width="49.7109375" style="55" customWidth="1"/>
    <col min="15591" max="15591" width="29.42578125" style="55" customWidth="1"/>
    <col min="15592" max="15592" width="6.28515625" style="55" customWidth="1"/>
    <col min="15593" max="15593" width="4.28515625" style="55" customWidth="1"/>
    <col min="15594" max="15594" width="6.42578125" style="55" customWidth="1"/>
    <col min="15595" max="15595" width="3.28515625" style="55" customWidth="1"/>
    <col min="15596" max="15596" width="6" style="55" customWidth="1"/>
    <col min="15597" max="15597" width="5.7109375" style="55" bestFit="1" customWidth="1"/>
    <col min="15598" max="15598" width="7" style="55" customWidth="1"/>
    <col min="15599" max="15599" width="5.42578125" style="55" customWidth="1"/>
    <col min="15600" max="15600" width="5" style="55" customWidth="1"/>
    <col min="15601" max="15601" width="6" style="55" bestFit="1" customWidth="1"/>
    <col min="15602" max="15602" width="6.140625" style="55" customWidth="1"/>
    <col min="15603" max="15603" width="16.5703125" style="55" customWidth="1"/>
    <col min="15604" max="15844" width="11.42578125" style="55"/>
    <col min="15845" max="15845" width="3.85546875" style="55" customWidth="1"/>
    <col min="15846" max="15846" width="49.7109375" style="55" customWidth="1"/>
    <col min="15847" max="15847" width="29.42578125" style="55" customWidth="1"/>
    <col min="15848" max="15848" width="6.28515625" style="55" customWidth="1"/>
    <col min="15849" max="15849" width="4.28515625" style="55" customWidth="1"/>
    <col min="15850" max="15850" width="6.42578125" style="55" customWidth="1"/>
    <col min="15851" max="15851" width="3.28515625" style="55" customWidth="1"/>
    <col min="15852" max="15852" width="6" style="55" customWidth="1"/>
    <col min="15853" max="15853" width="5.7109375" style="55" bestFit="1" customWidth="1"/>
    <col min="15854" max="15854" width="7" style="55" customWidth="1"/>
    <col min="15855" max="15855" width="5.42578125" style="55" customWidth="1"/>
    <col min="15856" max="15856" width="5" style="55" customWidth="1"/>
    <col min="15857" max="15857" width="6" style="55" bestFit="1" customWidth="1"/>
    <col min="15858" max="15858" width="6.140625" style="55" customWidth="1"/>
    <col min="15859" max="15859" width="16.5703125" style="55" customWidth="1"/>
    <col min="15860" max="16100" width="11.42578125" style="55"/>
    <col min="16101" max="16101" width="3.85546875" style="55" customWidth="1"/>
    <col min="16102" max="16102" width="49.7109375" style="55" customWidth="1"/>
    <col min="16103" max="16103" width="29.42578125" style="55" customWidth="1"/>
    <col min="16104" max="16104" width="6.28515625" style="55" customWidth="1"/>
    <col min="16105" max="16105" width="4.28515625" style="55" customWidth="1"/>
    <col min="16106" max="16106" width="6.42578125" style="55" customWidth="1"/>
    <col min="16107" max="16107" width="3.28515625" style="55" customWidth="1"/>
    <col min="16108" max="16108" width="6" style="55" customWidth="1"/>
    <col min="16109" max="16109" width="5.7109375" style="55" bestFit="1" customWidth="1"/>
    <col min="16110" max="16110" width="7" style="55" customWidth="1"/>
    <col min="16111" max="16111" width="5.42578125" style="55" customWidth="1"/>
    <col min="16112" max="16112" width="5" style="55" customWidth="1"/>
    <col min="16113" max="16113" width="6" style="55" bestFit="1" customWidth="1"/>
    <col min="16114" max="16114" width="6.140625" style="55" customWidth="1"/>
    <col min="16115" max="16115" width="16.5703125" style="55" customWidth="1"/>
    <col min="16116" max="16384" width="11.42578125" style="55"/>
  </cols>
  <sheetData>
    <row r="1" spans="1:14" ht="15" customHeight="1">
      <c r="B1" s="5845" t="str">
        <f>'Recap Sheet'!A1</f>
        <v>South Carolina School Food Service Purchasing Alliance,Inc</v>
      </c>
      <c r="C1" s="5845"/>
      <c r="D1" s="5845"/>
      <c r="E1" s="5845"/>
      <c r="F1" s="5845"/>
      <c r="G1" s="5845"/>
      <c r="H1" s="5845"/>
      <c r="I1" s="5845"/>
      <c r="J1" s="5845"/>
      <c r="K1" s="5845"/>
      <c r="L1" s="5845"/>
      <c r="M1" s="5845"/>
    </row>
    <row r="2" spans="1:14"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14"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row>
    <row r="4" spans="1:14" s="6" customFormat="1" ht="18.75" customHeight="1" thickBot="1">
      <c r="A4" s="2223">
        <v>32001</v>
      </c>
      <c r="B4" s="1470" t="str">
        <f>'Recap Sheet'!B3</f>
        <v>Lexington Richland School District Five</v>
      </c>
      <c r="C4" s="1159" t="s">
        <v>19</v>
      </c>
      <c r="D4" s="177"/>
      <c r="E4" s="993"/>
      <c r="F4" s="5873">
        <f>'Recap Sheet'!B4</f>
        <v>0</v>
      </c>
      <c r="G4" s="5868"/>
      <c r="H4" s="5868"/>
      <c r="I4" s="5868"/>
      <c r="J4" s="5868"/>
      <c r="K4" s="5868"/>
      <c r="L4" s="5868"/>
      <c r="M4" s="5868"/>
      <c r="N4" s="5869"/>
    </row>
    <row r="5" spans="1:14" s="6" customFormat="1" ht="15" customHeight="1" thickBot="1">
      <c r="A5" s="2223">
        <v>34000</v>
      </c>
      <c r="B5" s="998" t="s">
        <v>20</v>
      </c>
      <c r="C5" s="897" t="s">
        <v>2791</v>
      </c>
      <c r="D5" s="2256"/>
      <c r="E5" s="999"/>
      <c r="F5" s="1161"/>
      <c r="G5" s="5870" t="s">
        <v>0</v>
      </c>
      <c r="H5" s="5870"/>
      <c r="I5" s="5870"/>
      <c r="J5" s="5870"/>
      <c r="K5" s="5870"/>
      <c r="L5" s="1162">
        <f>'Recap Sheet'!B5</f>
        <v>0</v>
      </c>
      <c r="M5" s="1002"/>
      <c r="N5" s="1288"/>
    </row>
    <row r="6" spans="1:14"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row>
    <row r="7" spans="1:14"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row>
    <row r="8" spans="1:14" s="32" customFormat="1" ht="15" customHeight="1" thickBot="1">
      <c r="A8" s="903"/>
      <c r="B8" s="903" t="s">
        <v>12</v>
      </c>
      <c r="C8" s="904"/>
      <c r="D8" s="10"/>
      <c r="E8" s="904"/>
      <c r="F8" s="904"/>
      <c r="G8" s="1163"/>
      <c r="H8" s="903"/>
      <c r="I8" s="904"/>
      <c r="J8" s="903"/>
      <c r="K8" s="1322"/>
      <c r="L8" s="1322"/>
      <c r="M8" s="912"/>
      <c r="N8" s="1323"/>
    </row>
    <row r="9" spans="1:14" s="32" customFormat="1" ht="15" customHeight="1" thickBot="1">
      <c r="A9" s="3084"/>
      <c r="B9" s="3084"/>
      <c r="C9" s="3081"/>
      <c r="D9" s="3082"/>
      <c r="E9" s="3081"/>
      <c r="F9" s="3081"/>
      <c r="G9" s="3083"/>
      <c r="H9" s="903"/>
      <c r="I9" s="3081"/>
      <c r="J9" s="3084"/>
      <c r="K9" s="4507"/>
      <c r="L9" s="4507"/>
      <c r="M9" s="4508"/>
      <c r="N9" s="3086"/>
    </row>
    <row r="10" spans="1:14" ht="15" customHeight="1" thickBot="1">
      <c r="A10" s="4097">
        <v>32001</v>
      </c>
      <c r="B10" s="4095" t="s">
        <v>3792</v>
      </c>
      <c r="C10" s="3938" t="s">
        <v>3763</v>
      </c>
      <c r="D10" s="4471"/>
      <c r="E10" s="4102"/>
      <c r="F10" s="3938" t="s">
        <v>3793</v>
      </c>
      <c r="G10" s="3939">
        <v>24</v>
      </c>
      <c r="H10" s="1007">
        <v>100</v>
      </c>
      <c r="I10" s="2437">
        <f>ROUND(H10*G10/G10,2)</f>
        <v>100</v>
      </c>
      <c r="J10" s="3770" t="s">
        <v>39</v>
      </c>
      <c r="K10" s="4071">
        <v>21.57</v>
      </c>
      <c r="L10" s="2803">
        <f>IF(OR(ISBLANK(K10),K10=0,H10=0,ISBLANK(H10)),,ROUND(K10+$L$5,2))</f>
        <v>21.57</v>
      </c>
      <c r="M10" s="4009">
        <f>ROUND(I10*L10,2)</f>
        <v>2157</v>
      </c>
      <c r="N10" s="3778">
        <f>ROUND(L10/G10,4)</f>
        <v>0.89880000000000004</v>
      </c>
    </row>
    <row r="11" spans="1:14" ht="15" customHeight="1">
      <c r="A11" s="2177"/>
      <c r="B11" s="1052" t="s">
        <v>484</v>
      </c>
      <c r="C11" s="1870" t="s">
        <v>3788</v>
      </c>
      <c r="D11" s="193">
        <v>4706</v>
      </c>
      <c r="E11" s="1878"/>
      <c r="F11" s="479"/>
      <c r="G11" s="1091"/>
      <c r="H11" s="940"/>
      <c r="I11" s="1042"/>
      <c r="J11" s="216"/>
      <c r="K11" s="1137"/>
      <c r="L11" s="1043"/>
      <c r="M11" s="449"/>
      <c r="N11" s="3897"/>
    </row>
    <row r="12" spans="1:14" ht="15" customHeight="1">
      <c r="A12" s="1197"/>
      <c r="B12" s="217" t="s">
        <v>485</v>
      </c>
      <c r="C12" s="274" t="s">
        <v>2709</v>
      </c>
      <c r="D12" s="4691">
        <v>4426</v>
      </c>
      <c r="E12" s="1765"/>
      <c r="F12" s="274"/>
      <c r="G12" s="1090"/>
      <c r="H12" s="940"/>
      <c r="I12" s="463"/>
      <c r="J12" s="217"/>
      <c r="K12" s="1064"/>
      <c r="L12" s="965"/>
      <c r="M12" s="335"/>
      <c r="N12" s="3893"/>
    </row>
    <row r="13" spans="1:14" ht="15" customHeight="1">
      <c r="A13" s="1197"/>
      <c r="B13" s="217"/>
      <c r="C13" s="274" t="s">
        <v>3789</v>
      </c>
      <c r="D13" s="193">
        <v>4214</v>
      </c>
      <c r="E13" s="1765"/>
      <c r="F13" s="274"/>
      <c r="G13" s="1090"/>
      <c r="H13" s="940"/>
      <c r="I13" s="463"/>
      <c r="J13" s="217"/>
      <c r="K13" s="1064"/>
      <c r="L13" s="965"/>
      <c r="M13" s="335"/>
      <c r="N13" s="3893"/>
    </row>
    <row r="14" spans="1:14" ht="15" customHeight="1">
      <c r="A14" s="2158"/>
      <c r="B14" s="1540" t="s">
        <v>2041</v>
      </c>
      <c r="C14" s="274" t="s">
        <v>3395</v>
      </c>
      <c r="D14" s="4692">
        <v>4354</v>
      </c>
      <c r="E14" s="1765"/>
      <c r="F14" s="274"/>
      <c r="G14" s="1090"/>
      <c r="H14" s="940"/>
      <c r="I14" s="463"/>
      <c r="J14" s="217"/>
      <c r="K14" s="1064"/>
      <c r="L14" s="965"/>
      <c r="M14" s="335"/>
      <c r="N14" s="3893"/>
    </row>
    <row r="15" spans="1:14" ht="15" customHeight="1">
      <c r="A15" s="3501"/>
      <c r="B15" s="3390"/>
      <c r="C15" s="3378" t="s">
        <v>2708</v>
      </c>
      <c r="D15" s="5236">
        <v>4427</v>
      </c>
      <c r="E15" s="1765"/>
      <c r="F15" s="3378"/>
      <c r="G15" s="3515"/>
      <c r="H15" s="1435"/>
      <c r="I15" s="1341"/>
      <c r="J15" s="3404"/>
      <c r="K15" s="3606"/>
      <c r="L15" s="1336"/>
      <c r="M15" s="3409"/>
      <c r="N15" s="3797"/>
    </row>
    <row r="16" spans="1:14" ht="15" customHeight="1">
      <c r="A16" s="1197"/>
      <c r="B16" s="217"/>
      <c r="C16" s="274" t="s">
        <v>3790</v>
      </c>
      <c r="D16" s="814">
        <v>4212</v>
      </c>
      <c r="E16" s="1765"/>
      <c r="F16" s="274"/>
      <c r="G16" s="1090"/>
      <c r="H16" s="940"/>
      <c r="I16" s="463"/>
      <c r="J16" s="217"/>
      <c r="K16" s="1064"/>
      <c r="L16" s="965"/>
      <c r="M16" s="335"/>
      <c r="N16" s="3893"/>
    </row>
    <row r="17" spans="1:14" ht="15" customHeight="1" thickBot="1">
      <c r="A17" s="416"/>
      <c r="B17" s="901"/>
      <c r="C17" s="536" t="s">
        <v>3791</v>
      </c>
      <c r="D17" s="318">
        <v>4318</v>
      </c>
      <c r="E17" s="1886"/>
      <c r="F17" s="536"/>
      <c r="G17" s="1094"/>
      <c r="H17" s="940"/>
      <c r="I17" s="954"/>
      <c r="J17" s="901"/>
      <c r="K17" s="1140"/>
      <c r="L17" s="935"/>
      <c r="M17" s="364"/>
      <c r="N17" s="3799"/>
    </row>
    <row r="18" spans="1:14" ht="15" customHeight="1" thickBot="1">
      <c r="A18" s="2213">
        <v>32002</v>
      </c>
      <c r="B18" s="478" t="s">
        <v>491</v>
      </c>
      <c r="C18" s="1488" t="s">
        <v>1444</v>
      </c>
      <c r="D18" s="256"/>
      <c r="E18" s="1665"/>
      <c r="F18" s="1488" t="s">
        <v>492</v>
      </c>
      <c r="G18" s="1480">
        <v>24</v>
      </c>
      <c r="H18" s="1010">
        <v>500</v>
      </c>
      <c r="I18" s="420">
        <f>ROUND(H18*G18/G18,2)</f>
        <v>500</v>
      </c>
      <c r="J18" s="1213" t="s">
        <v>39</v>
      </c>
      <c r="K18" s="368"/>
      <c r="L18" s="514">
        <f>IF(OR(ISBLANK(K18),K18=0,H18=0,ISBLANK(H18)),,ROUND(K18+$L$5,2))</f>
        <v>0</v>
      </c>
      <c r="M18" s="515">
        <f>ROUND(I18*L18,2)</f>
        <v>0</v>
      </c>
      <c r="N18" s="3805">
        <f>ROUND(L18/G18,4)</f>
        <v>0</v>
      </c>
    </row>
    <row r="19" spans="1:14" ht="15" customHeight="1">
      <c r="A19" s="1197"/>
      <c r="B19" s="1542"/>
      <c r="C19" s="3391" t="s">
        <v>495</v>
      </c>
      <c r="D19" s="4179">
        <v>35400</v>
      </c>
      <c r="E19" s="1765"/>
      <c r="F19" s="202"/>
      <c r="G19" s="1126"/>
      <c r="H19" s="1515"/>
      <c r="I19" s="274"/>
      <c r="J19" s="217"/>
      <c r="K19" s="1064"/>
      <c r="L19" s="532"/>
      <c r="M19" s="335"/>
      <c r="N19" s="3893"/>
    </row>
    <row r="20" spans="1:14" ht="15" customHeight="1">
      <c r="A20" s="2158"/>
      <c r="B20" s="1542"/>
      <c r="C20" s="4100" t="s">
        <v>494</v>
      </c>
      <c r="D20" s="795">
        <v>34400</v>
      </c>
      <c r="E20" s="1765"/>
      <c r="F20" s="202"/>
      <c r="G20" s="1126"/>
      <c r="H20" s="1515"/>
      <c r="I20" s="274"/>
      <c r="J20" s="217"/>
      <c r="K20" s="1064"/>
      <c r="L20" s="532"/>
      <c r="M20" s="335"/>
      <c r="N20" s="3893"/>
    </row>
    <row r="21" spans="1:14" ht="15" customHeight="1" thickBot="1">
      <c r="A21" s="1086"/>
      <c r="B21" s="1746"/>
      <c r="C21" s="550" t="s">
        <v>493</v>
      </c>
      <c r="D21" s="318">
        <v>31600</v>
      </c>
      <c r="E21" s="1886"/>
      <c r="F21" s="550"/>
      <c r="G21" s="1084"/>
      <c r="H21" s="1516"/>
      <c r="I21" s="536"/>
      <c r="J21" s="901"/>
      <c r="K21" s="1140"/>
      <c r="L21" s="1122"/>
      <c r="M21" s="364"/>
      <c r="N21" s="3799"/>
    </row>
    <row r="22" spans="1:14" ht="15" customHeight="1" thickBot="1">
      <c r="A22" s="2213">
        <v>32003</v>
      </c>
      <c r="B22" s="478" t="s">
        <v>1445</v>
      </c>
      <c r="C22" s="1488" t="s">
        <v>1444</v>
      </c>
      <c r="D22" s="256"/>
      <c r="E22" s="1665"/>
      <c r="F22" s="1488" t="s">
        <v>496</v>
      </c>
      <c r="G22" s="1489">
        <v>24</v>
      </c>
      <c r="H22" s="1010"/>
      <c r="I22" s="397">
        <f>ROUND(H22*G22/G22,2)</f>
        <v>0</v>
      </c>
      <c r="J22" s="401" t="s">
        <v>39</v>
      </c>
      <c r="K22" s="922"/>
      <c r="L22" s="1037">
        <f>IF(OR(ISBLANK(K22),K22=0,H22=0,ISBLANK(H22)),,ROUND(K22+$L$5,2))</f>
        <v>0</v>
      </c>
      <c r="M22" s="538">
        <f>ROUND(I22*L22,2)</f>
        <v>0</v>
      </c>
      <c r="N22" s="3778">
        <f>ROUND(L22/G22,4)</f>
        <v>0</v>
      </c>
    </row>
    <row r="23" spans="1:14" ht="15" customHeight="1">
      <c r="A23" s="1197"/>
      <c r="B23" s="271"/>
      <c r="C23" s="202" t="s">
        <v>497</v>
      </c>
      <c r="D23" s="795" t="s">
        <v>2710</v>
      </c>
      <c r="E23" s="1765"/>
      <c r="F23" s="202"/>
      <c r="G23" s="1126"/>
      <c r="H23" s="1848"/>
      <c r="I23" s="274"/>
      <c r="J23" s="217"/>
      <c r="K23" s="1064"/>
      <c r="L23" s="965"/>
      <c r="M23" s="449"/>
      <c r="N23" s="3897"/>
    </row>
    <row r="24" spans="1:14" ht="15" customHeight="1">
      <c r="A24" s="1197"/>
      <c r="B24" s="271"/>
      <c r="C24" s="202" t="s">
        <v>498</v>
      </c>
      <c r="D24" s="814" t="s">
        <v>2711</v>
      </c>
      <c r="E24" s="1765"/>
      <c r="F24" s="202"/>
      <c r="G24" s="1126"/>
      <c r="H24" s="1848"/>
      <c r="I24" s="274"/>
      <c r="J24" s="217"/>
      <c r="K24" s="1064"/>
      <c r="L24" s="965"/>
      <c r="M24" s="449"/>
      <c r="N24" s="3897"/>
    </row>
    <row r="25" spans="1:14" ht="15" customHeight="1">
      <c r="A25" s="2160"/>
      <c r="B25" s="943"/>
      <c r="C25" s="202" t="s">
        <v>499</v>
      </c>
      <c r="D25" s="885" t="s">
        <v>2712</v>
      </c>
      <c r="E25" s="1765"/>
      <c r="F25" s="202"/>
      <c r="G25" s="1126"/>
      <c r="H25" s="1887"/>
      <c r="I25" s="479"/>
      <c r="J25" s="216"/>
      <c r="K25" s="1137"/>
      <c r="L25" s="1138"/>
      <c r="M25" s="449"/>
      <c r="N25" s="3897"/>
    </row>
    <row r="26" spans="1:14" ht="15" customHeight="1" thickBot="1">
      <c r="A26" s="1598"/>
      <c r="B26" s="1598"/>
      <c r="C26" s="550"/>
      <c r="D26" s="2325"/>
      <c r="E26" s="1083"/>
      <c r="F26" s="550"/>
      <c r="G26" s="1084"/>
      <c r="H26" s="1523"/>
      <c r="I26" s="536"/>
      <c r="J26" s="901"/>
      <c r="K26" s="1140"/>
      <c r="L26" s="1122"/>
      <c r="M26" s="364"/>
      <c r="N26" s="3799"/>
    </row>
    <row r="27" spans="1:14" ht="15" customHeight="1" thickBot="1">
      <c r="A27" s="2213">
        <v>32004</v>
      </c>
      <c r="B27" s="478" t="s">
        <v>1190</v>
      </c>
      <c r="C27" s="420" t="s">
        <v>1446</v>
      </c>
      <c r="D27" s="345"/>
      <c r="E27" s="1554"/>
      <c r="F27" s="420" t="s">
        <v>504</v>
      </c>
      <c r="G27" s="1398">
        <v>70</v>
      </c>
      <c r="H27" s="1011"/>
      <c r="I27" s="1131">
        <f>ROUND($H$27*$G$27/G27,2)</f>
        <v>0</v>
      </c>
      <c r="J27" s="1213" t="s">
        <v>39</v>
      </c>
      <c r="K27" s="368">
        <v>14.99</v>
      </c>
      <c r="L27" s="1299">
        <f>IF(OR(ISBLANK(K27),K27=0,H27=0,ISBLANK(H27)),,ROUND(K27+$L$5,2))</f>
        <v>0</v>
      </c>
      <c r="M27" s="515">
        <f>ROUND(I27*L27,2)</f>
        <v>0</v>
      </c>
      <c r="N27" s="3805">
        <f>ROUND(L27/G27,4)</f>
        <v>0</v>
      </c>
    </row>
    <row r="28" spans="1:14" ht="15" customHeight="1">
      <c r="A28" s="275"/>
      <c r="B28" s="401" t="s">
        <v>1191</v>
      </c>
      <c r="C28" s="421" t="s">
        <v>1192</v>
      </c>
      <c r="D28" s="278">
        <v>45710</v>
      </c>
      <c r="E28" s="1888"/>
      <c r="F28" s="421"/>
      <c r="G28" s="1595"/>
      <c r="H28" s="940"/>
      <c r="I28" s="1092"/>
      <c r="J28" s="959"/>
      <c r="K28" s="1309"/>
      <c r="L28" s="960"/>
      <c r="M28" s="511"/>
      <c r="N28" s="3798"/>
    </row>
    <row r="29" spans="1:14" ht="15" customHeight="1">
      <c r="A29" s="1197"/>
      <c r="B29" s="217" t="s">
        <v>500</v>
      </c>
      <c r="C29" s="274" t="s">
        <v>1193</v>
      </c>
      <c r="D29" s="278">
        <v>45712</v>
      </c>
      <c r="E29" s="1765"/>
      <c r="F29" s="274"/>
      <c r="G29" s="1090"/>
      <c r="H29" s="940"/>
      <c r="I29" s="463"/>
      <c r="J29" s="217"/>
      <c r="K29" s="1064"/>
      <c r="L29" s="965"/>
      <c r="M29" s="335"/>
      <c r="N29" s="3893"/>
    </row>
    <row r="30" spans="1:14" ht="15" customHeight="1">
      <c r="A30" s="2158"/>
      <c r="B30" s="1540" t="s">
        <v>2041</v>
      </c>
      <c r="C30" s="274" t="s">
        <v>1194</v>
      </c>
      <c r="D30" s="278">
        <v>45711</v>
      </c>
      <c r="E30" s="1765"/>
      <c r="F30" s="274"/>
      <c r="G30" s="1090"/>
      <c r="H30" s="940"/>
      <c r="I30" s="463"/>
      <c r="J30" s="217"/>
      <c r="K30" s="1064"/>
      <c r="L30" s="965"/>
      <c r="M30" s="335"/>
      <c r="N30" s="3893"/>
    </row>
    <row r="31" spans="1:14" ht="15" customHeight="1" thickBot="1">
      <c r="A31" s="936"/>
      <c r="B31" s="218" t="s">
        <v>501</v>
      </c>
      <c r="C31" s="1686" t="s">
        <v>65</v>
      </c>
      <c r="D31" s="536"/>
      <c r="E31" s="1054"/>
      <c r="F31" s="536"/>
      <c r="G31" s="1094"/>
      <c r="H31" s="728"/>
      <c r="I31" s="954"/>
      <c r="J31" s="901"/>
      <c r="K31" s="1140"/>
      <c r="L31" s="1122"/>
      <c r="M31" s="364"/>
      <c r="N31" s="3799"/>
    </row>
    <row r="32" spans="1:14" ht="15" customHeight="1" thickBot="1">
      <c r="A32" s="2227">
        <v>32005</v>
      </c>
      <c r="B32" s="478" t="s">
        <v>502</v>
      </c>
      <c r="C32" s="527" t="s">
        <v>503</v>
      </c>
      <c r="D32" s="278"/>
      <c r="E32" s="1554"/>
      <c r="F32" s="420" t="s">
        <v>504</v>
      </c>
      <c r="G32" s="1398">
        <v>70</v>
      </c>
      <c r="H32" s="1011"/>
      <c r="I32" s="1131">
        <f>ROUND(H32*G32/G32,2)</f>
        <v>0</v>
      </c>
      <c r="J32" s="1213" t="s">
        <v>39</v>
      </c>
      <c r="K32" s="368">
        <v>13.79</v>
      </c>
      <c r="L32" s="1299">
        <f>IF(OR(ISBLANK(K32),K32=0,H32=0,ISBLANK(H32)),,ROUND(K32+$L$5,2))</f>
        <v>0</v>
      </c>
      <c r="M32" s="515">
        <f>ROUND(I32*L32,2)</f>
        <v>0</v>
      </c>
      <c r="N32" s="3805">
        <f>ROUND(L32/G32,4)</f>
        <v>0</v>
      </c>
    </row>
    <row r="33" spans="1:14" ht="15" customHeight="1">
      <c r="A33" s="275"/>
      <c r="B33" s="401"/>
      <c r="C33" s="274" t="s">
        <v>2109</v>
      </c>
      <c r="D33" s="1265">
        <v>45715</v>
      </c>
      <c r="E33" s="1888"/>
      <c r="F33" s="421"/>
      <c r="G33" s="1595"/>
      <c r="H33" s="940"/>
      <c r="I33" s="1092"/>
      <c r="J33" s="959"/>
      <c r="K33" s="1309"/>
      <c r="L33" s="960"/>
      <c r="M33" s="511"/>
      <c r="N33" s="3798"/>
    </row>
    <row r="34" spans="1:14" ht="15" customHeight="1">
      <c r="A34" s="1197"/>
      <c r="B34" s="217" t="s">
        <v>505</v>
      </c>
      <c r="C34" s="274" t="s">
        <v>2110</v>
      </c>
      <c r="D34" s="270">
        <v>45716</v>
      </c>
      <c r="E34" s="1765"/>
      <c r="F34" s="274"/>
      <c r="G34" s="1090"/>
      <c r="H34" s="940"/>
      <c r="I34" s="463"/>
      <c r="J34" s="217"/>
      <c r="K34" s="1064"/>
      <c r="L34" s="965"/>
      <c r="M34" s="335"/>
      <c r="N34" s="3893"/>
    </row>
    <row r="35" spans="1:14" ht="15" customHeight="1">
      <c r="A35" s="1197"/>
      <c r="B35" s="217"/>
      <c r="C35" s="274" t="s">
        <v>2111</v>
      </c>
      <c r="D35" s="1265">
        <v>45717</v>
      </c>
      <c r="E35" s="1765"/>
      <c r="F35" s="274"/>
      <c r="G35" s="1090"/>
      <c r="H35" s="940"/>
      <c r="I35" s="1092"/>
      <c r="J35" s="959"/>
      <c r="K35" s="1309"/>
      <c r="L35" s="960"/>
      <c r="M35" s="511"/>
      <c r="N35" s="3798"/>
    </row>
    <row r="36" spans="1:14" ht="15" customHeight="1">
      <c r="A36" s="1197"/>
      <c r="B36" s="217"/>
      <c r="C36" s="4432"/>
      <c r="D36" s="1265"/>
      <c r="E36" s="1765"/>
      <c r="F36" s="274"/>
      <c r="G36" s="1090"/>
      <c r="H36" s="940"/>
      <c r="I36" s="463"/>
      <c r="J36" s="217"/>
      <c r="K36" s="1064"/>
      <c r="L36" s="965"/>
      <c r="M36" s="335"/>
      <c r="N36" s="3893"/>
    </row>
    <row r="37" spans="1:14" ht="15" customHeight="1">
      <c r="A37" s="2158"/>
      <c r="B37" s="1540" t="s">
        <v>2041</v>
      </c>
      <c r="C37" s="4432"/>
      <c r="D37" s="4433"/>
      <c r="E37" s="1765"/>
      <c r="F37" s="274"/>
      <c r="G37" s="1090"/>
      <c r="H37" s="940"/>
      <c r="I37" s="463"/>
      <c r="J37" s="217"/>
      <c r="K37" s="1064"/>
      <c r="L37" s="965"/>
      <c r="M37" s="335"/>
      <c r="N37" s="3893"/>
    </row>
    <row r="38" spans="1:14" ht="15" customHeight="1" thickBot="1">
      <c r="A38" s="936"/>
      <c r="B38" s="218" t="s">
        <v>501</v>
      </c>
      <c r="C38" s="4224"/>
      <c r="D38" s="4224"/>
      <c r="E38" s="1879"/>
      <c r="F38" s="536"/>
      <c r="G38" s="1094"/>
      <c r="H38" s="728"/>
      <c r="I38" s="536"/>
      <c r="J38" s="901"/>
      <c r="K38" s="1872"/>
      <c r="L38" s="1122"/>
      <c r="M38" s="364"/>
      <c r="N38" s="3799"/>
    </row>
    <row r="39" spans="1:14" s="70" customFormat="1" ht="15" customHeight="1" thickBot="1">
      <c r="A39" s="2159">
        <v>32006</v>
      </c>
      <c r="B39" s="1537" t="s">
        <v>4094</v>
      </c>
      <c r="C39" s="278" t="s">
        <v>3703</v>
      </c>
      <c r="D39" s="1849"/>
      <c r="E39" s="1873"/>
      <c r="F39" s="482" t="s">
        <v>4140</v>
      </c>
      <c r="G39" s="1089">
        <v>24</v>
      </c>
      <c r="H39" s="1011">
        <v>500</v>
      </c>
      <c r="I39" s="1443">
        <f>ROUND(H39*G39/G39,2)</f>
        <v>500</v>
      </c>
      <c r="J39" s="438" t="s">
        <v>39</v>
      </c>
      <c r="K39" s="279">
        <v>14</v>
      </c>
      <c r="L39" s="272">
        <f>IF(OR(ISBLANK(K39),K39=0,H39=0,ISBLANK(H39)),,ROUND(K39+$L$5,2))</f>
        <v>14</v>
      </c>
      <c r="M39" s="253">
        <f>ROUND(I39*L39,2)</f>
        <v>7000</v>
      </c>
      <c r="N39" s="3778">
        <f>ROUND(L39/G39,4)</f>
        <v>0.58330000000000004</v>
      </c>
    </row>
    <row r="40" spans="1:14" ht="15" customHeight="1">
      <c r="A40" s="1197"/>
      <c r="B40" s="217" t="s">
        <v>4131</v>
      </c>
      <c r="C40" s="274" t="s">
        <v>2725</v>
      </c>
      <c r="D40" s="814" t="s">
        <v>4095</v>
      </c>
      <c r="E40" s="1765"/>
      <c r="F40" s="274"/>
      <c r="G40" s="274"/>
      <c r="H40" s="4833"/>
      <c r="I40" s="1062"/>
      <c r="J40" s="1062"/>
      <c r="K40" s="1874"/>
      <c r="L40" s="332"/>
      <c r="M40" s="332"/>
      <c r="N40" s="3898"/>
    </row>
    <row r="41" spans="1:14" ht="15" customHeight="1">
      <c r="A41" s="1197"/>
      <c r="B41" s="217" t="s">
        <v>4130</v>
      </c>
      <c r="C41" s="274" t="s">
        <v>2709</v>
      </c>
      <c r="D41" s="814" t="s">
        <v>4096</v>
      </c>
      <c r="E41" s="1765"/>
      <c r="F41" s="274"/>
      <c r="G41" s="274"/>
      <c r="H41" s="4833"/>
      <c r="I41" s="1062"/>
      <c r="J41" s="1062"/>
      <c r="K41" s="1874"/>
      <c r="L41" s="332"/>
      <c r="M41" s="332"/>
      <c r="N41" s="3898"/>
    </row>
    <row r="42" spans="1:14" ht="15" customHeight="1">
      <c r="A42" s="1197"/>
      <c r="B42" s="217"/>
      <c r="C42" s="274" t="s">
        <v>4132</v>
      </c>
      <c r="D42" s="814" t="s">
        <v>4097</v>
      </c>
      <c r="E42" s="1765"/>
      <c r="F42" s="274"/>
      <c r="G42" s="274"/>
      <c r="H42" s="4833"/>
      <c r="I42" s="1062"/>
      <c r="J42" s="1062"/>
      <c r="K42" s="1874"/>
      <c r="L42" s="332"/>
      <c r="M42" s="332"/>
      <c r="N42" s="3898"/>
    </row>
    <row r="43" spans="1:14" ht="15" customHeight="1">
      <c r="A43" s="1197"/>
      <c r="B43" s="217"/>
      <c r="C43" s="274" t="s">
        <v>4133</v>
      </c>
      <c r="D43" s="814" t="s">
        <v>4098</v>
      </c>
      <c r="E43" s="1765"/>
      <c r="F43" s="274"/>
      <c r="G43" s="274"/>
      <c r="H43" s="4833"/>
      <c r="I43" s="1062"/>
      <c r="J43" s="1062"/>
      <c r="K43" s="1874"/>
      <c r="L43" s="332"/>
      <c r="M43" s="332"/>
      <c r="N43" s="3898"/>
    </row>
    <row r="44" spans="1:14" ht="15" customHeight="1">
      <c r="A44" s="1197"/>
      <c r="B44" s="217"/>
      <c r="C44" s="3378" t="s">
        <v>4134</v>
      </c>
      <c r="D44" s="3378" t="s">
        <v>4099</v>
      </c>
      <c r="E44" s="1765"/>
      <c r="F44" s="274"/>
      <c r="G44" s="274"/>
      <c r="H44" s="4833"/>
      <c r="I44" s="1062"/>
      <c r="J44" s="1062"/>
      <c r="K44" s="1874"/>
      <c r="L44" s="332"/>
      <c r="M44" s="332"/>
      <c r="N44" s="3898"/>
    </row>
    <row r="45" spans="1:14" ht="15" customHeight="1" thickBot="1">
      <c r="A45" s="416"/>
      <c r="B45" s="901"/>
      <c r="C45" s="5629"/>
      <c r="D45" s="21"/>
      <c r="E45" s="2998"/>
      <c r="F45" s="536"/>
      <c r="G45" s="536"/>
      <c r="H45" s="728"/>
      <c r="I45" s="1048"/>
      <c r="J45" s="1048"/>
      <c r="K45" s="5630"/>
      <c r="L45" s="5631"/>
      <c r="M45" s="5631"/>
      <c r="N45" s="3899"/>
    </row>
    <row r="46" spans="1:14" ht="15" customHeight="1" thickBot="1">
      <c r="A46" s="2159">
        <v>32007</v>
      </c>
      <c r="B46" s="1537" t="s">
        <v>4141</v>
      </c>
      <c r="C46" s="5632" t="s">
        <v>4135</v>
      </c>
      <c r="D46" s="3561"/>
      <c r="E46" s="5425"/>
      <c r="F46" s="3938" t="s">
        <v>4142</v>
      </c>
      <c r="G46" s="3938">
        <v>24</v>
      </c>
      <c r="H46" s="1011">
        <v>200</v>
      </c>
      <c r="I46" s="1443">
        <f>ROUND(H46*G46/G46,2)</f>
        <v>200</v>
      </c>
      <c r="J46" s="438" t="s">
        <v>39</v>
      </c>
      <c r="K46" s="279">
        <v>15.95</v>
      </c>
      <c r="L46" s="272">
        <f>IF(OR(ISBLANK(K46),K46=0,H46=0,ISBLANK(H46)),,ROUND(K46+$L$5,2))</f>
        <v>15.95</v>
      </c>
      <c r="M46" s="253">
        <f>ROUND(I46*L46,2)</f>
        <v>3190</v>
      </c>
      <c r="N46" s="3778">
        <f>ROUND(L46/G46,4)</f>
        <v>0.66459999999999997</v>
      </c>
    </row>
    <row r="47" spans="1:14" ht="15" customHeight="1">
      <c r="A47" s="3750"/>
      <c r="B47" s="217" t="s">
        <v>4131</v>
      </c>
      <c r="C47" s="4471" t="s">
        <v>4136</v>
      </c>
      <c r="D47" s="3561">
        <v>2008</v>
      </c>
      <c r="E47" s="1765"/>
      <c r="F47" s="274"/>
      <c r="G47" s="274"/>
      <c r="H47" s="4833"/>
      <c r="I47" s="1062"/>
      <c r="J47" s="1062"/>
      <c r="K47" s="1874"/>
      <c r="L47" s="332"/>
      <c r="M47" s="332"/>
      <c r="N47" s="3898"/>
    </row>
    <row r="48" spans="1:14" ht="15" customHeight="1">
      <c r="A48" s="3750"/>
      <c r="B48" s="217" t="s">
        <v>4380</v>
      </c>
      <c r="C48" s="4471" t="s">
        <v>4137</v>
      </c>
      <c r="D48" s="3561">
        <v>2015</v>
      </c>
      <c r="E48" s="1765"/>
      <c r="F48" s="274"/>
      <c r="G48" s="274"/>
      <c r="H48" s="4833"/>
      <c r="I48" s="1062"/>
      <c r="J48" s="1062"/>
      <c r="K48" s="1874"/>
      <c r="L48" s="332"/>
      <c r="M48" s="332"/>
      <c r="N48" s="3898"/>
    </row>
    <row r="49" spans="1:14" ht="15" customHeight="1">
      <c r="A49" s="3750"/>
      <c r="B49" s="3770"/>
      <c r="C49" s="4471" t="s">
        <v>4138</v>
      </c>
      <c r="D49" s="3561">
        <v>2022</v>
      </c>
      <c r="E49" s="1765"/>
      <c r="F49" s="274"/>
      <c r="G49" s="274"/>
      <c r="H49" s="4833"/>
      <c r="I49" s="1062"/>
      <c r="J49" s="1062"/>
      <c r="K49" s="1874"/>
      <c r="L49" s="332"/>
      <c r="M49" s="332"/>
      <c r="N49" s="3898"/>
    </row>
    <row r="50" spans="1:14" ht="15" customHeight="1">
      <c r="A50" s="3750"/>
      <c r="B50" s="3770" t="s">
        <v>2041</v>
      </c>
      <c r="C50" s="4471" t="s">
        <v>4139</v>
      </c>
      <c r="D50" s="3561">
        <v>2039</v>
      </c>
      <c r="E50" s="1765"/>
      <c r="F50" s="274"/>
      <c r="G50" s="274"/>
      <c r="H50" s="4833"/>
      <c r="I50" s="1062"/>
      <c r="J50" s="1062"/>
      <c r="K50" s="1874"/>
      <c r="L50" s="332"/>
      <c r="M50" s="332"/>
      <c r="N50" s="3898"/>
    </row>
    <row r="51" spans="1:14" ht="15" customHeight="1" thickBot="1">
      <c r="A51" s="416"/>
      <c r="B51" s="217" t="s">
        <v>4143</v>
      </c>
      <c r="C51" s="24"/>
      <c r="D51" s="2320"/>
      <c r="E51" s="1765"/>
      <c r="F51" s="274"/>
      <c r="G51" s="274"/>
      <c r="H51" s="728"/>
      <c r="I51" s="1062"/>
      <c r="J51" s="1062"/>
      <c r="K51" s="1874"/>
      <c r="L51" s="332"/>
      <c r="M51" s="332"/>
      <c r="N51" s="3898"/>
    </row>
    <row r="52" spans="1:14" ht="15" customHeight="1" thickBot="1">
      <c r="A52" s="2227">
        <v>32008</v>
      </c>
      <c r="B52" s="1534" t="s">
        <v>506</v>
      </c>
      <c r="C52" s="1849" t="s">
        <v>2112</v>
      </c>
      <c r="D52" s="2437"/>
      <c r="E52" s="1723"/>
      <c r="F52" s="527" t="s">
        <v>507</v>
      </c>
      <c r="G52" s="1548">
        <v>8</v>
      </c>
      <c r="H52" s="1524"/>
      <c r="I52" s="1560">
        <f>ROUND(H52*G52/G52,2)</f>
        <v>0</v>
      </c>
      <c r="J52" s="1875" t="s">
        <v>39</v>
      </c>
      <c r="K52" s="368">
        <v>12.27</v>
      </c>
      <c r="L52" s="1677">
        <f>IF(OR(ISBLANK(K52),K52=0,H52=0,ISBLANK(H52)),,ROUND(K52+$L$5,2))</f>
        <v>0</v>
      </c>
      <c r="M52" s="723">
        <f>ROUND(I52*L52,2)</f>
        <v>0</v>
      </c>
      <c r="N52" s="3909">
        <f>ROUND(L52/G52,4)</f>
        <v>0</v>
      </c>
    </row>
    <row r="53" spans="1:14" ht="15" customHeight="1">
      <c r="A53" s="1197"/>
      <c r="B53" s="217" t="s">
        <v>508</v>
      </c>
      <c r="C53" s="274" t="s">
        <v>2113</v>
      </c>
      <c r="D53" s="1265">
        <v>63117</v>
      </c>
      <c r="E53" s="1765"/>
      <c r="F53" s="274"/>
      <c r="G53" s="1090"/>
      <c r="H53" s="940"/>
      <c r="I53" s="274"/>
      <c r="J53" s="217"/>
      <c r="K53" s="1064"/>
      <c r="L53" s="532"/>
      <c r="M53" s="335"/>
      <c r="N53" s="3893"/>
    </row>
    <row r="54" spans="1:14" ht="15" customHeight="1">
      <c r="A54" s="1197"/>
      <c r="B54" s="217"/>
      <c r="C54" s="274" t="s">
        <v>2114</v>
      </c>
      <c r="D54" s="278">
        <v>63076</v>
      </c>
      <c r="E54" s="1765"/>
      <c r="F54" s="274"/>
      <c r="G54" s="1090"/>
      <c r="H54" s="940"/>
      <c r="I54" s="274"/>
      <c r="J54" s="217"/>
      <c r="K54" s="1064"/>
      <c r="L54" s="532"/>
      <c r="M54" s="335"/>
      <c r="N54" s="3893"/>
    </row>
    <row r="55" spans="1:14" ht="15" customHeight="1">
      <c r="A55" s="1197"/>
      <c r="B55" s="217"/>
      <c r="C55" s="274" t="s">
        <v>2115</v>
      </c>
      <c r="D55" s="1265">
        <v>63072</v>
      </c>
      <c r="E55" s="1765"/>
      <c r="F55" s="274"/>
      <c r="G55" s="1090"/>
      <c r="H55" s="940"/>
      <c r="I55" s="274"/>
      <c r="J55" s="217"/>
      <c r="K55" s="1064"/>
      <c r="L55" s="532"/>
      <c r="M55" s="335"/>
      <c r="N55" s="3893"/>
    </row>
    <row r="56" spans="1:14" ht="15" customHeight="1">
      <c r="A56" s="1197"/>
      <c r="B56" s="217"/>
      <c r="C56" s="274" t="s">
        <v>2116</v>
      </c>
      <c r="D56" s="1257">
        <v>63071</v>
      </c>
      <c r="E56" s="1765"/>
      <c r="F56" s="274"/>
      <c r="G56" s="1090"/>
      <c r="H56" s="940"/>
      <c r="I56" s="274"/>
      <c r="J56" s="217"/>
      <c r="K56" s="1064"/>
      <c r="L56" s="532"/>
      <c r="M56" s="335"/>
      <c r="N56" s="3893"/>
    </row>
    <row r="57" spans="1:14" ht="15" customHeight="1" thickBot="1">
      <c r="A57" s="1086"/>
      <c r="B57" s="466"/>
      <c r="C57" s="425"/>
      <c r="D57" s="318"/>
      <c r="E57" s="1083"/>
      <c r="F57" s="425"/>
      <c r="G57" s="1156"/>
      <c r="H57" s="728"/>
      <c r="I57" s="341"/>
      <c r="J57" s="729"/>
      <c r="K57" s="955"/>
      <c r="L57" s="1055"/>
      <c r="M57" s="554"/>
      <c r="N57" s="3802"/>
    </row>
    <row r="58" spans="1:14" ht="15" customHeight="1" thickBot="1">
      <c r="A58" s="2227">
        <v>32009</v>
      </c>
      <c r="B58" s="1840" t="s">
        <v>2117</v>
      </c>
      <c r="C58" s="273" t="s">
        <v>2120</v>
      </c>
      <c r="D58" s="637"/>
      <c r="E58" s="1723"/>
      <c r="F58" s="527" t="s">
        <v>2121</v>
      </c>
      <c r="G58" s="1548">
        <v>12</v>
      </c>
      <c r="H58" s="1011">
        <v>700</v>
      </c>
      <c r="I58" s="1560">
        <f>ROUND(H58*G58/G58,2)</f>
        <v>700</v>
      </c>
      <c r="J58" s="1875" t="s">
        <v>39</v>
      </c>
      <c r="K58" s="368">
        <v>10</v>
      </c>
      <c r="L58" s="1677">
        <f>IF(OR(ISBLANK(K58),K58=0,H58=0,ISBLANK(H58)),,ROUND(K58+$L$5,2))</f>
        <v>10</v>
      </c>
      <c r="M58" s="723">
        <f>ROUND(I58*L58,2)</f>
        <v>7000</v>
      </c>
      <c r="N58" s="3909">
        <f>ROUND(L58/G58,4)</f>
        <v>0.83330000000000004</v>
      </c>
    </row>
    <row r="59" spans="1:14" ht="15" customHeight="1">
      <c r="A59" s="1197"/>
      <c r="B59" s="217" t="s">
        <v>2118</v>
      </c>
      <c r="C59" s="2350" t="s">
        <v>2713</v>
      </c>
      <c r="D59" s="2351" t="s">
        <v>2714</v>
      </c>
      <c r="E59" s="1765"/>
      <c r="F59" s="274"/>
      <c r="G59" s="1090"/>
      <c r="H59" s="940"/>
      <c r="I59" s="274"/>
      <c r="J59" s="217"/>
      <c r="K59" s="1064"/>
      <c r="L59" s="532"/>
      <c r="M59" s="335"/>
      <c r="N59" s="3893"/>
    </row>
    <row r="60" spans="1:14" ht="15" customHeight="1">
      <c r="A60" s="1197"/>
      <c r="B60" s="217" t="s">
        <v>2119</v>
      </c>
      <c r="C60" s="2352" t="s">
        <v>2715</v>
      </c>
      <c r="D60" s="2353" t="s">
        <v>2716</v>
      </c>
      <c r="E60" s="1765"/>
      <c r="F60" s="274"/>
      <c r="G60" s="1090"/>
      <c r="H60" s="940"/>
      <c r="I60" s="274"/>
      <c r="J60" s="217"/>
      <c r="K60" s="1064"/>
      <c r="L60" s="532"/>
      <c r="M60" s="335"/>
      <c r="N60" s="3893"/>
    </row>
    <row r="61" spans="1:14" ht="15" customHeight="1">
      <c r="A61" s="1197"/>
      <c r="B61" s="217"/>
      <c r="C61" s="2352" t="s">
        <v>2717</v>
      </c>
      <c r="D61" s="2353" t="s">
        <v>2718</v>
      </c>
      <c r="E61" s="1765"/>
      <c r="F61" s="274"/>
      <c r="G61" s="1090"/>
      <c r="H61" s="940"/>
      <c r="I61" s="274"/>
      <c r="J61" s="217"/>
      <c r="K61" s="1064"/>
      <c r="L61" s="532"/>
      <c r="M61" s="335"/>
      <c r="N61" s="3893"/>
    </row>
    <row r="62" spans="1:14" ht="15" customHeight="1">
      <c r="A62" s="1449"/>
      <c r="B62" s="1260"/>
      <c r="C62" s="2352" t="s">
        <v>2719</v>
      </c>
      <c r="D62" s="2353" t="s">
        <v>2720</v>
      </c>
      <c r="E62" s="1765"/>
      <c r="F62" s="1849"/>
      <c r="G62" s="2250"/>
      <c r="H62" s="1435"/>
      <c r="I62" s="1092"/>
      <c r="J62" s="1193"/>
      <c r="K62" s="1589"/>
      <c r="L62" s="1590"/>
      <c r="M62" s="782"/>
      <c r="N62" s="3798"/>
    </row>
    <row r="63" spans="1:14" ht="15" customHeight="1">
      <c r="A63" s="1449"/>
      <c r="B63" s="1260"/>
      <c r="C63" s="2352" t="s">
        <v>2721</v>
      </c>
      <c r="D63" s="2353" t="s">
        <v>2722</v>
      </c>
      <c r="E63" s="1765"/>
      <c r="F63" s="1849"/>
      <c r="G63" s="2250"/>
      <c r="H63" s="1435"/>
      <c r="I63" s="1092"/>
      <c r="J63" s="1193"/>
      <c r="K63" s="1589"/>
      <c r="L63" s="1590"/>
      <c r="M63" s="782"/>
      <c r="N63" s="3798"/>
    </row>
    <row r="64" spans="1:14" ht="15" customHeight="1">
      <c r="A64" s="1449"/>
      <c r="B64" s="1260"/>
      <c r="C64" s="2352" t="s">
        <v>2723</v>
      </c>
      <c r="D64" s="2353" t="s">
        <v>2724</v>
      </c>
      <c r="E64" s="1765"/>
      <c r="F64" s="1849"/>
      <c r="G64" s="2250"/>
      <c r="H64" s="1435"/>
      <c r="I64" s="1092"/>
      <c r="J64" s="1193"/>
      <c r="K64" s="1589"/>
      <c r="L64" s="1590"/>
      <c r="M64" s="782"/>
      <c r="N64" s="3798"/>
    </row>
    <row r="65" spans="1:14" ht="15" customHeight="1">
      <c r="A65" s="1449"/>
      <c r="B65" s="1260"/>
      <c r="C65" s="2352" t="s">
        <v>2725</v>
      </c>
      <c r="D65" s="2353" t="s">
        <v>2726</v>
      </c>
      <c r="E65" s="1765"/>
      <c r="F65" s="1849"/>
      <c r="G65" s="2250"/>
      <c r="H65" s="1435"/>
      <c r="I65" s="1092"/>
      <c r="J65" s="1193"/>
      <c r="K65" s="1589"/>
      <c r="L65" s="1590"/>
      <c r="M65" s="782"/>
      <c r="N65" s="3798"/>
    </row>
    <row r="66" spans="1:14" ht="15" customHeight="1" thickBot="1">
      <c r="A66" s="1086"/>
      <c r="B66" s="466"/>
      <c r="C66" s="425"/>
      <c r="D66" s="536"/>
      <c r="E66" s="1886"/>
      <c r="F66" s="425"/>
      <c r="G66" s="2250"/>
      <c r="H66" s="1435"/>
      <c r="I66" s="1092"/>
      <c r="J66" s="1193"/>
      <c r="K66" s="1589"/>
      <c r="L66" s="1590"/>
      <c r="M66" s="782"/>
      <c r="N66" s="3798"/>
    </row>
    <row r="67" spans="1:14" ht="15" customHeight="1" thickBot="1">
      <c r="A67" s="2159">
        <v>32010</v>
      </c>
      <c r="B67" s="2354" t="s">
        <v>2727</v>
      </c>
      <c r="C67" s="2352" t="s">
        <v>2729</v>
      </c>
      <c r="D67" s="2357" t="s">
        <v>65</v>
      </c>
      <c r="E67" s="2349"/>
      <c r="F67" s="1849" t="s">
        <v>3308</v>
      </c>
      <c r="G67" s="1548">
        <v>12</v>
      </c>
      <c r="H67" s="1011"/>
      <c r="I67" s="1560">
        <f>ROUND(H67*G67/G67,2)</f>
        <v>0</v>
      </c>
      <c r="J67" s="1875" t="s">
        <v>39</v>
      </c>
      <c r="K67" s="368">
        <v>12</v>
      </c>
      <c r="L67" s="1677">
        <f>IF(OR(ISBLANK(K67),K67=0,H67=0,ISBLANK(H67)),,ROUND(K67+$L$5,2))</f>
        <v>0</v>
      </c>
      <c r="M67" s="723">
        <f>ROUND(I67*L67,2)</f>
        <v>0</v>
      </c>
      <c r="N67" s="3909">
        <f>ROUND(L67/G67,4)</f>
        <v>0</v>
      </c>
    </row>
    <row r="68" spans="1:14" ht="15" customHeight="1">
      <c r="A68" s="1449"/>
      <c r="B68" s="2355" t="s">
        <v>2728</v>
      </c>
      <c r="C68" s="2350" t="s">
        <v>2730</v>
      </c>
      <c r="D68" s="2351" t="s">
        <v>2731</v>
      </c>
      <c r="E68" s="2349"/>
      <c r="F68" s="1849"/>
      <c r="G68" s="2250"/>
      <c r="H68" s="1435"/>
      <c r="I68" s="1092"/>
      <c r="J68" s="1193"/>
      <c r="K68" s="1589"/>
      <c r="L68" s="1590"/>
      <c r="M68" s="782"/>
      <c r="N68" s="3798"/>
    </row>
    <row r="69" spans="1:14" ht="15" customHeight="1">
      <c r="A69" s="1449"/>
      <c r="B69" s="2355" t="s">
        <v>2119</v>
      </c>
      <c r="C69" s="2352" t="s">
        <v>2713</v>
      </c>
      <c r="D69" s="2353" t="s">
        <v>2732</v>
      </c>
      <c r="E69" s="2349"/>
      <c r="F69" s="1849"/>
      <c r="G69" s="2250"/>
      <c r="H69" s="1435"/>
      <c r="I69" s="1092"/>
      <c r="J69" s="1193"/>
      <c r="K69" s="1589"/>
      <c r="L69" s="1590"/>
      <c r="M69" s="782"/>
      <c r="N69" s="3798"/>
    </row>
    <row r="70" spans="1:14" ht="15" customHeight="1">
      <c r="A70" s="1449"/>
      <c r="B70" s="2356"/>
      <c r="C70" s="2352" t="s">
        <v>2733</v>
      </c>
      <c r="D70" s="2353" t="s">
        <v>3295</v>
      </c>
      <c r="E70" s="2349"/>
      <c r="F70" s="1849"/>
      <c r="G70" s="2250"/>
      <c r="H70" s="1435"/>
      <c r="I70" s="1092"/>
      <c r="J70" s="1193"/>
      <c r="K70" s="1589"/>
      <c r="L70" s="1590"/>
      <c r="M70" s="782"/>
      <c r="N70" s="3798"/>
    </row>
    <row r="71" spans="1:14" ht="15" customHeight="1">
      <c r="A71" s="1449"/>
      <c r="B71" s="2356"/>
      <c r="C71" s="5375" t="s">
        <v>4145</v>
      </c>
      <c r="D71" s="4348"/>
      <c r="E71" s="2349"/>
      <c r="F71" s="1849"/>
      <c r="G71" s="2250"/>
      <c r="H71" s="1435"/>
      <c r="I71" s="1092"/>
      <c r="J71" s="1193"/>
      <c r="K71" s="1589"/>
      <c r="L71" s="1590"/>
      <c r="M71" s="782"/>
      <c r="N71" s="3798"/>
    </row>
    <row r="72" spans="1:14" ht="15" customHeight="1">
      <c r="A72" s="1449"/>
      <c r="B72" s="2356"/>
      <c r="C72" s="2352" t="s">
        <v>3455</v>
      </c>
      <c r="D72" s="2353" t="s">
        <v>2734</v>
      </c>
      <c r="E72" s="2349"/>
      <c r="F72" s="1849"/>
      <c r="G72" s="2250"/>
      <c r="H72" s="1435"/>
      <c r="I72" s="1092"/>
      <c r="J72" s="1193"/>
      <c r="K72" s="1589"/>
      <c r="L72" s="1590"/>
      <c r="M72" s="782"/>
      <c r="N72" s="3798"/>
    </row>
    <row r="73" spans="1:14" ht="15" customHeight="1">
      <c r="A73" s="1449"/>
      <c r="B73" s="2356"/>
      <c r="C73" s="2352" t="s">
        <v>2735</v>
      </c>
      <c r="D73" s="2353" t="s">
        <v>2736</v>
      </c>
      <c r="E73" s="2349"/>
      <c r="F73" s="1849"/>
      <c r="G73" s="2250"/>
      <c r="H73" s="1435"/>
      <c r="I73" s="1092"/>
      <c r="J73" s="1193"/>
      <c r="K73" s="1589"/>
      <c r="L73" s="1590"/>
      <c r="M73" s="782"/>
      <c r="N73" s="3798"/>
    </row>
    <row r="74" spans="1:14" ht="15" customHeight="1" thickBot="1">
      <c r="A74" s="1086"/>
      <c r="B74" s="3007"/>
      <c r="C74" s="3008" t="s">
        <v>2737</v>
      </c>
      <c r="D74" s="3009" t="s">
        <v>2738</v>
      </c>
      <c r="E74" s="1886"/>
      <c r="F74" s="425"/>
      <c r="G74" s="1156"/>
      <c r="H74" s="728"/>
      <c r="I74" s="341"/>
      <c r="J74" s="729"/>
      <c r="K74" s="955"/>
      <c r="L74" s="1055"/>
      <c r="M74" s="554"/>
      <c r="N74" s="3802"/>
    </row>
    <row r="75" spans="1:14" customFormat="1" ht="15.75" thickBot="1">
      <c r="A75" s="2162">
        <v>32011</v>
      </c>
      <c r="B75" s="1534" t="s">
        <v>220</v>
      </c>
      <c r="C75" s="1558" t="s">
        <v>2477</v>
      </c>
      <c r="D75" s="3882">
        <v>55</v>
      </c>
      <c r="E75" s="4096"/>
      <c r="F75" s="1447" t="s">
        <v>221</v>
      </c>
      <c r="G75" s="2246">
        <v>40</v>
      </c>
      <c r="H75" s="1762"/>
      <c r="I75" s="2437">
        <f>ROUND(H75*G75/G75,2)</f>
        <v>0</v>
      </c>
      <c r="J75" s="1260" t="s">
        <v>39</v>
      </c>
      <c r="K75" s="4017"/>
      <c r="L75" s="1857">
        <f>IF(OR(ISBLANK(K75),K75=0,H75=0,ISBLANK(H75)),,ROUND(K75+$L$5,2))</f>
        <v>0</v>
      </c>
      <c r="M75" s="4141">
        <f t="shared" ref="M75:M92" si="0">ROUND(I75*L75,2)</f>
        <v>0</v>
      </c>
      <c r="N75" s="3801">
        <f>ROUND(K75/G75,4)</f>
        <v>0</v>
      </c>
    </row>
    <row r="76" spans="1:14" customFormat="1">
      <c r="A76" s="4735"/>
      <c r="B76" s="4736" t="s">
        <v>1309</v>
      </c>
      <c r="C76" s="3391" t="s">
        <v>3784</v>
      </c>
      <c r="D76" s="3310">
        <v>10002383</v>
      </c>
      <c r="E76" s="3532"/>
      <c r="F76" s="3391" t="s">
        <v>222</v>
      </c>
      <c r="G76" s="3503">
        <v>44</v>
      </c>
      <c r="H76" s="1577"/>
      <c r="I76" s="3378">
        <f>ROUND(H75*G75/G76,2)</f>
        <v>0</v>
      </c>
      <c r="J76" s="3404" t="s">
        <v>39</v>
      </c>
      <c r="K76" s="4017"/>
      <c r="L76" s="3408">
        <f>IF(OR(ISBLANK(K76),K76=0,H75=0,ISBLANK(H75)),,ROUND(K76+$L$5,2))</f>
        <v>0</v>
      </c>
      <c r="M76" s="4009">
        <f t="shared" si="0"/>
        <v>0</v>
      </c>
      <c r="N76" s="3797">
        <f t="shared" ref="N76:N81" si="1">ROUND(K76/G76,4)</f>
        <v>0</v>
      </c>
    </row>
    <row r="77" spans="1:14" customFormat="1">
      <c r="A77" s="4735"/>
      <c r="B77" s="2173"/>
      <c r="C77" s="3391" t="s">
        <v>2478</v>
      </c>
      <c r="D77" s="876">
        <v>86000</v>
      </c>
      <c r="E77" s="3532"/>
      <c r="F77" s="3391" t="s">
        <v>221</v>
      </c>
      <c r="G77" s="3503">
        <v>40</v>
      </c>
      <c r="H77" s="1435"/>
      <c r="I77" s="3378">
        <f>ROUND(H75*G75/G77,2)</f>
        <v>0</v>
      </c>
      <c r="J77" s="3404" t="s">
        <v>39</v>
      </c>
      <c r="K77" s="4017"/>
      <c r="L77" s="3397">
        <f>IF(OR(ISBLANK(K77),K77=0,H75=0,ISBLANK(H75)),,ROUND(K77+$L$5,2))</f>
        <v>0</v>
      </c>
      <c r="M77" s="4141">
        <f t="shared" si="0"/>
        <v>0</v>
      </c>
      <c r="N77" s="3795">
        <f t="shared" si="1"/>
        <v>0</v>
      </c>
    </row>
    <row r="78" spans="1:14" customFormat="1">
      <c r="A78" s="4735"/>
      <c r="B78" s="2173" t="s">
        <v>1310</v>
      </c>
      <c r="C78" s="3391" t="s">
        <v>2479</v>
      </c>
      <c r="D78" s="3310">
        <v>400305</v>
      </c>
      <c r="E78" s="3532"/>
      <c r="F78" s="3391" t="s">
        <v>221</v>
      </c>
      <c r="G78" s="3503">
        <v>40</v>
      </c>
      <c r="H78" s="1577"/>
      <c r="I78" s="3378">
        <f>ROUND(H75*G75/G78,2)</f>
        <v>0</v>
      </c>
      <c r="J78" s="3404" t="s">
        <v>39</v>
      </c>
      <c r="K78" s="4017">
        <v>7.59</v>
      </c>
      <c r="L78" s="3408">
        <f>IF(OR(ISBLANK(K78),K78=0,H75=0,ISBLANK(H75)),,ROUND(K78+$L$5,2))</f>
        <v>0</v>
      </c>
      <c r="M78" s="4009">
        <f t="shared" si="0"/>
        <v>0</v>
      </c>
      <c r="N78" s="3797">
        <f t="shared" si="1"/>
        <v>0.1898</v>
      </c>
    </row>
    <row r="79" spans="1:14" customFormat="1">
      <c r="A79" s="4735"/>
      <c r="B79" s="2173"/>
      <c r="C79" s="3391" t="s">
        <v>2480</v>
      </c>
      <c r="D79" s="4349">
        <v>62001</v>
      </c>
      <c r="E79" s="3532"/>
      <c r="F79" s="3391" t="s">
        <v>222</v>
      </c>
      <c r="G79" s="4737">
        <v>44</v>
      </c>
      <c r="H79" s="1340"/>
      <c r="I79" s="1341">
        <f>ROUND(H75*G75/G79,2)</f>
        <v>0</v>
      </c>
      <c r="J79" s="3404" t="s">
        <v>39</v>
      </c>
      <c r="K79" s="4017"/>
      <c r="L79" s="1337">
        <f>IF(OR(ISBLANK(K79),K79=0,H75=0,ISBLANK(H75)),,ROUND(K79+$L$5,2))</f>
        <v>0</v>
      </c>
      <c r="M79" s="3398">
        <f t="shared" si="0"/>
        <v>0</v>
      </c>
      <c r="N79" s="3795">
        <f t="shared" si="1"/>
        <v>0</v>
      </c>
    </row>
    <row r="80" spans="1:14" customFormat="1" ht="15.75" thickBot="1">
      <c r="A80" s="4735"/>
      <c r="B80" s="2173"/>
      <c r="C80" s="4100" t="s">
        <v>2481</v>
      </c>
      <c r="D80" s="85">
        <v>8768400921</v>
      </c>
      <c r="E80" s="4096"/>
      <c r="F80" s="4100" t="s">
        <v>1189</v>
      </c>
      <c r="G80" s="4606">
        <v>48</v>
      </c>
      <c r="H80" s="1246"/>
      <c r="I80" s="2437">
        <f>ROUND(H75*G75/G80,2)</f>
        <v>0</v>
      </c>
      <c r="J80" s="3770" t="s">
        <v>39</v>
      </c>
      <c r="K80" s="4017"/>
      <c r="L80" s="1337">
        <f>IF(OR(ISBLANK(K80),K80=0,H75=0,ISBLANK(H75)),,ROUND(K80+$L$5,2))</f>
        <v>0</v>
      </c>
      <c r="M80" s="3398">
        <f t="shared" si="0"/>
        <v>0</v>
      </c>
      <c r="N80" s="3795">
        <f t="shared" si="1"/>
        <v>0</v>
      </c>
    </row>
    <row r="81" spans="1:14" customFormat="1" ht="15.75" thickBot="1">
      <c r="A81" s="4738"/>
      <c r="B81" s="5114" t="s">
        <v>3635</v>
      </c>
      <c r="C81" s="5115" t="s">
        <v>2482</v>
      </c>
      <c r="D81" s="5116">
        <v>20209</v>
      </c>
      <c r="E81" s="3301"/>
      <c r="F81" s="550" t="s">
        <v>222</v>
      </c>
      <c r="G81" s="1084">
        <v>44</v>
      </c>
      <c r="H81" s="1192"/>
      <c r="I81" s="341">
        <f>ROUND(H75*G75/G81,2)</f>
        <v>0</v>
      </c>
      <c r="J81" s="466" t="s">
        <v>39</v>
      </c>
      <c r="K81" s="363"/>
      <c r="L81" s="492">
        <f>IF(OR(ISBLANK(K81),K81=0,H75=0,ISBLANK(H75)),,ROUND(K81+$L$5,2))</f>
        <v>0</v>
      </c>
      <c r="M81" s="919">
        <f t="shared" si="0"/>
        <v>0</v>
      </c>
      <c r="N81" s="3892">
        <f t="shared" si="1"/>
        <v>0</v>
      </c>
    </row>
    <row r="82" spans="1:14" customFormat="1" ht="15.75" thickBot="1">
      <c r="A82" s="2162">
        <v>32012</v>
      </c>
      <c r="B82" s="221" t="s">
        <v>223</v>
      </c>
      <c r="C82" s="1479" t="s">
        <v>2477</v>
      </c>
      <c r="D82" s="2312">
        <v>59</v>
      </c>
      <c r="E82" s="4096"/>
      <c r="F82" s="366" t="s">
        <v>221</v>
      </c>
      <c r="G82" s="1562">
        <v>40</v>
      </c>
      <c r="H82" s="1574"/>
      <c r="I82" s="2437">
        <f>ROUND(H82*G82/G82,2)</f>
        <v>0</v>
      </c>
      <c r="J82" s="920" t="s">
        <v>39</v>
      </c>
      <c r="K82" s="4071"/>
      <c r="L82" s="2096">
        <f>IF(OR(ISBLANK(K82),K82=0,H82=0,ISBLANK(H82)),,ROUND(K82+$L$5,2))</f>
        <v>0</v>
      </c>
      <c r="M82" s="645">
        <f t="shared" si="0"/>
        <v>0</v>
      </c>
      <c r="N82" s="5126">
        <f>ROUND(K82/G82,4)</f>
        <v>0</v>
      </c>
    </row>
    <row r="83" spans="1:14" customFormat="1" ht="15.75" thickBot="1">
      <c r="A83" s="4735"/>
      <c r="B83" s="1449" t="s">
        <v>1309</v>
      </c>
      <c r="C83" s="3391" t="s">
        <v>3784</v>
      </c>
      <c r="D83" s="4349">
        <v>10002384</v>
      </c>
      <c r="E83" s="3532"/>
      <c r="F83" s="3391" t="s">
        <v>222</v>
      </c>
      <c r="G83" s="4737">
        <v>44</v>
      </c>
      <c r="H83" s="1246"/>
      <c r="I83" s="1341">
        <f>ROUND(H82*G82/G83,2)</f>
        <v>0</v>
      </c>
      <c r="J83" s="3404" t="s">
        <v>39</v>
      </c>
      <c r="K83" s="4017"/>
      <c r="L83" s="3408">
        <f>IF(OR(ISBLANK(K83),K83=0,H82=0,ISBLANK(H82)),,ROUND(K83+$L$5,2))</f>
        <v>0</v>
      </c>
      <c r="M83" s="4009">
        <f t="shared" si="0"/>
        <v>0</v>
      </c>
      <c r="N83" s="3797">
        <f t="shared" ref="N83:N87" si="2">ROUND(K83/G83,4)</f>
        <v>0</v>
      </c>
    </row>
    <row r="84" spans="1:14" customFormat="1">
      <c r="A84" s="4735"/>
      <c r="B84" s="3750"/>
      <c r="C84" s="3391" t="s">
        <v>2483</v>
      </c>
      <c r="D84" s="4349">
        <v>86001</v>
      </c>
      <c r="E84" s="3532"/>
      <c r="F84" s="3391" t="s">
        <v>221</v>
      </c>
      <c r="G84" s="4737">
        <v>40</v>
      </c>
      <c r="H84" s="1340"/>
      <c r="I84" s="1341">
        <f>ROUND(H82*G82/G84,2)</f>
        <v>0</v>
      </c>
      <c r="J84" s="3404" t="s">
        <v>39</v>
      </c>
      <c r="K84" s="4017"/>
      <c r="L84" s="3397">
        <f>IF(OR(ISBLANK(K84),K84=0,H82=0,ISBLANK(H82)),,ROUND(K84+$L$5,2))</f>
        <v>0</v>
      </c>
      <c r="M84" s="4141">
        <f t="shared" si="0"/>
        <v>0</v>
      </c>
      <c r="N84" s="3795">
        <f t="shared" si="2"/>
        <v>0</v>
      </c>
    </row>
    <row r="85" spans="1:14" customFormat="1">
      <c r="A85" s="4735"/>
      <c r="B85" s="3304" t="s">
        <v>1310</v>
      </c>
      <c r="C85" s="3391" t="s">
        <v>2479</v>
      </c>
      <c r="D85" s="4349">
        <v>400805</v>
      </c>
      <c r="E85" s="3532"/>
      <c r="F85" s="3391" t="s">
        <v>221</v>
      </c>
      <c r="G85" s="4737">
        <v>40</v>
      </c>
      <c r="H85" s="1340"/>
      <c r="I85" s="1341">
        <f>ROUND(H82*G82/G85,2)</f>
        <v>0</v>
      </c>
      <c r="J85" s="3404" t="s">
        <v>39</v>
      </c>
      <c r="K85" s="4017">
        <v>7.59</v>
      </c>
      <c r="L85" s="3408">
        <f>IF(OR(ISBLANK(K85),K85=0,H82=0,ISBLANK(H82)),,ROUND(K85+$L$5,2))</f>
        <v>0</v>
      </c>
      <c r="M85" s="4009">
        <f t="shared" si="0"/>
        <v>0</v>
      </c>
      <c r="N85" s="3797">
        <f t="shared" si="2"/>
        <v>0.1898</v>
      </c>
    </row>
    <row r="86" spans="1:14" customFormat="1">
      <c r="A86" s="4735"/>
      <c r="B86" s="3750"/>
      <c r="C86" s="3391" t="s">
        <v>2481</v>
      </c>
      <c r="D86" s="4349">
        <v>8768400923</v>
      </c>
      <c r="E86" s="3532"/>
      <c r="F86" s="3391" t="s">
        <v>1189</v>
      </c>
      <c r="G86" s="4737">
        <v>48</v>
      </c>
      <c r="H86" s="1435"/>
      <c r="I86" s="1341">
        <f>ROUND(H82*G82/G86,2)</f>
        <v>0</v>
      </c>
      <c r="J86" s="3404" t="s">
        <v>39</v>
      </c>
      <c r="K86" s="4017"/>
      <c r="L86" s="3397">
        <f>IF(OR(ISBLANK(K86),K86=0,H82=0,ISBLANK(H82)),,ROUND(K86+$L$5,2))</f>
        <v>0</v>
      </c>
      <c r="M86" s="4141">
        <f t="shared" si="0"/>
        <v>0</v>
      </c>
      <c r="N86" s="3795">
        <f t="shared" si="2"/>
        <v>0</v>
      </c>
    </row>
    <row r="87" spans="1:14" customFormat="1" ht="15.75" thickBot="1">
      <c r="A87" s="4739"/>
      <c r="B87" s="1086" t="s">
        <v>65</v>
      </c>
      <c r="C87" s="550" t="s">
        <v>2484</v>
      </c>
      <c r="D87" s="2298">
        <v>62008</v>
      </c>
      <c r="E87" s="1578"/>
      <c r="F87" s="550" t="s">
        <v>222</v>
      </c>
      <c r="G87" s="1084">
        <v>44</v>
      </c>
      <c r="H87" s="1246"/>
      <c r="I87" s="536">
        <f>ROUND(H82*G82/G87,2)</f>
        <v>0</v>
      </c>
      <c r="J87" s="901" t="s">
        <v>39</v>
      </c>
      <c r="K87" s="962"/>
      <c r="L87" s="497">
        <f>IF(OR(ISBLANK(K87),K87=0,H82=0,ISBLANK(H82)),,ROUND(K87+$L$5,2))</f>
        <v>0</v>
      </c>
      <c r="M87" s="919">
        <f t="shared" si="0"/>
        <v>0</v>
      </c>
      <c r="N87" s="3806">
        <f t="shared" si="2"/>
        <v>0</v>
      </c>
    </row>
    <row r="88" spans="1:14" customFormat="1" ht="15.75" thickBot="1">
      <c r="A88" s="2162">
        <v>32013</v>
      </c>
      <c r="B88" s="221" t="s">
        <v>224</v>
      </c>
      <c r="C88" s="1558" t="s">
        <v>2477</v>
      </c>
      <c r="D88" s="2300">
        <v>57</v>
      </c>
      <c r="E88" s="4096"/>
      <c r="F88" s="1146" t="s">
        <v>221</v>
      </c>
      <c r="G88" s="4740">
        <v>40</v>
      </c>
      <c r="H88" s="1574"/>
      <c r="I88" s="2437">
        <f>ROUND(H88*G88/G88,2)</f>
        <v>0</v>
      </c>
      <c r="J88" s="920" t="s">
        <v>39</v>
      </c>
      <c r="K88" s="4071"/>
      <c r="L88" s="2096">
        <f>IF(OR(ISBLANK(K88),K88=0,H88=0,ISBLANK(H88)),,ROUND(K88+$L$5,2))</f>
        <v>0</v>
      </c>
      <c r="M88" s="645">
        <f t="shared" si="0"/>
        <v>0</v>
      </c>
      <c r="N88" s="5126">
        <f>ROUND(K88/G88,4)</f>
        <v>0</v>
      </c>
    </row>
    <row r="89" spans="1:14" customFormat="1">
      <c r="A89" s="4735"/>
      <c r="B89" s="1449" t="s">
        <v>1309</v>
      </c>
      <c r="C89" s="3391" t="s">
        <v>4515</v>
      </c>
      <c r="D89" s="4349"/>
      <c r="E89" s="4096"/>
      <c r="F89" s="4100"/>
      <c r="G89" s="4101"/>
      <c r="H89" s="1435"/>
      <c r="I89" s="3378" t="e">
        <f>ROUND(H88*G88/G89,2)</f>
        <v>#DIV/0!</v>
      </c>
      <c r="J89" s="3404" t="s">
        <v>39</v>
      </c>
      <c r="K89" s="4017"/>
      <c r="L89" s="3397">
        <f>IF(OR(ISBLANK(K89),K89=0,H88=0,ISBLANK(H88)),,ROUND(K89+$L$5,2))</f>
        <v>0</v>
      </c>
      <c r="M89" s="4141" t="e">
        <f t="shared" si="0"/>
        <v>#DIV/0!</v>
      </c>
      <c r="N89" s="3795" t="e">
        <f t="shared" ref="N89:N91" si="3">ROUND(K89/G89,4)</f>
        <v>#DIV/0!</v>
      </c>
    </row>
    <row r="90" spans="1:14" customFormat="1">
      <c r="A90" s="4735"/>
      <c r="B90" s="1449"/>
      <c r="C90" s="3391" t="s">
        <v>2485</v>
      </c>
      <c r="D90" s="4349">
        <v>400505</v>
      </c>
      <c r="E90" s="3532"/>
      <c r="F90" s="3391" t="s">
        <v>221</v>
      </c>
      <c r="G90" s="3503">
        <v>40</v>
      </c>
      <c r="H90" s="3771"/>
      <c r="I90" s="3378">
        <f>ROUND(H88*G88/G90,2)</f>
        <v>0</v>
      </c>
      <c r="J90" s="3404" t="s">
        <v>39</v>
      </c>
      <c r="K90" s="4017">
        <v>7.59</v>
      </c>
      <c r="L90" s="3408">
        <f>IF(OR(ISBLANK(K90),K90=0,H88=0,ISBLANK(H88)),,ROUND(K90+$L$5,2))</f>
        <v>0</v>
      </c>
      <c r="M90" s="4009">
        <f t="shared" si="0"/>
        <v>0</v>
      </c>
      <c r="N90" s="3797">
        <f t="shared" si="3"/>
        <v>0.1898</v>
      </c>
    </row>
    <row r="91" spans="1:14" customFormat="1" ht="15.75" thickBot="1">
      <c r="A91" s="4739"/>
      <c r="B91" s="1564" t="s">
        <v>1310</v>
      </c>
      <c r="C91" s="550" t="s">
        <v>2484</v>
      </c>
      <c r="D91" s="2298">
        <v>62002</v>
      </c>
      <c r="E91" s="1520"/>
      <c r="F91" s="550" t="s">
        <v>222</v>
      </c>
      <c r="G91" s="1084">
        <v>44</v>
      </c>
      <c r="H91" s="1192"/>
      <c r="I91" s="536">
        <f>ROUND(H88*G88/G91,2)</f>
        <v>0</v>
      </c>
      <c r="J91" s="901" t="s">
        <v>39</v>
      </c>
      <c r="K91" s="962"/>
      <c r="L91" s="1122">
        <f>IF(OR(ISBLANK(K91),K91=0,H88=0,ISBLANK(H88)),,ROUND(K91+$L$5,2))</f>
        <v>0</v>
      </c>
      <c r="M91" s="364">
        <f t="shared" si="0"/>
        <v>0</v>
      </c>
      <c r="N91" s="3799">
        <f t="shared" si="3"/>
        <v>0</v>
      </c>
    </row>
    <row r="92" spans="1:14" customFormat="1">
      <c r="A92" s="2162">
        <v>32014</v>
      </c>
      <c r="B92" s="4743" t="s">
        <v>3704</v>
      </c>
      <c r="C92" s="1119" t="s">
        <v>3705</v>
      </c>
      <c r="D92" s="4715" t="s">
        <v>2486</v>
      </c>
      <c r="E92" s="4096"/>
      <c r="F92" s="1447" t="s">
        <v>221</v>
      </c>
      <c r="G92" s="4744">
        <v>40</v>
      </c>
      <c r="H92" s="1435"/>
      <c r="I92" s="1131">
        <f>ROUND(H92*G92/G92,2)</f>
        <v>0</v>
      </c>
      <c r="J92" s="3770" t="s">
        <v>39</v>
      </c>
      <c r="K92" s="4071" t="s">
        <v>4381</v>
      </c>
      <c r="L92" s="4014">
        <f>IF(OR(ISBLANK(K92),K92=0,H92=0,ISBLANK(H92)),,ROUND(K92+$L$5,2))</f>
        <v>0</v>
      </c>
      <c r="M92" s="4009">
        <f t="shared" si="0"/>
        <v>0</v>
      </c>
      <c r="N92" s="3778" t="e">
        <f>ROUND(K92/G92,4)</f>
        <v>#VALUE!</v>
      </c>
    </row>
    <row r="93" spans="1:14" customFormat="1">
      <c r="A93" s="4735"/>
      <c r="B93" s="3750" t="s">
        <v>1556</v>
      </c>
      <c r="C93" s="3391" t="s">
        <v>4516</v>
      </c>
      <c r="D93" s="3521"/>
      <c r="E93" s="3419"/>
      <c r="F93" s="4349"/>
      <c r="G93" s="4085"/>
      <c r="H93" s="1340"/>
      <c r="I93" s="4101" t="s">
        <v>65</v>
      </c>
      <c r="J93" s="4741"/>
      <c r="K93" s="3378"/>
      <c r="L93" s="3404" t="s">
        <v>65</v>
      </c>
      <c r="M93" s="3396"/>
      <c r="N93" s="5127"/>
    </row>
    <row r="94" spans="1:14" customFormat="1">
      <c r="A94" s="4735"/>
      <c r="B94" s="3750" t="s">
        <v>1557</v>
      </c>
      <c r="C94" s="3391" t="s">
        <v>65</v>
      </c>
      <c r="D94" s="3521"/>
      <c r="E94" s="4166"/>
      <c r="F94" s="4349"/>
      <c r="G94" s="4745"/>
      <c r="H94" s="1266"/>
      <c r="I94" s="3503" t="s">
        <v>65</v>
      </c>
      <c r="J94" s="4742"/>
      <c r="K94" s="3378"/>
      <c r="L94" s="3404" t="s">
        <v>65</v>
      </c>
      <c r="M94" s="3396" t="s">
        <v>65</v>
      </c>
      <c r="N94" s="5128" t="s">
        <v>65</v>
      </c>
    </row>
    <row r="95" spans="1:14" customFormat="1" ht="15.75" thickBot="1">
      <c r="A95" s="4738"/>
      <c r="B95" s="1086" t="s">
        <v>1310</v>
      </c>
      <c r="C95" s="550"/>
      <c r="D95" s="9"/>
      <c r="E95" s="17"/>
      <c r="F95" s="2299"/>
      <c r="G95" s="1519"/>
      <c r="H95" s="1192"/>
      <c r="I95" s="1102"/>
      <c r="J95" s="4899"/>
      <c r="K95" s="536"/>
      <c r="L95" s="901"/>
      <c r="M95" s="322"/>
      <c r="N95" s="5129"/>
    </row>
    <row r="96" spans="1:14" customFormat="1" ht="15.75" thickBot="1">
      <c r="A96" s="2162">
        <v>32015</v>
      </c>
      <c r="B96" s="4095" t="s">
        <v>3783</v>
      </c>
      <c r="C96" s="4100" t="s">
        <v>3784</v>
      </c>
      <c r="D96" s="4166"/>
      <c r="E96" s="4166"/>
      <c r="F96" s="4715" t="s">
        <v>3785</v>
      </c>
      <c r="G96" s="5228">
        <v>32</v>
      </c>
      <c r="H96" s="1574"/>
      <c r="I96" s="1131">
        <f>ROUND(H96*G96/G96,2)</f>
        <v>0</v>
      </c>
      <c r="J96" s="3770" t="s">
        <v>39</v>
      </c>
      <c r="K96" s="4071">
        <v>10.15</v>
      </c>
      <c r="L96" s="4014">
        <f>IF(OR(ISBLANK(K96),K96=0,H96=0,ISBLANK(H96)),,ROUND(K96+$L$5,2))</f>
        <v>0</v>
      </c>
      <c r="M96" s="4009">
        <f t="shared" ref="M96" si="4">ROUND(I96*L96,2)</f>
        <v>0</v>
      </c>
      <c r="N96" s="3778">
        <f>ROUND(K96/G96,4)</f>
        <v>0.31719999999999998</v>
      </c>
    </row>
    <row r="97" spans="1:14" customFormat="1">
      <c r="A97" s="5191"/>
      <c r="B97" s="3750" t="s">
        <v>3706</v>
      </c>
      <c r="C97" s="4100" t="s">
        <v>3786</v>
      </c>
      <c r="D97" s="4166">
        <v>10003394</v>
      </c>
      <c r="E97" s="5229"/>
      <c r="F97" s="4715"/>
      <c r="G97" s="4085"/>
      <c r="H97" s="5230"/>
      <c r="I97" s="5231"/>
      <c r="J97" s="4741"/>
      <c r="K97" s="3938"/>
      <c r="L97" s="3770"/>
      <c r="M97" s="4219"/>
      <c r="N97" s="3927"/>
    </row>
    <row r="98" spans="1:14" customFormat="1">
      <c r="A98" s="5191"/>
      <c r="B98" s="3750" t="s">
        <v>3707</v>
      </c>
      <c r="C98" s="4100" t="s">
        <v>3787</v>
      </c>
      <c r="D98" s="4166">
        <v>10003393</v>
      </c>
      <c r="E98" s="5229"/>
      <c r="F98" s="4715"/>
      <c r="G98" s="4085"/>
      <c r="H98" s="5232"/>
      <c r="I98" s="5231"/>
      <c r="J98" s="4741"/>
      <c r="K98" s="3938"/>
      <c r="L98" s="3770"/>
      <c r="M98" s="4219"/>
      <c r="N98" s="3927"/>
    </row>
    <row r="99" spans="1:14" customFormat="1">
      <c r="A99" s="5191"/>
      <c r="B99" s="3750"/>
      <c r="C99" s="4100"/>
      <c r="D99" s="4166"/>
      <c r="E99" s="5229"/>
      <c r="F99" s="4715"/>
      <c r="G99" s="4085"/>
      <c r="H99" s="5233"/>
      <c r="I99" s="5231"/>
      <c r="J99" s="4741"/>
      <c r="K99" s="3938"/>
      <c r="L99" s="3770"/>
      <c r="M99" s="4219"/>
      <c r="N99" s="3927"/>
    </row>
    <row r="100" spans="1:14" customFormat="1">
      <c r="A100" s="5191"/>
      <c r="B100" s="3750"/>
      <c r="C100" s="4100"/>
      <c r="D100" s="4166"/>
      <c r="E100" s="4166"/>
      <c r="F100" s="4715"/>
      <c r="G100" s="4745"/>
      <c r="H100" s="5234"/>
      <c r="I100" s="5231"/>
      <c r="J100" s="4741"/>
      <c r="K100" s="3938"/>
      <c r="L100" s="3770"/>
      <c r="M100" s="4219"/>
      <c r="N100" s="3927"/>
    </row>
    <row r="101" spans="1:14" customFormat="1">
      <c r="A101" s="5191"/>
      <c r="B101" s="3750"/>
      <c r="C101" s="4100"/>
      <c r="D101" s="4166"/>
      <c r="E101" s="4166"/>
      <c r="F101" s="4715"/>
      <c r="G101" s="4085"/>
      <c r="H101" s="1340"/>
      <c r="I101" s="5231"/>
      <c r="J101" s="4741"/>
      <c r="K101" s="3938"/>
      <c r="L101" s="3770"/>
      <c r="M101" s="4219"/>
      <c r="N101" s="3927"/>
    </row>
    <row r="102" spans="1:14" customFormat="1">
      <c r="A102" s="5191"/>
      <c r="B102" s="3750"/>
      <c r="C102" s="4100"/>
      <c r="D102" s="4166"/>
      <c r="E102" s="4166"/>
      <c r="F102" s="4715"/>
      <c r="G102" s="4085"/>
      <c r="H102" s="1340"/>
      <c r="I102" s="5231"/>
      <c r="J102" s="4741"/>
      <c r="K102" s="3938"/>
      <c r="L102" s="3770"/>
      <c r="M102" s="4219"/>
      <c r="N102" s="3927"/>
    </row>
    <row r="103" spans="1:14" customFormat="1">
      <c r="A103" s="5191"/>
      <c r="B103" s="3750"/>
      <c r="C103" s="4100"/>
      <c r="D103" s="4166"/>
      <c r="E103" s="4166"/>
      <c r="F103" s="4715"/>
      <c r="G103" s="4085"/>
      <c r="H103" s="1340"/>
      <c r="I103" s="5231"/>
      <c r="J103" s="4741"/>
      <c r="K103" s="3938"/>
      <c r="L103" s="3770"/>
      <c r="M103" s="4219"/>
      <c r="N103" s="3927"/>
    </row>
    <row r="104" spans="1:14" customFormat="1" ht="15.75" thickBot="1">
      <c r="A104" s="5235"/>
      <c r="B104" s="1086"/>
      <c r="C104" s="550"/>
      <c r="D104" s="17"/>
      <c r="E104" s="17"/>
      <c r="F104" s="2298"/>
      <c r="G104" s="1419"/>
      <c r="H104" s="1192"/>
      <c r="I104" s="5222"/>
      <c r="J104" s="5223"/>
      <c r="K104" s="425"/>
      <c r="L104" s="466"/>
      <c r="M104" s="470"/>
      <c r="N104" s="5224"/>
    </row>
    <row r="105" spans="1:14" customFormat="1" ht="15.75" thickBot="1">
      <c r="A105" s="2162">
        <v>32016</v>
      </c>
      <c r="B105" s="4095" t="s">
        <v>3552</v>
      </c>
      <c r="C105" s="4100" t="s">
        <v>3610</v>
      </c>
      <c r="D105" s="3012" t="s">
        <v>3577</v>
      </c>
      <c r="E105" s="4096"/>
      <c r="F105" s="1447" t="s">
        <v>3578</v>
      </c>
      <c r="G105" s="4744">
        <v>12</v>
      </c>
      <c r="H105" s="1762"/>
      <c r="I105" s="1443">
        <f>ROUND(H105*G105/G105,2)</f>
        <v>0</v>
      </c>
      <c r="J105" s="3770" t="s">
        <v>39</v>
      </c>
      <c r="K105" s="4071" t="s">
        <v>4381</v>
      </c>
      <c r="L105" s="4014">
        <f>IF(OR(ISBLANK(K105),K105=0,H105=0,ISBLANK(H105)),,ROUND(K105+$L$5,2))</f>
        <v>0</v>
      </c>
      <c r="M105" s="4009">
        <f t="shared" ref="M105" si="5">ROUND(I105*L105,2)</f>
        <v>0</v>
      </c>
      <c r="N105" s="3778" t="e">
        <f>ROUND(K105/G105,4)</f>
        <v>#VALUE!</v>
      </c>
    </row>
    <row r="106" spans="1:14" customFormat="1">
      <c r="A106" s="4735"/>
      <c r="B106" s="3750" t="s">
        <v>3579</v>
      </c>
      <c r="C106" s="4100"/>
      <c r="D106" s="4894"/>
      <c r="E106" s="4166"/>
      <c r="F106" s="4895"/>
      <c r="G106" s="1592"/>
      <c r="H106" s="1340"/>
      <c r="I106" s="4898"/>
      <c r="J106" s="4896"/>
      <c r="K106" s="1257"/>
      <c r="L106" s="1334"/>
      <c r="M106" s="4897"/>
      <c r="N106" s="5130"/>
    </row>
    <row r="107" spans="1:14" customFormat="1" ht="15.75" thickBot="1">
      <c r="A107" s="4738"/>
      <c r="B107" s="1086" t="s">
        <v>3580</v>
      </c>
      <c r="C107" s="550"/>
      <c r="D107" s="9"/>
      <c r="E107" s="3966"/>
      <c r="F107" s="2299"/>
      <c r="G107" s="1519"/>
      <c r="H107" s="1192"/>
      <c r="I107" s="1102"/>
      <c r="J107" s="4899"/>
      <c r="K107" s="536"/>
      <c r="L107" s="901"/>
      <c r="M107" s="322"/>
      <c r="N107" s="5129"/>
    </row>
    <row r="108" spans="1:14" customFormat="1" ht="15.75" thickBot="1">
      <c r="A108" s="2162">
        <v>32017</v>
      </c>
      <c r="B108" s="4095" t="s">
        <v>4004</v>
      </c>
      <c r="C108" s="4100" t="s">
        <v>3980</v>
      </c>
      <c r="D108" s="3012"/>
      <c r="E108" s="4166"/>
      <c r="F108" s="1447" t="s">
        <v>3981</v>
      </c>
      <c r="G108" s="4744">
        <v>24</v>
      </c>
      <c r="H108" s="1762"/>
      <c r="I108" s="1443">
        <f>ROUND(H108*G108/G108,2)</f>
        <v>0</v>
      </c>
      <c r="J108" s="3770" t="s">
        <v>39</v>
      </c>
      <c r="K108" s="4071">
        <v>10.18</v>
      </c>
      <c r="L108" s="4014">
        <f>IF(OR(ISBLANK(K108),K108=0,H108=0,ISBLANK(H108)),,ROUND(K108+$L$5,2))</f>
        <v>0</v>
      </c>
      <c r="M108" s="4009">
        <f t="shared" ref="M108" si="6">ROUND(I108*L108,2)</f>
        <v>0</v>
      </c>
      <c r="N108" s="3778">
        <f>ROUND(K108/G108,4)</f>
        <v>0.42420000000000002</v>
      </c>
    </row>
    <row r="109" spans="1:14" customFormat="1">
      <c r="A109" s="2162"/>
      <c r="B109" s="3750" t="s">
        <v>4003</v>
      </c>
      <c r="C109" s="4100" t="s">
        <v>3998</v>
      </c>
      <c r="D109" s="5439">
        <v>15021762</v>
      </c>
      <c r="E109" s="5229"/>
      <c r="F109" s="5440"/>
      <c r="G109" s="5441"/>
      <c r="H109" s="4696"/>
      <c r="I109" s="5239"/>
      <c r="J109" s="5442"/>
      <c r="K109" s="4910"/>
      <c r="L109" s="4909"/>
      <c r="M109" s="5443"/>
      <c r="N109" s="5444"/>
    </row>
    <row r="110" spans="1:14" customFormat="1">
      <c r="A110" s="4735"/>
      <c r="B110" s="3750"/>
      <c r="C110" s="4100" t="s">
        <v>3999</v>
      </c>
      <c r="D110" s="5439">
        <v>15021760</v>
      </c>
      <c r="E110" s="5229"/>
      <c r="F110" s="5440"/>
      <c r="G110" s="5441"/>
      <c r="H110" s="4696"/>
      <c r="I110" s="5239"/>
      <c r="J110" s="5442"/>
      <c r="K110" s="4910"/>
      <c r="L110" s="4909"/>
      <c r="M110" s="5443"/>
      <c r="N110" s="5444"/>
    </row>
    <row r="111" spans="1:14" customFormat="1">
      <c r="A111" s="4735"/>
      <c r="B111" s="3750"/>
      <c r="C111" s="4100" t="s">
        <v>4000</v>
      </c>
      <c r="D111" s="5439">
        <v>15021740</v>
      </c>
      <c r="E111" s="5229"/>
      <c r="F111" s="5440"/>
      <c r="G111" s="5441"/>
      <c r="H111" s="4696"/>
      <c r="I111" s="5239"/>
      <c r="J111" s="5442"/>
      <c r="K111" s="4910"/>
      <c r="L111" s="4909"/>
      <c r="M111" s="5443"/>
      <c r="N111" s="5444"/>
    </row>
    <row r="112" spans="1:14" customFormat="1">
      <c r="A112" s="4735"/>
      <c r="B112" s="3750"/>
      <c r="C112" s="4100" t="s">
        <v>4001</v>
      </c>
      <c r="D112" s="5439">
        <v>15021256</v>
      </c>
      <c r="E112" s="5229"/>
      <c r="F112" s="5440"/>
      <c r="G112" s="5441"/>
      <c r="H112" s="4696"/>
      <c r="I112" s="5239"/>
      <c r="J112" s="5442"/>
      <c r="K112" s="4910"/>
      <c r="L112" s="4909"/>
      <c r="M112" s="5443"/>
      <c r="N112" s="5444"/>
    </row>
    <row r="113" spans="1:14" customFormat="1">
      <c r="A113" s="4735"/>
      <c r="B113" s="3750"/>
      <c r="C113" s="4100" t="s">
        <v>4002</v>
      </c>
      <c r="D113" s="5439">
        <v>15021660</v>
      </c>
      <c r="E113" s="5445"/>
      <c r="F113" s="5440"/>
      <c r="G113" s="5441"/>
      <c r="H113" s="4696"/>
      <c r="I113" s="5046"/>
      <c r="J113" s="5442"/>
      <c r="K113" s="4910"/>
      <c r="L113" s="4909"/>
      <c r="M113" s="5443"/>
      <c r="N113" s="5444"/>
    </row>
    <row r="114" spans="1:14" customFormat="1" ht="15.75" thickBot="1">
      <c r="A114" s="4739"/>
      <c r="B114" s="1564"/>
      <c r="C114" s="1564"/>
      <c r="D114" s="361" t="s">
        <v>65</v>
      </c>
      <c r="E114" s="1664"/>
      <c r="F114" s="1519"/>
      <c r="G114" s="361" t="s">
        <v>65</v>
      </c>
      <c r="H114" s="1084"/>
      <c r="I114" s="4746"/>
      <c r="J114" s="536" t="s">
        <v>65</v>
      </c>
      <c r="K114" s="901"/>
      <c r="L114" s="322"/>
      <c r="M114" s="1122" t="s">
        <v>65</v>
      </c>
      <c r="N114" s="5131" t="s">
        <v>65</v>
      </c>
    </row>
    <row r="115" spans="1:14" ht="15.75" customHeight="1" thickBot="1">
      <c r="A115" s="4618"/>
      <c r="B115" s="5847" t="s">
        <v>3118</v>
      </c>
      <c r="C115" s="5847"/>
      <c r="D115" s="5847"/>
      <c r="E115" s="5847"/>
      <c r="F115" s="5847"/>
      <c r="G115" s="5847"/>
      <c r="H115" s="4619"/>
      <c r="I115" s="4619"/>
      <c r="J115" s="4619"/>
      <c r="K115" s="4619"/>
      <c r="L115" s="4619"/>
      <c r="M115" s="4620"/>
      <c r="N115" s="5132"/>
    </row>
    <row r="116" spans="1:14" ht="15" customHeight="1" thickBot="1">
      <c r="A116" s="3005">
        <v>32018</v>
      </c>
      <c r="B116" s="2673" t="s">
        <v>486</v>
      </c>
      <c r="C116" s="2638" t="s">
        <v>2108</v>
      </c>
      <c r="D116" s="2723"/>
      <c r="E116" s="3006"/>
      <c r="F116" s="2638" t="s">
        <v>487</v>
      </c>
      <c r="G116" s="2709">
        <v>24</v>
      </c>
      <c r="H116" s="1011"/>
      <c r="I116" s="2437">
        <f>ROUND(H116*G116/G116,2)</f>
        <v>0</v>
      </c>
      <c r="J116" s="2653" t="s">
        <v>39</v>
      </c>
      <c r="K116" s="2579"/>
      <c r="L116" s="1132"/>
      <c r="M116" s="2741"/>
      <c r="N116" s="3778"/>
    </row>
    <row r="117" spans="1:14" ht="15" customHeight="1">
      <c r="A117" s="2160"/>
      <c r="B117" s="1349" t="s">
        <v>488</v>
      </c>
      <c r="C117" s="1881" t="s">
        <v>41</v>
      </c>
      <c r="D117" s="1881"/>
      <c r="E117" s="1765"/>
      <c r="F117" s="1765"/>
      <c r="G117" s="1765"/>
      <c r="H117" s="1882"/>
      <c r="I117" s="397" t="e">
        <f>ROUND(H116*G116/G117,2)</f>
        <v>#DIV/0!</v>
      </c>
      <c r="J117" s="1061" t="s">
        <v>39</v>
      </c>
      <c r="K117" s="1883"/>
      <c r="L117" s="3408">
        <f>IF(OR(ISBLANK(K117),K117=0,H116=0,ISBLANK(H116)),,ROUND(K117+$L$5,2))</f>
        <v>0</v>
      </c>
      <c r="M117" s="538" t="e">
        <f>ROUND(I117*L117,2)</f>
        <v>#DIV/0!</v>
      </c>
      <c r="N117" s="3778" t="e">
        <f>ROUND(L117/G117,4)</f>
        <v>#DIV/0!</v>
      </c>
    </row>
    <row r="118" spans="1:14" ht="15" customHeight="1">
      <c r="A118" s="275"/>
      <c r="B118" s="217"/>
      <c r="C118" s="421"/>
      <c r="D118" s="256"/>
      <c r="E118" s="1609"/>
      <c r="F118" s="421"/>
      <c r="G118" s="1209"/>
      <c r="H118" s="940"/>
      <c r="I118" s="1871"/>
      <c r="J118" s="401"/>
      <c r="K118" s="410"/>
      <c r="L118" s="1037"/>
      <c r="M118" s="538"/>
      <c r="N118" s="3778"/>
    </row>
    <row r="119" spans="1:14" ht="15" customHeight="1" thickBot="1">
      <c r="A119" s="2174"/>
      <c r="B119" s="977"/>
      <c r="C119" s="536"/>
      <c r="D119" s="318"/>
      <c r="E119" s="389"/>
      <c r="F119" s="536"/>
      <c r="G119" s="1094"/>
      <c r="H119" s="940"/>
      <c r="I119" s="941"/>
      <c r="J119" s="466"/>
      <c r="K119" s="552"/>
      <c r="L119" s="1055"/>
      <c r="M119" s="554"/>
      <c r="N119" s="3802"/>
    </row>
    <row r="120" spans="1:14" ht="15" customHeight="1" thickBot="1">
      <c r="A120" s="2237">
        <v>32019</v>
      </c>
      <c r="B120" s="1457" t="s">
        <v>489</v>
      </c>
      <c r="C120" s="527" t="s">
        <v>2108</v>
      </c>
      <c r="D120" s="256"/>
      <c r="E120" s="1884"/>
      <c r="F120" s="527" t="s">
        <v>490</v>
      </c>
      <c r="G120" s="1123">
        <v>28</v>
      </c>
      <c r="H120" s="1762"/>
      <c r="I120" s="397">
        <f>ROUND(H120*G120/G120,2)</f>
        <v>0</v>
      </c>
      <c r="J120" s="1213" t="s">
        <v>39</v>
      </c>
      <c r="K120" s="1885"/>
      <c r="L120" s="514"/>
      <c r="M120" s="538"/>
      <c r="N120" s="3778"/>
    </row>
    <row r="121" spans="1:14" ht="15" customHeight="1">
      <c r="A121" s="2160"/>
      <c r="B121" s="1349"/>
      <c r="C121" s="1881" t="s">
        <v>41</v>
      </c>
      <c r="D121" s="1881"/>
      <c r="E121" s="1765"/>
      <c r="F121" s="1765"/>
      <c r="G121" s="1765"/>
      <c r="H121" s="1882"/>
      <c r="I121" s="397" t="e">
        <f>ROUND(H120*G120/G121,2)</f>
        <v>#DIV/0!</v>
      </c>
      <c r="J121" s="1061" t="s">
        <v>39</v>
      </c>
      <c r="K121" s="1883"/>
      <c r="L121" s="1037">
        <f>IF(OR(ISBLANK(K121),K121=0,H120=0,ISBLANK(H120)),,ROUND(K121+$L$5,2))</f>
        <v>0</v>
      </c>
      <c r="M121" s="538" t="e">
        <f>ROUND(I121*L121,2)</f>
        <v>#DIV/0!</v>
      </c>
      <c r="N121" s="3778" t="e">
        <f>ROUND(L121/G121,4)</f>
        <v>#DIV/0!</v>
      </c>
    </row>
    <row r="122" spans="1:14" ht="15" customHeight="1">
      <c r="A122" s="2160"/>
      <c r="B122" s="1349"/>
      <c r="C122" s="274"/>
      <c r="D122" s="256"/>
      <c r="E122" s="500"/>
      <c r="F122" s="274"/>
      <c r="G122" s="1090"/>
      <c r="H122" s="940"/>
      <c r="I122" s="463"/>
      <c r="J122" s="271"/>
      <c r="K122" s="334"/>
      <c r="L122" s="965"/>
      <c r="M122" s="335"/>
      <c r="N122" s="3893"/>
    </row>
    <row r="123" spans="1:14" ht="15" customHeight="1" thickBot="1">
      <c r="A123" s="416"/>
      <c r="B123" s="901"/>
      <c r="C123" s="536"/>
      <c r="D123" s="318"/>
      <c r="E123" s="1054"/>
      <c r="F123" s="536"/>
      <c r="G123" s="1094"/>
      <c r="H123" s="940"/>
      <c r="I123" s="954"/>
      <c r="J123" s="416"/>
      <c r="K123" s="363"/>
      <c r="L123" s="935"/>
      <c r="M123" s="364"/>
      <c r="N123" s="3799"/>
    </row>
    <row r="124" spans="1:14" ht="15" customHeight="1" thickBot="1">
      <c r="A124" s="1086"/>
      <c r="B124" s="466"/>
      <c r="C124" s="425"/>
      <c r="D124" s="536"/>
      <c r="E124" s="1083"/>
      <c r="F124" s="425"/>
      <c r="G124" s="1156"/>
      <c r="H124" s="728"/>
      <c r="I124" s="341"/>
      <c r="J124" s="729"/>
      <c r="K124" s="955"/>
      <c r="L124" s="1055"/>
      <c r="M124" s="554"/>
      <c r="N124" s="3802"/>
    </row>
    <row r="125" spans="1:14" ht="15" customHeight="1" thickBot="1">
      <c r="A125" s="2214"/>
      <c r="B125" s="980"/>
      <c r="C125" s="981"/>
      <c r="D125" s="981"/>
      <c r="E125" s="981"/>
      <c r="F125" s="981"/>
      <c r="G125" s="1153"/>
      <c r="H125" s="1435"/>
      <c r="I125" s="984"/>
      <c r="J125" s="985"/>
      <c r="K125" s="1876"/>
      <c r="L125" s="987"/>
      <c r="M125" s="988"/>
      <c r="N125" s="3914"/>
    </row>
    <row r="126" spans="1:14" ht="15" customHeight="1" thickTop="1" thickBot="1">
      <c r="A126" s="2236"/>
      <c r="B126" s="1751"/>
      <c r="C126" s="1752"/>
      <c r="D126" s="425"/>
      <c r="E126" s="1752"/>
      <c r="F126" s="1752"/>
      <c r="G126" s="1754"/>
      <c r="H126" s="1889"/>
      <c r="I126" s="1755"/>
      <c r="J126" s="1877" t="s">
        <v>48</v>
      </c>
      <c r="K126" s="1783"/>
      <c r="L126" s="1783"/>
      <c r="M126" s="1757">
        <f>SUMIF(M10:M125,"&gt;0")</f>
        <v>19347</v>
      </c>
      <c r="N126" s="3913"/>
    </row>
  </sheetData>
  <sheetProtection selectLockedCells="1"/>
  <customSheetViews>
    <customSheetView guid="{F8F3C058-0B72-45B1-9471-FD232B18A87C}" showPageBreaks="1">
      <pane ySplit="9" topLeftCell="A53" activePane="bottomLeft" state="frozen"/>
      <selection pane="bottomLeft" activeCell="S64" sqref="S64"/>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30" showPageBreaks="1" fitToPage="1">
      <selection activeCell="B65" sqref="B65"/>
      <pageMargins left="0" right="0" top="0" bottom="0" header="0" footer="0"/>
      <pageSetup scale="92" fitToHeight="0" orientation="landscape" r:id="rId3"/>
      <headerFooter>
        <oddHeader>&amp;C&amp;16South Carolina Purchasing Alliance Lot A
&amp;R&amp;12&amp;A
2014</oddHeader>
      </headerFooter>
    </customSheetView>
  </customSheetViews>
  <mergeCells count="7">
    <mergeCell ref="G5:K5"/>
    <mergeCell ref="B115:G115"/>
    <mergeCell ref="B1:M1"/>
    <mergeCell ref="B2:C2"/>
    <mergeCell ref="F2:M2"/>
    <mergeCell ref="F3:N3"/>
    <mergeCell ref="F4:N4"/>
  </mergeCells>
  <conditionalFormatting sqref="H59:H66 H28:H31 H33:H38 H11:H17 H19:H21 H23:H26 H40:H45 H68:H74 H117:H119 H121:H124 H53:H57 H126 H47:H51">
    <cfRule type="cellIs" dxfId="163" priority="92" stopIfTrue="1" operator="equal">
      <formula>0</formula>
    </cfRule>
  </conditionalFormatting>
  <conditionalFormatting sqref="H59:H66 H28:H31 H33:H38 H11:H17 H19:H21 H23:H26 H40:H45 H68:H74 H117:H119 H121:H124 H53:H57 H126 H47:H51">
    <cfRule type="cellIs" dxfId="162" priority="91" stopIfTrue="1" operator="equal">
      <formula>0</formula>
    </cfRule>
  </conditionalFormatting>
  <conditionalFormatting sqref="H76 I114 H84:H85 H90:H91 H78:H79 H81 H87">
    <cfRule type="cellIs" dxfId="161" priority="33" stopIfTrue="1" operator="equal">
      <formula>0</formula>
    </cfRule>
  </conditionalFormatting>
  <conditionalFormatting sqref="H76 I114 H84:H85 H90:H91 H78:H79 H81 H87">
    <cfRule type="cellIs" dxfId="160" priority="34" stopIfTrue="1" operator="equal">
      <formula>0</formula>
    </cfRule>
  </conditionalFormatting>
  <conditionalFormatting sqref="H94:H95 H106:H107 H109:H113">
    <cfRule type="cellIs" dxfId="159" priority="31" stopIfTrue="1" operator="equal">
      <formula>0</formula>
    </cfRule>
  </conditionalFormatting>
  <conditionalFormatting sqref="H94:H95 H106:H107 H109:H113">
    <cfRule type="cellIs" dxfId="158" priority="32" stopIfTrue="1" operator="equal">
      <formula>0</formula>
    </cfRule>
  </conditionalFormatting>
  <conditionalFormatting sqref="H93">
    <cfRule type="cellIs" dxfId="157" priority="25" stopIfTrue="1" operator="equal">
      <formula>0</formula>
    </cfRule>
  </conditionalFormatting>
  <conditionalFormatting sqref="H93">
    <cfRule type="cellIs" dxfId="156" priority="26" stopIfTrue="1" operator="equal">
      <formula>0</formula>
    </cfRule>
  </conditionalFormatting>
  <conditionalFormatting sqref="H97:H104">
    <cfRule type="cellIs" dxfId="155" priority="23" stopIfTrue="1" operator="equal">
      <formula>0</formula>
    </cfRule>
  </conditionalFormatting>
  <conditionalFormatting sqref="H97:H104">
    <cfRule type="cellIs" dxfId="154" priority="24" stopIfTrue="1" operator="equal">
      <formula>0</formula>
    </cfRule>
  </conditionalFormatting>
  <conditionalFormatting sqref="H77">
    <cfRule type="cellIs" dxfId="153" priority="20" stopIfTrue="1" operator="equal">
      <formula>0</formula>
    </cfRule>
  </conditionalFormatting>
  <conditionalFormatting sqref="H77">
    <cfRule type="cellIs" dxfId="152" priority="19" stopIfTrue="1" operator="equal">
      <formula>0</formula>
    </cfRule>
  </conditionalFormatting>
  <conditionalFormatting sqref="H89">
    <cfRule type="cellIs" dxfId="151" priority="12" stopIfTrue="1" operator="equal">
      <formula>0</formula>
    </cfRule>
  </conditionalFormatting>
  <conditionalFormatting sqref="H89">
    <cfRule type="cellIs" dxfId="150" priority="11" stopIfTrue="1" operator="equal">
      <formula>0</formula>
    </cfRule>
  </conditionalFormatting>
  <conditionalFormatting sqref="H86">
    <cfRule type="cellIs" dxfId="149" priority="14" stopIfTrue="1" operator="equal">
      <formula>0</formula>
    </cfRule>
  </conditionalFormatting>
  <conditionalFormatting sqref="H86">
    <cfRule type="cellIs" dxfId="148" priority="13" stopIfTrue="1" operator="equal">
      <formula>0</formula>
    </cfRule>
  </conditionalFormatting>
  <conditionalFormatting sqref="H92">
    <cfRule type="cellIs" dxfId="147" priority="10" stopIfTrue="1" operator="equal">
      <formula>0</formula>
    </cfRule>
  </conditionalFormatting>
  <conditionalFormatting sqref="H92">
    <cfRule type="cellIs" dxfId="146" priority="9" stopIfTrue="1" operator="equal">
      <formula>0</formula>
    </cfRule>
  </conditionalFormatting>
  <conditionalFormatting sqref="H125">
    <cfRule type="cellIs" dxfId="145" priority="6" stopIfTrue="1" operator="equal">
      <formula>0</formula>
    </cfRule>
  </conditionalFormatting>
  <conditionalFormatting sqref="H125">
    <cfRule type="cellIs" dxfId="144" priority="5" stopIfTrue="1" operator="equal">
      <formula>0</formula>
    </cfRule>
  </conditionalFormatting>
  <conditionalFormatting sqref="H80">
    <cfRule type="cellIs" dxfId="143" priority="1" stopIfTrue="1" operator="equal">
      <formula>0</formula>
    </cfRule>
  </conditionalFormatting>
  <conditionalFormatting sqref="H83">
    <cfRule type="cellIs" dxfId="142" priority="3" stopIfTrue="1" operator="equal">
      <formula>0</formula>
    </cfRule>
  </conditionalFormatting>
  <conditionalFormatting sqref="H83">
    <cfRule type="cellIs" dxfId="141" priority="4" stopIfTrue="1" operator="equal">
      <formula>0</formula>
    </cfRule>
  </conditionalFormatting>
  <conditionalFormatting sqref="H80">
    <cfRule type="cellIs" dxfId="140" priority="2" stopIfTrue="1" operator="equal">
      <formula>0</formula>
    </cfRule>
  </conditionalFormatting>
  <hyperlinks>
    <hyperlink ref="C4" location="'Recap Sheet'!B1" tooltip="Click here to return to recap sheet" display="Return to Recap Sheet" xr:uid="{00000000-0004-0000-1200-000000000000}"/>
  </hyperlinks>
  <pageMargins left="0.25" right="0.25" top="0.75" bottom="0.75" header="0.3" footer="0.3"/>
  <pageSetup paperSize="5" scale="64" fitToHeight="0" orientation="landscape" useFirstPageNumber="1" r:id="rId4"/>
  <headerFooter scaleWithDoc="0"/>
  <drawing r:id="rId5"/>
  <legacyDrawing r:id="rId6"/>
  <mc:AlternateContent xmlns:mc="http://schemas.openxmlformats.org/markup-compatibility/2006">
    <mc:Choice Requires="x14">
      <controls>
        <mc:AlternateContent xmlns:mc="http://schemas.openxmlformats.org/markup-compatibility/2006">
          <mc:Choice Requires="x14">
            <control shapeId="76801" r:id="rId7" name="Button 1">
              <controlPr defaultSize="0" print="0" autoFill="0" autoPict="0" macro="[0]!VersatileDisplayWorksheetPopup">
                <anchor moveWithCells="1">
                  <from>
                    <xdr:col>12</xdr:col>
                    <xdr:colOff>552450</xdr:colOff>
                    <xdr:row>0</xdr:row>
                    <xdr:rowOff>171450</xdr:rowOff>
                  </from>
                  <to>
                    <xdr:col>13</xdr:col>
                    <xdr:colOff>447675</xdr:colOff>
                    <xdr:row>2</xdr:row>
                    <xdr:rowOff>28575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tabColor theme="5" tint="-0.249977111117893"/>
  </sheetPr>
  <dimension ref="A1:Y249"/>
  <sheetViews>
    <sheetView zoomScale="120" zoomScaleNormal="120" zoomScaleSheetLayoutView="110" workbookViewId="0">
      <pane ySplit="9" topLeftCell="A175" activePane="bottomLeft" state="frozen"/>
      <selection activeCell="H80" sqref="H80"/>
      <selection pane="bottomLeft" activeCell="H147" sqref="H147"/>
    </sheetView>
  </sheetViews>
  <sheetFormatPr defaultColWidth="11.42578125" defaultRowHeight="15" customHeight="1"/>
  <cols>
    <col min="1" max="1" width="7.28515625" style="55" customWidth="1"/>
    <col min="2" max="2" width="49.7109375" style="55" customWidth="1"/>
    <col min="3" max="3" width="28.42578125" style="37" customWidth="1"/>
    <col min="4" max="4" width="12.7109375" style="55" customWidth="1"/>
    <col min="5" max="5" width="8.85546875" style="37" customWidth="1"/>
    <col min="6" max="6" width="7.7109375" style="37" customWidth="1"/>
    <col min="7" max="7" width="5.7109375" style="144" customWidth="1"/>
    <col min="8" max="8" width="6.42578125" style="65" customWidth="1"/>
    <col min="9" max="9" width="6.42578125" style="37" customWidth="1"/>
    <col min="10" max="10" width="3.28515625" style="55" customWidth="1"/>
    <col min="11" max="11" width="6.7109375" style="30" customWidth="1"/>
    <col min="12" max="12" width="7.28515625" style="30" customWidth="1"/>
    <col min="13" max="13" width="9.7109375" style="38" customWidth="1"/>
    <col min="14" max="14" width="7.28515625" style="39" customWidth="1"/>
    <col min="15" max="15" width="11.28515625" style="7" customWidth="1"/>
    <col min="16" max="16" width="9.42578125" style="55" customWidth="1"/>
    <col min="17" max="17" width="7.28515625" style="55" customWidth="1"/>
    <col min="18" max="18" width="9.28515625" style="55" customWidth="1"/>
    <col min="19" max="19" width="9.5703125" style="55" customWidth="1"/>
    <col min="20" max="20" width="8.5703125" style="55" customWidth="1"/>
    <col min="21" max="21" width="9.5703125" style="55" customWidth="1"/>
    <col min="22" max="22" width="4.28515625" style="55" customWidth="1"/>
    <col min="23" max="23" width="7.42578125" style="55" customWidth="1"/>
    <col min="24" max="24" width="7.7109375" style="55" customWidth="1"/>
    <col min="25" max="25" width="12.28515625" style="55" customWidth="1"/>
    <col min="26" max="256" width="11.42578125" style="55"/>
    <col min="257" max="257" width="3.85546875" style="55" customWidth="1"/>
    <col min="258" max="258" width="49.7109375" style="55" customWidth="1"/>
    <col min="259" max="259" width="29.42578125" style="55" customWidth="1"/>
    <col min="260" max="260" width="6.28515625" style="55" customWidth="1"/>
    <col min="261" max="261" width="4.28515625" style="55" customWidth="1"/>
    <col min="262" max="262" width="6.42578125" style="55" customWidth="1"/>
    <col min="263" max="263" width="3.28515625" style="55" customWidth="1"/>
    <col min="264" max="264" width="6" style="55" customWidth="1"/>
    <col min="265" max="265" width="5.7109375" style="55" bestFit="1" customWidth="1"/>
    <col min="266" max="266" width="7" style="55" customWidth="1"/>
    <col min="267" max="267" width="5.42578125" style="55" customWidth="1"/>
    <col min="268" max="268" width="5" style="55" customWidth="1"/>
    <col min="269" max="269" width="6" style="55" bestFit="1" customWidth="1"/>
    <col min="270" max="270" width="6.140625" style="55" customWidth="1"/>
    <col min="271" max="271" width="16.5703125" style="55" customWidth="1"/>
    <col min="272" max="512" width="11.42578125" style="55"/>
    <col min="513" max="513" width="3.85546875" style="55" customWidth="1"/>
    <col min="514" max="514" width="49.7109375" style="55" customWidth="1"/>
    <col min="515" max="515" width="29.42578125" style="55" customWidth="1"/>
    <col min="516" max="516" width="6.28515625" style="55" customWidth="1"/>
    <col min="517" max="517" width="4.28515625" style="55" customWidth="1"/>
    <col min="518" max="518" width="6.42578125" style="55" customWidth="1"/>
    <col min="519" max="519" width="3.28515625" style="55" customWidth="1"/>
    <col min="520" max="520" width="6" style="55" customWidth="1"/>
    <col min="521" max="521" width="5.7109375" style="55" bestFit="1" customWidth="1"/>
    <col min="522" max="522" width="7" style="55" customWidth="1"/>
    <col min="523" max="523" width="5.42578125" style="55" customWidth="1"/>
    <col min="524" max="524" width="5" style="55" customWidth="1"/>
    <col min="525" max="525" width="6" style="55" bestFit="1" customWidth="1"/>
    <col min="526" max="526" width="6.140625" style="55" customWidth="1"/>
    <col min="527" max="527" width="16.5703125" style="55" customWidth="1"/>
    <col min="528" max="768" width="11.42578125" style="55"/>
    <col min="769" max="769" width="3.85546875" style="55" customWidth="1"/>
    <col min="770" max="770" width="49.7109375" style="55" customWidth="1"/>
    <col min="771" max="771" width="29.42578125" style="55" customWidth="1"/>
    <col min="772" max="772" width="6.28515625" style="55" customWidth="1"/>
    <col min="773" max="773" width="4.28515625" style="55" customWidth="1"/>
    <col min="774" max="774" width="6.42578125" style="55" customWidth="1"/>
    <col min="775" max="775" width="3.28515625" style="55" customWidth="1"/>
    <col min="776" max="776" width="6" style="55" customWidth="1"/>
    <col min="777" max="777" width="5.7109375" style="55" bestFit="1" customWidth="1"/>
    <col min="778" max="778" width="7" style="55" customWidth="1"/>
    <col min="779" max="779" width="5.42578125" style="55" customWidth="1"/>
    <col min="780" max="780" width="5" style="55" customWidth="1"/>
    <col min="781" max="781" width="6" style="55" bestFit="1" customWidth="1"/>
    <col min="782" max="782" width="6.140625" style="55" customWidth="1"/>
    <col min="783" max="783" width="16.5703125" style="55" customWidth="1"/>
    <col min="784" max="1024" width="11.42578125" style="55"/>
    <col min="1025" max="1025" width="3.85546875" style="55" customWidth="1"/>
    <col min="1026" max="1026" width="49.7109375" style="55" customWidth="1"/>
    <col min="1027" max="1027" width="29.42578125" style="55" customWidth="1"/>
    <col min="1028" max="1028" width="6.28515625" style="55" customWidth="1"/>
    <col min="1029" max="1029" width="4.28515625" style="55" customWidth="1"/>
    <col min="1030" max="1030" width="6.42578125" style="55" customWidth="1"/>
    <col min="1031" max="1031" width="3.28515625" style="55" customWidth="1"/>
    <col min="1032" max="1032" width="6" style="55" customWidth="1"/>
    <col min="1033" max="1033" width="5.7109375" style="55" bestFit="1" customWidth="1"/>
    <col min="1034" max="1034" width="7" style="55" customWidth="1"/>
    <col min="1035" max="1035" width="5.42578125" style="55" customWidth="1"/>
    <col min="1036" max="1036" width="5" style="55" customWidth="1"/>
    <col min="1037" max="1037" width="6" style="55" bestFit="1" customWidth="1"/>
    <col min="1038" max="1038" width="6.140625" style="55" customWidth="1"/>
    <col min="1039" max="1039" width="16.5703125" style="55" customWidth="1"/>
    <col min="1040" max="1280" width="11.42578125" style="55"/>
    <col min="1281" max="1281" width="3.85546875" style="55" customWidth="1"/>
    <col min="1282" max="1282" width="49.7109375" style="55" customWidth="1"/>
    <col min="1283" max="1283" width="29.42578125" style="55" customWidth="1"/>
    <col min="1284" max="1284" width="6.28515625" style="55" customWidth="1"/>
    <col min="1285" max="1285" width="4.28515625" style="55" customWidth="1"/>
    <col min="1286" max="1286" width="6.42578125" style="55" customWidth="1"/>
    <col min="1287" max="1287" width="3.28515625" style="55" customWidth="1"/>
    <col min="1288" max="1288" width="6" style="55" customWidth="1"/>
    <col min="1289" max="1289" width="5.7109375" style="55" bestFit="1" customWidth="1"/>
    <col min="1290" max="1290" width="7" style="55" customWidth="1"/>
    <col min="1291" max="1291" width="5.42578125" style="55" customWidth="1"/>
    <col min="1292" max="1292" width="5" style="55" customWidth="1"/>
    <col min="1293" max="1293" width="6" style="55" bestFit="1" customWidth="1"/>
    <col min="1294" max="1294" width="6.140625" style="55" customWidth="1"/>
    <col min="1295" max="1295" width="16.5703125" style="55" customWidth="1"/>
    <col min="1296" max="1536" width="11.42578125" style="55"/>
    <col min="1537" max="1537" width="3.85546875" style="55" customWidth="1"/>
    <col min="1538" max="1538" width="49.7109375" style="55" customWidth="1"/>
    <col min="1539" max="1539" width="29.42578125" style="55" customWidth="1"/>
    <col min="1540" max="1540" width="6.28515625" style="55" customWidth="1"/>
    <col min="1541" max="1541" width="4.28515625" style="55" customWidth="1"/>
    <col min="1542" max="1542" width="6.42578125" style="55" customWidth="1"/>
    <col min="1543" max="1543" width="3.28515625" style="55" customWidth="1"/>
    <col min="1544" max="1544" width="6" style="55" customWidth="1"/>
    <col min="1545" max="1545" width="5.7109375" style="55" bestFit="1" customWidth="1"/>
    <col min="1546" max="1546" width="7" style="55" customWidth="1"/>
    <col min="1547" max="1547" width="5.42578125" style="55" customWidth="1"/>
    <col min="1548" max="1548" width="5" style="55" customWidth="1"/>
    <col min="1549" max="1549" width="6" style="55" bestFit="1" customWidth="1"/>
    <col min="1550" max="1550" width="6.140625" style="55" customWidth="1"/>
    <col min="1551" max="1551" width="16.5703125" style="55" customWidth="1"/>
    <col min="1552" max="1792" width="11.42578125" style="55"/>
    <col min="1793" max="1793" width="3.85546875" style="55" customWidth="1"/>
    <col min="1794" max="1794" width="49.7109375" style="55" customWidth="1"/>
    <col min="1795" max="1795" width="29.42578125" style="55" customWidth="1"/>
    <col min="1796" max="1796" width="6.28515625" style="55" customWidth="1"/>
    <col min="1797" max="1797" width="4.28515625" style="55" customWidth="1"/>
    <col min="1798" max="1798" width="6.42578125" style="55" customWidth="1"/>
    <col min="1799" max="1799" width="3.28515625" style="55" customWidth="1"/>
    <col min="1800" max="1800" width="6" style="55" customWidth="1"/>
    <col min="1801" max="1801" width="5.7109375" style="55" bestFit="1" customWidth="1"/>
    <col min="1802" max="1802" width="7" style="55" customWidth="1"/>
    <col min="1803" max="1803" width="5.42578125" style="55" customWidth="1"/>
    <col min="1804" max="1804" width="5" style="55" customWidth="1"/>
    <col min="1805" max="1805" width="6" style="55" bestFit="1" customWidth="1"/>
    <col min="1806" max="1806" width="6.140625" style="55" customWidth="1"/>
    <col min="1807" max="1807" width="16.5703125" style="55" customWidth="1"/>
    <col min="1808" max="2048" width="11.42578125" style="55"/>
    <col min="2049" max="2049" width="3.85546875" style="55" customWidth="1"/>
    <col min="2050" max="2050" width="49.7109375" style="55" customWidth="1"/>
    <col min="2051" max="2051" width="29.42578125" style="55" customWidth="1"/>
    <col min="2052" max="2052" width="6.28515625" style="55" customWidth="1"/>
    <col min="2053" max="2053" width="4.28515625" style="55" customWidth="1"/>
    <col min="2054" max="2054" width="6.42578125" style="55" customWidth="1"/>
    <col min="2055" max="2055" width="3.28515625" style="55" customWidth="1"/>
    <col min="2056" max="2056" width="6" style="55" customWidth="1"/>
    <col min="2057" max="2057" width="5.7109375" style="55" bestFit="1" customWidth="1"/>
    <col min="2058" max="2058" width="7" style="55" customWidth="1"/>
    <col min="2059" max="2059" width="5.42578125" style="55" customWidth="1"/>
    <col min="2060" max="2060" width="5" style="55" customWidth="1"/>
    <col min="2061" max="2061" width="6" style="55" bestFit="1" customWidth="1"/>
    <col min="2062" max="2062" width="6.140625" style="55" customWidth="1"/>
    <col min="2063" max="2063" width="16.5703125" style="55" customWidth="1"/>
    <col min="2064" max="2304" width="11.42578125" style="55"/>
    <col min="2305" max="2305" width="3.85546875" style="55" customWidth="1"/>
    <col min="2306" max="2306" width="49.7109375" style="55" customWidth="1"/>
    <col min="2307" max="2307" width="29.42578125" style="55" customWidth="1"/>
    <col min="2308" max="2308" width="6.28515625" style="55" customWidth="1"/>
    <col min="2309" max="2309" width="4.28515625" style="55" customWidth="1"/>
    <col min="2310" max="2310" width="6.42578125" style="55" customWidth="1"/>
    <col min="2311" max="2311" width="3.28515625" style="55" customWidth="1"/>
    <col min="2312" max="2312" width="6" style="55" customWidth="1"/>
    <col min="2313" max="2313" width="5.7109375" style="55" bestFit="1" customWidth="1"/>
    <col min="2314" max="2314" width="7" style="55" customWidth="1"/>
    <col min="2315" max="2315" width="5.42578125" style="55" customWidth="1"/>
    <col min="2316" max="2316" width="5" style="55" customWidth="1"/>
    <col min="2317" max="2317" width="6" style="55" bestFit="1" customWidth="1"/>
    <col min="2318" max="2318" width="6.140625" style="55" customWidth="1"/>
    <col min="2319" max="2319" width="16.5703125" style="55" customWidth="1"/>
    <col min="2320" max="2560" width="11.42578125" style="55"/>
    <col min="2561" max="2561" width="3.85546875" style="55" customWidth="1"/>
    <col min="2562" max="2562" width="49.7109375" style="55" customWidth="1"/>
    <col min="2563" max="2563" width="29.42578125" style="55" customWidth="1"/>
    <col min="2564" max="2564" width="6.28515625" style="55" customWidth="1"/>
    <col min="2565" max="2565" width="4.28515625" style="55" customWidth="1"/>
    <col min="2566" max="2566" width="6.42578125" style="55" customWidth="1"/>
    <col min="2567" max="2567" width="3.28515625" style="55" customWidth="1"/>
    <col min="2568" max="2568" width="6" style="55" customWidth="1"/>
    <col min="2569" max="2569" width="5.7109375" style="55" bestFit="1" customWidth="1"/>
    <col min="2570" max="2570" width="7" style="55" customWidth="1"/>
    <col min="2571" max="2571" width="5.42578125" style="55" customWidth="1"/>
    <col min="2572" max="2572" width="5" style="55" customWidth="1"/>
    <col min="2573" max="2573" width="6" style="55" bestFit="1" customWidth="1"/>
    <col min="2574" max="2574" width="6.140625" style="55" customWidth="1"/>
    <col min="2575" max="2575" width="16.5703125" style="55" customWidth="1"/>
    <col min="2576" max="2816" width="11.42578125" style="55"/>
    <col min="2817" max="2817" width="3.85546875" style="55" customWidth="1"/>
    <col min="2818" max="2818" width="49.7109375" style="55" customWidth="1"/>
    <col min="2819" max="2819" width="29.42578125" style="55" customWidth="1"/>
    <col min="2820" max="2820" width="6.28515625" style="55" customWidth="1"/>
    <col min="2821" max="2821" width="4.28515625" style="55" customWidth="1"/>
    <col min="2822" max="2822" width="6.42578125" style="55" customWidth="1"/>
    <col min="2823" max="2823" width="3.28515625" style="55" customWidth="1"/>
    <col min="2824" max="2824" width="6" style="55" customWidth="1"/>
    <col min="2825" max="2825" width="5.7109375" style="55" bestFit="1" customWidth="1"/>
    <col min="2826" max="2826" width="7" style="55" customWidth="1"/>
    <col min="2827" max="2827" width="5.42578125" style="55" customWidth="1"/>
    <col min="2828" max="2828" width="5" style="55" customWidth="1"/>
    <col min="2829" max="2829" width="6" style="55" bestFit="1" customWidth="1"/>
    <col min="2830" max="2830" width="6.140625" style="55" customWidth="1"/>
    <col min="2831" max="2831" width="16.5703125" style="55" customWidth="1"/>
    <col min="2832" max="3072" width="11.42578125" style="55"/>
    <col min="3073" max="3073" width="3.85546875" style="55" customWidth="1"/>
    <col min="3074" max="3074" width="49.7109375" style="55" customWidth="1"/>
    <col min="3075" max="3075" width="29.42578125" style="55" customWidth="1"/>
    <col min="3076" max="3076" width="6.28515625" style="55" customWidth="1"/>
    <col min="3077" max="3077" width="4.28515625" style="55" customWidth="1"/>
    <col min="3078" max="3078" width="6.42578125" style="55" customWidth="1"/>
    <col min="3079" max="3079" width="3.28515625" style="55" customWidth="1"/>
    <col min="3080" max="3080" width="6" style="55" customWidth="1"/>
    <col min="3081" max="3081" width="5.7109375" style="55" bestFit="1" customWidth="1"/>
    <col min="3082" max="3082" width="7" style="55" customWidth="1"/>
    <col min="3083" max="3083" width="5.42578125" style="55" customWidth="1"/>
    <col min="3084" max="3084" width="5" style="55" customWidth="1"/>
    <col min="3085" max="3085" width="6" style="55" bestFit="1" customWidth="1"/>
    <col min="3086" max="3086" width="6.140625" style="55" customWidth="1"/>
    <col min="3087" max="3087" width="16.5703125" style="55" customWidth="1"/>
    <col min="3088" max="3328" width="11.42578125" style="55"/>
    <col min="3329" max="3329" width="3.85546875" style="55" customWidth="1"/>
    <col min="3330" max="3330" width="49.7109375" style="55" customWidth="1"/>
    <col min="3331" max="3331" width="29.42578125" style="55" customWidth="1"/>
    <col min="3332" max="3332" width="6.28515625" style="55" customWidth="1"/>
    <col min="3333" max="3333" width="4.28515625" style="55" customWidth="1"/>
    <col min="3334" max="3334" width="6.42578125" style="55" customWidth="1"/>
    <col min="3335" max="3335" width="3.28515625" style="55" customWidth="1"/>
    <col min="3336" max="3336" width="6" style="55" customWidth="1"/>
    <col min="3337" max="3337" width="5.7109375" style="55" bestFit="1" customWidth="1"/>
    <col min="3338" max="3338" width="7" style="55" customWidth="1"/>
    <col min="3339" max="3339" width="5.42578125" style="55" customWidth="1"/>
    <col min="3340" max="3340" width="5" style="55" customWidth="1"/>
    <col min="3341" max="3341" width="6" style="55" bestFit="1" customWidth="1"/>
    <col min="3342" max="3342" width="6.140625" style="55" customWidth="1"/>
    <col min="3343" max="3343" width="16.5703125" style="55" customWidth="1"/>
    <col min="3344" max="3584" width="11.42578125" style="55"/>
    <col min="3585" max="3585" width="3.85546875" style="55" customWidth="1"/>
    <col min="3586" max="3586" width="49.7109375" style="55" customWidth="1"/>
    <col min="3587" max="3587" width="29.42578125" style="55" customWidth="1"/>
    <col min="3588" max="3588" width="6.28515625" style="55" customWidth="1"/>
    <col min="3589" max="3589" width="4.28515625" style="55" customWidth="1"/>
    <col min="3590" max="3590" width="6.42578125" style="55" customWidth="1"/>
    <col min="3591" max="3591" width="3.28515625" style="55" customWidth="1"/>
    <col min="3592" max="3592" width="6" style="55" customWidth="1"/>
    <col min="3593" max="3593" width="5.7109375" style="55" bestFit="1" customWidth="1"/>
    <col min="3594" max="3594" width="7" style="55" customWidth="1"/>
    <col min="3595" max="3595" width="5.42578125" style="55" customWidth="1"/>
    <col min="3596" max="3596" width="5" style="55" customWidth="1"/>
    <col min="3597" max="3597" width="6" style="55" bestFit="1" customWidth="1"/>
    <col min="3598" max="3598" width="6.140625" style="55" customWidth="1"/>
    <col min="3599" max="3599" width="16.5703125" style="55" customWidth="1"/>
    <col min="3600" max="3840" width="11.42578125" style="55"/>
    <col min="3841" max="3841" width="3.85546875" style="55" customWidth="1"/>
    <col min="3842" max="3842" width="49.7109375" style="55" customWidth="1"/>
    <col min="3843" max="3843" width="29.42578125" style="55" customWidth="1"/>
    <col min="3844" max="3844" width="6.28515625" style="55" customWidth="1"/>
    <col min="3845" max="3845" width="4.28515625" style="55" customWidth="1"/>
    <col min="3846" max="3846" width="6.42578125" style="55" customWidth="1"/>
    <col min="3847" max="3847" width="3.28515625" style="55" customWidth="1"/>
    <col min="3848" max="3848" width="6" style="55" customWidth="1"/>
    <col min="3849" max="3849" width="5.7109375" style="55" bestFit="1" customWidth="1"/>
    <col min="3850" max="3850" width="7" style="55" customWidth="1"/>
    <col min="3851" max="3851" width="5.42578125" style="55" customWidth="1"/>
    <col min="3852" max="3852" width="5" style="55" customWidth="1"/>
    <col min="3853" max="3853" width="6" style="55" bestFit="1" customWidth="1"/>
    <col min="3854" max="3854" width="6.140625" style="55" customWidth="1"/>
    <col min="3855" max="3855" width="16.5703125" style="55" customWidth="1"/>
    <col min="3856" max="4096" width="11.42578125" style="55"/>
    <col min="4097" max="4097" width="3.85546875" style="55" customWidth="1"/>
    <col min="4098" max="4098" width="49.7109375" style="55" customWidth="1"/>
    <col min="4099" max="4099" width="29.42578125" style="55" customWidth="1"/>
    <col min="4100" max="4100" width="6.28515625" style="55" customWidth="1"/>
    <col min="4101" max="4101" width="4.28515625" style="55" customWidth="1"/>
    <col min="4102" max="4102" width="6.42578125" style="55" customWidth="1"/>
    <col min="4103" max="4103" width="3.28515625" style="55" customWidth="1"/>
    <col min="4104" max="4104" width="6" style="55" customWidth="1"/>
    <col min="4105" max="4105" width="5.7109375" style="55" bestFit="1" customWidth="1"/>
    <col min="4106" max="4106" width="7" style="55" customWidth="1"/>
    <col min="4107" max="4107" width="5.42578125" style="55" customWidth="1"/>
    <col min="4108" max="4108" width="5" style="55" customWidth="1"/>
    <col min="4109" max="4109" width="6" style="55" bestFit="1" customWidth="1"/>
    <col min="4110" max="4110" width="6.140625" style="55" customWidth="1"/>
    <col min="4111" max="4111" width="16.5703125" style="55" customWidth="1"/>
    <col min="4112" max="4352" width="11.42578125" style="55"/>
    <col min="4353" max="4353" width="3.85546875" style="55" customWidth="1"/>
    <col min="4354" max="4354" width="49.7109375" style="55" customWidth="1"/>
    <col min="4355" max="4355" width="29.42578125" style="55" customWidth="1"/>
    <col min="4356" max="4356" width="6.28515625" style="55" customWidth="1"/>
    <col min="4357" max="4357" width="4.28515625" style="55" customWidth="1"/>
    <col min="4358" max="4358" width="6.42578125" style="55" customWidth="1"/>
    <col min="4359" max="4359" width="3.28515625" style="55" customWidth="1"/>
    <col min="4360" max="4360" width="6" style="55" customWidth="1"/>
    <col min="4361" max="4361" width="5.7109375" style="55" bestFit="1" customWidth="1"/>
    <col min="4362" max="4362" width="7" style="55" customWidth="1"/>
    <col min="4363" max="4363" width="5.42578125" style="55" customWidth="1"/>
    <col min="4364" max="4364" width="5" style="55" customWidth="1"/>
    <col min="4365" max="4365" width="6" style="55" bestFit="1" customWidth="1"/>
    <col min="4366" max="4366" width="6.140625" style="55" customWidth="1"/>
    <col min="4367" max="4367" width="16.5703125" style="55" customWidth="1"/>
    <col min="4368" max="4608" width="11.42578125" style="55"/>
    <col min="4609" max="4609" width="3.85546875" style="55" customWidth="1"/>
    <col min="4610" max="4610" width="49.7109375" style="55" customWidth="1"/>
    <col min="4611" max="4611" width="29.42578125" style="55" customWidth="1"/>
    <col min="4612" max="4612" width="6.28515625" style="55" customWidth="1"/>
    <col min="4613" max="4613" width="4.28515625" style="55" customWidth="1"/>
    <col min="4614" max="4614" width="6.42578125" style="55" customWidth="1"/>
    <col min="4615" max="4615" width="3.28515625" style="55" customWidth="1"/>
    <col min="4616" max="4616" width="6" style="55" customWidth="1"/>
    <col min="4617" max="4617" width="5.7109375" style="55" bestFit="1" customWidth="1"/>
    <col min="4618" max="4618" width="7" style="55" customWidth="1"/>
    <col min="4619" max="4619" width="5.42578125" style="55" customWidth="1"/>
    <col min="4620" max="4620" width="5" style="55" customWidth="1"/>
    <col min="4621" max="4621" width="6" style="55" bestFit="1" customWidth="1"/>
    <col min="4622" max="4622" width="6.140625" style="55" customWidth="1"/>
    <col min="4623" max="4623" width="16.5703125" style="55" customWidth="1"/>
    <col min="4624" max="4864" width="11.42578125" style="55"/>
    <col min="4865" max="4865" width="3.85546875" style="55" customWidth="1"/>
    <col min="4866" max="4866" width="49.7109375" style="55" customWidth="1"/>
    <col min="4867" max="4867" width="29.42578125" style="55" customWidth="1"/>
    <col min="4868" max="4868" width="6.28515625" style="55" customWidth="1"/>
    <col min="4869" max="4869" width="4.28515625" style="55" customWidth="1"/>
    <col min="4870" max="4870" width="6.42578125" style="55" customWidth="1"/>
    <col min="4871" max="4871" width="3.28515625" style="55" customWidth="1"/>
    <col min="4872" max="4872" width="6" style="55" customWidth="1"/>
    <col min="4873" max="4873" width="5.7109375" style="55" bestFit="1" customWidth="1"/>
    <col min="4874" max="4874" width="7" style="55" customWidth="1"/>
    <col min="4875" max="4875" width="5.42578125" style="55" customWidth="1"/>
    <col min="4876" max="4876" width="5" style="55" customWidth="1"/>
    <col min="4877" max="4877" width="6" style="55" bestFit="1" customWidth="1"/>
    <col min="4878" max="4878" width="6.140625" style="55" customWidth="1"/>
    <col min="4879" max="4879" width="16.5703125" style="55" customWidth="1"/>
    <col min="4880" max="5120" width="11.42578125" style="55"/>
    <col min="5121" max="5121" width="3.85546875" style="55" customWidth="1"/>
    <col min="5122" max="5122" width="49.7109375" style="55" customWidth="1"/>
    <col min="5123" max="5123" width="29.42578125" style="55" customWidth="1"/>
    <col min="5124" max="5124" width="6.28515625" style="55" customWidth="1"/>
    <col min="5125" max="5125" width="4.28515625" style="55" customWidth="1"/>
    <col min="5126" max="5126" width="6.42578125" style="55" customWidth="1"/>
    <col min="5127" max="5127" width="3.28515625" style="55" customWidth="1"/>
    <col min="5128" max="5128" width="6" style="55" customWidth="1"/>
    <col min="5129" max="5129" width="5.7109375" style="55" bestFit="1" customWidth="1"/>
    <col min="5130" max="5130" width="7" style="55" customWidth="1"/>
    <col min="5131" max="5131" width="5.42578125" style="55" customWidth="1"/>
    <col min="5132" max="5132" width="5" style="55" customWidth="1"/>
    <col min="5133" max="5133" width="6" style="55" bestFit="1" customWidth="1"/>
    <col min="5134" max="5134" width="6.140625" style="55" customWidth="1"/>
    <col min="5135" max="5135" width="16.5703125" style="55" customWidth="1"/>
    <col min="5136" max="5376" width="11.42578125" style="55"/>
    <col min="5377" max="5377" width="3.85546875" style="55" customWidth="1"/>
    <col min="5378" max="5378" width="49.7109375" style="55" customWidth="1"/>
    <col min="5379" max="5379" width="29.42578125" style="55" customWidth="1"/>
    <col min="5380" max="5380" width="6.28515625" style="55" customWidth="1"/>
    <col min="5381" max="5381" width="4.28515625" style="55" customWidth="1"/>
    <col min="5382" max="5382" width="6.42578125" style="55" customWidth="1"/>
    <col min="5383" max="5383" width="3.28515625" style="55" customWidth="1"/>
    <col min="5384" max="5384" width="6" style="55" customWidth="1"/>
    <col min="5385" max="5385" width="5.7109375" style="55" bestFit="1" customWidth="1"/>
    <col min="5386" max="5386" width="7" style="55" customWidth="1"/>
    <col min="5387" max="5387" width="5.42578125" style="55" customWidth="1"/>
    <col min="5388" max="5388" width="5" style="55" customWidth="1"/>
    <col min="5389" max="5389" width="6" style="55" bestFit="1" customWidth="1"/>
    <col min="5390" max="5390" width="6.140625" style="55" customWidth="1"/>
    <col min="5391" max="5391" width="16.5703125" style="55" customWidth="1"/>
    <col min="5392" max="5632" width="11.42578125" style="55"/>
    <col min="5633" max="5633" width="3.85546875" style="55" customWidth="1"/>
    <col min="5634" max="5634" width="49.7109375" style="55" customWidth="1"/>
    <col min="5635" max="5635" width="29.42578125" style="55" customWidth="1"/>
    <col min="5636" max="5636" width="6.28515625" style="55" customWidth="1"/>
    <col min="5637" max="5637" width="4.28515625" style="55" customWidth="1"/>
    <col min="5638" max="5638" width="6.42578125" style="55" customWidth="1"/>
    <col min="5639" max="5639" width="3.28515625" style="55" customWidth="1"/>
    <col min="5640" max="5640" width="6" style="55" customWidth="1"/>
    <col min="5641" max="5641" width="5.7109375" style="55" bestFit="1" customWidth="1"/>
    <col min="5642" max="5642" width="7" style="55" customWidth="1"/>
    <col min="5643" max="5643" width="5.42578125" style="55" customWidth="1"/>
    <col min="5644" max="5644" width="5" style="55" customWidth="1"/>
    <col min="5645" max="5645" width="6" style="55" bestFit="1" customWidth="1"/>
    <col min="5646" max="5646" width="6.140625" style="55" customWidth="1"/>
    <col min="5647" max="5647" width="16.5703125" style="55" customWidth="1"/>
    <col min="5648" max="5888" width="11.42578125" style="55"/>
    <col min="5889" max="5889" width="3.85546875" style="55" customWidth="1"/>
    <col min="5890" max="5890" width="49.7109375" style="55" customWidth="1"/>
    <col min="5891" max="5891" width="29.42578125" style="55" customWidth="1"/>
    <col min="5892" max="5892" width="6.28515625" style="55" customWidth="1"/>
    <col min="5893" max="5893" width="4.28515625" style="55" customWidth="1"/>
    <col min="5894" max="5894" width="6.42578125" style="55" customWidth="1"/>
    <col min="5895" max="5895" width="3.28515625" style="55" customWidth="1"/>
    <col min="5896" max="5896" width="6" style="55" customWidth="1"/>
    <col min="5897" max="5897" width="5.7109375" style="55" bestFit="1" customWidth="1"/>
    <col min="5898" max="5898" width="7" style="55" customWidth="1"/>
    <col min="5899" max="5899" width="5.42578125" style="55" customWidth="1"/>
    <col min="5900" max="5900" width="5" style="55" customWidth="1"/>
    <col min="5901" max="5901" width="6" style="55" bestFit="1" customWidth="1"/>
    <col min="5902" max="5902" width="6.140625" style="55" customWidth="1"/>
    <col min="5903" max="5903" width="16.5703125" style="55" customWidth="1"/>
    <col min="5904" max="6144" width="11.42578125" style="55"/>
    <col min="6145" max="6145" width="3.85546875" style="55" customWidth="1"/>
    <col min="6146" max="6146" width="49.7109375" style="55" customWidth="1"/>
    <col min="6147" max="6147" width="29.42578125" style="55" customWidth="1"/>
    <col min="6148" max="6148" width="6.28515625" style="55" customWidth="1"/>
    <col min="6149" max="6149" width="4.28515625" style="55" customWidth="1"/>
    <col min="6150" max="6150" width="6.42578125" style="55" customWidth="1"/>
    <col min="6151" max="6151" width="3.28515625" style="55" customWidth="1"/>
    <col min="6152" max="6152" width="6" style="55" customWidth="1"/>
    <col min="6153" max="6153" width="5.7109375" style="55" bestFit="1" customWidth="1"/>
    <col min="6154" max="6154" width="7" style="55" customWidth="1"/>
    <col min="6155" max="6155" width="5.42578125" style="55" customWidth="1"/>
    <col min="6156" max="6156" width="5" style="55" customWidth="1"/>
    <col min="6157" max="6157" width="6" style="55" bestFit="1" customWidth="1"/>
    <col min="6158" max="6158" width="6.140625" style="55" customWidth="1"/>
    <col min="6159" max="6159" width="16.5703125" style="55" customWidth="1"/>
    <col min="6160" max="6400" width="11.42578125" style="55"/>
    <col min="6401" max="6401" width="3.85546875" style="55" customWidth="1"/>
    <col min="6402" max="6402" width="49.7109375" style="55" customWidth="1"/>
    <col min="6403" max="6403" width="29.42578125" style="55" customWidth="1"/>
    <col min="6404" max="6404" width="6.28515625" style="55" customWidth="1"/>
    <col min="6405" max="6405" width="4.28515625" style="55" customWidth="1"/>
    <col min="6406" max="6406" width="6.42578125" style="55" customWidth="1"/>
    <col min="6407" max="6407" width="3.28515625" style="55" customWidth="1"/>
    <col min="6408" max="6408" width="6" style="55" customWidth="1"/>
    <col min="6409" max="6409" width="5.7109375" style="55" bestFit="1" customWidth="1"/>
    <col min="6410" max="6410" width="7" style="55" customWidth="1"/>
    <col min="6411" max="6411" width="5.42578125" style="55" customWidth="1"/>
    <col min="6412" max="6412" width="5" style="55" customWidth="1"/>
    <col min="6413" max="6413" width="6" style="55" bestFit="1" customWidth="1"/>
    <col min="6414" max="6414" width="6.140625" style="55" customWidth="1"/>
    <col min="6415" max="6415" width="16.5703125" style="55" customWidth="1"/>
    <col min="6416" max="6656" width="11.42578125" style="55"/>
    <col min="6657" max="6657" width="3.85546875" style="55" customWidth="1"/>
    <col min="6658" max="6658" width="49.7109375" style="55" customWidth="1"/>
    <col min="6659" max="6659" width="29.42578125" style="55" customWidth="1"/>
    <col min="6660" max="6660" width="6.28515625" style="55" customWidth="1"/>
    <col min="6661" max="6661" width="4.28515625" style="55" customWidth="1"/>
    <col min="6662" max="6662" width="6.42578125" style="55" customWidth="1"/>
    <col min="6663" max="6663" width="3.28515625" style="55" customWidth="1"/>
    <col min="6664" max="6664" width="6" style="55" customWidth="1"/>
    <col min="6665" max="6665" width="5.7109375" style="55" bestFit="1" customWidth="1"/>
    <col min="6666" max="6666" width="7" style="55" customWidth="1"/>
    <col min="6667" max="6667" width="5.42578125" style="55" customWidth="1"/>
    <col min="6668" max="6668" width="5" style="55" customWidth="1"/>
    <col min="6669" max="6669" width="6" style="55" bestFit="1" customWidth="1"/>
    <col min="6670" max="6670" width="6.140625" style="55" customWidth="1"/>
    <col min="6671" max="6671" width="16.5703125" style="55" customWidth="1"/>
    <col min="6672" max="6912" width="11.42578125" style="55"/>
    <col min="6913" max="6913" width="3.85546875" style="55" customWidth="1"/>
    <col min="6914" max="6914" width="49.7109375" style="55" customWidth="1"/>
    <col min="6915" max="6915" width="29.42578125" style="55" customWidth="1"/>
    <col min="6916" max="6916" width="6.28515625" style="55" customWidth="1"/>
    <col min="6917" max="6917" width="4.28515625" style="55" customWidth="1"/>
    <col min="6918" max="6918" width="6.42578125" style="55" customWidth="1"/>
    <col min="6919" max="6919" width="3.28515625" style="55" customWidth="1"/>
    <col min="6920" max="6920" width="6" style="55" customWidth="1"/>
    <col min="6921" max="6921" width="5.7109375" style="55" bestFit="1" customWidth="1"/>
    <col min="6922" max="6922" width="7" style="55" customWidth="1"/>
    <col min="6923" max="6923" width="5.42578125" style="55" customWidth="1"/>
    <col min="6924" max="6924" width="5" style="55" customWidth="1"/>
    <col min="6925" max="6925" width="6" style="55" bestFit="1" customWidth="1"/>
    <col min="6926" max="6926" width="6.140625" style="55" customWidth="1"/>
    <col min="6927" max="6927" width="16.5703125" style="55" customWidth="1"/>
    <col min="6928" max="7168" width="11.42578125" style="55"/>
    <col min="7169" max="7169" width="3.85546875" style="55" customWidth="1"/>
    <col min="7170" max="7170" width="49.7109375" style="55" customWidth="1"/>
    <col min="7171" max="7171" width="29.42578125" style="55" customWidth="1"/>
    <col min="7172" max="7172" width="6.28515625" style="55" customWidth="1"/>
    <col min="7173" max="7173" width="4.28515625" style="55" customWidth="1"/>
    <col min="7174" max="7174" width="6.42578125" style="55" customWidth="1"/>
    <col min="7175" max="7175" width="3.28515625" style="55" customWidth="1"/>
    <col min="7176" max="7176" width="6" style="55" customWidth="1"/>
    <col min="7177" max="7177" width="5.7109375" style="55" bestFit="1" customWidth="1"/>
    <col min="7178" max="7178" width="7" style="55" customWidth="1"/>
    <col min="7179" max="7179" width="5.42578125" style="55" customWidth="1"/>
    <col min="7180" max="7180" width="5" style="55" customWidth="1"/>
    <col min="7181" max="7181" width="6" style="55" bestFit="1" customWidth="1"/>
    <col min="7182" max="7182" width="6.140625" style="55" customWidth="1"/>
    <col min="7183" max="7183" width="16.5703125" style="55" customWidth="1"/>
    <col min="7184" max="7424" width="11.42578125" style="55"/>
    <col min="7425" max="7425" width="3.85546875" style="55" customWidth="1"/>
    <col min="7426" max="7426" width="49.7109375" style="55" customWidth="1"/>
    <col min="7427" max="7427" width="29.42578125" style="55" customWidth="1"/>
    <col min="7428" max="7428" width="6.28515625" style="55" customWidth="1"/>
    <col min="7429" max="7429" width="4.28515625" style="55" customWidth="1"/>
    <col min="7430" max="7430" width="6.42578125" style="55" customWidth="1"/>
    <col min="7431" max="7431" width="3.28515625" style="55" customWidth="1"/>
    <col min="7432" max="7432" width="6" style="55" customWidth="1"/>
    <col min="7433" max="7433" width="5.7109375" style="55" bestFit="1" customWidth="1"/>
    <col min="7434" max="7434" width="7" style="55" customWidth="1"/>
    <col min="7435" max="7435" width="5.42578125" style="55" customWidth="1"/>
    <col min="7436" max="7436" width="5" style="55" customWidth="1"/>
    <col min="7437" max="7437" width="6" style="55" bestFit="1" customWidth="1"/>
    <col min="7438" max="7438" width="6.140625" style="55" customWidth="1"/>
    <col min="7439" max="7439" width="16.5703125" style="55" customWidth="1"/>
    <col min="7440" max="7680" width="11.42578125" style="55"/>
    <col min="7681" max="7681" width="3.85546875" style="55" customWidth="1"/>
    <col min="7682" max="7682" width="49.7109375" style="55" customWidth="1"/>
    <col min="7683" max="7683" width="29.42578125" style="55" customWidth="1"/>
    <col min="7684" max="7684" width="6.28515625" style="55" customWidth="1"/>
    <col min="7685" max="7685" width="4.28515625" style="55" customWidth="1"/>
    <col min="7686" max="7686" width="6.42578125" style="55" customWidth="1"/>
    <col min="7687" max="7687" width="3.28515625" style="55" customWidth="1"/>
    <col min="7688" max="7688" width="6" style="55" customWidth="1"/>
    <col min="7689" max="7689" width="5.7109375" style="55" bestFit="1" customWidth="1"/>
    <col min="7690" max="7690" width="7" style="55" customWidth="1"/>
    <col min="7691" max="7691" width="5.42578125" style="55" customWidth="1"/>
    <col min="7692" max="7692" width="5" style="55" customWidth="1"/>
    <col min="7693" max="7693" width="6" style="55" bestFit="1" customWidth="1"/>
    <col min="7694" max="7694" width="6.140625" style="55" customWidth="1"/>
    <col min="7695" max="7695" width="16.5703125" style="55" customWidth="1"/>
    <col min="7696" max="7936" width="11.42578125" style="55"/>
    <col min="7937" max="7937" width="3.85546875" style="55" customWidth="1"/>
    <col min="7938" max="7938" width="49.7109375" style="55" customWidth="1"/>
    <col min="7939" max="7939" width="29.42578125" style="55" customWidth="1"/>
    <col min="7940" max="7940" width="6.28515625" style="55" customWidth="1"/>
    <col min="7941" max="7941" width="4.28515625" style="55" customWidth="1"/>
    <col min="7942" max="7942" width="6.42578125" style="55" customWidth="1"/>
    <col min="7943" max="7943" width="3.28515625" style="55" customWidth="1"/>
    <col min="7944" max="7944" width="6" style="55" customWidth="1"/>
    <col min="7945" max="7945" width="5.7109375" style="55" bestFit="1" customWidth="1"/>
    <col min="7946" max="7946" width="7" style="55" customWidth="1"/>
    <col min="7947" max="7947" width="5.42578125" style="55" customWidth="1"/>
    <col min="7948" max="7948" width="5" style="55" customWidth="1"/>
    <col min="7949" max="7949" width="6" style="55" bestFit="1" customWidth="1"/>
    <col min="7950" max="7950" width="6.140625" style="55" customWidth="1"/>
    <col min="7951" max="7951" width="16.5703125" style="55" customWidth="1"/>
    <col min="7952" max="8192" width="11.42578125" style="55"/>
    <col min="8193" max="8193" width="3.85546875" style="55" customWidth="1"/>
    <col min="8194" max="8194" width="49.7109375" style="55" customWidth="1"/>
    <col min="8195" max="8195" width="29.42578125" style="55" customWidth="1"/>
    <col min="8196" max="8196" width="6.28515625" style="55" customWidth="1"/>
    <col min="8197" max="8197" width="4.28515625" style="55" customWidth="1"/>
    <col min="8198" max="8198" width="6.42578125" style="55" customWidth="1"/>
    <col min="8199" max="8199" width="3.28515625" style="55" customWidth="1"/>
    <col min="8200" max="8200" width="6" style="55" customWidth="1"/>
    <col min="8201" max="8201" width="5.7109375" style="55" bestFit="1" customWidth="1"/>
    <col min="8202" max="8202" width="7" style="55" customWidth="1"/>
    <col min="8203" max="8203" width="5.42578125" style="55" customWidth="1"/>
    <col min="8204" max="8204" width="5" style="55" customWidth="1"/>
    <col min="8205" max="8205" width="6" style="55" bestFit="1" customWidth="1"/>
    <col min="8206" max="8206" width="6.140625" style="55" customWidth="1"/>
    <col min="8207" max="8207" width="16.5703125" style="55" customWidth="1"/>
    <col min="8208" max="8448" width="11.42578125" style="55"/>
    <col min="8449" max="8449" width="3.85546875" style="55" customWidth="1"/>
    <col min="8450" max="8450" width="49.7109375" style="55" customWidth="1"/>
    <col min="8451" max="8451" width="29.42578125" style="55" customWidth="1"/>
    <col min="8452" max="8452" width="6.28515625" style="55" customWidth="1"/>
    <col min="8453" max="8453" width="4.28515625" style="55" customWidth="1"/>
    <col min="8454" max="8454" width="6.42578125" style="55" customWidth="1"/>
    <col min="8455" max="8455" width="3.28515625" style="55" customWidth="1"/>
    <col min="8456" max="8456" width="6" style="55" customWidth="1"/>
    <col min="8457" max="8457" width="5.7109375" style="55" bestFit="1" customWidth="1"/>
    <col min="8458" max="8458" width="7" style="55" customWidth="1"/>
    <col min="8459" max="8459" width="5.42578125" style="55" customWidth="1"/>
    <col min="8460" max="8460" width="5" style="55" customWidth="1"/>
    <col min="8461" max="8461" width="6" style="55" bestFit="1" customWidth="1"/>
    <col min="8462" max="8462" width="6.140625" style="55" customWidth="1"/>
    <col min="8463" max="8463" width="16.5703125" style="55" customWidth="1"/>
    <col min="8464" max="8704" width="11.42578125" style="55"/>
    <col min="8705" max="8705" width="3.85546875" style="55" customWidth="1"/>
    <col min="8706" max="8706" width="49.7109375" style="55" customWidth="1"/>
    <col min="8707" max="8707" width="29.42578125" style="55" customWidth="1"/>
    <col min="8708" max="8708" width="6.28515625" style="55" customWidth="1"/>
    <col min="8709" max="8709" width="4.28515625" style="55" customWidth="1"/>
    <col min="8710" max="8710" width="6.42578125" style="55" customWidth="1"/>
    <col min="8711" max="8711" width="3.28515625" style="55" customWidth="1"/>
    <col min="8712" max="8712" width="6" style="55" customWidth="1"/>
    <col min="8713" max="8713" width="5.7109375" style="55" bestFit="1" customWidth="1"/>
    <col min="8714" max="8714" width="7" style="55" customWidth="1"/>
    <col min="8715" max="8715" width="5.42578125" style="55" customWidth="1"/>
    <col min="8716" max="8716" width="5" style="55" customWidth="1"/>
    <col min="8717" max="8717" width="6" style="55" bestFit="1" customWidth="1"/>
    <col min="8718" max="8718" width="6.140625" style="55" customWidth="1"/>
    <col min="8719" max="8719" width="16.5703125" style="55" customWidth="1"/>
    <col min="8720" max="8960" width="11.42578125" style="55"/>
    <col min="8961" max="8961" width="3.85546875" style="55" customWidth="1"/>
    <col min="8962" max="8962" width="49.7109375" style="55" customWidth="1"/>
    <col min="8963" max="8963" width="29.42578125" style="55" customWidth="1"/>
    <col min="8964" max="8964" width="6.28515625" style="55" customWidth="1"/>
    <col min="8965" max="8965" width="4.28515625" style="55" customWidth="1"/>
    <col min="8966" max="8966" width="6.42578125" style="55" customWidth="1"/>
    <col min="8967" max="8967" width="3.28515625" style="55" customWidth="1"/>
    <col min="8968" max="8968" width="6" style="55" customWidth="1"/>
    <col min="8969" max="8969" width="5.7109375" style="55" bestFit="1" customWidth="1"/>
    <col min="8970" max="8970" width="7" style="55" customWidth="1"/>
    <col min="8971" max="8971" width="5.42578125" style="55" customWidth="1"/>
    <col min="8972" max="8972" width="5" style="55" customWidth="1"/>
    <col min="8973" max="8973" width="6" style="55" bestFit="1" customWidth="1"/>
    <col min="8974" max="8974" width="6.140625" style="55" customWidth="1"/>
    <col min="8975" max="8975" width="16.5703125" style="55" customWidth="1"/>
    <col min="8976" max="9216" width="11.42578125" style="55"/>
    <col min="9217" max="9217" width="3.85546875" style="55" customWidth="1"/>
    <col min="9218" max="9218" width="49.7109375" style="55" customWidth="1"/>
    <col min="9219" max="9219" width="29.42578125" style="55" customWidth="1"/>
    <col min="9220" max="9220" width="6.28515625" style="55" customWidth="1"/>
    <col min="9221" max="9221" width="4.28515625" style="55" customWidth="1"/>
    <col min="9222" max="9222" width="6.42578125" style="55" customWidth="1"/>
    <col min="9223" max="9223" width="3.28515625" style="55" customWidth="1"/>
    <col min="9224" max="9224" width="6" style="55" customWidth="1"/>
    <col min="9225" max="9225" width="5.7109375" style="55" bestFit="1" customWidth="1"/>
    <col min="9226" max="9226" width="7" style="55" customWidth="1"/>
    <col min="9227" max="9227" width="5.42578125" style="55" customWidth="1"/>
    <col min="9228" max="9228" width="5" style="55" customWidth="1"/>
    <col min="9229" max="9229" width="6" style="55" bestFit="1" customWidth="1"/>
    <col min="9230" max="9230" width="6.140625" style="55" customWidth="1"/>
    <col min="9231" max="9231" width="16.5703125" style="55" customWidth="1"/>
    <col min="9232" max="9472" width="11.42578125" style="55"/>
    <col min="9473" max="9473" width="3.85546875" style="55" customWidth="1"/>
    <col min="9474" max="9474" width="49.7109375" style="55" customWidth="1"/>
    <col min="9475" max="9475" width="29.42578125" style="55" customWidth="1"/>
    <col min="9476" max="9476" width="6.28515625" style="55" customWidth="1"/>
    <col min="9477" max="9477" width="4.28515625" style="55" customWidth="1"/>
    <col min="9478" max="9478" width="6.42578125" style="55" customWidth="1"/>
    <col min="9479" max="9479" width="3.28515625" style="55" customWidth="1"/>
    <col min="9480" max="9480" width="6" style="55" customWidth="1"/>
    <col min="9481" max="9481" width="5.7109375" style="55" bestFit="1" customWidth="1"/>
    <col min="9482" max="9482" width="7" style="55" customWidth="1"/>
    <col min="9483" max="9483" width="5.42578125" style="55" customWidth="1"/>
    <col min="9484" max="9484" width="5" style="55" customWidth="1"/>
    <col min="9485" max="9485" width="6" style="55" bestFit="1" customWidth="1"/>
    <col min="9486" max="9486" width="6.140625" style="55" customWidth="1"/>
    <col min="9487" max="9487" width="16.5703125" style="55" customWidth="1"/>
    <col min="9488" max="9728" width="11.42578125" style="55"/>
    <col min="9729" max="9729" width="3.85546875" style="55" customWidth="1"/>
    <col min="9730" max="9730" width="49.7109375" style="55" customWidth="1"/>
    <col min="9731" max="9731" width="29.42578125" style="55" customWidth="1"/>
    <col min="9732" max="9732" width="6.28515625" style="55" customWidth="1"/>
    <col min="9733" max="9733" width="4.28515625" style="55" customWidth="1"/>
    <col min="9734" max="9734" width="6.42578125" style="55" customWidth="1"/>
    <col min="9735" max="9735" width="3.28515625" style="55" customWidth="1"/>
    <col min="9736" max="9736" width="6" style="55" customWidth="1"/>
    <col min="9737" max="9737" width="5.7109375" style="55" bestFit="1" customWidth="1"/>
    <col min="9738" max="9738" width="7" style="55" customWidth="1"/>
    <col min="9739" max="9739" width="5.42578125" style="55" customWidth="1"/>
    <col min="9740" max="9740" width="5" style="55" customWidth="1"/>
    <col min="9741" max="9741" width="6" style="55" bestFit="1" customWidth="1"/>
    <col min="9742" max="9742" width="6.140625" style="55" customWidth="1"/>
    <col min="9743" max="9743" width="16.5703125" style="55" customWidth="1"/>
    <col min="9744" max="9984" width="11.42578125" style="55"/>
    <col min="9985" max="9985" width="3.85546875" style="55" customWidth="1"/>
    <col min="9986" max="9986" width="49.7109375" style="55" customWidth="1"/>
    <col min="9987" max="9987" width="29.42578125" style="55" customWidth="1"/>
    <col min="9988" max="9988" width="6.28515625" style="55" customWidth="1"/>
    <col min="9989" max="9989" width="4.28515625" style="55" customWidth="1"/>
    <col min="9990" max="9990" width="6.42578125" style="55" customWidth="1"/>
    <col min="9991" max="9991" width="3.28515625" style="55" customWidth="1"/>
    <col min="9992" max="9992" width="6" style="55" customWidth="1"/>
    <col min="9993" max="9993" width="5.7109375" style="55" bestFit="1" customWidth="1"/>
    <col min="9994" max="9994" width="7" style="55" customWidth="1"/>
    <col min="9995" max="9995" width="5.42578125" style="55" customWidth="1"/>
    <col min="9996" max="9996" width="5" style="55" customWidth="1"/>
    <col min="9997" max="9997" width="6" style="55" bestFit="1" customWidth="1"/>
    <col min="9998" max="9998" width="6.140625" style="55" customWidth="1"/>
    <col min="9999" max="9999" width="16.5703125" style="55" customWidth="1"/>
    <col min="10000" max="10240" width="11.42578125" style="55"/>
    <col min="10241" max="10241" width="3.85546875" style="55" customWidth="1"/>
    <col min="10242" max="10242" width="49.7109375" style="55" customWidth="1"/>
    <col min="10243" max="10243" width="29.42578125" style="55" customWidth="1"/>
    <col min="10244" max="10244" width="6.28515625" style="55" customWidth="1"/>
    <col min="10245" max="10245" width="4.28515625" style="55" customWidth="1"/>
    <col min="10246" max="10246" width="6.42578125" style="55" customWidth="1"/>
    <col min="10247" max="10247" width="3.28515625" style="55" customWidth="1"/>
    <col min="10248" max="10248" width="6" style="55" customWidth="1"/>
    <col min="10249" max="10249" width="5.7109375" style="55" bestFit="1" customWidth="1"/>
    <col min="10250" max="10250" width="7" style="55" customWidth="1"/>
    <col min="10251" max="10251" width="5.42578125" style="55" customWidth="1"/>
    <col min="10252" max="10252" width="5" style="55" customWidth="1"/>
    <col min="10253" max="10253" width="6" style="55" bestFit="1" customWidth="1"/>
    <col min="10254" max="10254" width="6.140625" style="55" customWidth="1"/>
    <col min="10255" max="10255" width="16.5703125" style="55" customWidth="1"/>
    <col min="10256" max="10496" width="11.42578125" style="55"/>
    <col min="10497" max="10497" width="3.85546875" style="55" customWidth="1"/>
    <col min="10498" max="10498" width="49.7109375" style="55" customWidth="1"/>
    <col min="10499" max="10499" width="29.42578125" style="55" customWidth="1"/>
    <col min="10500" max="10500" width="6.28515625" style="55" customWidth="1"/>
    <col min="10501" max="10501" width="4.28515625" style="55" customWidth="1"/>
    <col min="10502" max="10502" width="6.42578125" style="55" customWidth="1"/>
    <col min="10503" max="10503" width="3.28515625" style="55" customWidth="1"/>
    <col min="10504" max="10504" width="6" style="55" customWidth="1"/>
    <col min="10505" max="10505" width="5.7109375" style="55" bestFit="1" customWidth="1"/>
    <col min="10506" max="10506" width="7" style="55" customWidth="1"/>
    <col min="10507" max="10507" width="5.42578125" style="55" customWidth="1"/>
    <col min="10508" max="10508" width="5" style="55" customWidth="1"/>
    <col min="10509" max="10509" width="6" style="55" bestFit="1" customWidth="1"/>
    <col min="10510" max="10510" width="6.140625" style="55" customWidth="1"/>
    <col min="10511" max="10511" width="16.5703125" style="55" customWidth="1"/>
    <col min="10512" max="10752" width="11.42578125" style="55"/>
    <col min="10753" max="10753" width="3.85546875" style="55" customWidth="1"/>
    <col min="10754" max="10754" width="49.7109375" style="55" customWidth="1"/>
    <col min="10755" max="10755" width="29.42578125" style="55" customWidth="1"/>
    <col min="10756" max="10756" width="6.28515625" style="55" customWidth="1"/>
    <col min="10757" max="10757" width="4.28515625" style="55" customWidth="1"/>
    <col min="10758" max="10758" width="6.42578125" style="55" customWidth="1"/>
    <col min="10759" max="10759" width="3.28515625" style="55" customWidth="1"/>
    <col min="10760" max="10760" width="6" style="55" customWidth="1"/>
    <col min="10761" max="10761" width="5.7109375" style="55" bestFit="1" customWidth="1"/>
    <col min="10762" max="10762" width="7" style="55" customWidth="1"/>
    <col min="10763" max="10763" width="5.42578125" style="55" customWidth="1"/>
    <col min="10764" max="10764" width="5" style="55" customWidth="1"/>
    <col min="10765" max="10765" width="6" style="55" bestFit="1" customWidth="1"/>
    <col min="10766" max="10766" width="6.140625" style="55" customWidth="1"/>
    <col min="10767" max="10767" width="16.5703125" style="55" customWidth="1"/>
    <col min="10768" max="11008" width="11.42578125" style="55"/>
    <col min="11009" max="11009" width="3.85546875" style="55" customWidth="1"/>
    <col min="11010" max="11010" width="49.7109375" style="55" customWidth="1"/>
    <col min="11011" max="11011" width="29.42578125" style="55" customWidth="1"/>
    <col min="11012" max="11012" width="6.28515625" style="55" customWidth="1"/>
    <col min="11013" max="11013" width="4.28515625" style="55" customWidth="1"/>
    <col min="11014" max="11014" width="6.42578125" style="55" customWidth="1"/>
    <col min="11015" max="11015" width="3.28515625" style="55" customWidth="1"/>
    <col min="11016" max="11016" width="6" style="55" customWidth="1"/>
    <col min="11017" max="11017" width="5.7109375" style="55" bestFit="1" customWidth="1"/>
    <col min="11018" max="11018" width="7" style="55" customWidth="1"/>
    <col min="11019" max="11019" width="5.42578125" style="55" customWidth="1"/>
    <col min="11020" max="11020" width="5" style="55" customWidth="1"/>
    <col min="11021" max="11021" width="6" style="55" bestFit="1" customWidth="1"/>
    <col min="11022" max="11022" width="6.140625" style="55" customWidth="1"/>
    <col min="11023" max="11023" width="16.5703125" style="55" customWidth="1"/>
    <col min="11024" max="11264" width="11.42578125" style="55"/>
    <col min="11265" max="11265" width="3.85546875" style="55" customWidth="1"/>
    <col min="11266" max="11266" width="49.7109375" style="55" customWidth="1"/>
    <col min="11267" max="11267" width="29.42578125" style="55" customWidth="1"/>
    <col min="11268" max="11268" width="6.28515625" style="55" customWidth="1"/>
    <col min="11269" max="11269" width="4.28515625" style="55" customWidth="1"/>
    <col min="11270" max="11270" width="6.42578125" style="55" customWidth="1"/>
    <col min="11271" max="11271" width="3.28515625" style="55" customWidth="1"/>
    <col min="11272" max="11272" width="6" style="55" customWidth="1"/>
    <col min="11273" max="11273" width="5.7109375" style="55" bestFit="1" customWidth="1"/>
    <col min="11274" max="11274" width="7" style="55" customWidth="1"/>
    <col min="11275" max="11275" width="5.42578125" style="55" customWidth="1"/>
    <col min="11276" max="11276" width="5" style="55" customWidth="1"/>
    <col min="11277" max="11277" width="6" style="55" bestFit="1" customWidth="1"/>
    <col min="11278" max="11278" width="6.140625" style="55" customWidth="1"/>
    <col min="11279" max="11279" width="16.5703125" style="55" customWidth="1"/>
    <col min="11280" max="11520" width="11.42578125" style="55"/>
    <col min="11521" max="11521" width="3.85546875" style="55" customWidth="1"/>
    <col min="11522" max="11522" width="49.7109375" style="55" customWidth="1"/>
    <col min="11523" max="11523" width="29.42578125" style="55" customWidth="1"/>
    <col min="11524" max="11524" width="6.28515625" style="55" customWidth="1"/>
    <col min="11525" max="11525" width="4.28515625" style="55" customWidth="1"/>
    <col min="11526" max="11526" width="6.42578125" style="55" customWidth="1"/>
    <col min="11527" max="11527" width="3.28515625" style="55" customWidth="1"/>
    <col min="11528" max="11528" width="6" style="55" customWidth="1"/>
    <col min="11529" max="11529" width="5.7109375" style="55" bestFit="1" customWidth="1"/>
    <col min="11530" max="11530" width="7" style="55" customWidth="1"/>
    <col min="11531" max="11531" width="5.42578125" style="55" customWidth="1"/>
    <col min="11532" max="11532" width="5" style="55" customWidth="1"/>
    <col min="11533" max="11533" width="6" style="55" bestFit="1" customWidth="1"/>
    <col min="11534" max="11534" width="6.140625" style="55" customWidth="1"/>
    <col min="11535" max="11535" width="16.5703125" style="55" customWidth="1"/>
    <col min="11536" max="11776" width="11.42578125" style="55"/>
    <col min="11777" max="11777" width="3.85546875" style="55" customWidth="1"/>
    <col min="11778" max="11778" width="49.7109375" style="55" customWidth="1"/>
    <col min="11779" max="11779" width="29.42578125" style="55" customWidth="1"/>
    <col min="11780" max="11780" width="6.28515625" style="55" customWidth="1"/>
    <col min="11781" max="11781" width="4.28515625" style="55" customWidth="1"/>
    <col min="11782" max="11782" width="6.42578125" style="55" customWidth="1"/>
    <col min="11783" max="11783" width="3.28515625" style="55" customWidth="1"/>
    <col min="11784" max="11784" width="6" style="55" customWidth="1"/>
    <col min="11785" max="11785" width="5.7109375" style="55" bestFit="1" customWidth="1"/>
    <col min="11786" max="11786" width="7" style="55" customWidth="1"/>
    <col min="11787" max="11787" width="5.42578125" style="55" customWidth="1"/>
    <col min="11788" max="11788" width="5" style="55" customWidth="1"/>
    <col min="11789" max="11789" width="6" style="55" bestFit="1" customWidth="1"/>
    <col min="11790" max="11790" width="6.140625" style="55" customWidth="1"/>
    <col min="11791" max="11791" width="16.5703125" style="55" customWidth="1"/>
    <col min="11792" max="12032" width="11.42578125" style="55"/>
    <col min="12033" max="12033" width="3.85546875" style="55" customWidth="1"/>
    <col min="12034" max="12034" width="49.7109375" style="55" customWidth="1"/>
    <col min="12035" max="12035" width="29.42578125" style="55" customWidth="1"/>
    <col min="12036" max="12036" width="6.28515625" style="55" customWidth="1"/>
    <col min="12037" max="12037" width="4.28515625" style="55" customWidth="1"/>
    <col min="12038" max="12038" width="6.42578125" style="55" customWidth="1"/>
    <col min="12039" max="12039" width="3.28515625" style="55" customWidth="1"/>
    <col min="12040" max="12040" width="6" style="55" customWidth="1"/>
    <col min="12041" max="12041" width="5.7109375" style="55" bestFit="1" customWidth="1"/>
    <col min="12042" max="12042" width="7" style="55" customWidth="1"/>
    <col min="12043" max="12043" width="5.42578125" style="55" customWidth="1"/>
    <col min="12044" max="12044" width="5" style="55" customWidth="1"/>
    <col min="12045" max="12045" width="6" style="55" bestFit="1" customWidth="1"/>
    <col min="12046" max="12046" width="6.140625" style="55" customWidth="1"/>
    <col min="12047" max="12047" width="16.5703125" style="55" customWidth="1"/>
    <col min="12048" max="12288" width="11.42578125" style="55"/>
    <col min="12289" max="12289" width="3.85546875" style="55" customWidth="1"/>
    <col min="12290" max="12290" width="49.7109375" style="55" customWidth="1"/>
    <col min="12291" max="12291" width="29.42578125" style="55" customWidth="1"/>
    <col min="12292" max="12292" width="6.28515625" style="55" customWidth="1"/>
    <col min="12293" max="12293" width="4.28515625" style="55" customWidth="1"/>
    <col min="12294" max="12294" width="6.42578125" style="55" customWidth="1"/>
    <col min="12295" max="12295" width="3.28515625" style="55" customWidth="1"/>
    <col min="12296" max="12296" width="6" style="55" customWidth="1"/>
    <col min="12297" max="12297" width="5.7109375" style="55" bestFit="1" customWidth="1"/>
    <col min="12298" max="12298" width="7" style="55" customWidth="1"/>
    <col min="12299" max="12299" width="5.42578125" style="55" customWidth="1"/>
    <col min="12300" max="12300" width="5" style="55" customWidth="1"/>
    <col min="12301" max="12301" width="6" style="55" bestFit="1" customWidth="1"/>
    <col min="12302" max="12302" width="6.140625" style="55" customWidth="1"/>
    <col min="12303" max="12303" width="16.5703125" style="55" customWidth="1"/>
    <col min="12304" max="12544" width="11.42578125" style="55"/>
    <col min="12545" max="12545" width="3.85546875" style="55" customWidth="1"/>
    <col min="12546" max="12546" width="49.7109375" style="55" customWidth="1"/>
    <col min="12547" max="12547" width="29.42578125" style="55" customWidth="1"/>
    <col min="12548" max="12548" width="6.28515625" style="55" customWidth="1"/>
    <col min="12549" max="12549" width="4.28515625" style="55" customWidth="1"/>
    <col min="12550" max="12550" width="6.42578125" style="55" customWidth="1"/>
    <col min="12551" max="12551" width="3.28515625" style="55" customWidth="1"/>
    <col min="12552" max="12552" width="6" style="55" customWidth="1"/>
    <col min="12553" max="12553" width="5.7109375" style="55" bestFit="1" customWidth="1"/>
    <col min="12554" max="12554" width="7" style="55" customWidth="1"/>
    <col min="12555" max="12555" width="5.42578125" style="55" customWidth="1"/>
    <col min="12556" max="12556" width="5" style="55" customWidth="1"/>
    <col min="12557" max="12557" width="6" style="55" bestFit="1" customWidth="1"/>
    <col min="12558" max="12558" width="6.140625" style="55" customWidth="1"/>
    <col min="12559" max="12559" width="16.5703125" style="55" customWidth="1"/>
    <col min="12560" max="12800" width="11.42578125" style="55"/>
    <col min="12801" max="12801" width="3.85546875" style="55" customWidth="1"/>
    <col min="12802" max="12802" width="49.7109375" style="55" customWidth="1"/>
    <col min="12803" max="12803" width="29.42578125" style="55" customWidth="1"/>
    <col min="12804" max="12804" width="6.28515625" style="55" customWidth="1"/>
    <col min="12805" max="12805" width="4.28515625" style="55" customWidth="1"/>
    <col min="12806" max="12806" width="6.42578125" style="55" customWidth="1"/>
    <col min="12807" max="12807" width="3.28515625" style="55" customWidth="1"/>
    <col min="12808" max="12808" width="6" style="55" customWidth="1"/>
    <col min="12809" max="12809" width="5.7109375" style="55" bestFit="1" customWidth="1"/>
    <col min="12810" max="12810" width="7" style="55" customWidth="1"/>
    <col min="12811" max="12811" width="5.42578125" style="55" customWidth="1"/>
    <col min="12812" max="12812" width="5" style="55" customWidth="1"/>
    <col min="12813" max="12813" width="6" style="55" bestFit="1" customWidth="1"/>
    <col min="12814" max="12814" width="6.140625" style="55" customWidth="1"/>
    <col min="12815" max="12815" width="16.5703125" style="55" customWidth="1"/>
    <col min="12816" max="13056" width="11.42578125" style="55"/>
    <col min="13057" max="13057" width="3.85546875" style="55" customWidth="1"/>
    <col min="13058" max="13058" width="49.7109375" style="55" customWidth="1"/>
    <col min="13059" max="13059" width="29.42578125" style="55" customWidth="1"/>
    <col min="13060" max="13060" width="6.28515625" style="55" customWidth="1"/>
    <col min="13061" max="13061" width="4.28515625" style="55" customWidth="1"/>
    <col min="13062" max="13062" width="6.42578125" style="55" customWidth="1"/>
    <col min="13063" max="13063" width="3.28515625" style="55" customWidth="1"/>
    <col min="13064" max="13064" width="6" style="55" customWidth="1"/>
    <col min="13065" max="13065" width="5.7109375" style="55" bestFit="1" customWidth="1"/>
    <col min="13066" max="13066" width="7" style="55" customWidth="1"/>
    <col min="13067" max="13067" width="5.42578125" style="55" customWidth="1"/>
    <col min="13068" max="13068" width="5" style="55" customWidth="1"/>
    <col min="13069" max="13069" width="6" style="55" bestFit="1" customWidth="1"/>
    <col min="13070" max="13070" width="6.140625" style="55" customWidth="1"/>
    <col min="13071" max="13071" width="16.5703125" style="55" customWidth="1"/>
    <col min="13072" max="13312" width="11.42578125" style="55"/>
    <col min="13313" max="13313" width="3.85546875" style="55" customWidth="1"/>
    <col min="13314" max="13314" width="49.7109375" style="55" customWidth="1"/>
    <col min="13315" max="13315" width="29.42578125" style="55" customWidth="1"/>
    <col min="13316" max="13316" width="6.28515625" style="55" customWidth="1"/>
    <col min="13317" max="13317" width="4.28515625" style="55" customWidth="1"/>
    <col min="13318" max="13318" width="6.42578125" style="55" customWidth="1"/>
    <col min="13319" max="13319" width="3.28515625" style="55" customWidth="1"/>
    <col min="13320" max="13320" width="6" style="55" customWidth="1"/>
    <col min="13321" max="13321" width="5.7109375" style="55" bestFit="1" customWidth="1"/>
    <col min="13322" max="13322" width="7" style="55" customWidth="1"/>
    <col min="13323" max="13323" width="5.42578125" style="55" customWidth="1"/>
    <col min="13324" max="13324" width="5" style="55" customWidth="1"/>
    <col min="13325" max="13325" width="6" style="55" bestFit="1" customWidth="1"/>
    <col min="13326" max="13326" width="6.140625" style="55" customWidth="1"/>
    <col min="13327" max="13327" width="16.5703125" style="55" customWidth="1"/>
    <col min="13328" max="13568" width="11.42578125" style="55"/>
    <col min="13569" max="13569" width="3.85546875" style="55" customWidth="1"/>
    <col min="13570" max="13570" width="49.7109375" style="55" customWidth="1"/>
    <col min="13571" max="13571" width="29.42578125" style="55" customWidth="1"/>
    <col min="13572" max="13572" width="6.28515625" style="55" customWidth="1"/>
    <col min="13573" max="13573" width="4.28515625" style="55" customWidth="1"/>
    <col min="13574" max="13574" width="6.42578125" style="55" customWidth="1"/>
    <col min="13575" max="13575" width="3.28515625" style="55" customWidth="1"/>
    <col min="13576" max="13576" width="6" style="55" customWidth="1"/>
    <col min="13577" max="13577" width="5.7109375" style="55" bestFit="1" customWidth="1"/>
    <col min="13578" max="13578" width="7" style="55" customWidth="1"/>
    <col min="13579" max="13579" width="5.42578125" style="55" customWidth="1"/>
    <col min="13580" max="13580" width="5" style="55" customWidth="1"/>
    <col min="13581" max="13581" width="6" style="55" bestFit="1" customWidth="1"/>
    <col min="13582" max="13582" width="6.140625" style="55" customWidth="1"/>
    <col min="13583" max="13583" width="16.5703125" style="55" customWidth="1"/>
    <col min="13584" max="13824" width="11.42578125" style="55"/>
    <col min="13825" max="13825" width="3.85546875" style="55" customWidth="1"/>
    <col min="13826" max="13826" width="49.7109375" style="55" customWidth="1"/>
    <col min="13827" max="13827" width="29.42578125" style="55" customWidth="1"/>
    <col min="13828" max="13828" width="6.28515625" style="55" customWidth="1"/>
    <col min="13829" max="13829" width="4.28515625" style="55" customWidth="1"/>
    <col min="13830" max="13830" width="6.42578125" style="55" customWidth="1"/>
    <col min="13831" max="13831" width="3.28515625" style="55" customWidth="1"/>
    <col min="13832" max="13832" width="6" style="55" customWidth="1"/>
    <col min="13833" max="13833" width="5.7109375" style="55" bestFit="1" customWidth="1"/>
    <col min="13834" max="13834" width="7" style="55" customWidth="1"/>
    <col min="13835" max="13835" width="5.42578125" style="55" customWidth="1"/>
    <col min="13836" max="13836" width="5" style="55" customWidth="1"/>
    <col min="13837" max="13837" width="6" style="55" bestFit="1" customWidth="1"/>
    <col min="13838" max="13838" width="6.140625" style="55" customWidth="1"/>
    <col min="13839" max="13839" width="16.5703125" style="55" customWidth="1"/>
    <col min="13840" max="14080" width="11.42578125" style="55"/>
    <col min="14081" max="14081" width="3.85546875" style="55" customWidth="1"/>
    <col min="14082" max="14082" width="49.7109375" style="55" customWidth="1"/>
    <col min="14083" max="14083" width="29.42578125" style="55" customWidth="1"/>
    <col min="14084" max="14084" width="6.28515625" style="55" customWidth="1"/>
    <col min="14085" max="14085" width="4.28515625" style="55" customWidth="1"/>
    <col min="14086" max="14086" width="6.42578125" style="55" customWidth="1"/>
    <col min="14087" max="14087" width="3.28515625" style="55" customWidth="1"/>
    <col min="14088" max="14088" width="6" style="55" customWidth="1"/>
    <col min="14089" max="14089" width="5.7109375" style="55" bestFit="1" customWidth="1"/>
    <col min="14090" max="14090" width="7" style="55" customWidth="1"/>
    <col min="14091" max="14091" width="5.42578125" style="55" customWidth="1"/>
    <col min="14092" max="14092" width="5" style="55" customWidth="1"/>
    <col min="14093" max="14093" width="6" style="55" bestFit="1" customWidth="1"/>
    <col min="14094" max="14094" width="6.140625" style="55" customWidth="1"/>
    <col min="14095" max="14095" width="16.5703125" style="55" customWidth="1"/>
    <col min="14096" max="14336" width="11.42578125" style="55"/>
    <col min="14337" max="14337" width="3.85546875" style="55" customWidth="1"/>
    <col min="14338" max="14338" width="49.7109375" style="55" customWidth="1"/>
    <col min="14339" max="14339" width="29.42578125" style="55" customWidth="1"/>
    <col min="14340" max="14340" width="6.28515625" style="55" customWidth="1"/>
    <col min="14341" max="14341" width="4.28515625" style="55" customWidth="1"/>
    <col min="14342" max="14342" width="6.42578125" style="55" customWidth="1"/>
    <col min="14343" max="14343" width="3.28515625" style="55" customWidth="1"/>
    <col min="14344" max="14344" width="6" style="55" customWidth="1"/>
    <col min="14345" max="14345" width="5.7109375" style="55" bestFit="1" customWidth="1"/>
    <col min="14346" max="14346" width="7" style="55" customWidth="1"/>
    <col min="14347" max="14347" width="5.42578125" style="55" customWidth="1"/>
    <col min="14348" max="14348" width="5" style="55" customWidth="1"/>
    <col min="14349" max="14349" width="6" style="55" bestFit="1" customWidth="1"/>
    <col min="14350" max="14350" width="6.140625" style="55" customWidth="1"/>
    <col min="14351" max="14351" width="16.5703125" style="55" customWidth="1"/>
    <col min="14352" max="14592" width="11.42578125" style="55"/>
    <col min="14593" max="14593" width="3.85546875" style="55" customWidth="1"/>
    <col min="14594" max="14594" width="49.7109375" style="55" customWidth="1"/>
    <col min="14595" max="14595" width="29.42578125" style="55" customWidth="1"/>
    <col min="14596" max="14596" width="6.28515625" style="55" customWidth="1"/>
    <col min="14597" max="14597" width="4.28515625" style="55" customWidth="1"/>
    <col min="14598" max="14598" width="6.42578125" style="55" customWidth="1"/>
    <col min="14599" max="14599" width="3.28515625" style="55" customWidth="1"/>
    <col min="14600" max="14600" width="6" style="55" customWidth="1"/>
    <col min="14601" max="14601" width="5.7109375" style="55" bestFit="1" customWidth="1"/>
    <col min="14602" max="14602" width="7" style="55" customWidth="1"/>
    <col min="14603" max="14603" width="5.42578125" style="55" customWidth="1"/>
    <col min="14604" max="14604" width="5" style="55" customWidth="1"/>
    <col min="14605" max="14605" width="6" style="55" bestFit="1" customWidth="1"/>
    <col min="14606" max="14606" width="6.140625" style="55" customWidth="1"/>
    <col min="14607" max="14607" width="16.5703125" style="55" customWidth="1"/>
    <col min="14608" max="14848" width="11.42578125" style="55"/>
    <col min="14849" max="14849" width="3.85546875" style="55" customWidth="1"/>
    <col min="14850" max="14850" width="49.7109375" style="55" customWidth="1"/>
    <col min="14851" max="14851" width="29.42578125" style="55" customWidth="1"/>
    <col min="14852" max="14852" width="6.28515625" style="55" customWidth="1"/>
    <col min="14853" max="14853" width="4.28515625" style="55" customWidth="1"/>
    <col min="14854" max="14854" width="6.42578125" style="55" customWidth="1"/>
    <col min="14855" max="14855" width="3.28515625" style="55" customWidth="1"/>
    <col min="14856" max="14856" width="6" style="55" customWidth="1"/>
    <col min="14857" max="14857" width="5.7109375" style="55" bestFit="1" customWidth="1"/>
    <col min="14858" max="14858" width="7" style="55" customWidth="1"/>
    <col min="14859" max="14859" width="5.42578125" style="55" customWidth="1"/>
    <col min="14860" max="14860" width="5" style="55" customWidth="1"/>
    <col min="14861" max="14861" width="6" style="55" bestFit="1" customWidth="1"/>
    <col min="14862" max="14862" width="6.140625" style="55" customWidth="1"/>
    <col min="14863" max="14863" width="16.5703125" style="55" customWidth="1"/>
    <col min="14864" max="15104" width="11.42578125" style="55"/>
    <col min="15105" max="15105" width="3.85546875" style="55" customWidth="1"/>
    <col min="15106" max="15106" width="49.7109375" style="55" customWidth="1"/>
    <col min="15107" max="15107" width="29.42578125" style="55" customWidth="1"/>
    <col min="15108" max="15108" width="6.28515625" style="55" customWidth="1"/>
    <col min="15109" max="15109" width="4.28515625" style="55" customWidth="1"/>
    <col min="15110" max="15110" width="6.42578125" style="55" customWidth="1"/>
    <col min="15111" max="15111" width="3.28515625" style="55" customWidth="1"/>
    <col min="15112" max="15112" width="6" style="55" customWidth="1"/>
    <col min="15113" max="15113" width="5.7109375" style="55" bestFit="1" customWidth="1"/>
    <col min="15114" max="15114" width="7" style="55" customWidth="1"/>
    <col min="15115" max="15115" width="5.42578125" style="55" customWidth="1"/>
    <col min="15116" max="15116" width="5" style="55" customWidth="1"/>
    <col min="15117" max="15117" width="6" style="55" bestFit="1" customWidth="1"/>
    <col min="15118" max="15118" width="6.140625" style="55" customWidth="1"/>
    <col min="15119" max="15119" width="16.5703125" style="55" customWidth="1"/>
    <col min="15120" max="15360" width="11.42578125" style="55"/>
    <col min="15361" max="15361" width="3.85546875" style="55" customWidth="1"/>
    <col min="15362" max="15362" width="49.7109375" style="55" customWidth="1"/>
    <col min="15363" max="15363" width="29.42578125" style="55" customWidth="1"/>
    <col min="15364" max="15364" width="6.28515625" style="55" customWidth="1"/>
    <col min="15365" max="15365" width="4.28515625" style="55" customWidth="1"/>
    <col min="15366" max="15366" width="6.42578125" style="55" customWidth="1"/>
    <col min="15367" max="15367" width="3.28515625" style="55" customWidth="1"/>
    <col min="15368" max="15368" width="6" style="55" customWidth="1"/>
    <col min="15369" max="15369" width="5.7109375" style="55" bestFit="1" customWidth="1"/>
    <col min="15370" max="15370" width="7" style="55" customWidth="1"/>
    <col min="15371" max="15371" width="5.42578125" style="55" customWidth="1"/>
    <col min="15372" max="15372" width="5" style="55" customWidth="1"/>
    <col min="15373" max="15373" width="6" style="55" bestFit="1" customWidth="1"/>
    <col min="15374" max="15374" width="6.140625" style="55" customWidth="1"/>
    <col min="15375" max="15375" width="16.5703125" style="55" customWidth="1"/>
    <col min="15376" max="15616" width="11.42578125" style="55"/>
    <col min="15617" max="15617" width="3.85546875" style="55" customWidth="1"/>
    <col min="15618" max="15618" width="49.7109375" style="55" customWidth="1"/>
    <col min="15619" max="15619" width="29.42578125" style="55" customWidth="1"/>
    <col min="15620" max="15620" width="6.28515625" style="55" customWidth="1"/>
    <col min="15621" max="15621" width="4.28515625" style="55" customWidth="1"/>
    <col min="15622" max="15622" width="6.42578125" style="55" customWidth="1"/>
    <col min="15623" max="15623" width="3.28515625" style="55" customWidth="1"/>
    <col min="15624" max="15624" width="6" style="55" customWidth="1"/>
    <col min="15625" max="15625" width="5.7109375" style="55" bestFit="1" customWidth="1"/>
    <col min="15626" max="15626" width="7" style="55" customWidth="1"/>
    <col min="15627" max="15627" width="5.42578125" style="55" customWidth="1"/>
    <col min="15628" max="15628" width="5" style="55" customWidth="1"/>
    <col min="15629" max="15629" width="6" style="55" bestFit="1" customWidth="1"/>
    <col min="15630" max="15630" width="6.140625" style="55" customWidth="1"/>
    <col min="15631" max="15631" width="16.5703125" style="55" customWidth="1"/>
    <col min="15632" max="15872" width="11.42578125" style="55"/>
    <col min="15873" max="15873" width="3.85546875" style="55" customWidth="1"/>
    <col min="15874" max="15874" width="49.7109375" style="55" customWidth="1"/>
    <col min="15875" max="15875" width="29.42578125" style="55" customWidth="1"/>
    <col min="15876" max="15876" width="6.28515625" style="55" customWidth="1"/>
    <col min="15877" max="15877" width="4.28515625" style="55" customWidth="1"/>
    <col min="15878" max="15878" width="6.42578125" style="55" customWidth="1"/>
    <col min="15879" max="15879" width="3.28515625" style="55" customWidth="1"/>
    <col min="15880" max="15880" width="6" style="55" customWidth="1"/>
    <col min="15881" max="15881" width="5.7109375" style="55" bestFit="1" customWidth="1"/>
    <col min="15882" max="15882" width="7" style="55" customWidth="1"/>
    <col min="15883" max="15883" width="5.42578125" style="55" customWidth="1"/>
    <col min="15884" max="15884" width="5" style="55" customWidth="1"/>
    <col min="15885" max="15885" width="6" style="55" bestFit="1" customWidth="1"/>
    <col min="15886" max="15886" width="6.140625" style="55" customWidth="1"/>
    <col min="15887" max="15887" width="16.5703125" style="55" customWidth="1"/>
    <col min="15888" max="16128" width="11.42578125" style="55"/>
    <col min="16129" max="16129" width="3.85546875" style="55" customWidth="1"/>
    <col min="16130" max="16130" width="49.7109375" style="55" customWidth="1"/>
    <col min="16131" max="16131" width="29.42578125" style="55" customWidth="1"/>
    <col min="16132" max="16132" width="6.28515625" style="55" customWidth="1"/>
    <col min="16133" max="16133" width="4.28515625" style="55" customWidth="1"/>
    <col min="16134" max="16134" width="6.42578125" style="55" customWidth="1"/>
    <col min="16135" max="16135" width="3.28515625" style="55" customWidth="1"/>
    <col min="16136" max="16136" width="6" style="55" customWidth="1"/>
    <col min="16137" max="16137" width="5.7109375" style="55" bestFit="1" customWidth="1"/>
    <col min="16138" max="16138" width="7" style="55" customWidth="1"/>
    <col min="16139" max="16139" width="5.42578125" style="55" customWidth="1"/>
    <col min="16140" max="16140" width="5" style="55" customWidth="1"/>
    <col min="16141" max="16141" width="6" style="55" bestFit="1" customWidth="1"/>
    <col min="16142" max="16142" width="6.140625" style="55" customWidth="1"/>
    <col min="16143" max="16143" width="16.5703125" style="55" customWidth="1"/>
    <col min="16144" max="16384" width="11.42578125" style="55"/>
  </cols>
  <sheetData>
    <row r="1" spans="1:25" ht="15" customHeight="1">
      <c r="B1" s="5845" t="str">
        <f>'Recap Sheet'!A1</f>
        <v>South Carolina School Food Service Purchasing Alliance,Inc</v>
      </c>
      <c r="C1" s="5845"/>
      <c r="D1" s="5845"/>
      <c r="E1" s="5845"/>
      <c r="F1" s="5845"/>
      <c r="G1" s="5845"/>
      <c r="H1" s="5845"/>
      <c r="I1" s="5845"/>
      <c r="J1" s="5845"/>
      <c r="K1" s="5845"/>
      <c r="L1" s="5845"/>
      <c r="M1" s="5845"/>
    </row>
    <row r="2" spans="1:25"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5"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row>
    <row r="4" spans="1:25" s="6" customFormat="1" ht="18.75" customHeight="1" thickBot="1">
      <c r="A4" s="2223">
        <v>34001</v>
      </c>
      <c r="B4" s="1890" t="str">
        <f>'Recap Sheet'!B3</f>
        <v>Lexington Richland School District Five</v>
      </c>
      <c r="C4" s="1159" t="s">
        <v>19</v>
      </c>
      <c r="D4" s="177"/>
      <c r="E4" s="993"/>
      <c r="F4" s="5873">
        <f>'Recap Sheet'!B4</f>
        <v>0</v>
      </c>
      <c r="G4" s="5868"/>
      <c r="H4" s="5868"/>
      <c r="I4" s="5868"/>
      <c r="J4" s="5868"/>
      <c r="K4" s="5868"/>
      <c r="L4" s="5868"/>
      <c r="M4" s="5868"/>
      <c r="N4" s="5869"/>
      <c r="O4" s="3775"/>
      <c r="P4" s="3775"/>
      <c r="Q4" s="3775"/>
      <c r="R4" s="3776"/>
      <c r="S4" s="995"/>
      <c r="T4" s="996"/>
      <c r="U4" s="996"/>
      <c r="V4" s="996"/>
      <c r="W4" s="996"/>
      <c r="X4" s="997"/>
      <c r="Y4" s="997"/>
    </row>
    <row r="5" spans="1:25" s="6" customFormat="1" ht="15" customHeight="1" thickBot="1">
      <c r="A5" s="2223">
        <v>36000</v>
      </c>
      <c r="B5" s="998" t="s">
        <v>20</v>
      </c>
      <c r="C5" s="897" t="s">
        <v>2791</v>
      </c>
      <c r="D5" s="2256"/>
      <c r="E5" s="999"/>
      <c r="F5" s="1161"/>
      <c r="G5" s="5870" t="s">
        <v>0</v>
      </c>
      <c r="H5" s="5870"/>
      <c r="I5" s="5870"/>
      <c r="J5" s="5870"/>
      <c r="K5" s="5870"/>
      <c r="L5" s="1162">
        <f>'Recap Sheet'!B5</f>
        <v>0</v>
      </c>
      <c r="M5" s="1002"/>
      <c r="N5" s="1288"/>
      <c r="O5" s="2370" t="s">
        <v>2742</v>
      </c>
      <c r="P5" s="5856" t="s">
        <v>2750</v>
      </c>
      <c r="Q5" s="5862" t="s">
        <v>2751</v>
      </c>
      <c r="R5" s="899" t="s">
        <v>1148</v>
      </c>
      <c r="S5" s="146" t="s">
        <v>122</v>
      </c>
      <c r="T5" s="60" t="s">
        <v>121</v>
      </c>
      <c r="U5" s="60" t="s">
        <v>1314</v>
      </c>
      <c r="V5" s="2504" t="s">
        <v>2777</v>
      </c>
      <c r="W5" s="201"/>
      <c r="X5" s="60" t="s">
        <v>123</v>
      </c>
      <c r="Y5" s="3998" t="s">
        <v>3075</v>
      </c>
    </row>
    <row r="6" spans="1:25"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O6" s="2371" t="s">
        <v>2743</v>
      </c>
      <c r="P6" s="5857"/>
      <c r="Q6" s="5863"/>
      <c r="R6" s="105" t="s">
        <v>1149</v>
      </c>
      <c r="S6" s="146" t="s">
        <v>124</v>
      </c>
      <c r="T6" s="60" t="s">
        <v>1151</v>
      </c>
      <c r="U6" s="60" t="s">
        <v>3032</v>
      </c>
      <c r="V6" s="60" t="s">
        <v>2776</v>
      </c>
      <c r="W6" s="60" t="s">
        <v>123</v>
      </c>
      <c r="X6" s="60" t="s">
        <v>125</v>
      </c>
      <c r="Y6" s="111" t="s">
        <v>3076</v>
      </c>
    </row>
    <row r="7" spans="1:25"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2372" t="s">
        <v>31</v>
      </c>
      <c r="P7" s="5858"/>
      <c r="Q7" s="5864"/>
      <c r="R7" s="120" t="s">
        <v>1150</v>
      </c>
      <c r="S7" s="143" t="s">
        <v>126</v>
      </c>
      <c r="T7" s="98" t="s">
        <v>1152</v>
      </c>
      <c r="U7" s="98" t="s">
        <v>3033</v>
      </c>
      <c r="V7" s="98" t="s">
        <v>2775</v>
      </c>
      <c r="W7" s="163" t="s">
        <v>36</v>
      </c>
      <c r="X7" s="162" t="s">
        <v>38</v>
      </c>
      <c r="Y7" s="3999" t="s">
        <v>2745</v>
      </c>
    </row>
    <row r="8" spans="1:25" ht="15" customHeight="1" thickBot="1">
      <c r="A8" s="903"/>
      <c r="B8" s="903" t="s">
        <v>680</v>
      </c>
      <c r="C8" s="904"/>
      <c r="D8" s="10"/>
      <c r="E8" s="904"/>
      <c r="F8" s="904"/>
      <c r="G8" s="1163"/>
      <c r="H8" s="903"/>
      <c r="I8" s="904"/>
      <c r="J8" s="903"/>
      <c r="K8" s="1322"/>
      <c r="L8" s="1322"/>
      <c r="M8" s="912"/>
      <c r="N8" s="1323"/>
      <c r="O8" s="2541" t="s">
        <v>266</v>
      </c>
      <c r="P8" s="2541"/>
      <c r="Q8" s="2542">
        <v>100332</v>
      </c>
      <c r="R8" s="2541" t="s">
        <v>2768</v>
      </c>
      <c r="S8" s="904"/>
      <c r="T8" s="4747">
        <f>'Pantry Vegetables 24001-26000'!T9</f>
        <v>0.94789999999999996</v>
      </c>
      <c r="U8" s="2608"/>
      <c r="V8" s="761"/>
      <c r="W8" s="761"/>
      <c r="X8" s="2876"/>
      <c r="Y8" s="1006"/>
    </row>
    <row r="9" spans="1:25" ht="15" customHeight="1" thickBot="1">
      <c r="A9" s="903"/>
      <c r="B9" s="903"/>
      <c r="C9" s="904"/>
      <c r="D9" s="3082"/>
      <c r="E9" s="904"/>
      <c r="F9" s="904"/>
      <c r="G9" s="1163"/>
      <c r="H9" s="903"/>
      <c r="I9" s="904"/>
      <c r="J9" s="903"/>
      <c r="K9" s="1322"/>
      <c r="L9" s="1322"/>
      <c r="M9" s="912"/>
      <c r="N9" s="1323"/>
      <c r="O9" s="4566"/>
      <c r="P9" s="2541"/>
      <c r="Q9" s="2542"/>
      <c r="R9" s="2541"/>
      <c r="S9" s="904"/>
      <c r="T9" s="2608"/>
      <c r="U9" s="2608"/>
      <c r="V9" s="761"/>
      <c r="W9" s="761"/>
      <c r="X9" s="2608"/>
      <c r="Y9" s="761"/>
    </row>
    <row r="10" spans="1:25" ht="15" customHeight="1">
      <c r="A10" s="4097">
        <v>34001</v>
      </c>
      <c r="B10" s="4095" t="s">
        <v>4152</v>
      </c>
      <c r="C10" s="3938" t="s">
        <v>4503</v>
      </c>
      <c r="D10" s="5644" t="s">
        <v>3621</v>
      </c>
      <c r="E10" s="4487"/>
      <c r="F10" s="3938" t="s">
        <v>1166</v>
      </c>
      <c r="G10" s="3939">
        <v>100</v>
      </c>
      <c r="H10" s="4488">
        <v>100</v>
      </c>
      <c r="I10" s="1443">
        <f>ROUND($H$10*$G$10/G10,2)</f>
        <v>100</v>
      </c>
      <c r="J10" s="3770" t="s">
        <v>39</v>
      </c>
      <c r="K10" s="4071">
        <v>15.01</v>
      </c>
      <c r="L10" s="2803">
        <f>IF(OR(ISBLANK(K10),K10=0,H10=0,ISBLANK(H10)),,ROUND(K10+$L$5,2))</f>
        <v>15.01</v>
      </c>
      <c r="M10" s="4009">
        <f>ROUND(I10*L10,2)</f>
        <v>1501</v>
      </c>
      <c r="N10" s="3778">
        <f>ROUND(L10/G10,4)</f>
        <v>0.15010000000000001</v>
      </c>
    </row>
    <row r="11" spans="1:25" ht="15" customHeight="1" thickBot="1">
      <c r="A11" s="1490"/>
      <c r="B11" s="1355"/>
      <c r="C11" s="278" t="s">
        <v>2957</v>
      </c>
      <c r="D11" s="5650" t="s">
        <v>4162</v>
      </c>
      <c r="E11" s="4923"/>
      <c r="F11" s="1105" t="s">
        <v>4163</v>
      </c>
      <c r="G11" s="1106">
        <v>100</v>
      </c>
      <c r="H11" s="2086"/>
      <c r="I11" s="4926">
        <f>ROUND($H$10*$G$11/G10,2)</f>
        <v>100</v>
      </c>
      <c r="J11" s="4927" t="s">
        <v>39</v>
      </c>
      <c r="K11" s="1380"/>
      <c r="L11" s="1055">
        <f>IF(OR(ISBLANK(K11),K11=0,H10=0,ISBLANK(H10)),,ROUND(K11+$L$5,2))</f>
        <v>0</v>
      </c>
      <c r="M11" s="554">
        <f t="shared" ref="M11" si="0">ROUND(I11*L11,2)</f>
        <v>0</v>
      </c>
      <c r="N11" s="3802">
        <f t="shared" ref="N11" si="1">ROUND(L11/G11,4)</f>
        <v>0</v>
      </c>
    </row>
    <row r="12" spans="1:25" ht="15" customHeight="1" thickBot="1">
      <c r="A12" s="4097">
        <v>34002</v>
      </c>
      <c r="B12" s="478" t="s">
        <v>4151</v>
      </c>
      <c r="C12" s="1488" t="s">
        <v>3588</v>
      </c>
      <c r="D12" s="5644" t="s">
        <v>3586</v>
      </c>
      <c r="E12" s="4915"/>
      <c r="F12" s="4916" t="s">
        <v>687</v>
      </c>
      <c r="G12" s="4917">
        <v>100</v>
      </c>
      <c r="H12" s="4918">
        <v>20</v>
      </c>
      <c r="I12" s="4919">
        <f>ROUND($H$12*$G$12/G12,2)</f>
        <v>20</v>
      </c>
      <c r="J12" s="4920" t="s">
        <v>39</v>
      </c>
      <c r="K12" s="958"/>
      <c r="L12" s="2060">
        <f>IF(OR(ISBLANK(K12),K12=0,H12=0,ISBLANK(H12)),,ROUND(K12+$L$5,2))</f>
        <v>0</v>
      </c>
      <c r="M12" s="641">
        <f t="shared" ref="M12:M18" si="2">ROUND(I12*L12,2)</f>
        <v>0</v>
      </c>
      <c r="N12" s="3805">
        <f t="shared" ref="N12:N19" si="3">ROUND(L12/G12,4)</f>
        <v>0</v>
      </c>
    </row>
    <row r="13" spans="1:25" ht="15" customHeight="1" thickBot="1">
      <c r="A13" s="4921"/>
      <c r="B13" s="4922" t="s">
        <v>1167</v>
      </c>
      <c r="C13" s="1692" t="s">
        <v>3587</v>
      </c>
      <c r="D13" s="5644">
        <v>10021000011510</v>
      </c>
      <c r="E13" s="4923"/>
      <c r="F13" s="4691" t="s">
        <v>681</v>
      </c>
      <c r="G13" s="4924">
        <v>60</v>
      </c>
      <c r="H13" s="4925"/>
      <c r="I13" s="4926">
        <f>ROUND($H$12*$G$12/G13,2)</f>
        <v>33.33</v>
      </c>
      <c r="J13" s="4927" t="s">
        <v>39</v>
      </c>
      <c r="K13" s="1380">
        <v>13.18</v>
      </c>
      <c r="L13" s="1055">
        <f>IF(OR(ISBLANK(K13),K13=0,H12=0,ISBLANK(H12)),,ROUND(K13+$L$5,2))</f>
        <v>13.18</v>
      </c>
      <c r="M13" s="554">
        <f t="shared" si="2"/>
        <v>439.29</v>
      </c>
      <c r="N13" s="3802">
        <f t="shared" si="3"/>
        <v>0.21970000000000001</v>
      </c>
    </row>
    <row r="14" spans="1:25" ht="15" customHeight="1" thickBot="1">
      <c r="A14" s="2213">
        <v>34003</v>
      </c>
      <c r="B14" s="478" t="s">
        <v>1508</v>
      </c>
      <c r="C14" s="1488" t="s">
        <v>2956</v>
      </c>
      <c r="D14" s="5644">
        <v>81975</v>
      </c>
      <c r="E14" s="1902"/>
      <c r="F14" s="420" t="s">
        <v>682</v>
      </c>
      <c r="G14" s="1365">
        <v>60</v>
      </c>
      <c r="H14" s="1010">
        <v>20</v>
      </c>
      <c r="I14" s="397">
        <f>ROUND(H14*G14/G14,2)</f>
        <v>20</v>
      </c>
      <c r="J14" s="401" t="s">
        <v>39</v>
      </c>
      <c r="K14" s="958"/>
      <c r="L14" s="1037">
        <f>IF(OR(ISBLANK(K14),K14=0,H14=0,ISBLANK(H14)),,ROUND(K14+$L$5,2))</f>
        <v>0</v>
      </c>
      <c r="M14" s="538">
        <f t="shared" si="2"/>
        <v>0</v>
      </c>
      <c r="N14" s="3778">
        <f t="shared" si="3"/>
        <v>0</v>
      </c>
    </row>
    <row r="15" spans="1:25" ht="15" customHeight="1">
      <c r="A15" s="1197"/>
      <c r="B15" s="217" t="s">
        <v>683</v>
      </c>
      <c r="C15" s="1692" t="s">
        <v>2957</v>
      </c>
      <c r="D15" s="5644" t="s">
        <v>2958</v>
      </c>
      <c r="E15" s="1765"/>
      <c r="F15" s="274" t="s">
        <v>682</v>
      </c>
      <c r="G15" s="4441">
        <v>60</v>
      </c>
      <c r="H15" s="940"/>
      <c r="I15" s="397">
        <f t="shared" ref="I15:I19" si="4">ROUND($H$14*$G$14/G15,2)</f>
        <v>20</v>
      </c>
      <c r="J15" s="401" t="s">
        <v>39</v>
      </c>
      <c r="K15" s="264"/>
      <c r="L15" s="1037">
        <f>IF(OR(ISBLANK(K15),K15=0,H14=0,ISBLANK(H14)),,ROUND(K15+$L$5,2))</f>
        <v>0</v>
      </c>
      <c r="M15" s="538">
        <f t="shared" si="2"/>
        <v>0</v>
      </c>
      <c r="N15" s="3778">
        <f t="shared" si="3"/>
        <v>0</v>
      </c>
    </row>
    <row r="16" spans="1:25" ht="15" customHeight="1">
      <c r="A16" s="1197"/>
      <c r="B16" s="217"/>
      <c r="C16" s="1692" t="s">
        <v>2959</v>
      </c>
      <c r="D16" s="5644">
        <v>26329</v>
      </c>
      <c r="E16" s="1765"/>
      <c r="F16" s="274" t="s">
        <v>685</v>
      </c>
      <c r="G16" s="1090">
        <v>102</v>
      </c>
      <c r="H16" s="940"/>
      <c r="I16" s="397">
        <f t="shared" si="4"/>
        <v>11.76</v>
      </c>
      <c r="J16" s="401" t="s">
        <v>39</v>
      </c>
      <c r="K16" s="264"/>
      <c r="L16" s="1037">
        <f>IF(OR(ISBLANK(K16),K16=0,H14=0,ISBLANK(H14)),,ROUND(K16+$L$5,2))</f>
        <v>0</v>
      </c>
      <c r="M16" s="538">
        <f t="shared" si="2"/>
        <v>0</v>
      </c>
      <c r="N16" s="3778">
        <f t="shared" si="3"/>
        <v>0</v>
      </c>
    </row>
    <row r="17" spans="1:14" ht="15" customHeight="1">
      <c r="A17" s="1197"/>
      <c r="B17" s="217"/>
      <c r="C17" s="274" t="s">
        <v>4495</v>
      </c>
      <c r="D17" s="5644" t="s">
        <v>4498</v>
      </c>
      <c r="E17" s="1765"/>
      <c r="F17" s="274" t="s">
        <v>686</v>
      </c>
      <c r="G17" s="1090">
        <v>84</v>
      </c>
      <c r="H17" s="940"/>
      <c r="I17" s="397">
        <f t="shared" si="4"/>
        <v>14.29</v>
      </c>
      <c r="J17" s="401" t="s">
        <v>39</v>
      </c>
      <c r="K17" s="264"/>
      <c r="L17" s="1037">
        <f>IF(OR(ISBLANK(K17),K17=0,H14=0,ISBLANK(H14)),,ROUND(K17+$L$5,2))</f>
        <v>0</v>
      </c>
      <c r="M17" s="538">
        <f t="shared" si="2"/>
        <v>0</v>
      </c>
      <c r="N17" s="3778">
        <f t="shared" si="3"/>
        <v>0</v>
      </c>
    </row>
    <row r="18" spans="1:14" ht="15" customHeight="1">
      <c r="A18" s="1197"/>
      <c r="B18" s="217"/>
      <c r="C18" s="274" t="s">
        <v>4503</v>
      </c>
      <c r="D18" s="5644">
        <v>85716475061</v>
      </c>
      <c r="E18" s="1765"/>
      <c r="F18" s="274" t="s">
        <v>687</v>
      </c>
      <c r="G18" s="1090">
        <v>100</v>
      </c>
      <c r="H18" s="940"/>
      <c r="I18" s="1871">
        <f t="shared" si="4"/>
        <v>12</v>
      </c>
      <c r="J18" s="401" t="s">
        <v>39</v>
      </c>
      <c r="K18" s="264">
        <v>16.2</v>
      </c>
      <c r="L18" s="1037">
        <f>IF(OR(ISBLANK(K18),K18=0,H14=0,ISBLANK(H14)),,ROUND(K18+$L$5,2))</f>
        <v>16.2</v>
      </c>
      <c r="M18" s="538">
        <f t="shared" si="2"/>
        <v>194.4</v>
      </c>
      <c r="N18" s="3778">
        <f t="shared" si="3"/>
        <v>0.16200000000000001</v>
      </c>
    </row>
    <row r="19" spans="1:14" ht="15" customHeight="1">
      <c r="A19" s="1335"/>
      <c r="B19" s="216"/>
      <c r="C19" s="479" t="s">
        <v>2960</v>
      </c>
      <c r="D19" s="5644">
        <v>26100</v>
      </c>
      <c r="E19" s="1901"/>
      <c r="F19" s="479" t="s">
        <v>681</v>
      </c>
      <c r="G19" s="1091">
        <v>60</v>
      </c>
      <c r="H19" s="940"/>
      <c r="I19" s="967">
        <f t="shared" si="4"/>
        <v>20</v>
      </c>
      <c r="J19" s="959" t="s">
        <v>39</v>
      </c>
      <c r="K19" s="264"/>
      <c r="L19" s="1037">
        <f>IF(OR(ISBLANK(K19),K19=0,H14=0,ISBLANK(H14)),,ROUND(K19+$L$5,2))</f>
        <v>0</v>
      </c>
      <c r="M19" s="538">
        <f>ROUND(L19*I19,2)</f>
        <v>0</v>
      </c>
      <c r="N19" s="3778">
        <f t="shared" si="3"/>
        <v>0</v>
      </c>
    </row>
    <row r="20" spans="1:14" ht="15" customHeight="1">
      <c r="A20" s="1197"/>
      <c r="B20" s="217" t="s">
        <v>65</v>
      </c>
      <c r="C20" s="274"/>
      <c r="D20" s="5644"/>
      <c r="E20" s="4027"/>
      <c r="F20" s="274"/>
      <c r="G20" s="1090"/>
      <c r="H20" s="2070"/>
      <c r="I20" s="1092"/>
      <c r="J20" s="217"/>
      <c r="K20" s="334"/>
      <c r="L20" s="532"/>
      <c r="M20" s="511"/>
      <c r="N20" s="3798"/>
    </row>
    <row r="21" spans="1:14" ht="15" customHeight="1" thickBot="1">
      <c r="A21" s="416"/>
      <c r="B21" s="416"/>
      <c r="C21" s="361"/>
      <c r="D21" s="5650"/>
      <c r="E21" s="389"/>
      <c r="F21" s="361"/>
      <c r="G21" s="1102"/>
      <c r="H21" s="1516"/>
      <c r="I21" s="361"/>
      <c r="J21" s="416"/>
      <c r="K21" s="363"/>
      <c r="L21" s="323"/>
      <c r="M21" s="630"/>
      <c r="N21" s="3796"/>
    </row>
    <row r="22" spans="1:14" ht="15" customHeight="1" thickBot="1">
      <c r="A22" s="1490">
        <v>34004</v>
      </c>
      <c r="B22" s="481" t="s">
        <v>1509</v>
      </c>
      <c r="C22" s="1208" t="s">
        <v>2956</v>
      </c>
      <c r="D22" s="5644">
        <v>81976</v>
      </c>
      <c r="E22" s="1888"/>
      <c r="F22" s="421" t="s">
        <v>688</v>
      </c>
      <c r="G22" s="1209">
        <v>60</v>
      </c>
      <c r="H22" s="1010">
        <v>250</v>
      </c>
      <c r="I22" s="397">
        <f>ROUND(H22*G22/G22,2)</f>
        <v>250</v>
      </c>
      <c r="J22" s="401" t="s">
        <v>39</v>
      </c>
      <c r="K22" s="958">
        <v>11.86</v>
      </c>
      <c r="L22" s="1037">
        <f>IF(OR(ISBLANK(K22),K22=0,H22=0,ISBLANK(H22)),,ROUND(K22+$L$5,2))</f>
        <v>11.86</v>
      </c>
      <c r="M22" s="538">
        <f>ROUND(I22*L22,2)</f>
        <v>2965</v>
      </c>
      <c r="N22" s="3778">
        <f t="shared" ref="N22:N31" si="5">ROUND(L22/G22,4)</f>
        <v>0.19769999999999999</v>
      </c>
    </row>
    <row r="23" spans="1:14" ht="15" customHeight="1">
      <c r="A23" s="1197"/>
      <c r="B23" s="217" t="s">
        <v>683</v>
      </c>
      <c r="C23" s="274"/>
      <c r="D23" s="5644"/>
      <c r="E23" s="4440"/>
      <c r="F23" s="4432"/>
      <c r="G23" s="4441"/>
      <c r="H23" s="940"/>
      <c r="I23" s="397"/>
      <c r="J23" s="401" t="s">
        <v>39</v>
      </c>
      <c r="K23" s="264"/>
      <c r="L23" s="1037">
        <f>IF(OR(ISBLANK(K23),K23=0,H22=0,ISBLANK(H22)),,ROUND(K23+$L$5,2))</f>
        <v>0</v>
      </c>
      <c r="M23" s="538">
        <f>ROUND(L23*I23,2)</f>
        <v>0</v>
      </c>
      <c r="N23" s="3778" t="e">
        <f t="shared" si="5"/>
        <v>#DIV/0!</v>
      </c>
    </row>
    <row r="24" spans="1:14" ht="15" customHeight="1">
      <c r="A24" s="1335"/>
      <c r="B24" s="217"/>
      <c r="C24" s="479" t="s">
        <v>4503</v>
      </c>
      <c r="D24" s="5644" t="s">
        <v>3622</v>
      </c>
      <c r="E24" s="1901"/>
      <c r="F24" s="479" t="s">
        <v>687</v>
      </c>
      <c r="G24" s="1091">
        <v>100</v>
      </c>
      <c r="H24" s="940"/>
      <c r="I24" s="2087">
        <f t="shared" ref="I24:I28" si="6">ROUND($H$22*$G$22/G24,2)</f>
        <v>150</v>
      </c>
      <c r="J24" s="219" t="s">
        <v>39</v>
      </c>
      <c r="K24" s="2068"/>
      <c r="L24" s="1037">
        <f>IF(OR(ISBLANK(K24),K24=0,H22=0,ISBLANK(H22)),,ROUND(K24+$L$5,2))</f>
        <v>0</v>
      </c>
      <c r="M24" s="538">
        <f>ROUND(L24*I24,2)</f>
        <v>0</v>
      </c>
      <c r="N24" s="3778">
        <f t="shared" si="5"/>
        <v>0</v>
      </c>
    </row>
    <row r="25" spans="1:14" ht="15" customHeight="1">
      <c r="A25" s="1197"/>
      <c r="B25" s="217"/>
      <c r="C25" s="1692" t="s">
        <v>2955</v>
      </c>
      <c r="D25" s="5644" t="s">
        <v>2961</v>
      </c>
      <c r="E25" s="1765"/>
      <c r="F25" s="274" t="s">
        <v>688</v>
      </c>
      <c r="G25" s="1090">
        <v>60</v>
      </c>
      <c r="H25" s="940"/>
      <c r="I25" s="397">
        <f t="shared" si="6"/>
        <v>250</v>
      </c>
      <c r="J25" s="401" t="s">
        <v>39</v>
      </c>
      <c r="K25" s="264"/>
      <c r="L25" s="1037">
        <f>IF(OR(ISBLANK(K25),K25=0,H22=0,ISBLANK(H22)),,ROUND(K25+$L$5,2))</f>
        <v>0</v>
      </c>
      <c r="M25" s="538">
        <f>ROUND(I25*L25,2)</f>
        <v>0</v>
      </c>
      <c r="N25" s="3778">
        <f t="shared" si="5"/>
        <v>0</v>
      </c>
    </row>
    <row r="26" spans="1:14" ht="15" customHeight="1">
      <c r="A26" s="1197"/>
      <c r="B26" s="217"/>
      <c r="C26" s="274" t="s">
        <v>2952</v>
      </c>
      <c r="D26" s="5644">
        <v>26331</v>
      </c>
      <c r="E26" s="1765"/>
      <c r="F26" s="274" t="s">
        <v>685</v>
      </c>
      <c r="G26" s="1090">
        <v>102</v>
      </c>
      <c r="H26" s="940"/>
      <c r="I26" s="397">
        <f t="shared" si="6"/>
        <v>147.06</v>
      </c>
      <c r="J26" s="401" t="s">
        <v>39</v>
      </c>
      <c r="K26" s="264"/>
      <c r="L26" s="1037">
        <f>IF(OR(ISBLANK(K26),K26=0,H22=0,ISBLANK(H22)),,ROUND(K26+$L$5,2))</f>
        <v>0</v>
      </c>
      <c r="M26" s="538">
        <f>ROUND(I26*L26,2)</f>
        <v>0</v>
      </c>
      <c r="N26" s="3778">
        <f t="shared" si="5"/>
        <v>0</v>
      </c>
    </row>
    <row r="27" spans="1:14" ht="15" customHeight="1">
      <c r="A27" s="1197"/>
      <c r="B27" s="217"/>
      <c r="C27" s="274" t="s">
        <v>4495</v>
      </c>
      <c r="D27" s="5644" t="s">
        <v>4497</v>
      </c>
      <c r="E27" s="1765"/>
      <c r="F27" s="274" t="s">
        <v>689</v>
      </c>
      <c r="G27" s="1090">
        <v>84</v>
      </c>
      <c r="H27" s="940"/>
      <c r="I27" s="1871">
        <f t="shared" si="6"/>
        <v>178.57</v>
      </c>
      <c r="J27" s="401" t="s">
        <v>39</v>
      </c>
      <c r="K27" s="264"/>
      <c r="L27" s="1037">
        <f>IF(OR(ISBLANK(K27),K27=0,H22=0,ISBLANK(H22)),,ROUND(K27+$L$5,2))</f>
        <v>0</v>
      </c>
      <c r="M27" s="538">
        <f>ROUND(I27*L27,2)</f>
        <v>0</v>
      </c>
      <c r="N27" s="3778">
        <f t="shared" si="5"/>
        <v>0</v>
      </c>
    </row>
    <row r="28" spans="1:14" ht="15" customHeight="1" thickBot="1">
      <c r="A28" s="416"/>
      <c r="B28" s="901"/>
      <c r="C28" s="536" t="s">
        <v>2960</v>
      </c>
      <c r="D28" s="5650">
        <v>26108</v>
      </c>
      <c r="E28" s="1879"/>
      <c r="F28" s="536" t="s">
        <v>688</v>
      </c>
      <c r="G28" s="1094">
        <v>60</v>
      </c>
      <c r="H28" s="940"/>
      <c r="I28" s="341">
        <f t="shared" si="6"/>
        <v>250</v>
      </c>
      <c r="J28" s="466" t="s">
        <v>39</v>
      </c>
      <c r="K28" s="2066"/>
      <c r="L28" s="1055">
        <f>IF(OR(ISBLANK(K28),K28=0,H22=0,ISBLANK(H22)),,ROUND(K28+$L$5,2))</f>
        <v>0</v>
      </c>
      <c r="M28" s="554">
        <f>ROUND(I28*L28,2)</f>
        <v>0</v>
      </c>
      <c r="N28" s="3802">
        <f t="shared" si="5"/>
        <v>0</v>
      </c>
    </row>
    <row r="29" spans="1:14" ht="15" customHeight="1" thickBot="1">
      <c r="A29" s="1490">
        <v>34005</v>
      </c>
      <c r="B29" s="481" t="s">
        <v>1510</v>
      </c>
      <c r="C29" s="421" t="s">
        <v>2663</v>
      </c>
      <c r="D29" s="5644">
        <v>81974</v>
      </c>
      <c r="E29" s="1888"/>
      <c r="F29" s="421" t="s">
        <v>681</v>
      </c>
      <c r="G29" s="1209">
        <v>60</v>
      </c>
      <c r="H29" s="1010"/>
      <c r="I29" s="397">
        <f>ROUND(H29*G29/G29,2)</f>
        <v>0</v>
      </c>
      <c r="J29" s="401" t="s">
        <v>39</v>
      </c>
      <c r="K29" s="1928" t="s">
        <v>4381</v>
      </c>
      <c r="L29" s="1037">
        <f>IF(OR(ISBLANK(K29),K29=0,H29=0,ISBLANK(H29)),,ROUND(K29+$L$5,2))</f>
        <v>0</v>
      </c>
      <c r="M29" s="538">
        <f>ROUND(I29*L29,2)</f>
        <v>0</v>
      </c>
      <c r="N29" s="3778">
        <f t="shared" si="5"/>
        <v>0</v>
      </c>
    </row>
    <row r="30" spans="1:14" ht="15" customHeight="1">
      <c r="A30" s="275"/>
      <c r="B30" s="401" t="s">
        <v>683</v>
      </c>
      <c r="C30" s="421" t="s">
        <v>2952</v>
      </c>
      <c r="D30" s="5644">
        <v>26334</v>
      </c>
      <c r="E30" s="1888"/>
      <c r="F30" s="421" t="s">
        <v>685</v>
      </c>
      <c r="G30" s="1209">
        <v>102</v>
      </c>
      <c r="H30" s="940"/>
      <c r="I30" s="397">
        <f>ROUND($H$29*$G$29/G30,2)</f>
        <v>0</v>
      </c>
      <c r="J30" s="401" t="s">
        <v>39</v>
      </c>
      <c r="K30" s="264"/>
      <c r="L30" s="1037">
        <f>IF(OR(ISBLANK(K30),K30=0,H29=0,ISBLANK(H29)),,ROUND(K30+$L$5,2))</f>
        <v>0</v>
      </c>
      <c r="M30" s="538">
        <f>ROUND(L30*I30,2)</f>
        <v>0</v>
      </c>
      <c r="N30" s="3778">
        <f t="shared" si="5"/>
        <v>0</v>
      </c>
    </row>
    <row r="31" spans="1:14" ht="15" customHeight="1">
      <c r="A31" s="1197"/>
      <c r="B31" s="217"/>
      <c r="C31" s="274" t="s">
        <v>4495</v>
      </c>
      <c r="D31" s="5644">
        <v>85642</v>
      </c>
      <c r="E31" s="1765"/>
      <c r="F31" s="274" t="s">
        <v>2953</v>
      </c>
      <c r="G31" s="1090">
        <v>84</v>
      </c>
      <c r="H31" s="940"/>
      <c r="I31" s="397">
        <f>ROUND($H$29*$G$29/G31,2)</f>
        <v>0</v>
      </c>
      <c r="J31" s="401" t="s">
        <v>39</v>
      </c>
      <c r="K31" s="264" t="s">
        <v>4381</v>
      </c>
      <c r="L31" s="1037">
        <f>IF(OR(ISBLANK(K31),K31=0,H29=0,ISBLANK(H29)),,ROUND(K31+$L$5,2))</f>
        <v>0</v>
      </c>
      <c r="M31" s="538">
        <f>ROUND(L31*I31,2)</f>
        <v>0</v>
      </c>
      <c r="N31" s="3778">
        <f t="shared" si="5"/>
        <v>0</v>
      </c>
    </row>
    <row r="32" spans="1:14" ht="15" customHeight="1" thickBot="1">
      <c r="A32" s="416"/>
      <c r="B32" s="901"/>
      <c r="C32" s="536"/>
      <c r="D32" s="5650"/>
      <c r="E32" s="2998"/>
      <c r="F32" s="536"/>
      <c r="G32" s="1094"/>
      <c r="H32" s="728"/>
      <c r="I32" s="1485"/>
      <c r="J32" s="466"/>
      <c r="K32" s="322"/>
      <c r="L32" s="1055" t="s">
        <v>65</v>
      </c>
      <c r="M32" s="554" t="s">
        <v>65</v>
      </c>
      <c r="N32" s="3802" t="s">
        <v>65</v>
      </c>
    </row>
    <row r="33" spans="1:14" ht="15" customHeight="1" thickBot="1">
      <c r="A33" s="2213">
        <v>34006</v>
      </c>
      <c r="B33" s="478" t="s">
        <v>1511</v>
      </c>
      <c r="C33" s="420" t="s">
        <v>2955</v>
      </c>
      <c r="D33" s="5644" t="s">
        <v>3585</v>
      </c>
      <c r="E33" s="1902"/>
      <c r="F33" s="420" t="s">
        <v>681</v>
      </c>
      <c r="G33" s="1365">
        <v>60</v>
      </c>
      <c r="H33" s="1010">
        <v>150</v>
      </c>
      <c r="I33" s="1131">
        <f>ROUND(H33*G33/G33,2)</f>
        <v>150</v>
      </c>
      <c r="J33" s="920" t="s">
        <v>39</v>
      </c>
      <c r="K33" s="368">
        <v>20.09</v>
      </c>
      <c r="L33" s="1299">
        <f>IF(OR(ISBLANK(K33),K33=0,H33=0,ISBLANK(H33)),,ROUND(K33+$L$5,2))</f>
        <v>20.09</v>
      </c>
      <c r="M33" s="515">
        <f>ROUND(I33*L33,2)</f>
        <v>3013.5</v>
      </c>
      <c r="N33" s="3805">
        <f>ROUND(L33/G33,4)</f>
        <v>0.33479999999999999</v>
      </c>
    </row>
    <row r="34" spans="1:14" ht="15" customHeight="1">
      <c r="A34" s="1197"/>
      <c r="B34" s="217" t="s">
        <v>683</v>
      </c>
      <c r="C34" s="202"/>
      <c r="D34" s="5644"/>
      <c r="E34" s="4027"/>
      <c r="F34" s="274"/>
      <c r="G34" s="1090"/>
      <c r="H34" s="1848"/>
      <c r="I34" s="1265"/>
      <c r="J34" s="219"/>
      <c r="K34" s="334"/>
      <c r="L34" s="532">
        <f>IF(OR(ISBLANK(K34),K34=0,H33=0,ISBLANK(H33)),,ROUND(K34+$L$5,2))</f>
        <v>0</v>
      </c>
      <c r="M34" s="335">
        <f>ROUND(L34*I34,2)</f>
        <v>0</v>
      </c>
      <c r="N34" s="3893" t="e">
        <f>ROUND(L34/G34,4)</f>
        <v>#DIV/0!</v>
      </c>
    </row>
    <row r="35" spans="1:14" ht="15" customHeight="1">
      <c r="A35" s="1197"/>
      <c r="B35" s="217" t="s">
        <v>690</v>
      </c>
      <c r="C35" s="274"/>
      <c r="D35" s="5644"/>
      <c r="E35" s="5149"/>
      <c r="F35" s="4306"/>
      <c r="G35" s="4442"/>
      <c r="H35" s="1848"/>
      <c r="I35" s="1265"/>
      <c r="J35" s="219"/>
      <c r="K35" s="334"/>
      <c r="L35" s="532">
        <f>IF(OR(ISBLANK(K35),K35=0,H33=0,ISBLANK(H33)),,ROUND(K35+$L$5,2))</f>
        <v>0</v>
      </c>
      <c r="M35" s="335">
        <f>ROUND(L35*I35,2)</f>
        <v>0</v>
      </c>
      <c r="N35" s="3893" t="e">
        <f>ROUND(L35/G35,4)</f>
        <v>#DIV/0!</v>
      </c>
    </row>
    <row r="36" spans="1:14" ht="15" customHeight="1" thickBot="1">
      <c r="A36" s="416"/>
      <c r="B36" s="901"/>
      <c r="C36" s="536"/>
      <c r="D36" s="5650"/>
      <c r="E36" s="2998"/>
      <c r="F36" s="536"/>
      <c r="G36" s="1094"/>
      <c r="H36" s="2071"/>
      <c r="I36" s="425"/>
      <c r="J36" s="466"/>
      <c r="K36" s="322"/>
      <c r="L36" s="1122"/>
      <c r="M36" s="364"/>
      <c r="N36" s="3799"/>
    </row>
    <row r="37" spans="1:14" ht="15" customHeight="1" thickBot="1">
      <c r="A37" s="2213">
        <v>34007</v>
      </c>
      <c r="B37" s="478" t="s">
        <v>4155</v>
      </c>
      <c r="C37" s="3000" t="s">
        <v>2963</v>
      </c>
      <c r="D37" s="5644">
        <v>210006496200</v>
      </c>
      <c r="E37" s="2069"/>
      <c r="F37" s="273" t="s">
        <v>691</v>
      </c>
      <c r="G37" s="1533">
        <v>200</v>
      </c>
      <c r="H37" s="1010">
        <v>600</v>
      </c>
      <c r="I37" s="1131">
        <f>ROUND(H37*G37/G37,2)</f>
        <v>600</v>
      </c>
      <c r="J37" s="1213" t="s">
        <v>39</v>
      </c>
      <c r="K37" s="368">
        <v>11.29</v>
      </c>
      <c r="L37" s="514">
        <f>IF(OR(ISBLANK(K37),K37=0,H37=0,ISBLANK(H37)),,ROUND(K37+$L$5,2))</f>
        <v>11.29</v>
      </c>
      <c r="M37" s="515">
        <f>ROUND(I37*L37,2)</f>
        <v>6774</v>
      </c>
      <c r="N37" s="3805">
        <f t="shared" ref="N37:N50" si="7">ROUND(L37/G37,4)</f>
        <v>5.6500000000000002E-2</v>
      </c>
    </row>
    <row r="38" spans="1:14" ht="15" customHeight="1" thickBot="1">
      <c r="A38" s="1449"/>
      <c r="B38" s="466"/>
      <c r="C38" s="278" t="s">
        <v>2235</v>
      </c>
      <c r="D38" s="5650" t="s">
        <v>2962</v>
      </c>
      <c r="E38" s="1929"/>
      <c r="F38" s="278" t="s">
        <v>2207</v>
      </c>
      <c r="G38" s="1075">
        <v>200</v>
      </c>
      <c r="H38" s="728"/>
      <c r="I38" s="278">
        <f>ROUND(H37*G37/G38,2)</f>
        <v>600</v>
      </c>
      <c r="J38" s="416" t="s">
        <v>39</v>
      </c>
      <c r="K38" s="2066"/>
      <c r="L38" s="417">
        <f>IF(OR(ISBLANK(K38),K38=0,H37=0,ISBLANK(H37)),,ROUND(K38+$L$5,2))</f>
        <v>0</v>
      </c>
      <c r="M38" s="630">
        <f>ROUND(L38*I38,2)</f>
        <v>0</v>
      </c>
      <c r="N38" s="3796">
        <f t="shared" si="7"/>
        <v>0</v>
      </c>
    </row>
    <row r="39" spans="1:14" ht="15" customHeight="1" thickBot="1">
      <c r="A39" s="2213">
        <v>34008</v>
      </c>
      <c r="B39" s="478" t="s">
        <v>2208</v>
      </c>
      <c r="C39" s="420" t="s">
        <v>2954</v>
      </c>
      <c r="D39" s="5644">
        <v>13000750308</v>
      </c>
      <c r="E39" s="1902"/>
      <c r="F39" s="420" t="s">
        <v>691</v>
      </c>
      <c r="G39" s="1365">
        <v>200</v>
      </c>
      <c r="H39" s="1010"/>
      <c r="I39" s="1131">
        <f>ROUND(H39*G39/G39,2)</f>
        <v>0</v>
      </c>
      <c r="J39" s="1213" t="s">
        <v>39</v>
      </c>
      <c r="K39" s="368">
        <v>17.829999999999998</v>
      </c>
      <c r="L39" s="2060">
        <f>IF(OR(ISBLANK(K39),K39=0,H39=0,ISBLANK(H39)),,ROUND(K39+$L$5,2))</f>
        <v>0</v>
      </c>
      <c r="M39" s="641">
        <f>ROUND(I39*L39,2)</f>
        <v>0</v>
      </c>
      <c r="N39" s="3777">
        <f t="shared" si="7"/>
        <v>0</v>
      </c>
    </row>
    <row r="40" spans="1:14" ht="15" customHeight="1" thickBot="1">
      <c r="A40" s="1086"/>
      <c r="B40" s="466"/>
      <c r="C40" s="425"/>
      <c r="D40" s="5650"/>
      <c r="E40" s="1886"/>
      <c r="F40" s="425" t="s">
        <v>2207</v>
      </c>
      <c r="G40" s="1156">
        <v>200</v>
      </c>
      <c r="H40" s="728"/>
      <c r="I40" s="536">
        <f>ROUND(H39*G39/G40,2)</f>
        <v>0</v>
      </c>
      <c r="J40" s="416" t="s">
        <v>39</v>
      </c>
      <c r="K40" s="962"/>
      <c r="L40" s="1122">
        <f>IF(OR(ISBLANK(K40),K40=0,H39=0,ISBLANK(H39)),,ROUND(K40+$L$5,2))</f>
        <v>0</v>
      </c>
      <c r="M40" s="364">
        <f>ROUND(I40*L40,2)</f>
        <v>0</v>
      </c>
      <c r="N40" s="3799">
        <f t="shared" si="7"/>
        <v>0</v>
      </c>
    </row>
    <row r="41" spans="1:14" ht="15" customHeight="1" thickBot="1">
      <c r="A41" s="2213">
        <v>34009</v>
      </c>
      <c r="B41" s="478" t="s">
        <v>2209</v>
      </c>
      <c r="C41" s="273" t="s">
        <v>2963</v>
      </c>
      <c r="D41" s="5644">
        <v>10021000663740</v>
      </c>
      <c r="E41" s="2069"/>
      <c r="F41" s="420" t="s">
        <v>692</v>
      </c>
      <c r="G41" s="1365">
        <v>200</v>
      </c>
      <c r="H41" s="1010">
        <v>25</v>
      </c>
      <c r="I41" s="2437">
        <f>ROUND(H41*G41/G41,2)</f>
        <v>25</v>
      </c>
      <c r="J41" s="401" t="s">
        <v>39</v>
      </c>
      <c r="K41" s="241">
        <v>17.829999999999998</v>
      </c>
      <c r="L41" s="2803">
        <f>IF(OR(ISBLANK(K41),K41=0,H41=0,ISBLANK(H41)),,ROUND(K41+$L$5,2))</f>
        <v>17.829999999999998</v>
      </c>
      <c r="M41" s="538">
        <f>ROUND(I41*L41,2)</f>
        <v>445.75</v>
      </c>
      <c r="N41" s="3778">
        <f t="shared" si="7"/>
        <v>8.9200000000000002E-2</v>
      </c>
    </row>
    <row r="42" spans="1:14" ht="15" customHeight="1" thickBot="1">
      <c r="A42" s="1449"/>
      <c r="B42" s="466"/>
      <c r="C42" s="278"/>
      <c r="D42" s="5650"/>
      <c r="E42" s="1929"/>
      <c r="F42" s="425" t="s">
        <v>691</v>
      </c>
      <c r="G42" s="1156">
        <v>200</v>
      </c>
      <c r="H42" s="1430"/>
      <c r="I42" s="954">
        <f>ROUND($H$41*$G$41/G42,2)</f>
        <v>25</v>
      </c>
      <c r="J42" s="901" t="s">
        <v>39</v>
      </c>
      <c r="K42" s="962"/>
      <c r="L42" s="935">
        <f>IF(OR(ISBLANK(K42),K41=0,H41=0,ISBLANK(H41)),,ROUND(K42+$L$5,2))</f>
        <v>0</v>
      </c>
      <c r="M42" s="364">
        <f>ROUND(L42*I42,2)</f>
        <v>0</v>
      </c>
      <c r="N42" s="3799">
        <f t="shared" si="7"/>
        <v>0</v>
      </c>
    </row>
    <row r="43" spans="1:14" ht="15" customHeight="1" thickBot="1">
      <c r="A43" s="2227">
        <v>34010</v>
      </c>
      <c r="B43" s="1534" t="s">
        <v>1512</v>
      </c>
      <c r="C43" s="527" t="s">
        <v>2954</v>
      </c>
      <c r="D43" s="5644">
        <v>130005331000</v>
      </c>
      <c r="E43" s="1905"/>
      <c r="F43" s="527" t="s">
        <v>693</v>
      </c>
      <c r="G43" s="1123">
        <v>200</v>
      </c>
      <c r="H43" s="1010"/>
      <c r="I43" s="1560">
        <f>ROUND(H43*G43/G43,2)</f>
        <v>0</v>
      </c>
      <c r="J43" s="947" t="s">
        <v>39</v>
      </c>
      <c r="K43" s="368"/>
      <c r="L43" s="1677">
        <f>IF(OR(ISBLANK(K43),K43=0,H43=0,ISBLANK(H43)),,ROUND(K43+$L$5,2))</f>
        <v>0</v>
      </c>
      <c r="M43" s="723">
        <f>ROUND(I43*L43,2)</f>
        <v>0</v>
      </c>
      <c r="N43" s="3909">
        <f t="shared" si="7"/>
        <v>0</v>
      </c>
    </row>
    <row r="44" spans="1:14" ht="15" customHeight="1">
      <c r="A44" s="2160"/>
      <c r="B44" s="217" t="s">
        <v>683</v>
      </c>
      <c r="C44" s="463" t="s">
        <v>2963</v>
      </c>
      <c r="D44" s="5644">
        <v>210006496900</v>
      </c>
      <c r="E44" s="2072"/>
      <c r="F44" s="202" t="s">
        <v>691</v>
      </c>
      <c r="G44" s="2061">
        <v>200</v>
      </c>
      <c r="H44" s="940"/>
      <c r="I44" s="274">
        <f>ROUND($H$43*$G$43/G44,2)</f>
        <v>0</v>
      </c>
      <c r="J44" s="1349" t="s">
        <v>39</v>
      </c>
      <c r="K44" s="264">
        <v>11.24</v>
      </c>
      <c r="L44" s="965">
        <f>IF(OR(ISBLANK(K44),K44=0,H43=0,ISBLANK(H43)),,ROUND(K44+$L$5,2))</f>
        <v>0</v>
      </c>
      <c r="M44" s="335">
        <f>ROUND(L44*I44,2)</f>
        <v>0</v>
      </c>
      <c r="N44" s="3910">
        <f t="shared" si="7"/>
        <v>0</v>
      </c>
    </row>
    <row r="45" spans="1:14" ht="15" customHeight="1">
      <c r="A45" s="2017"/>
      <c r="B45" s="4931"/>
      <c r="C45" s="5056" t="s">
        <v>2966</v>
      </c>
      <c r="D45" s="5647">
        <v>81561</v>
      </c>
      <c r="E45" s="5635"/>
      <c r="F45" s="5043" t="s">
        <v>4159</v>
      </c>
      <c r="G45" s="5638">
        <v>210</v>
      </c>
      <c r="H45" s="1435"/>
      <c r="I45" s="274">
        <f>ROUND($H$43*$G$43/G45,2)</f>
        <v>0</v>
      </c>
      <c r="J45" s="5337" t="s">
        <v>39</v>
      </c>
      <c r="K45" s="5119"/>
      <c r="L45" s="5643">
        <f>IF(OR(ISBLANK(K45),K45=0,H43=0,ISBLANK(H43)),,ROUND(K45+$L$5,2))</f>
        <v>0</v>
      </c>
      <c r="M45" s="5382">
        <f>ROUND(L45*I45,2)</f>
        <v>0</v>
      </c>
      <c r="N45" s="5653">
        <f t="shared" ref="N45" si="8">ROUND(L45/G45,4)</f>
        <v>0</v>
      </c>
    </row>
    <row r="46" spans="1:14" ht="15" customHeight="1" thickBot="1">
      <c r="A46" s="1086"/>
      <c r="B46" s="466"/>
      <c r="C46" s="536" t="s">
        <v>2964</v>
      </c>
      <c r="D46" s="5652" t="s">
        <v>2965</v>
      </c>
      <c r="E46" s="2073"/>
      <c r="F46" s="425" t="s">
        <v>693</v>
      </c>
      <c r="G46" s="2062">
        <v>200</v>
      </c>
      <c r="H46" s="2074"/>
      <c r="I46" s="1652">
        <f>ROUND($H$43*$G$43/G46,2)</f>
        <v>0</v>
      </c>
      <c r="J46" s="901" t="s">
        <v>39</v>
      </c>
      <c r="K46" s="962"/>
      <c r="L46" s="935">
        <f>IF(OR(ISBLANK(K46),K46=0,H43=0,ISBLANK(H43)),,ROUND(K46+$L$5,2))</f>
        <v>0</v>
      </c>
      <c r="M46" s="364">
        <f>ROUND(L46*I46,2)</f>
        <v>0</v>
      </c>
      <c r="N46" s="3911">
        <f t="shared" si="7"/>
        <v>0</v>
      </c>
    </row>
    <row r="47" spans="1:14" ht="15" customHeight="1" thickBot="1">
      <c r="A47" s="2213">
        <v>34011</v>
      </c>
      <c r="B47" s="221" t="s">
        <v>4156</v>
      </c>
      <c r="C47" s="273" t="s">
        <v>2966</v>
      </c>
      <c r="D47" s="5651">
        <v>81562</v>
      </c>
      <c r="E47" s="2349"/>
      <c r="F47" s="3938" t="s">
        <v>693</v>
      </c>
      <c r="G47" s="3939">
        <v>200</v>
      </c>
      <c r="H47" s="1007"/>
      <c r="I47" s="2437">
        <f>ROUND(H47*G47/G47,2)</f>
        <v>0</v>
      </c>
      <c r="J47" s="3770" t="s">
        <v>39</v>
      </c>
      <c r="K47" s="4071">
        <v>23.61</v>
      </c>
      <c r="L47" s="2803">
        <f>IF(OR(ISBLANK(K47),K47=0,H47=0,ISBLANK(H47)),,ROUND(K47+$L$5,2))</f>
        <v>0</v>
      </c>
      <c r="M47" s="4009">
        <f>ROUND(I47*L47,2)</f>
        <v>0</v>
      </c>
      <c r="N47" s="3778">
        <f t="shared" ref="N47" si="9">ROUND(L47/G47,4)</f>
        <v>0</v>
      </c>
    </row>
    <row r="48" spans="1:14" ht="15" customHeight="1">
      <c r="A48" s="3750"/>
      <c r="B48" s="217" t="s">
        <v>4153</v>
      </c>
      <c r="C48" s="3938"/>
      <c r="D48" s="5644"/>
      <c r="E48" s="5639"/>
      <c r="F48" s="3938"/>
      <c r="G48" s="5638"/>
      <c r="H48" s="5636"/>
      <c r="I48" s="4912"/>
      <c r="J48" s="3770"/>
      <c r="K48" s="4071"/>
      <c r="L48" s="2803"/>
      <c r="M48" s="4009"/>
      <c r="N48" s="4815"/>
    </row>
    <row r="49" spans="1:14" ht="15" customHeight="1" thickBot="1">
      <c r="A49" s="1086"/>
      <c r="B49" s="466" t="s">
        <v>4154</v>
      </c>
      <c r="C49" s="425"/>
      <c r="D49" s="5650"/>
      <c r="E49" s="5640"/>
      <c r="F49" s="425"/>
      <c r="G49" s="2037"/>
      <c r="H49" s="2071"/>
      <c r="I49" s="425"/>
      <c r="J49" s="466"/>
      <c r="K49" s="1380"/>
      <c r="L49" s="1055"/>
      <c r="M49" s="554"/>
      <c r="N49" s="5637"/>
    </row>
    <row r="50" spans="1:14" ht="15" customHeight="1" thickBot="1">
      <c r="A50" s="4097">
        <v>34012</v>
      </c>
      <c r="B50" s="4095" t="s">
        <v>1513</v>
      </c>
      <c r="C50" s="3752" t="s">
        <v>2966</v>
      </c>
      <c r="D50" s="5644" t="s">
        <v>2967</v>
      </c>
      <c r="E50" s="4487"/>
      <c r="F50" s="3938" t="s">
        <v>695</v>
      </c>
      <c r="G50" s="3939">
        <v>120</v>
      </c>
      <c r="H50" s="1007">
        <v>10</v>
      </c>
      <c r="I50" s="2437">
        <f>ROUND(H50*G50/G50,2)</f>
        <v>10</v>
      </c>
      <c r="J50" s="3770" t="s">
        <v>39</v>
      </c>
      <c r="K50" s="4071"/>
      <c r="L50" s="2803">
        <f>IF(OR(ISBLANK(K50),K50=0,H50=0,ISBLANK(H50)),,ROUND(K50+$L$5,2))</f>
        <v>0</v>
      </c>
      <c r="M50" s="4009">
        <f>ROUND(I50*L50,2)</f>
        <v>0</v>
      </c>
      <c r="N50" s="3778">
        <f t="shared" si="7"/>
        <v>0</v>
      </c>
    </row>
    <row r="51" spans="1:14" ht="15" customHeight="1">
      <c r="A51" s="1197"/>
      <c r="B51" s="217" t="s">
        <v>683</v>
      </c>
      <c r="C51" s="274"/>
      <c r="D51" s="5644"/>
      <c r="E51" s="4440"/>
      <c r="F51" s="4432"/>
      <c r="G51" s="4441"/>
      <c r="H51" s="940"/>
      <c r="I51" s="1871"/>
      <c r="J51" s="401" t="s">
        <v>39</v>
      </c>
      <c r="K51" s="264"/>
      <c r="L51" s="1037">
        <f>IF(OR(ISBLANK(K51),K51=0,H50=0,ISBLANK(H50)),,ROUND(K51+$L$5,2))</f>
        <v>0</v>
      </c>
      <c r="M51" s="538">
        <f>ROUND(I51*L51,2)</f>
        <v>0</v>
      </c>
      <c r="N51" s="3778" t="e">
        <f>ROUND(L51/G51,4)</f>
        <v>#DIV/0!</v>
      </c>
    </row>
    <row r="52" spans="1:14" ht="15" customHeight="1">
      <c r="A52" s="1197"/>
      <c r="B52" s="217"/>
      <c r="C52" s="1692" t="s">
        <v>2957</v>
      </c>
      <c r="D52" s="5644" t="s">
        <v>3340</v>
      </c>
      <c r="E52" s="1765"/>
      <c r="F52" s="274" t="s">
        <v>688</v>
      </c>
      <c r="G52" s="1090">
        <v>60</v>
      </c>
      <c r="H52" s="940"/>
      <c r="I52" s="397">
        <f>ROUND($H$50*$G$50/G52,2)</f>
        <v>20</v>
      </c>
      <c r="J52" s="401" t="s">
        <v>39</v>
      </c>
      <c r="K52" s="264"/>
      <c r="L52" s="1037">
        <f>IF(OR(ISBLANK(K52),K52=0,H50=0,ISBLANK(H50)),,ROUND(K52+$L$5,2))</f>
        <v>0</v>
      </c>
      <c r="M52" s="538">
        <f>ROUND(I52*L52,2)</f>
        <v>0</v>
      </c>
      <c r="N52" s="3778">
        <f>ROUND(L52/G52,4)</f>
        <v>0</v>
      </c>
    </row>
    <row r="53" spans="1:14" ht="15" customHeight="1">
      <c r="A53" s="1197"/>
      <c r="B53" s="217"/>
      <c r="C53" s="274" t="s">
        <v>2952</v>
      </c>
      <c r="D53" s="5644">
        <v>26324</v>
      </c>
      <c r="E53" s="1765"/>
      <c r="F53" s="274" t="s">
        <v>685</v>
      </c>
      <c r="G53" s="1090">
        <v>102</v>
      </c>
      <c r="H53" s="940"/>
      <c r="I53" s="397">
        <f>ROUND($H$50*$G$50/G53,2)</f>
        <v>11.76</v>
      </c>
      <c r="J53" s="401" t="s">
        <v>39</v>
      </c>
      <c r="K53" s="264"/>
      <c r="L53" s="1037">
        <f>IF(OR(ISBLANK(K53),K53=0,H50=0,ISBLANK(H50)),,ROUND(K53+$L$5,2))</f>
        <v>0</v>
      </c>
      <c r="M53" s="538">
        <f>ROUND(I53*L53,2)</f>
        <v>0</v>
      </c>
      <c r="N53" s="3778">
        <f>ROUND(L53/G53,4)</f>
        <v>0</v>
      </c>
    </row>
    <row r="54" spans="1:14" ht="15" customHeight="1">
      <c r="A54" s="1197"/>
      <c r="B54" s="217"/>
      <c r="C54" s="274" t="s">
        <v>2960</v>
      </c>
      <c r="D54" s="5644">
        <v>26115</v>
      </c>
      <c r="E54" s="1765"/>
      <c r="F54" s="274" t="s">
        <v>688</v>
      </c>
      <c r="G54" s="1090">
        <v>60</v>
      </c>
      <c r="H54" s="940"/>
      <c r="I54" s="397">
        <f>ROUND($H$50*$G$50/G54,2)</f>
        <v>20</v>
      </c>
      <c r="J54" s="401" t="s">
        <v>39</v>
      </c>
      <c r="K54" s="264"/>
      <c r="L54" s="1037">
        <f>IF(OR(ISBLANK(K54),K54=0,H50=0,ISBLANK(H50)),,ROUND(K54+$L$5,2))</f>
        <v>0</v>
      </c>
      <c r="M54" s="538">
        <f>ROUND(I54*L54,2)</f>
        <v>0</v>
      </c>
      <c r="N54" s="3778">
        <f>ROUND(L54/G54,4)</f>
        <v>0</v>
      </c>
    </row>
    <row r="55" spans="1:14" ht="15" customHeight="1">
      <c r="A55" s="1197"/>
      <c r="B55" s="217"/>
      <c r="C55" s="479" t="s">
        <v>4495</v>
      </c>
      <c r="D55" s="5644" t="s">
        <v>4500</v>
      </c>
      <c r="E55" s="1901"/>
      <c r="F55" s="479" t="s">
        <v>686</v>
      </c>
      <c r="G55" s="1091">
        <v>84</v>
      </c>
      <c r="H55" s="940"/>
      <c r="I55" s="397">
        <f>ROUND($H$50*$G$50/G55,2)</f>
        <v>14.29</v>
      </c>
      <c r="J55" s="401" t="s">
        <v>39</v>
      </c>
      <c r="K55" s="264">
        <v>18.2</v>
      </c>
      <c r="L55" s="1037">
        <f>IF(OR(ISBLANK(K55),K55=0,H50=0,ISBLANK(H50)),,ROUND(K55+$L$5,2))</f>
        <v>18.2</v>
      </c>
      <c r="M55" s="538">
        <f>ROUND(L55*I55,2)</f>
        <v>260.08</v>
      </c>
      <c r="N55" s="3778">
        <f>ROUND(L55/G55,4)</f>
        <v>0.2167</v>
      </c>
    </row>
    <row r="56" spans="1:14" ht="15" customHeight="1">
      <c r="A56" s="1335"/>
      <c r="B56" s="216"/>
      <c r="C56" s="479"/>
      <c r="D56" s="5644"/>
      <c r="E56" s="5796"/>
      <c r="F56" s="479"/>
      <c r="G56" s="1091"/>
      <c r="H56" s="940"/>
      <c r="I56" s="967"/>
      <c r="J56" s="217"/>
      <c r="K56" s="334"/>
      <c r="L56" s="965"/>
      <c r="M56" s="335"/>
      <c r="N56" s="3893"/>
    </row>
    <row r="57" spans="1:14" ht="15" customHeight="1" thickBot="1">
      <c r="A57" s="1335"/>
      <c r="B57" s="944"/>
      <c r="C57" s="446"/>
      <c r="D57" s="5650"/>
      <c r="E57" s="5796"/>
      <c r="F57" s="446"/>
      <c r="G57" s="1141"/>
      <c r="H57" s="2075"/>
      <c r="I57" s="2063"/>
      <c r="J57" s="959"/>
      <c r="K57" s="303"/>
      <c r="L57" s="960" t="s">
        <v>65</v>
      </c>
      <c r="M57" s="511" t="s">
        <v>65</v>
      </c>
      <c r="N57" s="3798" t="s">
        <v>65</v>
      </c>
    </row>
    <row r="58" spans="1:14" ht="15" customHeight="1" thickBot="1">
      <c r="A58" s="2213">
        <v>34013</v>
      </c>
      <c r="B58" s="478" t="s">
        <v>1514</v>
      </c>
      <c r="C58" s="1488" t="s">
        <v>2966</v>
      </c>
      <c r="D58" s="5644" t="s">
        <v>2968</v>
      </c>
      <c r="E58" s="1902"/>
      <c r="F58" s="420" t="s">
        <v>688</v>
      </c>
      <c r="G58" s="1365">
        <v>60</v>
      </c>
      <c r="H58" s="1010">
        <v>60</v>
      </c>
      <c r="I58" s="262">
        <f>ROUND(H58*G58/G58,2)</f>
        <v>60</v>
      </c>
      <c r="J58" s="1213" t="s">
        <v>39</v>
      </c>
      <c r="K58" s="958"/>
      <c r="L58" s="1299">
        <f>IF(OR(ISBLANK(K58),K58=0,H58=0,ISBLANK(H58)),,ROUND(K58+$L$5,2))</f>
        <v>0</v>
      </c>
      <c r="M58" s="515">
        <f>ROUND(I58*L58,2)</f>
        <v>0</v>
      </c>
      <c r="N58" s="3805">
        <f t="shared" ref="N58:N86" si="10">ROUND(L58/G58,4)</f>
        <v>0</v>
      </c>
    </row>
    <row r="59" spans="1:14" ht="15" customHeight="1">
      <c r="A59" s="1197"/>
      <c r="B59" s="217" t="s">
        <v>683</v>
      </c>
      <c r="C59" s="274" t="s">
        <v>3359</v>
      </c>
      <c r="D59" s="5644">
        <v>8405</v>
      </c>
      <c r="E59" s="4440"/>
      <c r="F59" s="274" t="s">
        <v>688</v>
      </c>
      <c r="G59" s="1090">
        <v>60</v>
      </c>
      <c r="H59" s="940"/>
      <c r="I59" s="1871">
        <f t="shared" ref="I59:I64" si="11">ROUND($H$58*$G$58/G59,2)</f>
        <v>60</v>
      </c>
      <c r="J59" s="401" t="s">
        <v>39</v>
      </c>
      <c r="K59" s="264"/>
      <c r="L59" s="1037">
        <f>IF(OR(ISBLANK(K59),K59=0,H58=0,ISBLANK(H58)),,ROUND(K59+$L$5,2))</f>
        <v>0</v>
      </c>
      <c r="M59" s="538">
        <f>ROUND(I59*L59,2)</f>
        <v>0</v>
      </c>
      <c r="N59" s="3778">
        <f t="shared" si="10"/>
        <v>0</v>
      </c>
    </row>
    <row r="60" spans="1:14" ht="15" customHeight="1">
      <c r="A60" s="1197"/>
      <c r="B60" s="217"/>
      <c r="C60" s="1692" t="s">
        <v>2957</v>
      </c>
      <c r="D60" s="5644" t="s">
        <v>2969</v>
      </c>
      <c r="E60" s="1765"/>
      <c r="F60" s="274" t="s">
        <v>688</v>
      </c>
      <c r="G60" s="1090">
        <v>60</v>
      </c>
      <c r="H60" s="940"/>
      <c r="I60" s="397">
        <f t="shared" si="11"/>
        <v>60</v>
      </c>
      <c r="J60" s="401" t="s">
        <v>39</v>
      </c>
      <c r="K60" s="264"/>
      <c r="L60" s="1037">
        <f>IF(OR(ISBLANK(K60),K60=0,H58=0,ISBLANK(H58)),,ROUND(K60+$L$5,2))</f>
        <v>0</v>
      </c>
      <c r="M60" s="538">
        <f>ROUND(I60*L60,2)</f>
        <v>0</v>
      </c>
      <c r="N60" s="3778">
        <f t="shared" si="10"/>
        <v>0</v>
      </c>
    </row>
    <row r="61" spans="1:14" ht="15" customHeight="1">
      <c r="A61" s="1197"/>
      <c r="B61" s="217"/>
      <c r="C61" s="274" t="s">
        <v>2952</v>
      </c>
      <c r="D61" s="5644" t="s">
        <v>2970</v>
      </c>
      <c r="E61" s="1765"/>
      <c r="F61" s="274" t="s">
        <v>685</v>
      </c>
      <c r="G61" s="1090">
        <v>102</v>
      </c>
      <c r="H61" s="940"/>
      <c r="I61" s="397">
        <f t="shared" si="11"/>
        <v>35.29</v>
      </c>
      <c r="J61" s="401" t="s">
        <v>39</v>
      </c>
      <c r="K61" s="264"/>
      <c r="L61" s="1037">
        <f>IF(OR(ISBLANK(K61),K61=0,H58=0,ISBLANK(H58)),,ROUND(K61+$L$5,2))</f>
        <v>0</v>
      </c>
      <c r="M61" s="538">
        <f>ROUND(I61*L61,2)</f>
        <v>0</v>
      </c>
      <c r="N61" s="3778">
        <f t="shared" si="10"/>
        <v>0</v>
      </c>
    </row>
    <row r="62" spans="1:14" ht="15" customHeight="1">
      <c r="A62" s="1197"/>
      <c r="B62" s="217"/>
      <c r="C62" s="274" t="s">
        <v>2960</v>
      </c>
      <c r="D62" s="5644" t="s">
        <v>2971</v>
      </c>
      <c r="E62" s="1765"/>
      <c r="F62" s="274" t="s">
        <v>688</v>
      </c>
      <c r="G62" s="1090">
        <v>60</v>
      </c>
      <c r="H62" s="940"/>
      <c r="I62" s="397">
        <f t="shared" si="11"/>
        <v>60</v>
      </c>
      <c r="J62" s="401" t="s">
        <v>39</v>
      </c>
      <c r="K62" s="264"/>
      <c r="L62" s="1037">
        <f>IF(OR(ISBLANK(K62),K62=0,H58=0,ISBLANK(H58)),,ROUND(K62+$L$5,2))</f>
        <v>0</v>
      </c>
      <c r="M62" s="538">
        <f>ROUND(I62*L62,2)</f>
        <v>0</v>
      </c>
      <c r="N62" s="3778">
        <f t="shared" si="10"/>
        <v>0</v>
      </c>
    </row>
    <row r="63" spans="1:14" ht="15" customHeight="1">
      <c r="A63" s="1197"/>
      <c r="B63" s="217"/>
      <c r="C63" s="274" t="s">
        <v>2963</v>
      </c>
      <c r="D63" s="5644">
        <v>210006712100</v>
      </c>
      <c r="E63" s="1765"/>
      <c r="F63" s="274" t="s">
        <v>688</v>
      </c>
      <c r="G63" s="1090">
        <v>60</v>
      </c>
      <c r="H63" s="940"/>
      <c r="I63" s="397">
        <f t="shared" si="11"/>
        <v>60</v>
      </c>
      <c r="J63" s="401" t="s">
        <v>39</v>
      </c>
      <c r="K63" s="264">
        <v>9.82</v>
      </c>
      <c r="L63" s="1037">
        <f>IF(OR(ISBLANK(K63),K63=0,H58=0,ISBLANK(H58)),,ROUND(K63+$L$5,2))</f>
        <v>9.82</v>
      </c>
      <c r="M63" s="538">
        <f>ROUND(L63*I63,2)</f>
        <v>589.20000000000005</v>
      </c>
      <c r="N63" s="3778">
        <f t="shared" si="10"/>
        <v>0.16370000000000001</v>
      </c>
    </row>
    <row r="64" spans="1:14" ht="15" customHeight="1" thickBot="1">
      <c r="A64" s="416"/>
      <c r="B64" s="901"/>
      <c r="C64" s="536" t="s">
        <v>4495</v>
      </c>
      <c r="D64" s="5650" t="s">
        <v>4499</v>
      </c>
      <c r="E64" s="1879"/>
      <c r="F64" s="536" t="s">
        <v>686</v>
      </c>
      <c r="G64" s="1094">
        <v>84</v>
      </c>
      <c r="H64" s="728"/>
      <c r="I64" s="1485">
        <f t="shared" si="11"/>
        <v>42.86</v>
      </c>
      <c r="J64" s="466" t="s">
        <v>39</v>
      </c>
      <c r="K64" s="2066"/>
      <c r="L64" s="1055">
        <f>IF(OR(ISBLANK(K64),K64=0,H58=0,ISBLANK(H58)),,ROUND(K64+$L$5,2))</f>
        <v>0</v>
      </c>
      <c r="M64" s="554">
        <f>ROUND(L64*I64,2)</f>
        <v>0</v>
      </c>
      <c r="N64" s="3802">
        <f t="shared" si="10"/>
        <v>0</v>
      </c>
    </row>
    <row r="65" spans="1:14" ht="15" customHeight="1" thickBot="1">
      <c r="A65" s="2213">
        <v>34014</v>
      </c>
      <c r="B65" s="478" t="s">
        <v>1515</v>
      </c>
      <c r="C65" s="420" t="s">
        <v>4503</v>
      </c>
      <c r="D65" s="5644" t="s">
        <v>2972</v>
      </c>
      <c r="E65" s="1902"/>
      <c r="F65" s="420" t="s">
        <v>687</v>
      </c>
      <c r="G65" s="1365">
        <v>100</v>
      </c>
      <c r="H65" s="1010">
        <v>20</v>
      </c>
      <c r="I65" s="397">
        <f>ROUND(H65*G65/G65,2)</f>
        <v>20</v>
      </c>
      <c r="J65" s="1213" t="s">
        <v>39</v>
      </c>
      <c r="K65" s="958"/>
      <c r="L65" s="960">
        <f>IF(OR(ISBLANK(K65),K65=0,H65=0,ISBLANK(H65)),,ROUND(K65+$L$5,2))</f>
        <v>0</v>
      </c>
      <c r="M65" s="515">
        <f t="shared" ref="M65:M74" si="12">ROUND(I65*L65,2)</f>
        <v>0</v>
      </c>
      <c r="N65" s="3778">
        <f t="shared" si="10"/>
        <v>0</v>
      </c>
    </row>
    <row r="66" spans="1:14" ht="15" customHeight="1">
      <c r="A66" s="1335"/>
      <c r="B66" s="216" t="s">
        <v>683</v>
      </c>
      <c r="C66" s="479" t="s">
        <v>2952</v>
      </c>
      <c r="D66" s="5644">
        <v>4800126319</v>
      </c>
      <c r="E66" s="1901"/>
      <c r="F66" s="479" t="s">
        <v>696</v>
      </c>
      <c r="G66" s="1091">
        <v>102</v>
      </c>
      <c r="H66" s="940"/>
      <c r="I66" s="964">
        <f>ROUND($H$65*$G$65/G66,2)</f>
        <v>19.61</v>
      </c>
      <c r="J66" s="216" t="s">
        <v>39</v>
      </c>
      <c r="K66" s="264"/>
      <c r="L66" s="1043">
        <f>IF(OR(ISBLANK(K66),K66=0,H65=0,ISBLANK(H65)),,ROUND(K66+$L$5,2))</f>
        <v>0</v>
      </c>
      <c r="M66" s="511">
        <f t="shared" si="12"/>
        <v>0</v>
      </c>
      <c r="N66" s="3897">
        <f t="shared" si="10"/>
        <v>0</v>
      </c>
    </row>
    <row r="67" spans="1:14" ht="15" customHeight="1">
      <c r="A67" s="1335"/>
      <c r="B67" s="216"/>
      <c r="C67" s="479" t="s">
        <v>2963</v>
      </c>
      <c r="D67" s="5644">
        <v>210000531200</v>
      </c>
      <c r="E67" s="1765"/>
      <c r="F67" s="274" t="s">
        <v>681</v>
      </c>
      <c r="G67" s="1090">
        <v>60</v>
      </c>
      <c r="H67" s="940"/>
      <c r="I67" s="964">
        <f>ROUND($H$65*$G$65/G67,2)</f>
        <v>33.33</v>
      </c>
      <c r="J67" s="216" t="s">
        <v>39</v>
      </c>
      <c r="K67" s="1557"/>
      <c r="L67" s="1043">
        <f>IF(OR(ISBLANK(K67),K67=0,H65=0,ISBLANK(H65)),,ROUND(K67+$L$5,2))</f>
        <v>0</v>
      </c>
      <c r="M67" s="449">
        <f t="shared" si="12"/>
        <v>0</v>
      </c>
      <c r="N67" s="3897">
        <f t="shared" si="10"/>
        <v>0</v>
      </c>
    </row>
    <row r="68" spans="1:14" ht="15" customHeight="1">
      <c r="A68" s="4908"/>
      <c r="B68" s="4909"/>
      <c r="C68" s="4910" t="s">
        <v>2957</v>
      </c>
      <c r="D68" s="5644" t="s">
        <v>3583</v>
      </c>
      <c r="E68" s="4911"/>
      <c r="F68" s="4912" t="s">
        <v>3584</v>
      </c>
      <c r="G68" s="4913">
        <v>100</v>
      </c>
      <c r="H68" s="1435"/>
      <c r="I68" s="964">
        <f>ROUND($H$65*$G$65/G68,2)</f>
        <v>20</v>
      </c>
      <c r="J68" s="216" t="s">
        <v>39</v>
      </c>
      <c r="K68" s="1557">
        <v>21.93</v>
      </c>
      <c r="L68" s="1037">
        <f>IF(OR(ISBLANK(K68),K68=0,H65=0,ISBLANK(H65)),,ROUND(K68+$L$5,2))</f>
        <v>21.93</v>
      </c>
      <c r="M68" s="449">
        <f t="shared" ref="M68" si="13">ROUND(I68*L68,2)</f>
        <v>438.6</v>
      </c>
      <c r="N68" s="3897">
        <f t="shared" ref="N68" si="14">ROUND(L68/G68,4)</f>
        <v>0.21929999999999999</v>
      </c>
    </row>
    <row r="69" spans="1:14" ht="15" customHeight="1" thickBot="1">
      <c r="A69" s="416"/>
      <c r="B69" s="1234"/>
      <c r="C69" s="536"/>
      <c r="D69" s="5650"/>
      <c r="E69" s="5117"/>
      <c r="F69" s="425"/>
      <c r="G69" s="1156"/>
      <c r="H69" s="728"/>
      <c r="I69" s="941"/>
      <c r="J69" s="901"/>
      <c r="K69" s="363"/>
      <c r="L69" s="935"/>
      <c r="M69" s="364"/>
      <c r="N69" s="3799"/>
    </row>
    <row r="70" spans="1:14" ht="15" customHeight="1" thickBot="1">
      <c r="A70" s="2213">
        <v>34015</v>
      </c>
      <c r="B70" s="478" t="s">
        <v>1516</v>
      </c>
      <c r="C70" s="1488" t="s">
        <v>2966</v>
      </c>
      <c r="D70" s="5644">
        <v>81992</v>
      </c>
      <c r="E70" s="1902"/>
      <c r="F70" s="420" t="s">
        <v>695</v>
      </c>
      <c r="G70" s="1365">
        <v>120</v>
      </c>
      <c r="H70" s="1010">
        <v>30</v>
      </c>
      <c r="I70" s="262">
        <f>ROUND(H70*G70/G70,2)</f>
        <v>30</v>
      </c>
      <c r="J70" s="1213" t="s">
        <v>39</v>
      </c>
      <c r="K70" s="958"/>
      <c r="L70" s="1299">
        <f>IF(OR(ISBLANK(K70),K70=0,H70=0,ISBLANK(H70)),,ROUND(K70+$L$5,2))</f>
        <v>0</v>
      </c>
      <c r="M70" s="515">
        <f t="shared" si="12"/>
        <v>0</v>
      </c>
      <c r="N70" s="3805">
        <f t="shared" si="10"/>
        <v>0</v>
      </c>
    </row>
    <row r="71" spans="1:14" ht="15" customHeight="1">
      <c r="A71" s="1197"/>
      <c r="B71" s="217" t="s">
        <v>683</v>
      </c>
      <c r="C71" s="274" t="s">
        <v>2957</v>
      </c>
      <c r="D71" s="5644" t="s">
        <v>2973</v>
      </c>
      <c r="E71" s="1765"/>
      <c r="F71" s="274" t="s">
        <v>688</v>
      </c>
      <c r="G71" s="1090">
        <v>60</v>
      </c>
      <c r="H71" s="940"/>
      <c r="I71" s="1871"/>
      <c r="J71" s="401"/>
      <c r="K71" s="264"/>
      <c r="L71" s="1037">
        <f>IF(OR(ISBLANK(K71),K71=0,H70=0,ISBLANK(H70)),,ROUND(K71+$L$5,2))</f>
        <v>0</v>
      </c>
      <c r="M71" s="538">
        <f t="shared" si="12"/>
        <v>0</v>
      </c>
      <c r="N71" s="3778">
        <f t="shared" si="10"/>
        <v>0</v>
      </c>
    </row>
    <row r="72" spans="1:14" ht="15" customHeight="1">
      <c r="A72" s="1197"/>
      <c r="B72" s="217"/>
      <c r="C72" s="274" t="s">
        <v>2952</v>
      </c>
      <c r="D72" s="5644">
        <v>26320</v>
      </c>
      <c r="E72" s="1765"/>
      <c r="F72" s="274" t="s">
        <v>685</v>
      </c>
      <c r="G72" s="1090">
        <v>102</v>
      </c>
      <c r="H72" s="940"/>
      <c r="I72" s="397">
        <f t="shared" ref="I72:I79" si="15">ROUND($H$70*$G$70/G72,2)</f>
        <v>35.29</v>
      </c>
      <c r="J72" s="401" t="s">
        <v>39</v>
      </c>
      <c r="K72" s="264"/>
      <c r="L72" s="1037">
        <f>IF(OR(ISBLANK(K72),K72=0,H70=0,ISBLANK(H70)),,ROUND(K72+$L$5,2))</f>
        <v>0</v>
      </c>
      <c r="M72" s="538">
        <f t="shared" si="12"/>
        <v>0</v>
      </c>
      <c r="N72" s="3778">
        <f t="shared" si="10"/>
        <v>0</v>
      </c>
    </row>
    <row r="73" spans="1:14" ht="15" customHeight="1">
      <c r="A73" s="1197"/>
      <c r="B73" s="217"/>
      <c r="C73" s="274" t="s">
        <v>2960</v>
      </c>
      <c r="D73" s="5644">
        <v>26105</v>
      </c>
      <c r="E73" s="1765"/>
      <c r="F73" s="274" t="s">
        <v>688</v>
      </c>
      <c r="G73" s="1090">
        <v>60</v>
      </c>
      <c r="H73" s="940"/>
      <c r="I73" s="397">
        <f t="shared" si="15"/>
        <v>60</v>
      </c>
      <c r="J73" s="401" t="s">
        <v>39</v>
      </c>
      <c r="K73" s="264"/>
      <c r="L73" s="1037">
        <f>IF(OR(ISBLANK(K73),K73=0,H70=0,ISBLANK(H70)),,ROUND(K73+$L$5,2))</f>
        <v>0</v>
      </c>
      <c r="M73" s="538">
        <f t="shared" si="12"/>
        <v>0</v>
      </c>
      <c r="N73" s="3778">
        <f t="shared" si="10"/>
        <v>0</v>
      </c>
    </row>
    <row r="74" spans="1:14" ht="15" customHeight="1">
      <c r="A74" s="1197"/>
      <c r="B74" s="217"/>
      <c r="C74" s="274" t="s">
        <v>2954</v>
      </c>
      <c r="D74" s="5644">
        <v>10021000671202</v>
      </c>
      <c r="E74" s="1765"/>
      <c r="F74" s="274" t="s">
        <v>688</v>
      </c>
      <c r="G74" s="1090">
        <v>60</v>
      </c>
      <c r="H74" s="940"/>
      <c r="I74" s="397">
        <f t="shared" si="15"/>
        <v>60</v>
      </c>
      <c r="J74" s="401" t="s">
        <v>39</v>
      </c>
      <c r="K74" s="264">
        <v>11.37</v>
      </c>
      <c r="L74" s="1037">
        <f>IF(OR(ISBLANK(K74),K74=0,H70=0,ISBLANK(H70)),,ROUND(K74+$L$5,2))</f>
        <v>11.37</v>
      </c>
      <c r="M74" s="538">
        <f t="shared" si="12"/>
        <v>682.2</v>
      </c>
      <c r="N74" s="3778">
        <f t="shared" si="10"/>
        <v>0.1895</v>
      </c>
    </row>
    <row r="75" spans="1:14" ht="15" customHeight="1">
      <c r="A75" s="1197"/>
      <c r="B75" s="217"/>
      <c r="C75" s="479" t="s">
        <v>4495</v>
      </c>
      <c r="D75" s="5644" t="s">
        <v>4501</v>
      </c>
      <c r="E75" s="1901"/>
      <c r="F75" s="479" t="s">
        <v>686</v>
      </c>
      <c r="G75" s="1091">
        <v>84</v>
      </c>
      <c r="H75" s="940"/>
      <c r="I75" s="397">
        <f t="shared" si="15"/>
        <v>42.86</v>
      </c>
      <c r="J75" s="401" t="s">
        <v>39</v>
      </c>
      <c r="K75" s="264"/>
      <c r="L75" s="1037">
        <f>IF(OR(ISBLANK(K75),K75=0,H70=0,ISBLANK(H70)),,ROUND(K75+$L$5,2))</f>
        <v>0</v>
      </c>
      <c r="M75" s="538">
        <f t="shared" ref="M75:M79" si="16">ROUND(L75*I75,2)</f>
        <v>0</v>
      </c>
      <c r="N75" s="3778">
        <f t="shared" si="10"/>
        <v>0</v>
      </c>
    </row>
    <row r="76" spans="1:14" ht="15" customHeight="1">
      <c r="A76" s="1335"/>
      <c r="B76" s="216"/>
      <c r="C76" s="274" t="s">
        <v>4503</v>
      </c>
      <c r="D76" s="5644" t="s">
        <v>3623</v>
      </c>
      <c r="E76" s="1765"/>
      <c r="F76" s="274" t="s">
        <v>687</v>
      </c>
      <c r="G76" s="1090">
        <v>100</v>
      </c>
      <c r="H76" s="940"/>
      <c r="I76" s="1301">
        <f t="shared" si="15"/>
        <v>36</v>
      </c>
      <c r="J76" s="959" t="s">
        <v>39</v>
      </c>
      <c r="K76" s="264"/>
      <c r="L76" s="965">
        <f>IF(OR(ISBLANK(K76),K76=0,H70=0,ISBLANK(H70)),,ROUND(K76+$L$5,2))</f>
        <v>0</v>
      </c>
      <c r="M76" s="511">
        <f t="shared" si="16"/>
        <v>0</v>
      </c>
      <c r="N76" s="3798">
        <f t="shared" si="10"/>
        <v>0</v>
      </c>
    </row>
    <row r="77" spans="1:14" ht="15" customHeight="1">
      <c r="A77" s="1197"/>
      <c r="B77" s="217"/>
      <c r="C77" s="274" t="s">
        <v>2974</v>
      </c>
      <c r="D77" s="5644">
        <v>15170</v>
      </c>
      <c r="E77" s="1765"/>
      <c r="F77" s="274" t="s">
        <v>685</v>
      </c>
      <c r="G77" s="1090">
        <v>100</v>
      </c>
      <c r="H77" s="940"/>
      <c r="I77" s="967">
        <f t="shared" si="15"/>
        <v>36</v>
      </c>
      <c r="J77" s="217" t="s">
        <v>39</v>
      </c>
      <c r="K77" s="264"/>
      <c r="L77" s="532">
        <f>IF(OR(ISBLANK(K77),K77=0,H70=0,ISBLANK(H70)),,ROUND(K77+$L$5,2))</f>
        <v>0</v>
      </c>
      <c r="M77" s="335">
        <f t="shared" si="16"/>
        <v>0</v>
      </c>
      <c r="N77" s="3893">
        <f t="shared" si="10"/>
        <v>0</v>
      </c>
    </row>
    <row r="78" spans="1:14" ht="15" customHeight="1">
      <c r="A78" s="1197"/>
      <c r="B78" s="217"/>
      <c r="C78" s="274" t="s">
        <v>3359</v>
      </c>
      <c r="D78" s="5644">
        <v>8410</v>
      </c>
      <c r="E78" s="1765"/>
      <c r="F78" s="274" t="s">
        <v>681</v>
      </c>
      <c r="G78" s="1090">
        <v>60</v>
      </c>
      <c r="H78" s="1848"/>
      <c r="I78" s="967">
        <f t="shared" si="15"/>
        <v>60</v>
      </c>
      <c r="J78" s="217" t="s">
        <v>39</v>
      </c>
      <c r="K78" s="264"/>
      <c r="L78" s="532">
        <f>IF(OR(ISBLANK(K78),K78=0,H70=0,ISBLANK(H70)),,ROUND(K78+$L$5,2))</f>
        <v>0</v>
      </c>
      <c r="M78" s="335">
        <f t="shared" si="16"/>
        <v>0</v>
      </c>
      <c r="N78" s="3893">
        <f t="shared" si="10"/>
        <v>0</v>
      </c>
    </row>
    <row r="79" spans="1:14" ht="15" customHeight="1">
      <c r="A79" s="1197"/>
      <c r="B79" s="217"/>
      <c r="C79" s="3378" t="s">
        <v>2975</v>
      </c>
      <c r="D79" s="5644">
        <v>75100</v>
      </c>
      <c r="E79" s="5627"/>
      <c r="F79" s="3378" t="s">
        <v>681</v>
      </c>
      <c r="G79" s="3515">
        <v>60</v>
      </c>
      <c r="H79" s="1848"/>
      <c r="I79" s="967">
        <f t="shared" si="15"/>
        <v>60</v>
      </c>
      <c r="J79" s="217" t="s">
        <v>39</v>
      </c>
      <c r="K79" s="264"/>
      <c r="L79" s="532">
        <f>IF(OR(ISBLANK(K79),K79=0,H70=0,ISBLANK(H70)),,ROUND(K79+$L$5,2))</f>
        <v>0</v>
      </c>
      <c r="M79" s="335">
        <f t="shared" si="16"/>
        <v>0</v>
      </c>
      <c r="N79" s="3893">
        <f t="shared" si="10"/>
        <v>0</v>
      </c>
    </row>
    <row r="80" spans="1:14" ht="15" customHeight="1" thickBot="1">
      <c r="A80" s="416"/>
      <c r="B80" s="901"/>
      <c r="C80" s="425"/>
      <c r="D80" s="5650"/>
      <c r="E80" s="5117"/>
      <c r="F80" s="425"/>
      <c r="G80" s="1156"/>
      <c r="H80" s="1848"/>
      <c r="I80" s="979"/>
      <c r="J80" s="901"/>
      <c r="K80" s="363"/>
      <c r="L80" s="1122"/>
      <c r="M80" s="364"/>
      <c r="N80" s="3799"/>
    </row>
    <row r="81" spans="1:15" ht="15" customHeight="1" thickBot="1">
      <c r="A81" s="2213">
        <v>34016</v>
      </c>
      <c r="B81" s="478" t="s">
        <v>1517</v>
      </c>
      <c r="C81" s="1488" t="s">
        <v>2966</v>
      </c>
      <c r="D81" s="5644" t="s">
        <v>2976</v>
      </c>
      <c r="E81" s="1902"/>
      <c r="F81" s="420" t="s">
        <v>688</v>
      </c>
      <c r="G81" s="1365">
        <v>60</v>
      </c>
      <c r="H81" s="1011">
        <v>20</v>
      </c>
      <c r="I81" s="262">
        <f>ROUND(H81*G81/G81,2)</f>
        <v>20</v>
      </c>
      <c r="J81" s="1213" t="s">
        <v>39</v>
      </c>
      <c r="K81" s="958"/>
      <c r="L81" s="1299">
        <f>IF(OR(ISBLANK(K81),K81=0,H81=0,ISBLANK(H81)),,ROUND(K81+$L$5,2))</f>
        <v>0</v>
      </c>
      <c r="M81" s="515">
        <f>ROUND(I81*L81,2)</f>
        <v>0</v>
      </c>
      <c r="N81" s="3805">
        <f t="shared" si="10"/>
        <v>0</v>
      </c>
    </row>
    <row r="82" spans="1:15" ht="15" customHeight="1">
      <c r="A82" s="1197"/>
      <c r="B82" s="217" t="s">
        <v>683</v>
      </c>
      <c r="C82" s="274" t="s">
        <v>2957</v>
      </c>
      <c r="D82" s="5644" t="s">
        <v>2977</v>
      </c>
      <c r="E82" s="1765"/>
      <c r="F82" s="274" t="s">
        <v>688</v>
      </c>
      <c r="G82" s="1090">
        <v>60</v>
      </c>
      <c r="H82" s="940"/>
      <c r="I82" s="397">
        <f>ROUND($H$81*$G$81/G82,2)</f>
        <v>20</v>
      </c>
      <c r="J82" s="401" t="s">
        <v>39</v>
      </c>
      <c r="K82" s="264"/>
      <c r="L82" s="1037">
        <f>IF(OR(ISBLANK(K82),K82=0,H81=0,ISBLANK(H81)),,ROUND(K82+$L$5,2))</f>
        <v>0</v>
      </c>
      <c r="M82" s="538">
        <f>ROUND(I82*L82,2)</f>
        <v>0</v>
      </c>
      <c r="N82" s="3778">
        <f t="shared" si="10"/>
        <v>0</v>
      </c>
    </row>
    <row r="83" spans="1:15" ht="15" customHeight="1">
      <c r="A83" s="1197"/>
      <c r="B83" s="217"/>
      <c r="C83" s="274" t="s">
        <v>2952</v>
      </c>
      <c r="D83" s="5644" t="s">
        <v>3343</v>
      </c>
      <c r="E83" s="1765"/>
      <c r="F83" s="274" t="s">
        <v>685</v>
      </c>
      <c r="G83" s="1090">
        <v>102</v>
      </c>
      <c r="H83" s="1848"/>
      <c r="I83" s="397">
        <f>ROUND($H$81*$G$81/G83,2)</f>
        <v>11.76</v>
      </c>
      <c r="J83" s="401" t="s">
        <v>39</v>
      </c>
      <c r="K83" s="264"/>
      <c r="L83" s="1037">
        <f>IF(OR(ISBLANK(K83),K83=0,H81=0,ISBLANK(H81)),,ROUND(K83+$L$5,2))</f>
        <v>0</v>
      </c>
      <c r="M83" s="538">
        <f>ROUND(I83*L83,2)</f>
        <v>0</v>
      </c>
      <c r="N83" s="3778">
        <f t="shared" si="10"/>
        <v>0</v>
      </c>
    </row>
    <row r="84" spans="1:15" ht="15" customHeight="1">
      <c r="A84" s="1197"/>
      <c r="B84" s="217"/>
      <c r="C84" s="274" t="s">
        <v>2960</v>
      </c>
      <c r="D84" s="5644" t="s">
        <v>2978</v>
      </c>
      <c r="E84" s="1765"/>
      <c r="F84" s="274" t="s">
        <v>682</v>
      </c>
      <c r="G84" s="1090">
        <v>60</v>
      </c>
      <c r="H84" s="940"/>
      <c r="I84" s="397">
        <f>ROUND($H$81*$G$81/G84,2)</f>
        <v>20</v>
      </c>
      <c r="J84" s="401" t="s">
        <v>39</v>
      </c>
      <c r="K84" s="264"/>
      <c r="L84" s="1037">
        <f>IF(OR(ISBLANK(K84),K84=0,H81=0,ISBLANK(H81)),,ROUND(K84+$L$5,2))</f>
        <v>0</v>
      </c>
      <c r="M84" s="538">
        <f>ROUND(I84*L84,2)</f>
        <v>0</v>
      </c>
      <c r="N84" s="3778">
        <f t="shared" si="10"/>
        <v>0</v>
      </c>
    </row>
    <row r="85" spans="1:15" ht="15" customHeight="1">
      <c r="A85" s="1197"/>
      <c r="B85" s="217"/>
      <c r="C85" s="274" t="s">
        <v>2954</v>
      </c>
      <c r="D85" s="5644">
        <v>130007502000</v>
      </c>
      <c r="E85" s="1765"/>
      <c r="F85" s="479" t="s">
        <v>688</v>
      </c>
      <c r="G85" s="1091">
        <v>60</v>
      </c>
      <c r="H85" s="940"/>
      <c r="I85" s="397">
        <f>ROUND($H$81*$G$81/G85,2)</f>
        <v>20</v>
      </c>
      <c r="J85" s="401" t="s">
        <v>39</v>
      </c>
      <c r="K85" s="264"/>
      <c r="L85" s="1037">
        <f>IF(OR(ISBLANK(K85),K85=0,H81=0,ISBLANK(H81)),,ROUND(K85+$L$5,2))</f>
        <v>0</v>
      </c>
      <c r="M85" s="538">
        <f>ROUND(I85*L85,2)</f>
        <v>0</v>
      </c>
      <c r="N85" s="3778">
        <f t="shared" si="10"/>
        <v>0</v>
      </c>
    </row>
    <row r="86" spans="1:15" ht="15" customHeight="1">
      <c r="A86" s="1335"/>
      <c r="B86" s="216"/>
      <c r="C86" s="479" t="s">
        <v>4495</v>
      </c>
      <c r="D86" s="5644" t="s">
        <v>4502</v>
      </c>
      <c r="E86" s="1901"/>
      <c r="F86" s="274" t="s">
        <v>686</v>
      </c>
      <c r="G86" s="1090">
        <v>84</v>
      </c>
      <c r="H86" s="940"/>
      <c r="I86" s="1092">
        <f>ROUND($H$81*$G$81/G86,2)</f>
        <v>14.29</v>
      </c>
      <c r="J86" s="959" t="s">
        <v>39</v>
      </c>
      <c r="K86" s="264">
        <v>18.45</v>
      </c>
      <c r="L86" s="960">
        <f>IF(OR(ISBLANK(K86),K86=0,H81=0,ISBLANK(H81)),,ROUND(K86+$L$5,2))</f>
        <v>18.45</v>
      </c>
      <c r="M86" s="511">
        <f>ROUND(L86*I86,2)</f>
        <v>263.64999999999998</v>
      </c>
      <c r="N86" s="3798">
        <f t="shared" si="10"/>
        <v>0.21959999999999999</v>
      </c>
    </row>
    <row r="87" spans="1:15" ht="15" customHeight="1">
      <c r="A87" s="1197"/>
      <c r="B87" s="217"/>
      <c r="C87" s="274"/>
      <c r="D87" s="5644"/>
      <c r="E87" s="4027"/>
      <c r="F87" s="274"/>
      <c r="G87" s="1090"/>
      <c r="H87" s="1848"/>
      <c r="I87" s="967"/>
      <c r="J87" s="217"/>
      <c r="K87" s="286"/>
      <c r="L87" s="532"/>
      <c r="M87" s="335"/>
      <c r="N87" s="3893"/>
    </row>
    <row r="88" spans="1:15" ht="15" customHeight="1" thickBot="1">
      <c r="A88" s="416"/>
      <c r="B88" s="901"/>
      <c r="C88" s="536" t="s">
        <v>65</v>
      </c>
      <c r="D88" s="5650"/>
      <c r="E88" s="2088"/>
      <c r="F88" s="536" t="s">
        <v>65</v>
      </c>
      <c r="G88" s="1094" t="s">
        <v>65</v>
      </c>
      <c r="H88" s="1523"/>
      <c r="I88" s="979" t="s">
        <v>65</v>
      </c>
      <c r="J88" s="901" t="s">
        <v>65</v>
      </c>
      <c r="K88" s="322"/>
      <c r="L88" s="1122" t="s">
        <v>65</v>
      </c>
      <c r="M88" s="364" t="s">
        <v>65</v>
      </c>
      <c r="N88" s="3799" t="s">
        <v>65</v>
      </c>
      <c r="O88" s="7" t="s">
        <v>89</v>
      </c>
    </row>
    <row r="89" spans="1:15" ht="15" customHeight="1">
      <c r="A89" s="2213">
        <v>34017</v>
      </c>
      <c r="B89" s="478" t="s">
        <v>697</v>
      </c>
      <c r="C89" s="420" t="s">
        <v>2980</v>
      </c>
      <c r="D89" s="5644" t="s">
        <v>2981</v>
      </c>
      <c r="E89" s="1902"/>
      <c r="F89" s="420" t="s">
        <v>698</v>
      </c>
      <c r="G89" s="1365">
        <v>200</v>
      </c>
      <c r="H89" s="940"/>
      <c r="I89" s="262">
        <f>ROUND(H89*G89/G89,2)</f>
        <v>0</v>
      </c>
      <c r="J89" s="1213" t="s">
        <v>39</v>
      </c>
      <c r="K89" s="368">
        <v>15.21</v>
      </c>
      <c r="L89" s="1299">
        <f>IF(OR(ISBLANK(K89),K89=0,H89=0,ISBLANK(H89)),,ROUND(K89+$L$5,2))</f>
        <v>0</v>
      </c>
      <c r="M89" s="515">
        <f>ROUND(L89*I89,2)</f>
        <v>0</v>
      </c>
      <c r="N89" s="3805">
        <f t="shared" ref="N89:N106" si="17">ROUND(L89/G89,4)</f>
        <v>0</v>
      </c>
    </row>
    <row r="90" spans="1:15" ht="15" customHeight="1">
      <c r="A90" s="1335"/>
      <c r="B90" s="216" t="s">
        <v>699</v>
      </c>
      <c r="C90" s="479"/>
      <c r="D90" s="5644"/>
      <c r="E90" s="1901"/>
      <c r="F90" s="479" t="s">
        <v>700</v>
      </c>
      <c r="G90" s="1091">
        <v>200</v>
      </c>
      <c r="H90" s="940"/>
      <c r="I90" s="1092">
        <f>ROUND($H$89*$G$89/G90,2)</f>
        <v>0</v>
      </c>
      <c r="J90" s="959" t="s">
        <v>39</v>
      </c>
      <c r="K90" s="264"/>
      <c r="L90" s="960">
        <f>IF(OR(ISBLANK(K90),K90=0,H89=0,ISBLANK(H89)),,ROUND(K90+$L$5,2))</f>
        <v>0</v>
      </c>
      <c r="M90" s="511">
        <f t="shared" ref="M90:M95" si="18">ROUND(I90*L90,2)</f>
        <v>0</v>
      </c>
      <c r="N90" s="3798">
        <f t="shared" si="17"/>
        <v>0</v>
      </c>
    </row>
    <row r="91" spans="1:15" ht="15" customHeight="1" thickBot="1">
      <c r="A91" s="416"/>
      <c r="B91" s="901"/>
      <c r="C91" s="536"/>
      <c r="D91" s="5650"/>
      <c r="E91" s="2998"/>
      <c r="F91" s="536"/>
      <c r="G91" s="1094"/>
      <c r="H91" s="1523"/>
      <c r="I91" s="536"/>
      <c r="J91" s="901"/>
      <c r="K91" s="363"/>
      <c r="L91" s="1122"/>
      <c r="M91" s="364"/>
      <c r="N91" s="3799"/>
    </row>
    <row r="92" spans="1:15" ht="15" customHeight="1">
      <c r="A92" s="2227">
        <v>34018</v>
      </c>
      <c r="B92" s="1534" t="s">
        <v>701</v>
      </c>
      <c r="C92" s="527" t="s">
        <v>2235</v>
      </c>
      <c r="D92" s="5644" t="s">
        <v>2982</v>
      </c>
      <c r="E92" s="1905"/>
      <c r="F92" s="527" t="s">
        <v>698</v>
      </c>
      <c r="G92" s="1123">
        <v>200</v>
      </c>
      <c r="H92" s="940"/>
      <c r="I92" s="1560">
        <f>ROUND(H92*G92/G92,2)</f>
        <v>0</v>
      </c>
      <c r="J92" s="947" t="s">
        <v>39</v>
      </c>
      <c r="K92" s="285"/>
      <c r="L92" s="1677">
        <f>IF(OR(ISBLANK(K92),K92=0,H92=0,ISBLANK(H92)),,ROUND(K92+$L$5,2))</f>
        <v>0</v>
      </c>
      <c r="M92" s="723">
        <f t="shared" si="18"/>
        <v>0</v>
      </c>
      <c r="N92" s="3909">
        <f t="shared" si="17"/>
        <v>0</v>
      </c>
    </row>
    <row r="93" spans="1:15" ht="15" customHeight="1">
      <c r="A93" s="1197"/>
      <c r="B93" s="217" t="s">
        <v>702</v>
      </c>
      <c r="C93" s="274" t="s">
        <v>2980</v>
      </c>
      <c r="D93" s="5644">
        <v>5150000764</v>
      </c>
      <c r="E93" s="1765"/>
      <c r="F93" s="274" t="s">
        <v>698</v>
      </c>
      <c r="G93" s="1090">
        <v>200</v>
      </c>
      <c r="H93" s="1848"/>
      <c r="I93" s="274">
        <f>ROUND($H$92*$G$92/G93,2)</f>
        <v>0</v>
      </c>
      <c r="J93" s="217" t="s">
        <v>39</v>
      </c>
      <c r="K93" s="264">
        <v>13.44</v>
      </c>
      <c r="L93" s="532">
        <f>IF(OR(ISBLANK(K93),K93=0,H92=0,ISBLANK(H92)),,ROUND(K93+$L$5,2))</f>
        <v>0</v>
      </c>
      <c r="M93" s="335">
        <f t="shared" si="18"/>
        <v>0</v>
      </c>
      <c r="N93" s="3893">
        <f t="shared" si="17"/>
        <v>0</v>
      </c>
    </row>
    <row r="94" spans="1:15" ht="15" customHeight="1" thickBot="1">
      <c r="A94" s="416"/>
      <c r="B94" s="901"/>
      <c r="C94" s="536"/>
      <c r="D94" s="5650"/>
      <c r="E94" s="2998"/>
      <c r="F94" s="536"/>
      <c r="G94" s="1094"/>
      <c r="H94" s="1523"/>
      <c r="I94" s="361"/>
      <c r="J94" s="416"/>
      <c r="K94" s="363"/>
      <c r="L94" s="323"/>
      <c r="M94" s="630"/>
      <c r="N94" s="3796"/>
    </row>
    <row r="95" spans="1:15" ht="15" customHeight="1" thickBot="1">
      <c r="A95" s="2159">
        <v>34019</v>
      </c>
      <c r="B95" s="1537" t="s">
        <v>1518</v>
      </c>
      <c r="C95" s="482"/>
      <c r="D95" s="5644"/>
      <c r="E95" s="1902"/>
      <c r="F95" s="421" t="s">
        <v>694</v>
      </c>
      <c r="G95" s="1209">
        <v>200</v>
      </c>
      <c r="H95" s="1524"/>
      <c r="I95" s="397">
        <f>ROUND(H95*G95/G95,2)</f>
        <v>0</v>
      </c>
      <c r="J95" s="401" t="s">
        <v>39</v>
      </c>
      <c r="K95" s="958"/>
      <c r="L95" s="1037">
        <f>IF(OR(ISBLANK(K95),K95=0,H95=0,ISBLANK(H95)),,ROUND(K95+$L$5,2))</f>
        <v>0</v>
      </c>
      <c r="M95" s="515">
        <f t="shared" si="18"/>
        <v>0</v>
      </c>
      <c r="N95" s="3778">
        <f t="shared" si="17"/>
        <v>0</v>
      </c>
    </row>
    <row r="96" spans="1:15" ht="15" customHeight="1" thickBot="1">
      <c r="A96" s="937"/>
      <c r="B96" s="1060"/>
      <c r="C96" s="536"/>
      <c r="D96" s="5650"/>
      <c r="E96" s="1886"/>
      <c r="F96" s="425" t="s">
        <v>694</v>
      </c>
      <c r="G96" s="1156">
        <v>200</v>
      </c>
      <c r="H96" s="728"/>
      <c r="I96" s="341">
        <f>ROUND($H$95*$G$95/G96,2)</f>
        <v>0</v>
      </c>
      <c r="J96" s="466" t="s">
        <v>39</v>
      </c>
      <c r="K96" s="1380"/>
      <c r="L96" s="1055">
        <f>IF(OR(ISBLANK(K96),K96=0,H95=0,ISBLANK(H95)),,ROUND(K96+$L$5,2))</f>
        <v>0</v>
      </c>
      <c r="M96" s="554">
        <f>ROUND(L96*I96,2)</f>
        <v>0</v>
      </c>
      <c r="N96" s="3802">
        <f t="shared" si="17"/>
        <v>0</v>
      </c>
    </row>
    <row r="97" spans="1:14" ht="15" customHeight="1" thickBot="1">
      <c r="A97" s="2213">
        <v>34020</v>
      </c>
      <c r="B97" s="478" t="s">
        <v>703</v>
      </c>
      <c r="C97" s="420" t="s">
        <v>2954</v>
      </c>
      <c r="D97" s="5644">
        <v>130005317000</v>
      </c>
      <c r="E97" s="1902"/>
      <c r="F97" s="420" t="s">
        <v>694</v>
      </c>
      <c r="G97" s="1365">
        <v>200</v>
      </c>
      <c r="H97" s="1010"/>
      <c r="I97" s="262">
        <f>ROUND(H97*G97/G97,2)</f>
        <v>0</v>
      </c>
      <c r="J97" s="1213" t="s">
        <v>39</v>
      </c>
      <c r="K97" s="368">
        <v>10.11</v>
      </c>
      <c r="L97" s="1299">
        <f>IF(OR(ISBLANK(K97),K97=0,H97=0,ISBLANK(H97)),,ROUND(K97+$L$5,2))</f>
        <v>0</v>
      </c>
      <c r="M97" s="515">
        <f t="shared" ref="M97:M105" si="19">ROUND(I97*L97,2)</f>
        <v>0</v>
      </c>
      <c r="N97" s="3805">
        <f t="shared" si="17"/>
        <v>0</v>
      </c>
    </row>
    <row r="98" spans="1:14" ht="15" customHeight="1">
      <c r="A98" s="5047"/>
      <c r="B98" s="4931"/>
      <c r="C98" s="5646" t="s">
        <v>2952</v>
      </c>
      <c r="D98" s="5647" t="s">
        <v>2983</v>
      </c>
      <c r="E98" s="4911"/>
      <c r="F98" s="5043" t="s">
        <v>693</v>
      </c>
      <c r="G98" s="4913">
        <v>204</v>
      </c>
      <c r="H98" s="940"/>
      <c r="I98" s="5645">
        <f>ROUND($H$97*$G$97/G98,2)</f>
        <v>0</v>
      </c>
      <c r="J98" s="4931" t="s">
        <v>39</v>
      </c>
      <c r="K98" s="5642"/>
      <c r="L98" s="5648">
        <f>IF(OR(ISBLANK(K98),K98=0,H97=0,ISBLANK(H97)),,ROUND(K98+$L$5,2))</f>
        <v>0</v>
      </c>
      <c r="M98" s="5649">
        <f t="shared" si="19"/>
        <v>0</v>
      </c>
      <c r="N98" s="3797">
        <f t="shared" si="17"/>
        <v>0</v>
      </c>
    </row>
    <row r="99" spans="1:14" ht="15" customHeight="1">
      <c r="A99" s="4908"/>
      <c r="B99" s="4909"/>
      <c r="C99" s="5641" t="s">
        <v>2957</v>
      </c>
      <c r="D99" s="5644" t="s">
        <v>4157</v>
      </c>
      <c r="E99" s="5118"/>
      <c r="F99" s="5053" t="s">
        <v>4158</v>
      </c>
      <c r="G99" s="5055">
        <v>198</v>
      </c>
      <c r="H99" s="1848"/>
      <c r="I99" s="5645">
        <f>ROUND($H$97*$G$97/G99,2)</f>
        <v>0</v>
      </c>
      <c r="J99" s="1260" t="s">
        <v>39</v>
      </c>
      <c r="K99" s="4071"/>
      <c r="L99" s="4014">
        <f>IF(OR(ISBLANK(K99),K99=0,H97=0,ISBLANK(H97)),,ROUND(K99+$L$5,2))</f>
        <v>0</v>
      </c>
      <c r="M99" s="4009">
        <f t="shared" ref="M99" si="20">ROUND(I99*L99,2)</f>
        <v>0</v>
      </c>
      <c r="N99" s="3778">
        <f t="shared" ref="N99" si="21">ROUND(L99/G99,4)</f>
        <v>0</v>
      </c>
    </row>
    <row r="100" spans="1:14" ht="15" customHeight="1">
      <c r="A100" s="4908"/>
      <c r="B100" s="4909"/>
      <c r="C100" s="5641" t="s">
        <v>3359</v>
      </c>
      <c r="D100" s="5651"/>
      <c r="E100" s="5118"/>
      <c r="F100" s="5053"/>
      <c r="G100" s="5055"/>
      <c r="H100" s="1848"/>
      <c r="I100" s="5645"/>
      <c r="J100" s="1260"/>
      <c r="K100" s="4071"/>
      <c r="L100" s="4014"/>
      <c r="M100" s="4009"/>
      <c r="N100" s="3778"/>
    </row>
    <row r="101" spans="1:14" ht="15" customHeight="1">
      <c r="A101" s="1197"/>
      <c r="B101" s="217"/>
      <c r="C101" s="1692" t="s">
        <v>2963</v>
      </c>
      <c r="D101" s="5644">
        <v>210006648500</v>
      </c>
      <c r="E101" s="1765"/>
      <c r="F101" s="202" t="s">
        <v>693</v>
      </c>
      <c r="G101" s="1090">
        <v>200</v>
      </c>
      <c r="H101" s="1848"/>
      <c r="I101" s="274">
        <f>ROUND($H$97*$G$97/G101,2)</f>
        <v>0</v>
      </c>
      <c r="J101" s="217" t="s">
        <v>39</v>
      </c>
      <c r="K101" s="264"/>
      <c r="L101" s="532">
        <f>IF(OR(ISBLANK(K101),K101=0,H97=0,ISBLANK(H97)),,ROUND(K101+$L$5,2))</f>
        <v>0</v>
      </c>
      <c r="M101" s="335">
        <f t="shared" si="19"/>
        <v>0</v>
      </c>
      <c r="N101" s="3893">
        <f t="shared" si="17"/>
        <v>0</v>
      </c>
    </row>
    <row r="102" spans="1:14" ht="15" customHeight="1" thickBot="1">
      <c r="A102" s="416"/>
      <c r="B102" s="901"/>
      <c r="C102" s="1475" t="s">
        <v>2964</v>
      </c>
      <c r="D102" s="5650" t="s">
        <v>2984</v>
      </c>
      <c r="E102" s="1879"/>
      <c r="F102" s="536" t="s">
        <v>693</v>
      </c>
      <c r="G102" s="1094">
        <v>200</v>
      </c>
      <c r="H102" s="2071"/>
      <c r="I102" s="536">
        <f>ROUND($H$97*$G$97/G102,2)</f>
        <v>0</v>
      </c>
      <c r="J102" s="901" t="s">
        <v>39</v>
      </c>
      <c r="K102" s="2066"/>
      <c r="L102" s="1122">
        <f>IF(OR(ISBLANK(K102),K102=0,H97=0,ISBLANK(H97)),,ROUND(K102+$L$5,2))</f>
        <v>0</v>
      </c>
      <c r="M102" s="364">
        <f t="shared" si="19"/>
        <v>0</v>
      </c>
      <c r="N102" s="3799">
        <f t="shared" si="17"/>
        <v>0</v>
      </c>
    </row>
    <row r="103" spans="1:14" ht="15" customHeight="1">
      <c r="A103" s="2227">
        <v>34021</v>
      </c>
      <c r="B103" s="1534" t="s">
        <v>704</v>
      </c>
      <c r="C103" s="2064" t="s">
        <v>3359</v>
      </c>
      <c r="D103" s="5644" t="s">
        <v>2985</v>
      </c>
      <c r="E103" s="2069"/>
      <c r="F103" s="273" t="s">
        <v>693</v>
      </c>
      <c r="G103" s="1846">
        <v>200</v>
      </c>
      <c r="H103" s="2996">
        <v>300</v>
      </c>
      <c r="I103" s="273">
        <f>ROUND(H103*G103/G103,2)</f>
        <v>300</v>
      </c>
      <c r="J103" s="920" t="s">
        <v>39</v>
      </c>
      <c r="K103" s="958"/>
      <c r="L103" s="1132">
        <f>IF(OR(ISBLANK(K103),K103=0,H103=0,ISBLANK(H103)),,ROUND(K103+$L$5,2))</f>
        <v>0</v>
      </c>
      <c r="M103" s="641">
        <f t="shared" si="19"/>
        <v>0</v>
      </c>
      <c r="N103" s="3777">
        <f t="shared" si="17"/>
        <v>0</v>
      </c>
    </row>
    <row r="104" spans="1:14" ht="15" customHeight="1" thickBot="1">
      <c r="A104" s="416"/>
      <c r="B104" s="901" t="s">
        <v>705</v>
      </c>
      <c r="C104" s="1475" t="s">
        <v>2888</v>
      </c>
      <c r="D104" s="5650">
        <v>210006653300</v>
      </c>
      <c r="E104" s="2349"/>
      <c r="F104" s="425" t="s">
        <v>693</v>
      </c>
      <c r="G104" s="1156">
        <v>200</v>
      </c>
      <c r="H104" s="728"/>
      <c r="I104" s="425">
        <f>ROUND(H103*G103/G104,2)</f>
        <v>300</v>
      </c>
      <c r="J104" s="466" t="s">
        <v>39</v>
      </c>
      <c r="K104" s="1380">
        <v>12.48</v>
      </c>
      <c r="L104" s="553">
        <f>IF(OR(ISBLANK(K104),K104=0,H103=0,ISBLANK(H103)),,ROUND(K104+$L$5,2))</f>
        <v>12.48</v>
      </c>
      <c r="M104" s="554">
        <f t="shared" si="19"/>
        <v>3744</v>
      </c>
      <c r="N104" s="3802">
        <f t="shared" si="17"/>
        <v>6.2399999999999997E-2</v>
      </c>
    </row>
    <row r="105" spans="1:14" ht="15" customHeight="1" thickBot="1">
      <c r="A105" s="2213">
        <v>34022</v>
      </c>
      <c r="B105" s="478" t="s">
        <v>706</v>
      </c>
      <c r="C105" s="420" t="s">
        <v>2954</v>
      </c>
      <c r="D105" s="5644">
        <v>130005305000</v>
      </c>
      <c r="E105" s="1902"/>
      <c r="F105" s="420" t="s">
        <v>707</v>
      </c>
      <c r="G105" s="1365">
        <v>500</v>
      </c>
      <c r="H105" s="1010">
        <v>100</v>
      </c>
      <c r="I105" s="262">
        <f>ROUND(H105*G105/G105,2)</f>
        <v>100</v>
      </c>
      <c r="J105" s="1213" t="s">
        <v>39</v>
      </c>
      <c r="K105" s="958"/>
      <c r="L105" s="1299">
        <f>IF(OR(ISBLANK(K105),K105=0,H105=0,ISBLANK(H105)),,ROUND(K105+$L$5,2))</f>
        <v>0</v>
      </c>
      <c r="M105" s="515">
        <f t="shared" si="19"/>
        <v>0</v>
      </c>
      <c r="N105" s="3805">
        <f t="shared" si="17"/>
        <v>0</v>
      </c>
    </row>
    <row r="106" spans="1:14" ht="15" customHeight="1">
      <c r="A106" s="1197"/>
      <c r="B106" s="217" t="s">
        <v>708</v>
      </c>
      <c r="C106" s="274" t="s">
        <v>2979</v>
      </c>
      <c r="D106" s="5644">
        <v>7160370539000</v>
      </c>
      <c r="E106" s="1765"/>
      <c r="F106" s="274" t="s">
        <v>709</v>
      </c>
      <c r="G106" s="1090">
        <v>500</v>
      </c>
      <c r="H106" s="1848"/>
      <c r="I106" s="274">
        <f>ROUND($H$105*$G$105/G106,2)</f>
        <v>100</v>
      </c>
      <c r="J106" s="217" t="s">
        <v>39</v>
      </c>
      <c r="K106" s="264"/>
      <c r="L106" s="532">
        <f>IF(OR(ISBLANK(K106),K106=0,H105=0,ISBLANK(H105)),,ROUND(K106+$L$5,2))</f>
        <v>0</v>
      </c>
      <c r="M106" s="335">
        <f>ROUND(L106*I106,2)</f>
        <v>0</v>
      </c>
      <c r="N106" s="3893">
        <f t="shared" si="17"/>
        <v>0</v>
      </c>
    </row>
    <row r="107" spans="1:14" ht="15" customHeight="1" thickBot="1">
      <c r="A107" s="416"/>
      <c r="B107" s="901"/>
      <c r="C107" s="536" t="s">
        <v>2235</v>
      </c>
      <c r="D107" s="5650" t="s">
        <v>2986</v>
      </c>
      <c r="E107" s="1879"/>
      <c r="F107" s="536" t="s">
        <v>709</v>
      </c>
      <c r="G107" s="1094">
        <v>500</v>
      </c>
      <c r="H107" s="1523"/>
      <c r="I107" s="536">
        <f>ROUND($H$105*$G$105/G107,2)</f>
        <v>100</v>
      </c>
      <c r="J107" s="901" t="s">
        <v>39</v>
      </c>
      <c r="K107" s="2066">
        <v>20.29</v>
      </c>
      <c r="L107" s="1122">
        <f>IF(OR(ISBLANK(K107),K107=0,H105=0,ISBLANK(H105)),,ROUND(K107+$L$5,2))</f>
        <v>20.29</v>
      </c>
      <c r="M107" s="364">
        <f t="shared" ref="M107" si="22">ROUND(I107*L107,2)</f>
        <v>2029</v>
      </c>
      <c r="N107" s="3799">
        <f t="shared" ref="N107" si="23">ROUND(L107/G107,4)</f>
        <v>4.0599999999999997E-2</v>
      </c>
    </row>
    <row r="108" spans="1:14" ht="15" customHeight="1" thickBot="1">
      <c r="A108" s="1490">
        <v>34023</v>
      </c>
      <c r="B108" s="481" t="s">
        <v>710</v>
      </c>
      <c r="C108" s="421" t="s">
        <v>2954</v>
      </c>
      <c r="D108" s="5644">
        <v>130005312000</v>
      </c>
      <c r="E108" s="1888"/>
      <c r="F108" s="421" t="s">
        <v>694</v>
      </c>
      <c r="G108" s="1209">
        <v>200</v>
      </c>
      <c r="H108" s="1524"/>
      <c r="I108" s="397">
        <f>ROUND(H108*G108/G108,2)</f>
        <v>0</v>
      </c>
      <c r="J108" s="401" t="s">
        <v>39</v>
      </c>
      <c r="K108" s="241">
        <v>15.78</v>
      </c>
      <c r="L108" s="537">
        <f>IF(OR(ISBLANK(K108),K108=0,H108=0,ISBLANK(H108)),,ROUND(K108+$L$5,2))</f>
        <v>0</v>
      </c>
      <c r="M108" s="538">
        <f>ROUND(I108*L108,2)</f>
        <v>0</v>
      </c>
      <c r="N108" s="3778">
        <f>ROUND(L108/G108,4)</f>
        <v>0</v>
      </c>
    </row>
    <row r="109" spans="1:14" ht="15" customHeight="1" thickBot="1">
      <c r="A109" s="1086"/>
      <c r="B109" s="1235" t="s">
        <v>711</v>
      </c>
      <c r="C109" s="425"/>
      <c r="D109" s="5650"/>
      <c r="E109" s="426"/>
      <c r="F109" s="425"/>
      <c r="G109" s="1156"/>
      <c r="H109" s="940"/>
      <c r="I109" s="341"/>
      <c r="J109" s="1086"/>
      <c r="K109" s="552"/>
      <c r="L109" s="1055"/>
      <c r="M109" s="554"/>
      <c r="N109" s="3802"/>
    </row>
    <row r="110" spans="1:14" ht="15" customHeight="1" thickBot="1">
      <c r="A110" s="2192">
        <v>34024</v>
      </c>
      <c r="B110" s="1464" t="s">
        <v>2210</v>
      </c>
      <c r="C110" s="1488" t="s">
        <v>4503</v>
      </c>
      <c r="D110" s="5644">
        <v>85116875061</v>
      </c>
      <c r="E110" s="2077"/>
      <c r="F110" s="262" t="s">
        <v>355</v>
      </c>
      <c r="G110" s="1365">
        <v>100</v>
      </c>
      <c r="H110" s="1011">
        <v>600</v>
      </c>
      <c r="I110" s="262">
        <f>ROUND(H110*G110/G110,2)</f>
        <v>600</v>
      </c>
      <c r="J110" s="1213" t="s">
        <v>39</v>
      </c>
      <c r="K110" s="264">
        <v>16.91</v>
      </c>
      <c r="L110" s="1299">
        <f>IF(OR(ISBLANK(K110),K110=0,H110=0,ISBLANK(H110)),,ROUND(K110+$L$5,2))</f>
        <v>16.91</v>
      </c>
      <c r="M110" s="515">
        <f>ROUND(I110*L110,2)</f>
        <v>10146</v>
      </c>
      <c r="N110" s="3805">
        <f>ROUND(L110/G110,4)</f>
        <v>0.1691</v>
      </c>
    </row>
    <row r="111" spans="1:14" ht="15" customHeight="1">
      <c r="A111" s="2175"/>
      <c r="B111" s="1193" t="s">
        <v>2211</v>
      </c>
      <c r="C111" s="1284"/>
      <c r="D111" s="5644"/>
      <c r="E111" s="2089"/>
      <c r="F111" s="356"/>
      <c r="G111" s="1822"/>
      <c r="H111" s="2090"/>
      <c r="I111" s="1274"/>
      <c r="J111" s="1276"/>
      <c r="K111" s="334"/>
      <c r="L111" s="1857"/>
      <c r="M111" s="1851"/>
      <c r="N111" s="3801"/>
    </row>
    <row r="112" spans="1:14" ht="15" customHeight="1">
      <c r="A112" s="1335"/>
      <c r="B112" s="216" t="s">
        <v>2212</v>
      </c>
      <c r="C112" s="1394"/>
      <c r="D112" s="5644"/>
      <c r="E112" s="1908"/>
      <c r="F112" s="1394"/>
      <c r="G112" s="1967"/>
      <c r="H112" s="925"/>
      <c r="I112" s="2091"/>
      <c r="J112" s="928"/>
      <c r="K112" s="930"/>
      <c r="L112" s="358"/>
      <c r="M112" s="2092"/>
      <c r="N112" s="3900"/>
    </row>
    <row r="113" spans="1:25" ht="15" customHeight="1" thickBot="1">
      <c r="A113" s="2158"/>
      <c r="B113" s="1540" t="s">
        <v>1915</v>
      </c>
      <c r="C113" s="298"/>
      <c r="D113" s="5650"/>
      <c r="E113" s="1908"/>
      <c r="F113" s="298"/>
      <c r="G113" s="1076"/>
      <c r="H113" s="2078"/>
      <c r="I113" s="298"/>
      <c r="J113" s="1051"/>
      <c r="K113" s="286"/>
      <c r="L113" s="299"/>
      <c r="M113" s="300"/>
      <c r="N113" s="3901"/>
    </row>
    <row r="114" spans="1:25" ht="15" customHeight="1" thickBot="1">
      <c r="A114" s="2192">
        <v>34025</v>
      </c>
      <c r="B114" s="1464" t="s">
        <v>4161</v>
      </c>
      <c r="C114" s="1488" t="s">
        <v>2987</v>
      </c>
      <c r="D114" s="5644">
        <v>100001</v>
      </c>
      <c r="E114" s="2077"/>
      <c r="F114" s="262" t="s">
        <v>2213</v>
      </c>
      <c r="G114" s="1365">
        <v>200</v>
      </c>
      <c r="H114" s="1011">
        <v>250</v>
      </c>
      <c r="I114" s="1131">
        <f>ROUND(H114*G114/G114,2)</f>
        <v>250</v>
      </c>
      <c r="J114" s="1213" t="s">
        <v>39</v>
      </c>
      <c r="K114" s="368">
        <v>8</v>
      </c>
      <c r="L114" s="1299">
        <f>IF(OR(ISBLANK(K114),K114=0,H114=0,ISBLANK(H114)),,ROUND(K114+$L$5,2))</f>
        <v>8</v>
      </c>
      <c r="M114" s="515">
        <f>ROUND(I114*L114,2)</f>
        <v>2000</v>
      </c>
      <c r="N114" s="3805">
        <f t="shared" ref="N114:N121" si="24">ROUND(L114/G114,4)</f>
        <v>0.04</v>
      </c>
    </row>
    <row r="115" spans="1:25" ht="15" customHeight="1">
      <c r="A115" s="1335"/>
      <c r="B115" s="216" t="s">
        <v>212</v>
      </c>
      <c r="C115" s="3378" t="s">
        <v>2235</v>
      </c>
      <c r="D115" s="5644" t="s">
        <v>2988</v>
      </c>
      <c r="E115" s="1901"/>
      <c r="F115" s="479" t="s">
        <v>2213</v>
      </c>
      <c r="G115" s="1091">
        <v>200</v>
      </c>
      <c r="H115" s="940"/>
      <c r="I115" s="1265">
        <f>ROUND(H114*G114/G115,2)</f>
        <v>250</v>
      </c>
      <c r="J115" s="216" t="s">
        <v>39</v>
      </c>
      <c r="K115" s="264"/>
      <c r="L115" s="1043">
        <f>IF(OR(ISBLANK(K115),K115=0,H114=0,ISBLANK(H114)),,ROUND(K115+$L$5,2))</f>
        <v>0</v>
      </c>
      <c r="M115" s="449">
        <f>ROUND(I115*L115,2)</f>
        <v>0</v>
      </c>
      <c r="N115" s="3897">
        <f t="shared" si="24"/>
        <v>0</v>
      </c>
    </row>
    <row r="116" spans="1:25" ht="15" customHeight="1">
      <c r="A116" s="4908"/>
      <c r="B116" s="4909"/>
      <c r="C116" s="5797" t="s">
        <v>3644</v>
      </c>
      <c r="D116" s="29">
        <v>10178</v>
      </c>
      <c r="E116" s="5118"/>
      <c r="F116" s="4910" t="s">
        <v>2213</v>
      </c>
      <c r="G116" s="5055">
        <v>200</v>
      </c>
      <c r="H116" s="1848"/>
      <c r="I116" s="1265">
        <f>ROUND(H114*G114/G116,2)</f>
        <v>250</v>
      </c>
      <c r="J116" s="4909"/>
      <c r="K116" s="5119"/>
      <c r="L116" s="1043">
        <f>IF(OR(ISBLANK(K116),K116=0,H114=0,ISBLANK(H114)),,ROUND(K116+$L$5,2))</f>
        <v>0</v>
      </c>
      <c r="M116" s="449">
        <f>ROUND(I116*L116,2)</f>
        <v>0</v>
      </c>
      <c r="N116" s="3897">
        <f t="shared" ref="N116" si="25">ROUND(L116/G116,4)</f>
        <v>0</v>
      </c>
    </row>
    <row r="117" spans="1:25" ht="15" customHeight="1" thickBot="1">
      <c r="A117" s="1197"/>
      <c r="B117" s="217"/>
      <c r="C117" s="274"/>
      <c r="D117" s="5650"/>
      <c r="E117" s="5796"/>
      <c r="F117" s="274"/>
      <c r="G117" s="1090"/>
      <c r="H117" s="1848"/>
      <c r="I117" s="425"/>
      <c r="J117" s="217"/>
      <c r="K117" s="363"/>
      <c r="L117" s="532"/>
      <c r="M117" s="335"/>
      <c r="N117" s="3893"/>
    </row>
    <row r="118" spans="1:25" ht="15" customHeight="1" thickBot="1">
      <c r="A118" s="2192">
        <v>34026</v>
      </c>
      <c r="B118" s="771" t="s">
        <v>717</v>
      </c>
      <c r="C118" s="1488" t="s">
        <v>2888</v>
      </c>
      <c r="D118" s="5644">
        <v>130007138000</v>
      </c>
      <c r="E118" s="2077"/>
      <c r="F118" s="262" t="s">
        <v>355</v>
      </c>
      <c r="G118" s="1365">
        <v>100</v>
      </c>
      <c r="H118" s="1011">
        <v>40</v>
      </c>
      <c r="I118" s="262">
        <f>ROUND(H118*G118/G118,2)</f>
        <v>40</v>
      </c>
      <c r="J118" s="1213" t="s">
        <v>39</v>
      </c>
      <c r="K118" s="368">
        <v>8.75</v>
      </c>
      <c r="L118" s="1299">
        <f>IF(OR(ISBLANK(K118),K118=0,H118=0,ISBLANK(H118)),,ROUND(K118+$L$5,2))</f>
        <v>8.75</v>
      </c>
      <c r="M118" s="515">
        <f>ROUND(I118*L118,2)</f>
        <v>350</v>
      </c>
      <c r="N118" s="3805">
        <f t="shared" si="24"/>
        <v>8.7499999999999994E-2</v>
      </c>
    </row>
    <row r="119" spans="1:25" ht="15" customHeight="1">
      <c r="A119" s="1335"/>
      <c r="B119" s="216" t="s">
        <v>718</v>
      </c>
      <c r="C119" s="479" t="s">
        <v>4503</v>
      </c>
      <c r="D119" s="5644" t="s">
        <v>2989</v>
      </c>
      <c r="E119" s="1901"/>
      <c r="F119" s="479" t="s">
        <v>355</v>
      </c>
      <c r="G119" s="1091">
        <v>100</v>
      </c>
      <c r="H119" s="940"/>
      <c r="I119" s="1042">
        <f>ROUND($H$118*$G$118/G119,2)</f>
        <v>40</v>
      </c>
      <c r="J119" s="216" t="s">
        <v>39</v>
      </c>
      <c r="K119" s="264"/>
      <c r="L119" s="1043">
        <f>IF(OR(ISBLANK(K119),K119=0,H118=0,ISBLANK(H118)),,ROUND(K119+$L$5,2))</f>
        <v>0</v>
      </c>
      <c r="M119" s="449">
        <f>ROUND(I119*L119,2)</f>
        <v>0</v>
      </c>
      <c r="N119" s="3897">
        <f t="shared" si="24"/>
        <v>0</v>
      </c>
    </row>
    <row r="120" spans="1:25" ht="15" customHeight="1" thickBot="1">
      <c r="A120" s="1197"/>
      <c r="B120" s="217"/>
      <c r="C120" s="274" t="s">
        <v>2235</v>
      </c>
      <c r="D120" s="5650" t="s">
        <v>2990</v>
      </c>
      <c r="E120" s="1901"/>
      <c r="F120" s="274" t="s">
        <v>355</v>
      </c>
      <c r="G120" s="1090">
        <v>100</v>
      </c>
      <c r="H120" s="940"/>
      <c r="I120" s="274">
        <f>ROUND($H$118*$G$118/G120,2)</f>
        <v>40</v>
      </c>
      <c r="J120" s="217" t="s">
        <v>39</v>
      </c>
      <c r="K120" s="2066"/>
      <c r="L120" s="532">
        <f>IF(OR(ISBLANK(K120),K120=0,H118=0,ISBLANK(H118)),,ROUND(K120+$L$5,2))</f>
        <v>0</v>
      </c>
      <c r="M120" s="335">
        <f>ROUND(I120*L120,2)</f>
        <v>0</v>
      </c>
      <c r="N120" s="3893">
        <f t="shared" si="24"/>
        <v>0</v>
      </c>
    </row>
    <row r="121" spans="1:25" ht="15" customHeight="1" thickBot="1">
      <c r="A121" s="2227">
        <v>34027</v>
      </c>
      <c r="B121" s="1459" t="s">
        <v>4125</v>
      </c>
      <c r="C121" s="527" t="s">
        <v>2991</v>
      </c>
      <c r="D121" s="5644">
        <v>278</v>
      </c>
      <c r="E121" s="1905"/>
      <c r="F121" s="420" t="s">
        <v>355</v>
      </c>
      <c r="G121" s="1365">
        <v>100</v>
      </c>
      <c r="H121" s="1011"/>
      <c r="I121" s="262">
        <f>ROUND(H121*G121/G121,2)</f>
        <v>0</v>
      </c>
      <c r="J121" s="1213" t="s">
        <v>39</v>
      </c>
      <c r="K121" s="368"/>
      <c r="L121" s="1299">
        <f>IF(OR(ISBLANK(K121),K121=0,H121=0,ISBLANK(H121)),,ROUND(K121+$L$5,2))</f>
        <v>0</v>
      </c>
      <c r="M121" s="515">
        <f>ROUND(I121*L121,2)</f>
        <v>0</v>
      </c>
      <c r="N121" s="3805">
        <f t="shared" si="24"/>
        <v>0</v>
      </c>
    </row>
    <row r="122" spans="1:25" ht="15" customHeight="1">
      <c r="A122" s="1197"/>
      <c r="B122" s="217" t="s">
        <v>4126</v>
      </c>
      <c r="C122" s="202"/>
      <c r="D122" s="5644"/>
      <c r="E122" s="1906"/>
      <c r="F122" s="298"/>
      <c r="G122" s="1076"/>
      <c r="H122" s="2078"/>
      <c r="I122" s="298"/>
      <c r="J122" s="1051"/>
      <c r="K122" s="286"/>
      <c r="L122" s="532"/>
      <c r="M122" s="538"/>
      <c r="N122" s="3893"/>
    </row>
    <row r="123" spans="1:25" ht="15" customHeight="1">
      <c r="A123" s="1197"/>
      <c r="B123" s="217" t="s">
        <v>4127</v>
      </c>
      <c r="C123" s="274"/>
      <c r="D123" s="5644"/>
      <c r="E123" s="1906"/>
      <c r="F123" s="298"/>
      <c r="G123" s="1076"/>
      <c r="H123" s="2078"/>
      <c r="I123" s="298"/>
      <c r="J123" s="1051"/>
      <c r="K123" s="286"/>
      <c r="L123" s="532"/>
      <c r="M123" s="335"/>
      <c r="N123" s="3893"/>
    </row>
    <row r="124" spans="1:25" ht="15" customHeight="1" thickBot="1">
      <c r="A124" s="936"/>
      <c r="B124" s="218" t="s">
        <v>1572</v>
      </c>
      <c r="C124" s="536"/>
      <c r="D124" s="5650"/>
      <c r="E124" s="1054"/>
      <c r="F124" s="536"/>
      <c r="G124" s="1094"/>
      <c r="H124" s="1523"/>
      <c r="I124" s="536"/>
      <c r="J124" s="901"/>
      <c r="K124" s="363"/>
      <c r="L124" s="1122"/>
      <c r="M124" s="364"/>
      <c r="N124" s="3799"/>
    </row>
    <row r="125" spans="1:25" ht="15" customHeight="1">
      <c r="A125" s="2227">
        <v>34028</v>
      </c>
      <c r="B125" s="1534" t="s">
        <v>720</v>
      </c>
      <c r="C125" s="527" t="s">
        <v>2888</v>
      </c>
      <c r="D125" s="5644">
        <v>10013000531600</v>
      </c>
      <c r="E125" s="1905"/>
      <c r="F125" s="527" t="s">
        <v>694</v>
      </c>
      <c r="G125" s="1123">
        <v>200</v>
      </c>
      <c r="H125" s="940"/>
      <c r="I125" s="1560">
        <f>ROUND(H125*G125/G125,2)</f>
        <v>0</v>
      </c>
      <c r="J125" s="947" t="s">
        <v>39</v>
      </c>
      <c r="K125" s="285">
        <v>12.45</v>
      </c>
      <c r="L125" s="1677">
        <f>IF(OR(ISBLANK(K125),K125=0,H125=0,ISBLANK(H125)),,ROUND(K125+$L$5,2))</f>
        <v>0</v>
      </c>
      <c r="M125" s="723">
        <f>ROUND(I125*L125,2)</f>
        <v>0</v>
      </c>
      <c r="N125" s="3909">
        <f>ROUND(L125/G125,4)</f>
        <v>0</v>
      </c>
      <c r="P125" s="27"/>
      <c r="Q125" s="27"/>
      <c r="R125" s="27"/>
      <c r="S125" s="27"/>
      <c r="T125" s="27"/>
      <c r="U125" s="27"/>
      <c r="V125" s="27"/>
      <c r="W125" s="27"/>
    </row>
    <row r="126" spans="1:25" ht="15" customHeight="1">
      <c r="A126" s="1197"/>
      <c r="B126" s="217" t="s">
        <v>716</v>
      </c>
      <c r="C126" s="274" t="s">
        <v>2235</v>
      </c>
      <c r="D126" s="5644" t="s">
        <v>2992</v>
      </c>
      <c r="E126" s="1765"/>
      <c r="F126" s="274" t="s">
        <v>694</v>
      </c>
      <c r="G126" s="1090">
        <v>200</v>
      </c>
      <c r="H126" s="1848"/>
      <c r="I126" s="274">
        <f>ROUND($H$125*$G$125/G126,2)</f>
        <v>0</v>
      </c>
      <c r="J126" s="217" t="s">
        <v>39</v>
      </c>
      <c r="K126" s="264"/>
      <c r="L126" s="532">
        <f>IF(OR(ISBLANK(K126),K126=0,H125=0,ISBLANK(H125)),,ROUND(K126+$L$5,2))</f>
        <v>0</v>
      </c>
      <c r="M126" s="335">
        <f>ROUND(I126*L126,2)</f>
        <v>0</v>
      </c>
      <c r="N126" s="3893">
        <f>ROUND(L126/G126,4)</f>
        <v>0</v>
      </c>
      <c r="P126" s="27"/>
      <c r="Q126" s="27"/>
      <c r="R126" s="27"/>
      <c r="S126" s="27"/>
      <c r="T126" s="27"/>
      <c r="U126" s="27"/>
      <c r="V126" s="27"/>
      <c r="W126" s="27"/>
    </row>
    <row r="127" spans="1:25" ht="15" customHeight="1" thickBot="1">
      <c r="A127" s="2174"/>
      <c r="B127" s="901"/>
      <c r="C127" s="1712"/>
      <c r="D127" s="5650"/>
      <c r="E127" s="1054"/>
      <c r="F127" s="536" t="s">
        <v>693</v>
      </c>
      <c r="G127" s="1094">
        <v>200</v>
      </c>
      <c r="H127" s="1523"/>
      <c r="I127" s="536">
        <f>ROUND($H$125*$G$125/G127,2)</f>
        <v>0</v>
      </c>
      <c r="J127" s="901" t="s">
        <v>39</v>
      </c>
      <c r="K127" s="322"/>
      <c r="L127" s="1122" t="s">
        <v>65</v>
      </c>
      <c r="M127" s="364" t="s">
        <v>65</v>
      </c>
      <c r="N127" s="3799" t="s">
        <v>65</v>
      </c>
      <c r="O127" s="4010"/>
      <c r="P127" s="3966"/>
      <c r="Q127" s="3966"/>
      <c r="R127" s="3966"/>
      <c r="S127" s="3966"/>
      <c r="T127" s="3966"/>
      <c r="U127" s="3966"/>
      <c r="V127" s="3966"/>
      <c r="W127" s="3966"/>
      <c r="X127" s="3966"/>
      <c r="Y127" s="3966"/>
    </row>
    <row r="128" spans="1:25" ht="15" customHeight="1" thickBot="1">
      <c r="A128" s="2213">
        <v>34029</v>
      </c>
      <c r="B128" s="478" t="s">
        <v>721</v>
      </c>
      <c r="C128" s="420" t="s">
        <v>4417</v>
      </c>
      <c r="D128" s="5644">
        <v>716037139605</v>
      </c>
      <c r="E128" s="1902"/>
      <c r="F128" s="420" t="s">
        <v>684</v>
      </c>
      <c r="G128" s="1365">
        <v>100</v>
      </c>
      <c r="H128" s="1011">
        <v>650</v>
      </c>
      <c r="I128" s="262">
        <f>ROUND(H128*G128/G128,2)</f>
        <v>650</v>
      </c>
      <c r="J128" s="1213" t="s">
        <v>39</v>
      </c>
      <c r="K128" s="368">
        <v>13.38</v>
      </c>
      <c r="L128" s="1299">
        <f>IF(OR(ISBLANK(K128),K128=0,H128=0,ISBLANK(H128)),,ROUND(K128+$L$5,2))</f>
        <v>13.38</v>
      </c>
      <c r="M128" s="515">
        <f>ROUND(L128*I128,2)</f>
        <v>8697</v>
      </c>
      <c r="N128" s="3805">
        <f>ROUND(L128/G128,4)</f>
        <v>0.1338</v>
      </c>
    </row>
    <row r="129" spans="1:25" ht="15" customHeight="1">
      <c r="A129" s="1197"/>
      <c r="B129" s="217" t="s">
        <v>722</v>
      </c>
      <c r="C129" s="274" t="s">
        <v>2993</v>
      </c>
      <c r="D129" s="5644">
        <v>75901</v>
      </c>
      <c r="E129" s="1765"/>
      <c r="F129" s="274" t="s">
        <v>684</v>
      </c>
      <c r="G129" s="1090">
        <v>100</v>
      </c>
      <c r="H129" s="940"/>
      <c r="I129" s="397">
        <f>ROUND(H128*G128/G129,2)</f>
        <v>650</v>
      </c>
      <c r="J129" s="401" t="s">
        <v>39</v>
      </c>
      <c r="K129" s="264"/>
      <c r="L129" s="1037">
        <f>IF(OR(ISBLANK(K129),K129=0,H128=0,ISBLANK(H128)),,ROUND(K129+$L$5,2))</f>
        <v>0</v>
      </c>
      <c r="M129" s="538">
        <f>ROUND(I129*L129,2)</f>
        <v>0</v>
      </c>
      <c r="N129" s="3778">
        <f>ROUND(L129/G129,4)</f>
        <v>0</v>
      </c>
    </row>
    <row r="130" spans="1:25" ht="15" customHeight="1">
      <c r="A130" s="1335"/>
      <c r="B130" s="216"/>
      <c r="C130" s="479" t="s">
        <v>4503</v>
      </c>
      <c r="D130" s="5644">
        <v>85219815061</v>
      </c>
      <c r="E130" s="1901"/>
      <c r="F130" s="479" t="s">
        <v>684</v>
      </c>
      <c r="G130" s="1091">
        <v>100</v>
      </c>
      <c r="H130" s="940"/>
      <c r="I130" s="1092">
        <f>ROUND($H$128*$G$128/G130,2)</f>
        <v>650</v>
      </c>
      <c r="J130" s="959" t="s">
        <v>39</v>
      </c>
      <c r="K130" s="264"/>
      <c r="L130" s="960">
        <f>IF(OR(ISBLANK(K130),K130=0,H128=0,ISBLANK(H128)),,ROUND(K130+$L$5,2))</f>
        <v>0</v>
      </c>
      <c r="M130" s="511">
        <f>ROUND(I130*L130,2)</f>
        <v>0</v>
      </c>
      <c r="N130" s="3893">
        <f>ROUND(L130/G130,4)</f>
        <v>0</v>
      </c>
      <c r="P130" s="73"/>
      <c r="Q130" s="15"/>
    </row>
    <row r="131" spans="1:25" ht="15" customHeight="1">
      <c r="A131" s="1197"/>
      <c r="B131" s="217"/>
      <c r="C131" s="274" t="s">
        <v>2235</v>
      </c>
      <c r="D131" s="5644" t="s">
        <v>2994</v>
      </c>
      <c r="E131" s="1765"/>
      <c r="F131" s="274" t="s">
        <v>684</v>
      </c>
      <c r="G131" s="1090">
        <v>100</v>
      </c>
      <c r="H131" s="1848"/>
      <c r="I131" s="274">
        <f>ROUND($H$128*$G$128/G131,2)</f>
        <v>650</v>
      </c>
      <c r="J131" s="217" t="s">
        <v>39</v>
      </c>
      <c r="K131" s="264"/>
      <c r="L131" s="532">
        <f>IF(OR(ISBLANK(K131),K131=0,H128=0,ISBLANK(H128)),,ROUND(K131+$L$5,2))</f>
        <v>0</v>
      </c>
      <c r="M131" s="335">
        <f>ROUND(I131*L131,2)</f>
        <v>0</v>
      </c>
      <c r="N131" s="3893">
        <f>ROUND(L131/G131,4)</f>
        <v>0</v>
      </c>
    </row>
    <row r="132" spans="1:25" ht="15" customHeight="1" thickBot="1">
      <c r="A132" s="2174"/>
      <c r="B132" s="901"/>
      <c r="C132" s="536"/>
      <c r="D132" s="5650"/>
      <c r="E132" s="1054"/>
      <c r="F132" s="536"/>
      <c r="G132" s="1094"/>
      <c r="H132" s="1523"/>
      <c r="I132" s="536"/>
      <c r="J132" s="901"/>
      <c r="K132" s="322"/>
      <c r="L132" s="1122" t="s">
        <v>65</v>
      </c>
      <c r="M132" s="364" t="s">
        <v>65</v>
      </c>
      <c r="N132" s="3802" t="s">
        <v>65</v>
      </c>
    </row>
    <row r="133" spans="1:25" ht="15" customHeight="1" thickBot="1">
      <c r="A133" s="2213">
        <v>34030</v>
      </c>
      <c r="B133" s="478" t="s">
        <v>3090</v>
      </c>
      <c r="C133" s="37" t="s">
        <v>3091</v>
      </c>
      <c r="D133" s="5644">
        <v>34029</v>
      </c>
      <c r="E133" s="1902"/>
      <c r="F133" s="3524" t="s">
        <v>3092</v>
      </c>
      <c r="G133" s="3525">
        <v>220</v>
      </c>
      <c r="H133" s="1011"/>
      <c r="I133" s="262">
        <f>ROUND(H133*G133/G133,2)</f>
        <v>0</v>
      </c>
      <c r="J133" s="1213" t="s">
        <v>39</v>
      </c>
      <c r="K133" s="368" t="s">
        <v>4381</v>
      </c>
      <c r="L133" s="1299">
        <f>IF(OR(ISBLANK(K133),K133=0,H133=0,ISBLANK(H133)),,ROUND(K133+$L$5,2))</f>
        <v>0</v>
      </c>
      <c r="M133" s="515">
        <f>ROUND(L133*I133,2)</f>
        <v>0</v>
      </c>
      <c r="N133" s="3805">
        <f>ROUND(L133/G133,4)</f>
        <v>0</v>
      </c>
      <c r="O133" s="3528"/>
    </row>
    <row r="134" spans="1:25" ht="15" customHeight="1">
      <c r="A134" s="3519"/>
      <c r="B134" s="3521" t="s">
        <v>3093</v>
      </c>
      <c r="C134" s="3522" t="s">
        <v>3624</v>
      </c>
      <c r="D134" s="5644">
        <v>34029</v>
      </c>
      <c r="E134" s="1765"/>
      <c r="F134" s="3523" t="s">
        <v>3652</v>
      </c>
      <c r="G134" s="3526">
        <v>120</v>
      </c>
      <c r="H134" s="5426"/>
      <c r="I134" s="397">
        <f>ROUND(H133*G133/G134,2)</f>
        <v>0</v>
      </c>
      <c r="J134" s="401" t="s">
        <v>39</v>
      </c>
      <c r="K134" s="3527"/>
      <c r="L134" s="1037">
        <f>IF(OR(ISBLANK(K134),K134=0,H133=0,ISBLANK(H133)),,ROUND(K134+$L$5,2))</f>
        <v>0</v>
      </c>
      <c r="M134" s="538">
        <f>ROUND(I134*L134,2)</f>
        <v>0</v>
      </c>
      <c r="N134" s="3778">
        <f>ROUND(L134/G134,4)</f>
        <v>0</v>
      </c>
      <c r="O134" s="3528"/>
    </row>
    <row r="135" spans="1:25" ht="15" customHeight="1" thickBot="1">
      <c r="A135" s="3485"/>
      <c r="B135" s="9" t="s">
        <v>3094</v>
      </c>
      <c r="C135" s="2843"/>
      <c r="D135" s="5650"/>
      <c r="E135" s="5117"/>
      <c r="F135" s="2998"/>
      <c r="G135" s="2998"/>
      <c r="H135" s="1429"/>
      <c r="I135" s="361"/>
      <c r="J135" s="2240"/>
      <c r="K135" s="363"/>
      <c r="L135" s="1122"/>
      <c r="M135" s="364"/>
      <c r="N135" s="3799"/>
    </row>
    <row r="136" spans="1:25" ht="15" customHeight="1" thickBot="1">
      <c r="A136" s="4097">
        <v>34031</v>
      </c>
      <c r="B136" s="4095" t="s">
        <v>4129</v>
      </c>
      <c r="C136" s="37" t="s">
        <v>4090</v>
      </c>
      <c r="D136" s="5644" t="s">
        <v>3972</v>
      </c>
      <c r="E136" s="4487"/>
      <c r="F136" s="5423" t="s">
        <v>3973</v>
      </c>
      <c r="G136" s="5424">
        <v>72</v>
      </c>
      <c r="H136" s="1524">
        <v>100</v>
      </c>
      <c r="I136" s="2437">
        <f>ROUND(H136*G136/G136,2)</f>
        <v>100</v>
      </c>
      <c r="J136" s="3770" t="s">
        <v>39</v>
      </c>
      <c r="K136" s="4071">
        <v>28.08</v>
      </c>
      <c r="L136" s="2803">
        <f>IF(OR(ISBLANK(K136),K136=0,H136=0,ISBLANK(H136)),,ROUND(K136+$L$5,2))</f>
        <v>28.08</v>
      </c>
      <c r="M136" s="4009">
        <f>ROUND(L136*I136,2)</f>
        <v>2808</v>
      </c>
      <c r="N136" s="3778">
        <f>ROUND(L136/G136,4)</f>
        <v>0.39</v>
      </c>
    </row>
    <row r="137" spans="1:25" ht="15" customHeight="1">
      <c r="A137" s="5420"/>
      <c r="B137" s="4166" t="s">
        <v>3093</v>
      </c>
      <c r="C137" s="5421"/>
      <c r="D137" s="5644"/>
      <c r="E137" s="5425"/>
      <c r="F137" s="5422"/>
      <c r="G137" s="5422"/>
      <c r="H137" s="3518"/>
      <c r="I137" s="5053"/>
      <c r="J137" s="5047"/>
      <c r="K137" s="4013"/>
      <c r="L137" s="2803"/>
      <c r="M137" s="4009"/>
      <c r="N137" s="3778"/>
    </row>
    <row r="138" spans="1:25" ht="15" customHeight="1">
      <c r="A138" s="5420"/>
      <c r="B138" s="4166" t="s">
        <v>3094</v>
      </c>
      <c r="C138" s="5421"/>
      <c r="D138" s="5644"/>
      <c r="E138" s="5425"/>
      <c r="F138" s="5422"/>
      <c r="G138" s="5422"/>
      <c r="H138" s="3518"/>
      <c r="I138" s="5053"/>
      <c r="J138" s="2175"/>
      <c r="K138" s="4013"/>
      <c r="L138" s="2803"/>
      <c r="M138" s="4009"/>
      <c r="N138" s="3778"/>
    </row>
    <row r="139" spans="1:25" ht="15" customHeight="1" thickBot="1">
      <c r="A139" s="3485"/>
      <c r="B139" s="1449" t="s">
        <v>3095</v>
      </c>
      <c r="C139" s="2843"/>
      <c r="D139" s="5650"/>
      <c r="E139" s="3517"/>
      <c r="F139" s="2998"/>
      <c r="G139" s="2998"/>
      <c r="H139" s="1429"/>
      <c r="I139" s="361"/>
      <c r="J139" s="416"/>
      <c r="K139" s="552"/>
      <c r="L139" s="1055"/>
      <c r="M139" s="554"/>
      <c r="N139" s="3802"/>
      <c r="O139" s="4010"/>
      <c r="P139" s="3966"/>
      <c r="Q139" s="3966"/>
      <c r="R139" s="3966"/>
      <c r="S139" s="3966"/>
      <c r="T139" s="3966"/>
      <c r="U139" s="3966"/>
      <c r="V139" s="3966"/>
      <c r="W139" s="3966"/>
      <c r="X139" s="3966"/>
      <c r="Y139" s="3966"/>
    </row>
    <row r="140" spans="1:25" ht="15" customHeight="1" thickBot="1">
      <c r="A140" s="903"/>
      <c r="B140" s="903"/>
      <c r="C140" s="904"/>
      <c r="D140" s="5650"/>
      <c r="E140" s="904"/>
      <c r="F140" s="904"/>
      <c r="G140" s="1163"/>
      <c r="H140" s="1415"/>
      <c r="I140" s="904"/>
      <c r="J140" s="903"/>
      <c r="K140" s="1165"/>
      <c r="L140" s="1322"/>
      <c r="M140" s="912"/>
      <c r="N140" s="3922"/>
      <c r="O140" s="912"/>
      <c r="P140" s="912"/>
      <c r="Q140" s="912"/>
      <c r="R140" s="912"/>
      <c r="S140" s="912"/>
      <c r="T140" s="912"/>
      <c r="U140" s="912"/>
      <c r="V140" s="912"/>
      <c r="W140" s="912"/>
      <c r="X140" s="912"/>
      <c r="Y140" s="3922"/>
    </row>
    <row r="141" spans="1:25" ht="15" customHeight="1" thickBot="1">
      <c r="A141" s="2227">
        <v>34032</v>
      </c>
      <c r="B141" s="1534" t="s">
        <v>1356</v>
      </c>
      <c r="C141" s="273" t="s">
        <v>2522</v>
      </c>
      <c r="D141" s="5644" t="s">
        <v>2886</v>
      </c>
      <c r="E141" s="1573"/>
      <c r="F141" s="278" t="s">
        <v>1358</v>
      </c>
      <c r="G141" s="1442">
        <v>168</v>
      </c>
      <c r="H141" s="1861">
        <v>250</v>
      </c>
      <c r="I141" s="1443">
        <f>ROUND(H141*G141/G141,2)</f>
        <v>250</v>
      </c>
      <c r="J141" s="438" t="s">
        <v>39</v>
      </c>
      <c r="K141" s="279">
        <v>66.13</v>
      </c>
      <c r="L141" s="272">
        <f>IF(OR(ISBLANK(K141),K141=0,H141=0,ISBLANK(H141)),,ROUND(K141+$L$5,2))</f>
        <v>66.13</v>
      </c>
      <c r="M141" s="253">
        <f>ROUND(I141*L141,2)</f>
        <v>16532.5</v>
      </c>
      <c r="N141" s="3778">
        <f>ROUND(L141/G141,4)</f>
        <v>0.39360000000000001</v>
      </c>
      <c r="O141" s="696" t="s">
        <v>2886</v>
      </c>
      <c r="P141" s="696" t="s">
        <v>2887</v>
      </c>
      <c r="Q141" s="2547">
        <v>168</v>
      </c>
      <c r="R141" s="3160">
        <v>61.66</v>
      </c>
      <c r="S141" s="2548">
        <v>4.72</v>
      </c>
      <c r="T141" s="508">
        <f>ROUND($T$8*S141,2)</f>
        <v>4.47</v>
      </c>
      <c r="U141" s="3972">
        <f>IF(ISBLANK(O141),,R141+T141)</f>
        <v>66.13</v>
      </c>
      <c r="V141" s="3967" t="s">
        <v>2779</v>
      </c>
      <c r="W141" s="2727">
        <f>IF(ISNUMBER(K141),IF(V141="Y",(K141-T141)))</f>
        <v>61.66</v>
      </c>
      <c r="X141" s="3309">
        <f>W141/G141</f>
        <v>0.36702380952380953</v>
      </c>
      <c r="Y141" s="3794" t="b">
        <f>IF(V141="N",IF(ISNUMBER(R141),(R141+T141)/Q141))</f>
        <v>0</v>
      </c>
    </row>
    <row r="142" spans="1:25" ht="15" customHeight="1" thickBot="1">
      <c r="A142" s="2159"/>
      <c r="B142" s="219" t="s">
        <v>1357</v>
      </c>
      <c r="C142" s="3938"/>
      <c r="D142" s="5644"/>
      <c r="E142" s="4096"/>
      <c r="F142" s="1265"/>
      <c r="G142" s="1442"/>
      <c r="H142" s="5188"/>
      <c r="I142" s="1443"/>
      <c r="J142" s="2653"/>
      <c r="K142" s="2641"/>
      <c r="L142" s="2803">
        <f>IF(OR(ISBLANK(K142),K142=0,H141=0,ISBLANK(H141)),,ROUND(K142+$L$5,2))</f>
        <v>0</v>
      </c>
      <c r="M142" s="2741">
        <f>ROUND(I142*L142,2)</f>
        <v>0</v>
      </c>
      <c r="N142" s="3778" t="e">
        <f>ROUND(L142/G142,4)</f>
        <v>#DIV/0!</v>
      </c>
      <c r="O142" s="2837"/>
      <c r="P142" s="865" t="s">
        <v>2887</v>
      </c>
      <c r="Q142" s="814">
        <v>168</v>
      </c>
      <c r="R142" s="3160"/>
      <c r="S142" s="2548"/>
      <c r="T142" s="291">
        <f>ROUND($T$8*S142,2)</f>
        <v>0</v>
      </c>
      <c r="U142" s="3889">
        <f>IF(ISBLANK(O142),,R142+T142)</f>
        <v>0</v>
      </c>
      <c r="V142" s="3968" t="s">
        <v>2779</v>
      </c>
      <c r="W142" s="2727" t="b">
        <f>IF(ISNUMBER(K142),IF(V142="Y",(K142-T142)))</f>
        <v>0</v>
      </c>
      <c r="X142" s="3309" t="e">
        <f>W142/G142</f>
        <v>#DIV/0!</v>
      </c>
      <c r="Y142" s="3778" t="b">
        <f>IF(V142="N",IF(ISNUMBER(R142),(R142+T142)/Q142))</f>
        <v>0</v>
      </c>
    </row>
    <row r="143" spans="1:25" ht="15" customHeight="1">
      <c r="A143" s="2159"/>
      <c r="B143" s="2653"/>
      <c r="C143" s="1849"/>
      <c r="D143" s="5644"/>
      <c r="E143" s="4168"/>
      <c r="F143" s="1265"/>
      <c r="G143" s="1442"/>
      <c r="H143" s="3987"/>
      <c r="I143" s="3988"/>
      <c r="J143" s="3981"/>
      <c r="K143" s="3989"/>
      <c r="L143" s="3990"/>
      <c r="M143" s="3991"/>
      <c r="N143" s="3995"/>
      <c r="O143" s="1990"/>
      <c r="P143" s="2834"/>
      <c r="Q143" s="2593"/>
      <c r="R143" s="3883"/>
      <c r="S143" s="3980"/>
      <c r="T143" s="2839"/>
      <c r="U143" s="3979"/>
      <c r="V143" s="2840"/>
      <c r="W143" s="783"/>
      <c r="X143" s="2877"/>
      <c r="Y143" s="895"/>
    </row>
    <row r="144" spans="1:25" ht="15" customHeight="1" thickBot="1">
      <c r="A144" s="416"/>
      <c r="B144" s="2320"/>
      <c r="C144" s="536"/>
      <c r="D144" s="5650"/>
      <c r="E144" s="2843"/>
      <c r="F144" s="425"/>
      <c r="G144" s="1713"/>
      <c r="H144" s="1429"/>
      <c r="I144" s="1714"/>
      <c r="J144" s="466"/>
      <c r="K144" s="552"/>
      <c r="L144" s="553"/>
      <c r="M144" s="554"/>
      <c r="N144" s="3802"/>
      <c r="O144" s="430"/>
      <c r="P144" s="429"/>
      <c r="Q144" s="394"/>
      <c r="R144" s="849"/>
      <c r="S144" s="2587"/>
      <c r="T144" s="2841"/>
      <c r="U144" s="3973"/>
      <c r="V144" s="2842"/>
      <c r="W144" s="365"/>
      <c r="X144" s="2878"/>
      <c r="Y144" s="472"/>
    </row>
    <row r="145" spans="1:25" ht="15" customHeight="1" thickBot="1">
      <c r="A145" s="2159">
        <v>34033</v>
      </c>
      <c r="B145" s="1580" t="s">
        <v>2896</v>
      </c>
      <c r="C145" s="527" t="s">
        <v>2522</v>
      </c>
      <c r="D145" s="5644" t="s">
        <v>2524</v>
      </c>
      <c r="E145" s="1012"/>
      <c r="F145" s="527" t="s">
        <v>1118</v>
      </c>
      <c r="G145" s="1123">
        <v>1000</v>
      </c>
      <c r="H145" s="1524">
        <v>100</v>
      </c>
      <c r="I145" s="262">
        <f>ROUND(H145*G145/G145,2)</f>
        <v>100</v>
      </c>
      <c r="J145" s="1213" t="s">
        <v>39</v>
      </c>
      <c r="K145" s="1231"/>
      <c r="L145" s="1481">
        <f>IF(OR(ISBLANK(K145),K145=0,H145=0,ISBLANK(H145)),,ROUND(K145+$L$5,2))</f>
        <v>0</v>
      </c>
      <c r="M145" s="1482">
        <f>ROUND(I145*L145,2)</f>
        <v>0</v>
      </c>
      <c r="N145" s="3804">
        <f>ROUND(L145/G145,4)</f>
        <v>0</v>
      </c>
      <c r="O145" s="280" t="s">
        <v>2524</v>
      </c>
      <c r="P145" s="280" t="s">
        <v>2891</v>
      </c>
      <c r="Q145" s="2055">
        <v>1000</v>
      </c>
      <c r="R145" s="3160">
        <v>17.23</v>
      </c>
      <c r="S145" s="2548">
        <v>4.21</v>
      </c>
      <c r="T145" s="508">
        <f>ROUND($T$8*S145,2)</f>
        <v>3.99</v>
      </c>
      <c r="U145" s="3265">
        <f>IF(ISBLANK(O145),,R145+T145)</f>
        <v>21.22</v>
      </c>
      <c r="V145" s="2501" t="s">
        <v>2779</v>
      </c>
      <c r="W145" s="328" t="b">
        <f>IF(ISNUMBER(K145),IF(V145="Y",(K145-T145)))</f>
        <v>0</v>
      </c>
      <c r="X145" s="2873">
        <f>W145/G145</f>
        <v>0</v>
      </c>
      <c r="Y145" s="243" t="b">
        <f>IF(V145="N",IF(ISNUMBER(R145),(R145+T145)/Q145))</f>
        <v>0</v>
      </c>
    </row>
    <row r="146" spans="1:25" ht="15" customHeight="1">
      <c r="A146" s="2159"/>
      <c r="B146" s="2321"/>
      <c r="C146" s="274" t="s">
        <v>2532</v>
      </c>
      <c r="D146" s="5644" t="s">
        <v>2533</v>
      </c>
      <c r="E146" s="1581"/>
      <c r="F146" s="274" t="s">
        <v>1118</v>
      </c>
      <c r="G146" s="1090">
        <v>1000</v>
      </c>
      <c r="H146" s="2849"/>
      <c r="I146" s="274">
        <f>ROUND(H145*G145/G146,2)</f>
        <v>100</v>
      </c>
      <c r="J146" s="401" t="s">
        <v>39</v>
      </c>
      <c r="K146" s="1928"/>
      <c r="L146" s="1059">
        <f>IF(OR(ISBLANK(K146),K146=0,H145=0,ISBLANK(H145)),,ROUND(K146+$L$5,2))</f>
        <v>0</v>
      </c>
      <c r="M146" s="668">
        <f>ROUND(I146*L146,2)</f>
        <v>0</v>
      </c>
      <c r="N146" s="3800">
        <f>ROUND(L146/G146,4)</f>
        <v>0</v>
      </c>
      <c r="O146" s="2746"/>
      <c r="P146" s="2746"/>
      <c r="Q146" s="2687"/>
      <c r="R146" s="233"/>
      <c r="S146" s="2648"/>
      <c r="T146" s="292"/>
      <c r="U146" s="292"/>
      <c r="V146" s="292"/>
      <c r="W146" s="234"/>
      <c r="X146" s="2431"/>
      <c r="Y146" s="243"/>
    </row>
    <row r="147" spans="1:25" ht="15" customHeight="1">
      <c r="A147" s="1197"/>
      <c r="B147" s="217" t="s">
        <v>1117</v>
      </c>
      <c r="C147" s="1265" t="s">
        <v>2531</v>
      </c>
      <c r="D147" s="5644">
        <v>130009848000</v>
      </c>
      <c r="E147" s="1581"/>
      <c r="F147" s="1265" t="s">
        <v>1118</v>
      </c>
      <c r="G147" s="1531">
        <v>1000</v>
      </c>
      <c r="H147" s="1848"/>
      <c r="I147" s="1265">
        <f>ROUND(H145*G145/G147,2)</f>
        <v>100</v>
      </c>
      <c r="J147" s="438" t="s">
        <v>39</v>
      </c>
      <c r="K147" s="279">
        <v>19.190000000000001</v>
      </c>
      <c r="L147" s="272">
        <f>IF(OR(ISBLANK(K147),K147=0,H145=0,ISBLANK(H145)),,ROUND(K147+$L$5,2))</f>
        <v>19.190000000000001</v>
      </c>
      <c r="M147" s="253">
        <f>ROUND(L147*I147,2)</f>
        <v>1919</v>
      </c>
      <c r="N147" s="3778">
        <f>ROUND(L147/G147,4)</f>
        <v>1.9199999999999998E-2</v>
      </c>
      <c r="O147" s="3975">
        <v>130009848000</v>
      </c>
      <c r="P147" s="1092" t="s">
        <v>2891</v>
      </c>
      <c r="Q147" s="1682">
        <v>1000</v>
      </c>
      <c r="R147" s="3160">
        <v>15.1</v>
      </c>
      <c r="S147" s="2548">
        <v>4.32</v>
      </c>
      <c r="T147" s="1240">
        <f>ROUND($T$8*S147,2)</f>
        <v>4.09</v>
      </c>
      <c r="U147" s="3889">
        <f>IF(ISBLANK(O147),,R147+T147)</f>
        <v>19.189999999999998</v>
      </c>
      <c r="V147" s="3968" t="s">
        <v>2779</v>
      </c>
      <c r="W147" s="2727">
        <f>IF(ISNUMBER(K147),IF(V147="Y",(K147-T147)))</f>
        <v>15.100000000000001</v>
      </c>
      <c r="X147" s="3309">
        <f>W147/G147</f>
        <v>1.5100000000000001E-2</v>
      </c>
      <c r="Y147" s="3778" t="b">
        <f>IF(V147="N",IF(ISNUMBER(R147),(R147+T147)/Q147))</f>
        <v>0</v>
      </c>
    </row>
    <row r="148" spans="1:25" ht="15" customHeight="1">
      <c r="A148" s="1197"/>
      <c r="B148" s="219" t="s">
        <v>65</v>
      </c>
      <c r="C148" s="3399"/>
      <c r="D148" s="5644"/>
      <c r="E148" s="2933"/>
      <c r="F148" s="3399"/>
      <c r="G148" s="4167"/>
      <c r="H148" s="1866"/>
      <c r="I148" s="3523"/>
      <c r="J148" s="3520"/>
      <c r="K148" s="3984"/>
      <c r="L148" s="3985"/>
      <c r="M148" s="3986"/>
      <c r="N148" s="3994"/>
      <c r="O148" s="307"/>
      <c r="P148" s="2278"/>
      <c r="Q148" s="1202"/>
      <c r="R148" s="2788"/>
      <c r="S148" s="4003"/>
      <c r="T148" s="2857"/>
      <c r="U148" s="2857"/>
      <c r="V148" s="2857"/>
      <c r="W148" s="2857"/>
      <c r="X148" s="3976"/>
      <c r="Y148" s="4000"/>
    </row>
    <row r="149" spans="1:25" s="27" customFormat="1" ht="15" customHeight="1" thickBot="1">
      <c r="A149" s="1086"/>
      <c r="B149" s="1086"/>
      <c r="C149" s="550"/>
      <c r="D149" s="5650"/>
      <c r="E149" s="1083"/>
      <c r="F149" s="550"/>
      <c r="G149" s="1084"/>
      <c r="H149" s="1516"/>
      <c r="I149" s="550"/>
      <c r="J149" s="1086"/>
      <c r="K149" s="552"/>
      <c r="L149" s="568"/>
      <c r="M149" s="1865"/>
      <c r="N149" s="3793"/>
      <c r="O149" s="2835"/>
      <c r="P149" s="2761"/>
      <c r="Q149" s="2762"/>
      <c r="R149" s="3545"/>
      <c r="S149" s="2652"/>
      <c r="T149" s="1421"/>
      <c r="U149" s="2677"/>
      <c r="V149" s="2677"/>
      <c r="W149" s="739"/>
      <c r="X149" s="2872"/>
      <c r="Y149" s="457" t="s">
        <v>65</v>
      </c>
    </row>
    <row r="150" spans="1:25" ht="15" customHeight="1" thickBot="1">
      <c r="A150" s="1490">
        <v>34034</v>
      </c>
      <c r="B150" s="1433" t="s">
        <v>4418</v>
      </c>
      <c r="C150" s="273" t="s">
        <v>2520</v>
      </c>
      <c r="D150" s="5644" t="s">
        <v>2894</v>
      </c>
      <c r="E150" s="1012"/>
      <c r="F150" s="192" t="s">
        <v>2895</v>
      </c>
      <c r="G150" s="2852">
        <v>250</v>
      </c>
      <c r="H150" s="1524"/>
      <c r="I150" s="397">
        <f>ROUND(H150*G150/G150,2)</f>
        <v>0</v>
      </c>
      <c r="J150" s="401" t="s">
        <v>39</v>
      </c>
      <c r="K150" s="241"/>
      <c r="L150" s="1037">
        <f>IF(OR(ISBLANK(K150),K150=0,H150=0,ISBLANK(H150)),,ROUND(K150+$L$5,2))</f>
        <v>0</v>
      </c>
      <c r="M150" s="538">
        <f>ROUND(L150*I150,2)</f>
        <v>0</v>
      </c>
      <c r="N150" s="3804">
        <f>ROUND(L150/G150,4)</f>
        <v>0</v>
      </c>
      <c r="O150" s="2796" t="s">
        <v>2894</v>
      </c>
      <c r="P150" s="2788" t="s">
        <v>3650</v>
      </c>
      <c r="Q150" s="37">
        <v>250</v>
      </c>
      <c r="R150" s="3160">
        <v>26.99</v>
      </c>
      <c r="S150" s="2548">
        <v>3.56</v>
      </c>
      <c r="T150" s="291">
        <f>ROUND($T$8*S150,2)</f>
        <v>3.37</v>
      </c>
      <c r="U150" s="3445">
        <f>IF(ISBLANK(O150),,R150+T150)</f>
        <v>30.36</v>
      </c>
      <c r="V150" s="3968" t="s">
        <v>2779</v>
      </c>
      <c r="W150" s="2727" t="b">
        <f>IF(ISNUMBER(K150),IF(V150="Y",(K150-T150)))</f>
        <v>0</v>
      </c>
      <c r="X150" s="3309">
        <f>W150/G150</f>
        <v>0</v>
      </c>
      <c r="Y150" s="3794" t="b">
        <f>IF(V150="N",IF(ISNUMBER(R150),(R150+T150)/Q150))</f>
        <v>0</v>
      </c>
    </row>
    <row r="151" spans="1:25" ht="15" customHeight="1">
      <c r="A151" s="275"/>
      <c r="B151" s="438" t="s">
        <v>2892</v>
      </c>
      <c r="C151" s="421" t="s">
        <v>2534</v>
      </c>
      <c r="D151" s="5644">
        <v>13000030800</v>
      </c>
      <c r="E151" s="4025"/>
      <c r="F151" s="4024" t="s">
        <v>2104</v>
      </c>
      <c r="G151" s="4026">
        <v>500</v>
      </c>
      <c r="H151" s="1868"/>
      <c r="I151" s="1274">
        <f>ROUND(H150*G150/G151,2)</f>
        <v>0</v>
      </c>
      <c r="J151" s="1081" t="s">
        <v>39</v>
      </c>
      <c r="K151" s="3653">
        <v>44.85</v>
      </c>
      <c r="L151" s="272">
        <f>IF(OR(ISBLANK(K151),K151=0,H150=0,ISBLANK(H150)),,ROUND(K151+$L$5,2))</f>
        <v>0</v>
      </c>
      <c r="M151" s="253">
        <f>ROUND(L151*I151,2)</f>
        <v>0</v>
      </c>
      <c r="N151" s="3778">
        <f>ROUND(L151/G151,2)</f>
        <v>0</v>
      </c>
      <c r="O151" s="5798">
        <v>13000030800</v>
      </c>
      <c r="P151" s="2813" t="s">
        <v>2104</v>
      </c>
      <c r="Q151" s="2337">
        <v>500</v>
      </c>
      <c r="R151" s="3312">
        <v>38.72</v>
      </c>
      <c r="S151" s="2548"/>
      <c r="T151" s="291">
        <f>ROUND($T$8*S151,2)</f>
        <v>0</v>
      </c>
      <c r="U151" s="3445">
        <f>IF(ISBLANK(O151),,R151+T151)</f>
        <v>38.72</v>
      </c>
      <c r="V151" s="3968" t="s">
        <v>2779</v>
      </c>
      <c r="W151" s="2727">
        <f>IF(ISNUMBER(K151),IF(V151="Y",(K151-T151)))</f>
        <v>44.85</v>
      </c>
      <c r="X151" s="3309">
        <f>W151/G151</f>
        <v>8.9700000000000002E-2</v>
      </c>
      <c r="Y151" s="3794" t="b">
        <f>IF(V151="N",IF(ISNUMBER(R151),(R151+T151)/Q151))</f>
        <v>0</v>
      </c>
    </row>
    <row r="152" spans="1:25" ht="15" customHeight="1">
      <c r="A152" s="275"/>
      <c r="B152" s="401" t="s">
        <v>2893</v>
      </c>
      <c r="C152" s="421" t="s">
        <v>65</v>
      </c>
      <c r="D152" s="5644"/>
      <c r="E152" s="1567"/>
      <c r="F152" s="1218" t="s">
        <v>65</v>
      </c>
      <c r="G152" s="1361" t="s">
        <v>65</v>
      </c>
      <c r="H152" s="925"/>
      <c r="I152" s="1354" t="s">
        <v>65</v>
      </c>
      <c r="J152" s="1212" t="s">
        <v>65</v>
      </c>
      <c r="K152" s="230"/>
      <c r="L152" s="1059" t="s">
        <v>65</v>
      </c>
      <c r="M152" s="668" t="s">
        <v>65</v>
      </c>
      <c r="N152" s="3800" t="s">
        <v>65</v>
      </c>
      <c r="O152" s="2815"/>
      <c r="P152" s="2813"/>
      <c r="Q152" s="2337"/>
      <c r="R152" s="2693"/>
      <c r="S152" s="2648" t="s">
        <v>65</v>
      </c>
      <c r="T152" s="327" t="s">
        <v>89</v>
      </c>
      <c r="U152" s="327"/>
      <c r="V152" s="327"/>
      <c r="W152" s="234" t="s">
        <v>65</v>
      </c>
      <c r="X152" s="2431" t="s">
        <v>65</v>
      </c>
      <c r="Y152" s="243" t="s">
        <v>65</v>
      </c>
    </row>
    <row r="153" spans="1:25" ht="15" customHeight="1" thickBot="1">
      <c r="A153" s="416"/>
      <c r="B153" s="416" t="s">
        <v>65</v>
      </c>
      <c r="C153" s="361"/>
      <c r="D153" s="5650"/>
      <c r="E153" s="389"/>
      <c r="F153" s="361"/>
      <c r="G153" s="1102"/>
      <c r="H153" s="1516"/>
      <c r="I153" s="361"/>
      <c r="J153" s="416"/>
      <c r="K153" s="363"/>
      <c r="L153" s="323"/>
      <c r="M153" s="630"/>
      <c r="N153" s="3796"/>
      <c r="O153" s="2867"/>
      <c r="P153" s="2789"/>
      <c r="Q153" s="18"/>
      <c r="R153" s="3545"/>
      <c r="S153" s="2587"/>
      <c r="T153" s="770"/>
      <c r="U153" s="2546"/>
      <c r="V153" s="2546"/>
      <c r="W153" s="739"/>
      <c r="X153" s="2872"/>
      <c r="Y153" s="472" t="s">
        <v>65</v>
      </c>
    </row>
    <row r="154" spans="1:25" ht="15" customHeight="1" thickBot="1">
      <c r="A154" s="1490">
        <v>34035</v>
      </c>
      <c r="B154" s="481" t="s">
        <v>2897</v>
      </c>
      <c r="C154" s="421" t="s">
        <v>2522</v>
      </c>
      <c r="D154" s="5644" t="s">
        <v>2525</v>
      </c>
      <c r="E154" s="1012"/>
      <c r="F154" s="421" t="s">
        <v>1118</v>
      </c>
      <c r="G154" s="1209">
        <v>1000</v>
      </c>
      <c r="H154" s="1524">
        <v>600</v>
      </c>
      <c r="I154" s="397">
        <f>ROUND(H154*G154/G154,2)</f>
        <v>600</v>
      </c>
      <c r="J154" s="401" t="s">
        <v>39</v>
      </c>
      <c r="K154" s="241">
        <v>23.64</v>
      </c>
      <c r="L154" s="1037">
        <f>IF(OR(ISBLANK(K154),K154=0,H154=0,ISBLANK(H154)),,ROUND(K154+'Pantry Vegetables 24001-26000'!$L$5,2))</f>
        <v>23.64</v>
      </c>
      <c r="M154" s="538">
        <f>ROUND(L154*I154,2)</f>
        <v>14184</v>
      </c>
      <c r="N154" s="3778">
        <f>ROUND(L154/G154,4)</f>
        <v>2.3599999999999999E-2</v>
      </c>
      <c r="O154" s="2746" t="s">
        <v>2525</v>
      </c>
      <c r="P154" s="2746" t="s">
        <v>2891</v>
      </c>
      <c r="Q154" s="2562">
        <v>1000</v>
      </c>
      <c r="R154" s="3160">
        <v>19.079999999999998</v>
      </c>
      <c r="S154" s="2648">
        <v>4.8099999999999996</v>
      </c>
      <c r="T154" s="291">
        <f>ROUND($T$8*S154,2)</f>
        <v>4.5599999999999996</v>
      </c>
      <c r="U154" s="292">
        <f>IF(ISBLANK(O154),,R154+T154)</f>
        <v>23.639999999999997</v>
      </c>
      <c r="V154" s="292" t="s">
        <v>2779</v>
      </c>
      <c r="W154" s="2727">
        <f>IF(ISNUMBER(K154),IF(V154="Y",(K154-T154)))</f>
        <v>19.080000000000002</v>
      </c>
      <c r="X154" s="3309">
        <f>W154/G154</f>
        <v>1.9080000000000003E-2</v>
      </c>
      <c r="Y154" s="3794" t="b">
        <f>IF(V154="N",IF(ISNUMBER(R154),(R154+T154)/Q154))</f>
        <v>0</v>
      </c>
    </row>
    <row r="155" spans="1:25" ht="15" customHeight="1">
      <c r="A155" s="275"/>
      <c r="B155" s="401" t="s">
        <v>1121</v>
      </c>
      <c r="C155" s="421"/>
      <c r="D155" s="5644"/>
      <c r="E155" s="1567"/>
      <c r="F155" s="1218" t="s">
        <v>65</v>
      </c>
      <c r="G155" s="1361" t="s">
        <v>65</v>
      </c>
      <c r="H155" s="925"/>
      <c r="I155" s="1354" t="s">
        <v>65</v>
      </c>
      <c r="J155" s="1212" t="s">
        <v>65</v>
      </c>
      <c r="K155" s="230"/>
      <c r="L155" s="1059" t="s">
        <v>65</v>
      </c>
      <c r="M155" s="668" t="s">
        <v>65</v>
      </c>
      <c r="N155" s="3800" t="s">
        <v>65</v>
      </c>
      <c r="O155" s="503"/>
      <c r="P155" s="2278"/>
      <c r="Q155" s="1202"/>
      <c r="R155" s="233"/>
      <c r="S155" s="2648"/>
      <c r="T155" s="292"/>
      <c r="U155" s="292"/>
      <c r="V155" s="292"/>
      <c r="W155" s="234"/>
      <c r="X155" s="2431"/>
      <c r="Y155" s="243"/>
    </row>
    <row r="156" spans="1:25" ht="15" customHeight="1" thickBot="1">
      <c r="A156" s="416"/>
      <c r="B156" s="416"/>
      <c r="C156" s="361"/>
      <c r="D156" s="5650"/>
      <c r="E156" s="389"/>
      <c r="F156" s="361"/>
      <c r="G156" s="1102"/>
      <c r="H156" s="1516"/>
      <c r="I156" s="361"/>
      <c r="J156" s="416"/>
      <c r="K156" s="363"/>
      <c r="L156" s="323"/>
      <c r="M156" s="630"/>
      <c r="N156" s="3796"/>
      <c r="O156" s="1657"/>
      <c r="P156" s="849"/>
      <c r="Q156" s="365"/>
      <c r="R156" s="3545"/>
      <c r="S156" s="2587"/>
      <c r="T156" s="770"/>
      <c r="U156" s="3546"/>
      <c r="V156" s="2546"/>
      <c r="W156" s="739"/>
      <c r="X156" s="2872"/>
      <c r="Y156" s="472" t="s">
        <v>65</v>
      </c>
    </row>
    <row r="157" spans="1:25" ht="15" customHeight="1" thickBot="1">
      <c r="A157" s="1490">
        <v>34036</v>
      </c>
      <c r="B157" s="481" t="s">
        <v>1119</v>
      </c>
      <c r="C157" s="421" t="s">
        <v>2522</v>
      </c>
      <c r="D157" s="5644" t="s">
        <v>2900</v>
      </c>
      <c r="E157" s="1012"/>
      <c r="F157" s="421" t="s">
        <v>1361</v>
      </c>
      <c r="G157" s="1209">
        <v>168</v>
      </c>
      <c r="H157" s="1524">
        <v>350</v>
      </c>
      <c r="I157" s="397">
        <f>ROUND(H157*G157/G157,2)</f>
        <v>350</v>
      </c>
      <c r="J157" s="401" t="s">
        <v>39</v>
      </c>
      <c r="K157" s="241">
        <v>34.21</v>
      </c>
      <c r="L157" s="1037">
        <f>IF(OR(ISBLANK(K157),K157=0,H157=0,ISBLANK(H157)),,ROUND(K157+$L$5,2))</f>
        <v>34.21</v>
      </c>
      <c r="M157" s="538">
        <f>ROUND(L157*I157,2)</f>
        <v>11973.5</v>
      </c>
      <c r="N157" s="3778">
        <f>ROUND(L157/G157,4)</f>
        <v>0.2036</v>
      </c>
      <c r="O157" s="2788" t="s">
        <v>2900</v>
      </c>
      <c r="P157" s="2788" t="s">
        <v>2901</v>
      </c>
      <c r="Q157" s="37">
        <v>168</v>
      </c>
      <c r="R157" s="3160">
        <v>32.270000000000003</v>
      </c>
      <c r="S157" s="2548">
        <v>7.33</v>
      </c>
      <c r="T157" s="508">
        <f>ROUND($T$8*S157,2)</f>
        <v>6.95</v>
      </c>
      <c r="U157" s="3212">
        <f>IF(ISBLANK(O157),,R157+T157)</f>
        <v>39.220000000000006</v>
      </c>
      <c r="V157" s="3548" t="s">
        <v>2779</v>
      </c>
      <c r="W157" s="2727">
        <f>IF(ISNUMBER(K157),IF(V157="Y",(K157-T157)))</f>
        <v>27.26</v>
      </c>
      <c r="X157" s="3309">
        <f>W157/G157</f>
        <v>0.16226190476190477</v>
      </c>
      <c r="Y157" s="3794" t="b">
        <f>IF(V157="N",IF(ISNUMBER(R157),(R157+T157)/Q157))</f>
        <v>0</v>
      </c>
    </row>
    <row r="158" spans="1:25" ht="15" customHeight="1" thickBot="1">
      <c r="A158" s="1490"/>
      <c r="B158" s="480"/>
      <c r="C158" s="421"/>
      <c r="D158" s="5644"/>
      <c r="E158" s="4387"/>
      <c r="F158" s="421"/>
      <c r="G158" s="1209"/>
      <c r="H158" s="5187"/>
      <c r="I158" s="397"/>
      <c r="J158" s="401" t="s">
        <v>39</v>
      </c>
      <c r="K158" s="410"/>
      <c r="L158" s="532">
        <f>IF(OR(ISBLANK(K158),K158=0,H157=0,ISBLANK(H157)),,ROUND(K158+$L$5,2))</f>
        <v>0</v>
      </c>
      <c r="M158" s="335">
        <f>ROUND(L158*I158,2)</f>
        <v>0</v>
      </c>
      <c r="N158" s="3797" t="e">
        <f>ROUND(L158/G158,4)</f>
        <v>#DIV/0!</v>
      </c>
      <c r="O158" s="3997"/>
      <c r="P158" s="2813"/>
      <c r="Q158" s="2337"/>
      <c r="R158" s="3715"/>
      <c r="S158" s="2838"/>
      <c r="T158" s="1271">
        <f>ROUND($T$8*S158,2)</f>
        <v>0</v>
      </c>
      <c r="U158" s="3446">
        <f>IF(ISBLANK(O158),,R158+T158)</f>
        <v>0</v>
      </c>
      <c r="V158" s="2500" t="s">
        <v>2779</v>
      </c>
      <c r="W158" s="2727" t="b">
        <f>IF(ISNUMBER(K158),IF(V158="Y",(K158-T158)))</f>
        <v>0</v>
      </c>
      <c r="X158" s="3309" t="e">
        <f>W158/G158</f>
        <v>#DIV/0!</v>
      </c>
      <c r="Y158" s="3778" t="b">
        <f>IF(V158="N",IF(ISNUMBER(R158),(R158+T158)/Q158))</f>
        <v>0</v>
      </c>
    </row>
    <row r="159" spans="1:25" ht="15" customHeight="1" thickBot="1">
      <c r="A159" s="275"/>
      <c r="B159" s="401" t="s">
        <v>1120</v>
      </c>
      <c r="D159" s="5644"/>
      <c r="E159" s="2861"/>
      <c r="F159" s="2337"/>
      <c r="G159" s="2854"/>
      <c r="H159" s="2855"/>
      <c r="I159" s="2856"/>
      <c r="J159" s="2857"/>
      <c r="K159" s="2858"/>
      <c r="L159" s="2859"/>
      <c r="M159" s="2860"/>
      <c r="N159" s="3797"/>
      <c r="O159" s="3997"/>
      <c r="P159" s="2813"/>
      <c r="Q159" s="2337"/>
      <c r="R159" s="2258"/>
      <c r="S159" s="3313"/>
      <c r="T159" s="2258"/>
      <c r="U159" s="3521"/>
      <c r="V159" s="2258"/>
      <c r="W159" s="2258"/>
      <c r="X159" s="2880"/>
      <c r="Y159" s="4000"/>
    </row>
    <row r="160" spans="1:25" ht="15" customHeight="1" thickBot="1">
      <c r="A160" s="416"/>
      <c r="B160" s="416" t="s">
        <v>1114</v>
      </c>
      <c r="C160" s="361"/>
      <c r="D160" s="5650"/>
      <c r="E160" s="389"/>
      <c r="F160" s="361"/>
      <c r="G160" s="1102"/>
      <c r="H160" s="1516"/>
      <c r="I160" s="361"/>
      <c r="J160" s="416"/>
      <c r="K160" s="363"/>
      <c r="L160" s="323"/>
      <c r="M160" s="630"/>
      <c r="N160" s="3796"/>
      <c r="O160" s="2789"/>
      <c r="P160" s="2789"/>
      <c r="Q160" s="18"/>
      <c r="R160" s="1222"/>
      <c r="S160" s="2587"/>
      <c r="T160" s="2862"/>
      <c r="U160" s="3617"/>
      <c r="V160" s="2598"/>
      <c r="W160" s="2599"/>
      <c r="X160" s="2881"/>
      <c r="Y160" s="1363"/>
    </row>
    <row r="161" spans="1:25" ht="15" customHeight="1" thickBot="1">
      <c r="A161" s="2159">
        <v>34037</v>
      </c>
      <c r="B161" s="1537" t="s">
        <v>1363</v>
      </c>
      <c r="C161" s="273" t="s">
        <v>2535</v>
      </c>
      <c r="D161" s="5644">
        <v>130005338000</v>
      </c>
      <c r="E161" s="1799"/>
      <c r="F161" s="273" t="s">
        <v>694</v>
      </c>
      <c r="G161" s="1846">
        <v>200</v>
      </c>
      <c r="H161" s="1007">
        <v>100</v>
      </c>
      <c r="I161" s="397">
        <f>ROUND($H$161*$G$161/G161,2)</f>
        <v>100</v>
      </c>
      <c r="J161" s="920" t="s">
        <v>39</v>
      </c>
      <c r="K161" s="279">
        <v>9.3699999999999992</v>
      </c>
      <c r="L161" s="1037">
        <f>IF(OR(ISBLANK(K161),K161=0,H161=0,ISBLANK(H161)),,ROUND(K161+$L$5,2))</f>
        <v>9.3699999999999992</v>
      </c>
      <c r="M161" s="538">
        <f t="shared" ref="M161:M167" si="26">ROUND(I161*L161,2)</f>
        <v>937</v>
      </c>
      <c r="N161" s="3778">
        <f t="shared" ref="N161:N166" si="27">ROUND(L161/G161,4)</f>
        <v>4.6899999999999997E-2</v>
      </c>
      <c r="O161" s="2865">
        <v>130005338000</v>
      </c>
      <c r="P161" s="2788" t="s">
        <v>694</v>
      </c>
      <c r="Q161" s="37">
        <v>200</v>
      </c>
      <c r="R161" s="3161">
        <v>8.41</v>
      </c>
      <c r="S161" s="2648">
        <v>1.01</v>
      </c>
      <c r="T161" s="292">
        <f>ROUND($T$8*S161,2)</f>
        <v>0.96</v>
      </c>
      <c r="U161" s="292">
        <f>IF(ISBLANK(O161),,R161+T161)</f>
        <v>9.370000000000001</v>
      </c>
      <c r="V161" s="292" t="s">
        <v>2779</v>
      </c>
      <c r="W161" s="2727">
        <f>IF(ISNUMBER(K161),IF(V161="Y",(K161-T161)))</f>
        <v>8.41</v>
      </c>
      <c r="X161" s="3309">
        <f>W161/G161</f>
        <v>4.2050000000000004E-2</v>
      </c>
      <c r="Y161" s="3794" t="b">
        <f>IF(V161="N",IF(ISNUMBER(R161),(R161+T161)/Q161))</f>
        <v>0</v>
      </c>
    </row>
    <row r="162" spans="1:25" ht="15" customHeight="1">
      <c r="A162" s="1449"/>
      <c r="B162" s="271" t="s">
        <v>1364</v>
      </c>
      <c r="C162" s="482" t="s">
        <v>4060</v>
      </c>
      <c r="D162" s="5644">
        <v>6858</v>
      </c>
      <c r="E162" s="1573"/>
      <c r="F162" s="482" t="s">
        <v>694</v>
      </c>
      <c r="G162" s="1075">
        <v>200</v>
      </c>
      <c r="H162" s="1428"/>
      <c r="I162" s="274">
        <f>ROUND($H$161*$G$161/G162,2)</f>
        <v>100</v>
      </c>
      <c r="J162" s="3770" t="s">
        <v>39</v>
      </c>
      <c r="K162" s="241"/>
      <c r="L162" s="1037" t="e">
        <f>IF(OR(ISBLANK(K162),K162=0,#REF!=0,ISBLANK(#REF!)),,ROUND(K162+$L$5,2))</f>
        <v>#REF!</v>
      </c>
      <c r="M162" s="538" t="e">
        <f t="shared" ref="M162:M163" si="28">ROUND(I162*L162,2)</f>
        <v>#REF!</v>
      </c>
      <c r="N162" s="3778" t="e">
        <f t="shared" ref="N162:N163" si="29">ROUND(L162/G162,4)</f>
        <v>#REF!</v>
      </c>
      <c r="O162" s="2815"/>
      <c r="P162" s="2813"/>
      <c r="Q162" s="2337"/>
      <c r="R162" s="2863"/>
      <c r="S162" s="2656" t="s">
        <v>65</v>
      </c>
      <c r="T162" s="1151" t="s">
        <v>65</v>
      </c>
      <c r="U162" s="3506"/>
      <c r="V162" s="2853"/>
      <c r="W162" s="1151" t="s">
        <v>65</v>
      </c>
      <c r="X162" s="2882"/>
      <c r="Y162" s="405"/>
    </row>
    <row r="163" spans="1:25" ht="15" customHeight="1">
      <c r="A163" s="1197"/>
      <c r="B163" s="271" t="s">
        <v>65</v>
      </c>
      <c r="C163" s="274" t="s">
        <v>2536</v>
      </c>
      <c r="D163" s="5644">
        <v>76009</v>
      </c>
      <c r="E163" s="1012"/>
      <c r="F163" s="298" t="s">
        <v>694</v>
      </c>
      <c r="G163" s="1787">
        <v>200</v>
      </c>
      <c r="H163" s="925"/>
      <c r="I163" s="397">
        <f>ROUND($H$161*$G$161/G163,2)</f>
        <v>100</v>
      </c>
      <c r="J163" s="3770" t="s">
        <v>39</v>
      </c>
      <c r="K163" s="241"/>
      <c r="L163" s="1059" t="e">
        <f>IF(OR(ISBLANK(K163),K163=0,#REF!=0,ISBLANK(#REF!)),,ROUND(K163+$L$5,2))</f>
        <v>#REF!</v>
      </c>
      <c r="M163" s="668" t="e">
        <f t="shared" si="28"/>
        <v>#REF!</v>
      </c>
      <c r="N163" s="3800" t="e">
        <f t="shared" si="29"/>
        <v>#REF!</v>
      </c>
      <c r="O163" s="2815"/>
      <c r="P163" s="2813"/>
      <c r="Q163" s="2337"/>
      <c r="R163" s="2863"/>
      <c r="S163" s="2656" t="s">
        <v>65</v>
      </c>
      <c r="T163" s="1151" t="s">
        <v>65</v>
      </c>
      <c r="U163" s="3506"/>
      <c r="V163" s="2853"/>
      <c r="W163" s="1151" t="s">
        <v>65</v>
      </c>
      <c r="X163" s="2882"/>
      <c r="Y163" s="405"/>
    </row>
    <row r="164" spans="1:25" ht="15" customHeight="1" thickBot="1">
      <c r="A164" s="936"/>
      <c r="B164" s="936" t="s">
        <v>1365</v>
      </c>
      <c r="C164" s="536"/>
      <c r="D164" s="5650"/>
      <c r="E164" s="2861"/>
      <c r="F164" s="1506"/>
      <c r="G164" s="1845"/>
      <c r="H164" s="1422"/>
      <c r="I164" s="425"/>
      <c r="J164" s="466"/>
      <c r="K164" s="552"/>
      <c r="L164" s="492"/>
      <c r="M164" s="919"/>
      <c r="N164" s="3892"/>
      <c r="O164" s="2867"/>
      <c r="P164" s="2789"/>
      <c r="Q164" s="2726"/>
      <c r="R164" s="3978"/>
      <c r="S164" s="2597" t="s">
        <v>65</v>
      </c>
      <c r="T164" s="1088" t="s">
        <v>65</v>
      </c>
      <c r="U164" s="1088"/>
      <c r="V164" s="1088"/>
      <c r="W164" s="1088" t="s">
        <v>65</v>
      </c>
      <c r="X164" s="2881"/>
      <c r="Y164" s="405"/>
    </row>
    <row r="165" spans="1:25" ht="15" customHeight="1" thickBot="1">
      <c r="A165" s="2159">
        <v>34038</v>
      </c>
      <c r="B165" s="1537" t="s">
        <v>1366</v>
      </c>
      <c r="C165" s="273" t="s">
        <v>2535</v>
      </c>
      <c r="D165" s="5644">
        <v>130005324000</v>
      </c>
      <c r="E165" s="1799"/>
      <c r="F165" s="273" t="s">
        <v>719</v>
      </c>
      <c r="G165" s="1846">
        <v>200</v>
      </c>
      <c r="H165" s="1007">
        <v>100</v>
      </c>
      <c r="I165" s="270">
        <f>ROUND($H$165*$G$165/G165,2)</f>
        <v>100</v>
      </c>
      <c r="J165" s="920" t="s">
        <v>39</v>
      </c>
      <c r="K165" s="3653">
        <v>6.59</v>
      </c>
      <c r="L165" s="272">
        <f>IF(OR(ISBLANK(K165),K165=0,H165=0,ISBLANK(H165)),,ROUND(K165+$L$5,2))</f>
        <v>6.59</v>
      </c>
      <c r="M165" s="253">
        <f t="shared" si="26"/>
        <v>659</v>
      </c>
      <c r="N165" s="3778">
        <f t="shared" si="27"/>
        <v>3.3000000000000002E-2</v>
      </c>
      <c r="O165" s="2865">
        <v>130005324000</v>
      </c>
      <c r="P165" s="2788" t="s">
        <v>719</v>
      </c>
      <c r="Q165" s="37">
        <v>200</v>
      </c>
      <c r="R165" s="3161">
        <v>5.87</v>
      </c>
      <c r="S165" s="3980">
        <v>0.75</v>
      </c>
      <c r="T165" s="291">
        <f>ROUND($T$8*S165,2)</f>
        <v>0.71</v>
      </c>
      <c r="U165" s="291">
        <f>IF(ISBLANK(O165),,R165+T165)</f>
        <v>6.58</v>
      </c>
      <c r="V165" s="291" t="s">
        <v>2779</v>
      </c>
      <c r="W165" s="3887">
        <f>IF(ISNUMBER(K165),IF(V165="Y",(K165-T165)))</f>
        <v>5.88</v>
      </c>
      <c r="X165" s="3977">
        <f>W165/G165</f>
        <v>2.9399999999999999E-2</v>
      </c>
      <c r="Y165" s="3794" t="b">
        <f>IF(V165="N",IF(ISNUMBER(R165),(R165+T165)/Q165))</f>
        <v>0</v>
      </c>
    </row>
    <row r="166" spans="1:25" ht="15" customHeight="1">
      <c r="A166" s="1449"/>
      <c r="B166" s="271" t="s">
        <v>1367</v>
      </c>
      <c r="C166" s="482" t="s">
        <v>2537</v>
      </c>
      <c r="D166" s="5644">
        <v>6508</v>
      </c>
      <c r="E166" s="1573"/>
      <c r="F166" s="482" t="s">
        <v>719</v>
      </c>
      <c r="G166" s="1075">
        <v>200</v>
      </c>
      <c r="H166" s="1428"/>
      <c r="I166" s="274">
        <f>ROUND($H$165*$G$165/G166,2)</f>
        <v>100</v>
      </c>
      <c r="J166" s="3770" t="s">
        <v>39</v>
      </c>
      <c r="K166" s="279"/>
      <c r="L166" s="272">
        <f>IF(OR(ISBLANK(K166),K166=0,H165=0,ISBLANK(H165)),,ROUND(K166+$L$5,2))</f>
        <v>0</v>
      </c>
      <c r="M166" s="253">
        <f t="shared" si="26"/>
        <v>0</v>
      </c>
      <c r="N166" s="3778">
        <f t="shared" si="27"/>
        <v>0</v>
      </c>
      <c r="O166" s="2815"/>
      <c r="P166" s="2813"/>
      <c r="Q166" s="2337"/>
      <c r="R166" s="2863"/>
      <c r="S166" s="2656" t="s">
        <v>65</v>
      </c>
      <c r="T166" s="1151" t="s">
        <v>65</v>
      </c>
      <c r="U166" s="3506"/>
      <c r="V166" s="2853"/>
      <c r="W166" s="1151" t="s">
        <v>65</v>
      </c>
      <c r="X166" s="2882"/>
      <c r="Y166" s="405"/>
    </row>
    <row r="167" spans="1:25" ht="15" customHeight="1">
      <c r="A167" s="1197"/>
      <c r="B167" s="271"/>
      <c r="C167" s="274"/>
      <c r="D167" s="5644"/>
      <c r="E167" s="2861"/>
      <c r="F167" s="298"/>
      <c r="G167" s="1787"/>
      <c r="H167" s="925"/>
      <c r="I167" s="397"/>
      <c r="J167" s="3770" t="s">
        <v>39</v>
      </c>
      <c r="K167" s="410"/>
      <c r="L167" s="1059"/>
      <c r="M167" s="668">
        <f t="shared" si="26"/>
        <v>0</v>
      </c>
      <c r="N167" s="3800" t="e">
        <f>ROUND(L167/G167,2)</f>
        <v>#DIV/0!</v>
      </c>
      <c r="O167" s="2815"/>
      <c r="P167" s="2813"/>
      <c r="Q167" s="2337"/>
      <c r="R167" s="2863"/>
      <c r="S167" s="2656" t="s">
        <v>65</v>
      </c>
      <c r="T167" s="1151" t="s">
        <v>65</v>
      </c>
      <c r="U167" s="3506"/>
      <c r="V167" s="2853"/>
      <c r="W167" s="1151" t="s">
        <v>65</v>
      </c>
      <c r="X167" s="2882"/>
      <c r="Y167" s="405"/>
    </row>
    <row r="168" spans="1:25" ht="15" customHeight="1" thickBot="1">
      <c r="A168" s="936"/>
      <c r="B168" s="936" t="s">
        <v>65</v>
      </c>
      <c r="C168" s="536" t="s">
        <v>65</v>
      </c>
      <c r="D168" s="5650"/>
      <c r="E168" s="1567"/>
      <c r="F168" s="1506" t="s">
        <v>65</v>
      </c>
      <c r="G168" s="1845" t="s">
        <v>65</v>
      </c>
      <c r="H168" s="1422"/>
      <c r="I168" s="1506" t="s">
        <v>65</v>
      </c>
      <c r="J168" s="1235" t="s">
        <v>65</v>
      </c>
      <c r="K168" s="470"/>
      <c r="L168" s="1055" t="s">
        <v>65</v>
      </c>
      <c r="M168" s="554" t="s">
        <v>65</v>
      </c>
      <c r="N168" s="3802" t="s">
        <v>65</v>
      </c>
      <c r="O168" s="2867"/>
      <c r="P168" s="2789"/>
      <c r="Q168" s="2726"/>
      <c r="R168" s="3978"/>
      <c r="S168" s="2597" t="s">
        <v>65</v>
      </c>
      <c r="T168" s="1088" t="s">
        <v>65</v>
      </c>
      <c r="U168" s="1088"/>
      <c r="V168" s="1088"/>
      <c r="W168" s="1088" t="s">
        <v>65</v>
      </c>
      <c r="X168" s="2881"/>
      <c r="Y168" s="1363"/>
    </row>
    <row r="169" spans="1:25" ht="15" customHeight="1" thickBot="1">
      <c r="A169" s="2159">
        <v>34039</v>
      </c>
      <c r="B169" s="1537" t="s">
        <v>1547</v>
      </c>
      <c r="C169" s="273" t="s">
        <v>2538</v>
      </c>
      <c r="D169" s="5644" t="s">
        <v>2904</v>
      </c>
      <c r="E169" s="1012"/>
      <c r="F169" s="273" t="s">
        <v>2107</v>
      </c>
      <c r="G169" s="1533">
        <v>250</v>
      </c>
      <c r="H169" s="1007"/>
      <c r="I169" s="397">
        <f>ROUND($H$169*$G$169/G169,2)</f>
        <v>0</v>
      </c>
      <c r="J169" s="959"/>
      <c r="K169" s="1928"/>
      <c r="L169" s="304">
        <f>IF(OR(ISBLANK(K169),K169=0,H169=0,ISBLANK(H169)),,ROUND(K169+$L$5,2))</f>
        <v>0</v>
      </c>
      <c r="M169" s="305">
        <f>ROUND(I169*L169,2)</f>
        <v>0</v>
      </c>
      <c r="N169" s="3800">
        <f>ROUND(L169/G169,4)</f>
        <v>0</v>
      </c>
      <c r="O169" s="2796" t="s">
        <v>2904</v>
      </c>
      <c r="P169" s="2788" t="s">
        <v>2905</v>
      </c>
      <c r="Q169" s="37">
        <v>250</v>
      </c>
      <c r="R169" s="3161"/>
      <c r="S169" s="3980">
        <v>2.0499999999999998</v>
      </c>
      <c r="T169" s="508">
        <f>ROUND($T$8*S169,2)</f>
        <v>1.94</v>
      </c>
      <c r="U169" s="508">
        <f>IF(ISBLANK(O169),,R169+T169)</f>
        <v>1.94</v>
      </c>
      <c r="V169" s="508" t="s">
        <v>2779</v>
      </c>
      <c r="W169" s="3887" t="b">
        <f>IF(ISNUMBER(K169),IF(V169="Y",(K169-T169)))</f>
        <v>0</v>
      </c>
      <c r="X169" s="3977">
        <f>W169/G169</f>
        <v>0</v>
      </c>
      <c r="Y169" s="3778" t="b">
        <f>IF(V169="N",IF(ISNUMBER(R169),(R169+T169)/Q169))</f>
        <v>0</v>
      </c>
    </row>
    <row r="170" spans="1:25" ht="15" customHeight="1">
      <c r="A170" s="1197"/>
      <c r="B170" s="271" t="s">
        <v>1551</v>
      </c>
      <c r="C170" s="274" t="s">
        <v>2539</v>
      </c>
      <c r="D170" s="5644">
        <v>130007146000</v>
      </c>
      <c r="E170" s="1012"/>
      <c r="F170" s="278" t="s">
        <v>1546</v>
      </c>
      <c r="G170" s="1075">
        <v>100</v>
      </c>
      <c r="H170" s="925"/>
      <c r="I170" s="397">
        <f>ROUND($H$169*$G$169/G170,2)</f>
        <v>0</v>
      </c>
      <c r="J170" s="1051" t="s">
        <v>39</v>
      </c>
      <c r="K170" s="241">
        <v>10.81</v>
      </c>
      <c r="L170" s="272">
        <f>IF(OR(ISBLANK(K170),K170=0,H169=0,ISBLANK(H169)),,ROUND(K170+$L$5,2))</f>
        <v>0</v>
      </c>
      <c r="M170" s="253">
        <f>ROUND(I170*L170,2)</f>
        <v>0</v>
      </c>
      <c r="N170" s="3778">
        <f>ROUND(L170/G170,4)</f>
        <v>0</v>
      </c>
      <c r="O170" s="2864">
        <v>130007146000</v>
      </c>
      <c r="P170" s="2813" t="s">
        <v>2906</v>
      </c>
      <c r="Q170" s="2337">
        <v>100</v>
      </c>
      <c r="R170" s="3312">
        <v>9.68</v>
      </c>
      <c r="S170" s="2648">
        <v>1.19</v>
      </c>
      <c r="T170" s="292">
        <f>ROUND($T$8*S170,2)</f>
        <v>1.1299999999999999</v>
      </c>
      <c r="U170" s="292">
        <f>IF(ISBLANK(O170),,R170+T170)</f>
        <v>10.809999999999999</v>
      </c>
      <c r="V170" s="292" t="s">
        <v>2779</v>
      </c>
      <c r="W170" s="234">
        <f>IF(ISNUMBER(K170),IF(V170="Y",(K170-T170)))</f>
        <v>9.68</v>
      </c>
      <c r="X170" s="2431">
        <f>W170/G170</f>
        <v>9.6799999999999997E-2</v>
      </c>
      <c r="Y170" s="243" t="b">
        <f>IF(V170="N",IF(ISNUMBER(R170),(R170+T170)/Q170))</f>
        <v>0</v>
      </c>
    </row>
    <row r="171" spans="1:25" ht="15" customHeight="1" thickBot="1">
      <c r="A171" s="936"/>
      <c r="B171" s="936" t="s">
        <v>1552</v>
      </c>
      <c r="C171" s="536"/>
      <c r="D171" s="5644"/>
      <c r="E171" s="1519"/>
      <c r="F171" s="1506"/>
      <c r="G171" s="1845"/>
      <c r="H171" s="1422"/>
      <c r="I171" s="1788"/>
      <c r="J171" s="1234"/>
      <c r="K171" s="470"/>
      <c r="L171" s="492"/>
      <c r="M171" s="498"/>
      <c r="N171" s="3806"/>
      <c r="O171" s="2867"/>
      <c r="P171" s="2789"/>
      <c r="Q171" s="2726"/>
      <c r="R171" s="494"/>
      <c r="S171" s="2587"/>
      <c r="T171" s="770"/>
      <c r="U171" s="2546"/>
      <c r="V171" s="2546"/>
      <c r="W171" s="740"/>
      <c r="X171" s="2875"/>
      <c r="Y171" s="472"/>
    </row>
    <row r="172" spans="1:25" ht="15.75" customHeight="1" thickBot="1">
      <c r="A172" s="4618"/>
      <c r="B172" s="5847" t="s">
        <v>3118</v>
      </c>
      <c r="C172" s="5847"/>
      <c r="D172" s="5847"/>
      <c r="E172" s="5847"/>
      <c r="F172" s="5847"/>
      <c r="G172" s="5847"/>
      <c r="H172" s="4619"/>
      <c r="I172" s="4619"/>
      <c r="J172" s="4619"/>
      <c r="K172" s="4619"/>
      <c r="L172" s="4619"/>
      <c r="M172" s="4620"/>
      <c r="N172" s="4621"/>
      <c r="O172" s="4619"/>
      <c r="P172" s="4619"/>
      <c r="Q172" s="4619"/>
      <c r="R172" s="4619"/>
      <c r="S172" s="4619"/>
      <c r="T172" s="4619"/>
      <c r="U172" s="4619"/>
      <c r="V172" s="4619"/>
      <c r="W172" s="4619"/>
      <c r="X172" s="4619"/>
      <c r="Y172" s="4622"/>
    </row>
    <row r="173" spans="1:25" ht="15" customHeight="1" thickBot="1">
      <c r="A173" s="3529">
        <v>34040</v>
      </c>
      <c r="B173" s="1537" t="s">
        <v>723</v>
      </c>
      <c r="C173" s="262" t="s">
        <v>40</v>
      </c>
      <c r="D173" s="2923"/>
      <c r="E173" s="1665"/>
      <c r="F173" s="1488" t="s">
        <v>355</v>
      </c>
      <c r="G173" s="1480">
        <v>100</v>
      </c>
      <c r="H173" s="1011"/>
      <c r="I173" s="420">
        <f>ROUND(H173*G173/G173,2)</f>
        <v>0</v>
      </c>
      <c r="J173" s="1289" t="s">
        <v>39</v>
      </c>
      <c r="K173" s="2696"/>
      <c r="L173" s="2067" t="s">
        <v>65</v>
      </c>
      <c r="M173" s="515" t="s">
        <v>65</v>
      </c>
      <c r="N173" s="3805" t="s">
        <v>65</v>
      </c>
    </row>
    <row r="174" spans="1:25" ht="15" customHeight="1" thickBot="1">
      <c r="A174" s="1197"/>
      <c r="B174" s="271"/>
      <c r="C174" s="1012" t="s">
        <v>41</v>
      </c>
      <c r="D174" s="4015"/>
      <c r="E174" s="1879"/>
      <c r="F174" s="1879"/>
      <c r="G174" s="1879"/>
      <c r="H174" s="2076"/>
      <c r="I174" s="341" t="e">
        <f>ROUND(H173*G173/G174,2)</f>
        <v>#DIV/0!</v>
      </c>
      <c r="J174" s="1379" t="s">
        <v>39</v>
      </c>
      <c r="K174" s="2066"/>
      <c r="L174" s="1055">
        <f>IF(OR(ISBLANK(K174),K174=0,H173=0,ISBLANK(H173)),,ROUND(K174+$L$5,2))</f>
        <v>0</v>
      </c>
      <c r="M174" s="554" t="e">
        <f>ROUND(I174*L174,2)</f>
        <v>#DIV/0!</v>
      </c>
      <c r="N174" s="3802" t="e">
        <f>ROUND(L174/G174,4)</f>
        <v>#DIV/0!</v>
      </c>
    </row>
    <row r="175" spans="1:25" ht="15" customHeight="1" thickBot="1">
      <c r="A175" s="2226">
        <v>34041</v>
      </c>
      <c r="B175" s="1537" t="s">
        <v>712</v>
      </c>
      <c r="C175" s="262" t="s">
        <v>40</v>
      </c>
      <c r="D175" s="4011"/>
      <c r="E175" s="4012"/>
      <c r="F175" s="3938" t="s">
        <v>713</v>
      </c>
      <c r="G175" s="3939">
        <v>6000</v>
      </c>
      <c r="H175" s="1011">
        <v>20</v>
      </c>
      <c r="I175" s="397">
        <f>ROUND(H175*G175/G175,2)</f>
        <v>20</v>
      </c>
      <c r="J175" s="3770" t="s">
        <v>39</v>
      </c>
      <c r="K175" s="4013"/>
      <c r="L175" s="4014"/>
      <c r="M175" s="4009"/>
      <c r="N175" s="3778"/>
    </row>
    <row r="176" spans="1:25" ht="15" customHeight="1" thickBot="1">
      <c r="A176" s="416"/>
      <c r="B176" s="901" t="s">
        <v>714</v>
      </c>
      <c r="C176" s="1012" t="s">
        <v>41</v>
      </c>
      <c r="D176" s="21"/>
      <c r="E176" s="1879"/>
      <c r="F176" s="1879"/>
      <c r="G176" s="1879"/>
      <c r="H176" s="2076"/>
      <c r="I176" s="341" t="e">
        <f>ROUND(H175*G175/G176,2)</f>
        <v>#DIV/0!</v>
      </c>
      <c r="J176" s="1379" t="s">
        <v>39</v>
      </c>
      <c r="K176" s="2066"/>
      <c r="L176" s="1055">
        <f>IF(OR(ISBLANK(K176),H175=0,ISBLANK(H175)),,ROUND(K176+$L$5,2))</f>
        <v>0</v>
      </c>
      <c r="M176" s="554" t="e">
        <f>ROUND(I176*L176,2)</f>
        <v>#DIV/0!</v>
      </c>
      <c r="N176" s="3802" t="e">
        <f>ROUND(L176/G176,4)</f>
        <v>#DIV/0!</v>
      </c>
    </row>
    <row r="177" spans="1:14" ht="15" customHeight="1" thickBot="1">
      <c r="A177" s="2218">
        <v>34042</v>
      </c>
      <c r="B177" s="1537" t="s">
        <v>715</v>
      </c>
      <c r="C177" s="262" t="s">
        <v>40</v>
      </c>
      <c r="D177" s="2997"/>
      <c r="E177" s="422"/>
      <c r="F177" s="421" t="s">
        <v>713</v>
      </c>
      <c r="G177" s="1209">
        <v>6000</v>
      </c>
      <c r="H177" s="1011">
        <v>20</v>
      </c>
      <c r="I177" s="397">
        <f>ROUND(H177*G177/G177,2)</f>
        <v>20</v>
      </c>
      <c r="J177" s="401" t="s">
        <v>39</v>
      </c>
      <c r="K177" s="2696"/>
      <c r="L177" s="537"/>
      <c r="M177" s="538"/>
      <c r="N177" s="3778"/>
    </row>
    <row r="178" spans="1:14" ht="15" customHeight="1" thickBot="1">
      <c r="A178" s="416"/>
      <c r="B178" s="901" t="s">
        <v>714</v>
      </c>
      <c r="C178" s="1520" t="s">
        <v>41</v>
      </c>
      <c r="D178" s="21"/>
      <c r="E178" s="1879"/>
      <c r="F178" s="1879"/>
      <c r="G178" s="1879"/>
      <c r="H178" s="2076"/>
      <c r="I178" s="341" t="e">
        <f>ROUND(H177*G177/G178,2)</f>
        <v>#DIV/0!</v>
      </c>
      <c r="J178" s="1379" t="s">
        <v>39</v>
      </c>
      <c r="K178" s="2066"/>
      <c r="L178" s="1055">
        <f>IF(OR(ISBLANK(K178),K178=0,H177=0,ISBLANK(H177)),,ROUND(K178+$L$5,2))</f>
        <v>0</v>
      </c>
      <c r="M178" s="554" t="e">
        <f>ROUND(I178*L178,2)</f>
        <v>#DIV/0!</v>
      </c>
      <c r="N178" s="3802" t="e">
        <f>ROUND(L178/G178,4)</f>
        <v>#DIV/0!</v>
      </c>
    </row>
    <row r="179" spans="1:14" ht="15" customHeight="1" thickBot="1">
      <c r="A179" s="2226">
        <v>34043</v>
      </c>
      <c r="B179" s="1537" t="s">
        <v>4113</v>
      </c>
      <c r="C179" s="262" t="s">
        <v>40</v>
      </c>
      <c r="D179" s="2923"/>
      <c r="E179" s="5612"/>
      <c r="F179" s="5612" t="s">
        <v>1546</v>
      </c>
      <c r="G179" s="5612">
        <v>100</v>
      </c>
      <c r="H179" s="1011">
        <v>150</v>
      </c>
      <c r="I179" s="397">
        <f>ROUND(H179*G179/G179,2)</f>
        <v>150</v>
      </c>
      <c r="J179" s="401" t="s">
        <v>39</v>
      </c>
      <c r="K179" s="2696"/>
      <c r="L179" s="537"/>
      <c r="M179" s="538"/>
      <c r="N179" s="3778"/>
    </row>
    <row r="180" spans="1:14" ht="15" customHeight="1" thickBot="1">
      <c r="A180" s="2017"/>
      <c r="B180" s="466"/>
      <c r="C180" s="1520" t="s">
        <v>41</v>
      </c>
      <c r="D180" s="21"/>
      <c r="E180" s="1886"/>
      <c r="F180" s="1886"/>
      <c r="G180" s="1886"/>
      <c r="H180" s="2076"/>
      <c r="I180" s="341" t="e">
        <f>ROUND(H179*G179/G180,2)</f>
        <v>#DIV/0!</v>
      </c>
      <c r="J180" s="1379" t="s">
        <v>39</v>
      </c>
      <c r="K180" s="2066"/>
      <c r="L180" s="1055">
        <f>IF(OR(ISBLANK(K180),K180=0,H179=0,ISBLANK(H179)),,ROUND(K180+$L$5,2))</f>
        <v>0</v>
      </c>
      <c r="M180" s="554" t="e">
        <f>ROUND(I180*L180,2)</f>
        <v>#DIV/0!</v>
      </c>
      <c r="N180" s="3802" t="e">
        <f>ROUND(L180/G180,4)</f>
        <v>#DIV/0!</v>
      </c>
    </row>
    <row r="181" spans="1:14" ht="15" customHeight="1" thickTop="1" thickBot="1">
      <c r="A181" s="3530"/>
      <c r="B181" s="1751"/>
      <c r="C181" s="1752"/>
      <c r="D181" s="1752"/>
      <c r="E181" s="1752"/>
      <c r="F181" s="1752"/>
      <c r="G181" s="1754"/>
      <c r="H181" s="1889"/>
      <c r="I181" s="1755"/>
      <c r="J181" s="1877" t="s">
        <v>48</v>
      </c>
      <c r="K181" s="1783"/>
      <c r="L181" s="1783"/>
      <c r="M181" s="1757">
        <f>SUMIF(M10:M180,"&gt;0")</f>
        <v>93545.67</v>
      </c>
      <c r="N181" s="3913"/>
    </row>
    <row r="182" spans="1:14" ht="15" customHeight="1">
      <c r="H182" s="191"/>
      <c r="N182" s="3896"/>
    </row>
    <row r="183" spans="1:14" ht="15" customHeight="1">
      <c r="N183" s="3896"/>
    </row>
    <row r="184" spans="1:14" ht="15" customHeight="1">
      <c r="N184" s="3896"/>
    </row>
    <row r="185" spans="1:14" ht="15" customHeight="1">
      <c r="N185" s="3896"/>
    </row>
    <row r="186" spans="1:14" ht="15" customHeight="1">
      <c r="N186" s="3896"/>
    </row>
    <row r="187" spans="1:14" ht="15" customHeight="1">
      <c r="N187" s="3896"/>
    </row>
    <row r="188" spans="1:14" ht="15" customHeight="1">
      <c r="N188" s="3896"/>
    </row>
    <row r="189" spans="1:14" ht="15" customHeight="1">
      <c r="N189" s="3896"/>
    </row>
    <row r="190" spans="1:14" ht="15" customHeight="1">
      <c r="N190" s="3896"/>
    </row>
    <row r="191" spans="1:14" ht="15" customHeight="1">
      <c r="N191" s="3896"/>
    </row>
    <row r="192" spans="1:14" ht="15" customHeight="1">
      <c r="N192" s="3896"/>
    </row>
    <row r="193" spans="14:14" ht="15" customHeight="1">
      <c r="N193" s="3896"/>
    </row>
    <row r="194" spans="14:14" ht="15" customHeight="1">
      <c r="N194" s="3896"/>
    </row>
    <row r="195" spans="14:14" ht="15" customHeight="1">
      <c r="N195" s="3896"/>
    </row>
    <row r="196" spans="14:14" ht="15" customHeight="1">
      <c r="N196" s="3896"/>
    </row>
    <row r="197" spans="14:14" ht="15" customHeight="1">
      <c r="N197" s="3896"/>
    </row>
    <row r="198" spans="14:14" ht="15" customHeight="1">
      <c r="N198" s="3896"/>
    </row>
    <row r="199" spans="14:14" ht="15" customHeight="1">
      <c r="N199" s="3896"/>
    </row>
    <row r="200" spans="14:14" ht="15" customHeight="1">
      <c r="N200" s="3896"/>
    </row>
    <row r="201" spans="14:14" ht="15" customHeight="1">
      <c r="N201" s="3896"/>
    </row>
    <row r="202" spans="14:14" ht="15" customHeight="1">
      <c r="N202" s="3896"/>
    </row>
    <row r="203" spans="14:14" ht="15" customHeight="1">
      <c r="N203" s="3896"/>
    </row>
    <row r="204" spans="14:14" ht="15" customHeight="1">
      <c r="N204" s="3896"/>
    </row>
    <row r="205" spans="14:14" ht="15" customHeight="1">
      <c r="N205" s="3896"/>
    </row>
    <row r="206" spans="14:14" ht="15" customHeight="1">
      <c r="N206" s="3896"/>
    </row>
    <row r="207" spans="14:14" ht="15" customHeight="1">
      <c r="N207" s="3896"/>
    </row>
    <row r="208" spans="14:14" ht="15" customHeight="1">
      <c r="N208" s="3896"/>
    </row>
    <row r="209" spans="14:14" ht="15" customHeight="1">
      <c r="N209" s="3896"/>
    </row>
    <row r="210" spans="14:14" ht="15" customHeight="1">
      <c r="N210" s="3896"/>
    </row>
    <row r="211" spans="14:14" ht="15" customHeight="1">
      <c r="N211" s="3896"/>
    </row>
    <row r="212" spans="14:14" ht="15" customHeight="1">
      <c r="N212" s="3896"/>
    </row>
    <row r="213" spans="14:14" ht="15" customHeight="1">
      <c r="N213" s="3896"/>
    </row>
    <row r="214" spans="14:14" ht="15" customHeight="1">
      <c r="N214" s="3896"/>
    </row>
    <row r="215" spans="14:14" ht="15" customHeight="1">
      <c r="N215" s="3896"/>
    </row>
    <row r="216" spans="14:14" ht="15" customHeight="1">
      <c r="N216" s="3896"/>
    </row>
    <row r="217" spans="14:14" ht="15" customHeight="1">
      <c r="N217" s="3896"/>
    </row>
    <row r="218" spans="14:14" ht="15" customHeight="1">
      <c r="N218" s="3896"/>
    </row>
    <row r="219" spans="14:14" ht="15" customHeight="1">
      <c r="N219" s="3896"/>
    </row>
    <row r="220" spans="14:14" ht="15" customHeight="1">
      <c r="N220" s="3896"/>
    </row>
    <row r="221" spans="14:14" ht="15" customHeight="1">
      <c r="N221" s="3896"/>
    </row>
    <row r="222" spans="14:14" ht="15" customHeight="1">
      <c r="N222" s="3896"/>
    </row>
    <row r="223" spans="14:14" ht="15" customHeight="1">
      <c r="N223" s="3896"/>
    </row>
    <row r="224" spans="14:14" ht="15" customHeight="1">
      <c r="N224" s="3896"/>
    </row>
    <row r="225" spans="14:14" ht="15" customHeight="1">
      <c r="N225" s="3896"/>
    </row>
    <row r="226" spans="14:14" ht="15" customHeight="1">
      <c r="N226" s="3896"/>
    </row>
    <row r="227" spans="14:14" ht="15" customHeight="1">
      <c r="N227" s="3896"/>
    </row>
    <row r="228" spans="14:14" ht="15" customHeight="1">
      <c r="N228" s="3896"/>
    </row>
    <row r="229" spans="14:14" ht="15" customHeight="1">
      <c r="N229" s="3896"/>
    </row>
    <row r="230" spans="14:14" ht="15" customHeight="1">
      <c r="N230" s="3896"/>
    </row>
    <row r="231" spans="14:14" ht="15" customHeight="1">
      <c r="N231" s="3896"/>
    </row>
    <row r="232" spans="14:14" ht="15" customHeight="1">
      <c r="N232" s="3896"/>
    </row>
    <row r="233" spans="14:14" ht="15" customHeight="1">
      <c r="N233" s="3896"/>
    </row>
    <row r="234" spans="14:14" ht="15" customHeight="1">
      <c r="N234" s="3896"/>
    </row>
    <row r="235" spans="14:14" ht="15" customHeight="1">
      <c r="N235" s="3896"/>
    </row>
    <row r="236" spans="14:14" ht="15" customHeight="1">
      <c r="N236" s="3896"/>
    </row>
    <row r="237" spans="14:14" ht="15" customHeight="1">
      <c r="N237" s="3896"/>
    </row>
    <row r="238" spans="14:14" ht="15" customHeight="1">
      <c r="N238" s="3896"/>
    </row>
    <row r="239" spans="14:14" ht="15" customHeight="1">
      <c r="N239" s="3896"/>
    </row>
    <row r="240" spans="14:14" ht="15" customHeight="1">
      <c r="N240" s="3896"/>
    </row>
    <row r="241" spans="14:14" ht="15" customHeight="1">
      <c r="N241" s="3896"/>
    </row>
    <row r="242" spans="14:14" ht="15" customHeight="1">
      <c r="N242" s="3896"/>
    </row>
    <row r="243" spans="14:14" ht="15" customHeight="1">
      <c r="N243" s="3896"/>
    </row>
    <row r="244" spans="14:14" ht="15" customHeight="1">
      <c r="N244" s="3896"/>
    </row>
    <row r="245" spans="14:14" ht="15" customHeight="1">
      <c r="N245" s="3896"/>
    </row>
    <row r="246" spans="14:14" ht="15" customHeight="1">
      <c r="N246" s="3896"/>
    </row>
    <row r="247" spans="14:14" ht="15" customHeight="1">
      <c r="N247" s="3896"/>
    </row>
    <row r="248" spans="14:14" ht="15" customHeight="1">
      <c r="N248" s="3896"/>
    </row>
    <row r="249" spans="14:14" ht="15" customHeight="1">
      <c r="N249" s="3896"/>
    </row>
  </sheetData>
  <sheetProtection selectLockedCells="1"/>
  <customSheetViews>
    <customSheetView guid="{F8F3C058-0B72-45B1-9471-FD232B18A87C}" showPageBreaks="1">
      <pane ySplit="9" topLeftCell="A10" activePane="bottomLeft" state="frozen"/>
      <selection pane="bottomLeft" activeCell="B157" sqref="B157"/>
      <pageMargins left="0.25" right="0.25" top="0.75" bottom="0.75" header="0.3" footer="0.3"/>
      <pageSetup paperSize="5" scale="64" fitToHeight="0" orientation="landscape" useFirstPageNumber="1" r:id="rId1"/>
      <headerFooter scaleWithDoc="0"/>
    </customSheetView>
    <customSheetView guid="{92C9CC13-8131-4554-86CD-BEA0EE82905A}" scale="120" fitToPage="1" topLeftCell="A43">
      <selection activeCell="C2" sqref="C2"/>
      <rowBreaks count="2" manualBreakCount="2">
        <brk id="78" max="16383" man="1"/>
        <brk id="117"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howPageBreaks="1" fitToPage="1">
      <selection activeCell="A111" sqref="A111:XFD111"/>
      <rowBreaks count="2" manualBreakCount="2">
        <brk id="84" max="16383" man="1"/>
        <brk id="114" max="16383" man="1"/>
      </rowBreaks>
      <pageMargins left="0" right="0" top="0" bottom="0" header="0" footer="0"/>
      <pageSetup scale="91" fitToHeight="0" orientation="landscape" r:id="rId3"/>
      <headerFooter>
        <oddHeader>&amp;C&amp;16South Carolina Purchasing Alliance Lot A
&amp;R&amp;12&amp;A
2014</oddHeader>
      </headerFooter>
    </customSheetView>
  </customSheetViews>
  <mergeCells count="9">
    <mergeCell ref="B172:G172"/>
    <mergeCell ref="P5:P7"/>
    <mergeCell ref="B1:M1"/>
    <mergeCell ref="B2:C2"/>
    <mergeCell ref="F2:M2"/>
    <mergeCell ref="Q5:Q7"/>
    <mergeCell ref="F3:N3"/>
    <mergeCell ref="F4:N4"/>
    <mergeCell ref="G5:K5"/>
  </mergeCells>
  <conditionalFormatting sqref="H126:H127 H122:H124 H104 H90:H91 H44:H49 H51:H57 H59:H64 H66:H69 H96 H109 H98:H102 H106:H107 H93:H94 H23:H28 H30:H32 H34:H36 H38 H40 H42 H15:H18 H13 H129:H132 H111:H113 H115:H117 H20:H21 H135 H174 H137:H139 H181 H119:H120 H82:H88 H71:H80 H176 H178">
    <cfRule type="cellIs" dxfId="139" priority="44" stopIfTrue="1" operator="equal">
      <formula>0</formula>
    </cfRule>
  </conditionalFormatting>
  <conditionalFormatting sqref="H126:H127 H122:H124 H104 H90:H91 H44:H49 H51:H57 H59:H64 H66:H69 H96 H109 H98:H102 H106:H107 H93:H94 H23:H28 H30:H32 H34:H36 H38 H40 H42 H15:H18 H13 H129:H132 H111:H113 H115:H117 H20:H21 H135 H174 H137:H139 H181 H119:H120 H82:H88 H71:H80 H176 H178">
    <cfRule type="cellIs" dxfId="138" priority="43" stopIfTrue="1" operator="equal">
      <formula>0</formula>
    </cfRule>
  </conditionalFormatting>
  <conditionalFormatting sqref="H144">
    <cfRule type="cellIs" dxfId="137" priority="24" stopIfTrue="1" operator="equal">
      <formula>0</formula>
    </cfRule>
  </conditionalFormatting>
  <conditionalFormatting sqref="H144">
    <cfRule type="cellIs" dxfId="136" priority="23" stopIfTrue="1" operator="equal">
      <formula>0</formula>
    </cfRule>
  </conditionalFormatting>
  <conditionalFormatting sqref="H147:H149">
    <cfRule type="cellIs" dxfId="135" priority="22" stopIfTrue="1" operator="equal">
      <formula>0</formula>
    </cfRule>
  </conditionalFormatting>
  <conditionalFormatting sqref="H147:H149">
    <cfRule type="cellIs" dxfId="134" priority="21" stopIfTrue="1" operator="equal">
      <formula>0</formula>
    </cfRule>
  </conditionalFormatting>
  <conditionalFormatting sqref="H151:H153">
    <cfRule type="cellIs" dxfId="133" priority="20" stopIfTrue="1" operator="equal">
      <formula>0</formula>
    </cfRule>
  </conditionalFormatting>
  <conditionalFormatting sqref="H151:H153">
    <cfRule type="cellIs" dxfId="132" priority="19" stopIfTrue="1" operator="equal">
      <formula>0</formula>
    </cfRule>
  </conditionalFormatting>
  <conditionalFormatting sqref="H159:H160">
    <cfRule type="cellIs" dxfId="131" priority="18" stopIfTrue="1" operator="equal">
      <formula>0</formula>
    </cfRule>
  </conditionalFormatting>
  <conditionalFormatting sqref="H159:H160">
    <cfRule type="cellIs" dxfId="130" priority="17" stopIfTrue="1" operator="equal">
      <formula>0</formula>
    </cfRule>
  </conditionalFormatting>
  <conditionalFormatting sqref="H162:H164 H166:H168 H170:H171">
    <cfRule type="cellIs" dxfId="129" priority="16" stopIfTrue="1" operator="equal">
      <formula>0</formula>
    </cfRule>
  </conditionalFormatting>
  <conditionalFormatting sqref="H162:H164 H166:H168 H170:H171">
    <cfRule type="cellIs" dxfId="128" priority="15" stopIfTrue="1" operator="equal">
      <formula>0</formula>
    </cfRule>
  </conditionalFormatting>
  <conditionalFormatting sqref="H19">
    <cfRule type="cellIs" dxfId="127" priority="14" stopIfTrue="1" operator="equal">
      <formula>0</formula>
    </cfRule>
  </conditionalFormatting>
  <conditionalFormatting sqref="H19">
    <cfRule type="cellIs" dxfId="126" priority="13" stopIfTrue="1" operator="equal">
      <formula>0</formula>
    </cfRule>
  </conditionalFormatting>
  <conditionalFormatting sqref="H155:H156">
    <cfRule type="cellIs" dxfId="125" priority="12" stopIfTrue="1" operator="equal">
      <formula>0</formula>
    </cfRule>
  </conditionalFormatting>
  <conditionalFormatting sqref="H155:H156">
    <cfRule type="cellIs" dxfId="124" priority="11" stopIfTrue="1" operator="equal">
      <formula>0</formula>
    </cfRule>
  </conditionalFormatting>
  <conditionalFormatting sqref="H180">
    <cfRule type="cellIs" dxfId="123" priority="8" stopIfTrue="1" operator="equal">
      <formula>0</formula>
    </cfRule>
  </conditionalFormatting>
  <conditionalFormatting sqref="H180">
    <cfRule type="cellIs" dxfId="122" priority="7" stopIfTrue="1" operator="equal">
      <formula>0</formula>
    </cfRule>
  </conditionalFormatting>
  <conditionalFormatting sqref="H89">
    <cfRule type="cellIs" dxfId="121" priority="6" stopIfTrue="1" operator="equal">
      <formula>0</formula>
    </cfRule>
  </conditionalFormatting>
  <conditionalFormatting sqref="H89">
    <cfRule type="cellIs" dxfId="120" priority="5" stopIfTrue="1" operator="equal">
      <formula>0</formula>
    </cfRule>
  </conditionalFormatting>
  <conditionalFormatting sqref="H92">
    <cfRule type="cellIs" dxfId="119" priority="4" stopIfTrue="1" operator="equal">
      <formula>0</formula>
    </cfRule>
  </conditionalFormatting>
  <conditionalFormatting sqref="H92">
    <cfRule type="cellIs" dxfId="118" priority="3" stopIfTrue="1" operator="equal">
      <formula>0</formula>
    </cfRule>
  </conditionalFormatting>
  <conditionalFormatting sqref="H125">
    <cfRule type="cellIs" dxfId="117" priority="2" stopIfTrue="1" operator="equal">
      <formula>0</formula>
    </cfRule>
  </conditionalFormatting>
  <conditionalFormatting sqref="H125">
    <cfRule type="cellIs" dxfId="116" priority="1" stopIfTrue="1" operator="equal">
      <formula>0</formula>
    </cfRule>
  </conditionalFormatting>
  <hyperlinks>
    <hyperlink ref="C4" location="'Recap Sheet'!B1" tooltip="Click here to return to recap sheet" display="Return to Recap Sheet" xr:uid="{00000000-0004-0000-1300-000000000000}"/>
  </hyperlinks>
  <pageMargins left="0.25" right="0.25" top="0.75" bottom="0.75" header="0.3" footer="0.3"/>
  <pageSetup paperSize="5" scale="64" fitToHeight="0" orientation="landscape" useFirstPageNumber="1" r:id="rId4"/>
  <headerFooter scaleWithDoc="0"/>
  <ignoredErrors>
    <ignoredError sqref="M33 M37 I42 M92 I96 M97 M118 M42 L40 L38 L13" 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77825" r:id="rId7" name="Button 1">
              <controlPr defaultSize="0" print="0" autoFill="0" autoPict="0" macro="[0]!VersatileDisplayWorksheetPopup">
                <anchor moveWithCells="1">
                  <from>
                    <xdr:col>12</xdr:col>
                    <xdr:colOff>638175</xdr:colOff>
                    <xdr:row>0</xdr:row>
                    <xdr:rowOff>180975</xdr:rowOff>
                  </from>
                  <to>
                    <xdr:col>14</xdr:col>
                    <xdr:colOff>47625</xdr:colOff>
                    <xdr:row>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7">
    <tabColor theme="5" tint="-0.249977111117893"/>
  </sheetPr>
  <dimension ref="A1:AL254"/>
  <sheetViews>
    <sheetView zoomScale="130" zoomScaleNormal="130" workbookViewId="0">
      <pane ySplit="9" topLeftCell="A202" activePane="bottomLeft" state="frozen"/>
      <selection activeCell="H80" sqref="H80"/>
      <selection pane="bottomLeft" activeCell="E209" sqref="E209"/>
    </sheetView>
  </sheetViews>
  <sheetFormatPr defaultColWidth="11.42578125" defaultRowHeight="15" customHeight="1"/>
  <cols>
    <col min="1" max="1" width="6.42578125" style="55" customWidth="1"/>
    <col min="2" max="2" width="50.5703125" style="55" customWidth="1"/>
    <col min="3" max="3" width="35.5703125" style="37" customWidth="1"/>
    <col min="4" max="4" width="12.140625" style="55" customWidth="1"/>
    <col min="5" max="5" width="7.7109375" style="37" customWidth="1"/>
    <col min="6" max="6" width="6.28515625" style="37" customWidth="1"/>
    <col min="7" max="7" width="5.7109375" style="144" customWidth="1"/>
    <col min="8" max="8" width="6.42578125" style="107" customWidth="1"/>
    <col min="9" max="9" width="7.140625" style="37" customWidth="1"/>
    <col min="10" max="10" width="3.28515625" style="55" customWidth="1"/>
    <col min="11" max="11" width="6.85546875" style="30" customWidth="1"/>
    <col min="12" max="12" width="7.28515625" style="30" customWidth="1"/>
    <col min="13" max="13" width="9.7109375" style="38" customWidth="1"/>
    <col min="14" max="14" width="7.140625" style="39" customWidth="1"/>
    <col min="15" max="15" width="11.42578125" style="55"/>
    <col min="16" max="16" width="9.42578125" style="55" customWidth="1"/>
    <col min="17" max="249" width="11.42578125" style="55"/>
    <col min="250" max="250" width="3.85546875" style="55" customWidth="1"/>
    <col min="251" max="251" width="49.7109375" style="55" customWidth="1"/>
    <col min="252" max="252" width="29.42578125" style="55" customWidth="1"/>
    <col min="253" max="253" width="6.28515625" style="55" customWidth="1"/>
    <col min="254" max="254" width="4.28515625" style="55" customWidth="1"/>
    <col min="255" max="255" width="6.42578125" style="55" customWidth="1"/>
    <col min="256" max="256" width="3.28515625" style="55" customWidth="1"/>
    <col min="257" max="257" width="6" style="55" customWidth="1"/>
    <col min="258" max="258" width="5.7109375" style="55" bestFit="1" customWidth="1"/>
    <col min="259" max="259" width="7" style="55" customWidth="1"/>
    <col min="260" max="260" width="5.42578125" style="55" customWidth="1"/>
    <col min="261" max="261" width="5" style="55" customWidth="1"/>
    <col min="262" max="262" width="6" style="55" bestFit="1" customWidth="1"/>
    <col min="263" max="263" width="6.140625" style="55" customWidth="1"/>
    <col min="264" max="264" width="16.5703125" style="55" customWidth="1"/>
    <col min="265" max="505" width="11.42578125" style="55"/>
    <col min="506" max="506" width="3.85546875" style="55" customWidth="1"/>
    <col min="507" max="507" width="49.7109375" style="55" customWidth="1"/>
    <col min="508" max="508" width="29.42578125" style="55" customWidth="1"/>
    <col min="509" max="509" width="6.28515625" style="55" customWidth="1"/>
    <col min="510" max="510" width="4.28515625" style="55" customWidth="1"/>
    <col min="511" max="511" width="6.42578125" style="55" customWidth="1"/>
    <col min="512" max="512" width="3.28515625" style="55" customWidth="1"/>
    <col min="513" max="513" width="6" style="55" customWidth="1"/>
    <col min="514" max="514" width="5.7109375" style="55" bestFit="1" customWidth="1"/>
    <col min="515" max="515" width="7" style="55" customWidth="1"/>
    <col min="516" max="516" width="5.42578125" style="55" customWidth="1"/>
    <col min="517" max="517" width="5" style="55" customWidth="1"/>
    <col min="518" max="518" width="6" style="55" bestFit="1" customWidth="1"/>
    <col min="519" max="519" width="6.140625" style="55" customWidth="1"/>
    <col min="520" max="520" width="16.5703125" style="55" customWidth="1"/>
    <col min="521" max="761" width="11.42578125" style="55"/>
    <col min="762" max="762" width="3.85546875" style="55" customWidth="1"/>
    <col min="763" max="763" width="49.7109375" style="55" customWidth="1"/>
    <col min="764" max="764" width="29.42578125" style="55" customWidth="1"/>
    <col min="765" max="765" width="6.28515625" style="55" customWidth="1"/>
    <col min="766" max="766" width="4.28515625" style="55" customWidth="1"/>
    <col min="767" max="767" width="6.42578125" style="55" customWidth="1"/>
    <col min="768" max="768" width="3.28515625" style="55" customWidth="1"/>
    <col min="769" max="769" width="6" style="55" customWidth="1"/>
    <col min="770" max="770" width="5.7109375" style="55" bestFit="1" customWidth="1"/>
    <col min="771" max="771" width="7" style="55" customWidth="1"/>
    <col min="772" max="772" width="5.42578125" style="55" customWidth="1"/>
    <col min="773" max="773" width="5" style="55" customWidth="1"/>
    <col min="774" max="774" width="6" style="55" bestFit="1" customWidth="1"/>
    <col min="775" max="775" width="6.140625" style="55" customWidth="1"/>
    <col min="776" max="776" width="16.5703125" style="55" customWidth="1"/>
    <col min="777" max="1017" width="11.42578125" style="55"/>
    <col min="1018" max="1018" width="3.85546875" style="55" customWidth="1"/>
    <col min="1019" max="1019" width="49.7109375" style="55" customWidth="1"/>
    <col min="1020" max="1020" width="29.42578125" style="55" customWidth="1"/>
    <col min="1021" max="1021" width="6.28515625" style="55" customWidth="1"/>
    <col min="1022" max="1022" width="4.28515625" style="55" customWidth="1"/>
    <col min="1023" max="1023" width="6.42578125" style="55" customWidth="1"/>
    <col min="1024" max="1024" width="3.28515625" style="55" customWidth="1"/>
    <col min="1025" max="1025" width="6" style="55" customWidth="1"/>
    <col min="1026" max="1026" width="5.7109375" style="55" bestFit="1" customWidth="1"/>
    <col min="1027" max="1027" width="7" style="55" customWidth="1"/>
    <col min="1028" max="1028" width="5.42578125" style="55" customWidth="1"/>
    <col min="1029" max="1029" width="5" style="55" customWidth="1"/>
    <col min="1030" max="1030" width="6" style="55" bestFit="1" customWidth="1"/>
    <col min="1031" max="1031" width="6.140625" style="55" customWidth="1"/>
    <col min="1032" max="1032" width="16.5703125" style="55" customWidth="1"/>
    <col min="1033" max="1273" width="11.42578125" style="55"/>
    <col min="1274" max="1274" width="3.85546875" style="55" customWidth="1"/>
    <col min="1275" max="1275" width="49.7109375" style="55" customWidth="1"/>
    <col min="1276" max="1276" width="29.42578125" style="55" customWidth="1"/>
    <col min="1277" max="1277" width="6.28515625" style="55" customWidth="1"/>
    <col min="1278" max="1278" width="4.28515625" style="55" customWidth="1"/>
    <col min="1279" max="1279" width="6.42578125" style="55" customWidth="1"/>
    <col min="1280" max="1280" width="3.28515625" style="55" customWidth="1"/>
    <col min="1281" max="1281" width="6" style="55" customWidth="1"/>
    <col min="1282" max="1282" width="5.7109375" style="55" bestFit="1" customWidth="1"/>
    <col min="1283" max="1283" width="7" style="55" customWidth="1"/>
    <col min="1284" max="1284" width="5.42578125" style="55" customWidth="1"/>
    <col min="1285" max="1285" width="5" style="55" customWidth="1"/>
    <col min="1286" max="1286" width="6" style="55" bestFit="1" customWidth="1"/>
    <col min="1287" max="1287" width="6.140625" style="55" customWidth="1"/>
    <col min="1288" max="1288" width="16.5703125" style="55" customWidth="1"/>
    <col min="1289" max="1529" width="11.42578125" style="55"/>
    <col min="1530" max="1530" width="3.85546875" style="55" customWidth="1"/>
    <col min="1531" max="1531" width="49.7109375" style="55" customWidth="1"/>
    <col min="1532" max="1532" width="29.42578125" style="55" customWidth="1"/>
    <col min="1533" max="1533" width="6.28515625" style="55" customWidth="1"/>
    <col min="1534" max="1534" width="4.28515625" style="55" customWidth="1"/>
    <col min="1535" max="1535" width="6.42578125" style="55" customWidth="1"/>
    <col min="1536" max="1536" width="3.28515625" style="55" customWidth="1"/>
    <col min="1537" max="1537" width="6" style="55" customWidth="1"/>
    <col min="1538" max="1538" width="5.7109375" style="55" bestFit="1" customWidth="1"/>
    <col min="1539" max="1539" width="7" style="55" customWidth="1"/>
    <col min="1540" max="1540" width="5.42578125" style="55" customWidth="1"/>
    <col min="1541" max="1541" width="5" style="55" customWidth="1"/>
    <col min="1542" max="1542" width="6" style="55" bestFit="1" customWidth="1"/>
    <col min="1543" max="1543" width="6.140625" style="55" customWidth="1"/>
    <col min="1544" max="1544" width="16.5703125" style="55" customWidth="1"/>
    <col min="1545" max="1785" width="11.42578125" style="55"/>
    <col min="1786" max="1786" width="3.85546875" style="55" customWidth="1"/>
    <col min="1787" max="1787" width="49.7109375" style="55" customWidth="1"/>
    <col min="1788" max="1788" width="29.42578125" style="55" customWidth="1"/>
    <col min="1789" max="1789" width="6.28515625" style="55" customWidth="1"/>
    <col min="1790" max="1790" width="4.28515625" style="55" customWidth="1"/>
    <col min="1791" max="1791" width="6.42578125" style="55" customWidth="1"/>
    <col min="1792" max="1792" width="3.28515625" style="55" customWidth="1"/>
    <col min="1793" max="1793" width="6" style="55" customWidth="1"/>
    <col min="1794" max="1794" width="5.7109375" style="55" bestFit="1" customWidth="1"/>
    <col min="1795" max="1795" width="7" style="55" customWidth="1"/>
    <col min="1796" max="1796" width="5.42578125" style="55" customWidth="1"/>
    <col min="1797" max="1797" width="5" style="55" customWidth="1"/>
    <col min="1798" max="1798" width="6" style="55" bestFit="1" customWidth="1"/>
    <col min="1799" max="1799" width="6.140625" style="55" customWidth="1"/>
    <col min="1800" max="1800" width="16.5703125" style="55" customWidth="1"/>
    <col min="1801" max="2041" width="11.42578125" style="55"/>
    <col min="2042" max="2042" width="3.85546875" style="55" customWidth="1"/>
    <col min="2043" max="2043" width="49.7109375" style="55" customWidth="1"/>
    <col min="2044" max="2044" width="29.42578125" style="55" customWidth="1"/>
    <col min="2045" max="2045" width="6.28515625" style="55" customWidth="1"/>
    <col min="2046" max="2046" width="4.28515625" style="55" customWidth="1"/>
    <col min="2047" max="2047" width="6.42578125" style="55" customWidth="1"/>
    <col min="2048" max="2048" width="3.28515625" style="55" customWidth="1"/>
    <col min="2049" max="2049" width="6" style="55" customWidth="1"/>
    <col min="2050" max="2050" width="5.7109375" style="55" bestFit="1" customWidth="1"/>
    <col min="2051" max="2051" width="7" style="55" customWidth="1"/>
    <col min="2052" max="2052" width="5.42578125" style="55" customWidth="1"/>
    <col min="2053" max="2053" width="5" style="55" customWidth="1"/>
    <col min="2054" max="2054" width="6" style="55" bestFit="1" customWidth="1"/>
    <col min="2055" max="2055" width="6.140625" style="55" customWidth="1"/>
    <col min="2056" max="2056" width="16.5703125" style="55" customWidth="1"/>
    <col min="2057" max="2297" width="11.42578125" style="55"/>
    <col min="2298" max="2298" width="3.85546875" style="55" customWidth="1"/>
    <col min="2299" max="2299" width="49.7109375" style="55" customWidth="1"/>
    <col min="2300" max="2300" width="29.42578125" style="55" customWidth="1"/>
    <col min="2301" max="2301" width="6.28515625" style="55" customWidth="1"/>
    <col min="2302" max="2302" width="4.28515625" style="55" customWidth="1"/>
    <col min="2303" max="2303" width="6.42578125" style="55" customWidth="1"/>
    <col min="2304" max="2304" width="3.28515625" style="55" customWidth="1"/>
    <col min="2305" max="2305" width="6" style="55" customWidth="1"/>
    <col min="2306" max="2306" width="5.7109375" style="55" bestFit="1" customWidth="1"/>
    <col min="2307" max="2307" width="7" style="55" customWidth="1"/>
    <col min="2308" max="2308" width="5.42578125" style="55" customWidth="1"/>
    <col min="2309" max="2309" width="5" style="55" customWidth="1"/>
    <col min="2310" max="2310" width="6" style="55" bestFit="1" customWidth="1"/>
    <col min="2311" max="2311" width="6.140625" style="55" customWidth="1"/>
    <col min="2312" max="2312" width="16.5703125" style="55" customWidth="1"/>
    <col min="2313" max="2553" width="11.42578125" style="55"/>
    <col min="2554" max="2554" width="3.85546875" style="55" customWidth="1"/>
    <col min="2555" max="2555" width="49.7109375" style="55" customWidth="1"/>
    <col min="2556" max="2556" width="29.42578125" style="55" customWidth="1"/>
    <col min="2557" max="2557" width="6.28515625" style="55" customWidth="1"/>
    <col min="2558" max="2558" width="4.28515625" style="55" customWidth="1"/>
    <col min="2559" max="2559" width="6.42578125" style="55" customWidth="1"/>
    <col min="2560" max="2560" width="3.28515625" style="55" customWidth="1"/>
    <col min="2561" max="2561" width="6" style="55" customWidth="1"/>
    <col min="2562" max="2562" width="5.7109375" style="55" bestFit="1" customWidth="1"/>
    <col min="2563" max="2563" width="7" style="55" customWidth="1"/>
    <col min="2564" max="2564" width="5.42578125" style="55" customWidth="1"/>
    <col min="2565" max="2565" width="5" style="55" customWidth="1"/>
    <col min="2566" max="2566" width="6" style="55" bestFit="1" customWidth="1"/>
    <col min="2567" max="2567" width="6.140625" style="55" customWidth="1"/>
    <col min="2568" max="2568" width="16.5703125" style="55" customWidth="1"/>
    <col min="2569" max="2809" width="11.42578125" style="55"/>
    <col min="2810" max="2810" width="3.85546875" style="55" customWidth="1"/>
    <col min="2811" max="2811" width="49.7109375" style="55" customWidth="1"/>
    <col min="2812" max="2812" width="29.42578125" style="55" customWidth="1"/>
    <col min="2813" max="2813" width="6.28515625" style="55" customWidth="1"/>
    <col min="2814" max="2814" width="4.28515625" style="55" customWidth="1"/>
    <col min="2815" max="2815" width="6.42578125" style="55" customWidth="1"/>
    <col min="2816" max="2816" width="3.28515625" style="55" customWidth="1"/>
    <col min="2817" max="2817" width="6" style="55" customWidth="1"/>
    <col min="2818" max="2818" width="5.7109375" style="55" bestFit="1" customWidth="1"/>
    <col min="2819" max="2819" width="7" style="55" customWidth="1"/>
    <col min="2820" max="2820" width="5.42578125" style="55" customWidth="1"/>
    <col min="2821" max="2821" width="5" style="55" customWidth="1"/>
    <col min="2822" max="2822" width="6" style="55" bestFit="1" customWidth="1"/>
    <col min="2823" max="2823" width="6.140625" style="55" customWidth="1"/>
    <col min="2824" max="2824" width="16.5703125" style="55" customWidth="1"/>
    <col min="2825" max="3065" width="11.42578125" style="55"/>
    <col min="3066" max="3066" width="3.85546875" style="55" customWidth="1"/>
    <col min="3067" max="3067" width="49.7109375" style="55" customWidth="1"/>
    <col min="3068" max="3068" width="29.42578125" style="55" customWidth="1"/>
    <col min="3069" max="3069" width="6.28515625" style="55" customWidth="1"/>
    <col min="3070" max="3070" width="4.28515625" style="55" customWidth="1"/>
    <col min="3071" max="3071" width="6.42578125" style="55" customWidth="1"/>
    <col min="3072" max="3072" width="3.28515625" style="55" customWidth="1"/>
    <col min="3073" max="3073" width="6" style="55" customWidth="1"/>
    <col min="3074" max="3074" width="5.7109375" style="55" bestFit="1" customWidth="1"/>
    <col min="3075" max="3075" width="7" style="55" customWidth="1"/>
    <col min="3076" max="3076" width="5.42578125" style="55" customWidth="1"/>
    <col min="3077" max="3077" width="5" style="55" customWidth="1"/>
    <col min="3078" max="3078" width="6" style="55" bestFit="1" customWidth="1"/>
    <col min="3079" max="3079" width="6.140625" style="55" customWidth="1"/>
    <col min="3080" max="3080" width="16.5703125" style="55" customWidth="1"/>
    <col min="3081" max="3321" width="11.42578125" style="55"/>
    <col min="3322" max="3322" width="3.85546875" style="55" customWidth="1"/>
    <col min="3323" max="3323" width="49.7109375" style="55" customWidth="1"/>
    <col min="3324" max="3324" width="29.42578125" style="55" customWidth="1"/>
    <col min="3325" max="3325" width="6.28515625" style="55" customWidth="1"/>
    <col min="3326" max="3326" width="4.28515625" style="55" customWidth="1"/>
    <col min="3327" max="3327" width="6.42578125" style="55" customWidth="1"/>
    <col min="3328" max="3328" width="3.28515625" style="55" customWidth="1"/>
    <col min="3329" max="3329" width="6" style="55" customWidth="1"/>
    <col min="3330" max="3330" width="5.7109375" style="55" bestFit="1" customWidth="1"/>
    <col min="3331" max="3331" width="7" style="55" customWidth="1"/>
    <col min="3332" max="3332" width="5.42578125" style="55" customWidth="1"/>
    <col min="3333" max="3333" width="5" style="55" customWidth="1"/>
    <col min="3334" max="3334" width="6" style="55" bestFit="1" customWidth="1"/>
    <col min="3335" max="3335" width="6.140625" style="55" customWidth="1"/>
    <col min="3336" max="3336" width="16.5703125" style="55" customWidth="1"/>
    <col min="3337" max="3577" width="11.42578125" style="55"/>
    <col min="3578" max="3578" width="3.85546875" style="55" customWidth="1"/>
    <col min="3579" max="3579" width="49.7109375" style="55" customWidth="1"/>
    <col min="3580" max="3580" width="29.42578125" style="55" customWidth="1"/>
    <col min="3581" max="3581" width="6.28515625" style="55" customWidth="1"/>
    <col min="3582" max="3582" width="4.28515625" style="55" customWidth="1"/>
    <col min="3583" max="3583" width="6.42578125" style="55" customWidth="1"/>
    <col min="3584" max="3584" width="3.28515625" style="55" customWidth="1"/>
    <col min="3585" max="3585" width="6" style="55" customWidth="1"/>
    <col min="3586" max="3586" width="5.7109375" style="55" bestFit="1" customWidth="1"/>
    <col min="3587" max="3587" width="7" style="55" customWidth="1"/>
    <col min="3588" max="3588" width="5.42578125" style="55" customWidth="1"/>
    <col min="3589" max="3589" width="5" style="55" customWidth="1"/>
    <col min="3590" max="3590" width="6" style="55" bestFit="1" customWidth="1"/>
    <col min="3591" max="3591" width="6.140625" style="55" customWidth="1"/>
    <col min="3592" max="3592" width="16.5703125" style="55" customWidth="1"/>
    <col min="3593" max="3833" width="11.42578125" style="55"/>
    <col min="3834" max="3834" width="3.85546875" style="55" customWidth="1"/>
    <col min="3835" max="3835" width="49.7109375" style="55" customWidth="1"/>
    <col min="3836" max="3836" width="29.42578125" style="55" customWidth="1"/>
    <col min="3837" max="3837" width="6.28515625" style="55" customWidth="1"/>
    <col min="3838" max="3838" width="4.28515625" style="55" customWidth="1"/>
    <col min="3839" max="3839" width="6.42578125" style="55" customWidth="1"/>
    <col min="3840" max="3840" width="3.28515625" style="55" customWidth="1"/>
    <col min="3841" max="3841" width="6" style="55" customWidth="1"/>
    <col min="3842" max="3842" width="5.7109375" style="55" bestFit="1" customWidth="1"/>
    <col min="3843" max="3843" width="7" style="55" customWidth="1"/>
    <col min="3844" max="3844" width="5.42578125" style="55" customWidth="1"/>
    <col min="3845" max="3845" width="5" style="55" customWidth="1"/>
    <col min="3846" max="3846" width="6" style="55" bestFit="1" customWidth="1"/>
    <col min="3847" max="3847" width="6.140625" style="55" customWidth="1"/>
    <col min="3848" max="3848" width="16.5703125" style="55" customWidth="1"/>
    <col min="3849" max="4089" width="11.42578125" style="55"/>
    <col min="4090" max="4090" width="3.85546875" style="55" customWidth="1"/>
    <col min="4091" max="4091" width="49.7109375" style="55" customWidth="1"/>
    <col min="4092" max="4092" width="29.42578125" style="55" customWidth="1"/>
    <col min="4093" max="4093" width="6.28515625" style="55" customWidth="1"/>
    <col min="4094" max="4094" width="4.28515625" style="55" customWidth="1"/>
    <col min="4095" max="4095" width="6.42578125" style="55" customWidth="1"/>
    <col min="4096" max="4096" width="3.28515625" style="55" customWidth="1"/>
    <col min="4097" max="4097" width="6" style="55" customWidth="1"/>
    <col min="4098" max="4098" width="5.7109375" style="55" bestFit="1" customWidth="1"/>
    <col min="4099" max="4099" width="7" style="55" customWidth="1"/>
    <col min="4100" max="4100" width="5.42578125" style="55" customWidth="1"/>
    <col min="4101" max="4101" width="5" style="55" customWidth="1"/>
    <col min="4102" max="4102" width="6" style="55" bestFit="1" customWidth="1"/>
    <col min="4103" max="4103" width="6.140625" style="55" customWidth="1"/>
    <col min="4104" max="4104" width="16.5703125" style="55" customWidth="1"/>
    <col min="4105" max="4345" width="11.42578125" style="55"/>
    <col min="4346" max="4346" width="3.85546875" style="55" customWidth="1"/>
    <col min="4347" max="4347" width="49.7109375" style="55" customWidth="1"/>
    <col min="4348" max="4348" width="29.42578125" style="55" customWidth="1"/>
    <col min="4349" max="4349" width="6.28515625" style="55" customWidth="1"/>
    <col min="4350" max="4350" width="4.28515625" style="55" customWidth="1"/>
    <col min="4351" max="4351" width="6.42578125" style="55" customWidth="1"/>
    <col min="4352" max="4352" width="3.28515625" style="55" customWidth="1"/>
    <col min="4353" max="4353" width="6" style="55" customWidth="1"/>
    <col min="4354" max="4354" width="5.7109375" style="55" bestFit="1" customWidth="1"/>
    <col min="4355" max="4355" width="7" style="55" customWidth="1"/>
    <col min="4356" max="4356" width="5.42578125" style="55" customWidth="1"/>
    <col min="4357" max="4357" width="5" style="55" customWidth="1"/>
    <col min="4358" max="4358" width="6" style="55" bestFit="1" customWidth="1"/>
    <col min="4359" max="4359" width="6.140625" style="55" customWidth="1"/>
    <col min="4360" max="4360" width="16.5703125" style="55" customWidth="1"/>
    <col min="4361" max="4601" width="11.42578125" style="55"/>
    <col min="4602" max="4602" width="3.85546875" style="55" customWidth="1"/>
    <col min="4603" max="4603" width="49.7109375" style="55" customWidth="1"/>
    <col min="4604" max="4604" width="29.42578125" style="55" customWidth="1"/>
    <col min="4605" max="4605" width="6.28515625" style="55" customWidth="1"/>
    <col min="4606" max="4606" width="4.28515625" style="55" customWidth="1"/>
    <col min="4607" max="4607" width="6.42578125" style="55" customWidth="1"/>
    <col min="4608" max="4608" width="3.28515625" style="55" customWidth="1"/>
    <col min="4609" max="4609" width="6" style="55" customWidth="1"/>
    <col min="4610" max="4610" width="5.7109375" style="55" bestFit="1" customWidth="1"/>
    <col min="4611" max="4611" width="7" style="55" customWidth="1"/>
    <col min="4612" max="4612" width="5.42578125" style="55" customWidth="1"/>
    <col min="4613" max="4613" width="5" style="55" customWidth="1"/>
    <col min="4614" max="4614" width="6" style="55" bestFit="1" customWidth="1"/>
    <col min="4615" max="4615" width="6.140625" style="55" customWidth="1"/>
    <col min="4616" max="4616" width="16.5703125" style="55" customWidth="1"/>
    <col min="4617" max="4857" width="11.42578125" style="55"/>
    <col min="4858" max="4858" width="3.85546875" style="55" customWidth="1"/>
    <col min="4859" max="4859" width="49.7109375" style="55" customWidth="1"/>
    <col min="4860" max="4860" width="29.42578125" style="55" customWidth="1"/>
    <col min="4861" max="4861" width="6.28515625" style="55" customWidth="1"/>
    <col min="4862" max="4862" width="4.28515625" style="55" customWidth="1"/>
    <col min="4863" max="4863" width="6.42578125" style="55" customWidth="1"/>
    <col min="4864" max="4864" width="3.28515625" style="55" customWidth="1"/>
    <col min="4865" max="4865" width="6" style="55" customWidth="1"/>
    <col min="4866" max="4866" width="5.7109375" style="55" bestFit="1" customWidth="1"/>
    <col min="4867" max="4867" width="7" style="55" customWidth="1"/>
    <col min="4868" max="4868" width="5.42578125" style="55" customWidth="1"/>
    <col min="4869" max="4869" width="5" style="55" customWidth="1"/>
    <col min="4870" max="4870" width="6" style="55" bestFit="1" customWidth="1"/>
    <col min="4871" max="4871" width="6.140625" style="55" customWidth="1"/>
    <col min="4872" max="4872" width="16.5703125" style="55" customWidth="1"/>
    <col min="4873" max="5113" width="11.42578125" style="55"/>
    <col min="5114" max="5114" width="3.85546875" style="55" customWidth="1"/>
    <col min="5115" max="5115" width="49.7109375" style="55" customWidth="1"/>
    <col min="5116" max="5116" width="29.42578125" style="55" customWidth="1"/>
    <col min="5117" max="5117" width="6.28515625" style="55" customWidth="1"/>
    <col min="5118" max="5118" width="4.28515625" style="55" customWidth="1"/>
    <col min="5119" max="5119" width="6.42578125" style="55" customWidth="1"/>
    <col min="5120" max="5120" width="3.28515625" style="55" customWidth="1"/>
    <col min="5121" max="5121" width="6" style="55" customWidth="1"/>
    <col min="5122" max="5122" width="5.7109375" style="55" bestFit="1" customWidth="1"/>
    <col min="5123" max="5123" width="7" style="55" customWidth="1"/>
    <col min="5124" max="5124" width="5.42578125" style="55" customWidth="1"/>
    <col min="5125" max="5125" width="5" style="55" customWidth="1"/>
    <col min="5126" max="5126" width="6" style="55" bestFit="1" customWidth="1"/>
    <col min="5127" max="5127" width="6.140625" style="55" customWidth="1"/>
    <col min="5128" max="5128" width="16.5703125" style="55" customWidth="1"/>
    <col min="5129" max="5369" width="11.42578125" style="55"/>
    <col min="5370" max="5370" width="3.85546875" style="55" customWidth="1"/>
    <col min="5371" max="5371" width="49.7109375" style="55" customWidth="1"/>
    <col min="5372" max="5372" width="29.42578125" style="55" customWidth="1"/>
    <col min="5373" max="5373" width="6.28515625" style="55" customWidth="1"/>
    <col min="5374" max="5374" width="4.28515625" style="55" customWidth="1"/>
    <col min="5375" max="5375" width="6.42578125" style="55" customWidth="1"/>
    <col min="5376" max="5376" width="3.28515625" style="55" customWidth="1"/>
    <col min="5377" max="5377" width="6" style="55" customWidth="1"/>
    <col min="5378" max="5378" width="5.7109375" style="55" bestFit="1" customWidth="1"/>
    <col min="5379" max="5379" width="7" style="55" customWidth="1"/>
    <col min="5380" max="5380" width="5.42578125" style="55" customWidth="1"/>
    <col min="5381" max="5381" width="5" style="55" customWidth="1"/>
    <col min="5382" max="5382" width="6" style="55" bestFit="1" customWidth="1"/>
    <col min="5383" max="5383" width="6.140625" style="55" customWidth="1"/>
    <col min="5384" max="5384" width="16.5703125" style="55" customWidth="1"/>
    <col min="5385" max="5625" width="11.42578125" style="55"/>
    <col min="5626" max="5626" width="3.85546875" style="55" customWidth="1"/>
    <col min="5627" max="5627" width="49.7109375" style="55" customWidth="1"/>
    <col min="5628" max="5628" width="29.42578125" style="55" customWidth="1"/>
    <col min="5629" max="5629" width="6.28515625" style="55" customWidth="1"/>
    <col min="5630" max="5630" width="4.28515625" style="55" customWidth="1"/>
    <col min="5631" max="5631" width="6.42578125" style="55" customWidth="1"/>
    <col min="5632" max="5632" width="3.28515625" style="55" customWidth="1"/>
    <col min="5633" max="5633" width="6" style="55" customWidth="1"/>
    <col min="5634" max="5634" width="5.7109375" style="55" bestFit="1" customWidth="1"/>
    <col min="5635" max="5635" width="7" style="55" customWidth="1"/>
    <col min="5636" max="5636" width="5.42578125" style="55" customWidth="1"/>
    <col min="5637" max="5637" width="5" style="55" customWidth="1"/>
    <col min="5638" max="5638" width="6" style="55" bestFit="1" customWidth="1"/>
    <col min="5639" max="5639" width="6.140625" style="55" customWidth="1"/>
    <col min="5640" max="5640" width="16.5703125" style="55" customWidth="1"/>
    <col min="5641" max="5881" width="11.42578125" style="55"/>
    <col min="5882" max="5882" width="3.85546875" style="55" customWidth="1"/>
    <col min="5883" max="5883" width="49.7109375" style="55" customWidth="1"/>
    <col min="5884" max="5884" width="29.42578125" style="55" customWidth="1"/>
    <col min="5885" max="5885" width="6.28515625" style="55" customWidth="1"/>
    <col min="5886" max="5886" width="4.28515625" style="55" customWidth="1"/>
    <col min="5887" max="5887" width="6.42578125" style="55" customWidth="1"/>
    <col min="5888" max="5888" width="3.28515625" style="55" customWidth="1"/>
    <col min="5889" max="5889" width="6" style="55" customWidth="1"/>
    <col min="5890" max="5890" width="5.7109375" style="55" bestFit="1" customWidth="1"/>
    <col min="5891" max="5891" width="7" style="55" customWidth="1"/>
    <col min="5892" max="5892" width="5.42578125" style="55" customWidth="1"/>
    <col min="5893" max="5893" width="5" style="55" customWidth="1"/>
    <col min="5894" max="5894" width="6" style="55" bestFit="1" customWidth="1"/>
    <col min="5895" max="5895" width="6.140625" style="55" customWidth="1"/>
    <col min="5896" max="5896" width="16.5703125" style="55" customWidth="1"/>
    <col min="5897" max="6137" width="11.42578125" style="55"/>
    <col min="6138" max="6138" width="3.85546875" style="55" customWidth="1"/>
    <col min="6139" max="6139" width="49.7109375" style="55" customWidth="1"/>
    <col min="6140" max="6140" width="29.42578125" style="55" customWidth="1"/>
    <col min="6141" max="6141" width="6.28515625" style="55" customWidth="1"/>
    <col min="6142" max="6142" width="4.28515625" style="55" customWidth="1"/>
    <col min="6143" max="6143" width="6.42578125" style="55" customWidth="1"/>
    <col min="6144" max="6144" width="3.28515625" style="55" customWidth="1"/>
    <col min="6145" max="6145" width="6" style="55" customWidth="1"/>
    <col min="6146" max="6146" width="5.7109375" style="55" bestFit="1" customWidth="1"/>
    <col min="6147" max="6147" width="7" style="55" customWidth="1"/>
    <col min="6148" max="6148" width="5.42578125" style="55" customWidth="1"/>
    <col min="6149" max="6149" width="5" style="55" customWidth="1"/>
    <col min="6150" max="6150" width="6" style="55" bestFit="1" customWidth="1"/>
    <col min="6151" max="6151" width="6.140625" style="55" customWidth="1"/>
    <col min="6152" max="6152" width="16.5703125" style="55" customWidth="1"/>
    <col min="6153" max="6393" width="11.42578125" style="55"/>
    <col min="6394" max="6394" width="3.85546875" style="55" customWidth="1"/>
    <col min="6395" max="6395" width="49.7109375" style="55" customWidth="1"/>
    <col min="6396" max="6396" width="29.42578125" style="55" customWidth="1"/>
    <col min="6397" max="6397" width="6.28515625" style="55" customWidth="1"/>
    <col min="6398" max="6398" width="4.28515625" style="55" customWidth="1"/>
    <col min="6399" max="6399" width="6.42578125" style="55" customWidth="1"/>
    <col min="6400" max="6400" width="3.28515625" style="55" customWidth="1"/>
    <col min="6401" max="6401" width="6" style="55" customWidth="1"/>
    <col min="6402" max="6402" width="5.7109375" style="55" bestFit="1" customWidth="1"/>
    <col min="6403" max="6403" width="7" style="55" customWidth="1"/>
    <col min="6404" max="6404" width="5.42578125" style="55" customWidth="1"/>
    <col min="6405" max="6405" width="5" style="55" customWidth="1"/>
    <col min="6406" max="6406" width="6" style="55" bestFit="1" customWidth="1"/>
    <col min="6407" max="6407" width="6.140625" style="55" customWidth="1"/>
    <col min="6408" max="6408" width="16.5703125" style="55" customWidth="1"/>
    <col min="6409" max="6649" width="11.42578125" style="55"/>
    <col min="6650" max="6650" width="3.85546875" style="55" customWidth="1"/>
    <col min="6651" max="6651" width="49.7109375" style="55" customWidth="1"/>
    <col min="6652" max="6652" width="29.42578125" style="55" customWidth="1"/>
    <col min="6653" max="6653" width="6.28515625" style="55" customWidth="1"/>
    <col min="6654" max="6654" width="4.28515625" style="55" customWidth="1"/>
    <col min="6655" max="6655" width="6.42578125" style="55" customWidth="1"/>
    <col min="6656" max="6656" width="3.28515625" style="55" customWidth="1"/>
    <col min="6657" max="6657" width="6" style="55" customWidth="1"/>
    <col min="6658" max="6658" width="5.7109375" style="55" bestFit="1" customWidth="1"/>
    <col min="6659" max="6659" width="7" style="55" customWidth="1"/>
    <col min="6660" max="6660" width="5.42578125" style="55" customWidth="1"/>
    <col min="6661" max="6661" width="5" style="55" customWidth="1"/>
    <col min="6662" max="6662" width="6" style="55" bestFit="1" customWidth="1"/>
    <col min="6663" max="6663" width="6.140625" style="55" customWidth="1"/>
    <col min="6664" max="6664" width="16.5703125" style="55" customWidth="1"/>
    <col min="6665" max="6905" width="11.42578125" style="55"/>
    <col min="6906" max="6906" width="3.85546875" style="55" customWidth="1"/>
    <col min="6907" max="6907" width="49.7109375" style="55" customWidth="1"/>
    <col min="6908" max="6908" width="29.42578125" style="55" customWidth="1"/>
    <col min="6909" max="6909" width="6.28515625" style="55" customWidth="1"/>
    <col min="6910" max="6910" width="4.28515625" style="55" customWidth="1"/>
    <col min="6911" max="6911" width="6.42578125" style="55" customWidth="1"/>
    <col min="6912" max="6912" width="3.28515625" style="55" customWidth="1"/>
    <col min="6913" max="6913" width="6" style="55" customWidth="1"/>
    <col min="6914" max="6914" width="5.7109375" style="55" bestFit="1" customWidth="1"/>
    <col min="6915" max="6915" width="7" style="55" customWidth="1"/>
    <col min="6916" max="6916" width="5.42578125" style="55" customWidth="1"/>
    <col min="6917" max="6917" width="5" style="55" customWidth="1"/>
    <col min="6918" max="6918" width="6" style="55" bestFit="1" customWidth="1"/>
    <col min="6919" max="6919" width="6.140625" style="55" customWidth="1"/>
    <col min="6920" max="6920" width="16.5703125" style="55" customWidth="1"/>
    <col min="6921" max="7161" width="11.42578125" style="55"/>
    <col min="7162" max="7162" width="3.85546875" style="55" customWidth="1"/>
    <col min="7163" max="7163" width="49.7109375" style="55" customWidth="1"/>
    <col min="7164" max="7164" width="29.42578125" style="55" customWidth="1"/>
    <col min="7165" max="7165" width="6.28515625" style="55" customWidth="1"/>
    <col min="7166" max="7166" width="4.28515625" style="55" customWidth="1"/>
    <col min="7167" max="7167" width="6.42578125" style="55" customWidth="1"/>
    <col min="7168" max="7168" width="3.28515625" style="55" customWidth="1"/>
    <col min="7169" max="7169" width="6" style="55" customWidth="1"/>
    <col min="7170" max="7170" width="5.7109375" style="55" bestFit="1" customWidth="1"/>
    <col min="7171" max="7171" width="7" style="55" customWidth="1"/>
    <col min="7172" max="7172" width="5.42578125" style="55" customWidth="1"/>
    <col min="7173" max="7173" width="5" style="55" customWidth="1"/>
    <col min="7174" max="7174" width="6" style="55" bestFit="1" customWidth="1"/>
    <col min="7175" max="7175" width="6.140625" style="55" customWidth="1"/>
    <col min="7176" max="7176" width="16.5703125" style="55" customWidth="1"/>
    <col min="7177" max="7417" width="11.42578125" style="55"/>
    <col min="7418" max="7418" width="3.85546875" style="55" customWidth="1"/>
    <col min="7419" max="7419" width="49.7109375" style="55" customWidth="1"/>
    <col min="7420" max="7420" width="29.42578125" style="55" customWidth="1"/>
    <col min="7421" max="7421" width="6.28515625" style="55" customWidth="1"/>
    <col min="7422" max="7422" width="4.28515625" style="55" customWidth="1"/>
    <col min="7423" max="7423" width="6.42578125" style="55" customWidth="1"/>
    <col min="7424" max="7424" width="3.28515625" style="55" customWidth="1"/>
    <col min="7425" max="7425" width="6" style="55" customWidth="1"/>
    <col min="7426" max="7426" width="5.7109375" style="55" bestFit="1" customWidth="1"/>
    <col min="7427" max="7427" width="7" style="55" customWidth="1"/>
    <col min="7428" max="7428" width="5.42578125" style="55" customWidth="1"/>
    <col min="7429" max="7429" width="5" style="55" customWidth="1"/>
    <col min="7430" max="7430" width="6" style="55" bestFit="1" customWidth="1"/>
    <col min="7431" max="7431" width="6.140625" style="55" customWidth="1"/>
    <col min="7432" max="7432" width="16.5703125" style="55" customWidth="1"/>
    <col min="7433" max="7673" width="11.42578125" style="55"/>
    <col min="7674" max="7674" width="3.85546875" style="55" customWidth="1"/>
    <col min="7675" max="7675" width="49.7109375" style="55" customWidth="1"/>
    <col min="7676" max="7676" width="29.42578125" style="55" customWidth="1"/>
    <col min="7677" max="7677" width="6.28515625" style="55" customWidth="1"/>
    <col min="7678" max="7678" width="4.28515625" style="55" customWidth="1"/>
    <col min="7679" max="7679" width="6.42578125" style="55" customWidth="1"/>
    <col min="7680" max="7680" width="3.28515625" style="55" customWidth="1"/>
    <col min="7681" max="7681" width="6" style="55" customWidth="1"/>
    <col min="7682" max="7682" width="5.7109375" style="55" bestFit="1" customWidth="1"/>
    <col min="7683" max="7683" width="7" style="55" customWidth="1"/>
    <col min="7684" max="7684" width="5.42578125" style="55" customWidth="1"/>
    <col min="7685" max="7685" width="5" style="55" customWidth="1"/>
    <col min="7686" max="7686" width="6" style="55" bestFit="1" customWidth="1"/>
    <col min="7687" max="7687" width="6.140625" style="55" customWidth="1"/>
    <col min="7688" max="7688" width="16.5703125" style="55" customWidth="1"/>
    <col min="7689" max="7929" width="11.42578125" style="55"/>
    <col min="7930" max="7930" width="3.85546875" style="55" customWidth="1"/>
    <col min="7931" max="7931" width="49.7109375" style="55" customWidth="1"/>
    <col min="7932" max="7932" width="29.42578125" style="55" customWidth="1"/>
    <col min="7933" max="7933" width="6.28515625" style="55" customWidth="1"/>
    <col min="7934" max="7934" width="4.28515625" style="55" customWidth="1"/>
    <col min="7935" max="7935" width="6.42578125" style="55" customWidth="1"/>
    <col min="7936" max="7936" width="3.28515625" style="55" customWidth="1"/>
    <col min="7937" max="7937" width="6" style="55" customWidth="1"/>
    <col min="7938" max="7938" width="5.7109375" style="55" bestFit="1" customWidth="1"/>
    <col min="7939" max="7939" width="7" style="55" customWidth="1"/>
    <col min="7940" max="7940" width="5.42578125" style="55" customWidth="1"/>
    <col min="7941" max="7941" width="5" style="55" customWidth="1"/>
    <col min="7942" max="7942" width="6" style="55" bestFit="1" customWidth="1"/>
    <col min="7943" max="7943" width="6.140625" style="55" customWidth="1"/>
    <col min="7944" max="7944" width="16.5703125" style="55" customWidth="1"/>
    <col min="7945" max="8185" width="11.42578125" style="55"/>
    <col min="8186" max="8186" width="3.85546875" style="55" customWidth="1"/>
    <col min="8187" max="8187" width="49.7109375" style="55" customWidth="1"/>
    <col min="8188" max="8188" width="29.42578125" style="55" customWidth="1"/>
    <col min="8189" max="8189" width="6.28515625" style="55" customWidth="1"/>
    <col min="8190" max="8190" width="4.28515625" style="55" customWidth="1"/>
    <col min="8191" max="8191" width="6.42578125" style="55" customWidth="1"/>
    <col min="8192" max="8192" width="3.28515625" style="55" customWidth="1"/>
    <col min="8193" max="8193" width="6" style="55" customWidth="1"/>
    <col min="8194" max="8194" width="5.7109375" style="55" bestFit="1" customWidth="1"/>
    <col min="8195" max="8195" width="7" style="55" customWidth="1"/>
    <col min="8196" max="8196" width="5.42578125" style="55" customWidth="1"/>
    <col min="8197" max="8197" width="5" style="55" customWidth="1"/>
    <col min="8198" max="8198" width="6" style="55" bestFit="1" customWidth="1"/>
    <col min="8199" max="8199" width="6.140625" style="55" customWidth="1"/>
    <col min="8200" max="8200" width="16.5703125" style="55" customWidth="1"/>
    <col min="8201" max="8441" width="11.42578125" style="55"/>
    <col min="8442" max="8442" width="3.85546875" style="55" customWidth="1"/>
    <col min="8443" max="8443" width="49.7109375" style="55" customWidth="1"/>
    <col min="8444" max="8444" width="29.42578125" style="55" customWidth="1"/>
    <col min="8445" max="8445" width="6.28515625" style="55" customWidth="1"/>
    <col min="8446" max="8446" width="4.28515625" style="55" customWidth="1"/>
    <col min="8447" max="8447" width="6.42578125" style="55" customWidth="1"/>
    <col min="8448" max="8448" width="3.28515625" style="55" customWidth="1"/>
    <col min="8449" max="8449" width="6" style="55" customWidth="1"/>
    <col min="8450" max="8450" width="5.7109375" style="55" bestFit="1" customWidth="1"/>
    <col min="8451" max="8451" width="7" style="55" customWidth="1"/>
    <col min="8452" max="8452" width="5.42578125" style="55" customWidth="1"/>
    <col min="8453" max="8453" width="5" style="55" customWidth="1"/>
    <col min="8454" max="8454" width="6" style="55" bestFit="1" customWidth="1"/>
    <col min="8455" max="8455" width="6.140625" style="55" customWidth="1"/>
    <col min="8456" max="8456" width="16.5703125" style="55" customWidth="1"/>
    <col min="8457" max="8697" width="11.42578125" style="55"/>
    <col min="8698" max="8698" width="3.85546875" style="55" customWidth="1"/>
    <col min="8699" max="8699" width="49.7109375" style="55" customWidth="1"/>
    <col min="8700" max="8700" width="29.42578125" style="55" customWidth="1"/>
    <col min="8701" max="8701" width="6.28515625" style="55" customWidth="1"/>
    <col min="8702" max="8702" width="4.28515625" style="55" customWidth="1"/>
    <col min="8703" max="8703" width="6.42578125" style="55" customWidth="1"/>
    <col min="8704" max="8704" width="3.28515625" style="55" customWidth="1"/>
    <col min="8705" max="8705" width="6" style="55" customWidth="1"/>
    <col min="8706" max="8706" width="5.7109375" style="55" bestFit="1" customWidth="1"/>
    <col min="8707" max="8707" width="7" style="55" customWidth="1"/>
    <col min="8708" max="8708" width="5.42578125" style="55" customWidth="1"/>
    <col min="8709" max="8709" width="5" style="55" customWidth="1"/>
    <col min="8710" max="8710" width="6" style="55" bestFit="1" customWidth="1"/>
    <col min="8711" max="8711" width="6.140625" style="55" customWidth="1"/>
    <col min="8712" max="8712" width="16.5703125" style="55" customWidth="1"/>
    <col min="8713" max="8953" width="11.42578125" style="55"/>
    <col min="8954" max="8954" width="3.85546875" style="55" customWidth="1"/>
    <col min="8955" max="8955" width="49.7109375" style="55" customWidth="1"/>
    <col min="8956" max="8956" width="29.42578125" style="55" customWidth="1"/>
    <col min="8957" max="8957" width="6.28515625" style="55" customWidth="1"/>
    <col min="8958" max="8958" width="4.28515625" style="55" customWidth="1"/>
    <col min="8959" max="8959" width="6.42578125" style="55" customWidth="1"/>
    <col min="8960" max="8960" width="3.28515625" style="55" customWidth="1"/>
    <col min="8961" max="8961" width="6" style="55" customWidth="1"/>
    <col min="8962" max="8962" width="5.7109375" style="55" bestFit="1" customWidth="1"/>
    <col min="8963" max="8963" width="7" style="55" customWidth="1"/>
    <col min="8964" max="8964" width="5.42578125" style="55" customWidth="1"/>
    <col min="8965" max="8965" width="5" style="55" customWidth="1"/>
    <col min="8966" max="8966" width="6" style="55" bestFit="1" customWidth="1"/>
    <col min="8967" max="8967" width="6.140625" style="55" customWidth="1"/>
    <col min="8968" max="8968" width="16.5703125" style="55" customWidth="1"/>
    <col min="8969" max="9209" width="11.42578125" style="55"/>
    <col min="9210" max="9210" width="3.85546875" style="55" customWidth="1"/>
    <col min="9211" max="9211" width="49.7109375" style="55" customWidth="1"/>
    <col min="9212" max="9212" width="29.42578125" style="55" customWidth="1"/>
    <col min="9213" max="9213" width="6.28515625" style="55" customWidth="1"/>
    <col min="9214" max="9214" width="4.28515625" style="55" customWidth="1"/>
    <col min="9215" max="9215" width="6.42578125" style="55" customWidth="1"/>
    <col min="9216" max="9216" width="3.28515625" style="55" customWidth="1"/>
    <col min="9217" max="9217" width="6" style="55" customWidth="1"/>
    <col min="9218" max="9218" width="5.7109375" style="55" bestFit="1" customWidth="1"/>
    <col min="9219" max="9219" width="7" style="55" customWidth="1"/>
    <col min="9220" max="9220" width="5.42578125" style="55" customWidth="1"/>
    <col min="9221" max="9221" width="5" style="55" customWidth="1"/>
    <col min="9222" max="9222" width="6" style="55" bestFit="1" customWidth="1"/>
    <col min="9223" max="9223" width="6.140625" style="55" customWidth="1"/>
    <col min="9224" max="9224" width="16.5703125" style="55" customWidth="1"/>
    <col min="9225" max="9465" width="11.42578125" style="55"/>
    <col min="9466" max="9466" width="3.85546875" style="55" customWidth="1"/>
    <col min="9467" max="9467" width="49.7109375" style="55" customWidth="1"/>
    <col min="9468" max="9468" width="29.42578125" style="55" customWidth="1"/>
    <col min="9469" max="9469" width="6.28515625" style="55" customWidth="1"/>
    <col min="9470" max="9470" width="4.28515625" style="55" customWidth="1"/>
    <col min="9471" max="9471" width="6.42578125" style="55" customWidth="1"/>
    <col min="9472" max="9472" width="3.28515625" style="55" customWidth="1"/>
    <col min="9473" max="9473" width="6" style="55" customWidth="1"/>
    <col min="9474" max="9474" width="5.7109375" style="55" bestFit="1" customWidth="1"/>
    <col min="9475" max="9475" width="7" style="55" customWidth="1"/>
    <col min="9476" max="9476" width="5.42578125" style="55" customWidth="1"/>
    <col min="9477" max="9477" width="5" style="55" customWidth="1"/>
    <col min="9478" max="9478" width="6" style="55" bestFit="1" customWidth="1"/>
    <col min="9479" max="9479" width="6.140625" style="55" customWidth="1"/>
    <col min="9480" max="9480" width="16.5703125" style="55" customWidth="1"/>
    <col min="9481" max="9721" width="11.42578125" style="55"/>
    <col min="9722" max="9722" width="3.85546875" style="55" customWidth="1"/>
    <col min="9723" max="9723" width="49.7109375" style="55" customWidth="1"/>
    <col min="9724" max="9724" width="29.42578125" style="55" customWidth="1"/>
    <col min="9725" max="9725" width="6.28515625" style="55" customWidth="1"/>
    <col min="9726" max="9726" width="4.28515625" style="55" customWidth="1"/>
    <col min="9727" max="9727" width="6.42578125" style="55" customWidth="1"/>
    <col min="9728" max="9728" width="3.28515625" style="55" customWidth="1"/>
    <col min="9729" max="9729" width="6" style="55" customWidth="1"/>
    <col min="9730" max="9730" width="5.7109375" style="55" bestFit="1" customWidth="1"/>
    <col min="9731" max="9731" width="7" style="55" customWidth="1"/>
    <col min="9732" max="9732" width="5.42578125" style="55" customWidth="1"/>
    <col min="9733" max="9733" width="5" style="55" customWidth="1"/>
    <col min="9734" max="9734" width="6" style="55" bestFit="1" customWidth="1"/>
    <col min="9735" max="9735" width="6.140625" style="55" customWidth="1"/>
    <col min="9736" max="9736" width="16.5703125" style="55" customWidth="1"/>
    <col min="9737" max="9977" width="11.42578125" style="55"/>
    <col min="9978" max="9978" width="3.85546875" style="55" customWidth="1"/>
    <col min="9979" max="9979" width="49.7109375" style="55" customWidth="1"/>
    <col min="9980" max="9980" width="29.42578125" style="55" customWidth="1"/>
    <col min="9981" max="9981" width="6.28515625" style="55" customWidth="1"/>
    <col min="9982" max="9982" width="4.28515625" style="55" customWidth="1"/>
    <col min="9983" max="9983" width="6.42578125" style="55" customWidth="1"/>
    <col min="9984" max="9984" width="3.28515625" style="55" customWidth="1"/>
    <col min="9985" max="9985" width="6" style="55" customWidth="1"/>
    <col min="9986" max="9986" width="5.7109375" style="55" bestFit="1" customWidth="1"/>
    <col min="9987" max="9987" width="7" style="55" customWidth="1"/>
    <col min="9988" max="9988" width="5.42578125" style="55" customWidth="1"/>
    <col min="9989" max="9989" width="5" style="55" customWidth="1"/>
    <col min="9990" max="9990" width="6" style="55" bestFit="1" customWidth="1"/>
    <col min="9991" max="9991" width="6.140625" style="55" customWidth="1"/>
    <col min="9992" max="9992" width="16.5703125" style="55" customWidth="1"/>
    <col min="9993" max="10233" width="11.42578125" style="55"/>
    <col min="10234" max="10234" width="3.85546875" style="55" customWidth="1"/>
    <col min="10235" max="10235" width="49.7109375" style="55" customWidth="1"/>
    <col min="10236" max="10236" width="29.42578125" style="55" customWidth="1"/>
    <col min="10237" max="10237" width="6.28515625" style="55" customWidth="1"/>
    <col min="10238" max="10238" width="4.28515625" style="55" customWidth="1"/>
    <col min="10239" max="10239" width="6.42578125" style="55" customWidth="1"/>
    <col min="10240" max="10240" width="3.28515625" style="55" customWidth="1"/>
    <col min="10241" max="10241" width="6" style="55" customWidth="1"/>
    <col min="10242" max="10242" width="5.7109375" style="55" bestFit="1" customWidth="1"/>
    <col min="10243" max="10243" width="7" style="55" customWidth="1"/>
    <col min="10244" max="10244" width="5.42578125" style="55" customWidth="1"/>
    <col min="10245" max="10245" width="5" style="55" customWidth="1"/>
    <col min="10246" max="10246" width="6" style="55" bestFit="1" customWidth="1"/>
    <col min="10247" max="10247" width="6.140625" style="55" customWidth="1"/>
    <col min="10248" max="10248" width="16.5703125" style="55" customWidth="1"/>
    <col min="10249" max="10489" width="11.42578125" style="55"/>
    <col min="10490" max="10490" width="3.85546875" style="55" customWidth="1"/>
    <col min="10491" max="10491" width="49.7109375" style="55" customWidth="1"/>
    <col min="10492" max="10492" width="29.42578125" style="55" customWidth="1"/>
    <col min="10493" max="10493" width="6.28515625" style="55" customWidth="1"/>
    <col min="10494" max="10494" width="4.28515625" style="55" customWidth="1"/>
    <col min="10495" max="10495" width="6.42578125" style="55" customWidth="1"/>
    <col min="10496" max="10496" width="3.28515625" style="55" customWidth="1"/>
    <col min="10497" max="10497" width="6" style="55" customWidth="1"/>
    <col min="10498" max="10498" width="5.7109375" style="55" bestFit="1" customWidth="1"/>
    <col min="10499" max="10499" width="7" style="55" customWidth="1"/>
    <col min="10500" max="10500" width="5.42578125" style="55" customWidth="1"/>
    <col min="10501" max="10501" width="5" style="55" customWidth="1"/>
    <col min="10502" max="10502" width="6" style="55" bestFit="1" customWidth="1"/>
    <col min="10503" max="10503" width="6.140625" style="55" customWidth="1"/>
    <col min="10504" max="10504" width="16.5703125" style="55" customWidth="1"/>
    <col min="10505" max="10745" width="11.42578125" style="55"/>
    <col min="10746" max="10746" width="3.85546875" style="55" customWidth="1"/>
    <col min="10747" max="10747" width="49.7109375" style="55" customWidth="1"/>
    <col min="10748" max="10748" width="29.42578125" style="55" customWidth="1"/>
    <col min="10749" max="10749" width="6.28515625" style="55" customWidth="1"/>
    <col min="10750" max="10750" width="4.28515625" style="55" customWidth="1"/>
    <col min="10751" max="10751" width="6.42578125" style="55" customWidth="1"/>
    <col min="10752" max="10752" width="3.28515625" style="55" customWidth="1"/>
    <col min="10753" max="10753" width="6" style="55" customWidth="1"/>
    <col min="10754" max="10754" width="5.7109375" style="55" bestFit="1" customWidth="1"/>
    <col min="10755" max="10755" width="7" style="55" customWidth="1"/>
    <col min="10756" max="10756" width="5.42578125" style="55" customWidth="1"/>
    <col min="10757" max="10757" width="5" style="55" customWidth="1"/>
    <col min="10758" max="10758" width="6" style="55" bestFit="1" customWidth="1"/>
    <col min="10759" max="10759" width="6.140625" style="55" customWidth="1"/>
    <col min="10760" max="10760" width="16.5703125" style="55" customWidth="1"/>
    <col min="10761" max="11001" width="11.42578125" style="55"/>
    <col min="11002" max="11002" width="3.85546875" style="55" customWidth="1"/>
    <col min="11003" max="11003" width="49.7109375" style="55" customWidth="1"/>
    <col min="11004" max="11004" width="29.42578125" style="55" customWidth="1"/>
    <col min="11005" max="11005" width="6.28515625" style="55" customWidth="1"/>
    <col min="11006" max="11006" width="4.28515625" style="55" customWidth="1"/>
    <col min="11007" max="11007" width="6.42578125" style="55" customWidth="1"/>
    <col min="11008" max="11008" width="3.28515625" style="55" customWidth="1"/>
    <col min="11009" max="11009" width="6" style="55" customWidth="1"/>
    <col min="11010" max="11010" width="5.7109375" style="55" bestFit="1" customWidth="1"/>
    <col min="11011" max="11011" width="7" style="55" customWidth="1"/>
    <col min="11012" max="11012" width="5.42578125" style="55" customWidth="1"/>
    <col min="11013" max="11013" width="5" style="55" customWidth="1"/>
    <col min="11014" max="11014" width="6" style="55" bestFit="1" customWidth="1"/>
    <col min="11015" max="11015" width="6.140625" style="55" customWidth="1"/>
    <col min="11016" max="11016" width="16.5703125" style="55" customWidth="1"/>
    <col min="11017" max="11257" width="11.42578125" style="55"/>
    <col min="11258" max="11258" width="3.85546875" style="55" customWidth="1"/>
    <col min="11259" max="11259" width="49.7109375" style="55" customWidth="1"/>
    <col min="11260" max="11260" width="29.42578125" style="55" customWidth="1"/>
    <col min="11261" max="11261" width="6.28515625" style="55" customWidth="1"/>
    <col min="11262" max="11262" width="4.28515625" style="55" customWidth="1"/>
    <col min="11263" max="11263" width="6.42578125" style="55" customWidth="1"/>
    <col min="11264" max="11264" width="3.28515625" style="55" customWidth="1"/>
    <col min="11265" max="11265" width="6" style="55" customWidth="1"/>
    <col min="11266" max="11266" width="5.7109375" style="55" bestFit="1" customWidth="1"/>
    <col min="11267" max="11267" width="7" style="55" customWidth="1"/>
    <col min="11268" max="11268" width="5.42578125" style="55" customWidth="1"/>
    <col min="11269" max="11269" width="5" style="55" customWidth="1"/>
    <col min="11270" max="11270" width="6" style="55" bestFit="1" customWidth="1"/>
    <col min="11271" max="11271" width="6.140625" style="55" customWidth="1"/>
    <col min="11272" max="11272" width="16.5703125" style="55" customWidth="1"/>
    <col min="11273" max="11513" width="11.42578125" style="55"/>
    <col min="11514" max="11514" width="3.85546875" style="55" customWidth="1"/>
    <col min="11515" max="11515" width="49.7109375" style="55" customWidth="1"/>
    <col min="11516" max="11516" width="29.42578125" style="55" customWidth="1"/>
    <col min="11517" max="11517" width="6.28515625" style="55" customWidth="1"/>
    <col min="11518" max="11518" width="4.28515625" style="55" customWidth="1"/>
    <col min="11519" max="11519" width="6.42578125" style="55" customWidth="1"/>
    <col min="11520" max="11520" width="3.28515625" style="55" customWidth="1"/>
    <col min="11521" max="11521" width="6" style="55" customWidth="1"/>
    <col min="11522" max="11522" width="5.7109375" style="55" bestFit="1" customWidth="1"/>
    <col min="11523" max="11523" width="7" style="55" customWidth="1"/>
    <col min="11524" max="11524" width="5.42578125" style="55" customWidth="1"/>
    <col min="11525" max="11525" width="5" style="55" customWidth="1"/>
    <col min="11526" max="11526" width="6" style="55" bestFit="1" customWidth="1"/>
    <col min="11527" max="11527" width="6.140625" style="55" customWidth="1"/>
    <col min="11528" max="11528" width="16.5703125" style="55" customWidth="1"/>
    <col min="11529" max="11769" width="11.42578125" style="55"/>
    <col min="11770" max="11770" width="3.85546875" style="55" customWidth="1"/>
    <col min="11771" max="11771" width="49.7109375" style="55" customWidth="1"/>
    <col min="11772" max="11772" width="29.42578125" style="55" customWidth="1"/>
    <col min="11773" max="11773" width="6.28515625" style="55" customWidth="1"/>
    <col min="11774" max="11774" width="4.28515625" style="55" customWidth="1"/>
    <col min="11775" max="11775" width="6.42578125" style="55" customWidth="1"/>
    <col min="11776" max="11776" width="3.28515625" style="55" customWidth="1"/>
    <col min="11777" max="11777" width="6" style="55" customWidth="1"/>
    <col min="11778" max="11778" width="5.7109375" style="55" bestFit="1" customWidth="1"/>
    <col min="11779" max="11779" width="7" style="55" customWidth="1"/>
    <col min="11780" max="11780" width="5.42578125" style="55" customWidth="1"/>
    <col min="11781" max="11781" width="5" style="55" customWidth="1"/>
    <col min="11782" max="11782" width="6" style="55" bestFit="1" customWidth="1"/>
    <col min="11783" max="11783" width="6.140625" style="55" customWidth="1"/>
    <col min="11784" max="11784" width="16.5703125" style="55" customWidth="1"/>
    <col min="11785" max="12025" width="11.42578125" style="55"/>
    <col min="12026" max="12026" width="3.85546875" style="55" customWidth="1"/>
    <col min="12027" max="12027" width="49.7109375" style="55" customWidth="1"/>
    <col min="12028" max="12028" width="29.42578125" style="55" customWidth="1"/>
    <col min="12029" max="12029" width="6.28515625" style="55" customWidth="1"/>
    <col min="12030" max="12030" width="4.28515625" style="55" customWidth="1"/>
    <col min="12031" max="12031" width="6.42578125" style="55" customWidth="1"/>
    <col min="12032" max="12032" width="3.28515625" style="55" customWidth="1"/>
    <col min="12033" max="12033" width="6" style="55" customWidth="1"/>
    <col min="12034" max="12034" width="5.7109375" style="55" bestFit="1" customWidth="1"/>
    <col min="12035" max="12035" width="7" style="55" customWidth="1"/>
    <col min="12036" max="12036" width="5.42578125" style="55" customWidth="1"/>
    <col min="12037" max="12037" width="5" style="55" customWidth="1"/>
    <col min="12038" max="12038" width="6" style="55" bestFit="1" customWidth="1"/>
    <col min="12039" max="12039" width="6.140625" style="55" customWidth="1"/>
    <col min="12040" max="12040" width="16.5703125" style="55" customWidth="1"/>
    <col min="12041" max="12281" width="11.42578125" style="55"/>
    <col min="12282" max="12282" width="3.85546875" style="55" customWidth="1"/>
    <col min="12283" max="12283" width="49.7109375" style="55" customWidth="1"/>
    <col min="12284" max="12284" width="29.42578125" style="55" customWidth="1"/>
    <col min="12285" max="12285" width="6.28515625" style="55" customWidth="1"/>
    <col min="12286" max="12286" width="4.28515625" style="55" customWidth="1"/>
    <col min="12287" max="12287" width="6.42578125" style="55" customWidth="1"/>
    <col min="12288" max="12288" width="3.28515625" style="55" customWidth="1"/>
    <col min="12289" max="12289" width="6" style="55" customWidth="1"/>
    <col min="12290" max="12290" width="5.7109375" style="55" bestFit="1" customWidth="1"/>
    <col min="12291" max="12291" width="7" style="55" customWidth="1"/>
    <col min="12292" max="12292" width="5.42578125" style="55" customWidth="1"/>
    <col min="12293" max="12293" width="5" style="55" customWidth="1"/>
    <col min="12294" max="12294" width="6" style="55" bestFit="1" customWidth="1"/>
    <col min="12295" max="12295" width="6.140625" style="55" customWidth="1"/>
    <col min="12296" max="12296" width="16.5703125" style="55" customWidth="1"/>
    <col min="12297" max="12537" width="11.42578125" style="55"/>
    <col min="12538" max="12538" width="3.85546875" style="55" customWidth="1"/>
    <col min="12539" max="12539" width="49.7109375" style="55" customWidth="1"/>
    <col min="12540" max="12540" width="29.42578125" style="55" customWidth="1"/>
    <col min="12541" max="12541" width="6.28515625" style="55" customWidth="1"/>
    <col min="12542" max="12542" width="4.28515625" style="55" customWidth="1"/>
    <col min="12543" max="12543" width="6.42578125" style="55" customWidth="1"/>
    <col min="12544" max="12544" width="3.28515625" style="55" customWidth="1"/>
    <col min="12545" max="12545" width="6" style="55" customWidth="1"/>
    <col min="12546" max="12546" width="5.7109375" style="55" bestFit="1" customWidth="1"/>
    <col min="12547" max="12547" width="7" style="55" customWidth="1"/>
    <col min="12548" max="12548" width="5.42578125" style="55" customWidth="1"/>
    <col min="12549" max="12549" width="5" style="55" customWidth="1"/>
    <col min="12550" max="12550" width="6" style="55" bestFit="1" customWidth="1"/>
    <col min="12551" max="12551" width="6.140625" style="55" customWidth="1"/>
    <col min="12552" max="12552" width="16.5703125" style="55" customWidth="1"/>
    <col min="12553" max="12793" width="11.42578125" style="55"/>
    <col min="12794" max="12794" width="3.85546875" style="55" customWidth="1"/>
    <col min="12795" max="12795" width="49.7109375" style="55" customWidth="1"/>
    <col min="12796" max="12796" width="29.42578125" style="55" customWidth="1"/>
    <col min="12797" max="12797" width="6.28515625" style="55" customWidth="1"/>
    <col min="12798" max="12798" width="4.28515625" style="55" customWidth="1"/>
    <col min="12799" max="12799" width="6.42578125" style="55" customWidth="1"/>
    <col min="12800" max="12800" width="3.28515625" style="55" customWidth="1"/>
    <col min="12801" max="12801" width="6" style="55" customWidth="1"/>
    <col min="12802" max="12802" width="5.7109375" style="55" bestFit="1" customWidth="1"/>
    <col min="12803" max="12803" width="7" style="55" customWidth="1"/>
    <col min="12804" max="12804" width="5.42578125" style="55" customWidth="1"/>
    <col min="12805" max="12805" width="5" style="55" customWidth="1"/>
    <col min="12806" max="12806" width="6" style="55" bestFit="1" customWidth="1"/>
    <col min="12807" max="12807" width="6.140625" style="55" customWidth="1"/>
    <col min="12808" max="12808" width="16.5703125" style="55" customWidth="1"/>
    <col min="12809" max="13049" width="11.42578125" style="55"/>
    <col min="13050" max="13050" width="3.85546875" style="55" customWidth="1"/>
    <col min="13051" max="13051" width="49.7109375" style="55" customWidth="1"/>
    <col min="13052" max="13052" width="29.42578125" style="55" customWidth="1"/>
    <col min="13053" max="13053" width="6.28515625" style="55" customWidth="1"/>
    <col min="13054" max="13054" width="4.28515625" style="55" customWidth="1"/>
    <col min="13055" max="13055" width="6.42578125" style="55" customWidth="1"/>
    <col min="13056" max="13056" width="3.28515625" style="55" customWidth="1"/>
    <col min="13057" max="13057" width="6" style="55" customWidth="1"/>
    <col min="13058" max="13058" width="5.7109375" style="55" bestFit="1" customWidth="1"/>
    <col min="13059" max="13059" width="7" style="55" customWidth="1"/>
    <col min="13060" max="13060" width="5.42578125" style="55" customWidth="1"/>
    <col min="13061" max="13061" width="5" style="55" customWidth="1"/>
    <col min="13062" max="13062" width="6" style="55" bestFit="1" customWidth="1"/>
    <col min="13063" max="13063" width="6.140625" style="55" customWidth="1"/>
    <col min="13064" max="13064" width="16.5703125" style="55" customWidth="1"/>
    <col min="13065" max="13305" width="11.42578125" style="55"/>
    <col min="13306" max="13306" width="3.85546875" style="55" customWidth="1"/>
    <col min="13307" max="13307" width="49.7109375" style="55" customWidth="1"/>
    <col min="13308" max="13308" width="29.42578125" style="55" customWidth="1"/>
    <col min="13309" max="13309" width="6.28515625" style="55" customWidth="1"/>
    <col min="13310" max="13310" width="4.28515625" style="55" customWidth="1"/>
    <col min="13311" max="13311" width="6.42578125" style="55" customWidth="1"/>
    <col min="13312" max="13312" width="3.28515625" style="55" customWidth="1"/>
    <col min="13313" max="13313" width="6" style="55" customWidth="1"/>
    <col min="13314" max="13314" width="5.7109375" style="55" bestFit="1" customWidth="1"/>
    <col min="13315" max="13315" width="7" style="55" customWidth="1"/>
    <col min="13316" max="13316" width="5.42578125" style="55" customWidth="1"/>
    <col min="13317" max="13317" width="5" style="55" customWidth="1"/>
    <col min="13318" max="13318" width="6" style="55" bestFit="1" customWidth="1"/>
    <col min="13319" max="13319" width="6.140625" style="55" customWidth="1"/>
    <col min="13320" max="13320" width="16.5703125" style="55" customWidth="1"/>
    <col min="13321" max="13561" width="11.42578125" style="55"/>
    <col min="13562" max="13562" width="3.85546875" style="55" customWidth="1"/>
    <col min="13563" max="13563" width="49.7109375" style="55" customWidth="1"/>
    <col min="13564" max="13564" width="29.42578125" style="55" customWidth="1"/>
    <col min="13565" max="13565" width="6.28515625" style="55" customWidth="1"/>
    <col min="13566" max="13566" width="4.28515625" style="55" customWidth="1"/>
    <col min="13567" max="13567" width="6.42578125" style="55" customWidth="1"/>
    <col min="13568" max="13568" width="3.28515625" style="55" customWidth="1"/>
    <col min="13569" max="13569" width="6" style="55" customWidth="1"/>
    <col min="13570" max="13570" width="5.7109375" style="55" bestFit="1" customWidth="1"/>
    <col min="13571" max="13571" width="7" style="55" customWidth="1"/>
    <col min="13572" max="13572" width="5.42578125" style="55" customWidth="1"/>
    <col min="13573" max="13573" width="5" style="55" customWidth="1"/>
    <col min="13574" max="13574" width="6" style="55" bestFit="1" customWidth="1"/>
    <col min="13575" max="13575" width="6.140625" style="55" customWidth="1"/>
    <col min="13576" max="13576" width="16.5703125" style="55" customWidth="1"/>
    <col min="13577" max="13817" width="11.42578125" style="55"/>
    <col min="13818" max="13818" width="3.85546875" style="55" customWidth="1"/>
    <col min="13819" max="13819" width="49.7109375" style="55" customWidth="1"/>
    <col min="13820" max="13820" width="29.42578125" style="55" customWidth="1"/>
    <col min="13821" max="13821" width="6.28515625" style="55" customWidth="1"/>
    <col min="13822" max="13822" width="4.28515625" style="55" customWidth="1"/>
    <col min="13823" max="13823" width="6.42578125" style="55" customWidth="1"/>
    <col min="13824" max="13824" width="3.28515625" style="55" customWidth="1"/>
    <col min="13825" max="13825" width="6" style="55" customWidth="1"/>
    <col min="13826" max="13826" width="5.7109375" style="55" bestFit="1" customWidth="1"/>
    <col min="13827" max="13827" width="7" style="55" customWidth="1"/>
    <col min="13828" max="13828" width="5.42578125" style="55" customWidth="1"/>
    <col min="13829" max="13829" width="5" style="55" customWidth="1"/>
    <col min="13830" max="13830" width="6" style="55" bestFit="1" customWidth="1"/>
    <col min="13831" max="13831" width="6.140625" style="55" customWidth="1"/>
    <col min="13832" max="13832" width="16.5703125" style="55" customWidth="1"/>
    <col min="13833" max="14073" width="11.42578125" style="55"/>
    <col min="14074" max="14074" width="3.85546875" style="55" customWidth="1"/>
    <col min="14075" max="14075" width="49.7109375" style="55" customWidth="1"/>
    <col min="14076" max="14076" width="29.42578125" style="55" customWidth="1"/>
    <col min="14077" max="14077" width="6.28515625" style="55" customWidth="1"/>
    <col min="14078" max="14078" width="4.28515625" style="55" customWidth="1"/>
    <col min="14079" max="14079" width="6.42578125" style="55" customWidth="1"/>
    <col min="14080" max="14080" width="3.28515625" style="55" customWidth="1"/>
    <col min="14081" max="14081" width="6" style="55" customWidth="1"/>
    <col min="14082" max="14082" width="5.7109375" style="55" bestFit="1" customWidth="1"/>
    <col min="14083" max="14083" width="7" style="55" customWidth="1"/>
    <col min="14084" max="14084" width="5.42578125" style="55" customWidth="1"/>
    <col min="14085" max="14085" width="5" style="55" customWidth="1"/>
    <col min="14086" max="14086" width="6" style="55" bestFit="1" customWidth="1"/>
    <col min="14087" max="14087" width="6.140625" style="55" customWidth="1"/>
    <col min="14088" max="14088" width="16.5703125" style="55" customWidth="1"/>
    <col min="14089" max="14329" width="11.42578125" style="55"/>
    <col min="14330" max="14330" width="3.85546875" style="55" customWidth="1"/>
    <col min="14331" max="14331" width="49.7109375" style="55" customWidth="1"/>
    <col min="14332" max="14332" width="29.42578125" style="55" customWidth="1"/>
    <col min="14333" max="14333" width="6.28515625" style="55" customWidth="1"/>
    <col min="14334" max="14334" width="4.28515625" style="55" customWidth="1"/>
    <col min="14335" max="14335" width="6.42578125" style="55" customWidth="1"/>
    <col min="14336" max="14336" width="3.28515625" style="55" customWidth="1"/>
    <col min="14337" max="14337" width="6" style="55" customWidth="1"/>
    <col min="14338" max="14338" width="5.7109375" style="55" bestFit="1" customWidth="1"/>
    <col min="14339" max="14339" width="7" style="55" customWidth="1"/>
    <col min="14340" max="14340" width="5.42578125" style="55" customWidth="1"/>
    <col min="14341" max="14341" width="5" style="55" customWidth="1"/>
    <col min="14342" max="14342" width="6" style="55" bestFit="1" customWidth="1"/>
    <col min="14343" max="14343" width="6.140625" style="55" customWidth="1"/>
    <col min="14344" max="14344" width="16.5703125" style="55" customWidth="1"/>
    <col min="14345" max="14585" width="11.42578125" style="55"/>
    <col min="14586" max="14586" width="3.85546875" style="55" customWidth="1"/>
    <col min="14587" max="14587" width="49.7109375" style="55" customWidth="1"/>
    <col min="14588" max="14588" width="29.42578125" style="55" customWidth="1"/>
    <col min="14589" max="14589" width="6.28515625" style="55" customWidth="1"/>
    <col min="14590" max="14590" width="4.28515625" style="55" customWidth="1"/>
    <col min="14591" max="14591" width="6.42578125" style="55" customWidth="1"/>
    <col min="14592" max="14592" width="3.28515625" style="55" customWidth="1"/>
    <col min="14593" max="14593" width="6" style="55" customWidth="1"/>
    <col min="14594" max="14594" width="5.7109375" style="55" bestFit="1" customWidth="1"/>
    <col min="14595" max="14595" width="7" style="55" customWidth="1"/>
    <col min="14596" max="14596" width="5.42578125" style="55" customWidth="1"/>
    <col min="14597" max="14597" width="5" style="55" customWidth="1"/>
    <col min="14598" max="14598" width="6" style="55" bestFit="1" customWidth="1"/>
    <col min="14599" max="14599" width="6.140625" style="55" customWidth="1"/>
    <col min="14600" max="14600" width="16.5703125" style="55" customWidth="1"/>
    <col min="14601" max="14841" width="11.42578125" style="55"/>
    <col min="14842" max="14842" width="3.85546875" style="55" customWidth="1"/>
    <col min="14843" max="14843" width="49.7109375" style="55" customWidth="1"/>
    <col min="14844" max="14844" width="29.42578125" style="55" customWidth="1"/>
    <col min="14845" max="14845" width="6.28515625" style="55" customWidth="1"/>
    <col min="14846" max="14846" width="4.28515625" style="55" customWidth="1"/>
    <col min="14847" max="14847" width="6.42578125" style="55" customWidth="1"/>
    <col min="14848" max="14848" width="3.28515625" style="55" customWidth="1"/>
    <col min="14849" max="14849" width="6" style="55" customWidth="1"/>
    <col min="14850" max="14850" width="5.7109375" style="55" bestFit="1" customWidth="1"/>
    <col min="14851" max="14851" width="7" style="55" customWidth="1"/>
    <col min="14852" max="14852" width="5.42578125" style="55" customWidth="1"/>
    <col min="14853" max="14853" width="5" style="55" customWidth="1"/>
    <col min="14854" max="14854" width="6" style="55" bestFit="1" customWidth="1"/>
    <col min="14855" max="14855" width="6.140625" style="55" customWidth="1"/>
    <col min="14856" max="14856" width="16.5703125" style="55" customWidth="1"/>
    <col min="14857" max="15097" width="11.42578125" style="55"/>
    <col min="15098" max="15098" width="3.85546875" style="55" customWidth="1"/>
    <col min="15099" max="15099" width="49.7109375" style="55" customWidth="1"/>
    <col min="15100" max="15100" width="29.42578125" style="55" customWidth="1"/>
    <col min="15101" max="15101" width="6.28515625" style="55" customWidth="1"/>
    <col min="15102" max="15102" width="4.28515625" style="55" customWidth="1"/>
    <col min="15103" max="15103" width="6.42578125" style="55" customWidth="1"/>
    <col min="15104" max="15104" width="3.28515625" style="55" customWidth="1"/>
    <col min="15105" max="15105" width="6" style="55" customWidth="1"/>
    <col min="15106" max="15106" width="5.7109375" style="55" bestFit="1" customWidth="1"/>
    <col min="15107" max="15107" width="7" style="55" customWidth="1"/>
    <col min="15108" max="15108" width="5.42578125" style="55" customWidth="1"/>
    <col min="15109" max="15109" width="5" style="55" customWidth="1"/>
    <col min="15110" max="15110" width="6" style="55" bestFit="1" customWidth="1"/>
    <col min="15111" max="15111" width="6.140625" style="55" customWidth="1"/>
    <col min="15112" max="15112" width="16.5703125" style="55" customWidth="1"/>
    <col min="15113" max="15353" width="11.42578125" style="55"/>
    <col min="15354" max="15354" width="3.85546875" style="55" customWidth="1"/>
    <col min="15355" max="15355" width="49.7109375" style="55" customWidth="1"/>
    <col min="15356" max="15356" width="29.42578125" style="55" customWidth="1"/>
    <col min="15357" max="15357" width="6.28515625" style="55" customWidth="1"/>
    <col min="15358" max="15358" width="4.28515625" style="55" customWidth="1"/>
    <col min="15359" max="15359" width="6.42578125" style="55" customWidth="1"/>
    <col min="15360" max="15360" width="3.28515625" style="55" customWidth="1"/>
    <col min="15361" max="15361" width="6" style="55" customWidth="1"/>
    <col min="15362" max="15362" width="5.7109375" style="55" bestFit="1" customWidth="1"/>
    <col min="15363" max="15363" width="7" style="55" customWidth="1"/>
    <col min="15364" max="15364" width="5.42578125" style="55" customWidth="1"/>
    <col min="15365" max="15365" width="5" style="55" customWidth="1"/>
    <col min="15366" max="15366" width="6" style="55" bestFit="1" customWidth="1"/>
    <col min="15367" max="15367" width="6.140625" style="55" customWidth="1"/>
    <col min="15368" max="15368" width="16.5703125" style="55" customWidth="1"/>
    <col min="15369" max="15609" width="11.42578125" style="55"/>
    <col min="15610" max="15610" width="3.85546875" style="55" customWidth="1"/>
    <col min="15611" max="15611" width="49.7109375" style="55" customWidth="1"/>
    <col min="15612" max="15612" width="29.42578125" style="55" customWidth="1"/>
    <col min="15613" max="15613" width="6.28515625" style="55" customWidth="1"/>
    <col min="15614" max="15614" width="4.28515625" style="55" customWidth="1"/>
    <col min="15615" max="15615" width="6.42578125" style="55" customWidth="1"/>
    <col min="15616" max="15616" width="3.28515625" style="55" customWidth="1"/>
    <col min="15617" max="15617" width="6" style="55" customWidth="1"/>
    <col min="15618" max="15618" width="5.7109375" style="55" bestFit="1" customWidth="1"/>
    <col min="15619" max="15619" width="7" style="55" customWidth="1"/>
    <col min="15620" max="15620" width="5.42578125" style="55" customWidth="1"/>
    <col min="15621" max="15621" width="5" style="55" customWidth="1"/>
    <col min="15622" max="15622" width="6" style="55" bestFit="1" customWidth="1"/>
    <col min="15623" max="15623" width="6.140625" style="55" customWidth="1"/>
    <col min="15624" max="15624" width="16.5703125" style="55" customWidth="1"/>
    <col min="15625" max="15865" width="11.42578125" style="55"/>
    <col min="15866" max="15866" width="3.85546875" style="55" customWidth="1"/>
    <col min="15867" max="15867" width="49.7109375" style="55" customWidth="1"/>
    <col min="15868" max="15868" width="29.42578125" style="55" customWidth="1"/>
    <col min="15869" max="15869" width="6.28515625" style="55" customWidth="1"/>
    <col min="15870" max="15870" width="4.28515625" style="55" customWidth="1"/>
    <col min="15871" max="15871" width="6.42578125" style="55" customWidth="1"/>
    <col min="15872" max="15872" width="3.28515625" style="55" customWidth="1"/>
    <col min="15873" max="15873" width="6" style="55" customWidth="1"/>
    <col min="15874" max="15874" width="5.7109375" style="55" bestFit="1" customWidth="1"/>
    <col min="15875" max="15875" width="7" style="55" customWidth="1"/>
    <col min="15876" max="15876" width="5.42578125" style="55" customWidth="1"/>
    <col min="15877" max="15877" width="5" style="55" customWidth="1"/>
    <col min="15878" max="15878" width="6" style="55" bestFit="1" customWidth="1"/>
    <col min="15879" max="15879" width="6.140625" style="55" customWidth="1"/>
    <col min="15880" max="15880" width="16.5703125" style="55" customWidth="1"/>
    <col min="15881" max="16121" width="11.42578125" style="55"/>
    <col min="16122" max="16122" width="3.85546875" style="55" customWidth="1"/>
    <col min="16123" max="16123" width="49.7109375" style="55" customWidth="1"/>
    <col min="16124" max="16124" width="29.42578125" style="55" customWidth="1"/>
    <col min="16125" max="16125" width="6.28515625" style="55" customWidth="1"/>
    <col min="16126" max="16126" width="4.28515625" style="55" customWidth="1"/>
    <col min="16127" max="16127" width="6.42578125" style="55" customWidth="1"/>
    <col min="16128" max="16128" width="3.28515625" style="55" customWidth="1"/>
    <col min="16129" max="16129" width="6" style="55" customWidth="1"/>
    <col min="16130" max="16130" width="5.7109375" style="55" bestFit="1" customWidth="1"/>
    <col min="16131" max="16131" width="7" style="55" customWidth="1"/>
    <col min="16132" max="16132" width="5.42578125" style="55" customWidth="1"/>
    <col min="16133" max="16133" width="5" style="55" customWidth="1"/>
    <col min="16134" max="16134" width="6" style="55" bestFit="1" customWidth="1"/>
    <col min="16135" max="16135" width="6.140625" style="55" customWidth="1"/>
    <col min="16136" max="16136" width="16.5703125" style="55" customWidth="1"/>
    <col min="16137" max="16384" width="11.42578125" style="55"/>
  </cols>
  <sheetData>
    <row r="1" spans="1:23" ht="15" customHeight="1">
      <c r="B1" s="5845" t="str">
        <f>'Recap Sheet'!A1</f>
        <v>South Carolina School Food Service Purchasing Alliance,Inc</v>
      </c>
      <c r="C1" s="5845"/>
      <c r="D1" s="5845"/>
      <c r="E1" s="5845"/>
      <c r="F1" s="5845"/>
      <c r="G1" s="5845"/>
      <c r="H1" s="5845"/>
      <c r="I1" s="5845"/>
      <c r="J1" s="5845"/>
      <c r="K1" s="5845"/>
      <c r="L1" s="5845"/>
      <c r="M1" s="5845"/>
    </row>
    <row r="2" spans="1:23"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23" ht="18" customHeight="1" thickBot="1">
      <c r="A3" s="1157"/>
      <c r="B3" s="1157" t="s">
        <v>2206</v>
      </c>
      <c r="C3" s="1072"/>
      <c r="D3" s="175"/>
      <c r="E3" s="1072"/>
      <c r="F3" s="5871" t="str">
        <f>'Recap Sheet'!A4</f>
        <v xml:space="preserve">Bidder's Name: </v>
      </c>
      <c r="G3" s="5871"/>
      <c r="H3" s="5871"/>
      <c r="I3" s="5871"/>
      <c r="J3" s="5871"/>
      <c r="K3" s="5871"/>
      <c r="L3" s="5871"/>
      <c r="M3" s="5871"/>
      <c r="N3" s="5871"/>
    </row>
    <row r="4" spans="1:23" s="6" customFormat="1" ht="18.75" customHeight="1" thickBot="1">
      <c r="A4" s="2223">
        <v>36001</v>
      </c>
      <c r="B4" s="1890" t="str">
        <f>'Recap Sheet'!B3</f>
        <v>Lexington Richland School District Five</v>
      </c>
      <c r="C4" s="1159" t="s">
        <v>19</v>
      </c>
      <c r="D4" s="177"/>
      <c r="E4" s="993"/>
      <c r="F4" s="5873">
        <f>'Recap Sheet'!B4</f>
        <v>0</v>
      </c>
      <c r="G4" s="5868"/>
      <c r="H4" s="5868"/>
      <c r="I4" s="5868"/>
      <c r="J4" s="5868"/>
      <c r="K4" s="5868"/>
      <c r="L4" s="5868"/>
      <c r="M4" s="5868"/>
      <c r="N4" s="5869"/>
    </row>
    <row r="5" spans="1:23" s="6" customFormat="1" ht="15" customHeight="1" thickBot="1">
      <c r="A5" s="2223">
        <v>38000</v>
      </c>
      <c r="B5" s="998" t="s">
        <v>20</v>
      </c>
      <c r="C5" s="897" t="s">
        <v>2791</v>
      </c>
      <c r="D5" s="2256"/>
      <c r="E5" s="999"/>
      <c r="F5" s="1161"/>
      <c r="G5" s="5870" t="s">
        <v>0</v>
      </c>
      <c r="H5" s="5870"/>
      <c r="I5" s="5870"/>
      <c r="J5" s="5870"/>
      <c r="K5" s="5870"/>
      <c r="L5" s="1162">
        <f>'Recap Sheet'!B5</f>
        <v>0</v>
      </c>
      <c r="M5" s="1002" t="s">
        <v>65</v>
      </c>
      <c r="N5" s="1288"/>
    </row>
    <row r="6" spans="1:23"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row>
    <row r="7" spans="1:23"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row>
    <row r="8" spans="1:23" ht="15" customHeight="1" thickBot="1">
      <c r="A8" s="1004"/>
      <c r="B8" s="1004" t="s">
        <v>11</v>
      </c>
      <c r="C8" s="904"/>
      <c r="D8" s="10"/>
      <c r="E8" s="904"/>
      <c r="F8" s="904"/>
      <c r="G8" s="1163"/>
      <c r="H8" s="909"/>
      <c r="I8" s="904"/>
      <c r="J8" s="903"/>
      <c r="K8" s="1322"/>
      <c r="L8" s="1322"/>
      <c r="M8" s="912"/>
      <c r="N8" s="1323"/>
    </row>
    <row r="9" spans="1:23" ht="15" customHeight="1" thickBot="1">
      <c r="A9" s="3080"/>
      <c r="B9" s="3080"/>
      <c r="C9" s="3081"/>
      <c r="D9" s="3082"/>
      <c r="E9" s="3081"/>
      <c r="F9" s="3081"/>
      <c r="G9" s="3083"/>
      <c r="H9" s="4469"/>
      <c r="I9" s="3081"/>
      <c r="J9" s="3084"/>
      <c r="K9" s="4507"/>
      <c r="L9" s="4507"/>
      <c r="M9" s="4508"/>
      <c r="N9" s="3086"/>
      <c r="W9" s="15"/>
    </row>
    <row r="10" spans="1:23" ht="15" customHeight="1" thickBot="1">
      <c r="A10" s="2226">
        <v>36001</v>
      </c>
      <c r="B10" s="478" t="s">
        <v>480</v>
      </c>
      <c r="C10" s="2004" t="s">
        <v>2700</v>
      </c>
      <c r="D10" s="920">
        <v>2559</v>
      </c>
      <c r="E10" s="1576"/>
      <c r="F10" s="420" t="s">
        <v>481</v>
      </c>
      <c r="G10" s="1365">
        <v>12</v>
      </c>
      <c r="H10" s="1171">
        <v>30</v>
      </c>
      <c r="I10" s="397">
        <f>ROUND(H10*G10/G10,2)</f>
        <v>30</v>
      </c>
      <c r="J10" s="1213" t="s">
        <v>39</v>
      </c>
      <c r="K10" s="368">
        <v>43.74</v>
      </c>
      <c r="L10" s="1299">
        <f>IF(OR(ISBLANK(K10),K10=0,H10=0,ISBLANK(H10)),,ROUND(K10+$L$5,2))</f>
        <v>43.74</v>
      </c>
      <c r="M10" s="538">
        <f>ROUND(I10*L10,2)</f>
        <v>1312.2</v>
      </c>
      <c r="N10" s="243">
        <f>ROUND(L10/G10,2)</f>
        <v>3.65</v>
      </c>
    </row>
    <row r="11" spans="1:23" ht="15" customHeight="1" thickBot="1">
      <c r="A11" s="1086"/>
      <c r="B11" s="1235" t="s">
        <v>482</v>
      </c>
      <c r="C11" s="411"/>
      <c r="D11" s="1895"/>
      <c r="E11" s="1985"/>
      <c r="F11" s="425"/>
      <c r="G11" s="1156"/>
      <c r="H11" s="1571"/>
      <c r="I11" s="341"/>
      <c r="J11" s="466"/>
      <c r="K11" s="1661"/>
      <c r="L11" s="1055"/>
      <c r="M11" s="554"/>
      <c r="N11" s="472"/>
    </row>
    <row r="12" spans="1:23" ht="15" customHeight="1" thickBot="1">
      <c r="A12" s="2226">
        <v>36002</v>
      </c>
      <c r="B12" s="478" t="s">
        <v>483</v>
      </c>
      <c r="C12" s="2004" t="s">
        <v>2701</v>
      </c>
      <c r="D12" s="920">
        <v>15909</v>
      </c>
      <c r="E12" s="1576"/>
      <c r="F12" s="420" t="s">
        <v>1200</v>
      </c>
      <c r="G12" s="1365">
        <v>20</v>
      </c>
      <c r="H12" s="1171"/>
      <c r="I12" s="397">
        <f>ROUND(H12*G12/G12,2)</f>
        <v>0</v>
      </c>
      <c r="J12" s="920" t="s">
        <v>39</v>
      </c>
      <c r="K12" s="958"/>
      <c r="L12" s="1132">
        <f>IF(OR(ISBLANK(K12),K12=0,H12=0,ISBLANK(H12)),,ROUND(K12+$L$5,2))</f>
        <v>0</v>
      </c>
      <c r="M12" s="538">
        <f>ROUND(I12*L12,2)</f>
        <v>0</v>
      </c>
      <c r="N12" s="243">
        <f>ROUND(L12/G12,2)</f>
        <v>0</v>
      </c>
    </row>
    <row r="13" spans="1:23" ht="15" customHeight="1" thickBot="1">
      <c r="A13" s="1086"/>
      <c r="B13" s="466" t="s">
        <v>1199</v>
      </c>
      <c r="C13" s="411" t="s">
        <v>2702</v>
      </c>
      <c r="D13" s="1895">
        <v>2139</v>
      </c>
      <c r="E13" s="1985"/>
      <c r="F13" s="425" t="s">
        <v>1200</v>
      </c>
      <c r="G13" s="1156">
        <v>20</v>
      </c>
      <c r="H13" s="1571"/>
      <c r="I13" s="341">
        <f>ROUND(H12*G12/G13,2)</f>
        <v>0</v>
      </c>
      <c r="J13" s="466" t="s">
        <v>39</v>
      </c>
      <c r="K13" s="1380"/>
      <c r="L13" s="553">
        <f>IF(OR(ISBLANK(K13),K13=0,H12=0,ISBLANK(H12)),,ROUND(K13+$L$5,2))</f>
        <v>0</v>
      </c>
      <c r="M13" s="554">
        <f>ROUND(I13*L13,2)</f>
        <v>0</v>
      </c>
      <c r="N13" s="472">
        <f>ROUND(L13/G13,2)</f>
        <v>0</v>
      </c>
    </row>
    <row r="14" spans="1:23" ht="15" customHeight="1" thickBot="1">
      <c r="A14" s="2226">
        <v>36003</v>
      </c>
      <c r="B14" s="1459" t="s">
        <v>2219</v>
      </c>
      <c r="C14" s="2004" t="s">
        <v>2703</v>
      </c>
      <c r="D14" s="920">
        <v>1546</v>
      </c>
      <c r="E14" s="1576"/>
      <c r="F14" s="1440" t="s">
        <v>2220</v>
      </c>
      <c r="G14" s="3939">
        <v>336</v>
      </c>
      <c r="H14" s="1167">
        <v>60</v>
      </c>
      <c r="I14" s="2437">
        <f>ROUND(H14*G14/G14,2)</f>
        <v>60</v>
      </c>
      <c r="J14" s="3770" t="s">
        <v>39</v>
      </c>
      <c r="K14" s="4071">
        <v>50.89</v>
      </c>
      <c r="L14" s="4014">
        <f>IF(OR(ISBLANK(K14),K14=0,H14=0,ISBLANK(H14)),,ROUND(K14+$L$5,2))</f>
        <v>50.89</v>
      </c>
      <c r="M14" s="4009">
        <f>ROUND(I14*L14,2)</f>
        <v>3053.4</v>
      </c>
      <c r="N14" s="243">
        <f>ROUND(L14/G14,2)</f>
        <v>0.15</v>
      </c>
    </row>
    <row r="15" spans="1:23" ht="15" customHeight="1" thickBot="1">
      <c r="A15" s="1086"/>
      <c r="B15" s="466" t="s">
        <v>2221</v>
      </c>
      <c r="C15" s="411" t="s">
        <v>65</v>
      </c>
      <c r="D15" s="1895"/>
      <c r="E15" s="1985"/>
      <c r="F15" s="425" t="s">
        <v>65</v>
      </c>
      <c r="G15" s="1156" t="s">
        <v>65</v>
      </c>
      <c r="H15" s="3054"/>
      <c r="I15" s="536" t="s">
        <v>65</v>
      </c>
      <c r="J15" s="901" t="s">
        <v>65</v>
      </c>
      <c r="K15" s="322"/>
      <c r="L15" s="935" t="s">
        <v>65</v>
      </c>
      <c r="M15" s="364" t="s">
        <v>65</v>
      </c>
      <c r="N15" s="457" t="s">
        <v>89</v>
      </c>
    </row>
    <row r="16" spans="1:23" ht="15" customHeight="1" thickBot="1">
      <c r="A16" s="1490">
        <v>36004</v>
      </c>
      <c r="B16" s="1534" t="s">
        <v>3259</v>
      </c>
      <c r="C16" s="262" t="s">
        <v>3260</v>
      </c>
      <c r="D16" s="2851"/>
      <c r="E16" s="4217"/>
      <c r="F16" s="54" t="s">
        <v>3261</v>
      </c>
      <c r="G16" s="144">
        <v>64</v>
      </c>
      <c r="H16" s="1167">
        <v>5</v>
      </c>
      <c r="I16" s="1092">
        <f>ROUND(H16*G16/G16,2)</f>
        <v>5</v>
      </c>
      <c r="J16" s="947" t="s">
        <v>39</v>
      </c>
      <c r="K16" s="285"/>
      <c r="L16" s="1677">
        <f>IF(OR(ISBLANK(K16),H16=0,ISBLANK(H16)),,ROUND(K16+$L$5,2))</f>
        <v>0</v>
      </c>
      <c r="M16" s="782">
        <f>ROUND(I16*L16,2)</f>
        <v>0</v>
      </c>
      <c r="N16" s="895">
        <f>ROUND(L16/G16,2)</f>
        <v>0</v>
      </c>
    </row>
    <row r="17" spans="1:14" ht="15" customHeight="1">
      <c r="A17" s="3561"/>
      <c r="B17" s="3521"/>
      <c r="C17" s="3399"/>
      <c r="D17" s="3521"/>
      <c r="E17" s="3399"/>
      <c r="F17" s="3399"/>
      <c r="G17" s="4169"/>
      <c r="H17" s="4170"/>
      <c r="I17" s="3399"/>
      <c r="J17" s="3521"/>
      <c r="K17" s="3527"/>
      <c r="L17" s="3527"/>
      <c r="M17" s="4171"/>
      <c r="N17" s="4172"/>
    </row>
    <row r="18" spans="1:14" ht="15" customHeight="1" thickBot="1">
      <c r="A18" s="21"/>
      <c r="B18" s="2320"/>
      <c r="C18" s="20"/>
      <c r="D18" s="2320"/>
      <c r="E18" s="20"/>
      <c r="F18" s="20"/>
      <c r="G18" s="4220"/>
      <c r="H18" s="4221"/>
      <c r="I18" s="20"/>
      <c r="J18" s="2320"/>
      <c r="K18" s="4222"/>
      <c r="L18" s="4222"/>
      <c r="M18" s="4223"/>
      <c r="N18" s="3198"/>
    </row>
    <row r="19" spans="1:14" ht="15" customHeight="1" thickBot="1">
      <c r="A19" s="1490">
        <v>36005</v>
      </c>
      <c r="B19" s="481" t="s">
        <v>474</v>
      </c>
      <c r="C19" s="421" t="s">
        <v>2698</v>
      </c>
      <c r="D19" s="2338">
        <v>193200071800</v>
      </c>
      <c r="E19" s="1576"/>
      <c r="F19" s="421" t="s">
        <v>475</v>
      </c>
      <c r="G19" s="1209">
        <v>4</v>
      </c>
      <c r="H19" s="1167">
        <v>5</v>
      </c>
      <c r="I19" s="397">
        <f>ROUND(H19*G19/G19,2)</f>
        <v>5</v>
      </c>
      <c r="J19" s="401" t="s">
        <v>39</v>
      </c>
      <c r="K19" s="241"/>
      <c r="L19" s="1037">
        <f>IF(OR(ISBLANK(K19),K19=0,H19=0,ISBLANK(H19)),,ROUND(K19+$L$5,2))</f>
        <v>0</v>
      </c>
      <c r="M19" s="538">
        <f>ROUND(I19*L19,2)</f>
        <v>0</v>
      </c>
      <c r="N19" s="243">
        <f>ROUND(L19/G19,2)</f>
        <v>0</v>
      </c>
    </row>
    <row r="20" spans="1:14" ht="15" customHeight="1">
      <c r="A20" s="1449"/>
      <c r="B20" s="959"/>
      <c r="C20" s="482"/>
      <c r="D20" s="219"/>
      <c r="E20" s="1569"/>
      <c r="F20" s="1109"/>
      <c r="G20" s="1110"/>
      <c r="H20" s="1183"/>
      <c r="I20" s="298"/>
      <c r="J20" s="1051"/>
      <c r="K20" s="286"/>
      <c r="L20" s="965"/>
      <c r="M20" s="335"/>
      <c r="N20" s="266"/>
    </row>
    <row r="21" spans="1:14" ht="15" customHeight="1" thickBot="1">
      <c r="A21" s="416"/>
      <c r="B21" s="901" t="s">
        <v>476</v>
      </c>
      <c r="C21" s="4224" t="s">
        <v>2699</v>
      </c>
      <c r="D21" s="5555">
        <v>40865</v>
      </c>
      <c r="E21" s="5554"/>
      <c r="F21" s="4224" t="s">
        <v>477</v>
      </c>
      <c r="G21" s="5556">
        <v>5</v>
      </c>
      <c r="H21" s="1192"/>
      <c r="I21" s="341">
        <f>ROUND($H$19*$G$19/G21,2)</f>
        <v>4</v>
      </c>
      <c r="J21" s="466" t="s">
        <v>39</v>
      </c>
      <c r="K21" s="1380"/>
      <c r="L21" s="1055">
        <f>IF(OR(ISBLANK(K21),H19=0,ISBLANK(H19)),,ROUND(K21+$L$5,2))</f>
        <v>0</v>
      </c>
      <c r="M21" s="554">
        <f>ROUND(L21*I21,2)</f>
        <v>0</v>
      </c>
      <c r="N21" s="472">
        <f>ROUND(L21/G21,2)</f>
        <v>0</v>
      </c>
    </row>
    <row r="22" spans="1:14" ht="15" customHeight="1" thickBot="1">
      <c r="A22" s="2226">
        <v>36006</v>
      </c>
      <c r="B22" s="1459" t="s">
        <v>1577</v>
      </c>
      <c r="C22" s="262" t="s">
        <v>2675</v>
      </c>
      <c r="D22" s="759" t="s">
        <v>2682</v>
      </c>
      <c r="E22" s="1567"/>
      <c r="F22" s="1488" t="s">
        <v>1578</v>
      </c>
      <c r="G22" s="1480">
        <v>126</v>
      </c>
      <c r="H22" s="1167">
        <v>5</v>
      </c>
      <c r="I22" s="262">
        <f>ROUND(H22*G22/G22,2)</f>
        <v>5</v>
      </c>
      <c r="J22" s="1289" t="s">
        <v>39</v>
      </c>
      <c r="K22" s="368"/>
      <c r="L22" s="1299">
        <f>IF(OR(ISBLANK(K22),K22=0,H22=0,ISBLANK(H22)),,ROUND(K22+$L$5,2))</f>
        <v>0</v>
      </c>
      <c r="M22" s="515">
        <f>ROUND(I22*L22,2)</f>
        <v>0</v>
      </c>
      <c r="N22" s="370">
        <f>ROUND(L22/G22,2)</f>
        <v>0</v>
      </c>
    </row>
    <row r="23" spans="1:14" ht="15" customHeight="1">
      <c r="A23" s="2160"/>
      <c r="B23" s="271" t="s">
        <v>1580</v>
      </c>
      <c r="C23" s="463"/>
      <c r="D23" s="219"/>
      <c r="E23" s="1567"/>
      <c r="F23" s="202"/>
      <c r="G23" s="1126"/>
      <c r="H23" s="2006"/>
      <c r="I23" s="463"/>
      <c r="J23" s="271"/>
      <c r="K23" s="349"/>
      <c r="L23" s="272"/>
      <c r="M23" s="253"/>
      <c r="N23" s="243"/>
    </row>
    <row r="24" spans="1:14" ht="15" customHeight="1">
      <c r="A24" s="2162"/>
      <c r="B24" s="1490"/>
      <c r="C24" s="1092"/>
      <c r="D24" s="219"/>
      <c r="E24" s="2007"/>
      <c r="F24" s="547"/>
      <c r="G24" s="1118"/>
      <c r="H24" s="2008"/>
      <c r="I24" s="274"/>
      <c r="J24" s="271"/>
      <c r="K24" s="286"/>
      <c r="L24" s="965"/>
      <c r="M24" s="335"/>
      <c r="N24" s="266"/>
    </row>
    <row r="25" spans="1:14" ht="15" customHeight="1" thickBot="1">
      <c r="A25" s="936"/>
      <c r="B25" s="936" t="s">
        <v>1579</v>
      </c>
      <c r="C25" s="1519" t="s">
        <v>65</v>
      </c>
      <c r="D25" s="1895"/>
      <c r="E25" s="1519"/>
      <c r="F25" s="1519"/>
      <c r="G25" s="1519"/>
      <c r="H25" s="1572"/>
      <c r="I25" s="1351" t="s">
        <v>65</v>
      </c>
      <c r="J25" s="1235" t="s">
        <v>65</v>
      </c>
      <c r="K25" s="470"/>
      <c r="L25" s="492" t="s">
        <v>65</v>
      </c>
      <c r="M25" s="919" t="s">
        <v>89</v>
      </c>
      <c r="N25" s="493" t="s">
        <v>65</v>
      </c>
    </row>
    <row r="26" spans="1:14" ht="15" customHeight="1" thickBot="1">
      <c r="A26" s="1490">
        <v>36007</v>
      </c>
      <c r="B26" s="481" t="s">
        <v>432</v>
      </c>
      <c r="C26" s="421" t="s">
        <v>2683</v>
      </c>
      <c r="D26" s="759">
        <v>1282247</v>
      </c>
      <c r="E26" s="1576"/>
      <c r="F26" s="421" t="s">
        <v>377</v>
      </c>
      <c r="G26" s="1209">
        <v>4</v>
      </c>
      <c r="H26" s="1167">
        <v>15</v>
      </c>
      <c r="I26" s="397">
        <f>ROUND(H26*G26/G26,2)</f>
        <v>15</v>
      </c>
      <c r="J26" s="401" t="s">
        <v>39</v>
      </c>
      <c r="K26" s="241"/>
      <c r="L26" s="1037">
        <f>IF(OR(ISBLANK(K26),K26=0,H26=0,ISBLANK(H26)),,ROUND(K26+$L$5,2))</f>
        <v>0</v>
      </c>
      <c r="M26" s="538">
        <f>ROUND(I26*L26,2)</f>
        <v>0</v>
      </c>
      <c r="N26" s="243">
        <f>ROUND(L26/G26,2)</f>
        <v>0</v>
      </c>
    </row>
    <row r="27" spans="1:14" ht="15" customHeight="1">
      <c r="A27" s="1197"/>
      <c r="B27" s="217" t="s">
        <v>433</v>
      </c>
      <c r="C27" s="1692" t="s">
        <v>2684</v>
      </c>
      <c r="D27" s="219">
        <v>12814</v>
      </c>
      <c r="E27" s="1576"/>
      <c r="F27" s="479" t="s">
        <v>377</v>
      </c>
      <c r="G27" s="1091">
        <v>4</v>
      </c>
      <c r="H27" s="1174"/>
      <c r="I27" s="964">
        <f>ROUND($H$26*$G$26/G27,2)</f>
        <v>15</v>
      </c>
      <c r="J27" s="401" t="s">
        <v>39</v>
      </c>
      <c r="K27" s="264"/>
      <c r="L27" s="1037">
        <f>IF(OR(ISBLANK(K27),K27=0,H26=0,ISBLANK(H26)),,ROUND(K27+$L$5,2))</f>
        <v>0</v>
      </c>
      <c r="M27" s="538">
        <f>ROUND(L27*I27,2)</f>
        <v>0</v>
      </c>
      <c r="N27" s="243">
        <f>ROUND(L27/G27,2)</f>
        <v>0</v>
      </c>
    </row>
    <row r="28" spans="1:14" ht="15" customHeight="1">
      <c r="A28" s="1197"/>
      <c r="B28" s="217"/>
      <c r="C28" s="1692" t="s">
        <v>2685</v>
      </c>
      <c r="D28" s="219">
        <v>1300000658</v>
      </c>
      <c r="E28" s="1576"/>
      <c r="F28" s="479" t="s">
        <v>434</v>
      </c>
      <c r="G28" s="1091">
        <v>6</v>
      </c>
      <c r="H28" s="1174"/>
      <c r="I28" s="463">
        <f>ROUND($H$26*$G$26/G28,2)</f>
        <v>10</v>
      </c>
      <c r="J28" s="401" t="s">
        <v>39</v>
      </c>
      <c r="K28" s="264">
        <v>44.99</v>
      </c>
      <c r="L28" s="1037">
        <f>IF(OR(ISBLANK(K28),K28=0,H26=0,ISBLANK(H26)),,ROUND(K28+$L$5,2))</f>
        <v>44.99</v>
      </c>
      <c r="M28" s="538">
        <f>ROUND(L28*I28,2)</f>
        <v>449.9</v>
      </c>
      <c r="N28" s="243">
        <f>ROUND(L28/G28,2)</f>
        <v>7.5</v>
      </c>
    </row>
    <row r="29" spans="1:14" s="27" customFormat="1" ht="15" customHeight="1" thickBot="1">
      <c r="A29" s="416"/>
      <c r="B29" s="416"/>
      <c r="C29" s="361"/>
      <c r="D29" s="1895"/>
      <c r="E29" s="389"/>
      <c r="F29" s="361"/>
      <c r="G29" s="1102"/>
      <c r="H29" s="1187"/>
      <c r="I29" s="1103"/>
      <c r="J29" s="1086"/>
      <c r="K29" s="363"/>
      <c r="L29" s="471"/>
      <c r="M29" s="1865"/>
      <c r="N29" s="1363"/>
    </row>
    <row r="30" spans="1:14" ht="15" customHeight="1" thickBot="1">
      <c r="A30" s="2158">
        <v>36008</v>
      </c>
      <c r="B30" s="1580" t="s">
        <v>435</v>
      </c>
      <c r="C30" s="274" t="s">
        <v>2686</v>
      </c>
      <c r="D30" s="759">
        <v>2965823</v>
      </c>
      <c r="E30" s="1576"/>
      <c r="F30" s="274" t="s">
        <v>436</v>
      </c>
      <c r="G30" s="1090">
        <v>5</v>
      </c>
      <c r="H30" s="1167"/>
      <c r="I30" s="397">
        <f>ROUND(H30*G30/G30,2)</f>
        <v>0</v>
      </c>
      <c r="J30" s="401" t="s">
        <v>39</v>
      </c>
      <c r="K30" s="264"/>
      <c r="L30" s="1037">
        <f>IF(OR(ISBLANK(K30),K30=0,H30=0,ISBLANK(H30)),,ROUND(K30+$L$5,2))</f>
        <v>0</v>
      </c>
      <c r="M30" s="538">
        <f>ROUND(I30*L30,2)</f>
        <v>0</v>
      </c>
      <c r="N30" s="243">
        <f>ROUND(L30/G30,2)</f>
        <v>0</v>
      </c>
    </row>
    <row r="31" spans="1:14" ht="15" customHeight="1">
      <c r="A31" s="1197"/>
      <c r="B31" s="217" t="s">
        <v>437</v>
      </c>
      <c r="C31" s="274" t="s">
        <v>2687</v>
      </c>
      <c r="D31" s="219">
        <v>55506</v>
      </c>
      <c r="E31" s="1576"/>
      <c r="F31" s="274" t="s">
        <v>436</v>
      </c>
      <c r="G31" s="1090">
        <v>5</v>
      </c>
      <c r="H31" s="1174"/>
      <c r="I31" s="463">
        <f>ROUND($H$30*$G$30/G31,2)</f>
        <v>0</v>
      </c>
      <c r="J31" s="401" t="s">
        <v>39</v>
      </c>
      <c r="K31" s="264"/>
      <c r="L31" s="1037">
        <f>IF(OR(ISBLANK(K31),K31=0,H30=0,ISBLANK(H30)),,ROUND(K31+$L$5,2))</f>
        <v>0</v>
      </c>
      <c r="M31" s="538">
        <f>ROUND(L31*I31,2)</f>
        <v>0</v>
      </c>
      <c r="N31" s="243">
        <f>ROUND(L31/G31,2)</f>
        <v>0</v>
      </c>
    </row>
    <row r="32" spans="1:14" ht="15" customHeight="1">
      <c r="A32" s="275"/>
      <c r="B32" s="401"/>
      <c r="C32" s="421" t="s">
        <v>2688</v>
      </c>
      <c r="D32" s="219">
        <v>952278</v>
      </c>
      <c r="E32" s="1576"/>
      <c r="F32" s="421" t="s">
        <v>436</v>
      </c>
      <c r="G32" s="1209">
        <v>5</v>
      </c>
      <c r="H32" s="1174"/>
      <c r="I32" s="397">
        <f>ROUND($H$30*$G$30/G32,2)</f>
        <v>0</v>
      </c>
      <c r="J32" s="401" t="s">
        <v>39</v>
      </c>
      <c r="K32" s="241"/>
      <c r="L32" s="1037">
        <f>IF(OR(ISBLANK(K32),K32=0,H30=0,ISBLANK(H30)),,ROUND(K32+$L$5,2))</f>
        <v>0</v>
      </c>
      <c r="M32" s="538">
        <f>ROUND(L32*I32,2)</f>
        <v>0</v>
      </c>
      <c r="N32" s="243">
        <f>ROUND(L32/G32,2)</f>
        <v>0</v>
      </c>
    </row>
    <row r="33" spans="1:14" s="27" customFormat="1" ht="15" customHeight="1" thickBot="1">
      <c r="A33" s="416"/>
      <c r="B33" s="416"/>
      <c r="C33" s="361"/>
      <c r="D33" s="1895"/>
      <c r="E33" s="389"/>
      <c r="F33" s="361"/>
      <c r="G33" s="1102"/>
      <c r="H33" s="1187"/>
      <c r="I33" s="1103"/>
      <c r="J33" s="1086"/>
      <c r="K33" s="363"/>
      <c r="L33" s="471"/>
      <c r="M33" s="1865"/>
      <c r="N33" s="1363"/>
    </row>
    <row r="34" spans="1:14" ht="15" customHeight="1" thickBot="1">
      <c r="A34" s="2215">
        <v>36009</v>
      </c>
      <c r="B34" s="2012" t="s">
        <v>438</v>
      </c>
      <c r="C34" s="479" t="s">
        <v>2689</v>
      </c>
      <c r="D34" s="759">
        <v>40800</v>
      </c>
      <c r="E34" s="1576"/>
      <c r="F34" s="479" t="s">
        <v>192</v>
      </c>
      <c r="G34" s="1091">
        <v>6</v>
      </c>
      <c r="H34" s="1167"/>
      <c r="I34" s="397">
        <f>ROUND(H34*G34/G34,2)</f>
        <v>0</v>
      </c>
      <c r="J34" s="959" t="s">
        <v>39</v>
      </c>
      <c r="K34" s="264"/>
      <c r="L34" s="1037">
        <f>IF(OR(ISBLANK(K34),K34=0,H34=0,ISBLANK(H34)),,ROUND(K34+$L$5,2))</f>
        <v>0</v>
      </c>
      <c r="M34" s="538">
        <f>ROUND(I34*L34,2)</f>
        <v>0</v>
      </c>
      <c r="N34" s="243">
        <f>ROUND(L34/G34,2)</f>
        <v>0</v>
      </c>
    </row>
    <row r="35" spans="1:14" ht="15" customHeight="1">
      <c r="A35" s="1335"/>
      <c r="B35" s="216" t="s">
        <v>439</v>
      </c>
      <c r="C35" s="479" t="s">
        <v>2690</v>
      </c>
      <c r="D35" s="219">
        <v>981495</v>
      </c>
      <c r="E35" s="1576"/>
      <c r="F35" s="479" t="s">
        <v>192</v>
      </c>
      <c r="G35" s="1091">
        <v>6</v>
      </c>
      <c r="H35" s="1174"/>
      <c r="I35" s="1042">
        <f>ROUND($H$34*$G$34/G35,2)</f>
        <v>0</v>
      </c>
      <c r="J35" s="217" t="s">
        <v>39</v>
      </c>
      <c r="K35" s="264"/>
      <c r="L35" s="1037">
        <f>IF(OR(ISBLANK(K35),K35=0,H34=0,ISBLANK(H34)),,ROUND(K35+$L$5,2))</f>
        <v>0</v>
      </c>
      <c r="M35" s="538">
        <f>ROUND(L35*I35,2)</f>
        <v>0</v>
      </c>
      <c r="N35" s="243">
        <f>ROUND(L35/G35,2)</f>
        <v>0</v>
      </c>
    </row>
    <row r="36" spans="1:14" ht="15" customHeight="1">
      <c r="A36" s="1335"/>
      <c r="B36" s="216"/>
      <c r="C36" s="479" t="s">
        <v>2691</v>
      </c>
      <c r="D36" s="2087">
        <v>130006383000</v>
      </c>
      <c r="E36" s="1576"/>
      <c r="F36" s="479" t="s">
        <v>192</v>
      </c>
      <c r="G36" s="1091">
        <v>6</v>
      </c>
      <c r="H36" s="1174"/>
      <c r="I36" s="1042">
        <f>ROUND($H$34*$G$34/G36,2)</f>
        <v>0</v>
      </c>
      <c r="J36" s="217" t="s">
        <v>39</v>
      </c>
      <c r="K36" s="241">
        <v>51.09</v>
      </c>
      <c r="L36" s="1037">
        <f>IF(OR(ISBLANK(K36),K36=0,H34=0,ISBLANK(H34)),,ROUND(K36+$L$5,2))</f>
        <v>0</v>
      </c>
      <c r="M36" s="538">
        <f>ROUND(L36*I36,2)</f>
        <v>0</v>
      </c>
      <c r="N36" s="243">
        <f>ROUND(L36/G36,2)</f>
        <v>0</v>
      </c>
    </row>
    <row r="37" spans="1:14" s="27" customFormat="1" ht="15" customHeight="1" thickBot="1">
      <c r="A37" s="416"/>
      <c r="B37" s="416"/>
      <c r="C37" s="361"/>
      <c r="D37" s="1895"/>
      <c r="E37" s="389"/>
      <c r="F37" s="361"/>
      <c r="G37" s="1102"/>
      <c r="H37" s="1187"/>
      <c r="I37" s="1103"/>
      <c r="J37" s="1086"/>
      <c r="K37" s="363"/>
      <c r="L37" s="417"/>
      <c r="M37" s="630"/>
      <c r="N37" s="418"/>
    </row>
    <row r="38" spans="1:14" ht="15" customHeight="1" thickBot="1">
      <c r="A38" s="1490">
        <v>36010</v>
      </c>
      <c r="B38" s="481" t="s">
        <v>440</v>
      </c>
      <c r="C38" s="421" t="s">
        <v>2692</v>
      </c>
      <c r="D38" s="759">
        <v>2965501</v>
      </c>
      <c r="E38" s="1576"/>
      <c r="F38" s="421" t="s">
        <v>436</v>
      </c>
      <c r="G38" s="1209">
        <v>5</v>
      </c>
      <c r="H38" s="1167"/>
      <c r="I38" s="397">
        <f>ROUND(H38*G38/G38,2)</f>
        <v>0</v>
      </c>
      <c r="J38" s="401" t="s">
        <v>39</v>
      </c>
      <c r="K38" s="241"/>
      <c r="L38" s="1037">
        <f>IF(OR(ISBLANK(K38),K38=0,H38=0,ISBLANK(H38)),,ROUND(K38+$L$5,2))</f>
        <v>0</v>
      </c>
      <c r="M38" s="538">
        <f>ROUND(I38*L38,2)</f>
        <v>0</v>
      </c>
      <c r="N38" s="243">
        <f>ROUND(L38/G38,2)</f>
        <v>0</v>
      </c>
    </row>
    <row r="39" spans="1:14" ht="15" customHeight="1">
      <c r="A39" s="1197"/>
      <c r="B39" s="217" t="s">
        <v>441</v>
      </c>
      <c r="C39" s="274" t="s">
        <v>2693</v>
      </c>
      <c r="D39" s="219">
        <v>961521</v>
      </c>
      <c r="E39" s="1576"/>
      <c r="F39" s="274" t="s">
        <v>436</v>
      </c>
      <c r="G39" s="1090">
        <v>5</v>
      </c>
      <c r="H39" s="1174"/>
      <c r="I39" s="463">
        <f>ROUND($H$38*$G$38/G39,2)</f>
        <v>0</v>
      </c>
      <c r="J39" s="401" t="s">
        <v>39</v>
      </c>
      <c r="K39" s="264"/>
      <c r="L39" s="1037">
        <f>IF(OR(ISBLANK(K39),K39=0,H38=0,ISBLANK(H38)),,ROUND(K39+$L$5,2))</f>
        <v>0</v>
      </c>
      <c r="M39" s="538">
        <f>ROUND(L39*I39,2)</f>
        <v>0</v>
      </c>
      <c r="N39" s="243">
        <f>ROUND(L39/G39,2)</f>
        <v>0</v>
      </c>
    </row>
    <row r="40" spans="1:14" s="27" customFormat="1" ht="15" customHeight="1" thickBot="1">
      <c r="A40" s="416"/>
      <c r="B40" s="416"/>
      <c r="C40" s="361"/>
      <c r="D40" s="1895"/>
      <c r="E40" s="389"/>
      <c r="F40" s="361"/>
      <c r="G40" s="1102"/>
      <c r="H40" s="1187"/>
      <c r="I40" s="1103"/>
      <c r="J40" s="1086"/>
      <c r="K40" s="363"/>
      <c r="L40" s="471"/>
      <c r="M40" s="1865"/>
      <c r="N40" s="1363"/>
    </row>
    <row r="41" spans="1:14" ht="15" customHeight="1" thickBot="1">
      <c r="A41" s="1490">
        <v>36011</v>
      </c>
      <c r="B41" s="481" t="s">
        <v>446</v>
      </c>
      <c r="C41" s="421" t="s">
        <v>4420</v>
      </c>
      <c r="D41" s="759">
        <v>410531681</v>
      </c>
      <c r="E41" s="1576"/>
      <c r="F41" s="421" t="s">
        <v>377</v>
      </c>
      <c r="G41" s="1209">
        <v>4</v>
      </c>
      <c r="H41" s="1167">
        <v>50</v>
      </c>
      <c r="I41" s="397">
        <f>ROUND(H41*G41/G41,2)</f>
        <v>50</v>
      </c>
      <c r="J41" s="401" t="s">
        <v>39</v>
      </c>
      <c r="K41" s="241">
        <v>44.75</v>
      </c>
      <c r="L41" s="1037">
        <f>IF(OR(ISBLANK(K41),K41=0,H41=0,ISBLANK(H41)),,ROUND(K41+$L$5,2))</f>
        <v>44.75</v>
      </c>
      <c r="M41" s="538">
        <f>ROUND(I41*L41,2)</f>
        <v>2237.5</v>
      </c>
      <c r="N41" s="243">
        <f t="shared" ref="N41:N47" si="0">ROUND(L41/G41,2)</f>
        <v>11.19</v>
      </c>
    </row>
    <row r="42" spans="1:14" ht="15" customHeight="1">
      <c r="A42" s="1197"/>
      <c r="B42" s="217" t="s">
        <v>447</v>
      </c>
      <c r="C42" s="274"/>
      <c r="D42" s="5583"/>
      <c r="E42" s="1576"/>
      <c r="F42" s="274"/>
      <c r="G42" s="1090"/>
      <c r="H42" s="1174"/>
      <c r="I42" s="463" t="e">
        <f>ROUND($H$41*$G$41/G42,2)</f>
        <v>#DIV/0!</v>
      </c>
      <c r="J42" s="217" t="s">
        <v>39</v>
      </c>
      <c r="K42" s="264"/>
      <c r="L42" s="965">
        <f>IF(OR(ISBLANK(K42),K42=0,H41=0,ISBLANK(H41)),,ROUND(K42+$L$5,2))</f>
        <v>0</v>
      </c>
      <c r="M42" s="335" t="e">
        <f>ROUND(L42*I42,2)</f>
        <v>#DIV/0!</v>
      </c>
      <c r="N42" s="266" t="e">
        <f t="shared" si="0"/>
        <v>#DIV/0!</v>
      </c>
    </row>
    <row r="43" spans="1:14" ht="15" customHeight="1">
      <c r="A43" s="1197"/>
      <c r="B43" s="217" t="s">
        <v>448</v>
      </c>
      <c r="C43" s="274" t="s">
        <v>2660</v>
      </c>
      <c r="D43" s="219">
        <v>78207310</v>
      </c>
      <c r="E43" s="1576"/>
      <c r="F43" s="274" t="s">
        <v>377</v>
      </c>
      <c r="G43" s="1090">
        <v>4</v>
      </c>
      <c r="H43" s="1174"/>
      <c r="I43" s="274">
        <f>ROUND($H$41*$G$41/G43,2)</f>
        <v>50</v>
      </c>
      <c r="J43" s="217" t="s">
        <v>39</v>
      </c>
      <c r="K43" s="264"/>
      <c r="L43" s="532">
        <f>IF(OR(ISBLANK(K43),K43=0,H41=0,ISBLANK(H41)),,ROUND(K43+$L$5,2))</f>
        <v>0</v>
      </c>
      <c r="M43" s="335">
        <f>ROUND(L43*I43,2)</f>
        <v>0</v>
      </c>
      <c r="N43" s="1044">
        <f t="shared" si="0"/>
        <v>0</v>
      </c>
    </row>
    <row r="44" spans="1:14" ht="15" customHeight="1" thickBot="1">
      <c r="A44" s="937"/>
      <c r="B44" s="901" t="s">
        <v>449</v>
      </c>
      <c r="C44" s="954" t="s">
        <v>2659</v>
      </c>
      <c r="D44" s="1895">
        <v>6498</v>
      </c>
      <c r="E44" s="1576"/>
      <c r="F44" s="536" t="s">
        <v>377</v>
      </c>
      <c r="G44" s="1094">
        <v>4</v>
      </c>
      <c r="H44" s="1192"/>
      <c r="I44" s="954">
        <f>ROUND($H$41*$G$41/G44,2)</f>
        <v>50</v>
      </c>
      <c r="J44" s="901" t="s">
        <v>39</v>
      </c>
      <c r="K44" s="962"/>
      <c r="L44" s="935">
        <f>IF(OR(ISBLANK(K44),K44=0,H41=0,ISBLANK(H41)),,ROUND(K44+$L$5,2))</f>
        <v>0</v>
      </c>
      <c r="M44" s="364">
        <f>ROUND(L44*I44,2)</f>
        <v>0</v>
      </c>
      <c r="N44" s="457">
        <f t="shared" si="0"/>
        <v>0</v>
      </c>
    </row>
    <row r="45" spans="1:14" ht="15" customHeight="1" thickBot="1">
      <c r="A45" s="1490">
        <v>36012</v>
      </c>
      <c r="B45" s="481" t="s">
        <v>450</v>
      </c>
      <c r="C45" s="421" t="s">
        <v>2694</v>
      </c>
      <c r="D45" s="759">
        <v>5048</v>
      </c>
      <c r="E45" s="1576"/>
      <c r="F45" s="421" t="s">
        <v>451</v>
      </c>
      <c r="G45" s="1209">
        <v>636</v>
      </c>
      <c r="H45" s="1167"/>
      <c r="I45" s="397">
        <f>ROUND(H45*G45/G45,2)</f>
        <v>0</v>
      </c>
      <c r="J45" s="401" t="s">
        <v>39</v>
      </c>
      <c r="K45" s="241"/>
      <c r="L45" s="1037">
        <f>IF(OR(ISBLANK(K45),K45=0,H45=0,ISBLANK(H45)),,ROUND(K45+$L$5,2))</f>
        <v>0</v>
      </c>
      <c r="M45" s="538">
        <f>ROUND(I45*L45,2)</f>
        <v>0</v>
      </c>
      <c r="N45" s="243">
        <f t="shared" si="0"/>
        <v>0</v>
      </c>
    </row>
    <row r="46" spans="1:14" ht="15" customHeight="1">
      <c r="A46" s="2239"/>
      <c r="B46" s="2001"/>
      <c r="C46" s="479" t="s">
        <v>2695</v>
      </c>
      <c r="D46" s="219">
        <v>5101</v>
      </c>
      <c r="E46" s="1576"/>
      <c r="F46" s="479" t="s">
        <v>452</v>
      </c>
      <c r="G46" s="1091">
        <v>256</v>
      </c>
      <c r="H46" s="1174"/>
      <c r="I46" s="1056">
        <f>ROUND($H$45*$G$45/G46,2)</f>
        <v>0</v>
      </c>
      <c r="J46" s="959" t="s">
        <v>39</v>
      </c>
      <c r="K46" s="1557"/>
      <c r="L46" s="965">
        <f>IF(OR(ISBLANK(K46),K46=0,H45=0,ISBLANK(H45)),,ROUND(K46+$L$5,2))</f>
        <v>0</v>
      </c>
      <c r="M46" s="335">
        <f>ROUND(L46*I46,2)</f>
        <v>0</v>
      </c>
      <c r="N46" s="266">
        <f t="shared" si="0"/>
        <v>0</v>
      </c>
    </row>
    <row r="47" spans="1:14" ht="15" customHeight="1" thickBot="1">
      <c r="A47" s="416"/>
      <c r="B47" s="901"/>
      <c r="C47" s="536" t="s">
        <v>2696</v>
      </c>
      <c r="D47" s="1895">
        <v>78370591170</v>
      </c>
      <c r="E47" s="1520"/>
      <c r="F47" s="536" t="s">
        <v>453</v>
      </c>
      <c r="G47" s="1094">
        <v>642</v>
      </c>
      <c r="H47" s="1192"/>
      <c r="I47" s="941">
        <f>ROUND($H$45*$G$45/G47,2)</f>
        <v>0</v>
      </c>
      <c r="J47" s="901" t="s">
        <v>39</v>
      </c>
      <c r="K47" s="962"/>
      <c r="L47" s="1055">
        <f>IF(OR(ISBLANK(K47),K47=0,H45=0,ISBLANK(H45)),,ROUND(K47+$L$5,2))</f>
        <v>0</v>
      </c>
      <c r="M47" s="554">
        <f>ROUND(L47*I47,2)</f>
        <v>0</v>
      </c>
      <c r="N47" s="472">
        <f t="shared" si="0"/>
        <v>0</v>
      </c>
    </row>
    <row r="48" spans="1:14" ht="15" customHeight="1" thickBot="1">
      <c r="A48" s="2226">
        <v>36013</v>
      </c>
      <c r="B48" s="478" t="s">
        <v>1529</v>
      </c>
      <c r="C48" s="2002" t="s">
        <v>2645</v>
      </c>
      <c r="D48" s="759">
        <v>1036</v>
      </c>
      <c r="E48" s="1576"/>
      <c r="F48" s="420" t="s">
        <v>462</v>
      </c>
      <c r="G48" s="1365">
        <v>12</v>
      </c>
      <c r="H48" s="1167">
        <v>20</v>
      </c>
      <c r="I48" s="397">
        <f>ROUND(H48*G48/G48,2)</f>
        <v>20</v>
      </c>
      <c r="J48" s="1213" t="s">
        <v>39</v>
      </c>
      <c r="K48" s="368">
        <v>51</v>
      </c>
      <c r="L48" s="1299">
        <f>IF(OR(ISBLANK(K48),H48=0,ISBLANK(H48)),,ROUND(K48+$L$5,2))</f>
        <v>51</v>
      </c>
      <c r="M48" s="538">
        <f>ROUND(I48*L48,2)</f>
        <v>1020</v>
      </c>
      <c r="N48" s="243">
        <f>ROUND(L48/G48,2)</f>
        <v>4.25</v>
      </c>
    </row>
    <row r="49" spans="1:14" ht="15" customHeight="1">
      <c r="A49" s="2150"/>
      <c r="B49" s="1970" t="s">
        <v>65</v>
      </c>
      <c r="C49" s="397" t="s">
        <v>65</v>
      </c>
      <c r="D49" s="219"/>
      <c r="E49" s="1569"/>
      <c r="F49" s="421"/>
      <c r="G49" s="1209"/>
      <c r="H49" s="1174"/>
      <c r="I49" s="397"/>
      <c r="J49" s="401"/>
      <c r="K49" s="1693"/>
      <c r="L49" s="1037"/>
      <c r="M49" s="538"/>
      <c r="N49" s="243"/>
    </row>
    <row r="50" spans="1:14" ht="15" customHeight="1" thickBot="1">
      <c r="A50" s="1086"/>
      <c r="B50" s="466"/>
      <c r="C50" s="536"/>
      <c r="D50" s="1895"/>
      <c r="E50" s="1054"/>
      <c r="F50" s="425"/>
      <c r="G50" s="1156"/>
      <c r="H50" s="1192"/>
      <c r="I50" s="536"/>
      <c r="J50" s="901"/>
      <c r="K50" s="1148"/>
      <c r="L50" s="935"/>
      <c r="M50" s="364"/>
      <c r="N50" s="457"/>
    </row>
    <row r="51" spans="1:14" ht="15" customHeight="1" thickBot="1">
      <c r="A51" s="1490">
        <v>36014</v>
      </c>
      <c r="B51" s="481" t="s">
        <v>376</v>
      </c>
      <c r="C51" s="421" t="s">
        <v>4503</v>
      </c>
      <c r="D51" s="256">
        <v>85016875061</v>
      </c>
      <c r="E51" s="1576"/>
      <c r="F51" s="1556" t="s">
        <v>377</v>
      </c>
      <c r="G51" s="1209">
        <v>4</v>
      </c>
      <c r="H51" s="1167">
        <v>5</v>
      </c>
      <c r="I51" s="397">
        <f>ROUND(H51*G51/G51,2)</f>
        <v>5</v>
      </c>
      <c r="J51" s="401" t="s">
        <v>39</v>
      </c>
      <c r="K51" s="241"/>
      <c r="L51" s="1037">
        <f>IF(OR(ISBLANK(K51),K51=0,H51=0,ISBLANK(H51)),,ROUND(K51+$L$5,2))</f>
        <v>0</v>
      </c>
      <c r="M51" s="538">
        <f>ROUND(I51*L51,2)</f>
        <v>0</v>
      </c>
      <c r="N51" s="243">
        <f t="shared" ref="N51:N73" si="1">ROUND(L51/G51,2)</f>
        <v>0</v>
      </c>
    </row>
    <row r="52" spans="1:14" ht="15" customHeight="1">
      <c r="A52" s="1197"/>
      <c r="B52" s="1051" t="s">
        <v>378</v>
      </c>
      <c r="C52" s="274" t="s">
        <v>2658</v>
      </c>
      <c r="D52" s="278">
        <v>83023501</v>
      </c>
      <c r="E52" s="1576"/>
      <c r="F52" s="741" t="s">
        <v>377</v>
      </c>
      <c r="G52" s="1090">
        <v>4</v>
      </c>
      <c r="H52" s="1174"/>
      <c r="I52" s="397">
        <f>ROUND($H$51*$G$51/G52,2)</f>
        <v>5</v>
      </c>
      <c r="J52" s="217" t="s">
        <v>39</v>
      </c>
      <c r="K52" s="264"/>
      <c r="L52" s="1037">
        <f>IF(OR(ISBLANK(K52),K52=0,H51=0,ISBLANK(H51)),,ROUND(K52+$L$5,2))</f>
        <v>0</v>
      </c>
      <c r="M52" s="538">
        <f>ROUND(L52*I52,2)</f>
        <v>0</v>
      </c>
      <c r="N52" s="243">
        <f t="shared" si="1"/>
        <v>0</v>
      </c>
    </row>
    <row r="53" spans="1:14" ht="15" customHeight="1">
      <c r="A53" s="1197"/>
      <c r="B53" s="1051"/>
      <c r="C53" s="274" t="s">
        <v>3359</v>
      </c>
      <c r="D53" s="278">
        <v>6148</v>
      </c>
      <c r="E53" s="1576"/>
      <c r="F53" s="741" t="s">
        <v>377</v>
      </c>
      <c r="G53" s="1090">
        <v>4</v>
      </c>
      <c r="H53" s="1172"/>
      <c r="I53" s="397">
        <f>ROUND($H$51*$G$51/G53,2)</f>
        <v>5</v>
      </c>
      <c r="J53" s="217" t="s">
        <v>39</v>
      </c>
      <c r="K53" s="264"/>
      <c r="L53" s="1037">
        <f>IF(OR(ISBLANK(K53),K53=0,H51=0,ISBLANK(H51)),,ROUND(K53+$L$5,2))</f>
        <v>0</v>
      </c>
      <c r="M53" s="538">
        <f>ROUND(L53*I53,2)</f>
        <v>0</v>
      </c>
      <c r="N53" s="243">
        <f t="shared" si="1"/>
        <v>0</v>
      </c>
    </row>
    <row r="54" spans="1:14" ht="15" customHeight="1">
      <c r="A54" s="1449"/>
      <c r="B54" s="924"/>
      <c r="C54" s="278" t="s">
        <v>2660</v>
      </c>
      <c r="D54" s="1265">
        <v>17107410</v>
      </c>
      <c r="E54" s="1012"/>
      <c r="F54" s="649" t="s">
        <v>377</v>
      </c>
      <c r="G54" s="1075">
        <v>4</v>
      </c>
      <c r="H54" s="1763"/>
      <c r="I54" s="270">
        <f>ROUND($H$51*$G$51/G54,2)</f>
        <v>5</v>
      </c>
      <c r="J54" s="438" t="s">
        <v>39</v>
      </c>
      <c r="K54" s="279"/>
      <c r="L54" s="1037">
        <f>IF(OR(ISBLANK(K54),H51=0,ISBLANK(H51)),,ROUND(K54+$L$5,2))</f>
        <v>0</v>
      </c>
      <c r="M54" s="538">
        <f>ROUND(L54*I54,2)</f>
        <v>0</v>
      </c>
      <c r="N54" s="243">
        <f t="shared" si="1"/>
        <v>0</v>
      </c>
    </row>
    <row r="55" spans="1:14" ht="15" customHeight="1" thickBot="1">
      <c r="A55" s="1086"/>
      <c r="B55" s="1235"/>
      <c r="C55" s="425" t="s">
        <v>2661</v>
      </c>
      <c r="D55" s="979">
        <v>210007052400</v>
      </c>
      <c r="E55" s="1578"/>
      <c r="F55" s="727" t="s">
        <v>377</v>
      </c>
      <c r="G55" s="1156">
        <v>4</v>
      </c>
      <c r="H55" s="1192"/>
      <c r="I55" s="341">
        <f>ROUND($H$51*$G$51/G55,2)</f>
        <v>5</v>
      </c>
      <c r="J55" s="466" t="s">
        <v>39</v>
      </c>
      <c r="K55" s="1380">
        <v>54.92</v>
      </c>
      <c r="L55" s="1055">
        <f>IF(OR(ISBLANK(K55),K55=0,H51=0,ISBLANK(H51)),,ROUND(K55+$L$5,2))</f>
        <v>54.92</v>
      </c>
      <c r="M55" s="554">
        <f>ROUND(L55*I55,2)</f>
        <v>274.60000000000002</v>
      </c>
      <c r="N55" s="472">
        <f t="shared" si="1"/>
        <v>13.73</v>
      </c>
    </row>
    <row r="56" spans="1:14" ht="15" customHeight="1" thickBot="1">
      <c r="A56" s="1490">
        <v>36015</v>
      </c>
      <c r="B56" s="481" t="s">
        <v>379</v>
      </c>
      <c r="C56" s="407" t="s">
        <v>2662</v>
      </c>
      <c r="D56" s="278">
        <v>13007310</v>
      </c>
      <c r="E56" s="1576"/>
      <c r="F56" s="1556" t="s">
        <v>377</v>
      </c>
      <c r="G56" s="1209">
        <v>4</v>
      </c>
      <c r="H56" s="1171"/>
      <c r="I56" s="397">
        <f>ROUND($H$56*$G$56/G56,2)</f>
        <v>0</v>
      </c>
      <c r="J56" s="401" t="s">
        <v>39</v>
      </c>
      <c r="K56" s="241"/>
      <c r="L56" s="1037">
        <f>IF(OR(ISBLANK(K56),K56=0,H56=0,ISBLANK(H56)),,ROUND(K56+$L$5,2))</f>
        <v>0</v>
      </c>
      <c r="M56" s="538">
        <f>ROUND(I56*L56,2)</f>
        <v>0</v>
      </c>
      <c r="N56" s="243">
        <f t="shared" si="1"/>
        <v>0</v>
      </c>
    </row>
    <row r="57" spans="1:14" ht="15" customHeight="1">
      <c r="A57" s="1197"/>
      <c r="B57" s="1051" t="s">
        <v>378</v>
      </c>
      <c r="C57" s="1692" t="s">
        <v>3359</v>
      </c>
      <c r="D57" s="278">
        <v>6156</v>
      </c>
      <c r="E57" s="1576"/>
      <c r="F57" s="741" t="s">
        <v>377</v>
      </c>
      <c r="G57" s="1090">
        <v>4</v>
      </c>
      <c r="H57" s="1172"/>
      <c r="I57" s="397">
        <f>ROUND($H$56*$G$56/G57,2)</f>
        <v>0</v>
      </c>
      <c r="J57" s="401" t="s">
        <v>39</v>
      </c>
      <c r="K57" s="241" t="s">
        <v>4381</v>
      </c>
      <c r="L57" s="1037">
        <f>IF(OR(ISBLANK(K57),K57=0,H56=0,ISBLANK(H56)),,ROUND(K57+$L$5,2))</f>
        <v>0</v>
      </c>
      <c r="M57" s="538">
        <f>ROUND(I57*L57,2)</f>
        <v>0</v>
      </c>
      <c r="N57" s="243">
        <f t="shared" si="1"/>
        <v>0</v>
      </c>
    </row>
    <row r="58" spans="1:14" ht="15" customHeight="1" thickBot="1">
      <c r="A58" s="1086"/>
      <c r="B58" s="1235"/>
      <c r="C58" s="1475"/>
      <c r="D58" s="970"/>
      <c r="E58" s="3301"/>
      <c r="F58" s="716"/>
      <c r="G58" s="1094"/>
      <c r="H58" s="1192"/>
      <c r="I58" s="341"/>
      <c r="J58" s="466"/>
      <c r="K58" s="552"/>
      <c r="L58" s="1055"/>
      <c r="M58" s="554"/>
      <c r="N58" s="472"/>
    </row>
    <row r="59" spans="1:14" ht="15" customHeight="1" thickBot="1">
      <c r="A59" s="1490">
        <v>36016</v>
      </c>
      <c r="B59" s="481" t="s">
        <v>380</v>
      </c>
      <c r="C59" s="345" t="s">
        <v>2663</v>
      </c>
      <c r="D59" s="278">
        <v>837966</v>
      </c>
      <c r="E59" s="1573"/>
      <c r="F59" s="649" t="s">
        <v>377</v>
      </c>
      <c r="G59" s="1075">
        <v>4</v>
      </c>
      <c r="H59" s="1762">
        <v>5</v>
      </c>
      <c r="I59" s="270">
        <f>ROUND(H59*G59/G59,2)</f>
        <v>5</v>
      </c>
      <c r="J59" s="438" t="s">
        <v>39</v>
      </c>
      <c r="K59" s="279"/>
      <c r="L59" s="272">
        <f>IF(OR(ISBLANK(K59),K59=0,H59=0,ISBLANK(H59)),,ROUND(K59+$L$5,2))</f>
        <v>0</v>
      </c>
      <c r="M59" s="253">
        <f>ROUND(I59*L59,2)</f>
        <v>0</v>
      </c>
      <c r="N59" s="243">
        <f t="shared" si="1"/>
        <v>0</v>
      </c>
    </row>
    <row r="60" spans="1:14" ht="15" customHeight="1">
      <c r="A60" s="1197"/>
      <c r="B60" s="1051" t="s">
        <v>381</v>
      </c>
      <c r="C60" s="274" t="s">
        <v>2664</v>
      </c>
      <c r="D60" s="1265">
        <v>25711</v>
      </c>
      <c r="E60" s="1576"/>
      <c r="F60" s="741" t="s">
        <v>377</v>
      </c>
      <c r="G60" s="1090">
        <v>4</v>
      </c>
      <c r="H60" s="1174"/>
      <c r="I60" s="463">
        <f t="shared" ref="I60:I66" si="2">ROUND($H$59*$G$59/G60,2)</f>
        <v>5</v>
      </c>
      <c r="J60" s="401" t="s">
        <v>39</v>
      </c>
      <c r="K60" s="264"/>
      <c r="L60" s="1037">
        <f>IF(OR(ISBLANK(K60),K60=0,H59=0,ISBLANK(H59)),,ROUND(K60+$L$5,2))</f>
        <v>0</v>
      </c>
      <c r="M60" s="538">
        <f t="shared" ref="M60:M66" si="3">ROUND(L60*I60,2)</f>
        <v>0</v>
      </c>
      <c r="N60" s="243">
        <f t="shared" si="1"/>
        <v>0</v>
      </c>
    </row>
    <row r="61" spans="1:14" ht="15" customHeight="1">
      <c r="A61" s="1197"/>
      <c r="B61" s="1051"/>
      <c r="C61" s="1692" t="s">
        <v>2665</v>
      </c>
      <c r="D61" s="278" t="s">
        <v>2666</v>
      </c>
      <c r="E61" s="1576"/>
      <c r="F61" s="741" t="s">
        <v>377</v>
      </c>
      <c r="G61" s="1090">
        <v>4</v>
      </c>
      <c r="H61" s="1174"/>
      <c r="I61" s="463">
        <f t="shared" si="2"/>
        <v>5</v>
      </c>
      <c r="J61" s="401" t="s">
        <v>39</v>
      </c>
      <c r="K61" s="264"/>
      <c r="L61" s="1037">
        <f>IF(OR(ISBLANK(K61),K61=0,H59=0,ISBLANK(H59)),,ROUND(K61+$L$5,2))</f>
        <v>0</v>
      </c>
      <c r="M61" s="538">
        <f t="shared" si="3"/>
        <v>0</v>
      </c>
      <c r="N61" s="243">
        <f t="shared" si="1"/>
        <v>0</v>
      </c>
    </row>
    <row r="62" spans="1:14" ht="15" customHeight="1">
      <c r="A62" s="1335"/>
      <c r="B62" s="1051"/>
      <c r="C62" s="479" t="s">
        <v>4496</v>
      </c>
      <c r="D62" s="256">
        <v>85620</v>
      </c>
      <c r="E62" s="1576"/>
      <c r="F62" s="741" t="s">
        <v>377</v>
      </c>
      <c r="G62" s="1090">
        <v>4</v>
      </c>
      <c r="H62" s="1174"/>
      <c r="I62" s="463">
        <f t="shared" si="2"/>
        <v>5</v>
      </c>
      <c r="J62" s="401" t="s">
        <v>39</v>
      </c>
      <c r="K62" s="264">
        <v>42.4</v>
      </c>
      <c r="L62" s="1037">
        <f>IF(OR(ISBLANK(K62),K62=0,H59=0,ISBLANK(H59)),,ROUND(K62+$L$5,2))</f>
        <v>42.4</v>
      </c>
      <c r="M62" s="538">
        <f t="shared" si="3"/>
        <v>212</v>
      </c>
      <c r="N62" s="243">
        <f t="shared" si="1"/>
        <v>10.6</v>
      </c>
    </row>
    <row r="63" spans="1:14" ht="15" customHeight="1">
      <c r="A63" s="1197"/>
      <c r="B63" s="1051"/>
      <c r="C63" s="202" t="s">
        <v>4503</v>
      </c>
      <c r="D63" s="814">
        <v>85016645061</v>
      </c>
      <c r="E63" s="1576"/>
      <c r="F63" s="1990" t="s">
        <v>377</v>
      </c>
      <c r="G63" s="1209">
        <v>4</v>
      </c>
      <c r="H63" s="1174"/>
      <c r="I63" s="463">
        <f t="shared" si="2"/>
        <v>5</v>
      </c>
      <c r="J63" s="401" t="s">
        <v>39</v>
      </c>
      <c r="K63" s="264"/>
      <c r="L63" s="1037">
        <f>IF(OR(ISBLANK(K63),K63=0,H59=0,ISBLANK(H59)),,ROUND(K63+$L$5,2))</f>
        <v>0</v>
      </c>
      <c r="M63" s="335">
        <f t="shared" si="3"/>
        <v>0</v>
      </c>
      <c r="N63" s="266">
        <f t="shared" si="1"/>
        <v>0</v>
      </c>
    </row>
    <row r="64" spans="1:14" ht="15" customHeight="1">
      <c r="A64" s="2017"/>
      <c r="B64" s="1991"/>
      <c r="C64" s="547" t="s">
        <v>2667</v>
      </c>
      <c r="D64" s="885">
        <v>21107410</v>
      </c>
      <c r="E64" s="1576"/>
      <c r="F64" s="1992" t="s">
        <v>377</v>
      </c>
      <c r="G64" s="1089">
        <v>4</v>
      </c>
      <c r="H64" s="1174"/>
      <c r="I64" s="274">
        <f t="shared" si="2"/>
        <v>5</v>
      </c>
      <c r="J64" s="217" t="s">
        <v>39</v>
      </c>
      <c r="K64" s="264"/>
      <c r="L64" s="965">
        <f>IF(OR(ISBLANK(K64),K64=0,H59=0,ISBLANK(H59)),,ROUND(K64+$L$5,2))</f>
        <v>0</v>
      </c>
      <c r="M64" s="335">
        <f t="shared" si="3"/>
        <v>0</v>
      </c>
      <c r="N64" s="266">
        <f t="shared" si="1"/>
        <v>0</v>
      </c>
    </row>
    <row r="65" spans="1:14" ht="15" customHeight="1">
      <c r="A65" s="2160"/>
      <c r="B65" s="1993"/>
      <c r="C65" s="202" t="s">
        <v>3359</v>
      </c>
      <c r="D65" s="885">
        <v>6198</v>
      </c>
      <c r="E65" s="1576"/>
      <c r="F65" s="741" t="s">
        <v>377</v>
      </c>
      <c r="G65" s="1090">
        <v>4</v>
      </c>
      <c r="H65" s="1772"/>
      <c r="I65" s="1265">
        <f t="shared" si="2"/>
        <v>5</v>
      </c>
      <c r="J65" s="219" t="s">
        <v>39</v>
      </c>
      <c r="K65" s="1525"/>
      <c r="L65" s="1336">
        <f>IF(OR(ISBLANK(K65),K65=0,H59=0,ISBLANK(H59)),,ROUND(K65+$L$5,2))</f>
        <v>0</v>
      </c>
      <c r="M65" s="864">
        <f t="shared" si="3"/>
        <v>0</v>
      </c>
      <c r="N65" s="266">
        <f t="shared" si="1"/>
        <v>0</v>
      </c>
    </row>
    <row r="66" spans="1:14" ht="15" customHeight="1" thickBot="1">
      <c r="A66" s="937"/>
      <c r="B66" s="1994"/>
      <c r="C66" s="361" t="s">
        <v>2661</v>
      </c>
      <c r="D66" s="2322">
        <v>210006439900</v>
      </c>
      <c r="E66" s="1578"/>
      <c r="F66" s="716" t="s">
        <v>377</v>
      </c>
      <c r="G66" s="1094">
        <v>4</v>
      </c>
      <c r="H66" s="1246"/>
      <c r="I66" s="536">
        <f t="shared" si="2"/>
        <v>5</v>
      </c>
      <c r="J66" s="901" t="s">
        <v>39</v>
      </c>
      <c r="K66" s="962"/>
      <c r="L66" s="935">
        <f>IF(OR(ISBLANK(K66),K66=0,H59=0,ISBLANK(H59)),,ROUND(K66+$L$5,2))</f>
        <v>0</v>
      </c>
      <c r="M66" s="364">
        <f t="shared" si="3"/>
        <v>0</v>
      </c>
      <c r="N66" s="457">
        <f t="shared" si="1"/>
        <v>0</v>
      </c>
    </row>
    <row r="67" spans="1:14" ht="15" customHeight="1" thickBot="1">
      <c r="A67" s="1490">
        <v>36017</v>
      </c>
      <c r="B67" s="481" t="s">
        <v>382</v>
      </c>
      <c r="C67" s="345" t="s">
        <v>2663</v>
      </c>
      <c r="D67" s="256">
        <v>83000</v>
      </c>
      <c r="E67" s="1573"/>
      <c r="F67" s="649" t="s">
        <v>377</v>
      </c>
      <c r="G67" s="1075">
        <v>4</v>
      </c>
      <c r="H67" s="1167"/>
      <c r="I67" s="270">
        <f>ROUND(H67*G67/G67,2)</f>
        <v>0</v>
      </c>
      <c r="J67" s="438" t="s">
        <v>39</v>
      </c>
      <c r="K67" s="279"/>
      <c r="L67" s="272">
        <f>IF(OR(ISBLANK(K67),K67=0,H67=0,ISBLANK(H67)),,ROUND(K67+$L$5,2))</f>
        <v>0</v>
      </c>
      <c r="M67" s="253">
        <f>ROUND(I67*L67,2)</f>
        <v>0</v>
      </c>
      <c r="N67" s="243">
        <f t="shared" si="1"/>
        <v>0</v>
      </c>
    </row>
    <row r="68" spans="1:14" ht="15" customHeight="1">
      <c r="A68" s="1197"/>
      <c r="B68" s="1051" t="s">
        <v>378</v>
      </c>
      <c r="C68" s="274" t="s">
        <v>2664</v>
      </c>
      <c r="D68" s="1447">
        <v>25714</v>
      </c>
      <c r="E68" s="1576"/>
      <c r="F68" s="741" t="s">
        <v>377</v>
      </c>
      <c r="G68" s="1090">
        <v>4</v>
      </c>
      <c r="H68" s="1174"/>
      <c r="I68" s="463">
        <f t="shared" ref="I68:I73" si="4">ROUND($H$67*$G$67/G68,2)</f>
        <v>0</v>
      </c>
      <c r="J68" s="401" t="s">
        <v>39</v>
      </c>
      <c r="K68" s="264"/>
      <c r="L68" s="1037">
        <f>IF(OR(ISBLANK(K68),K68=0,H67=0,ISBLANK(H67)),,ROUND(K68+$L$5,2))</f>
        <v>0</v>
      </c>
      <c r="M68" s="538">
        <f t="shared" ref="M68:M73" si="5">ROUND(L68*I68,2)</f>
        <v>0</v>
      </c>
      <c r="N68" s="243">
        <f t="shared" si="1"/>
        <v>0</v>
      </c>
    </row>
    <row r="69" spans="1:14" ht="15" customHeight="1">
      <c r="A69" s="1197"/>
      <c r="B69" s="1051"/>
      <c r="C69" s="1692" t="s">
        <v>2665</v>
      </c>
      <c r="D69" s="1194">
        <v>816</v>
      </c>
      <c r="E69" s="1576"/>
      <c r="F69" s="741" t="s">
        <v>377</v>
      </c>
      <c r="G69" s="1090">
        <v>4</v>
      </c>
      <c r="H69" s="1174"/>
      <c r="I69" s="463">
        <f t="shared" si="4"/>
        <v>0</v>
      </c>
      <c r="J69" s="401" t="s">
        <v>39</v>
      </c>
      <c r="K69" s="264"/>
      <c r="L69" s="1037">
        <f>IF(OR(ISBLANK(K69),K69=0,H67=0,ISBLANK(H67)),,ROUND(K69+$L$5,2))</f>
        <v>0</v>
      </c>
      <c r="M69" s="538">
        <f t="shared" si="5"/>
        <v>0</v>
      </c>
      <c r="N69" s="243">
        <f t="shared" si="1"/>
        <v>0</v>
      </c>
    </row>
    <row r="70" spans="1:14" ht="15" customHeight="1">
      <c r="A70" s="1197"/>
      <c r="B70" s="1051"/>
      <c r="C70" s="274" t="s">
        <v>4496</v>
      </c>
      <c r="D70" s="1194">
        <v>85648</v>
      </c>
      <c r="E70" s="1576"/>
      <c r="F70" s="741" t="s">
        <v>377</v>
      </c>
      <c r="G70" s="1090">
        <v>4</v>
      </c>
      <c r="H70" s="1174"/>
      <c r="I70" s="463">
        <f t="shared" si="4"/>
        <v>0</v>
      </c>
      <c r="J70" s="401" t="s">
        <v>39</v>
      </c>
      <c r="K70" s="264"/>
      <c r="L70" s="1037">
        <f>IF(OR(ISBLANK(K70),K70=0,H67=0,ISBLANK(H67)),,ROUND(K70+$L$5,2))</f>
        <v>0</v>
      </c>
      <c r="M70" s="538">
        <f t="shared" si="5"/>
        <v>0</v>
      </c>
      <c r="N70" s="243">
        <f t="shared" si="1"/>
        <v>0</v>
      </c>
    </row>
    <row r="71" spans="1:14" ht="15" customHeight="1">
      <c r="A71" s="275"/>
      <c r="B71" s="1212"/>
      <c r="C71" s="421" t="s">
        <v>2660</v>
      </c>
      <c r="D71" s="1194">
        <v>34107410</v>
      </c>
      <c r="E71" s="1576"/>
      <c r="F71" s="1556" t="s">
        <v>377</v>
      </c>
      <c r="G71" s="1209">
        <v>4</v>
      </c>
      <c r="H71" s="1174"/>
      <c r="I71" s="463">
        <f t="shared" si="4"/>
        <v>0</v>
      </c>
      <c r="J71" s="401" t="s">
        <v>39</v>
      </c>
      <c r="K71" s="264"/>
      <c r="L71" s="1037">
        <f>IF(OR(ISBLANK(K71),K71=0,H67=0,ISBLANK(H67)),,ROUND(K71+$L$5,2))</f>
        <v>0</v>
      </c>
      <c r="M71" s="538">
        <f t="shared" si="5"/>
        <v>0</v>
      </c>
      <c r="N71" s="243">
        <f t="shared" si="1"/>
        <v>0</v>
      </c>
    </row>
    <row r="72" spans="1:14" ht="15" customHeight="1">
      <c r="A72" s="3304"/>
      <c r="B72" s="3395"/>
      <c r="C72" s="274" t="s">
        <v>3359</v>
      </c>
      <c r="D72" s="256">
        <v>6188</v>
      </c>
      <c r="E72" s="1012"/>
      <c r="F72" s="741" t="s">
        <v>377</v>
      </c>
      <c r="G72" s="1090">
        <v>4</v>
      </c>
      <c r="H72" s="1174"/>
      <c r="I72" s="274">
        <f t="shared" si="4"/>
        <v>0</v>
      </c>
      <c r="J72" s="217" t="s">
        <v>39</v>
      </c>
      <c r="K72" s="264">
        <v>49.04</v>
      </c>
      <c r="L72" s="965">
        <f>IF(OR(ISBLANK(K72),K72=0,H67=0,ISBLANK(H67)),,ROUND(K72+$L$5,2))</f>
        <v>0</v>
      </c>
      <c r="M72" s="335">
        <f t="shared" si="5"/>
        <v>0</v>
      </c>
      <c r="N72" s="266">
        <f t="shared" si="1"/>
        <v>0</v>
      </c>
    </row>
    <row r="73" spans="1:14" ht="15" customHeight="1" thickBot="1">
      <c r="A73" s="1086"/>
      <c r="B73" s="1235"/>
      <c r="C73" s="425" t="s">
        <v>2661</v>
      </c>
      <c r="D73" s="2322">
        <v>210006430200</v>
      </c>
      <c r="E73" s="1578"/>
      <c r="F73" s="727" t="s">
        <v>377</v>
      </c>
      <c r="G73" s="1156">
        <v>4</v>
      </c>
      <c r="H73" s="1192"/>
      <c r="I73" s="341">
        <f t="shared" si="4"/>
        <v>0</v>
      </c>
      <c r="J73" s="466" t="s">
        <v>39</v>
      </c>
      <c r="K73" s="1380"/>
      <c r="L73" s="1055">
        <f>IF(OR(ISBLANK(K73),K73=0,H67=0,ISBLANK(H67)),,ROUND(K73+$L$5,2))</f>
        <v>0</v>
      </c>
      <c r="M73" s="554">
        <f t="shared" si="5"/>
        <v>0</v>
      </c>
      <c r="N73" s="472">
        <f t="shared" si="1"/>
        <v>0</v>
      </c>
    </row>
    <row r="74" spans="1:14" ht="15" customHeight="1" thickBot="1">
      <c r="A74" s="1490">
        <v>36018</v>
      </c>
      <c r="B74" s="481" t="s">
        <v>387</v>
      </c>
      <c r="C74" s="421" t="s">
        <v>2668</v>
      </c>
      <c r="D74" s="256">
        <v>63111</v>
      </c>
      <c r="E74" s="1576"/>
      <c r="F74" s="421" t="s">
        <v>388</v>
      </c>
      <c r="G74" s="1209">
        <v>102</v>
      </c>
      <c r="H74" s="1167">
        <v>80</v>
      </c>
      <c r="I74" s="397">
        <f>ROUND(H74*G74/G74,2)</f>
        <v>80</v>
      </c>
      <c r="J74" s="401" t="s">
        <v>39</v>
      </c>
      <c r="K74" s="241">
        <v>19.93</v>
      </c>
      <c r="L74" s="1037">
        <f>IF(OR(ISBLANK(K74),K74=0,H74=0,ISBLANK(H74)),,ROUND(K74+$L$5,2))</f>
        <v>19.93</v>
      </c>
      <c r="M74" s="538">
        <f>ROUND(I74*L74,2)</f>
        <v>1594.4</v>
      </c>
      <c r="N74" s="243">
        <f>ROUND(L74/G74,2)</f>
        <v>0.2</v>
      </c>
    </row>
    <row r="75" spans="1:14" ht="15" customHeight="1">
      <c r="A75" s="1197"/>
      <c r="B75" s="217" t="s">
        <v>389</v>
      </c>
      <c r="C75" s="274" t="s">
        <v>2669</v>
      </c>
      <c r="D75" s="814">
        <v>62067</v>
      </c>
      <c r="E75" s="1576"/>
      <c r="F75" s="274" t="s">
        <v>390</v>
      </c>
      <c r="G75" s="1090">
        <v>102</v>
      </c>
      <c r="H75" s="1174"/>
      <c r="I75" s="967">
        <f>ROUND($H$74*$G$74/G75,2)</f>
        <v>80</v>
      </c>
      <c r="J75" s="217" t="s">
        <v>39</v>
      </c>
      <c r="K75" s="264"/>
      <c r="L75" s="532">
        <f>IF(OR(ISBLANK(K75),K75=0,H74=0,ISBLANK(H74)),,ROUND(K75+$L$5,2))</f>
        <v>0</v>
      </c>
      <c r="M75" s="538">
        <f>ROUND(L75*I75,2)</f>
        <v>0</v>
      </c>
      <c r="N75" s="243">
        <f>ROUND(L75/G75,2)</f>
        <v>0</v>
      </c>
    </row>
    <row r="76" spans="1:14" ht="15" customHeight="1">
      <c r="A76" s="1335"/>
      <c r="B76" s="216" t="s">
        <v>391</v>
      </c>
      <c r="C76" s="479" t="s">
        <v>2670</v>
      </c>
      <c r="D76" s="885">
        <v>1000036936</v>
      </c>
      <c r="E76" s="1576"/>
      <c r="F76" s="479" t="s">
        <v>392</v>
      </c>
      <c r="G76" s="1091">
        <v>99</v>
      </c>
      <c r="H76" s="1172"/>
      <c r="I76" s="967">
        <f>ROUND($H$74*$G$74/G76,2)</f>
        <v>82.42</v>
      </c>
      <c r="J76" s="217" t="s">
        <v>39</v>
      </c>
      <c r="K76" s="264"/>
      <c r="L76" s="532">
        <f>IF(OR(ISBLANK(K76),K76=0,H74=0,ISBLANK(H74)),,ROUND(K76+$L$5,2))</f>
        <v>0</v>
      </c>
      <c r="M76" s="538">
        <f>ROUND(L76*I76,2)</f>
        <v>0</v>
      </c>
      <c r="N76" s="243">
        <f>ROUND(L76/G76,2)</f>
        <v>0</v>
      </c>
    </row>
    <row r="77" spans="1:14" ht="15" customHeight="1" thickBot="1">
      <c r="A77" s="1335"/>
      <c r="B77" s="216"/>
      <c r="C77" s="479" t="s">
        <v>2671</v>
      </c>
      <c r="D77" s="814">
        <v>100087293</v>
      </c>
      <c r="E77" s="1576"/>
      <c r="F77" s="479" t="s">
        <v>393</v>
      </c>
      <c r="G77" s="1091">
        <v>84</v>
      </c>
      <c r="H77" s="1192"/>
      <c r="I77" s="967">
        <f>ROUND($H$74*$G$74/G77,2)</f>
        <v>97.14</v>
      </c>
      <c r="J77" s="217" t="s">
        <v>39</v>
      </c>
      <c r="K77" s="264"/>
      <c r="L77" s="532">
        <f>IF(OR(ISBLANK(K77),K77=0,H74=0,ISBLANK(H74)),,ROUND(K77+$L$5,2))</f>
        <v>0</v>
      </c>
      <c r="M77" s="335">
        <f>ROUND(L77*I77,2)</f>
        <v>0</v>
      </c>
      <c r="N77" s="895">
        <f>ROUND(L77/G77,2)</f>
        <v>0</v>
      </c>
    </row>
    <row r="78" spans="1:14" s="27" customFormat="1" ht="15" customHeight="1" thickBot="1">
      <c r="A78" s="1335"/>
      <c r="B78" s="944"/>
      <c r="C78" s="446"/>
      <c r="D78" s="901"/>
      <c r="E78" s="389"/>
      <c r="F78" s="446"/>
      <c r="G78" s="1141"/>
      <c r="H78" s="1169"/>
      <c r="I78" s="1995"/>
      <c r="J78" s="914"/>
      <c r="K78" s="488"/>
      <c r="L78" s="247"/>
      <c r="M78" s="1865"/>
      <c r="N78" s="418"/>
    </row>
    <row r="79" spans="1:14" ht="15" customHeight="1" thickBot="1">
      <c r="A79" s="2238">
        <v>36019</v>
      </c>
      <c r="B79" s="2011" t="s">
        <v>3682</v>
      </c>
      <c r="C79" s="527" t="s">
        <v>2672</v>
      </c>
      <c r="D79" s="759">
        <v>1000037408</v>
      </c>
      <c r="E79" s="1576"/>
      <c r="F79" s="527" t="s">
        <v>390</v>
      </c>
      <c r="G79" s="1123">
        <v>102</v>
      </c>
      <c r="H79" s="1171">
        <v>40</v>
      </c>
      <c r="I79" s="397">
        <f>ROUND(H79*G79/G79,2)</f>
        <v>40</v>
      </c>
      <c r="J79" s="1213" t="s">
        <v>39</v>
      </c>
      <c r="K79" s="368">
        <v>23.69</v>
      </c>
      <c r="L79" s="1299">
        <f>IF(OR(ISBLANK(K79),K79=0,H79=0,ISBLANK(H79)),,ROUND(K79+$L$5,2))</f>
        <v>23.69</v>
      </c>
      <c r="M79" s="538">
        <f>ROUND(I79*L79,2)</f>
        <v>947.6</v>
      </c>
      <c r="N79" s="243">
        <f>ROUND(L79/G79,2)</f>
        <v>0.23</v>
      </c>
    </row>
    <row r="80" spans="1:14" ht="15" customHeight="1" thickBot="1">
      <c r="A80" s="1335"/>
      <c r="B80" s="217" t="s">
        <v>394</v>
      </c>
      <c r="C80" s="479"/>
      <c r="D80" s="219"/>
      <c r="E80" s="1891"/>
      <c r="F80" s="479"/>
      <c r="G80" s="1091"/>
      <c r="H80" s="1192"/>
      <c r="I80" s="964"/>
      <c r="J80" s="1033"/>
      <c r="K80" s="410"/>
      <c r="L80" s="965"/>
      <c r="M80" s="335"/>
      <c r="N80" s="266"/>
    </row>
    <row r="81" spans="1:14" ht="15" customHeight="1" thickBot="1">
      <c r="A81" s="1598"/>
      <c r="B81" s="1895" t="s">
        <v>395</v>
      </c>
      <c r="C81" s="536"/>
      <c r="D81" s="1895"/>
      <c r="E81" s="1054"/>
      <c r="F81" s="536"/>
      <c r="G81" s="1094"/>
      <c r="H81" s="1192"/>
      <c r="I81" s="979"/>
      <c r="J81" s="416"/>
      <c r="K81" s="363"/>
      <c r="L81" s="935"/>
      <c r="M81" s="364"/>
      <c r="N81" s="457"/>
    </row>
    <row r="82" spans="1:14" ht="15" customHeight="1" thickBot="1">
      <c r="A82" s="2238">
        <v>36020</v>
      </c>
      <c r="B82" s="480" t="s">
        <v>3683</v>
      </c>
      <c r="C82" s="527" t="s">
        <v>2673</v>
      </c>
      <c r="D82" s="759">
        <v>1000037409</v>
      </c>
      <c r="E82" s="1576"/>
      <c r="F82" s="1849" t="s">
        <v>390</v>
      </c>
      <c r="G82" s="2250">
        <v>102</v>
      </c>
      <c r="H82" s="1171">
        <v>40</v>
      </c>
      <c r="I82" s="397">
        <f>ROUND(H82*G82/G82,2)</f>
        <v>40</v>
      </c>
      <c r="J82" s="1213" t="s">
        <v>39</v>
      </c>
      <c r="K82" s="368">
        <v>23.71</v>
      </c>
      <c r="L82" s="1299">
        <f>IF(OR(ISBLANK(K82),K82=0,H82=0,ISBLANK(H82)),,ROUND(K82+$L$5,2))</f>
        <v>23.71</v>
      </c>
      <c r="M82" s="538">
        <f>ROUND(I82*L82,2)</f>
        <v>948.4</v>
      </c>
      <c r="N82" s="243">
        <f>ROUND(L82/G82,2)</f>
        <v>0.23</v>
      </c>
    </row>
    <row r="83" spans="1:14" ht="15" customHeight="1" thickBot="1">
      <c r="A83" s="1197"/>
      <c r="B83" s="217" t="s">
        <v>2275</v>
      </c>
      <c r="C83" s="1265"/>
      <c r="D83" s="219"/>
      <c r="E83" s="2249"/>
      <c r="F83" s="1265"/>
      <c r="G83" s="1531"/>
      <c r="H83" s="1192"/>
      <c r="I83" s="2087"/>
      <c r="J83" s="1197"/>
      <c r="K83" s="1198"/>
      <c r="L83" s="1336"/>
      <c r="M83" s="864"/>
      <c r="N83" s="1202"/>
    </row>
    <row r="84" spans="1:14" ht="15" customHeight="1" thickBot="1">
      <c r="A84" s="937"/>
      <c r="B84" s="1060" t="s">
        <v>395</v>
      </c>
      <c r="C84" s="954"/>
      <c r="D84" s="1060"/>
      <c r="E84" s="1054"/>
      <c r="F84" s="536"/>
      <c r="G84" s="1094"/>
      <c r="H84" s="4746"/>
      <c r="I84" s="979"/>
      <c r="J84" s="416"/>
      <c r="K84" s="363"/>
      <c r="L84" s="935"/>
      <c r="M84" s="364"/>
      <c r="N84" s="457"/>
    </row>
    <row r="85" spans="1:14" ht="15" customHeight="1" thickBot="1">
      <c r="A85" s="2238">
        <v>36021</v>
      </c>
      <c r="B85" s="2011" t="s">
        <v>3682</v>
      </c>
      <c r="C85" s="527" t="s">
        <v>3959</v>
      </c>
      <c r="D85" s="759">
        <v>56217</v>
      </c>
      <c r="E85" s="1576"/>
      <c r="F85" s="527" t="s">
        <v>390</v>
      </c>
      <c r="G85" s="1123">
        <v>102</v>
      </c>
      <c r="H85" s="1171"/>
      <c r="I85" s="397">
        <f>ROUND(H85*G85/G85,2)</f>
        <v>0</v>
      </c>
      <c r="J85" s="1213" t="s">
        <v>39</v>
      </c>
      <c r="K85" s="368">
        <v>26.02</v>
      </c>
      <c r="L85" s="1299">
        <f>IF(OR(ISBLANK(K85),K85=0,H85=0,ISBLANK(H85)),,ROUND(K85+$L$5,2))</f>
        <v>0</v>
      </c>
      <c r="M85" s="538">
        <f>ROUND(I85*L85,2)</f>
        <v>0</v>
      </c>
      <c r="N85" s="243">
        <f>ROUND(L85/G85,2)</f>
        <v>0</v>
      </c>
    </row>
    <row r="86" spans="1:14" ht="15" customHeight="1" thickBot="1">
      <c r="A86" s="1335"/>
      <c r="B86" s="217" t="s">
        <v>394</v>
      </c>
      <c r="C86" s="479"/>
      <c r="D86" s="219"/>
      <c r="E86" s="1891"/>
      <c r="F86" s="479"/>
      <c r="G86" s="1091"/>
      <c r="H86" s="1192"/>
      <c r="I86" s="964"/>
      <c r="J86" s="1033"/>
      <c r="K86" s="410"/>
      <c r="L86" s="965"/>
      <c r="M86" s="335"/>
      <c r="N86" s="266"/>
    </row>
    <row r="87" spans="1:14" ht="15" customHeight="1" thickBot="1">
      <c r="A87" s="1598"/>
      <c r="B87" s="1895" t="s">
        <v>395</v>
      </c>
      <c r="C87" s="536"/>
      <c r="D87" s="1895"/>
      <c r="E87" s="1054"/>
      <c r="F87" s="536"/>
      <c r="G87" s="1094"/>
      <c r="H87" s="1192"/>
      <c r="I87" s="979"/>
      <c r="J87" s="416"/>
      <c r="K87" s="363"/>
      <c r="L87" s="935"/>
      <c r="M87" s="364"/>
      <c r="N87" s="457"/>
    </row>
    <row r="88" spans="1:14" ht="15" customHeight="1" thickBot="1">
      <c r="A88" s="2238">
        <v>36022</v>
      </c>
      <c r="B88" s="480" t="s">
        <v>3683</v>
      </c>
      <c r="C88" s="527" t="s">
        <v>3959</v>
      </c>
      <c r="D88" s="759">
        <v>56367</v>
      </c>
      <c r="E88" s="1576"/>
      <c r="F88" s="1849" t="s">
        <v>390</v>
      </c>
      <c r="G88" s="2250">
        <v>102</v>
      </c>
      <c r="H88" s="1171"/>
      <c r="I88" s="397">
        <f>ROUND(H88*G88/G88,2)</f>
        <v>0</v>
      </c>
      <c r="J88" s="1213" t="s">
        <v>39</v>
      </c>
      <c r="K88" s="368">
        <v>26.02</v>
      </c>
      <c r="L88" s="1299">
        <f>IF(OR(ISBLANK(K88),K88=0,H88=0,ISBLANK(H88)),,ROUND(K88+$L$5,2))</f>
        <v>0</v>
      </c>
      <c r="M88" s="538">
        <f>ROUND(I88*L88,2)</f>
        <v>0</v>
      </c>
      <c r="N88" s="243">
        <f>ROUND(L88/G88,2)</f>
        <v>0</v>
      </c>
    </row>
    <row r="89" spans="1:14" ht="15" customHeight="1" thickBot="1">
      <c r="A89" s="1197"/>
      <c r="B89" s="217" t="s">
        <v>2275</v>
      </c>
      <c r="C89" s="1265"/>
      <c r="D89" s="219"/>
      <c r="E89" s="2249"/>
      <c r="F89" s="1265"/>
      <c r="G89" s="1531"/>
      <c r="H89" s="1192"/>
      <c r="I89" s="2087"/>
      <c r="J89" s="1197"/>
      <c r="K89" s="1198"/>
      <c r="L89" s="1336"/>
      <c r="M89" s="864"/>
      <c r="N89" s="1202"/>
    </row>
    <row r="90" spans="1:14" ht="15" customHeight="1" thickBot="1">
      <c r="A90" s="937"/>
      <c r="B90" s="1060" t="s">
        <v>395</v>
      </c>
      <c r="C90" s="954"/>
      <c r="D90" s="1060"/>
      <c r="E90" s="1054"/>
      <c r="F90" s="536"/>
      <c r="G90" s="1094"/>
      <c r="H90" s="4746"/>
      <c r="I90" s="979"/>
      <c r="J90" s="416"/>
      <c r="K90" s="363"/>
      <c r="L90" s="935"/>
      <c r="M90" s="364"/>
      <c r="N90" s="457"/>
    </row>
    <row r="91" spans="1:14" ht="15" customHeight="1" thickBot="1">
      <c r="A91" s="2238">
        <v>36023</v>
      </c>
      <c r="B91" s="480" t="s">
        <v>3960</v>
      </c>
      <c r="C91" s="527" t="s">
        <v>3959</v>
      </c>
      <c r="D91" s="759">
        <v>49835</v>
      </c>
      <c r="E91" s="1576"/>
      <c r="F91" s="1849" t="s">
        <v>3961</v>
      </c>
      <c r="G91" s="2250">
        <v>24</v>
      </c>
      <c r="H91" s="1171"/>
      <c r="I91" s="397">
        <f>ROUND(H91*G91/G91,2)</f>
        <v>0</v>
      </c>
      <c r="J91" s="1213" t="s">
        <v>39</v>
      </c>
      <c r="K91" s="368">
        <v>37.630000000000003</v>
      </c>
      <c r="L91" s="1299">
        <f>IF(OR(ISBLANK(K91),K91=0,H91=0,ISBLANK(H91)),,ROUND(K91+$L$5,2))</f>
        <v>0</v>
      </c>
      <c r="M91" s="538">
        <f>ROUND(I91*L91,2)</f>
        <v>0</v>
      </c>
      <c r="N91" s="243">
        <f>ROUND(L91/G91,2)</f>
        <v>0</v>
      </c>
    </row>
    <row r="92" spans="1:14" ht="15" customHeight="1" thickBot="1">
      <c r="A92" s="2017"/>
      <c r="B92" s="5415" t="s">
        <v>3963</v>
      </c>
      <c r="C92" s="1092"/>
      <c r="D92" s="215"/>
      <c r="E92" s="4765"/>
      <c r="F92" s="1849"/>
      <c r="G92" s="2250"/>
      <c r="H92" s="1192"/>
      <c r="I92" s="1301"/>
      <c r="J92" s="1449"/>
      <c r="K92" s="1450"/>
      <c r="L92" s="1590"/>
      <c r="M92" s="782"/>
      <c r="N92" s="895"/>
    </row>
    <row r="93" spans="1:14" ht="15" customHeight="1">
      <c r="A93" s="2017"/>
      <c r="B93" s="1608" t="s">
        <v>3964</v>
      </c>
      <c r="C93" s="1092"/>
      <c r="D93" s="215"/>
      <c r="E93" s="4765"/>
      <c r="F93" s="1849"/>
      <c r="G93" s="2250"/>
      <c r="H93" s="1340"/>
      <c r="I93" s="1301"/>
      <c r="J93" s="1449"/>
      <c r="K93" s="1450"/>
      <c r="L93" s="1590"/>
      <c r="M93" s="782"/>
      <c r="N93" s="895"/>
    </row>
    <row r="94" spans="1:14" ht="15" customHeight="1" thickBot="1">
      <c r="A94" s="1598"/>
      <c r="B94" s="1895" t="s">
        <v>3962</v>
      </c>
      <c r="C94" s="341"/>
      <c r="D94" s="977"/>
      <c r="E94" s="426"/>
      <c r="F94" s="425"/>
      <c r="G94" s="1156"/>
      <c r="H94" s="1192"/>
      <c r="I94" s="1485"/>
      <c r="J94" s="1086"/>
      <c r="K94" s="552"/>
      <c r="L94" s="1055"/>
      <c r="M94" s="554"/>
      <c r="N94" s="472"/>
    </row>
    <row r="95" spans="1:14" ht="15" customHeight="1" thickBot="1">
      <c r="A95" s="2213">
        <v>36024</v>
      </c>
      <c r="B95" s="478" t="s">
        <v>401</v>
      </c>
      <c r="C95" s="1488" t="s">
        <v>2674</v>
      </c>
      <c r="D95" s="759">
        <v>75001</v>
      </c>
      <c r="E95" s="1576"/>
      <c r="F95" s="420" t="s">
        <v>4391</v>
      </c>
      <c r="G95" s="1365">
        <v>512</v>
      </c>
      <c r="H95" s="1171">
        <v>10</v>
      </c>
      <c r="I95" s="262">
        <f>ROUND(H95*G95/G95,2)</f>
        <v>10</v>
      </c>
      <c r="J95" s="1213" t="s">
        <v>39</v>
      </c>
      <c r="K95" s="368"/>
      <c r="L95" s="1299">
        <f>IF(OR(ISBLANK(K95),K95=0,H95=0,ISBLANK(H95)),,ROUND(K95+$L$5,2))</f>
        <v>0</v>
      </c>
      <c r="M95" s="515">
        <f>ROUND(I95*L95,2)</f>
        <v>0</v>
      </c>
      <c r="N95" s="370">
        <f t="shared" ref="N95:N102" si="6">ROUND(L95/G95,2)</f>
        <v>0</v>
      </c>
    </row>
    <row r="96" spans="1:14" ht="15" customHeight="1">
      <c r="A96" s="1449"/>
      <c r="B96" s="959"/>
      <c r="C96" s="547" t="s">
        <v>2675</v>
      </c>
      <c r="D96" s="219" t="s">
        <v>2676</v>
      </c>
      <c r="E96" s="1576"/>
      <c r="F96" s="482" t="s">
        <v>1172</v>
      </c>
      <c r="G96" s="1089">
        <v>552</v>
      </c>
      <c r="H96" s="1174"/>
      <c r="I96" s="397">
        <f>ROUND($H$95*$G$95/G96,2)</f>
        <v>9.2799999999999994</v>
      </c>
      <c r="J96" s="217" t="s">
        <v>39</v>
      </c>
      <c r="K96" s="241"/>
      <c r="L96" s="1037">
        <f>IF(OR(ISBLANK(K96),K96=0,H95=0,ISBLANK(H95)),,ROUND(K96+$L$5,2))</f>
        <v>0</v>
      </c>
      <c r="M96" s="538">
        <f>ROUND(L96*I96,2)</f>
        <v>0</v>
      </c>
      <c r="N96" s="243">
        <f t="shared" si="6"/>
        <v>0</v>
      </c>
    </row>
    <row r="97" spans="1:14" ht="15" customHeight="1">
      <c r="A97" s="1335"/>
      <c r="B97" s="216"/>
      <c r="C97" s="479" t="s">
        <v>2677</v>
      </c>
      <c r="D97" s="219">
        <v>57232</v>
      </c>
      <c r="E97" s="1576"/>
      <c r="F97" s="479" t="s">
        <v>403</v>
      </c>
      <c r="G97" s="1091">
        <v>112</v>
      </c>
      <c r="H97" s="1174"/>
      <c r="I97" s="1056">
        <f>ROUND($H$95*$G$95/G97,2)</f>
        <v>45.71</v>
      </c>
      <c r="J97" s="959" t="s">
        <v>39</v>
      </c>
      <c r="K97" s="1557"/>
      <c r="L97" s="1043">
        <f>IF(OR(ISBLANK(K97),K97=0,H95=0,ISBLANK(H95)),,ROUND(K97+$L$5,2))</f>
        <v>0</v>
      </c>
      <c r="M97" s="449">
        <f>ROUND(L97*I97,2)</f>
        <v>0</v>
      </c>
      <c r="N97" s="1044">
        <f t="shared" si="6"/>
        <v>0</v>
      </c>
    </row>
    <row r="98" spans="1:14" ht="15" customHeight="1">
      <c r="A98" s="1335"/>
      <c r="B98" s="216"/>
      <c r="C98" s="274" t="s">
        <v>4036</v>
      </c>
      <c r="D98" s="219">
        <v>38273</v>
      </c>
      <c r="E98" s="1576"/>
      <c r="F98" s="274" t="s">
        <v>404</v>
      </c>
      <c r="G98" s="1090">
        <v>107</v>
      </c>
      <c r="H98" s="1174"/>
      <c r="I98" s="1056">
        <f>ROUND($H$95*$G$95/G98,2)</f>
        <v>47.85</v>
      </c>
      <c r="J98" s="959" t="s">
        <v>39</v>
      </c>
      <c r="K98" s="1557"/>
      <c r="L98" s="1043">
        <f>IF(OR(ISBLANK(K98),K98=0,H95=0,ISBLANK(H95)),,ROUND(K98+$L$5,2))</f>
        <v>0</v>
      </c>
      <c r="M98" s="449">
        <f>ROUND(L98*I98,2)</f>
        <v>0</v>
      </c>
      <c r="N98" s="1044">
        <f t="shared" si="6"/>
        <v>0</v>
      </c>
    </row>
    <row r="99" spans="1:14" ht="15" customHeight="1" thickBot="1">
      <c r="A99" s="416"/>
      <c r="B99" s="901"/>
      <c r="C99" s="536" t="s">
        <v>4039</v>
      </c>
      <c r="D99" s="1895">
        <v>17649</v>
      </c>
      <c r="E99" s="1520"/>
      <c r="F99" s="536" t="s">
        <v>405</v>
      </c>
      <c r="G99" s="536">
        <v>544</v>
      </c>
      <c r="H99" s="1192"/>
      <c r="I99" s="941">
        <f>ROUND($H$95*$G$95/G99,2)</f>
        <v>9.41</v>
      </c>
      <c r="J99" s="901" t="s">
        <v>39</v>
      </c>
      <c r="K99" s="962">
        <v>30.91</v>
      </c>
      <c r="L99" s="935">
        <f>IF(OR(ISBLANK(K99),K99=0,H95=0,ISBLANK(H95)),,ROUND(K99+$L$5,2))</f>
        <v>30.91</v>
      </c>
      <c r="M99" s="364">
        <f>ROUND(L99*I99,2)</f>
        <v>290.86</v>
      </c>
      <c r="N99" s="457">
        <f t="shared" si="6"/>
        <v>0.06</v>
      </c>
    </row>
    <row r="100" spans="1:14" ht="15" customHeight="1" thickBot="1">
      <c r="A100" s="2213">
        <v>36025</v>
      </c>
      <c r="B100" s="478" t="s">
        <v>406</v>
      </c>
      <c r="C100" s="420" t="s">
        <v>4037</v>
      </c>
      <c r="D100" s="759">
        <v>38282</v>
      </c>
      <c r="E100" s="1576"/>
      <c r="F100" s="420" t="s">
        <v>407</v>
      </c>
      <c r="G100" s="1365">
        <v>181</v>
      </c>
      <c r="H100" s="1171">
        <v>20</v>
      </c>
      <c r="I100" s="262">
        <f>ROUND(H100*G100/G100,2)</f>
        <v>20</v>
      </c>
      <c r="J100" s="1213" t="s">
        <v>39</v>
      </c>
      <c r="K100" s="368"/>
      <c r="L100" s="1299">
        <f>IF(OR(ISBLANK(K100),K100=0,H100=0,ISBLANK(H100)),,ROUND(K100+$L$5,2))</f>
        <v>0</v>
      </c>
      <c r="M100" s="515">
        <f>ROUND(I100*L100,2)</f>
        <v>0</v>
      </c>
      <c r="N100" s="370">
        <f t="shared" si="6"/>
        <v>0</v>
      </c>
    </row>
    <row r="101" spans="1:14" ht="15" customHeight="1">
      <c r="A101" s="2159"/>
      <c r="B101" s="222"/>
      <c r="C101" s="202" t="s">
        <v>2678</v>
      </c>
      <c r="D101" s="219">
        <v>75004</v>
      </c>
      <c r="E101" s="1576"/>
      <c r="F101" s="274" t="s">
        <v>402</v>
      </c>
      <c r="G101" s="1090">
        <v>512</v>
      </c>
      <c r="H101" s="1577"/>
      <c r="I101" s="274">
        <f>ROUND($H$100*$G$100/G101,2)</f>
        <v>7.07</v>
      </c>
      <c r="J101" s="217" t="s">
        <v>39</v>
      </c>
      <c r="K101" s="264"/>
      <c r="L101" s="532">
        <f>IF(OR(ISBLANK(K101),K101=0,H100=0,ISBLANK(H100)),,ROUND(K101+$L$5,2))</f>
        <v>0</v>
      </c>
      <c r="M101" s="335">
        <f>ROUND(L101*I101,2)</f>
        <v>0</v>
      </c>
      <c r="N101" s="266">
        <f t="shared" si="6"/>
        <v>0</v>
      </c>
    </row>
    <row r="102" spans="1:14" ht="15" customHeight="1" thickBot="1">
      <c r="A102" s="936"/>
      <c r="B102" s="218"/>
      <c r="C102" s="536" t="s">
        <v>4039</v>
      </c>
      <c r="D102" s="1895">
        <v>17839</v>
      </c>
      <c r="E102" s="1520"/>
      <c r="F102" s="536" t="s">
        <v>408</v>
      </c>
      <c r="G102" s="536">
        <v>544</v>
      </c>
      <c r="H102" s="1015"/>
      <c r="I102" s="901">
        <f>ROUND($H$100*$G$100/G102,2)</f>
        <v>6.65</v>
      </c>
      <c r="J102" s="901" t="s">
        <v>39</v>
      </c>
      <c r="K102" s="962">
        <v>36.090000000000003</v>
      </c>
      <c r="L102" s="1122">
        <f>IF(OR(ISBLANK(K102),K102=0,H100=0,ISBLANK(H100)),,ROUND(K102+$L$5,2))</f>
        <v>36.090000000000003</v>
      </c>
      <c r="M102" s="364">
        <f>ROUND(L102*I102,2)</f>
        <v>240</v>
      </c>
      <c r="N102" s="457">
        <f t="shared" si="6"/>
        <v>7.0000000000000007E-2</v>
      </c>
    </row>
    <row r="103" spans="1:14" ht="15" customHeight="1" thickBot="1">
      <c r="A103" s="1490">
        <v>36026</v>
      </c>
      <c r="B103" s="481" t="s">
        <v>411</v>
      </c>
      <c r="C103" s="421" t="s">
        <v>2665</v>
      </c>
      <c r="D103" s="759" t="s">
        <v>2679</v>
      </c>
      <c r="E103" s="1576"/>
      <c r="F103" s="421" t="s">
        <v>377</v>
      </c>
      <c r="G103" s="1209">
        <v>4</v>
      </c>
      <c r="H103" s="1171">
        <v>10</v>
      </c>
      <c r="I103" s="397">
        <f>ROUND(H103*G103/G103,2)</f>
        <v>10</v>
      </c>
      <c r="J103" s="401" t="s">
        <v>39</v>
      </c>
      <c r="K103" s="241"/>
      <c r="L103" s="1037">
        <f>IF(OR(ISBLANK(K103),K103=0,H103=0,ISBLANK(H103)),,ROUND(K103+$L$5,2))</f>
        <v>0</v>
      </c>
      <c r="M103" s="538">
        <f>ROUND(I103*L103,2)</f>
        <v>0</v>
      </c>
      <c r="N103" s="243">
        <f t="shared" ref="N103:N112" si="7">ROUND(L103/G103,2)</f>
        <v>0</v>
      </c>
    </row>
    <row r="104" spans="1:14" ht="15" customHeight="1">
      <c r="A104" s="1335"/>
      <c r="B104" s="216" t="s">
        <v>412</v>
      </c>
      <c r="C104" s="479" t="s">
        <v>2664</v>
      </c>
      <c r="D104" s="219">
        <v>26730</v>
      </c>
      <c r="E104" s="1576"/>
      <c r="F104" s="479" t="s">
        <v>377</v>
      </c>
      <c r="G104" s="1091">
        <v>4</v>
      </c>
      <c r="H104" s="1174"/>
      <c r="I104" s="463">
        <f>ROUND($H$103*$G$103/G104,2)</f>
        <v>10</v>
      </c>
      <c r="J104" s="217" t="s">
        <v>39</v>
      </c>
      <c r="K104" s="264"/>
      <c r="L104" s="965">
        <f>IF(OR(ISBLANK(K104),K104=0,H103=0,ISBLANK(H103)),,ROUND(K104+$L$5,2))</f>
        <v>0</v>
      </c>
      <c r="M104" s="335">
        <f>ROUND(L104*I104,2)</f>
        <v>0</v>
      </c>
      <c r="N104" s="266">
        <f t="shared" si="7"/>
        <v>0</v>
      </c>
    </row>
    <row r="105" spans="1:14" ht="15" customHeight="1">
      <c r="A105" s="1335"/>
      <c r="B105" s="216"/>
      <c r="C105" s="479" t="s">
        <v>4160</v>
      </c>
      <c r="D105" s="219">
        <v>6073</v>
      </c>
      <c r="E105" s="1576"/>
      <c r="F105" s="479" t="s">
        <v>377</v>
      </c>
      <c r="G105" s="1091">
        <v>4</v>
      </c>
      <c r="H105" s="1174"/>
      <c r="I105" s="1092">
        <f>ROUND($H$103*$G$103/G105,2)</f>
        <v>10</v>
      </c>
      <c r="J105" s="959" t="s">
        <v>39</v>
      </c>
      <c r="K105" s="922">
        <v>40.369999999999997</v>
      </c>
      <c r="L105" s="960">
        <f>IF(OR(ISBLANK(K105),K105=0,H103=0,ISBLANK(H103)),,ROUND(K105+$L$5,2))</f>
        <v>40.369999999999997</v>
      </c>
      <c r="M105" s="511">
        <f>ROUND(L105*I105,2)</f>
        <v>403.7</v>
      </c>
      <c r="N105" s="895">
        <f t="shared" si="7"/>
        <v>10.09</v>
      </c>
    </row>
    <row r="106" spans="1:14" ht="15" customHeight="1">
      <c r="A106" s="1335"/>
      <c r="B106" s="216"/>
      <c r="C106" s="1265" t="s">
        <v>2660</v>
      </c>
      <c r="D106" s="219">
        <v>89007410</v>
      </c>
      <c r="E106" s="1581"/>
      <c r="F106" s="1265" t="s">
        <v>377</v>
      </c>
      <c r="G106" s="1531">
        <v>4</v>
      </c>
      <c r="H106" s="1174"/>
      <c r="I106" s="1265">
        <f>ROUND($H$103*$G$103/G106,2)</f>
        <v>10</v>
      </c>
      <c r="J106" s="219" t="s">
        <v>39</v>
      </c>
      <c r="K106" s="1525"/>
      <c r="L106" s="1336">
        <f>IF(OR(ISBLANK(K106),K106=0,H103=0,ISBLANK(H103)),,ROUND(K106+$L$5,2))</f>
        <v>0</v>
      </c>
      <c r="M106" s="864">
        <f>ROUND(L106*I106,2)</f>
        <v>0</v>
      </c>
      <c r="N106" s="2094">
        <f t="shared" si="7"/>
        <v>0</v>
      </c>
    </row>
    <row r="107" spans="1:14" ht="15" customHeight="1" thickBot="1">
      <c r="A107" s="1086"/>
      <c r="B107" s="901"/>
      <c r="C107" s="425" t="s">
        <v>2661</v>
      </c>
      <c r="D107" s="1485">
        <v>210006430100</v>
      </c>
      <c r="E107" s="1578"/>
      <c r="F107" s="425" t="s">
        <v>377</v>
      </c>
      <c r="G107" s="1156">
        <v>4</v>
      </c>
      <c r="H107" s="1174"/>
      <c r="I107" s="341">
        <f>ROUND($H$103*$G$103/G107,2)</f>
        <v>10</v>
      </c>
      <c r="J107" s="466" t="s">
        <v>39</v>
      </c>
      <c r="K107" s="1380">
        <v>60.6</v>
      </c>
      <c r="L107" s="1055">
        <f>IF(OR(ISBLANK(K107),K107=0,H103=0,ISBLANK(H103)),,ROUND(K107+$L$5,2))</f>
        <v>60.6</v>
      </c>
      <c r="M107" s="554">
        <f>ROUND(L107*I107,2)</f>
        <v>606</v>
      </c>
      <c r="N107" s="472">
        <f t="shared" si="7"/>
        <v>15.15</v>
      </c>
    </row>
    <row r="108" spans="1:14" ht="15" customHeight="1" thickBot="1">
      <c r="A108" s="2213">
        <v>36027</v>
      </c>
      <c r="B108" s="478" t="s">
        <v>413</v>
      </c>
      <c r="C108" s="420" t="s">
        <v>2665</v>
      </c>
      <c r="D108" s="759" t="s">
        <v>2680</v>
      </c>
      <c r="E108" s="1576"/>
      <c r="F108" s="420" t="s">
        <v>377</v>
      </c>
      <c r="G108" s="1365">
        <v>4</v>
      </c>
      <c r="H108" s="1171">
        <v>5</v>
      </c>
      <c r="I108" s="262">
        <f>ROUND(H108*G108/G108,2)</f>
        <v>5</v>
      </c>
      <c r="J108" s="1213" t="s">
        <v>39</v>
      </c>
      <c r="K108" s="368"/>
      <c r="L108" s="1299">
        <f>IF(OR(ISBLANK(K108),K108=0,H108=0,ISBLANK(H108)),,ROUND(K108+$L$5,2))</f>
        <v>0</v>
      </c>
      <c r="M108" s="515">
        <f>ROUND(I108*L108,2)</f>
        <v>0</v>
      </c>
      <c r="N108" s="370">
        <f t="shared" si="7"/>
        <v>0</v>
      </c>
    </row>
    <row r="109" spans="1:14" ht="15" customHeight="1">
      <c r="A109" s="1197"/>
      <c r="B109" s="217" t="s">
        <v>414</v>
      </c>
      <c r="C109" s="274" t="s">
        <v>2664</v>
      </c>
      <c r="D109" s="219">
        <v>26530</v>
      </c>
      <c r="E109" s="1576"/>
      <c r="F109" s="274" t="s">
        <v>377</v>
      </c>
      <c r="G109" s="1090">
        <v>4</v>
      </c>
      <c r="H109" s="1174"/>
      <c r="I109" s="463">
        <f>ROUND($H$108*$G$108/G109,2)</f>
        <v>5</v>
      </c>
      <c r="J109" s="401" t="s">
        <v>39</v>
      </c>
      <c r="K109" s="264"/>
      <c r="L109" s="1037">
        <f>IF(OR(ISBLANK(K109),K109=0,H108=0,ISBLANK(H108)),,ROUND(K109+$L$5,2))</f>
        <v>0</v>
      </c>
      <c r="M109" s="538">
        <f>ROUND(L109*I109,2)</f>
        <v>0</v>
      </c>
      <c r="N109" s="243">
        <f t="shared" si="7"/>
        <v>0</v>
      </c>
    </row>
    <row r="110" spans="1:14" ht="15" customHeight="1">
      <c r="A110" s="1335"/>
      <c r="B110" s="216"/>
      <c r="C110" s="479" t="s">
        <v>2681</v>
      </c>
      <c r="D110" s="219">
        <v>91107410</v>
      </c>
      <c r="E110" s="1576"/>
      <c r="F110" s="479" t="s">
        <v>377</v>
      </c>
      <c r="G110" s="1091">
        <v>4</v>
      </c>
      <c r="H110" s="1174"/>
      <c r="I110" s="463">
        <f>ROUND($H$108*$G$108/G110,2)</f>
        <v>5</v>
      </c>
      <c r="J110" s="401" t="s">
        <v>39</v>
      </c>
      <c r="K110" s="264"/>
      <c r="L110" s="1037">
        <f>IF(OR(ISBLANK(K110),K110=0,H108=0,ISBLANK(H108)),,ROUND(K110+$L$5,2))</f>
        <v>0</v>
      </c>
      <c r="M110" s="538">
        <f>ROUND(L110*I110,2)</f>
        <v>0</v>
      </c>
      <c r="N110" s="243">
        <f t="shared" si="7"/>
        <v>0</v>
      </c>
    </row>
    <row r="111" spans="1:14" ht="15" customHeight="1">
      <c r="A111" s="1335"/>
      <c r="B111" s="216"/>
      <c r="C111" s="479" t="s">
        <v>3359</v>
      </c>
      <c r="D111" s="219">
        <v>6003</v>
      </c>
      <c r="E111" s="1576"/>
      <c r="F111" s="479" t="s">
        <v>377</v>
      </c>
      <c r="G111" s="1091">
        <v>4</v>
      </c>
      <c r="H111" s="1174"/>
      <c r="I111" s="463">
        <f>ROUND($H$108*$G$108/G111,2)</f>
        <v>5</v>
      </c>
      <c r="J111" s="401" t="s">
        <v>39</v>
      </c>
      <c r="K111" s="264"/>
      <c r="L111" s="1037">
        <f>IF(OR(ISBLANK(K111),K111=0,H108=0,ISBLANK(H108)),,ROUND(K111+$L$5,2))</f>
        <v>0</v>
      </c>
      <c r="M111" s="538">
        <f>ROUND(L111*I111,2)</f>
        <v>0</v>
      </c>
      <c r="N111" s="243">
        <f t="shared" si="7"/>
        <v>0</v>
      </c>
    </row>
    <row r="112" spans="1:14" ht="15" customHeight="1" thickBot="1">
      <c r="A112" s="416"/>
      <c r="B112" s="901"/>
      <c r="C112" s="5411" t="s">
        <v>2661</v>
      </c>
      <c r="D112" s="1485">
        <v>21000642196</v>
      </c>
      <c r="E112" s="1578" t="s">
        <v>65</v>
      </c>
      <c r="F112" s="536" t="s">
        <v>377</v>
      </c>
      <c r="G112" s="1094">
        <v>4</v>
      </c>
      <c r="H112" s="1192"/>
      <c r="I112" s="954">
        <f>ROUND($H$108*$G$108/G112,2)</f>
        <v>5</v>
      </c>
      <c r="J112" s="466" t="s">
        <v>39</v>
      </c>
      <c r="K112" s="962">
        <v>51.34</v>
      </c>
      <c r="L112" s="1055">
        <f>IF(OR(ISBLANK(K112),K112=0,H108=0,ISBLANK(H108)),,ROUND(K112+$L$5,2))</f>
        <v>51.34</v>
      </c>
      <c r="M112" s="554">
        <f>ROUND(L112*I112,2)</f>
        <v>256.7</v>
      </c>
      <c r="N112" s="472">
        <f t="shared" si="7"/>
        <v>12.84</v>
      </c>
    </row>
    <row r="113" spans="1:38" ht="15" customHeight="1" thickBot="1">
      <c r="A113" s="3025">
        <v>36028</v>
      </c>
      <c r="B113" s="4095" t="s">
        <v>748</v>
      </c>
      <c r="C113" s="3938" t="s">
        <v>1524</v>
      </c>
      <c r="D113" s="4166"/>
      <c r="E113" s="4091"/>
      <c r="F113" s="3938" t="s">
        <v>749</v>
      </c>
      <c r="G113" s="4481">
        <v>84</v>
      </c>
      <c r="H113" s="1167">
        <v>90</v>
      </c>
      <c r="I113" s="2437">
        <f>ROUND(H113*G113/G113,2)</f>
        <v>90</v>
      </c>
      <c r="J113" s="3770" t="s">
        <v>39</v>
      </c>
      <c r="K113" s="4071"/>
      <c r="L113" s="2803">
        <f>IF(OR(ISBLANK(K113),K113=0,H113=0,ISBLANK(H113)),,ROUND(K113+'Smart Snacks 30001-32000'!$L$5,2))</f>
        <v>0</v>
      </c>
      <c r="M113" s="4009">
        <f>ROUND(I113*L113,2)</f>
        <v>0</v>
      </c>
      <c r="N113" s="3778">
        <f>ROUND(L113/G113,4)</f>
        <v>0</v>
      </c>
      <c r="O113" s="22"/>
      <c r="P113" s="27"/>
    </row>
    <row r="114" spans="1:38" ht="15" customHeight="1">
      <c r="A114" s="2158"/>
      <c r="B114" s="217" t="s">
        <v>750</v>
      </c>
      <c r="C114" s="421" t="s">
        <v>2928</v>
      </c>
      <c r="D114" s="2924">
        <v>69074</v>
      </c>
      <c r="E114" s="1765"/>
      <c r="F114" s="421"/>
      <c r="G114" s="1209"/>
      <c r="H114" s="940"/>
      <c r="I114" s="421"/>
      <c r="J114" s="401"/>
      <c r="K114" s="1399"/>
      <c r="L114" s="1400"/>
      <c r="M114" s="1401"/>
      <c r="N114" s="3915"/>
      <c r="O114" s="22"/>
      <c r="P114" s="27"/>
      <c r="Q114" s="27"/>
      <c r="R114" s="27"/>
      <c r="S114" s="27"/>
      <c r="T114" s="27"/>
      <c r="U114" s="27"/>
    </row>
    <row r="115" spans="1:38" ht="15" customHeight="1">
      <c r="A115" s="3501"/>
      <c r="B115" s="217" t="s">
        <v>751</v>
      </c>
      <c r="C115" s="421"/>
      <c r="D115" s="2924"/>
      <c r="E115" s="422"/>
      <c r="F115" s="421"/>
      <c r="G115" s="1209"/>
      <c r="H115" s="940"/>
      <c r="I115" s="421"/>
      <c r="J115" s="401"/>
      <c r="K115" s="1399"/>
      <c r="L115" s="1400"/>
      <c r="M115" s="1401"/>
      <c r="N115" s="3915"/>
      <c r="O115" s="22"/>
      <c r="P115" s="27"/>
    </row>
    <row r="116" spans="1:38" ht="15" customHeight="1" thickBot="1">
      <c r="A116" s="2176"/>
      <c r="B116" s="218" t="s">
        <v>752</v>
      </c>
      <c r="C116" s="425"/>
      <c r="D116" s="17"/>
      <c r="E116" s="426"/>
      <c r="F116" s="425"/>
      <c r="G116" s="1156"/>
      <c r="H116" s="728"/>
      <c r="I116" s="425"/>
      <c r="J116" s="466"/>
      <c r="K116" s="1508"/>
      <c r="L116" s="1555"/>
      <c r="M116" s="1510"/>
      <c r="N116" s="3916"/>
      <c r="O116" s="5590"/>
      <c r="P116" s="26"/>
      <c r="Q116" s="15"/>
      <c r="R116" s="15"/>
      <c r="S116" s="15"/>
      <c r="T116" s="15"/>
      <c r="U116" s="15"/>
      <c r="V116" s="15"/>
      <c r="W116" s="15"/>
      <c r="X116" s="15"/>
      <c r="Y116" s="15"/>
    </row>
    <row r="117" spans="1:38" ht="15" customHeight="1" thickBot="1">
      <c r="A117" s="2213">
        <v>36029</v>
      </c>
      <c r="B117" s="478" t="s">
        <v>444</v>
      </c>
      <c r="C117" s="420" t="s">
        <v>4419</v>
      </c>
      <c r="D117" s="759">
        <v>423510</v>
      </c>
      <c r="E117" s="1576"/>
      <c r="F117" s="420" t="s">
        <v>4383</v>
      </c>
      <c r="G117" s="1209">
        <v>30</v>
      </c>
      <c r="H117" s="1167">
        <v>100</v>
      </c>
      <c r="I117" s="397">
        <f>ROUND(H117*G117/G117,2)</f>
        <v>100</v>
      </c>
      <c r="J117" s="401" t="s">
        <v>39</v>
      </c>
      <c r="K117" s="241">
        <v>30.72</v>
      </c>
      <c r="L117" s="1037">
        <f>IF(OR(ISBLANK(K117),K117=0,H117=0,ISBLANK(H117)),,ROUND(K117+$L$5,2))</f>
        <v>30.72</v>
      </c>
      <c r="M117" s="538">
        <f>ROUND(I117*L117,2)</f>
        <v>3072</v>
      </c>
      <c r="N117" s="243">
        <f>ROUND(L117/G117,2)</f>
        <v>1.02</v>
      </c>
      <c r="Y117" s="15"/>
    </row>
    <row r="118" spans="1:38" ht="15" customHeight="1">
      <c r="A118" s="1449"/>
      <c r="B118" s="959" t="s">
        <v>445</v>
      </c>
      <c r="C118" s="482"/>
      <c r="D118" s="219"/>
      <c r="E118" s="1873"/>
      <c r="F118" s="482"/>
      <c r="G118" s="1089"/>
      <c r="H118" s="2009"/>
      <c r="I118" s="1092"/>
      <c r="J118" s="959"/>
      <c r="K118" s="1309"/>
      <c r="L118" s="960"/>
      <c r="M118" s="511"/>
      <c r="N118" s="895"/>
    </row>
    <row r="119" spans="1:38" ht="15" customHeight="1" thickBot="1">
      <c r="A119" s="416"/>
      <c r="B119" s="901"/>
      <c r="C119" s="536"/>
      <c r="D119" s="1895"/>
      <c r="E119" s="1054"/>
      <c r="F119" s="536"/>
      <c r="G119" s="1094"/>
      <c r="H119" s="1575"/>
      <c r="I119" s="536"/>
      <c r="J119" s="901"/>
      <c r="K119" s="1140"/>
      <c r="L119" s="1122"/>
      <c r="M119" s="364"/>
      <c r="N119" s="457"/>
    </row>
    <row r="120" spans="1:38" ht="15.75" customHeight="1" thickBot="1">
      <c r="A120" s="4618"/>
      <c r="B120" s="5847" t="s">
        <v>3028</v>
      </c>
      <c r="C120" s="5847"/>
      <c r="D120" s="5847"/>
      <c r="E120" s="5847"/>
      <c r="F120" s="5847"/>
      <c r="G120" s="5847"/>
      <c r="H120" s="4619"/>
      <c r="I120" s="4619"/>
      <c r="J120" s="4619"/>
      <c r="K120" s="4619"/>
      <c r="L120" s="4619"/>
      <c r="M120" s="4620"/>
      <c r="N120" s="4621"/>
      <c r="O120" s="5412"/>
      <c r="P120" s="5412"/>
      <c r="Q120" s="5413"/>
      <c r="R120" s="5412"/>
      <c r="S120" s="5412"/>
      <c r="T120" s="5412"/>
      <c r="U120" s="5412"/>
      <c r="V120" s="5412"/>
      <c r="W120" s="5412"/>
      <c r="X120" s="5414"/>
      <c r="Y120" s="5414"/>
      <c r="Z120" s="27"/>
      <c r="AA120" s="27"/>
      <c r="AB120" s="27"/>
      <c r="AC120" s="27"/>
      <c r="AD120" s="27"/>
      <c r="AE120" s="27"/>
      <c r="AF120" s="27"/>
      <c r="AG120" s="27"/>
      <c r="AH120" s="27"/>
      <c r="AI120" s="27"/>
      <c r="AJ120" s="27"/>
      <c r="AK120" s="27"/>
      <c r="AL120" s="27"/>
    </row>
    <row r="121" spans="1:38" ht="15" customHeight="1" thickBot="1">
      <c r="A121" s="2226">
        <v>36030</v>
      </c>
      <c r="B121" s="478" t="s">
        <v>415</v>
      </c>
      <c r="C121" s="262" t="s">
        <v>40</v>
      </c>
      <c r="D121" s="759"/>
      <c r="E121" s="1567"/>
      <c r="F121" s="420" t="s">
        <v>131</v>
      </c>
      <c r="G121" s="1365">
        <v>6</v>
      </c>
      <c r="H121" s="1171"/>
      <c r="I121" s="262">
        <f>ROUND(H121*G121/G121,2)</f>
        <v>0</v>
      </c>
      <c r="J121" s="1213" t="s">
        <v>39</v>
      </c>
      <c r="K121" s="230"/>
      <c r="L121" s="1037"/>
      <c r="M121" s="538"/>
      <c r="N121" s="243"/>
    </row>
    <row r="122" spans="1:38" ht="15" customHeight="1" thickBot="1">
      <c r="A122" s="1449"/>
      <c r="B122" s="466" t="s">
        <v>416</v>
      </c>
      <c r="C122" s="1012" t="s">
        <v>41</v>
      </c>
      <c r="D122" s="1520"/>
      <c r="E122" s="1520"/>
      <c r="F122" s="1520"/>
      <c r="G122" s="1520"/>
      <c r="H122" s="1174"/>
      <c r="I122" s="341" t="e">
        <f>ROUND(H121*G121/G122,2)</f>
        <v>#DIV/0!</v>
      </c>
      <c r="J122" s="1379" t="s">
        <v>39</v>
      </c>
      <c r="K122" s="962"/>
      <c r="L122" s="1055">
        <f>IF(OR(ISBLANK(K122),K122=0,H121=0,ISBLANK(H121)),,ROUND(K122+$L$5,2))</f>
        <v>0</v>
      </c>
      <c r="M122" s="554" t="e">
        <f>ROUND(I122*L122,2)</f>
        <v>#DIV/0!</v>
      </c>
      <c r="N122" s="472" t="e">
        <f>ROUND(L122/G122,2)</f>
        <v>#DIV/0!</v>
      </c>
    </row>
    <row r="123" spans="1:38" ht="15" customHeight="1" thickBot="1">
      <c r="A123" s="2226">
        <v>36031</v>
      </c>
      <c r="B123" s="478" t="s">
        <v>417</v>
      </c>
      <c r="C123" s="262" t="s">
        <v>40</v>
      </c>
      <c r="D123" s="759"/>
      <c r="E123" s="1567"/>
      <c r="F123" s="420" t="s">
        <v>377</v>
      </c>
      <c r="G123" s="1365">
        <v>4</v>
      </c>
      <c r="H123" s="1171">
        <v>10</v>
      </c>
      <c r="I123" s="262">
        <f>ROUND($H$123*$G$123/G123,2)</f>
        <v>10</v>
      </c>
      <c r="J123" s="1213" t="s">
        <v>39</v>
      </c>
      <c r="K123" s="230"/>
      <c r="L123" s="1037"/>
      <c r="M123" s="538"/>
      <c r="N123" s="243"/>
    </row>
    <row r="124" spans="1:38" ht="15" customHeight="1" thickBot="1">
      <c r="A124" s="1335"/>
      <c r="B124" s="901" t="s">
        <v>418</v>
      </c>
      <c r="C124" s="1012" t="s">
        <v>41</v>
      </c>
      <c r="D124" s="1520"/>
      <c r="E124" s="1520"/>
      <c r="F124" s="1520"/>
      <c r="G124" s="1520"/>
      <c r="H124" s="1571"/>
      <c r="I124" s="341" t="e">
        <f>ROUND(H123*G123/G124,2)</f>
        <v>#DIV/0!</v>
      </c>
      <c r="J124" s="1379" t="s">
        <v>39</v>
      </c>
      <c r="K124" s="962"/>
      <c r="L124" s="1055">
        <f>IF(OR(ISBLANK(K124),K124=0,H123=0,ISBLANK(H123)),,ROUND(K124+$L$5,2))</f>
        <v>0</v>
      </c>
      <c r="M124" s="554" t="e">
        <f>ROUND(I124*L124,2)</f>
        <v>#DIV/0!</v>
      </c>
      <c r="N124" s="472" t="e">
        <f>ROUND(L124/G124,2)</f>
        <v>#DIV/0!</v>
      </c>
    </row>
    <row r="125" spans="1:38" ht="15" customHeight="1" thickBot="1">
      <c r="A125" s="2226">
        <v>36032</v>
      </c>
      <c r="B125" s="478" t="s">
        <v>2179</v>
      </c>
      <c r="C125" s="262" t="s">
        <v>40</v>
      </c>
      <c r="D125" s="759"/>
      <c r="E125" s="1567"/>
      <c r="F125" s="420" t="s">
        <v>42</v>
      </c>
      <c r="G125" s="1365">
        <v>10</v>
      </c>
      <c r="H125" s="1167">
        <v>10</v>
      </c>
      <c r="I125" s="262">
        <f>ROUND(H125*G125/G125,2)</f>
        <v>10</v>
      </c>
      <c r="J125" s="1213" t="s">
        <v>39</v>
      </c>
      <c r="K125" s="230"/>
      <c r="L125" s="1037"/>
      <c r="M125" s="538"/>
      <c r="N125" s="243"/>
    </row>
    <row r="126" spans="1:38" ht="15" customHeight="1">
      <c r="A126" s="1197"/>
      <c r="B126" s="217" t="s">
        <v>419</v>
      </c>
      <c r="C126" s="1012" t="s">
        <v>41</v>
      </c>
      <c r="D126" s="1581"/>
      <c r="E126" s="1012"/>
      <c r="F126" s="1012"/>
      <c r="G126" s="1012"/>
      <c r="H126" s="1570"/>
      <c r="I126" s="397" t="e">
        <f>ROUND(H125*G125/G126,2)</f>
        <v>#DIV/0!</v>
      </c>
      <c r="J126" s="1061" t="s">
        <v>39</v>
      </c>
      <c r="K126" s="264"/>
      <c r="L126" s="1037">
        <f>IF(OR(ISBLANK(K126),K126=0,H125=0,ISBLANK(H125)),,ROUND(K126+$L$5,2))</f>
        <v>0</v>
      </c>
      <c r="M126" s="538" t="e">
        <f>ROUND(I126*L126,2)</f>
        <v>#DIV/0!</v>
      </c>
      <c r="N126" s="243" t="e">
        <f>ROUND(L126/G126,2)</f>
        <v>#DIV/0!</v>
      </c>
    </row>
    <row r="127" spans="1:38" ht="15" customHeight="1" thickBot="1">
      <c r="A127" s="1086"/>
      <c r="B127" s="901" t="s">
        <v>420</v>
      </c>
      <c r="C127" s="425"/>
      <c r="D127" s="1895"/>
      <c r="E127" s="426"/>
      <c r="F127" s="425"/>
      <c r="G127" s="1156"/>
      <c r="H127" s="1192"/>
      <c r="I127" s="341"/>
      <c r="J127" s="466"/>
      <c r="K127" s="955"/>
      <c r="L127" s="1055"/>
      <c r="M127" s="554"/>
      <c r="N127" s="472"/>
    </row>
    <row r="128" spans="1:38" ht="15" customHeight="1" thickBot="1">
      <c r="A128" s="2226">
        <v>36033</v>
      </c>
      <c r="B128" s="1459" t="s">
        <v>2186</v>
      </c>
      <c r="C128" s="262" t="s">
        <v>40</v>
      </c>
      <c r="D128" s="759"/>
      <c r="E128" s="1567"/>
      <c r="F128" s="420" t="s">
        <v>42</v>
      </c>
      <c r="G128" s="1365">
        <v>10</v>
      </c>
      <c r="H128" s="1171">
        <v>10</v>
      </c>
      <c r="I128" s="262">
        <f>ROUND(H128*G128/G128,2)</f>
        <v>10</v>
      </c>
      <c r="J128" s="1213" t="s">
        <v>39</v>
      </c>
      <c r="K128" s="230"/>
      <c r="L128" s="1037"/>
      <c r="M128" s="538"/>
      <c r="N128" s="243"/>
    </row>
    <row r="129" spans="1:14" ht="15" customHeight="1">
      <c r="A129" s="1197"/>
      <c r="B129" s="217" t="s">
        <v>2188</v>
      </c>
      <c r="C129" s="1012" t="s">
        <v>41</v>
      </c>
      <c r="D129" s="1581"/>
      <c r="E129" s="1012"/>
      <c r="F129" s="1012"/>
      <c r="G129" s="1012"/>
      <c r="H129" s="1570"/>
      <c r="I129" s="397" t="e">
        <f>ROUND(H128*G128/G129,2)</f>
        <v>#DIV/0!</v>
      </c>
      <c r="J129" s="1061" t="s">
        <v>39</v>
      </c>
      <c r="K129" s="264"/>
      <c r="L129" s="1037">
        <f>IF(OR(ISBLANK(K129),K129=0,H128=0,ISBLANK(H128)),,ROUND(K129+$L$5,2))</f>
        <v>0</v>
      </c>
      <c r="M129" s="538" t="e">
        <f>ROUND(I129*L129,2)</f>
        <v>#DIV/0!</v>
      </c>
      <c r="N129" s="243" t="e">
        <f>ROUND(L129/G129,2)</f>
        <v>#DIV/0!</v>
      </c>
    </row>
    <row r="130" spans="1:14" ht="15" customHeight="1" thickBot="1">
      <c r="A130" s="1086"/>
      <c r="B130" s="901" t="s">
        <v>65</v>
      </c>
      <c r="C130" s="425"/>
      <c r="D130" s="901"/>
      <c r="E130" s="426"/>
      <c r="F130" s="425"/>
      <c r="G130" s="1156"/>
      <c r="H130" s="1192"/>
      <c r="I130" s="341"/>
      <c r="J130" s="466"/>
      <c r="K130" s="955"/>
      <c r="L130" s="1055"/>
      <c r="M130" s="554"/>
      <c r="N130" s="472"/>
    </row>
    <row r="131" spans="1:14" ht="15" customHeight="1" thickBot="1">
      <c r="A131" s="2226">
        <v>36034</v>
      </c>
      <c r="B131" s="478" t="s">
        <v>2180</v>
      </c>
      <c r="C131" s="262" t="s">
        <v>40</v>
      </c>
      <c r="D131" s="759"/>
      <c r="E131" s="1567"/>
      <c r="F131" s="1488" t="s">
        <v>42</v>
      </c>
      <c r="G131" s="1480">
        <v>10</v>
      </c>
      <c r="H131" s="1171">
        <v>100</v>
      </c>
      <c r="I131" s="262">
        <f>ROUND(H131*G131/G131,2)</f>
        <v>100</v>
      </c>
      <c r="J131" s="1289" t="s">
        <v>39</v>
      </c>
      <c r="K131" s="230"/>
      <c r="L131" s="1037"/>
      <c r="M131" s="538"/>
      <c r="N131" s="243"/>
    </row>
    <row r="132" spans="1:14" ht="15" customHeight="1" thickBot="1">
      <c r="A132" s="1335"/>
      <c r="B132" s="416" t="s">
        <v>421</v>
      </c>
      <c r="C132" s="1012" t="s">
        <v>41</v>
      </c>
      <c r="D132" s="1520"/>
      <c r="E132" s="1520"/>
      <c r="F132" s="1520"/>
      <c r="G132" s="1520"/>
      <c r="H132" s="1174"/>
      <c r="I132" s="341" t="e">
        <f>ROUND(H131*G131/G132,2)</f>
        <v>#DIV/0!</v>
      </c>
      <c r="J132" s="1379" t="s">
        <v>39</v>
      </c>
      <c r="K132" s="962"/>
      <c r="L132" s="1055">
        <f>IF(OR(ISBLANK(K132),K132=0,H131=0,ISBLANK(H131)),,ROUND(K132+$L$5,2))</f>
        <v>0</v>
      </c>
      <c r="M132" s="554" t="e">
        <f>ROUND(I132*L132,2)</f>
        <v>#DIV/0!</v>
      </c>
      <c r="N132" s="472" t="e">
        <f>ROUND(L132/G132,2)</f>
        <v>#DIV/0!</v>
      </c>
    </row>
    <row r="133" spans="1:14" ht="15" customHeight="1" thickBot="1">
      <c r="A133" s="2226">
        <v>36035</v>
      </c>
      <c r="B133" s="1459" t="s">
        <v>2187</v>
      </c>
      <c r="C133" s="262" t="s">
        <v>40</v>
      </c>
      <c r="D133" s="759"/>
      <c r="E133" s="1567"/>
      <c r="F133" s="1488" t="s">
        <v>42</v>
      </c>
      <c r="G133" s="1480">
        <v>10</v>
      </c>
      <c r="H133" s="1171">
        <v>50</v>
      </c>
      <c r="I133" s="262">
        <f>ROUND(H133*G133/G133,2)</f>
        <v>50</v>
      </c>
      <c r="J133" s="1289" t="s">
        <v>39</v>
      </c>
      <c r="K133" s="230"/>
      <c r="L133" s="1037"/>
      <c r="M133" s="538"/>
      <c r="N133" s="243"/>
    </row>
    <row r="134" spans="1:14" ht="15" customHeight="1" thickBot="1">
      <c r="A134" s="1335"/>
      <c r="B134" s="416" t="s">
        <v>2189</v>
      </c>
      <c r="C134" s="1012" t="s">
        <v>41</v>
      </c>
      <c r="D134" s="1520"/>
      <c r="E134" s="1520"/>
      <c r="F134" s="1520"/>
      <c r="G134" s="1520"/>
      <c r="H134" s="1174"/>
      <c r="I134" s="341" t="e">
        <f>ROUND(H133*G133/G134,2)</f>
        <v>#DIV/0!</v>
      </c>
      <c r="J134" s="1379" t="s">
        <v>39</v>
      </c>
      <c r="K134" s="962"/>
      <c r="L134" s="1055">
        <f>IF(OR(ISBLANK(K134),K134=0,H133=0,ISBLANK(H133)),,ROUND(K134+$L$5,2))</f>
        <v>0</v>
      </c>
      <c r="M134" s="554" t="e">
        <f>ROUND(I134*L134,2)</f>
        <v>#DIV/0!</v>
      </c>
      <c r="N134" s="472" t="e">
        <f>ROUND(L134/G134,2)</f>
        <v>#DIV/0!</v>
      </c>
    </row>
    <row r="135" spans="1:14" ht="15" customHeight="1" thickBot="1">
      <c r="A135" s="2226">
        <v>36036</v>
      </c>
      <c r="B135" s="478" t="s">
        <v>422</v>
      </c>
      <c r="C135" s="262" t="s">
        <v>40</v>
      </c>
      <c r="D135" s="759"/>
      <c r="E135" s="1567"/>
      <c r="F135" s="1488" t="s">
        <v>100</v>
      </c>
      <c r="G135" s="1480">
        <v>10</v>
      </c>
      <c r="H135" s="1171">
        <v>50</v>
      </c>
      <c r="I135" s="262">
        <f>ROUND(H135*G135/G135,2)</f>
        <v>50</v>
      </c>
      <c r="J135" s="1289" t="s">
        <v>39</v>
      </c>
      <c r="K135" s="230"/>
      <c r="L135" s="1037"/>
      <c r="M135" s="538"/>
      <c r="N135" s="243"/>
    </row>
    <row r="136" spans="1:14" ht="15" customHeight="1" thickBot="1">
      <c r="A136" s="1335"/>
      <c r="B136" s="416" t="s">
        <v>423</v>
      </c>
      <c r="C136" s="1012" t="s">
        <v>41</v>
      </c>
      <c r="D136" s="1520"/>
      <c r="E136" s="1520"/>
      <c r="F136" s="1520"/>
      <c r="G136" s="1520"/>
      <c r="H136" s="1174"/>
      <c r="I136" s="341" t="e">
        <f>ROUND(H135*G135/G136,2)</f>
        <v>#DIV/0!</v>
      </c>
      <c r="J136" s="1379" t="s">
        <v>39</v>
      </c>
      <c r="K136" s="962"/>
      <c r="L136" s="1055">
        <f>IF(OR(ISBLANK(K136),K136=0,H135=0,ISBLANK(H135)),,ROUND(K136+$L$5,2))</f>
        <v>0</v>
      </c>
      <c r="M136" s="554" t="e">
        <f>ROUND(I136*L136,2)</f>
        <v>#DIV/0!</v>
      </c>
      <c r="N136" s="472" t="e">
        <f>ROUND(L136/G136,2)</f>
        <v>#DIV/0!</v>
      </c>
    </row>
    <row r="137" spans="1:14" ht="15" customHeight="1" thickBot="1">
      <c r="A137" s="2226">
        <v>36037</v>
      </c>
      <c r="B137" s="1459" t="s">
        <v>2190</v>
      </c>
      <c r="C137" s="262" t="s">
        <v>40</v>
      </c>
      <c r="D137" s="759"/>
      <c r="E137" s="1567"/>
      <c r="F137" s="1488" t="s">
        <v>100</v>
      </c>
      <c r="G137" s="1480">
        <v>10</v>
      </c>
      <c r="H137" s="1171">
        <v>100</v>
      </c>
      <c r="I137" s="262">
        <f>ROUND(H137*G137/G137,2)</f>
        <v>100</v>
      </c>
      <c r="J137" s="1289" t="s">
        <v>39</v>
      </c>
      <c r="K137" s="230"/>
      <c r="L137" s="1037"/>
      <c r="M137" s="538"/>
      <c r="N137" s="243"/>
    </row>
    <row r="138" spans="1:14" ht="15" customHeight="1" thickBot="1">
      <c r="A138" s="1335"/>
      <c r="B138" s="416" t="s">
        <v>2191</v>
      </c>
      <c r="C138" s="1012" t="s">
        <v>41</v>
      </c>
      <c r="D138" s="1520"/>
      <c r="E138" s="1520"/>
      <c r="F138" s="1520"/>
      <c r="G138" s="1520"/>
      <c r="H138" s="1174"/>
      <c r="I138" s="341" t="e">
        <f>ROUND(H137*G137/G138,2)</f>
        <v>#DIV/0!</v>
      </c>
      <c r="J138" s="1379" t="s">
        <v>39</v>
      </c>
      <c r="K138" s="962"/>
      <c r="L138" s="1055">
        <f>IF(OR(ISBLANK(K138),K138=0,H137=0,ISBLANK(H137)),,ROUND(K138+$L$5,2))</f>
        <v>0</v>
      </c>
      <c r="M138" s="554" t="e">
        <f>ROUND(I138*L138,2)</f>
        <v>#DIV/0!</v>
      </c>
      <c r="N138" s="472" t="e">
        <f>ROUND(L138/G138,2)</f>
        <v>#DIV/0!</v>
      </c>
    </row>
    <row r="139" spans="1:14" ht="15" customHeight="1" thickBot="1">
      <c r="A139" s="2226">
        <v>36038</v>
      </c>
      <c r="B139" s="478" t="s">
        <v>424</v>
      </c>
      <c r="C139" s="262" t="s">
        <v>40</v>
      </c>
      <c r="D139" s="759"/>
      <c r="E139" s="1567"/>
      <c r="F139" s="1488" t="s">
        <v>410</v>
      </c>
      <c r="G139" s="1480">
        <v>20</v>
      </c>
      <c r="H139" s="1171">
        <v>100</v>
      </c>
      <c r="I139" s="262">
        <f>ROUND(H139*G139/G139,2)</f>
        <v>100</v>
      </c>
      <c r="J139" s="1289" t="s">
        <v>39</v>
      </c>
      <c r="K139" s="230"/>
      <c r="L139" s="1037"/>
      <c r="M139" s="538"/>
      <c r="N139" s="243"/>
    </row>
    <row r="140" spans="1:14" ht="15" customHeight="1" thickBot="1">
      <c r="A140" s="416"/>
      <c r="B140" s="416" t="s">
        <v>425</v>
      </c>
      <c r="C140" s="1520" t="s">
        <v>41</v>
      </c>
      <c r="D140" s="1520"/>
      <c r="E140" s="1520"/>
      <c r="F140" s="1520"/>
      <c r="G140" s="1520"/>
      <c r="H140" s="1571"/>
      <c r="I140" s="341" t="e">
        <f>ROUND(H139*G139/G140,2)</f>
        <v>#DIV/0!</v>
      </c>
      <c r="J140" s="1379" t="s">
        <v>39</v>
      </c>
      <c r="K140" s="962"/>
      <c r="L140" s="1055">
        <f>IF(OR(ISBLANK(K140),H139=0,ISBLANK(H139)),,ROUND(K140+$L$5,2))</f>
        <v>0</v>
      </c>
      <c r="M140" s="554" t="e">
        <f>ROUND(I140*L140,2)</f>
        <v>#DIV/0!</v>
      </c>
      <c r="N140" s="472" t="e">
        <f>ROUND(L140/G140,2)</f>
        <v>#DIV/0!</v>
      </c>
    </row>
    <row r="141" spans="1:14" ht="15" customHeight="1" thickBot="1">
      <c r="A141" s="2218">
        <v>36039</v>
      </c>
      <c r="B141" s="481" t="s">
        <v>426</v>
      </c>
      <c r="C141" s="397" t="s">
        <v>40</v>
      </c>
      <c r="D141" s="759"/>
      <c r="E141" s="1567"/>
      <c r="F141" s="1208" t="s">
        <v>77</v>
      </c>
      <c r="G141" s="1637">
        <v>30</v>
      </c>
      <c r="H141" s="1167"/>
      <c r="I141" s="397">
        <f>ROUND(H141*G141/G141,2)</f>
        <v>0</v>
      </c>
      <c r="J141" s="1033" t="s">
        <v>39</v>
      </c>
      <c r="K141" s="230"/>
      <c r="L141" s="1037"/>
      <c r="M141" s="538"/>
      <c r="N141" s="243"/>
    </row>
    <row r="142" spans="1:14" ht="15" customHeight="1">
      <c r="A142" s="1197"/>
      <c r="B142" s="217" t="s">
        <v>427</v>
      </c>
      <c r="C142" s="1012" t="s">
        <v>41</v>
      </c>
      <c r="D142" s="2245"/>
      <c r="E142" s="1012"/>
      <c r="F142" s="1012"/>
      <c r="G142" s="1012"/>
      <c r="H142" s="1174"/>
      <c r="I142" s="397" t="e">
        <f>ROUND(H141*G141/G142,2)</f>
        <v>#DIV/0!</v>
      </c>
      <c r="J142" s="1061" t="s">
        <v>39</v>
      </c>
      <c r="K142" s="264"/>
      <c r="L142" s="1037">
        <f>IF(OR(ISBLANK(K142),K142=0,H141=0,ISBLANK(H141)),,ROUND(K142+$L$5,2))</f>
        <v>0</v>
      </c>
      <c r="M142" s="538" t="e">
        <f>ROUND(I142*L142,2)</f>
        <v>#DIV/0!</v>
      </c>
      <c r="N142" s="243" t="e">
        <f>ROUND(L142/G142,2)</f>
        <v>#DIV/0!</v>
      </c>
    </row>
    <row r="143" spans="1:14" ht="15" customHeight="1">
      <c r="A143" s="275"/>
      <c r="B143" s="217" t="s">
        <v>428</v>
      </c>
      <c r="C143" s="421"/>
      <c r="D143" s="219"/>
      <c r="E143" s="422"/>
      <c r="F143" s="421"/>
      <c r="G143" s="1209"/>
      <c r="H143" s="1174"/>
      <c r="I143" s="397"/>
      <c r="J143" s="401"/>
      <c r="K143" s="1368"/>
      <c r="L143" s="1037"/>
      <c r="M143" s="538"/>
      <c r="N143" s="243"/>
    </row>
    <row r="144" spans="1:14" ht="15" customHeight="1">
      <c r="A144" s="1197"/>
      <c r="B144" s="217" t="s">
        <v>429</v>
      </c>
      <c r="C144" s="274"/>
      <c r="D144" s="219"/>
      <c r="E144" s="500"/>
      <c r="F144" s="274"/>
      <c r="G144" s="1090"/>
      <c r="H144" s="1174"/>
      <c r="I144" s="463"/>
      <c r="J144" s="217"/>
      <c r="K144" s="1064"/>
      <c r="L144" s="1037"/>
      <c r="M144" s="538"/>
      <c r="N144" s="243"/>
    </row>
    <row r="145" spans="1:14" ht="15" customHeight="1" thickBot="1">
      <c r="A145" s="416"/>
      <c r="B145" s="901"/>
      <c r="C145" s="536"/>
      <c r="D145" s="1895"/>
      <c r="E145" s="1054"/>
      <c r="F145" s="536"/>
      <c r="G145" s="1094"/>
      <c r="H145" s="1174"/>
      <c r="I145" s="954"/>
      <c r="J145" s="901"/>
      <c r="K145" s="1140"/>
      <c r="L145" s="1055"/>
      <c r="M145" s="554"/>
      <c r="N145" s="472"/>
    </row>
    <row r="146" spans="1:14" ht="15" customHeight="1" thickBot="1">
      <c r="A146" s="2226">
        <v>36040</v>
      </c>
      <c r="B146" s="478" t="s">
        <v>430</v>
      </c>
      <c r="C146" s="262" t="s">
        <v>40</v>
      </c>
      <c r="D146" s="759"/>
      <c r="E146" s="1569"/>
      <c r="F146" s="420" t="s">
        <v>377</v>
      </c>
      <c r="G146" s="1365">
        <v>4</v>
      </c>
      <c r="H146" s="1171">
        <v>5</v>
      </c>
      <c r="I146" s="262">
        <f>ROUND(H146*G146/G146,2)</f>
        <v>5</v>
      </c>
      <c r="J146" s="1213" t="s">
        <v>39</v>
      </c>
      <c r="K146" s="230"/>
      <c r="L146" s="1037"/>
      <c r="M146" s="538"/>
      <c r="N146" s="243"/>
    </row>
    <row r="147" spans="1:14" ht="15" customHeight="1" thickBot="1">
      <c r="A147" s="416"/>
      <c r="B147" s="901" t="s">
        <v>431</v>
      </c>
      <c r="C147" s="1520" t="s">
        <v>41</v>
      </c>
      <c r="D147" s="1520"/>
      <c r="E147" s="1520"/>
      <c r="F147" s="1520"/>
      <c r="G147" s="1520"/>
      <c r="H147" s="1571"/>
      <c r="I147" s="341" t="e">
        <f>ROUND(H146*G146/G147,2)</f>
        <v>#DIV/0!</v>
      </c>
      <c r="J147" s="1379" t="s">
        <v>39</v>
      </c>
      <c r="K147" s="962"/>
      <c r="L147" s="1055">
        <f>IF(OR(ISBLANK(K147),K147=0,H146=0,ISBLANK(H146)),,ROUND(K147+$L$5,2))</f>
        <v>0</v>
      </c>
      <c r="M147" s="554" t="e">
        <f>ROUND(I147*L147,2)</f>
        <v>#DIV/0!</v>
      </c>
      <c r="N147" s="472" t="e">
        <f>ROUND(L147/G147,2)</f>
        <v>#DIV/0!</v>
      </c>
    </row>
    <row r="148" spans="1:14" ht="15" customHeight="1" thickBot="1">
      <c r="A148" s="2218">
        <v>36041</v>
      </c>
      <c r="B148" s="481" t="s">
        <v>442</v>
      </c>
      <c r="C148" s="397" t="s">
        <v>40</v>
      </c>
      <c r="D148" s="759"/>
      <c r="E148" s="1567"/>
      <c r="F148" s="421" t="s">
        <v>339</v>
      </c>
      <c r="G148" s="1209">
        <v>25</v>
      </c>
      <c r="H148" s="1167">
        <v>50</v>
      </c>
      <c r="I148" s="397">
        <f>ROUND(H148*G148/G148,2)</f>
        <v>50</v>
      </c>
      <c r="J148" s="401" t="s">
        <v>39</v>
      </c>
      <c r="K148" s="230"/>
      <c r="L148" s="1037"/>
      <c r="M148" s="538"/>
      <c r="N148" s="243"/>
    </row>
    <row r="149" spans="1:14" ht="15" customHeight="1" thickBot="1">
      <c r="A149" s="1197"/>
      <c r="B149" s="217" t="s">
        <v>443</v>
      </c>
      <c r="C149" s="1012" t="s">
        <v>41</v>
      </c>
      <c r="D149" s="1520"/>
      <c r="E149" s="1520"/>
      <c r="F149" s="1520"/>
      <c r="G149" s="1520"/>
      <c r="H149" s="1571"/>
      <c r="I149" s="341" t="e">
        <f>ROUND(H148*G148/G149,2)</f>
        <v>#DIV/0!</v>
      </c>
      <c r="J149" s="1379" t="s">
        <v>39</v>
      </c>
      <c r="K149" s="962"/>
      <c r="L149" s="1055">
        <f>IF(OR(ISBLANK(K149),K149=0,H148=0,ISBLANK(H148)),,ROUND(K149+$L$5,2))</f>
        <v>0</v>
      </c>
      <c r="M149" s="554" t="e">
        <f>ROUND(I149*L149,2)</f>
        <v>#DIV/0!</v>
      </c>
      <c r="N149" s="472" t="e">
        <f>ROUND(L149/G149,2)</f>
        <v>#DIV/0!</v>
      </c>
    </row>
    <row r="150" spans="1:14" ht="15" customHeight="1" thickBot="1">
      <c r="A150" s="2218">
        <v>36042</v>
      </c>
      <c r="B150" s="481" t="s">
        <v>454</v>
      </c>
      <c r="C150" s="397" t="s">
        <v>40</v>
      </c>
      <c r="D150" s="759"/>
      <c r="E150" s="1569"/>
      <c r="F150" s="421" t="s">
        <v>377</v>
      </c>
      <c r="G150" s="1209">
        <v>4</v>
      </c>
      <c r="H150" s="1574">
        <v>10</v>
      </c>
      <c r="I150" s="397">
        <f>ROUND(H150*G150/G150,2)</f>
        <v>10</v>
      </c>
      <c r="J150" s="401" t="s">
        <v>39</v>
      </c>
      <c r="K150" s="230"/>
      <c r="L150" s="1037"/>
      <c r="M150" s="538"/>
      <c r="N150" s="243"/>
    </row>
    <row r="151" spans="1:14" ht="15" customHeight="1" thickBot="1">
      <c r="A151" s="1335"/>
      <c r="B151" s="944" t="s">
        <v>455</v>
      </c>
      <c r="C151" s="1012" t="s">
        <v>41</v>
      </c>
      <c r="D151" s="1520"/>
      <c r="E151" s="1520"/>
      <c r="F151" s="1520"/>
      <c r="G151" s="1520"/>
      <c r="H151" s="1169"/>
      <c r="I151" s="341" t="e">
        <f>ROUND(H150*G150/G151,2)</f>
        <v>#DIV/0!</v>
      </c>
      <c r="J151" s="1379" t="s">
        <v>39</v>
      </c>
      <c r="K151" s="962"/>
      <c r="L151" s="1055">
        <f>IF(OR(ISBLANK(K151),K151=0,H150=0,ISBLANK(H150)),,ROUND(K151+$L$5,2))</f>
        <v>0</v>
      </c>
      <c r="M151" s="554" t="e">
        <f>ROUND(I151*L151,2)</f>
        <v>#DIV/0!</v>
      </c>
      <c r="N151" s="472" t="e">
        <f>ROUND(L151/G151,2)</f>
        <v>#DIV/0!</v>
      </c>
    </row>
    <row r="152" spans="1:14" ht="15" customHeight="1" thickBot="1">
      <c r="A152" s="2238">
        <v>36043</v>
      </c>
      <c r="B152" s="1534" t="s">
        <v>456</v>
      </c>
      <c r="C152" s="262" t="s">
        <v>40</v>
      </c>
      <c r="D152" s="759"/>
      <c r="E152" s="1567"/>
      <c r="F152" s="420" t="s">
        <v>377</v>
      </c>
      <c r="G152" s="1365">
        <v>4</v>
      </c>
      <c r="H152" s="1574">
        <v>10</v>
      </c>
      <c r="I152" s="262">
        <f>ROUND(H152*G152/G152,2)</f>
        <v>10</v>
      </c>
      <c r="J152" s="1213" t="s">
        <v>39</v>
      </c>
      <c r="K152" s="230"/>
      <c r="L152" s="1037"/>
      <c r="M152" s="538"/>
      <c r="N152" s="243"/>
    </row>
    <row r="153" spans="1:14" ht="15" customHeight="1" thickBot="1">
      <c r="A153" s="416"/>
      <c r="B153" s="901" t="s">
        <v>455</v>
      </c>
      <c r="C153" s="1520" t="s">
        <v>41</v>
      </c>
      <c r="D153" s="1520"/>
      <c r="E153" s="1520"/>
      <c r="F153" s="1520"/>
      <c r="G153" s="1520"/>
      <c r="H153" s="1571"/>
      <c r="I153" s="341" t="e">
        <f>ROUND(H152*G152/G153,2)</f>
        <v>#DIV/0!</v>
      </c>
      <c r="J153" s="1379" t="s">
        <v>39</v>
      </c>
      <c r="K153" s="962"/>
      <c r="L153" s="1055">
        <f>IF(OR(ISBLANK(K153),K153=0,H152=0,ISBLANK(H152)),,ROUND(K153+$L$5,2))</f>
        <v>0</v>
      </c>
      <c r="M153" s="554" t="e">
        <f>ROUND(I153*L153,2)</f>
        <v>#DIV/0!</v>
      </c>
      <c r="N153" s="472" t="e">
        <f>ROUND(L153/G153,2)</f>
        <v>#DIV/0!</v>
      </c>
    </row>
    <row r="154" spans="1:14" ht="15" customHeight="1" thickBot="1">
      <c r="A154" s="2218">
        <v>36044</v>
      </c>
      <c r="B154" s="481" t="s">
        <v>457</v>
      </c>
      <c r="C154" s="397" t="s">
        <v>40</v>
      </c>
      <c r="D154" s="759"/>
      <c r="E154" s="1567"/>
      <c r="F154" s="421" t="s">
        <v>377</v>
      </c>
      <c r="G154" s="1209">
        <v>4</v>
      </c>
      <c r="H154" s="1762">
        <v>30</v>
      </c>
      <c r="I154" s="397">
        <f>ROUND($H$154*$G$154/G154,2)</f>
        <v>30</v>
      </c>
      <c r="J154" s="401" t="s">
        <v>39</v>
      </c>
      <c r="K154" s="230"/>
      <c r="L154" s="1037"/>
      <c r="M154" s="538"/>
      <c r="N154" s="243"/>
    </row>
    <row r="155" spans="1:14" ht="15" customHeight="1" thickBot="1">
      <c r="A155" s="1449"/>
      <c r="B155" s="959" t="s">
        <v>455</v>
      </c>
      <c r="C155" s="1012" t="s">
        <v>41</v>
      </c>
      <c r="D155" s="1520"/>
      <c r="E155" s="1520"/>
      <c r="F155" s="1520"/>
      <c r="G155" s="1520"/>
      <c r="H155" s="1174"/>
      <c r="I155" s="341" t="e">
        <f>ROUND(H154*G154/G155,2)</f>
        <v>#DIV/0!</v>
      </c>
      <c r="J155" s="1379" t="s">
        <v>39</v>
      </c>
      <c r="K155" s="962"/>
      <c r="L155" s="1055">
        <f>IF(OR(ISBLANK(K155),K155=0,H154=0,ISBLANK(H154)),,ROUND(K155+$L$5,2))</f>
        <v>0</v>
      </c>
      <c r="M155" s="554" t="e">
        <f>ROUND(I155*L155,2)</f>
        <v>#DIV/0!</v>
      </c>
      <c r="N155" s="472" t="e">
        <f>ROUND(L155/G155,2)</f>
        <v>#DIV/0!</v>
      </c>
    </row>
    <row r="156" spans="1:14" ht="15" customHeight="1" thickBot="1">
      <c r="A156" s="2226">
        <v>36045</v>
      </c>
      <c r="B156" s="478" t="s">
        <v>458</v>
      </c>
      <c r="C156" s="262" t="s">
        <v>40</v>
      </c>
      <c r="D156" s="759"/>
      <c r="E156" s="1567"/>
      <c r="F156" s="420" t="s">
        <v>459</v>
      </c>
      <c r="G156" s="1365">
        <v>35</v>
      </c>
      <c r="H156" s="1574">
        <v>75</v>
      </c>
      <c r="I156" s="262">
        <f>ROUND(H156*G156/G156,2)</f>
        <v>75</v>
      </c>
      <c r="J156" s="1213" t="s">
        <v>39</v>
      </c>
      <c r="K156" s="230"/>
      <c r="L156" s="1037"/>
      <c r="M156" s="538"/>
      <c r="N156" s="243"/>
    </row>
    <row r="157" spans="1:14" ht="15" customHeight="1">
      <c r="A157" s="1197"/>
      <c r="B157" s="217" t="s">
        <v>460</v>
      </c>
      <c r="C157" s="1012" t="s">
        <v>41</v>
      </c>
      <c r="D157" s="1581"/>
      <c r="E157" s="1012"/>
      <c r="F157" s="1012"/>
      <c r="G157" s="1012"/>
      <c r="H157" s="1174"/>
      <c r="I157" s="274" t="e">
        <f>ROUND(H156*G156/G157,2)</f>
        <v>#DIV/0!</v>
      </c>
      <c r="J157" s="948" t="s">
        <v>39</v>
      </c>
      <c r="K157" s="264"/>
      <c r="L157" s="965">
        <f>IF(OR(ISBLANK(K157),K157=0,H156=0,ISBLANK(H156)),,ROUND(K157+$L$5,2))</f>
        <v>0</v>
      </c>
      <c r="M157" s="335" t="e">
        <f>ROUND(I157*L157,2)</f>
        <v>#DIV/0!</v>
      </c>
      <c r="N157" s="266" t="e">
        <f>ROUND(L157/G157,2)</f>
        <v>#DIV/0!</v>
      </c>
    </row>
    <row r="158" spans="1:14" ht="15" customHeight="1" thickBot="1">
      <c r="A158" s="416"/>
      <c r="B158" s="901" t="s">
        <v>461</v>
      </c>
      <c r="C158" s="536"/>
      <c r="D158" s="1895"/>
      <c r="E158" s="1054"/>
      <c r="F158" s="536"/>
      <c r="G158" s="1094"/>
      <c r="H158" s="1192"/>
      <c r="I158" s="341"/>
      <c r="J158" s="466"/>
      <c r="K158" s="955"/>
      <c r="L158" s="1055"/>
      <c r="M158" s="554"/>
      <c r="N158" s="472"/>
    </row>
    <row r="159" spans="1:14" ht="15" customHeight="1" thickBot="1">
      <c r="A159" s="2162">
        <v>36046</v>
      </c>
      <c r="B159" s="1534" t="s">
        <v>463</v>
      </c>
      <c r="C159" s="397" t="s">
        <v>40</v>
      </c>
      <c r="D159" s="759"/>
      <c r="E159" s="1569"/>
      <c r="F159" s="527" t="s">
        <v>464</v>
      </c>
      <c r="G159" s="1123">
        <v>24</v>
      </c>
      <c r="H159" s="1171">
        <v>20</v>
      </c>
      <c r="I159" s="397">
        <f>ROUND(H159*G159/G159,2)</f>
        <v>20</v>
      </c>
      <c r="J159" s="1213" t="s">
        <v>39</v>
      </c>
      <c r="K159" s="230"/>
      <c r="L159" s="1037"/>
      <c r="M159" s="538"/>
      <c r="N159" s="243"/>
    </row>
    <row r="160" spans="1:14" ht="15" customHeight="1" thickBot="1">
      <c r="A160" s="937"/>
      <c r="B160" s="1060"/>
      <c r="C160" s="1520" t="s">
        <v>41</v>
      </c>
      <c r="D160" s="1520"/>
      <c r="E160" s="1520"/>
      <c r="F160" s="1520"/>
      <c r="G160" s="1520"/>
      <c r="H160" s="1174"/>
      <c r="I160" s="341" t="e">
        <f>ROUND(H159*G159/G160,2)</f>
        <v>#DIV/0!</v>
      </c>
      <c r="J160" s="1379" t="s">
        <v>39</v>
      </c>
      <c r="K160" s="962"/>
      <c r="L160" s="1055">
        <f>IF(OR(ISBLANK(K160),K160=0,H159=0,ISBLANK(H159)),,ROUND(K160+$L$5,2))</f>
        <v>0</v>
      </c>
      <c r="M160" s="554" t="e">
        <f>ROUND(I160*L160,2)</f>
        <v>#DIV/0!</v>
      </c>
      <c r="N160" s="472" t="e">
        <f>ROUND(L160/G160,2)</f>
        <v>#DIV/0!</v>
      </c>
    </row>
    <row r="161" spans="1:14" ht="15" customHeight="1" thickBot="1">
      <c r="A161" s="2218">
        <v>36047</v>
      </c>
      <c r="B161" s="481" t="s">
        <v>465</v>
      </c>
      <c r="C161" s="397" t="s">
        <v>40</v>
      </c>
      <c r="D161" s="759"/>
      <c r="E161" s="1567"/>
      <c r="F161" s="421" t="s">
        <v>386</v>
      </c>
      <c r="G161" s="1209">
        <v>50</v>
      </c>
      <c r="H161" s="1171">
        <v>100</v>
      </c>
      <c r="I161" s="397">
        <f>ROUND(H161*G161/G161,2)</f>
        <v>100</v>
      </c>
      <c r="J161" s="401" t="s">
        <v>39</v>
      </c>
      <c r="K161" s="230"/>
      <c r="L161" s="1037"/>
      <c r="M161" s="538"/>
      <c r="N161" s="243"/>
    </row>
    <row r="162" spans="1:14" ht="15" customHeight="1" thickBot="1">
      <c r="A162" s="416"/>
      <c r="B162" s="901" t="s">
        <v>466</v>
      </c>
      <c r="C162" s="1520" t="s">
        <v>41</v>
      </c>
      <c r="D162" s="1520"/>
      <c r="E162" s="1520"/>
      <c r="F162" s="1520"/>
      <c r="G162" s="1520"/>
      <c r="H162" s="1174"/>
      <c r="I162" s="341" t="e">
        <f>ROUND(H161*G161/G162,2)</f>
        <v>#DIV/0!</v>
      </c>
      <c r="J162" s="1379" t="s">
        <v>39</v>
      </c>
      <c r="K162" s="962"/>
      <c r="L162" s="1055">
        <f>IF(OR(ISBLANK(K162),K162=0,H161=0,ISBLANK(H161)),,ROUND(K162+$L$5,2))</f>
        <v>0</v>
      </c>
      <c r="M162" s="554" t="e">
        <f>ROUND(I162*L162,2)</f>
        <v>#DIV/0!</v>
      </c>
      <c r="N162" s="472" t="e">
        <f>ROUND(L162/G162,2)</f>
        <v>#DIV/0!</v>
      </c>
    </row>
    <row r="163" spans="1:14" ht="15" customHeight="1" thickBot="1">
      <c r="A163" s="2162">
        <v>36048</v>
      </c>
      <c r="B163" s="1534" t="s">
        <v>467</v>
      </c>
      <c r="C163" s="397" t="s">
        <v>40</v>
      </c>
      <c r="D163" s="759"/>
      <c r="E163" s="1567"/>
      <c r="F163" s="527" t="s">
        <v>464</v>
      </c>
      <c r="G163" s="1123">
        <v>24</v>
      </c>
      <c r="H163" s="1171">
        <v>5</v>
      </c>
      <c r="I163" s="1131">
        <f>ROUND(H163*G163/G163,2)</f>
        <v>5</v>
      </c>
      <c r="J163" s="947" t="s">
        <v>39</v>
      </c>
      <c r="K163" s="230"/>
      <c r="L163" s="1037"/>
      <c r="M163" s="538"/>
      <c r="N163" s="243"/>
    </row>
    <row r="164" spans="1:14" ht="15" customHeight="1" thickBot="1">
      <c r="A164" s="937"/>
      <c r="B164" s="937"/>
      <c r="C164" s="1520" t="s">
        <v>41</v>
      </c>
      <c r="D164" s="1520"/>
      <c r="E164" s="1520"/>
      <c r="F164" s="1520"/>
      <c r="G164" s="1520"/>
      <c r="H164" s="1571"/>
      <c r="I164" s="341" t="e">
        <f>ROUND(H163*G163/G164,2)</f>
        <v>#DIV/0!</v>
      </c>
      <c r="J164" s="1379" t="s">
        <v>39</v>
      </c>
      <c r="K164" s="962"/>
      <c r="L164" s="1055">
        <f>IF(OR(ISBLANK(K164),K164=0,H163=0,ISBLANK(H163)),,ROUND(K164+$L$5,2))</f>
        <v>0</v>
      </c>
      <c r="M164" s="554" t="e">
        <f>ROUND(I164*L164,2)</f>
        <v>#DIV/0!</v>
      </c>
      <c r="N164" s="472" t="e">
        <f>ROUND(L164/G164,2)</f>
        <v>#DIV/0!</v>
      </c>
    </row>
    <row r="165" spans="1:14" ht="15" customHeight="1" thickBot="1">
      <c r="A165" s="2218">
        <v>36049</v>
      </c>
      <c r="B165" s="481" t="s">
        <v>478</v>
      </c>
      <c r="C165" s="397" t="s">
        <v>40</v>
      </c>
      <c r="D165" s="759"/>
      <c r="E165" s="1567"/>
      <c r="F165" s="421" t="s">
        <v>377</v>
      </c>
      <c r="G165" s="1209">
        <v>4</v>
      </c>
      <c r="H165" s="1171">
        <v>5</v>
      </c>
      <c r="I165" s="397">
        <f>ROUND(H165*G165/G165,2)</f>
        <v>5</v>
      </c>
      <c r="J165" s="401" t="s">
        <v>39</v>
      </c>
      <c r="K165" s="230"/>
      <c r="L165" s="1037"/>
      <c r="M165" s="538"/>
      <c r="N165" s="243"/>
    </row>
    <row r="166" spans="1:14" ht="15" customHeight="1" thickBot="1">
      <c r="A166" s="416"/>
      <c r="B166" s="901" t="s">
        <v>479</v>
      </c>
      <c r="C166" s="1520" t="s">
        <v>41</v>
      </c>
      <c r="D166" s="1520"/>
      <c r="E166" s="1520"/>
      <c r="F166" s="1520"/>
      <c r="G166" s="1520"/>
      <c r="H166" s="1192"/>
      <c r="I166" s="536" t="e">
        <f>ROUND(H165*G165/G166,2)</f>
        <v>#DIV/0!</v>
      </c>
      <c r="J166" s="932" t="s">
        <v>39</v>
      </c>
      <c r="K166" s="962"/>
      <c r="L166" s="935">
        <f>IF(OR(ISBLANK(K166),K166=0,H165=0,ISBLANK(H165)),,ROUND(K166+$L$5,2))</f>
        <v>0</v>
      </c>
      <c r="M166" s="364" t="e">
        <f>ROUND(I166*L166,2)</f>
        <v>#DIV/0!</v>
      </c>
      <c r="N166" s="457" t="e">
        <f>ROUND(L166/G166,2)</f>
        <v>#DIV/0!</v>
      </c>
    </row>
    <row r="167" spans="1:14" ht="15" customHeight="1" thickBot="1">
      <c r="A167" s="3025">
        <v>36050</v>
      </c>
      <c r="B167" s="4095" t="s">
        <v>338</v>
      </c>
      <c r="C167" s="2437" t="s">
        <v>40</v>
      </c>
      <c r="D167" s="3938"/>
      <c r="E167" s="4085"/>
      <c r="F167" s="3938" t="s">
        <v>339</v>
      </c>
      <c r="G167" s="3939">
        <v>25</v>
      </c>
      <c r="H167" s="1167"/>
      <c r="I167" s="2437">
        <f>ROUND(H167*G167/G167,2)</f>
        <v>0</v>
      </c>
      <c r="J167" s="3770" t="s">
        <v>39</v>
      </c>
      <c r="K167" s="4219"/>
      <c r="L167" s="2803"/>
      <c r="M167" s="4009"/>
      <c r="N167" s="243"/>
    </row>
    <row r="168" spans="1:14" ht="15" customHeight="1" thickBot="1">
      <c r="A168" s="416"/>
      <c r="B168" s="901" t="s">
        <v>340</v>
      </c>
      <c r="C168" s="1520" t="s">
        <v>193</v>
      </c>
      <c r="D168" s="1520"/>
      <c r="E168" s="1520"/>
      <c r="F168" s="1520"/>
      <c r="G168" s="1520"/>
      <c r="H168" s="1571"/>
      <c r="I168" s="341" t="e">
        <f>ROUND(H167*G167/G168,2)</f>
        <v>#DIV/0!</v>
      </c>
      <c r="J168" s="1379" t="s">
        <v>39</v>
      </c>
      <c r="K168" s="962"/>
      <c r="L168" s="1055">
        <f>IF(OR(ISBLANK(K168),K168=0,H167=0,ISBLANK(H167)),,ROUND(K168+$L$5,2))</f>
        <v>0</v>
      </c>
      <c r="M168" s="554" t="e">
        <f>ROUND(I168*L168,2)</f>
        <v>#DIV/0!</v>
      </c>
      <c r="N168" s="472" t="e">
        <f>ROUND(L168/G168,2)</f>
        <v>#DIV/0!</v>
      </c>
    </row>
    <row r="169" spans="1:14" ht="15" customHeight="1" thickBot="1">
      <c r="A169" s="2218">
        <v>36051</v>
      </c>
      <c r="B169" s="481" t="s">
        <v>341</v>
      </c>
      <c r="C169" s="397" t="s">
        <v>40</v>
      </c>
      <c r="D169" s="278"/>
      <c r="E169" s="1567"/>
      <c r="F169" s="274" t="s">
        <v>342</v>
      </c>
      <c r="G169" s="1090">
        <v>40</v>
      </c>
      <c r="H169" s="1167"/>
      <c r="I169" s="397">
        <f>ROUND(H169*G169/G169,2)</f>
        <v>0</v>
      </c>
      <c r="J169" s="401" t="s">
        <v>39</v>
      </c>
      <c r="K169" s="230"/>
      <c r="L169" s="1037"/>
      <c r="M169" s="538"/>
      <c r="N169" s="243"/>
    </row>
    <row r="170" spans="1:14" ht="15" customHeight="1" thickBot="1">
      <c r="A170" s="1335"/>
      <c r="B170" s="216" t="s">
        <v>343</v>
      </c>
      <c r="C170" s="1012" t="s">
        <v>193</v>
      </c>
      <c r="D170" s="1520"/>
      <c r="E170" s="1520"/>
      <c r="F170" s="1520"/>
      <c r="G170" s="1520"/>
      <c r="H170" s="1571"/>
      <c r="I170" s="341" t="e">
        <f>ROUND(H169*G169/G170,2)</f>
        <v>#DIV/0!</v>
      </c>
      <c r="J170" s="1379" t="s">
        <v>39</v>
      </c>
      <c r="K170" s="962"/>
      <c r="L170" s="1055">
        <f>IF(OR(ISBLANK(K170),K170=0,H169=0,ISBLANK(H169)),,ROUND(K170+$L$5,2))</f>
        <v>0</v>
      </c>
      <c r="M170" s="554" t="e">
        <f>ROUND(I170*L170,2)</f>
        <v>#DIV/0!</v>
      </c>
      <c r="N170" s="472" t="e">
        <f>ROUND(L170/G170,2)</f>
        <v>#DIV/0!</v>
      </c>
    </row>
    <row r="171" spans="1:14" ht="15" customHeight="1" thickBot="1">
      <c r="A171" s="2238">
        <v>36052</v>
      </c>
      <c r="B171" s="1534" t="s">
        <v>344</v>
      </c>
      <c r="C171" s="262" t="s">
        <v>40</v>
      </c>
      <c r="D171" s="256"/>
      <c r="E171" s="1567"/>
      <c r="F171" s="527" t="s">
        <v>1461</v>
      </c>
      <c r="G171" s="1123">
        <v>24</v>
      </c>
      <c r="H171" s="1167">
        <v>20</v>
      </c>
      <c r="I171" s="1131"/>
      <c r="J171" s="1213"/>
      <c r="K171" s="1236"/>
      <c r="L171" s="1299"/>
      <c r="M171" s="515"/>
      <c r="N171" s="370"/>
    </row>
    <row r="172" spans="1:14" ht="15" customHeight="1" thickBot="1">
      <c r="A172" s="416"/>
      <c r="B172" s="901" t="s">
        <v>212</v>
      </c>
      <c r="C172" s="1520" t="s">
        <v>193</v>
      </c>
      <c r="D172" s="1520"/>
      <c r="E172" s="1520"/>
      <c r="F172" s="1520"/>
      <c r="G172" s="1520"/>
      <c r="H172" s="1571"/>
      <c r="I172" s="341" t="e">
        <f>ROUND(H171*G171/G172,2)</f>
        <v>#DIV/0!</v>
      </c>
      <c r="J172" s="1379" t="s">
        <v>39</v>
      </c>
      <c r="K172" s="1380"/>
      <c r="L172" s="1055">
        <f>IF(OR(ISBLANK(K172),K172=0,H171=0,ISBLANK(H171)),,ROUND(K172+$L$5,2))</f>
        <v>0</v>
      </c>
      <c r="M172" s="554" t="e">
        <f>ROUND(I172*L172,2)</f>
        <v>#DIV/0!</v>
      </c>
      <c r="N172" s="472" t="e">
        <f>ROUND(L172/G172,2)</f>
        <v>#DIV/0!</v>
      </c>
    </row>
    <row r="173" spans="1:14" ht="15" customHeight="1" thickBot="1">
      <c r="A173" s="2218">
        <v>36053</v>
      </c>
      <c r="B173" s="481" t="s">
        <v>345</v>
      </c>
      <c r="C173" s="397" t="s">
        <v>40</v>
      </c>
      <c r="D173" s="885"/>
      <c r="E173" s="1567"/>
      <c r="F173" s="421" t="s">
        <v>76</v>
      </c>
      <c r="G173" s="1209">
        <v>12</v>
      </c>
      <c r="H173" s="1167">
        <v>10</v>
      </c>
      <c r="I173" s="397">
        <f>ROUND(H173*G173/G173,2)</f>
        <v>10</v>
      </c>
      <c r="J173" s="401" t="s">
        <v>39</v>
      </c>
      <c r="K173" s="230"/>
      <c r="L173" s="1037"/>
      <c r="M173" s="538"/>
      <c r="N173" s="243"/>
    </row>
    <row r="174" spans="1:14" ht="15" customHeight="1">
      <c r="A174" s="1197"/>
      <c r="B174" s="217" t="s">
        <v>2272</v>
      </c>
      <c r="C174" s="1012" t="s">
        <v>193</v>
      </c>
      <c r="D174" s="1581"/>
      <c r="E174" s="3532"/>
      <c r="F174" s="3532"/>
      <c r="G174" s="3532"/>
      <c r="H174" s="1174"/>
      <c r="I174" s="3378" t="e">
        <f>ROUND(H173*G173/G174,2)</f>
        <v>#DIV/0!</v>
      </c>
      <c r="J174" s="4016" t="s">
        <v>39</v>
      </c>
      <c r="K174" s="4017"/>
      <c r="L174" s="1336">
        <f>IF(OR(ISBLANK(K174),K174=0,H173=0,ISBLANK(H173)),,ROUND(K174+$L$5,2))</f>
        <v>0</v>
      </c>
      <c r="M174" s="3409" t="e">
        <f>ROUND(I174*L174,2)</f>
        <v>#DIV/0!</v>
      </c>
      <c r="N174" s="2094" t="e">
        <f>ROUND(L174/G174,2)</f>
        <v>#DIV/0!</v>
      </c>
    </row>
    <row r="175" spans="1:14" ht="15" customHeight="1" thickBot="1">
      <c r="A175" s="1086"/>
      <c r="B175" s="901" t="s">
        <v>2273</v>
      </c>
      <c r="C175" s="411"/>
      <c r="D175" s="318"/>
      <c r="E175" s="1985"/>
      <c r="F175" s="425"/>
      <c r="G175" s="1156"/>
      <c r="H175" s="1192"/>
      <c r="I175" s="341"/>
      <c r="J175" s="1379"/>
      <c r="K175" s="1661"/>
      <c r="L175" s="1055"/>
      <c r="M175" s="554"/>
      <c r="N175" s="472"/>
    </row>
    <row r="176" spans="1:14" ht="15" customHeight="1" thickBot="1">
      <c r="A176" s="2226">
        <v>36054</v>
      </c>
      <c r="B176" s="478" t="s">
        <v>346</v>
      </c>
      <c r="C176" s="262" t="s">
        <v>40</v>
      </c>
      <c r="D176" s="256"/>
      <c r="E176" s="1567"/>
      <c r="F176" s="420" t="s">
        <v>76</v>
      </c>
      <c r="G176" s="1365">
        <v>12</v>
      </c>
      <c r="H176" s="1167">
        <v>25</v>
      </c>
      <c r="I176" s="262">
        <f>ROUND(H176*G176/G176,2)</f>
        <v>25</v>
      </c>
      <c r="J176" s="1213" t="s">
        <v>39</v>
      </c>
      <c r="K176" s="230"/>
      <c r="L176" s="1037"/>
      <c r="M176" s="538"/>
      <c r="N176" s="243"/>
    </row>
    <row r="177" spans="1:14" ht="15" customHeight="1" thickBot="1">
      <c r="A177" s="1335"/>
      <c r="B177" s="901" t="s">
        <v>1462</v>
      </c>
      <c r="C177" s="1012" t="s">
        <v>193</v>
      </c>
      <c r="D177" s="1520"/>
      <c r="E177" s="1520"/>
      <c r="F177" s="1520"/>
      <c r="G177" s="1520"/>
      <c r="H177" s="1174"/>
      <c r="I177" s="341" t="e">
        <f>ROUND(H176*G176/G177,2)</f>
        <v>#DIV/0!</v>
      </c>
      <c r="J177" s="1379" t="s">
        <v>39</v>
      </c>
      <c r="K177" s="962"/>
      <c r="L177" s="1055">
        <f>IF(OR(ISBLANK(K177),K177=0,H176=0,ISBLANK(H176)),,ROUND(K177+$L$5,2))</f>
        <v>0</v>
      </c>
      <c r="M177" s="554" t="e">
        <f>ROUND(I177*L177,2)</f>
        <v>#DIV/0!</v>
      </c>
      <c r="N177" s="472" t="e">
        <f>ROUND(L177/G177,2)</f>
        <v>#DIV/0!</v>
      </c>
    </row>
    <row r="178" spans="1:14" ht="15" customHeight="1" thickBot="1">
      <c r="A178" s="2226">
        <v>36055</v>
      </c>
      <c r="B178" s="478" t="s">
        <v>347</v>
      </c>
      <c r="C178" s="262" t="s">
        <v>40</v>
      </c>
      <c r="D178" s="814"/>
      <c r="E178" s="1567"/>
      <c r="F178" s="1488" t="s">
        <v>76</v>
      </c>
      <c r="G178" s="1480">
        <v>12</v>
      </c>
      <c r="H178" s="1167">
        <v>5</v>
      </c>
      <c r="I178" s="262">
        <f>ROUND(H178*G178/G178,2)</f>
        <v>5</v>
      </c>
      <c r="J178" s="1213" t="s">
        <v>39</v>
      </c>
      <c r="K178" s="230"/>
      <c r="L178" s="1037"/>
      <c r="M178" s="538"/>
      <c r="N178" s="243"/>
    </row>
    <row r="179" spans="1:14" ht="15" customHeight="1" thickBot="1">
      <c r="A179" s="416"/>
      <c r="B179" s="416" t="s">
        <v>1463</v>
      </c>
      <c r="C179" s="1520" t="s">
        <v>193</v>
      </c>
      <c r="D179" s="1520"/>
      <c r="E179" s="1520"/>
      <c r="F179" s="1520"/>
      <c r="G179" s="1520"/>
      <c r="H179" s="1571"/>
      <c r="I179" s="341" t="e">
        <f>ROUND(H178*G178/G179,2)</f>
        <v>#DIV/0!</v>
      </c>
      <c r="J179" s="1379" t="s">
        <v>39</v>
      </c>
      <c r="K179" s="962"/>
      <c r="L179" s="1055">
        <f>IF(OR(ISBLANK(K179),K179=0,H178=0,ISBLANK(H178)),,ROUND(K179+$L$5,2))</f>
        <v>0</v>
      </c>
      <c r="M179" s="554" t="e">
        <f>ROUND(I179*L179,2)</f>
        <v>#DIV/0!</v>
      </c>
      <c r="N179" s="472" t="e">
        <f>ROUND(L179/G179,2)</f>
        <v>#DIV/0!</v>
      </c>
    </row>
    <row r="180" spans="1:14" ht="15" customHeight="1" thickBot="1">
      <c r="A180" s="2218">
        <v>36056</v>
      </c>
      <c r="B180" s="481" t="s">
        <v>384</v>
      </c>
      <c r="C180" s="397" t="s">
        <v>40</v>
      </c>
      <c r="D180" s="795"/>
      <c r="E180" s="1567"/>
      <c r="F180" s="421" t="s">
        <v>339</v>
      </c>
      <c r="G180" s="1209">
        <v>25</v>
      </c>
      <c r="H180" s="1167">
        <v>10</v>
      </c>
      <c r="I180" s="397">
        <f>ROUND(H180*G180/G180,2)</f>
        <v>10</v>
      </c>
      <c r="J180" s="401" t="s">
        <v>39</v>
      </c>
      <c r="K180" s="230"/>
      <c r="L180" s="1037"/>
      <c r="M180" s="538"/>
      <c r="N180" s="243"/>
    </row>
    <row r="181" spans="1:14" ht="15" customHeight="1">
      <c r="A181" s="1197"/>
      <c r="B181" s="217" t="s">
        <v>385</v>
      </c>
      <c r="C181" s="1012" t="s">
        <v>41</v>
      </c>
      <c r="D181" s="1581"/>
      <c r="E181" s="1012"/>
      <c r="F181" s="1012"/>
      <c r="G181" s="1012"/>
      <c r="H181" s="1570"/>
      <c r="I181" s="397" t="e">
        <f>ROUND(H180*G180/G181,2)</f>
        <v>#DIV/0!</v>
      </c>
      <c r="J181" s="1061" t="s">
        <v>39</v>
      </c>
      <c r="K181" s="264"/>
      <c r="L181" s="1037">
        <f>IF(OR(ISBLANK(K181),K181=0,H180=0,ISBLANK(H180)),,ROUND(K181+$L$5,2))</f>
        <v>0</v>
      </c>
      <c r="M181" s="538" t="e">
        <f>ROUND(I181*L181,2)</f>
        <v>#DIV/0!</v>
      </c>
      <c r="N181" s="243" t="e">
        <f>ROUND(L181/G181,2)</f>
        <v>#DIV/0!</v>
      </c>
    </row>
    <row r="182" spans="1:14" ht="15" customHeight="1" thickBot="1">
      <c r="A182" s="416"/>
      <c r="B182" s="901"/>
      <c r="C182" s="361"/>
      <c r="D182" s="288"/>
      <c r="E182" s="1083"/>
      <c r="F182" s="425"/>
      <c r="G182" s="1156"/>
      <c r="H182" s="1174"/>
      <c r="I182" s="341"/>
      <c r="J182" s="466"/>
      <c r="K182" s="552"/>
      <c r="L182" s="1055"/>
      <c r="M182" s="554"/>
      <c r="N182" s="472"/>
    </row>
    <row r="183" spans="1:14" ht="15" customHeight="1" thickBot="1">
      <c r="A183" s="2226">
        <v>36057</v>
      </c>
      <c r="B183" s="478" t="s">
        <v>1443</v>
      </c>
      <c r="C183" s="262" t="s">
        <v>40</v>
      </c>
      <c r="D183" s="256"/>
      <c r="E183" s="1567"/>
      <c r="F183" s="420" t="s">
        <v>386</v>
      </c>
      <c r="G183" s="1365">
        <v>50</v>
      </c>
      <c r="H183" s="1167">
        <v>5</v>
      </c>
      <c r="I183" s="262">
        <f>ROUND(H183*G183/G183,2)</f>
        <v>5</v>
      </c>
      <c r="J183" s="1213" t="s">
        <v>39</v>
      </c>
      <c r="K183" s="230"/>
      <c r="L183" s="1037"/>
      <c r="M183" s="538"/>
      <c r="N183" s="243"/>
    </row>
    <row r="184" spans="1:14" ht="15" customHeight="1" thickBot="1">
      <c r="A184" s="1086"/>
      <c r="B184" s="466"/>
      <c r="C184" s="1520" t="s">
        <v>41</v>
      </c>
      <c r="D184" s="1520"/>
      <c r="E184" s="1520"/>
      <c r="F184" s="1520"/>
      <c r="G184" s="1520"/>
      <c r="H184" s="1571"/>
      <c r="I184" s="341" t="e">
        <f>ROUND(H183*G183/G184,2)</f>
        <v>#DIV/0!</v>
      </c>
      <c r="J184" s="1379" t="s">
        <v>39</v>
      </c>
      <c r="K184" s="962"/>
      <c r="L184" s="1055">
        <f>IF(OR(ISBLANK(K184),H183=0,ISBLANK(H183)),,ROUND(K184+$L$5,2))</f>
        <v>0</v>
      </c>
      <c r="M184" s="554" t="e">
        <f>ROUND(I184*L184,2)</f>
        <v>#DIV/0!</v>
      </c>
      <c r="N184" s="472" t="e">
        <f>ROUND(L184/G184,2)</f>
        <v>#DIV/0!</v>
      </c>
    </row>
    <row r="185" spans="1:14" ht="15" customHeight="1" thickBot="1">
      <c r="A185" s="2218">
        <v>36058</v>
      </c>
      <c r="B185" s="481" t="s">
        <v>359</v>
      </c>
      <c r="C185" s="397" t="s">
        <v>40</v>
      </c>
      <c r="D185" s="2323"/>
      <c r="E185" s="1569"/>
      <c r="F185" s="421" t="s">
        <v>339</v>
      </c>
      <c r="G185" s="1209">
        <v>25</v>
      </c>
      <c r="H185" s="1167"/>
      <c r="I185" s="397">
        <f>ROUND(H185*G185/G185,2)</f>
        <v>0</v>
      </c>
      <c r="J185" s="401" t="s">
        <v>39</v>
      </c>
      <c r="K185" s="230"/>
      <c r="L185" s="1037"/>
      <c r="M185" s="538"/>
      <c r="N185" s="243"/>
    </row>
    <row r="186" spans="1:14" ht="15" customHeight="1">
      <c r="A186" s="275"/>
      <c r="B186" s="401" t="s">
        <v>360</v>
      </c>
      <c r="C186" s="1012" t="s">
        <v>41</v>
      </c>
      <c r="D186" s="1581"/>
      <c r="E186" s="1012"/>
      <c r="F186" s="1012"/>
      <c r="G186" s="1012"/>
      <c r="H186" s="1570"/>
      <c r="I186" s="397" t="e">
        <f>ROUND(H185*G185/G186,2)</f>
        <v>#DIV/0!</v>
      </c>
      <c r="J186" s="1061" t="s">
        <v>39</v>
      </c>
      <c r="K186" s="264"/>
      <c r="L186" s="1037">
        <f>IF(OR(ISBLANK(K186),K186=0,H185=0,ISBLANK(H185)),,ROUND(K186+$L$5,2))</f>
        <v>0</v>
      </c>
      <c r="M186" s="538" t="e">
        <f>ROUND(I186*L186,2)</f>
        <v>#DIV/0!</v>
      </c>
      <c r="N186" s="243" t="e">
        <f>ROUND(L186/G186,2)</f>
        <v>#DIV/0!</v>
      </c>
    </row>
    <row r="187" spans="1:14" ht="15" customHeight="1" thickBot="1">
      <c r="A187" s="1302"/>
      <c r="B187" s="959" t="s">
        <v>361</v>
      </c>
      <c r="C187" s="1103"/>
      <c r="D187" s="341"/>
      <c r="E187" s="389"/>
      <c r="F187" s="361"/>
      <c r="G187" s="1102"/>
      <c r="H187" s="2005"/>
      <c r="I187" s="1085"/>
      <c r="J187" s="416"/>
      <c r="K187" s="363"/>
      <c r="L187" s="417"/>
      <c r="M187" s="630"/>
      <c r="N187" s="418"/>
    </row>
    <row r="188" spans="1:14" ht="15" customHeight="1" thickBot="1">
      <c r="A188" s="2226">
        <v>36059</v>
      </c>
      <c r="B188" s="478" t="s">
        <v>362</v>
      </c>
      <c r="C188" s="262" t="s">
        <v>40</v>
      </c>
      <c r="D188" s="2324"/>
      <c r="E188" s="1569"/>
      <c r="F188" s="421" t="s">
        <v>363</v>
      </c>
      <c r="G188" s="1209">
        <v>24</v>
      </c>
      <c r="H188" s="1167"/>
      <c r="I188" s="397">
        <f>ROUND(H188*G188/G188,2)</f>
        <v>0</v>
      </c>
      <c r="J188" s="401" t="s">
        <v>39</v>
      </c>
      <c r="K188" s="230"/>
      <c r="L188" s="1037"/>
      <c r="M188" s="538"/>
      <c r="N188" s="243"/>
    </row>
    <row r="189" spans="1:14" ht="15" customHeight="1" thickBot="1">
      <c r="A189" s="416"/>
      <c r="B189" s="901" t="s">
        <v>364</v>
      </c>
      <c r="C189" s="1520" t="s">
        <v>41</v>
      </c>
      <c r="D189" s="1520"/>
      <c r="E189" s="1520"/>
      <c r="F189" s="1520"/>
      <c r="G189" s="1520"/>
      <c r="H189" s="1571"/>
      <c r="I189" s="341" t="e">
        <f>ROUND(H188*G188/G189,2)</f>
        <v>#DIV/0!</v>
      </c>
      <c r="J189" s="1379" t="s">
        <v>39</v>
      </c>
      <c r="K189" s="962"/>
      <c r="L189" s="1055">
        <f>IF(OR(ISBLANK(K189),K189=0,H188=0,ISBLANK(H188)),,ROUND(K189+$L$5,2))</f>
        <v>0</v>
      </c>
      <c r="M189" s="554" t="e">
        <f>ROUND(I189*L189,2)</f>
        <v>#DIV/0!</v>
      </c>
      <c r="N189" s="472" t="e">
        <f>ROUND(L189/G189,2)</f>
        <v>#DIV/0!</v>
      </c>
    </row>
    <row r="190" spans="1:14" ht="15" customHeight="1" thickBot="1">
      <c r="A190" s="2218">
        <v>36060</v>
      </c>
      <c r="B190" s="481" t="s">
        <v>2175</v>
      </c>
      <c r="C190" s="397" t="s">
        <v>40</v>
      </c>
      <c r="D190" s="2255"/>
      <c r="E190" s="1567"/>
      <c r="F190" s="482" t="s">
        <v>371</v>
      </c>
      <c r="G190" s="1920">
        <v>500</v>
      </c>
      <c r="H190" s="1167">
        <v>100</v>
      </c>
      <c r="I190" s="397">
        <f>ROUND($H$190*$G$190/G190,2)</f>
        <v>100</v>
      </c>
      <c r="J190" s="959" t="s">
        <v>39</v>
      </c>
      <c r="K190" s="230"/>
      <c r="L190" s="1037"/>
      <c r="M190" s="538"/>
      <c r="N190" s="243"/>
    </row>
    <row r="191" spans="1:14" ht="15" customHeight="1">
      <c r="A191" s="1197"/>
      <c r="B191" s="271" t="s">
        <v>103</v>
      </c>
      <c r="C191" s="1012" t="s">
        <v>41</v>
      </c>
      <c r="D191" s="1581"/>
      <c r="E191" s="1012"/>
      <c r="F191" s="1012"/>
      <c r="G191" s="1012"/>
      <c r="H191" s="1570"/>
      <c r="I191" s="397" t="e">
        <f>ROUND(H190*G190/G191,2)</f>
        <v>#DIV/0!</v>
      </c>
      <c r="J191" s="1061" t="s">
        <v>39</v>
      </c>
      <c r="K191" s="264"/>
      <c r="L191" s="1037">
        <f>IF(OR(ISBLANK(K191),K191=0,H190=0,ISBLANK(H190)),,ROUND(K191+$L$5,2))</f>
        <v>0</v>
      </c>
      <c r="M191" s="538" t="e">
        <f>ROUND(I191*L191,2)</f>
        <v>#DIV/0!</v>
      </c>
      <c r="N191" s="243" t="e">
        <f>ROUND(L191/G191,2)</f>
        <v>#DIV/0!</v>
      </c>
    </row>
    <row r="192" spans="1:14" ht="15" customHeight="1" thickBot="1">
      <c r="A192" s="416"/>
      <c r="B192" s="416" t="s">
        <v>372</v>
      </c>
      <c r="C192" s="361"/>
      <c r="D192" s="318"/>
      <c r="E192" s="389"/>
      <c r="F192" s="361"/>
      <c r="G192" s="1102"/>
      <c r="H192" s="2005"/>
      <c r="I192" s="361"/>
      <c r="J192" s="416"/>
      <c r="K192" s="363"/>
      <c r="L192" s="323"/>
      <c r="M192" s="630"/>
      <c r="N192" s="418"/>
    </row>
    <row r="193" spans="1:14" ht="15" customHeight="1" thickBot="1">
      <c r="A193" s="3025">
        <v>36061</v>
      </c>
      <c r="B193" s="4095" t="s">
        <v>396</v>
      </c>
      <c r="C193" s="2437" t="s">
        <v>40</v>
      </c>
      <c r="D193" s="759"/>
      <c r="E193" s="4085"/>
      <c r="F193" s="1849" t="s">
        <v>397</v>
      </c>
      <c r="G193" s="3939">
        <v>420</v>
      </c>
      <c r="H193" s="1167">
        <v>15</v>
      </c>
      <c r="I193" s="2437">
        <f>ROUND(H193*G193/G193,2)</f>
        <v>15</v>
      </c>
      <c r="J193" s="3770" t="s">
        <v>39</v>
      </c>
      <c r="K193" s="4219"/>
      <c r="L193" s="2803"/>
      <c r="M193" s="4009"/>
      <c r="N193" s="243"/>
    </row>
    <row r="194" spans="1:14" ht="15" customHeight="1" thickBot="1">
      <c r="A194" s="416"/>
      <c r="B194" s="901" t="s">
        <v>398</v>
      </c>
      <c r="C194" s="1520" t="s">
        <v>41</v>
      </c>
      <c r="D194" s="1520"/>
      <c r="E194" s="1520"/>
      <c r="F194" s="1520"/>
      <c r="G194" s="1520"/>
      <c r="H194" s="1571"/>
      <c r="I194" s="341" t="e">
        <f>ROUND(H193*G193/G194,2)</f>
        <v>#DIV/0!</v>
      </c>
      <c r="J194" s="1379" t="s">
        <v>39</v>
      </c>
      <c r="K194" s="962"/>
      <c r="L194" s="1055">
        <f>IF(OR(ISBLANK(K194),K194=0,H193=0,ISBLANK(H193)),,ROUND(K194+$L$5,2))</f>
        <v>0</v>
      </c>
      <c r="M194" s="554" t="e">
        <f>ROUND(I194*L194,2)</f>
        <v>#DIV/0!</v>
      </c>
      <c r="N194" s="472" t="e">
        <f>ROUND(L194/G194,2)</f>
        <v>#DIV/0!</v>
      </c>
    </row>
    <row r="195" spans="1:14" ht="15" customHeight="1" thickBot="1">
      <c r="A195" s="2218">
        <v>36062</v>
      </c>
      <c r="B195" s="481" t="s">
        <v>399</v>
      </c>
      <c r="C195" s="397" t="s">
        <v>40</v>
      </c>
      <c r="D195" s="759"/>
      <c r="E195" s="1567"/>
      <c r="F195" s="482" t="s">
        <v>400</v>
      </c>
      <c r="G195" s="1089">
        <v>288</v>
      </c>
      <c r="H195" s="1167">
        <v>15</v>
      </c>
      <c r="I195" s="397">
        <f>ROUND(H195*G195/G195,2)</f>
        <v>15</v>
      </c>
      <c r="J195" s="959" t="s">
        <v>39</v>
      </c>
      <c r="K195" s="230"/>
      <c r="L195" s="1037"/>
      <c r="M195" s="538"/>
      <c r="N195" s="243"/>
    </row>
    <row r="196" spans="1:14" ht="15" customHeight="1" thickBot="1">
      <c r="A196" s="1335"/>
      <c r="B196" s="216" t="s">
        <v>398</v>
      </c>
      <c r="C196" s="1012" t="s">
        <v>41</v>
      </c>
      <c r="D196" s="1520"/>
      <c r="E196" s="1520"/>
      <c r="F196" s="1520"/>
      <c r="G196" s="1520"/>
      <c r="H196" s="1174"/>
      <c r="I196" s="341" t="e">
        <f>ROUND(H195*G195/G196,2)</f>
        <v>#DIV/0!</v>
      </c>
      <c r="J196" s="1379" t="s">
        <v>39</v>
      </c>
      <c r="K196" s="962"/>
      <c r="L196" s="1055">
        <f>IF(OR(ISBLANK(K196),H195=0,ISBLANK(H195)),,ROUND(K196+$L$5,2))</f>
        <v>0</v>
      </c>
      <c r="M196" s="554" t="e">
        <f>ROUND(I196*L196,2)</f>
        <v>#DIV/0!</v>
      </c>
      <c r="N196" s="472" t="e">
        <f>ROUND(L196/G196,2)</f>
        <v>#DIV/0!</v>
      </c>
    </row>
    <row r="197" spans="1:14" ht="15" customHeight="1" thickBot="1">
      <c r="A197" s="4218">
        <v>36063</v>
      </c>
      <c r="B197" s="4095" t="s">
        <v>470</v>
      </c>
      <c r="C197" s="397" t="s">
        <v>40</v>
      </c>
      <c r="D197" s="759"/>
      <c r="E197" s="4085"/>
      <c r="F197" s="3938" t="s">
        <v>471</v>
      </c>
      <c r="G197" s="3939">
        <v>24</v>
      </c>
      <c r="H197" s="1167">
        <v>50</v>
      </c>
      <c r="I197" s="1443">
        <f>ROUND(H197*G197/G197,2)</f>
        <v>50</v>
      </c>
      <c r="J197" s="3770" t="s">
        <v>39</v>
      </c>
      <c r="K197" s="4219"/>
      <c r="L197" s="1037"/>
      <c r="M197" s="4009"/>
      <c r="N197" s="243"/>
    </row>
    <row r="198" spans="1:14" ht="15" customHeight="1" thickBot="1">
      <c r="A198" s="1197"/>
      <c r="B198" s="217" t="s">
        <v>472</v>
      </c>
      <c r="C198" s="1012" t="s">
        <v>41</v>
      </c>
      <c r="D198" s="1581"/>
      <c r="E198" s="1012"/>
      <c r="F198" s="1012"/>
      <c r="G198" s="1012">
        <v>0</v>
      </c>
      <c r="H198" s="1174"/>
      <c r="I198" s="3938" t="e">
        <f>ROUND(H197*G197/G198,2)</f>
        <v>#DIV/0!</v>
      </c>
      <c r="J198" s="948" t="s">
        <v>39</v>
      </c>
      <c r="K198" s="264"/>
      <c r="L198" s="965">
        <f>IF(OR(ISBLANK(K198),K198=0,H197=0,ISBLANK(H197)),,ROUND(K198+$L$5,2))</f>
        <v>0</v>
      </c>
      <c r="M198" s="335" t="e">
        <f>ROUND(I198*L198,2)</f>
        <v>#DIV/0!</v>
      </c>
      <c r="N198" s="266" t="e">
        <f>ROUND(L198/G198,2)</f>
        <v>#DIV/0!</v>
      </c>
    </row>
    <row r="199" spans="1:14" ht="15" customHeight="1" thickBot="1">
      <c r="A199" s="2226">
        <v>36064</v>
      </c>
      <c r="B199" s="478" t="s">
        <v>2274</v>
      </c>
      <c r="C199" s="262" t="s">
        <v>40</v>
      </c>
      <c r="D199" s="759"/>
      <c r="E199" s="1569"/>
      <c r="F199" s="420" t="s">
        <v>54</v>
      </c>
      <c r="G199" s="1365">
        <v>20</v>
      </c>
      <c r="H199" s="1167">
        <v>20</v>
      </c>
      <c r="I199" s="262">
        <f>ROUND(H199*G199/G199,2)</f>
        <v>20</v>
      </c>
      <c r="J199" s="1213" t="s">
        <v>39</v>
      </c>
      <c r="K199" s="230"/>
      <c r="L199" s="1037"/>
      <c r="M199" s="538"/>
      <c r="N199" s="243"/>
    </row>
    <row r="200" spans="1:14" ht="15" customHeight="1" thickBot="1">
      <c r="A200" s="416"/>
      <c r="B200" s="901" t="s">
        <v>409</v>
      </c>
      <c r="C200" s="1520" t="s">
        <v>41</v>
      </c>
      <c r="D200" s="1520"/>
      <c r="E200" s="1520"/>
      <c r="F200" s="1520"/>
      <c r="G200" s="1520"/>
      <c r="H200" s="1571"/>
      <c r="I200" s="341" t="e">
        <f>ROUND(H199*G199/G200,2)</f>
        <v>#DIV/0!</v>
      </c>
      <c r="J200" s="1379" t="s">
        <v>39</v>
      </c>
      <c r="K200" s="962"/>
      <c r="L200" s="1055">
        <f>IF(OR(ISBLANK(K200),K200=0,H199=0,ISBLANK(H199)),,ROUND(K200+$L$5,2))</f>
        <v>0</v>
      </c>
      <c r="M200" s="554" t="e">
        <f>ROUND(I200*L200,2)</f>
        <v>#DIV/0!</v>
      </c>
      <c r="N200" s="472" t="e">
        <f>ROUND(L200/G200,2)</f>
        <v>#DIV/0!</v>
      </c>
    </row>
    <row r="201" spans="1:14" ht="15" customHeight="1" thickBot="1">
      <c r="A201" s="2218">
        <v>36065</v>
      </c>
      <c r="B201" s="481" t="s">
        <v>2176</v>
      </c>
      <c r="C201" s="397" t="s">
        <v>40</v>
      </c>
      <c r="D201" s="759"/>
      <c r="E201" s="1567"/>
      <c r="F201" s="482" t="s">
        <v>410</v>
      </c>
      <c r="G201" s="1089">
        <v>20</v>
      </c>
      <c r="H201" s="1167">
        <v>100</v>
      </c>
      <c r="I201" s="397">
        <f>ROUND(H201*G201/G201,2)</f>
        <v>100</v>
      </c>
      <c r="J201" s="959" t="s">
        <v>39</v>
      </c>
      <c r="K201" s="230"/>
      <c r="L201" s="1037"/>
      <c r="M201" s="538"/>
      <c r="N201" s="243"/>
    </row>
    <row r="202" spans="1:14" ht="15" customHeight="1">
      <c r="A202" s="1197"/>
      <c r="B202" s="217" t="s">
        <v>2177</v>
      </c>
      <c r="C202" s="1012" t="s">
        <v>41</v>
      </c>
      <c r="D202" s="1581"/>
      <c r="E202" s="1012"/>
      <c r="F202" s="1012"/>
      <c r="G202" s="1012"/>
      <c r="H202" s="1570"/>
      <c r="I202" s="397" t="e">
        <f>ROUND(H201*G201/G202,2)</f>
        <v>#DIV/0!</v>
      </c>
      <c r="J202" s="1061" t="s">
        <v>39</v>
      </c>
      <c r="K202" s="264"/>
      <c r="L202" s="1037">
        <f>IF(OR(ISBLANK(K202),K202=0,H201=0,ISBLANK(H201)),,ROUND(K202+$L$5,2))</f>
        <v>0</v>
      </c>
      <c r="M202" s="538" t="e">
        <f>ROUND(I202*L202,2)</f>
        <v>#DIV/0!</v>
      </c>
      <c r="N202" s="243" t="e">
        <f>ROUND(L202/G202,2)</f>
        <v>#DIV/0!</v>
      </c>
    </row>
    <row r="203" spans="1:14" ht="15" customHeight="1" thickBot="1">
      <c r="A203" s="1086"/>
      <c r="B203" s="466" t="s">
        <v>2178</v>
      </c>
      <c r="C203" s="425"/>
      <c r="D203" s="1895"/>
      <c r="E203" s="426"/>
      <c r="F203" s="411"/>
      <c r="G203" s="1996"/>
      <c r="H203" s="1192"/>
      <c r="I203" s="1997"/>
      <c r="J203" s="1379"/>
      <c r="K203" s="1661"/>
      <c r="L203" s="1998"/>
      <c r="M203" s="1999"/>
      <c r="N203" s="2000"/>
    </row>
    <row r="204" spans="1:14" ht="15" customHeight="1">
      <c r="A204" s="1335"/>
      <c r="B204" s="3404"/>
      <c r="C204" s="3380"/>
      <c r="D204" s="3404"/>
      <c r="E204" s="3514"/>
      <c r="F204" s="3378"/>
      <c r="G204" s="3515"/>
      <c r="H204" s="1266"/>
      <c r="I204" s="3378"/>
      <c r="J204" s="3404"/>
      <c r="K204" s="3396"/>
      <c r="L204" s="3408"/>
      <c r="M204" s="3409"/>
      <c r="N204" s="1529"/>
    </row>
    <row r="205" spans="1:14" ht="15" customHeight="1" thickBot="1">
      <c r="A205" s="3516"/>
      <c r="B205" s="1065"/>
      <c r="C205" s="746"/>
      <c r="D205" s="746"/>
      <c r="E205" s="746"/>
      <c r="F205" s="747"/>
      <c r="G205" s="1512"/>
      <c r="H205" s="3512"/>
      <c r="I205" s="750"/>
      <c r="J205" s="3513"/>
      <c r="K205" s="752"/>
      <c r="L205" s="753"/>
      <c r="M205" s="754"/>
      <c r="N205" s="3051"/>
    </row>
    <row r="206" spans="1:14" ht="15" customHeight="1" thickTop="1" thickBot="1">
      <c r="A206" s="2236"/>
      <c r="B206" s="1751"/>
      <c r="C206" s="1752"/>
      <c r="D206" s="1752"/>
      <c r="E206" s="1752"/>
      <c r="F206" s="1753"/>
      <c r="G206" s="1754"/>
      <c r="H206" s="1781"/>
      <c r="I206" s="1755"/>
      <c r="J206" s="1756" t="s">
        <v>48</v>
      </c>
      <c r="K206" s="1782"/>
      <c r="L206" s="1783"/>
      <c r="M206" s="1757">
        <f>SUMIF(M10:M205,"&gt;0")</f>
        <v>16919.260000000002</v>
      </c>
      <c r="N206" s="1758"/>
    </row>
    <row r="207" spans="1:14" ht="15" customHeight="1">
      <c r="A207" s="27"/>
    </row>
    <row r="208" spans="1:14" ht="15" customHeight="1">
      <c r="A208" s="27"/>
    </row>
    <row r="209" spans="1:1" ht="15" customHeight="1">
      <c r="A209" s="27"/>
    </row>
    <row r="210" spans="1:1" ht="15" customHeight="1">
      <c r="A210" s="27"/>
    </row>
    <row r="211" spans="1:1" ht="15" customHeight="1">
      <c r="A211" s="27"/>
    </row>
    <row r="212" spans="1:1" ht="15" customHeight="1">
      <c r="A212" s="27"/>
    </row>
    <row r="213" spans="1:1" ht="15" customHeight="1">
      <c r="A213" s="27"/>
    </row>
    <row r="214" spans="1:1" ht="15" customHeight="1">
      <c r="A214" s="27"/>
    </row>
    <row r="215" spans="1:1" ht="15" customHeight="1">
      <c r="A215" s="27"/>
    </row>
    <row r="216" spans="1:1" ht="15" customHeight="1">
      <c r="A216" s="27"/>
    </row>
    <row r="217" spans="1:1" ht="15" customHeight="1">
      <c r="A217" s="27"/>
    </row>
    <row r="218" spans="1:1" ht="15" customHeight="1">
      <c r="A218" s="27"/>
    </row>
    <row r="219" spans="1:1" ht="15" customHeight="1">
      <c r="A219" s="27"/>
    </row>
    <row r="220" spans="1:1" ht="15" customHeight="1">
      <c r="A220" s="27"/>
    </row>
    <row r="221" spans="1:1" ht="15" customHeight="1">
      <c r="A221" s="27"/>
    </row>
    <row r="222" spans="1:1" ht="15" customHeight="1">
      <c r="A222" s="27"/>
    </row>
    <row r="223" spans="1:1" ht="15" customHeight="1">
      <c r="A223" s="27"/>
    </row>
    <row r="224" spans="1:1" ht="15" customHeight="1">
      <c r="A224" s="27"/>
    </row>
    <row r="225" spans="1:1" ht="15" customHeight="1">
      <c r="A225" s="27"/>
    </row>
    <row r="226" spans="1:1" ht="15" customHeight="1">
      <c r="A226" s="27"/>
    </row>
    <row r="227" spans="1:1" ht="15" customHeight="1">
      <c r="A227" s="27"/>
    </row>
    <row r="228" spans="1:1" ht="15" customHeight="1">
      <c r="A228" s="27"/>
    </row>
    <row r="229" spans="1:1" ht="15" customHeight="1">
      <c r="A229" s="27"/>
    </row>
    <row r="230" spans="1:1" ht="15" customHeight="1">
      <c r="A230" s="27"/>
    </row>
    <row r="231" spans="1:1" ht="15" customHeight="1">
      <c r="A231" s="27"/>
    </row>
    <row r="232" spans="1:1" ht="15" customHeight="1">
      <c r="A232" s="27"/>
    </row>
    <row r="233" spans="1:1" ht="15" customHeight="1">
      <c r="A233" s="27"/>
    </row>
    <row r="234" spans="1:1" ht="15" customHeight="1">
      <c r="A234" s="27"/>
    </row>
    <row r="235" spans="1:1" ht="15" customHeight="1">
      <c r="A235" s="27"/>
    </row>
    <row r="236" spans="1:1" ht="15" customHeight="1">
      <c r="A236" s="27"/>
    </row>
    <row r="237" spans="1:1" ht="15" customHeight="1">
      <c r="A237" s="27"/>
    </row>
    <row r="238" spans="1:1" ht="15" customHeight="1">
      <c r="A238" s="27"/>
    </row>
    <row r="239" spans="1:1" ht="15" customHeight="1">
      <c r="A239" s="27"/>
    </row>
    <row r="240" spans="1:1" ht="15" customHeight="1">
      <c r="A240" s="27"/>
    </row>
    <row r="241" spans="1:1" ht="15" customHeight="1">
      <c r="A241" s="27"/>
    </row>
    <row r="242" spans="1:1" ht="15" customHeight="1">
      <c r="A242" s="27"/>
    </row>
    <row r="243" spans="1:1" ht="15" customHeight="1">
      <c r="A243" s="27"/>
    </row>
    <row r="244" spans="1:1" ht="15" customHeight="1">
      <c r="A244" s="27"/>
    </row>
    <row r="245" spans="1:1" ht="15" customHeight="1">
      <c r="A245" s="27"/>
    </row>
    <row r="246" spans="1:1" ht="15" customHeight="1">
      <c r="A246" s="27"/>
    </row>
    <row r="247" spans="1:1" ht="15" customHeight="1">
      <c r="A247" s="27"/>
    </row>
    <row r="248" spans="1:1" ht="15" customHeight="1">
      <c r="A248" s="27"/>
    </row>
    <row r="249" spans="1:1" ht="15" customHeight="1">
      <c r="A249" s="27"/>
    </row>
    <row r="250" spans="1:1" ht="15" customHeight="1">
      <c r="A250" s="27"/>
    </row>
    <row r="251" spans="1:1" ht="15" customHeight="1">
      <c r="A251" s="27"/>
    </row>
    <row r="252" spans="1:1" ht="15" customHeight="1">
      <c r="A252" s="27"/>
    </row>
    <row r="253" spans="1:1" ht="15" customHeight="1">
      <c r="A253" s="27"/>
    </row>
    <row r="254" spans="1:1" ht="15" customHeight="1">
      <c r="A254" s="27"/>
    </row>
  </sheetData>
  <sheetProtection selectLockedCells="1"/>
  <customSheetViews>
    <customSheetView guid="{F8F3C058-0B72-45B1-9471-FD232B18A87C}" showPageBreaks="1">
      <pane ySplit="9" topLeftCell="A20" activePane="bottomLeft" state="frozen"/>
      <selection pane="bottomLeft" activeCell="C28" sqref="C28:D28"/>
      <rowBreaks count="4" manualBreakCount="4">
        <brk id="194" max="16383" man="1"/>
        <brk id="78" max="16383" man="1"/>
        <brk id="205" max="16383" man="1"/>
        <brk id="42"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rowBreaks count="4" manualBreakCount="4">
        <brk id="51" max="16383" man="1"/>
        <brk id="79" max="16383" man="1"/>
        <brk id="117" max="16383" man="1"/>
        <brk id="226"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howPageBreaks="1" fitToPage="1" topLeftCell="A30">
      <selection activeCell="B41" sqref="B41"/>
      <rowBreaks count="3" manualBreakCount="3">
        <brk id="81" max="16383" man="1"/>
        <brk id="121" max="16383" man="1"/>
        <brk id="239" max="16383" man="1"/>
      </rowBreaks>
      <pageMargins left="0" right="0" top="0" bottom="0" header="0" footer="0"/>
      <pageSetup scale="92" fitToHeight="0" orientation="landscape" r:id="rId3"/>
      <headerFooter>
        <oddHeader>&amp;C&amp;16South Carolina Purchasing Alliance Lot A
&amp;R&amp;12&amp;A
2014</oddHeader>
      </headerFooter>
    </customSheetView>
  </customSheetViews>
  <mergeCells count="7">
    <mergeCell ref="B120:G120"/>
    <mergeCell ref="F3:N3"/>
    <mergeCell ref="F4:N4"/>
    <mergeCell ref="G5:K5"/>
    <mergeCell ref="B1:M1"/>
    <mergeCell ref="B2:C2"/>
    <mergeCell ref="F2:M2"/>
  </mergeCells>
  <conditionalFormatting sqref="H160 H162 H164 H151 H153 H155 H157:H158 H142:H145 H147 H149 H138 H132 H134 H122 H104:H107 H96:H99 H101 H52:H55 H57:H58 H60:H66 H68:H73 H124 H11 H126:H127 H129:H130 H136 H140 H13 H109:H112 H166 H15 H75:H78 H81 H84 H92:H94 H17:H18 H20:H21 H23:H25 H27:H29 H31:H33 H35:H37 H39:H40 H42:H44 H46:H47 H49:H50 H114:H116 H118:H119 H168 H170 H172 H174:H175 H177 H179 H181:H182 H184 H186:H187 H189 H191:H192 H194 H196 H198 H200 H202:H206">
    <cfRule type="cellIs" dxfId="115" priority="136" stopIfTrue="1" operator="equal">
      <formula>0</formula>
    </cfRule>
  </conditionalFormatting>
  <conditionalFormatting sqref="H160 H162 H164 H151 H153 H155 H157:H158 H142:H145 H147 H149 H138 H132 H134 H122 H104:H107 H96:H99 H101 H52:H55 H57:H58 H60:H66 H68:H73 H124 H11 H126:H127 H129:H130 H136 H140 H13 H109:H112 H166 H15 H75:H78 H92:H94 H81 H84 H17:H18 H20:H21 H23:H25 H27:H29 H31:H33 H35:H37 H39:H40 H42:H44 H46:H47 H49:H50 H114:H116 H118:H119 H168 H170 H172 H174:H175 H177 H179 H181:H182 H184 H186:H187 H189 H191:H192 H194 H196 H198 H200 H202:H206">
    <cfRule type="cellIs" dxfId="114" priority="135" stopIfTrue="1" operator="equal">
      <formula>0</formula>
    </cfRule>
  </conditionalFormatting>
  <conditionalFormatting sqref="H114:H116">
    <cfRule type="cellIs" dxfId="113" priority="20" stopIfTrue="1" operator="equal">
      <formula>0</formula>
    </cfRule>
  </conditionalFormatting>
  <conditionalFormatting sqref="H114:H116">
    <cfRule type="cellIs" dxfId="112" priority="19" stopIfTrue="1" operator="equal">
      <formula>0</formula>
    </cfRule>
  </conditionalFormatting>
  <conditionalFormatting sqref="H87 H90">
    <cfRule type="cellIs" dxfId="111" priority="18" stopIfTrue="1" operator="equal">
      <formula>0</formula>
    </cfRule>
  </conditionalFormatting>
  <conditionalFormatting sqref="H87 H90">
    <cfRule type="cellIs" dxfId="110" priority="17" stopIfTrue="1" operator="equal">
      <formula>0</formula>
    </cfRule>
  </conditionalFormatting>
  <conditionalFormatting sqref="H86">
    <cfRule type="cellIs" dxfId="109" priority="12" stopIfTrue="1" operator="equal">
      <formula>0</formula>
    </cfRule>
  </conditionalFormatting>
  <conditionalFormatting sqref="H86">
    <cfRule type="cellIs" dxfId="108" priority="11" stopIfTrue="1" operator="equal">
      <formula>0</formula>
    </cfRule>
  </conditionalFormatting>
  <conditionalFormatting sqref="H89">
    <cfRule type="cellIs" dxfId="107" priority="10" stopIfTrue="1" operator="equal">
      <formula>0</formula>
    </cfRule>
  </conditionalFormatting>
  <conditionalFormatting sqref="H89">
    <cfRule type="cellIs" dxfId="106" priority="9" stopIfTrue="1" operator="equal">
      <formula>0</formula>
    </cfRule>
  </conditionalFormatting>
  <conditionalFormatting sqref="H83">
    <cfRule type="cellIs" dxfId="105" priority="4" stopIfTrue="1" operator="equal">
      <formula>0</formula>
    </cfRule>
  </conditionalFormatting>
  <conditionalFormatting sqref="H83">
    <cfRule type="cellIs" dxfId="104" priority="3" stopIfTrue="1" operator="equal">
      <formula>0</formula>
    </cfRule>
  </conditionalFormatting>
  <conditionalFormatting sqref="H80">
    <cfRule type="cellIs" dxfId="103" priority="2" stopIfTrue="1" operator="equal">
      <formula>0</formula>
    </cfRule>
  </conditionalFormatting>
  <conditionalFormatting sqref="H80">
    <cfRule type="cellIs" dxfId="102" priority="1" stopIfTrue="1" operator="equal">
      <formula>0</formula>
    </cfRule>
  </conditionalFormatting>
  <hyperlinks>
    <hyperlink ref="C4" location="'Recap Sheet'!B1" tooltip="Click here to return to recap sheet" display="Return to Recap Sheet" xr:uid="{00000000-0004-0000-1400-000000000000}"/>
  </hyperlinks>
  <pageMargins left="0.25" right="0.25" top="0.75" bottom="0.75" header="0.3" footer="0.3"/>
  <pageSetup paperSize="5" scale="64" fitToHeight="0" orientation="landscape" useFirstPageNumber="1" r:id="rId4"/>
  <headerFooter scaleWithDoc="0"/>
  <rowBreaks count="4" manualBreakCount="4">
    <brk id="194" max="16383" man="1"/>
    <brk id="78" max="16383" man="1"/>
    <brk id="205" max="16383" man="1"/>
    <brk id="42" max="16383" man="1"/>
  </rowBreaks>
  <ignoredErrors>
    <ignoredError sqref="M108 M100" 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80897" r:id="rId7" name="Button 1">
              <controlPr defaultSize="0" print="0" autoFill="0" autoPict="0" macro="[0]!VersatileDisplayWorksheetPopup">
                <anchor moveWithCells="1">
                  <from>
                    <xdr:col>12</xdr:col>
                    <xdr:colOff>552450</xdr:colOff>
                    <xdr:row>0</xdr:row>
                    <xdr:rowOff>133350</xdr:rowOff>
                  </from>
                  <to>
                    <xdr:col>13</xdr:col>
                    <xdr:colOff>447675</xdr:colOff>
                    <xdr:row>1</xdr:row>
                    <xdr:rowOff>180975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6"/>
  <dimension ref="A1:R162"/>
  <sheetViews>
    <sheetView zoomScaleNormal="100" workbookViewId="0">
      <pane ySplit="9" topLeftCell="A115" activePane="bottomLeft" state="frozen"/>
      <selection activeCell="H80" sqref="H80"/>
      <selection pane="bottomLeft" activeCell="O118" sqref="O118"/>
    </sheetView>
  </sheetViews>
  <sheetFormatPr defaultColWidth="11.42578125" defaultRowHeight="15" customHeight="1"/>
  <cols>
    <col min="1" max="1" width="7.28515625" style="55" customWidth="1"/>
    <col min="2" max="2" width="49.7109375" style="55" customWidth="1"/>
    <col min="3" max="3" width="29.28515625" style="37" customWidth="1"/>
    <col min="4" max="4" width="13.42578125" style="55" customWidth="1"/>
    <col min="5" max="5" width="9.5703125" style="37" customWidth="1"/>
    <col min="6" max="6" width="6.28515625" style="37" customWidth="1"/>
    <col min="7" max="7" width="5.7109375" style="144" customWidth="1"/>
    <col min="8" max="8" width="6.42578125" style="107" customWidth="1"/>
    <col min="9" max="9" width="6.42578125" style="37" customWidth="1"/>
    <col min="10" max="10" width="3.28515625" style="55" customWidth="1"/>
    <col min="11" max="11" width="8" style="30" customWidth="1"/>
    <col min="12" max="12" width="7.7109375" style="30" customWidth="1"/>
    <col min="13" max="13" width="9.7109375" style="38" customWidth="1"/>
    <col min="14" max="14" width="6.140625" style="39" customWidth="1"/>
    <col min="15" max="15" width="16.5703125" style="7" customWidth="1"/>
    <col min="16" max="256" width="11.42578125" style="55"/>
    <col min="257" max="257" width="3.85546875" style="55" customWidth="1"/>
    <col min="258" max="258" width="49.7109375" style="55" customWidth="1"/>
    <col min="259" max="259" width="29.42578125" style="55" customWidth="1"/>
    <col min="260" max="260" width="6.28515625" style="55" customWidth="1"/>
    <col min="261" max="261" width="4.28515625" style="55" customWidth="1"/>
    <col min="262" max="262" width="6.42578125" style="55" customWidth="1"/>
    <col min="263" max="263" width="3.28515625" style="55" customWidth="1"/>
    <col min="264" max="264" width="6" style="55" customWidth="1"/>
    <col min="265" max="265" width="5.7109375" style="55" bestFit="1" customWidth="1"/>
    <col min="266" max="266" width="7" style="55" customWidth="1"/>
    <col min="267" max="267" width="5.42578125" style="55" customWidth="1"/>
    <col min="268" max="268" width="5" style="55" customWidth="1"/>
    <col min="269" max="269" width="6" style="55" bestFit="1" customWidth="1"/>
    <col min="270" max="270" width="6.140625" style="55" customWidth="1"/>
    <col min="271" max="271" width="16.5703125" style="55" customWidth="1"/>
    <col min="272" max="512" width="11.42578125" style="55"/>
    <col min="513" max="513" width="3.85546875" style="55" customWidth="1"/>
    <col min="514" max="514" width="49.7109375" style="55" customWidth="1"/>
    <col min="515" max="515" width="29.42578125" style="55" customWidth="1"/>
    <col min="516" max="516" width="6.28515625" style="55" customWidth="1"/>
    <col min="517" max="517" width="4.28515625" style="55" customWidth="1"/>
    <col min="518" max="518" width="6.42578125" style="55" customWidth="1"/>
    <col min="519" max="519" width="3.28515625" style="55" customWidth="1"/>
    <col min="520" max="520" width="6" style="55" customWidth="1"/>
    <col min="521" max="521" width="5.7109375" style="55" bestFit="1" customWidth="1"/>
    <col min="522" max="522" width="7" style="55" customWidth="1"/>
    <col min="523" max="523" width="5.42578125" style="55" customWidth="1"/>
    <col min="524" max="524" width="5" style="55" customWidth="1"/>
    <col min="525" max="525" width="6" style="55" bestFit="1" customWidth="1"/>
    <col min="526" max="526" width="6.140625" style="55" customWidth="1"/>
    <col min="527" max="527" width="16.5703125" style="55" customWidth="1"/>
    <col min="528" max="768" width="11.42578125" style="55"/>
    <col min="769" max="769" width="3.85546875" style="55" customWidth="1"/>
    <col min="770" max="770" width="49.7109375" style="55" customWidth="1"/>
    <col min="771" max="771" width="29.42578125" style="55" customWidth="1"/>
    <col min="772" max="772" width="6.28515625" style="55" customWidth="1"/>
    <col min="773" max="773" width="4.28515625" style="55" customWidth="1"/>
    <col min="774" max="774" width="6.42578125" style="55" customWidth="1"/>
    <col min="775" max="775" width="3.28515625" style="55" customWidth="1"/>
    <col min="776" max="776" width="6" style="55" customWidth="1"/>
    <col min="777" max="777" width="5.7109375" style="55" bestFit="1" customWidth="1"/>
    <col min="778" max="778" width="7" style="55" customWidth="1"/>
    <col min="779" max="779" width="5.42578125" style="55" customWidth="1"/>
    <col min="780" max="780" width="5" style="55" customWidth="1"/>
    <col min="781" max="781" width="6" style="55" bestFit="1" customWidth="1"/>
    <col min="782" max="782" width="6.140625" style="55" customWidth="1"/>
    <col min="783" max="783" width="16.5703125" style="55" customWidth="1"/>
    <col min="784" max="1024" width="11.42578125" style="55"/>
    <col min="1025" max="1025" width="3.85546875" style="55" customWidth="1"/>
    <col min="1026" max="1026" width="49.7109375" style="55" customWidth="1"/>
    <col min="1027" max="1027" width="29.42578125" style="55" customWidth="1"/>
    <col min="1028" max="1028" width="6.28515625" style="55" customWidth="1"/>
    <col min="1029" max="1029" width="4.28515625" style="55" customWidth="1"/>
    <col min="1030" max="1030" width="6.42578125" style="55" customWidth="1"/>
    <col min="1031" max="1031" width="3.28515625" style="55" customWidth="1"/>
    <col min="1032" max="1032" width="6" style="55" customWidth="1"/>
    <col min="1033" max="1033" width="5.7109375" style="55" bestFit="1" customWidth="1"/>
    <col min="1034" max="1034" width="7" style="55" customWidth="1"/>
    <col min="1035" max="1035" width="5.42578125" style="55" customWidth="1"/>
    <col min="1036" max="1036" width="5" style="55" customWidth="1"/>
    <col min="1037" max="1037" width="6" style="55" bestFit="1" customWidth="1"/>
    <col min="1038" max="1038" width="6.140625" style="55" customWidth="1"/>
    <col min="1039" max="1039" width="16.5703125" style="55" customWidth="1"/>
    <col min="1040" max="1280" width="11.42578125" style="55"/>
    <col min="1281" max="1281" width="3.85546875" style="55" customWidth="1"/>
    <col min="1282" max="1282" width="49.7109375" style="55" customWidth="1"/>
    <col min="1283" max="1283" width="29.42578125" style="55" customWidth="1"/>
    <col min="1284" max="1284" width="6.28515625" style="55" customWidth="1"/>
    <col min="1285" max="1285" width="4.28515625" style="55" customWidth="1"/>
    <col min="1286" max="1286" width="6.42578125" style="55" customWidth="1"/>
    <col min="1287" max="1287" width="3.28515625" style="55" customWidth="1"/>
    <col min="1288" max="1288" width="6" style="55" customWidth="1"/>
    <col min="1289" max="1289" width="5.7109375" style="55" bestFit="1" customWidth="1"/>
    <col min="1290" max="1290" width="7" style="55" customWidth="1"/>
    <col min="1291" max="1291" width="5.42578125" style="55" customWidth="1"/>
    <col min="1292" max="1292" width="5" style="55" customWidth="1"/>
    <col min="1293" max="1293" width="6" style="55" bestFit="1" customWidth="1"/>
    <col min="1294" max="1294" width="6.140625" style="55" customWidth="1"/>
    <col min="1295" max="1295" width="16.5703125" style="55" customWidth="1"/>
    <col min="1296" max="1536" width="11.42578125" style="55"/>
    <col min="1537" max="1537" width="3.85546875" style="55" customWidth="1"/>
    <col min="1538" max="1538" width="49.7109375" style="55" customWidth="1"/>
    <col min="1539" max="1539" width="29.42578125" style="55" customWidth="1"/>
    <col min="1540" max="1540" width="6.28515625" style="55" customWidth="1"/>
    <col min="1541" max="1541" width="4.28515625" style="55" customWidth="1"/>
    <col min="1542" max="1542" width="6.42578125" style="55" customWidth="1"/>
    <col min="1543" max="1543" width="3.28515625" style="55" customWidth="1"/>
    <col min="1544" max="1544" width="6" style="55" customWidth="1"/>
    <col min="1545" max="1545" width="5.7109375" style="55" bestFit="1" customWidth="1"/>
    <col min="1546" max="1546" width="7" style="55" customWidth="1"/>
    <col min="1547" max="1547" width="5.42578125" style="55" customWidth="1"/>
    <col min="1548" max="1548" width="5" style="55" customWidth="1"/>
    <col min="1549" max="1549" width="6" style="55" bestFit="1" customWidth="1"/>
    <col min="1550" max="1550" width="6.140625" style="55" customWidth="1"/>
    <col min="1551" max="1551" width="16.5703125" style="55" customWidth="1"/>
    <col min="1552" max="1792" width="11.42578125" style="55"/>
    <col min="1793" max="1793" width="3.85546875" style="55" customWidth="1"/>
    <col min="1794" max="1794" width="49.7109375" style="55" customWidth="1"/>
    <col min="1795" max="1795" width="29.42578125" style="55" customWidth="1"/>
    <col min="1796" max="1796" width="6.28515625" style="55" customWidth="1"/>
    <col min="1797" max="1797" width="4.28515625" style="55" customWidth="1"/>
    <col min="1798" max="1798" width="6.42578125" style="55" customWidth="1"/>
    <col min="1799" max="1799" width="3.28515625" style="55" customWidth="1"/>
    <col min="1800" max="1800" width="6" style="55" customWidth="1"/>
    <col min="1801" max="1801" width="5.7109375" style="55" bestFit="1" customWidth="1"/>
    <col min="1802" max="1802" width="7" style="55" customWidth="1"/>
    <col min="1803" max="1803" width="5.42578125" style="55" customWidth="1"/>
    <col min="1804" max="1804" width="5" style="55" customWidth="1"/>
    <col min="1805" max="1805" width="6" style="55" bestFit="1" customWidth="1"/>
    <col min="1806" max="1806" width="6.140625" style="55" customWidth="1"/>
    <col min="1807" max="1807" width="16.5703125" style="55" customWidth="1"/>
    <col min="1808" max="2048" width="11.42578125" style="55"/>
    <col min="2049" max="2049" width="3.85546875" style="55" customWidth="1"/>
    <col min="2050" max="2050" width="49.7109375" style="55" customWidth="1"/>
    <col min="2051" max="2051" width="29.42578125" style="55" customWidth="1"/>
    <col min="2052" max="2052" width="6.28515625" style="55" customWidth="1"/>
    <col min="2053" max="2053" width="4.28515625" style="55" customWidth="1"/>
    <col min="2054" max="2054" width="6.42578125" style="55" customWidth="1"/>
    <col min="2055" max="2055" width="3.28515625" style="55" customWidth="1"/>
    <col min="2056" max="2056" width="6" style="55" customWidth="1"/>
    <col min="2057" max="2057" width="5.7109375" style="55" bestFit="1" customWidth="1"/>
    <col min="2058" max="2058" width="7" style="55" customWidth="1"/>
    <col min="2059" max="2059" width="5.42578125" style="55" customWidth="1"/>
    <col min="2060" max="2060" width="5" style="55" customWidth="1"/>
    <col min="2061" max="2061" width="6" style="55" bestFit="1" customWidth="1"/>
    <col min="2062" max="2062" width="6.140625" style="55" customWidth="1"/>
    <col min="2063" max="2063" width="16.5703125" style="55" customWidth="1"/>
    <col min="2064" max="2304" width="11.42578125" style="55"/>
    <col min="2305" max="2305" width="3.85546875" style="55" customWidth="1"/>
    <col min="2306" max="2306" width="49.7109375" style="55" customWidth="1"/>
    <col min="2307" max="2307" width="29.42578125" style="55" customWidth="1"/>
    <col min="2308" max="2308" width="6.28515625" style="55" customWidth="1"/>
    <col min="2309" max="2309" width="4.28515625" style="55" customWidth="1"/>
    <col min="2310" max="2310" width="6.42578125" style="55" customWidth="1"/>
    <col min="2311" max="2311" width="3.28515625" style="55" customWidth="1"/>
    <col min="2312" max="2312" width="6" style="55" customWidth="1"/>
    <col min="2313" max="2313" width="5.7109375" style="55" bestFit="1" customWidth="1"/>
    <col min="2314" max="2314" width="7" style="55" customWidth="1"/>
    <col min="2315" max="2315" width="5.42578125" style="55" customWidth="1"/>
    <col min="2316" max="2316" width="5" style="55" customWidth="1"/>
    <col min="2317" max="2317" width="6" style="55" bestFit="1" customWidth="1"/>
    <col min="2318" max="2318" width="6.140625" style="55" customWidth="1"/>
    <col min="2319" max="2319" width="16.5703125" style="55" customWidth="1"/>
    <col min="2320" max="2560" width="11.42578125" style="55"/>
    <col min="2561" max="2561" width="3.85546875" style="55" customWidth="1"/>
    <col min="2562" max="2562" width="49.7109375" style="55" customWidth="1"/>
    <col min="2563" max="2563" width="29.42578125" style="55" customWidth="1"/>
    <col min="2564" max="2564" width="6.28515625" style="55" customWidth="1"/>
    <col min="2565" max="2565" width="4.28515625" style="55" customWidth="1"/>
    <col min="2566" max="2566" width="6.42578125" style="55" customWidth="1"/>
    <col min="2567" max="2567" width="3.28515625" style="55" customWidth="1"/>
    <col min="2568" max="2568" width="6" style="55" customWidth="1"/>
    <col min="2569" max="2569" width="5.7109375" style="55" bestFit="1" customWidth="1"/>
    <col min="2570" max="2570" width="7" style="55" customWidth="1"/>
    <col min="2571" max="2571" width="5.42578125" style="55" customWidth="1"/>
    <col min="2572" max="2572" width="5" style="55" customWidth="1"/>
    <col min="2573" max="2573" width="6" style="55" bestFit="1" customWidth="1"/>
    <col min="2574" max="2574" width="6.140625" style="55" customWidth="1"/>
    <col min="2575" max="2575" width="16.5703125" style="55" customWidth="1"/>
    <col min="2576" max="2816" width="11.42578125" style="55"/>
    <col min="2817" max="2817" width="3.85546875" style="55" customWidth="1"/>
    <col min="2818" max="2818" width="49.7109375" style="55" customWidth="1"/>
    <col min="2819" max="2819" width="29.42578125" style="55" customWidth="1"/>
    <col min="2820" max="2820" width="6.28515625" style="55" customWidth="1"/>
    <col min="2821" max="2821" width="4.28515625" style="55" customWidth="1"/>
    <col min="2822" max="2822" width="6.42578125" style="55" customWidth="1"/>
    <col min="2823" max="2823" width="3.28515625" style="55" customWidth="1"/>
    <col min="2824" max="2824" width="6" style="55" customWidth="1"/>
    <col min="2825" max="2825" width="5.7109375" style="55" bestFit="1" customWidth="1"/>
    <col min="2826" max="2826" width="7" style="55" customWidth="1"/>
    <col min="2827" max="2827" width="5.42578125" style="55" customWidth="1"/>
    <col min="2828" max="2828" width="5" style="55" customWidth="1"/>
    <col min="2829" max="2829" width="6" style="55" bestFit="1" customWidth="1"/>
    <col min="2830" max="2830" width="6.140625" style="55" customWidth="1"/>
    <col min="2831" max="2831" width="16.5703125" style="55" customWidth="1"/>
    <col min="2832" max="3072" width="11.42578125" style="55"/>
    <col min="3073" max="3073" width="3.85546875" style="55" customWidth="1"/>
    <col min="3074" max="3074" width="49.7109375" style="55" customWidth="1"/>
    <col min="3075" max="3075" width="29.42578125" style="55" customWidth="1"/>
    <col min="3076" max="3076" width="6.28515625" style="55" customWidth="1"/>
    <col min="3077" max="3077" width="4.28515625" style="55" customWidth="1"/>
    <col min="3078" max="3078" width="6.42578125" style="55" customWidth="1"/>
    <col min="3079" max="3079" width="3.28515625" style="55" customWidth="1"/>
    <col min="3080" max="3080" width="6" style="55" customWidth="1"/>
    <col min="3081" max="3081" width="5.7109375" style="55" bestFit="1" customWidth="1"/>
    <col min="3082" max="3082" width="7" style="55" customWidth="1"/>
    <col min="3083" max="3083" width="5.42578125" style="55" customWidth="1"/>
    <col min="3084" max="3084" width="5" style="55" customWidth="1"/>
    <col min="3085" max="3085" width="6" style="55" bestFit="1" customWidth="1"/>
    <col min="3086" max="3086" width="6.140625" style="55" customWidth="1"/>
    <col min="3087" max="3087" width="16.5703125" style="55" customWidth="1"/>
    <col min="3088" max="3328" width="11.42578125" style="55"/>
    <col min="3329" max="3329" width="3.85546875" style="55" customWidth="1"/>
    <col min="3330" max="3330" width="49.7109375" style="55" customWidth="1"/>
    <col min="3331" max="3331" width="29.42578125" style="55" customWidth="1"/>
    <col min="3332" max="3332" width="6.28515625" style="55" customWidth="1"/>
    <col min="3333" max="3333" width="4.28515625" style="55" customWidth="1"/>
    <col min="3334" max="3334" width="6.42578125" style="55" customWidth="1"/>
    <col min="3335" max="3335" width="3.28515625" style="55" customWidth="1"/>
    <col min="3336" max="3336" width="6" style="55" customWidth="1"/>
    <col min="3337" max="3337" width="5.7109375" style="55" bestFit="1" customWidth="1"/>
    <col min="3338" max="3338" width="7" style="55" customWidth="1"/>
    <col min="3339" max="3339" width="5.42578125" style="55" customWidth="1"/>
    <col min="3340" max="3340" width="5" style="55" customWidth="1"/>
    <col min="3341" max="3341" width="6" style="55" bestFit="1" customWidth="1"/>
    <col min="3342" max="3342" width="6.140625" style="55" customWidth="1"/>
    <col min="3343" max="3343" width="16.5703125" style="55" customWidth="1"/>
    <col min="3344" max="3584" width="11.42578125" style="55"/>
    <col min="3585" max="3585" width="3.85546875" style="55" customWidth="1"/>
    <col min="3586" max="3586" width="49.7109375" style="55" customWidth="1"/>
    <col min="3587" max="3587" width="29.42578125" style="55" customWidth="1"/>
    <col min="3588" max="3588" width="6.28515625" style="55" customWidth="1"/>
    <col min="3589" max="3589" width="4.28515625" style="55" customWidth="1"/>
    <col min="3590" max="3590" width="6.42578125" style="55" customWidth="1"/>
    <col min="3591" max="3591" width="3.28515625" style="55" customWidth="1"/>
    <col min="3592" max="3592" width="6" style="55" customWidth="1"/>
    <col min="3593" max="3593" width="5.7109375" style="55" bestFit="1" customWidth="1"/>
    <col min="3594" max="3594" width="7" style="55" customWidth="1"/>
    <col min="3595" max="3595" width="5.42578125" style="55" customWidth="1"/>
    <col min="3596" max="3596" width="5" style="55" customWidth="1"/>
    <col min="3597" max="3597" width="6" style="55" bestFit="1" customWidth="1"/>
    <col min="3598" max="3598" width="6.140625" style="55" customWidth="1"/>
    <col min="3599" max="3599" width="16.5703125" style="55" customWidth="1"/>
    <col min="3600" max="3840" width="11.42578125" style="55"/>
    <col min="3841" max="3841" width="3.85546875" style="55" customWidth="1"/>
    <col min="3842" max="3842" width="49.7109375" style="55" customWidth="1"/>
    <col min="3843" max="3843" width="29.42578125" style="55" customWidth="1"/>
    <col min="3844" max="3844" width="6.28515625" style="55" customWidth="1"/>
    <col min="3845" max="3845" width="4.28515625" style="55" customWidth="1"/>
    <col min="3846" max="3846" width="6.42578125" style="55" customWidth="1"/>
    <col min="3847" max="3847" width="3.28515625" style="55" customWidth="1"/>
    <col min="3848" max="3848" width="6" style="55" customWidth="1"/>
    <col min="3849" max="3849" width="5.7109375" style="55" bestFit="1" customWidth="1"/>
    <col min="3850" max="3850" width="7" style="55" customWidth="1"/>
    <col min="3851" max="3851" width="5.42578125" style="55" customWidth="1"/>
    <col min="3852" max="3852" width="5" style="55" customWidth="1"/>
    <col min="3853" max="3853" width="6" style="55" bestFit="1" customWidth="1"/>
    <col min="3854" max="3854" width="6.140625" style="55" customWidth="1"/>
    <col min="3855" max="3855" width="16.5703125" style="55" customWidth="1"/>
    <col min="3856" max="4096" width="11.42578125" style="55"/>
    <col min="4097" max="4097" width="3.85546875" style="55" customWidth="1"/>
    <col min="4098" max="4098" width="49.7109375" style="55" customWidth="1"/>
    <col min="4099" max="4099" width="29.42578125" style="55" customWidth="1"/>
    <col min="4100" max="4100" width="6.28515625" style="55" customWidth="1"/>
    <col min="4101" max="4101" width="4.28515625" style="55" customWidth="1"/>
    <col min="4102" max="4102" width="6.42578125" style="55" customWidth="1"/>
    <col min="4103" max="4103" width="3.28515625" style="55" customWidth="1"/>
    <col min="4104" max="4104" width="6" style="55" customWidth="1"/>
    <col min="4105" max="4105" width="5.7109375" style="55" bestFit="1" customWidth="1"/>
    <col min="4106" max="4106" width="7" style="55" customWidth="1"/>
    <col min="4107" max="4107" width="5.42578125" style="55" customWidth="1"/>
    <col min="4108" max="4108" width="5" style="55" customWidth="1"/>
    <col min="4109" max="4109" width="6" style="55" bestFit="1" customWidth="1"/>
    <col min="4110" max="4110" width="6.140625" style="55" customWidth="1"/>
    <col min="4111" max="4111" width="16.5703125" style="55" customWidth="1"/>
    <col min="4112" max="4352" width="11.42578125" style="55"/>
    <col min="4353" max="4353" width="3.85546875" style="55" customWidth="1"/>
    <col min="4354" max="4354" width="49.7109375" style="55" customWidth="1"/>
    <col min="4355" max="4355" width="29.42578125" style="55" customWidth="1"/>
    <col min="4356" max="4356" width="6.28515625" style="55" customWidth="1"/>
    <col min="4357" max="4357" width="4.28515625" style="55" customWidth="1"/>
    <col min="4358" max="4358" width="6.42578125" style="55" customWidth="1"/>
    <col min="4359" max="4359" width="3.28515625" style="55" customWidth="1"/>
    <col min="4360" max="4360" width="6" style="55" customWidth="1"/>
    <col min="4361" max="4361" width="5.7109375" style="55" bestFit="1" customWidth="1"/>
    <col min="4362" max="4362" width="7" style="55" customWidth="1"/>
    <col min="4363" max="4363" width="5.42578125" style="55" customWidth="1"/>
    <col min="4364" max="4364" width="5" style="55" customWidth="1"/>
    <col min="4365" max="4365" width="6" style="55" bestFit="1" customWidth="1"/>
    <col min="4366" max="4366" width="6.140625" style="55" customWidth="1"/>
    <col min="4367" max="4367" width="16.5703125" style="55" customWidth="1"/>
    <col min="4368" max="4608" width="11.42578125" style="55"/>
    <col min="4609" max="4609" width="3.85546875" style="55" customWidth="1"/>
    <col min="4610" max="4610" width="49.7109375" style="55" customWidth="1"/>
    <col min="4611" max="4611" width="29.42578125" style="55" customWidth="1"/>
    <col min="4612" max="4612" width="6.28515625" style="55" customWidth="1"/>
    <col min="4613" max="4613" width="4.28515625" style="55" customWidth="1"/>
    <col min="4614" max="4614" width="6.42578125" style="55" customWidth="1"/>
    <col min="4615" max="4615" width="3.28515625" style="55" customWidth="1"/>
    <col min="4616" max="4616" width="6" style="55" customWidth="1"/>
    <col min="4617" max="4617" width="5.7109375" style="55" bestFit="1" customWidth="1"/>
    <col min="4618" max="4618" width="7" style="55" customWidth="1"/>
    <col min="4619" max="4619" width="5.42578125" style="55" customWidth="1"/>
    <col min="4620" max="4620" width="5" style="55" customWidth="1"/>
    <col min="4621" max="4621" width="6" style="55" bestFit="1" customWidth="1"/>
    <col min="4622" max="4622" width="6.140625" style="55" customWidth="1"/>
    <col min="4623" max="4623" width="16.5703125" style="55" customWidth="1"/>
    <col min="4624" max="4864" width="11.42578125" style="55"/>
    <col min="4865" max="4865" width="3.85546875" style="55" customWidth="1"/>
    <col min="4866" max="4866" width="49.7109375" style="55" customWidth="1"/>
    <col min="4867" max="4867" width="29.42578125" style="55" customWidth="1"/>
    <col min="4868" max="4868" width="6.28515625" style="55" customWidth="1"/>
    <col min="4869" max="4869" width="4.28515625" style="55" customWidth="1"/>
    <col min="4870" max="4870" width="6.42578125" style="55" customWidth="1"/>
    <col min="4871" max="4871" width="3.28515625" style="55" customWidth="1"/>
    <col min="4872" max="4872" width="6" style="55" customWidth="1"/>
    <col min="4873" max="4873" width="5.7109375" style="55" bestFit="1" customWidth="1"/>
    <col min="4874" max="4874" width="7" style="55" customWidth="1"/>
    <col min="4875" max="4875" width="5.42578125" style="55" customWidth="1"/>
    <col min="4876" max="4876" width="5" style="55" customWidth="1"/>
    <col min="4877" max="4877" width="6" style="55" bestFit="1" customWidth="1"/>
    <col min="4878" max="4878" width="6.140625" style="55" customWidth="1"/>
    <col min="4879" max="4879" width="16.5703125" style="55" customWidth="1"/>
    <col min="4880" max="5120" width="11.42578125" style="55"/>
    <col min="5121" max="5121" width="3.85546875" style="55" customWidth="1"/>
    <col min="5122" max="5122" width="49.7109375" style="55" customWidth="1"/>
    <col min="5123" max="5123" width="29.42578125" style="55" customWidth="1"/>
    <col min="5124" max="5124" width="6.28515625" style="55" customWidth="1"/>
    <col min="5125" max="5125" width="4.28515625" style="55" customWidth="1"/>
    <col min="5126" max="5126" width="6.42578125" style="55" customWidth="1"/>
    <col min="5127" max="5127" width="3.28515625" style="55" customWidth="1"/>
    <col min="5128" max="5128" width="6" style="55" customWidth="1"/>
    <col min="5129" max="5129" width="5.7109375" style="55" bestFit="1" customWidth="1"/>
    <col min="5130" max="5130" width="7" style="55" customWidth="1"/>
    <col min="5131" max="5131" width="5.42578125" style="55" customWidth="1"/>
    <col min="5132" max="5132" width="5" style="55" customWidth="1"/>
    <col min="5133" max="5133" width="6" style="55" bestFit="1" customWidth="1"/>
    <col min="5134" max="5134" width="6.140625" style="55" customWidth="1"/>
    <col min="5135" max="5135" width="16.5703125" style="55" customWidth="1"/>
    <col min="5136" max="5376" width="11.42578125" style="55"/>
    <col min="5377" max="5377" width="3.85546875" style="55" customWidth="1"/>
    <col min="5378" max="5378" width="49.7109375" style="55" customWidth="1"/>
    <col min="5379" max="5379" width="29.42578125" style="55" customWidth="1"/>
    <col min="5380" max="5380" width="6.28515625" style="55" customWidth="1"/>
    <col min="5381" max="5381" width="4.28515625" style="55" customWidth="1"/>
    <col min="5382" max="5382" width="6.42578125" style="55" customWidth="1"/>
    <col min="5383" max="5383" width="3.28515625" style="55" customWidth="1"/>
    <col min="5384" max="5384" width="6" style="55" customWidth="1"/>
    <col min="5385" max="5385" width="5.7109375" style="55" bestFit="1" customWidth="1"/>
    <col min="5386" max="5386" width="7" style="55" customWidth="1"/>
    <col min="5387" max="5387" width="5.42578125" style="55" customWidth="1"/>
    <col min="5388" max="5388" width="5" style="55" customWidth="1"/>
    <col min="5389" max="5389" width="6" style="55" bestFit="1" customWidth="1"/>
    <col min="5390" max="5390" width="6.140625" style="55" customWidth="1"/>
    <col min="5391" max="5391" width="16.5703125" style="55" customWidth="1"/>
    <col min="5392" max="5632" width="11.42578125" style="55"/>
    <col min="5633" max="5633" width="3.85546875" style="55" customWidth="1"/>
    <col min="5634" max="5634" width="49.7109375" style="55" customWidth="1"/>
    <col min="5635" max="5635" width="29.42578125" style="55" customWidth="1"/>
    <col min="5636" max="5636" width="6.28515625" style="55" customWidth="1"/>
    <col min="5637" max="5637" width="4.28515625" style="55" customWidth="1"/>
    <col min="5638" max="5638" width="6.42578125" style="55" customWidth="1"/>
    <col min="5639" max="5639" width="3.28515625" style="55" customWidth="1"/>
    <col min="5640" max="5640" width="6" style="55" customWidth="1"/>
    <col min="5641" max="5641" width="5.7109375" style="55" bestFit="1" customWidth="1"/>
    <col min="5642" max="5642" width="7" style="55" customWidth="1"/>
    <col min="5643" max="5643" width="5.42578125" style="55" customWidth="1"/>
    <col min="5644" max="5644" width="5" style="55" customWidth="1"/>
    <col min="5645" max="5645" width="6" style="55" bestFit="1" customWidth="1"/>
    <col min="5646" max="5646" width="6.140625" style="55" customWidth="1"/>
    <col min="5647" max="5647" width="16.5703125" style="55" customWidth="1"/>
    <col min="5648" max="5888" width="11.42578125" style="55"/>
    <col min="5889" max="5889" width="3.85546875" style="55" customWidth="1"/>
    <col min="5890" max="5890" width="49.7109375" style="55" customWidth="1"/>
    <col min="5891" max="5891" width="29.42578125" style="55" customWidth="1"/>
    <col min="5892" max="5892" width="6.28515625" style="55" customWidth="1"/>
    <col min="5893" max="5893" width="4.28515625" style="55" customWidth="1"/>
    <col min="5894" max="5894" width="6.42578125" style="55" customWidth="1"/>
    <col min="5895" max="5895" width="3.28515625" style="55" customWidth="1"/>
    <col min="5896" max="5896" width="6" style="55" customWidth="1"/>
    <col min="5897" max="5897" width="5.7109375" style="55" bestFit="1" customWidth="1"/>
    <col min="5898" max="5898" width="7" style="55" customWidth="1"/>
    <col min="5899" max="5899" width="5.42578125" style="55" customWidth="1"/>
    <col min="5900" max="5900" width="5" style="55" customWidth="1"/>
    <col min="5901" max="5901" width="6" style="55" bestFit="1" customWidth="1"/>
    <col min="5902" max="5902" width="6.140625" style="55" customWidth="1"/>
    <col min="5903" max="5903" width="16.5703125" style="55" customWidth="1"/>
    <col min="5904" max="6144" width="11.42578125" style="55"/>
    <col min="6145" max="6145" width="3.85546875" style="55" customWidth="1"/>
    <col min="6146" max="6146" width="49.7109375" style="55" customWidth="1"/>
    <col min="6147" max="6147" width="29.42578125" style="55" customWidth="1"/>
    <col min="6148" max="6148" width="6.28515625" style="55" customWidth="1"/>
    <col min="6149" max="6149" width="4.28515625" style="55" customWidth="1"/>
    <col min="6150" max="6150" width="6.42578125" style="55" customWidth="1"/>
    <col min="6151" max="6151" width="3.28515625" style="55" customWidth="1"/>
    <col min="6152" max="6152" width="6" style="55" customWidth="1"/>
    <col min="6153" max="6153" width="5.7109375" style="55" bestFit="1" customWidth="1"/>
    <col min="6154" max="6154" width="7" style="55" customWidth="1"/>
    <col min="6155" max="6155" width="5.42578125" style="55" customWidth="1"/>
    <col min="6156" max="6156" width="5" style="55" customWidth="1"/>
    <col min="6157" max="6157" width="6" style="55" bestFit="1" customWidth="1"/>
    <col min="6158" max="6158" width="6.140625" style="55" customWidth="1"/>
    <col min="6159" max="6159" width="16.5703125" style="55" customWidth="1"/>
    <col min="6160" max="6400" width="11.42578125" style="55"/>
    <col min="6401" max="6401" width="3.85546875" style="55" customWidth="1"/>
    <col min="6402" max="6402" width="49.7109375" style="55" customWidth="1"/>
    <col min="6403" max="6403" width="29.42578125" style="55" customWidth="1"/>
    <col min="6404" max="6404" width="6.28515625" style="55" customWidth="1"/>
    <col min="6405" max="6405" width="4.28515625" style="55" customWidth="1"/>
    <col min="6406" max="6406" width="6.42578125" style="55" customWidth="1"/>
    <col min="6407" max="6407" width="3.28515625" style="55" customWidth="1"/>
    <col min="6408" max="6408" width="6" style="55" customWidth="1"/>
    <col min="6409" max="6409" width="5.7109375" style="55" bestFit="1" customWidth="1"/>
    <col min="6410" max="6410" width="7" style="55" customWidth="1"/>
    <col min="6411" max="6411" width="5.42578125" style="55" customWidth="1"/>
    <col min="6412" max="6412" width="5" style="55" customWidth="1"/>
    <col min="6413" max="6413" width="6" style="55" bestFit="1" customWidth="1"/>
    <col min="6414" max="6414" width="6.140625" style="55" customWidth="1"/>
    <col min="6415" max="6415" width="16.5703125" style="55" customWidth="1"/>
    <col min="6416" max="6656" width="11.42578125" style="55"/>
    <col min="6657" max="6657" width="3.85546875" style="55" customWidth="1"/>
    <col min="6658" max="6658" width="49.7109375" style="55" customWidth="1"/>
    <col min="6659" max="6659" width="29.42578125" style="55" customWidth="1"/>
    <col min="6660" max="6660" width="6.28515625" style="55" customWidth="1"/>
    <col min="6661" max="6661" width="4.28515625" style="55" customWidth="1"/>
    <col min="6662" max="6662" width="6.42578125" style="55" customWidth="1"/>
    <col min="6663" max="6663" width="3.28515625" style="55" customWidth="1"/>
    <col min="6664" max="6664" width="6" style="55" customWidth="1"/>
    <col min="6665" max="6665" width="5.7109375" style="55" bestFit="1" customWidth="1"/>
    <col min="6666" max="6666" width="7" style="55" customWidth="1"/>
    <col min="6667" max="6667" width="5.42578125" style="55" customWidth="1"/>
    <col min="6668" max="6668" width="5" style="55" customWidth="1"/>
    <col min="6669" max="6669" width="6" style="55" bestFit="1" customWidth="1"/>
    <col min="6670" max="6670" width="6.140625" style="55" customWidth="1"/>
    <col min="6671" max="6671" width="16.5703125" style="55" customWidth="1"/>
    <col min="6672" max="6912" width="11.42578125" style="55"/>
    <col min="6913" max="6913" width="3.85546875" style="55" customWidth="1"/>
    <col min="6914" max="6914" width="49.7109375" style="55" customWidth="1"/>
    <col min="6915" max="6915" width="29.42578125" style="55" customWidth="1"/>
    <col min="6916" max="6916" width="6.28515625" style="55" customWidth="1"/>
    <col min="6917" max="6917" width="4.28515625" style="55" customWidth="1"/>
    <col min="6918" max="6918" width="6.42578125" style="55" customWidth="1"/>
    <col min="6919" max="6919" width="3.28515625" style="55" customWidth="1"/>
    <col min="6920" max="6920" width="6" style="55" customWidth="1"/>
    <col min="6921" max="6921" width="5.7109375" style="55" bestFit="1" customWidth="1"/>
    <col min="6922" max="6922" width="7" style="55" customWidth="1"/>
    <col min="6923" max="6923" width="5.42578125" style="55" customWidth="1"/>
    <col min="6924" max="6924" width="5" style="55" customWidth="1"/>
    <col min="6925" max="6925" width="6" style="55" bestFit="1" customWidth="1"/>
    <col min="6926" max="6926" width="6.140625" style="55" customWidth="1"/>
    <col min="6927" max="6927" width="16.5703125" style="55" customWidth="1"/>
    <col min="6928" max="7168" width="11.42578125" style="55"/>
    <col min="7169" max="7169" width="3.85546875" style="55" customWidth="1"/>
    <col min="7170" max="7170" width="49.7109375" style="55" customWidth="1"/>
    <col min="7171" max="7171" width="29.42578125" style="55" customWidth="1"/>
    <col min="7172" max="7172" width="6.28515625" style="55" customWidth="1"/>
    <col min="7173" max="7173" width="4.28515625" style="55" customWidth="1"/>
    <col min="7174" max="7174" width="6.42578125" style="55" customWidth="1"/>
    <col min="7175" max="7175" width="3.28515625" style="55" customWidth="1"/>
    <col min="7176" max="7176" width="6" style="55" customWidth="1"/>
    <col min="7177" max="7177" width="5.7109375" style="55" bestFit="1" customWidth="1"/>
    <col min="7178" max="7178" width="7" style="55" customWidth="1"/>
    <col min="7179" max="7179" width="5.42578125" style="55" customWidth="1"/>
    <col min="7180" max="7180" width="5" style="55" customWidth="1"/>
    <col min="7181" max="7181" width="6" style="55" bestFit="1" customWidth="1"/>
    <col min="7182" max="7182" width="6.140625" style="55" customWidth="1"/>
    <col min="7183" max="7183" width="16.5703125" style="55" customWidth="1"/>
    <col min="7184" max="7424" width="11.42578125" style="55"/>
    <col min="7425" max="7425" width="3.85546875" style="55" customWidth="1"/>
    <col min="7426" max="7426" width="49.7109375" style="55" customWidth="1"/>
    <col min="7427" max="7427" width="29.42578125" style="55" customWidth="1"/>
    <col min="7428" max="7428" width="6.28515625" style="55" customWidth="1"/>
    <col min="7429" max="7429" width="4.28515625" style="55" customWidth="1"/>
    <col min="7430" max="7430" width="6.42578125" style="55" customWidth="1"/>
    <col min="7431" max="7431" width="3.28515625" style="55" customWidth="1"/>
    <col min="7432" max="7432" width="6" style="55" customWidth="1"/>
    <col min="7433" max="7433" width="5.7109375" style="55" bestFit="1" customWidth="1"/>
    <col min="7434" max="7434" width="7" style="55" customWidth="1"/>
    <col min="7435" max="7435" width="5.42578125" style="55" customWidth="1"/>
    <col min="7436" max="7436" width="5" style="55" customWidth="1"/>
    <col min="7437" max="7437" width="6" style="55" bestFit="1" customWidth="1"/>
    <col min="7438" max="7438" width="6.140625" style="55" customWidth="1"/>
    <col min="7439" max="7439" width="16.5703125" style="55" customWidth="1"/>
    <col min="7440" max="7680" width="11.42578125" style="55"/>
    <col min="7681" max="7681" width="3.85546875" style="55" customWidth="1"/>
    <col min="7682" max="7682" width="49.7109375" style="55" customWidth="1"/>
    <col min="7683" max="7683" width="29.42578125" style="55" customWidth="1"/>
    <col min="7684" max="7684" width="6.28515625" style="55" customWidth="1"/>
    <col min="7685" max="7685" width="4.28515625" style="55" customWidth="1"/>
    <col min="7686" max="7686" width="6.42578125" style="55" customWidth="1"/>
    <col min="7687" max="7687" width="3.28515625" style="55" customWidth="1"/>
    <col min="7688" max="7688" width="6" style="55" customWidth="1"/>
    <col min="7689" max="7689" width="5.7109375" style="55" bestFit="1" customWidth="1"/>
    <col min="7690" max="7690" width="7" style="55" customWidth="1"/>
    <col min="7691" max="7691" width="5.42578125" style="55" customWidth="1"/>
    <col min="7692" max="7692" width="5" style="55" customWidth="1"/>
    <col min="7693" max="7693" width="6" style="55" bestFit="1" customWidth="1"/>
    <col min="7694" max="7694" width="6.140625" style="55" customWidth="1"/>
    <col min="7695" max="7695" width="16.5703125" style="55" customWidth="1"/>
    <col min="7696" max="7936" width="11.42578125" style="55"/>
    <col min="7937" max="7937" width="3.85546875" style="55" customWidth="1"/>
    <col min="7938" max="7938" width="49.7109375" style="55" customWidth="1"/>
    <col min="7939" max="7939" width="29.42578125" style="55" customWidth="1"/>
    <col min="7940" max="7940" width="6.28515625" style="55" customWidth="1"/>
    <col min="7941" max="7941" width="4.28515625" style="55" customWidth="1"/>
    <col min="7942" max="7942" width="6.42578125" style="55" customWidth="1"/>
    <col min="7943" max="7943" width="3.28515625" style="55" customWidth="1"/>
    <col min="7944" max="7944" width="6" style="55" customWidth="1"/>
    <col min="7945" max="7945" width="5.7109375" style="55" bestFit="1" customWidth="1"/>
    <col min="7946" max="7946" width="7" style="55" customWidth="1"/>
    <col min="7947" max="7947" width="5.42578125" style="55" customWidth="1"/>
    <col min="7948" max="7948" width="5" style="55" customWidth="1"/>
    <col min="7949" max="7949" width="6" style="55" bestFit="1" customWidth="1"/>
    <col min="7950" max="7950" width="6.140625" style="55" customWidth="1"/>
    <col min="7951" max="7951" width="16.5703125" style="55" customWidth="1"/>
    <col min="7952" max="8192" width="11.42578125" style="55"/>
    <col min="8193" max="8193" width="3.85546875" style="55" customWidth="1"/>
    <col min="8194" max="8194" width="49.7109375" style="55" customWidth="1"/>
    <col min="8195" max="8195" width="29.42578125" style="55" customWidth="1"/>
    <col min="8196" max="8196" width="6.28515625" style="55" customWidth="1"/>
    <col min="8197" max="8197" width="4.28515625" style="55" customWidth="1"/>
    <col min="8198" max="8198" width="6.42578125" style="55" customWidth="1"/>
    <col min="8199" max="8199" width="3.28515625" style="55" customWidth="1"/>
    <col min="8200" max="8200" width="6" style="55" customWidth="1"/>
    <col min="8201" max="8201" width="5.7109375" style="55" bestFit="1" customWidth="1"/>
    <col min="8202" max="8202" width="7" style="55" customWidth="1"/>
    <col min="8203" max="8203" width="5.42578125" style="55" customWidth="1"/>
    <col min="8204" max="8204" width="5" style="55" customWidth="1"/>
    <col min="8205" max="8205" width="6" style="55" bestFit="1" customWidth="1"/>
    <col min="8206" max="8206" width="6.140625" style="55" customWidth="1"/>
    <col min="8207" max="8207" width="16.5703125" style="55" customWidth="1"/>
    <col min="8208" max="8448" width="11.42578125" style="55"/>
    <col min="8449" max="8449" width="3.85546875" style="55" customWidth="1"/>
    <col min="8450" max="8450" width="49.7109375" style="55" customWidth="1"/>
    <col min="8451" max="8451" width="29.42578125" style="55" customWidth="1"/>
    <col min="8452" max="8452" width="6.28515625" style="55" customWidth="1"/>
    <col min="8453" max="8453" width="4.28515625" style="55" customWidth="1"/>
    <col min="8454" max="8454" width="6.42578125" style="55" customWidth="1"/>
    <col min="8455" max="8455" width="3.28515625" style="55" customWidth="1"/>
    <col min="8456" max="8456" width="6" style="55" customWidth="1"/>
    <col min="8457" max="8457" width="5.7109375" style="55" bestFit="1" customWidth="1"/>
    <col min="8458" max="8458" width="7" style="55" customWidth="1"/>
    <col min="8459" max="8459" width="5.42578125" style="55" customWidth="1"/>
    <col min="8460" max="8460" width="5" style="55" customWidth="1"/>
    <col min="8461" max="8461" width="6" style="55" bestFit="1" customWidth="1"/>
    <col min="8462" max="8462" width="6.140625" style="55" customWidth="1"/>
    <col min="8463" max="8463" width="16.5703125" style="55" customWidth="1"/>
    <col min="8464" max="8704" width="11.42578125" style="55"/>
    <col min="8705" max="8705" width="3.85546875" style="55" customWidth="1"/>
    <col min="8706" max="8706" width="49.7109375" style="55" customWidth="1"/>
    <col min="8707" max="8707" width="29.42578125" style="55" customWidth="1"/>
    <col min="8708" max="8708" width="6.28515625" style="55" customWidth="1"/>
    <col min="8709" max="8709" width="4.28515625" style="55" customWidth="1"/>
    <col min="8710" max="8710" width="6.42578125" style="55" customWidth="1"/>
    <col min="8711" max="8711" width="3.28515625" style="55" customWidth="1"/>
    <col min="8712" max="8712" width="6" style="55" customWidth="1"/>
    <col min="8713" max="8713" width="5.7109375" style="55" bestFit="1" customWidth="1"/>
    <col min="8714" max="8714" width="7" style="55" customWidth="1"/>
    <col min="8715" max="8715" width="5.42578125" style="55" customWidth="1"/>
    <col min="8716" max="8716" width="5" style="55" customWidth="1"/>
    <col min="8717" max="8717" width="6" style="55" bestFit="1" customWidth="1"/>
    <col min="8718" max="8718" width="6.140625" style="55" customWidth="1"/>
    <col min="8719" max="8719" width="16.5703125" style="55" customWidth="1"/>
    <col min="8720" max="8960" width="11.42578125" style="55"/>
    <col min="8961" max="8961" width="3.85546875" style="55" customWidth="1"/>
    <col min="8962" max="8962" width="49.7109375" style="55" customWidth="1"/>
    <col min="8963" max="8963" width="29.42578125" style="55" customWidth="1"/>
    <col min="8964" max="8964" width="6.28515625" style="55" customWidth="1"/>
    <col min="8965" max="8965" width="4.28515625" style="55" customWidth="1"/>
    <col min="8966" max="8966" width="6.42578125" style="55" customWidth="1"/>
    <col min="8967" max="8967" width="3.28515625" style="55" customWidth="1"/>
    <col min="8968" max="8968" width="6" style="55" customWidth="1"/>
    <col min="8969" max="8969" width="5.7109375" style="55" bestFit="1" customWidth="1"/>
    <col min="8970" max="8970" width="7" style="55" customWidth="1"/>
    <col min="8971" max="8971" width="5.42578125" style="55" customWidth="1"/>
    <col min="8972" max="8972" width="5" style="55" customWidth="1"/>
    <col min="8973" max="8973" width="6" style="55" bestFit="1" customWidth="1"/>
    <col min="8974" max="8974" width="6.140625" style="55" customWidth="1"/>
    <col min="8975" max="8975" width="16.5703125" style="55" customWidth="1"/>
    <col min="8976" max="9216" width="11.42578125" style="55"/>
    <col min="9217" max="9217" width="3.85546875" style="55" customWidth="1"/>
    <col min="9218" max="9218" width="49.7109375" style="55" customWidth="1"/>
    <col min="9219" max="9219" width="29.42578125" style="55" customWidth="1"/>
    <col min="9220" max="9220" width="6.28515625" style="55" customWidth="1"/>
    <col min="9221" max="9221" width="4.28515625" style="55" customWidth="1"/>
    <col min="9222" max="9222" width="6.42578125" style="55" customWidth="1"/>
    <col min="9223" max="9223" width="3.28515625" style="55" customWidth="1"/>
    <col min="9224" max="9224" width="6" style="55" customWidth="1"/>
    <col min="9225" max="9225" width="5.7109375" style="55" bestFit="1" customWidth="1"/>
    <col min="9226" max="9226" width="7" style="55" customWidth="1"/>
    <col min="9227" max="9227" width="5.42578125" style="55" customWidth="1"/>
    <col min="9228" max="9228" width="5" style="55" customWidth="1"/>
    <col min="9229" max="9229" width="6" style="55" bestFit="1" customWidth="1"/>
    <col min="9230" max="9230" width="6.140625" style="55" customWidth="1"/>
    <col min="9231" max="9231" width="16.5703125" style="55" customWidth="1"/>
    <col min="9232" max="9472" width="11.42578125" style="55"/>
    <col min="9473" max="9473" width="3.85546875" style="55" customWidth="1"/>
    <col min="9474" max="9474" width="49.7109375" style="55" customWidth="1"/>
    <col min="9475" max="9475" width="29.42578125" style="55" customWidth="1"/>
    <col min="9476" max="9476" width="6.28515625" style="55" customWidth="1"/>
    <col min="9477" max="9477" width="4.28515625" style="55" customWidth="1"/>
    <col min="9478" max="9478" width="6.42578125" style="55" customWidth="1"/>
    <col min="9479" max="9479" width="3.28515625" style="55" customWidth="1"/>
    <col min="9480" max="9480" width="6" style="55" customWidth="1"/>
    <col min="9481" max="9481" width="5.7109375" style="55" bestFit="1" customWidth="1"/>
    <col min="9482" max="9482" width="7" style="55" customWidth="1"/>
    <col min="9483" max="9483" width="5.42578125" style="55" customWidth="1"/>
    <col min="9484" max="9484" width="5" style="55" customWidth="1"/>
    <col min="9485" max="9485" width="6" style="55" bestFit="1" customWidth="1"/>
    <col min="9486" max="9486" width="6.140625" style="55" customWidth="1"/>
    <col min="9487" max="9487" width="16.5703125" style="55" customWidth="1"/>
    <col min="9488" max="9728" width="11.42578125" style="55"/>
    <col min="9729" max="9729" width="3.85546875" style="55" customWidth="1"/>
    <col min="9730" max="9730" width="49.7109375" style="55" customWidth="1"/>
    <col min="9731" max="9731" width="29.42578125" style="55" customWidth="1"/>
    <col min="9732" max="9732" width="6.28515625" style="55" customWidth="1"/>
    <col min="9733" max="9733" width="4.28515625" style="55" customWidth="1"/>
    <col min="9734" max="9734" width="6.42578125" style="55" customWidth="1"/>
    <col min="9735" max="9735" width="3.28515625" style="55" customWidth="1"/>
    <col min="9736" max="9736" width="6" style="55" customWidth="1"/>
    <col min="9737" max="9737" width="5.7109375" style="55" bestFit="1" customWidth="1"/>
    <col min="9738" max="9738" width="7" style="55" customWidth="1"/>
    <col min="9739" max="9739" width="5.42578125" style="55" customWidth="1"/>
    <col min="9740" max="9740" width="5" style="55" customWidth="1"/>
    <col min="9741" max="9741" width="6" style="55" bestFit="1" customWidth="1"/>
    <col min="9742" max="9742" width="6.140625" style="55" customWidth="1"/>
    <col min="9743" max="9743" width="16.5703125" style="55" customWidth="1"/>
    <col min="9744" max="9984" width="11.42578125" style="55"/>
    <col min="9985" max="9985" width="3.85546875" style="55" customWidth="1"/>
    <col min="9986" max="9986" width="49.7109375" style="55" customWidth="1"/>
    <col min="9987" max="9987" width="29.42578125" style="55" customWidth="1"/>
    <col min="9988" max="9988" width="6.28515625" style="55" customWidth="1"/>
    <col min="9989" max="9989" width="4.28515625" style="55" customWidth="1"/>
    <col min="9990" max="9990" width="6.42578125" style="55" customWidth="1"/>
    <col min="9991" max="9991" width="3.28515625" style="55" customWidth="1"/>
    <col min="9992" max="9992" width="6" style="55" customWidth="1"/>
    <col min="9993" max="9993" width="5.7109375" style="55" bestFit="1" customWidth="1"/>
    <col min="9994" max="9994" width="7" style="55" customWidth="1"/>
    <col min="9995" max="9995" width="5.42578125" style="55" customWidth="1"/>
    <col min="9996" max="9996" width="5" style="55" customWidth="1"/>
    <col min="9997" max="9997" width="6" style="55" bestFit="1" customWidth="1"/>
    <col min="9998" max="9998" width="6.140625" style="55" customWidth="1"/>
    <col min="9999" max="9999" width="16.5703125" style="55" customWidth="1"/>
    <col min="10000" max="10240" width="11.42578125" style="55"/>
    <col min="10241" max="10241" width="3.85546875" style="55" customWidth="1"/>
    <col min="10242" max="10242" width="49.7109375" style="55" customWidth="1"/>
    <col min="10243" max="10243" width="29.42578125" style="55" customWidth="1"/>
    <col min="10244" max="10244" width="6.28515625" style="55" customWidth="1"/>
    <col min="10245" max="10245" width="4.28515625" style="55" customWidth="1"/>
    <col min="10246" max="10246" width="6.42578125" style="55" customWidth="1"/>
    <col min="10247" max="10247" width="3.28515625" style="55" customWidth="1"/>
    <col min="10248" max="10248" width="6" style="55" customWidth="1"/>
    <col min="10249" max="10249" width="5.7109375" style="55" bestFit="1" customWidth="1"/>
    <col min="10250" max="10250" width="7" style="55" customWidth="1"/>
    <col min="10251" max="10251" width="5.42578125" style="55" customWidth="1"/>
    <col min="10252" max="10252" width="5" style="55" customWidth="1"/>
    <col min="10253" max="10253" width="6" style="55" bestFit="1" customWidth="1"/>
    <col min="10254" max="10254" width="6.140625" style="55" customWidth="1"/>
    <col min="10255" max="10255" width="16.5703125" style="55" customWidth="1"/>
    <col min="10256" max="10496" width="11.42578125" style="55"/>
    <col min="10497" max="10497" width="3.85546875" style="55" customWidth="1"/>
    <col min="10498" max="10498" width="49.7109375" style="55" customWidth="1"/>
    <col min="10499" max="10499" width="29.42578125" style="55" customWidth="1"/>
    <col min="10500" max="10500" width="6.28515625" style="55" customWidth="1"/>
    <col min="10501" max="10501" width="4.28515625" style="55" customWidth="1"/>
    <col min="10502" max="10502" width="6.42578125" style="55" customWidth="1"/>
    <col min="10503" max="10503" width="3.28515625" style="55" customWidth="1"/>
    <col min="10504" max="10504" width="6" style="55" customWidth="1"/>
    <col min="10505" max="10505" width="5.7109375" style="55" bestFit="1" customWidth="1"/>
    <col min="10506" max="10506" width="7" style="55" customWidth="1"/>
    <col min="10507" max="10507" width="5.42578125" style="55" customWidth="1"/>
    <col min="10508" max="10508" width="5" style="55" customWidth="1"/>
    <col min="10509" max="10509" width="6" style="55" bestFit="1" customWidth="1"/>
    <col min="10510" max="10510" width="6.140625" style="55" customWidth="1"/>
    <col min="10511" max="10511" width="16.5703125" style="55" customWidth="1"/>
    <col min="10512" max="10752" width="11.42578125" style="55"/>
    <col min="10753" max="10753" width="3.85546875" style="55" customWidth="1"/>
    <col min="10754" max="10754" width="49.7109375" style="55" customWidth="1"/>
    <col min="10755" max="10755" width="29.42578125" style="55" customWidth="1"/>
    <col min="10756" max="10756" width="6.28515625" style="55" customWidth="1"/>
    <col min="10757" max="10757" width="4.28515625" style="55" customWidth="1"/>
    <col min="10758" max="10758" width="6.42578125" style="55" customWidth="1"/>
    <col min="10759" max="10759" width="3.28515625" style="55" customWidth="1"/>
    <col min="10760" max="10760" width="6" style="55" customWidth="1"/>
    <col min="10761" max="10761" width="5.7109375" style="55" bestFit="1" customWidth="1"/>
    <col min="10762" max="10762" width="7" style="55" customWidth="1"/>
    <col min="10763" max="10763" width="5.42578125" style="55" customWidth="1"/>
    <col min="10764" max="10764" width="5" style="55" customWidth="1"/>
    <col min="10765" max="10765" width="6" style="55" bestFit="1" customWidth="1"/>
    <col min="10766" max="10766" width="6.140625" style="55" customWidth="1"/>
    <col min="10767" max="10767" width="16.5703125" style="55" customWidth="1"/>
    <col min="10768" max="11008" width="11.42578125" style="55"/>
    <col min="11009" max="11009" width="3.85546875" style="55" customWidth="1"/>
    <col min="11010" max="11010" width="49.7109375" style="55" customWidth="1"/>
    <col min="11011" max="11011" width="29.42578125" style="55" customWidth="1"/>
    <col min="11012" max="11012" width="6.28515625" style="55" customWidth="1"/>
    <col min="11013" max="11013" width="4.28515625" style="55" customWidth="1"/>
    <col min="11014" max="11014" width="6.42578125" style="55" customWidth="1"/>
    <col min="11015" max="11015" width="3.28515625" style="55" customWidth="1"/>
    <col min="11016" max="11016" width="6" style="55" customWidth="1"/>
    <col min="11017" max="11017" width="5.7109375" style="55" bestFit="1" customWidth="1"/>
    <col min="11018" max="11018" width="7" style="55" customWidth="1"/>
    <col min="11019" max="11019" width="5.42578125" style="55" customWidth="1"/>
    <col min="11020" max="11020" width="5" style="55" customWidth="1"/>
    <col min="11021" max="11021" width="6" style="55" bestFit="1" customWidth="1"/>
    <col min="11022" max="11022" width="6.140625" style="55" customWidth="1"/>
    <col min="11023" max="11023" width="16.5703125" style="55" customWidth="1"/>
    <col min="11024" max="11264" width="11.42578125" style="55"/>
    <col min="11265" max="11265" width="3.85546875" style="55" customWidth="1"/>
    <col min="11266" max="11266" width="49.7109375" style="55" customWidth="1"/>
    <col min="11267" max="11267" width="29.42578125" style="55" customWidth="1"/>
    <col min="11268" max="11268" width="6.28515625" style="55" customWidth="1"/>
    <col min="11269" max="11269" width="4.28515625" style="55" customWidth="1"/>
    <col min="11270" max="11270" width="6.42578125" style="55" customWidth="1"/>
    <col min="11271" max="11271" width="3.28515625" style="55" customWidth="1"/>
    <col min="11272" max="11272" width="6" style="55" customWidth="1"/>
    <col min="11273" max="11273" width="5.7109375" style="55" bestFit="1" customWidth="1"/>
    <col min="11274" max="11274" width="7" style="55" customWidth="1"/>
    <col min="11275" max="11275" width="5.42578125" style="55" customWidth="1"/>
    <col min="11276" max="11276" width="5" style="55" customWidth="1"/>
    <col min="11277" max="11277" width="6" style="55" bestFit="1" customWidth="1"/>
    <col min="11278" max="11278" width="6.140625" style="55" customWidth="1"/>
    <col min="11279" max="11279" width="16.5703125" style="55" customWidth="1"/>
    <col min="11280" max="11520" width="11.42578125" style="55"/>
    <col min="11521" max="11521" width="3.85546875" style="55" customWidth="1"/>
    <col min="11522" max="11522" width="49.7109375" style="55" customWidth="1"/>
    <col min="11523" max="11523" width="29.42578125" style="55" customWidth="1"/>
    <col min="11524" max="11524" width="6.28515625" style="55" customWidth="1"/>
    <col min="11525" max="11525" width="4.28515625" style="55" customWidth="1"/>
    <col min="11526" max="11526" width="6.42578125" style="55" customWidth="1"/>
    <col min="11527" max="11527" width="3.28515625" style="55" customWidth="1"/>
    <col min="11528" max="11528" width="6" style="55" customWidth="1"/>
    <col min="11529" max="11529" width="5.7109375" style="55" bestFit="1" customWidth="1"/>
    <col min="11530" max="11530" width="7" style="55" customWidth="1"/>
    <col min="11531" max="11531" width="5.42578125" style="55" customWidth="1"/>
    <col min="11532" max="11532" width="5" style="55" customWidth="1"/>
    <col min="11533" max="11533" width="6" style="55" bestFit="1" customWidth="1"/>
    <col min="11534" max="11534" width="6.140625" style="55" customWidth="1"/>
    <col min="11535" max="11535" width="16.5703125" style="55" customWidth="1"/>
    <col min="11536" max="11776" width="11.42578125" style="55"/>
    <col min="11777" max="11777" width="3.85546875" style="55" customWidth="1"/>
    <col min="11778" max="11778" width="49.7109375" style="55" customWidth="1"/>
    <col min="11779" max="11779" width="29.42578125" style="55" customWidth="1"/>
    <col min="11780" max="11780" width="6.28515625" style="55" customWidth="1"/>
    <col min="11781" max="11781" width="4.28515625" style="55" customWidth="1"/>
    <col min="11782" max="11782" width="6.42578125" style="55" customWidth="1"/>
    <col min="11783" max="11783" width="3.28515625" style="55" customWidth="1"/>
    <col min="11784" max="11784" width="6" style="55" customWidth="1"/>
    <col min="11785" max="11785" width="5.7109375" style="55" bestFit="1" customWidth="1"/>
    <col min="11786" max="11786" width="7" style="55" customWidth="1"/>
    <col min="11787" max="11787" width="5.42578125" style="55" customWidth="1"/>
    <col min="11788" max="11788" width="5" style="55" customWidth="1"/>
    <col min="11789" max="11789" width="6" style="55" bestFit="1" customWidth="1"/>
    <col min="11790" max="11790" width="6.140625" style="55" customWidth="1"/>
    <col min="11791" max="11791" width="16.5703125" style="55" customWidth="1"/>
    <col min="11792" max="12032" width="11.42578125" style="55"/>
    <col min="12033" max="12033" width="3.85546875" style="55" customWidth="1"/>
    <col min="12034" max="12034" width="49.7109375" style="55" customWidth="1"/>
    <col min="12035" max="12035" width="29.42578125" style="55" customWidth="1"/>
    <col min="12036" max="12036" width="6.28515625" style="55" customWidth="1"/>
    <col min="12037" max="12037" width="4.28515625" style="55" customWidth="1"/>
    <col min="12038" max="12038" width="6.42578125" style="55" customWidth="1"/>
    <col min="12039" max="12039" width="3.28515625" style="55" customWidth="1"/>
    <col min="12040" max="12040" width="6" style="55" customWidth="1"/>
    <col min="12041" max="12041" width="5.7109375" style="55" bestFit="1" customWidth="1"/>
    <col min="12042" max="12042" width="7" style="55" customWidth="1"/>
    <col min="12043" max="12043" width="5.42578125" style="55" customWidth="1"/>
    <col min="12044" max="12044" width="5" style="55" customWidth="1"/>
    <col min="12045" max="12045" width="6" style="55" bestFit="1" customWidth="1"/>
    <col min="12046" max="12046" width="6.140625" style="55" customWidth="1"/>
    <col min="12047" max="12047" width="16.5703125" style="55" customWidth="1"/>
    <col min="12048" max="12288" width="11.42578125" style="55"/>
    <col min="12289" max="12289" width="3.85546875" style="55" customWidth="1"/>
    <col min="12290" max="12290" width="49.7109375" style="55" customWidth="1"/>
    <col min="12291" max="12291" width="29.42578125" style="55" customWidth="1"/>
    <col min="12292" max="12292" width="6.28515625" style="55" customWidth="1"/>
    <col min="12293" max="12293" width="4.28515625" style="55" customWidth="1"/>
    <col min="12294" max="12294" width="6.42578125" style="55" customWidth="1"/>
    <col min="12295" max="12295" width="3.28515625" style="55" customWidth="1"/>
    <col min="12296" max="12296" width="6" style="55" customWidth="1"/>
    <col min="12297" max="12297" width="5.7109375" style="55" bestFit="1" customWidth="1"/>
    <col min="12298" max="12298" width="7" style="55" customWidth="1"/>
    <col min="12299" max="12299" width="5.42578125" style="55" customWidth="1"/>
    <col min="12300" max="12300" width="5" style="55" customWidth="1"/>
    <col min="12301" max="12301" width="6" style="55" bestFit="1" customWidth="1"/>
    <col min="12302" max="12302" width="6.140625" style="55" customWidth="1"/>
    <col min="12303" max="12303" width="16.5703125" style="55" customWidth="1"/>
    <col min="12304" max="12544" width="11.42578125" style="55"/>
    <col min="12545" max="12545" width="3.85546875" style="55" customWidth="1"/>
    <col min="12546" max="12546" width="49.7109375" style="55" customWidth="1"/>
    <col min="12547" max="12547" width="29.42578125" style="55" customWidth="1"/>
    <col min="12548" max="12548" width="6.28515625" style="55" customWidth="1"/>
    <col min="12549" max="12549" width="4.28515625" style="55" customWidth="1"/>
    <col min="12550" max="12550" width="6.42578125" style="55" customWidth="1"/>
    <col min="12551" max="12551" width="3.28515625" style="55" customWidth="1"/>
    <col min="12552" max="12552" width="6" style="55" customWidth="1"/>
    <col min="12553" max="12553" width="5.7109375" style="55" bestFit="1" customWidth="1"/>
    <col min="12554" max="12554" width="7" style="55" customWidth="1"/>
    <col min="12555" max="12555" width="5.42578125" style="55" customWidth="1"/>
    <col min="12556" max="12556" width="5" style="55" customWidth="1"/>
    <col min="12557" max="12557" width="6" style="55" bestFit="1" customWidth="1"/>
    <col min="12558" max="12558" width="6.140625" style="55" customWidth="1"/>
    <col min="12559" max="12559" width="16.5703125" style="55" customWidth="1"/>
    <col min="12560" max="12800" width="11.42578125" style="55"/>
    <col min="12801" max="12801" width="3.85546875" style="55" customWidth="1"/>
    <col min="12802" max="12802" width="49.7109375" style="55" customWidth="1"/>
    <col min="12803" max="12803" width="29.42578125" style="55" customWidth="1"/>
    <col min="12804" max="12804" width="6.28515625" style="55" customWidth="1"/>
    <col min="12805" max="12805" width="4.28515625" style="55" customWidth="1"/>
    <col min="12806" max="12806" width="6.42578125" style="55" customWidth="1"/>
    <col min="12807" max="12807" width="3.28515625" style="55" customWidth="1"/>
    <col min="12808" max="12808" width="6" style="55" customWidth="1"/>
    <col min="12809" max="12809" width="5.7109375" style="55" bestFit="1" customWidth="1"/>
    <col min="12810" max="12810" width="7" style="55" customWidth="1"/>
    <col min="12811" max="12811" width="5.42578125" style="55" customWidth="1"/>
    <col min="12812" max="12812" width="5" style="55" customWidth="1"/>
    <col min="12813" max="12813" width="6" style="55" bestFit="1" customWidth="1"/>
    <col min="12814" max="12814" width="6.140625" style="55" customWidth="1"/>
    <col min="12815" max="12815" width="16.5703125" style="55" customWidth="1"/>
    <col min="12816" max="13056" width="11.42578125" style="55"/>
    <col min="13057" max="13057" width="3.85546875" style="55" customWidth="1"/>
    <col min="13058" max="13058" width="49.7109375" style="55" customWidth="1"/>
    <col min="13059" max="13059" width="29.42578125" style="55" customWidth="1"/>
    <col min="13060" max="13060" width="6.28515625" style="55" customWidth="1"/>
    <col min="13061" max="13061" width="4.28515625" style="55" customWidth="1"/>
    <col min="13062" max="13062" width="6.42578125" style="55" customWidth="1"/>
    <col min="13063" max="13063" width="3.28515625" style="55" customWidth="1"/>
    <col min="13064" max="13064" width="6" style="55" customWidth="1"/>
    <col min="13065" max="13065" width="5.7109375" style="55" bestFit="1" customWidth="1"/>
    <col min="13066" max="13066" width="7" style="55" customWidth="1"/>
    <col min="13067" max="13067" width="5.42578125" style="55" customWidth="1"/>
    <col min="13068" max="13068" width="5" style="55" customWidth="1"/>
    <col min="13069" max="13069" width="6" style="55" bestFit="1" customWidth="1"/>
    <col min="13070" max="13070" width="6.140625" style="55" customWidth="1"/>
    <col min="13071" max="13071" width="16.5703125" style="55" customWidth="1"/>
    <col min="13072" max="13312" width="11.42578125" style="55"/>
    <col min="13313" max="13313" width="3.85546875" style="55" customWidth="1"/>
    <col min="13314" max="13314" width="49.7109375" style="55" customWidth="1"/>
    <col min="13315" max="13315" width="29.42578125" style="55" customWidth="1"/>
    <col min="13316" max="13316" width="6.28515625" style="55" customWidth="1"/>
    <col min="13317" max="13317" width="4.28515625" style="55" customWidth="1"/>
    <col min="13318" max="13318" width="6.42578125" style="55" customWidth="1"/>
    <col min="13319" max="13319" width="3.28515625" style="55" customWidth="1"/>
    <col min="13320" max="13320" width="6" style="55" customWidth="1"/>
    <col min="13321" max="13321" width="5.7109375" style="55" bestFit="1" customWidth="1"/>
    <col min="13322" max="13322" width="7" style="55" customWidth="1"/>
    <col min="13323" max="13323" width="5.42578125" style="55" customWidth="1"/>
    <col min="13324" max="13324" width="5" style="55" customWidth="1"/>
    <col min="13325" max="13325" width="6" style="55" bestFit="1" customWidth="1"/>
    <col min="13326" max="13326" width="6.140625" style="55" customWidth="1"/>
    <col min="13327" max="13327" width="16.5703125" style="55" customWidth="1"/>
    <col min="13328" max="13568" width="11.42578125" style="55"/>
    <col min="13569" max="13569" width="3.85546875" style="55" customWidth="1"/>
    <col min="13570" max="13570" width="49.7109375" style="55" customWidth="1"/>
    <col min="13571" max="13571" width="29.42578125" style="55" customWidth="1"/>
    <col min="13572" max="13572" width="6.28515625" style="55" customWidth="1"/>
    <col min="13573" max="13573" width="4.28515625" style="55" customWidth="1"/>
    <col min="13574" max="13574" width="6.42578125" style="55" customWidth="1"/>
    <col min="13575" max="13575" width="3.28515625" style="55" customWidth="1"/>
    <col min="13576" max="13576" width="6" style="55" customWidth="1"/>
    <col min="13577" max="13577" width="5.7109375" style="55" bestFit="1" customWidth="1"/>
    <col min="13578" max="13578" width="7" style="55" customWidth="1"/>
    <col min="13579" max="13579" width="5.42578125" style="55" customWidth="1"/>
    <col min="13580" max="13580" width="5" style="55" customWidth="1"/>
    <col min="13581" max="13581" width="6" style="55" bestFit="1" customWidth="1"/>
    <col min="13582" max="13582" width="6.140625" style="55" customWidth="1"/>
    <col min="13583" max="13583" width="16.5703125" style="55" customWidth="1"/>
    <col min="13584" max="13824" width="11.42578125" style="55"/>
    <col min="13825" max="13825" width="3.85546875" style="55" customWidth="1"/>
    <col min="13826" max="13826" width="49.7109375" style="55" customWidth="1"/>
    <col min="13827" max="13827" width="29.42578125" style="55" customWidth="1"/>
    <col min="13828" max="13828" width="6.28515625" style="55" customWidth="1"/>
    <col min="13829" max="13829" width="4.28515625" style="55" customWidth="1"/>
    <col min="13830" max="13830" width="6.42578125" style="55" customWidth="1"/>
    <col min="13831" max="13831" width="3.28515625" style="55" customWidth="1"/>
    <col min="13832" max="13832" width="6" style="55" customWidth="1"/>
    <col min="13833" max="13833" width="5.7109375" style="55" bestFit="1" customWidth="1"/>
    <col min="13834" max="13834" width="7" style="55" customWidth="1"/>
    <col min="13835" max="13835" width="5.42578125" style="55" customWidth="1"/>
    <col min="13836" max="13836" width="5" style="55" customWidth="1"/>
    <col min="13837" max="13837" width="6" style="55" bestFit="1" customWidth="1"/>
    <col min="13838" max="13838" width="6.140625" style="55" customWidth="1"/>
    <col min="13839" max="13839" width="16.5703125" style="55" customWidth="1"/>
    <col min="13840" max="14080" width="11.42578125" style="55"/>
    <col min="14081" max="14081" width="3.85546875" style="55" customWidth="1"/>
    <col min="14082" max="14082" width="49.7109375" style="55" customWidth="1"/>
    <col min="14083" max="14083" width="29.42578125" style="55" customWidth="1"/>
    <col min="14084" max="14084" width="6.28515625" style="55" customWidth="1"/>
    <col min="14085" max="14085" width="4.28515625" style="55" customWidth="1"/>
    <col min="14086" max="14086" width="6.42578125" style="55" customWidth="1"/>
    <col min="14087" max="14087" width="3.28515625" style="55" customWidth="1"/>
    <col min="14088" max="14088" width="6" style="55" customWidth="1"/>
    <col min="14089" max="14089" width="5.7109375" style="55" bestFit="1" customWidth="1"/>
    <col min="14090" max="14090" width="7" style="55" customWidth="1"/>
    <col min="14091" max="14091" width="5.42578125" style="55" customWidth="1"/>
    <col min="14092" max="14092" width="5" style="55" customWidth="1"/>
    <col min="14093" max="14093" width="6" style="55" bestFit="1" customWidth="1"/>
    <col min="14094" max="14094" width="6.140625" style="55" customWidth="1"/>
    <col min="14095" max="14095" width="16.5703125" style="55" customWidth="1"/>
    <col min="14096" max="14336" width="11.42578125" style="55"/>
    <col min="14337" max="14337" width="3.85546875" style="55" customWidth="1"/>
    <col min="14338" max="14338" width="49.7109375" style="55" customWidth="1"/>
    <col min="14339" max="14339" width="29.42578125" style="55" customWidth="1"/>
    <col min="14340" max="14340" width="6.28515625" style="55" customWidth="1"/>
    <col min="14341" max="14341" width="4.28515625" style="55" customWidth="1"/>
    <col min="14342" max="14342" width="6.42578125" style="55" customWidth="1"/>
    <col min="14343" max="14343" width="3.28515625" style="55" customWidth="1"/>
    <col min="14344" max="14344" width="6" style="55" customWidth="1"/>
    <col min="14345" max="14345" width="5.7109375" style="55" bestFit="1" customWidth="1"/>
    <col min="14346" max="14346" width="7" style="55" customWidth="1"/>
    <col min="14347" max="14347" width="5.42578125" style="55" customWidth="1"/>
    <col min="14348" max="14348" width="5" style="55" customWidth="1"/>
    <col min="14349" max="14349" width="6" style="55" bestFit="1" customWidth="1"/>
    <col min="14350" max="14350" width="6.140625" style="55" customWidth="1"/>
    <col min="14351" max="14351" width="16.5703125" style="55" customWidth="1"/>
    <col min="14352" max="14592" width="11.42578125" style="55"/>
    <col min="14593" max="14593" width="3.85546875" style="55" customWidth="1"/>
    <col min="14594" max="14594" width="49.7109375" style="55" customWidth="1"/>
    <col min="14595" max="14595" width="29.42578125" style="55" customWidth="1"/>
    <col min="14596" max="14596" width="6.28515625" style="55" customWidth="1"/>
    <col min="14597" max="14597" width="4.28515625" style="55" customWidth="1"/>
    <col min="14598" max="14598" width="6.42578125" style="55" customWidth="1"/>
    <col min="14599" max="14599" width="3.28515625" style="55" customWidth="1"/>
    <col min="14600" max="14600" width="6" style="55" customWidth="1"/>
    <col min="14601" max="14601" width="5.7109375" style="55" bestFit="1" customWidth="1"/>
    <col min="14602" max="14602" width="7" style="55" customWidth="1"/>
    <col min="14603" max="14603" width="5.42578125" style="55" customWidth="1"/>
    <col min="14604" max="14604" width="5" style="55" customWidth="1"/>
    <col min="14605" max="14605" width="6" style="55" bestFit="1" customWidth="1"/>
    <col min="14606" max="14606" width="6.140625" style="55" customWidth="1"/>
    <col min="14607" max="14607" width="16.5703125" style="55" customWidth="1"/>
    <col min="14608" max="14848" width="11.42578125" style="55"/>
    <col min="14849" max="14849" width="3.85546875" style="55" customWidth="1"/>
    <col min="14850" max="14850" width="49.7109375" style="55" customWidth="1"/>
    <col min="14851" max="14851" width="29.42578125" style="55" customWidth="1"/>
    <col min="14852" max="14852" width="6.28515625" style="55" customWidth="1"/>
    <col min="14853" max="14853" width="4.28515625" style="55" customWidth="1"/>
    <col min="14854" max="14854" width="6.42578125" style="55" customWidth="1"/>
    <col min="14855" max="14855" width="3.28515625" style="55" customWidth="1"/>
    <col min="14856" max="14856" width="6" style="55" customWidth="1"/>
    <col min="14857" max="14857" width="5.7109375" style="55" bestFit="1" customWidth="1"/>
    <col min="14858" max="14858" width="7" style="55" customWidth="1"/>
    <col min="14859" max="14859" width="5.42578125" style="55" customWidth="1"/>
    <col min="14860" max="14860" width="5" style="55" customWidth="1"/>
    <col min="14861" max="14861" width="6" style="55" bestFit="1" customWidth="1"/>
    <col min="14862" max="14862" width="6.140625" style="55" customWidth="1"/>
    <col min="14863" max="14863" width="16.5703125" style="55" customWidth="1"/>
    <col min="14864" max="15104" width="11.42578125" style="55"/>
    <col min="15105" max="15105" width="3.85546875" style="55" customWidth="1"/>
    <col min="15106" max="15106" width="49.7109375" style="55" customWidth="1"/>
    <col min="15107" max="15107" width="29.42578125" style="55" customWidth="1"/>
    <col min="15108" max="15108" width="6.28515625" style="55" customWidth="1"/>
    <col min="15109" max="15109" width="4.28515625" style="55" customWidth="1"/>
    <col min="15110" max="15110" width="6.42578125" style="55" customWidth="1"/>
    <col min="15111" max="15111" width="3.28515625" style="55" customWidth="1"/>
    <col min="15112" max="15112" width="6" style="55" customWidth="1"/>
    <col min="15113" max="15113" width="5.7109375" style="55" bestFit="1" customWidth="1"/>
    <col min="15114" max="15114" width="7" style="55" customWidth="1"/>
    <col min="15115" max="15115" width="5.42578125" style="55" customWidth="1"/>
    <col min="15116" max="15116" width="5" style="55" customWidth="1"/>
    <col min="15117" max="15117" width="6" style="55" bestFit="1" customWidth="1"/>
    <col min="15118" max="15118" width="6.140625" style="55" customWidth="1"/>
    <col min="15119" max="15119" width="16.5703125" style="55" customWidth="1"/>
    <col min="15120" max="15360" width="11.42578125" style="55"/>
    <col min="15361" max="15361" width="3.85546875" style="55" customWidth="1"/>
    <col min="15362" max="15362" width="49.7109375" style="55" customWidth="1"/>
    <col min="15363" max="15363" width="29.42578125" style="55" customWidth="1"/>
    <col min="15364" max="15364" width="6.28515625" style="55" customWidth="1"/>
    <col min="15365" max="15365" width="4.28515625" style="55" customWidth="1"/>
    <col min="15366" max="15366" width="6.42578125" style="55" customWidth="1"/>
    <col min="15367" max="15367" width="3.28515625" style="55" customWidth="1"/>
    <col min="15368" max="15368" width="6" style="55" customWidth="1"/>
    <col min="15369" max="15369" width="5.7109375" style="55" bestFit="1" customWidth="1"/>
    <col min="15370" max="15370" width="7" style="55" customWidth="1"/>
    <col min="15371" max="15371" width="5.42578125" style="55" customWidth="1"/>
    <col min="15372" max="15372" width="5" style="55" customWidth="1"/>
    <col min="15373" max="15373" width="6" style="55" bestFit="1" customWidth="1"/>
    <col min="15374" max="15374" width="6.140625" style="55" customWidth="1"/>
    <col min="15375" max="15375" width="16.5703125" style="55" customWidth="1"/>
    <col min="15376" max="15616" width="11.42578125" style="55"/>
    <col min="15617" max="15617" width="3.85546875" style="55" customWidth="1"/>
    <col min="15618" max="15618" width="49.7109375" style="55" customWidth="1"/>
    <col min="15619" max="15619" width="29.42578125" style="55" customWidth="1"/>
    <col min="15620" max="15620" width="6.28515625" style="55" customWidth="1"/>
    <col min="15621" max="15621" width="4.28515625" style="55" customWidth="1"/>
    <col min="15622" max="15622" width="6.42578125" style="55" customWidth="1"/>
    <col min="15623" max="15623" width="3.28515625" style="55" customWidth="1"/>
    <col min="15624" max="15624" width="6" style="55" customWidth="1"/>
    <col min="15625" max="15625" width="5.7109375" style="55" bestFit="1" customWidth="1"/>
    <col min="15626" max="15626" width="7" style="55" customWidth="1"/>
    <col min="15627" max="15627" width="5.42578125" style="55" customWidth="1"/>
    <col min="15628" max="15628" width="5" style="55" customWidth="1"/>
    <col min="15629" max="15629" width="6" style="55" bestFit="1" customWidth="1"/>
    <col min="15630" max="15630" width="6.140625" style="55" customWidth="1"/>
    <col min="15631" max="15631" width="16.5703125" style="55" customWidth="1"/>
    <col min="15632" max="15872" width="11.42578125" style="55"/>
    <col min="15873" max="15873" width="3.85546875" style="55" customWidth="1"/>
    <col min="15874" max="15874" width="49.7109375" style="55" customWidth="1"/>
    <col min="15875" max="15875" width="29.42578125" style="55" customWidth="1"/>
    <col min="15876" max="15876" width="6.28515625" style="55" customWidth="1"/>
    <col min="15877" max="15877" width="4.28515625" style="55" customWidth="1"/>
    <col min="15878" max="15878" width="6.42578125" style="55" customWidth="1"/>
    <col min="15879" max="15879" width="3.28515625" style="55" customWidth="1"/>
    <col min="15880" max="15880" width="6" style="55" customWidth="1"/>
    <col min="15881" max="15881" width="5.7109375" style="55" bestFit="1" customWidth="1"/>
    <col min="15882" max="15882" width="7" style="55" customWidth="1"/>
    <col min="15883" max="15883" width="5.42578125" style="55" customWidth="1"/>
    <col min="15884" max="15884" width="5" style="55" customWidth="1"/>
    <col min="15885" max="15885" width="6" style="55" bestFit="1" customWidth="1"/>
    <col min="15886" max="15886" width="6.140625" style="55" customWidth="1"/>
    <col min="15887" max="15887" width="16.5703125" style="55" customWidth="1"/>
    <col min="15888" max="16128" width="11.42578125" style="55"/>
    <col min="16129" max="16129" width="3.85546875" style="55" customWidth="1"/>
    <col min="16130" max="16130" width="49.7109375" style="55" customWidth="1"/>
    <col min="16131" max="16131" width="29.42578125" style="55" customWidth="1"/>
    <col min="16132" max="16132" width="6.28515625" style="55" customWidth="1"/>
    <col min="16133" max="16133" width="4.28515625" style="55" customWidth="1"/>
    <col min="16134" max="16134" width="6.42578125" style="55" customWidth="1"/>
    <col min="16135" max="16135" width="3.28515625" style="55" customWidth="1"/>
    <col min="16136" max="16136" width="6" style="55" customWidth="1"/>
    <col min="16137" max="16137" width="5.7109375" style="55" bestFit="1" customWidth="1"/>
    <col min="16138" max="16138" width="7" style="55" customWidth="1"/>
    <col min="16139" max="16139" width="5.42578125" style="55" customWidth="1"/>
    <col min="16140" max="16140" width="5" style="55" customWidth="1"/>
    <col min="16141" max="16141" width="6" style="55" bestFit="1" customWidth="1"/>
    <col min="16142" max="16142" width="6.140625" style="55" customWidth="1"/>
    <col min="16143" max="16143" width="16.5703125" style="55" customWidth="1"/>
    <col min="16144" max="16384" width="11.42578125" style="55"/>
  </cols>
  <sheetData>
    <row r="1" spans="1:18" ht="15" customHeight="1">
      <c r="B1" s="5845" t="str">
        <f>'Recap Sheet'!A1</f>
        <v>South Carolina School Food Service Purchasing Alliance,Inc</v>
      </c>
      <c r="C1" s="5845"/>
      <c r="D1" s="5845"/>
      <c r="E1" s="5845"/>
      <c r="F1" s="5845"/>
      <c r="G1" s="5845"/>
      <c r="H1" s="5845"/>
      <c r="I1" s="5845"/>
      <c r="J1" s="5845"/>
      <c r="K1" s="5845"/>
      <c r="L1" s="5845"/>
      <c r="M1" s="5845"/>
    </row>
    <row r="2" spans="1:18"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18"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row>
    <row r="4" spans="1:18" s="6" customFormat="1" ht="18.75" customHeight="1" thickBot="1">
      <c r="A4" s="2223">
        <v>40001</v>
      </c>
      <c r="B4" s="1838" t="str">
        <f>'Recap Sheet'!B3</f>
        <v>Lexington Richland School District Five</v>
      </c>
      <c r="C4" s="1159" t="s">
        <v>19</v>
      </c>
      <c r="D4" s="177"/>
      <c r="E4" s="993"/>
      <c r="F4" s="5873">
        <f>'Recap Sheet'!B4</f>
        <v>0</v>
      </c>
      <c r="G4" s="5868"/>
      <c r="H4" s="5868"/>
      <c r="I4" s="5868"/>
      <c r="J4" s="5868"/>
      <c r="K4" s="5868"/>
      <c r="L4" s="5868"/>
      <c r="M4" s="5868"/>
      <c r="N4" s="5869"/>
      <c r="O4" s="5"/>
      <c r="Q4" s="56"/>
      <c r="R4" s="56"/>
    </row>
    <row r="5" spans="1:18" s="6" customFormat="1" ht="15" customHeight="1" thickBot="1">
      <c r="A5" s="2223">
        <v>42000</v>
      </c>
      <c r="B5" s="998" t="s">
        <v>20</v>
      </c>
      <c r="C5" s="897" t="s">
        <v>2791</v>
      </c>
      <c r="D5" s="2256"/>
      <c r="E5" s="999"/>
      <c r="F5" s="1161"/>
      <c r="G5" s="5870" t="s">
        <v>0</v>
      </c>
      <c r="H5" s="5870"/>
      <c r="I5" s="5870"/>
      <c r="J5" s="5870"/>
      <c r="K5" s="5870"/>
      <c r="L5" s="1162">
        <f>'Recap Sheet'!B5</f>
        <v>0</v>
      </c>
      <c r="M5" s="1002"/>
      <c r="N5" s="1288"/>
      <c r="O5" s="14"/>
      <c r="Q5" s="56"/>
      <c r="R5" s="56"/>
    </row>
    <row r="6" spans="1:18" ht="15" customHeight="1">
      <c r="A6" s="2145" t="s">
        <v>2244</v>
      </c>
      <c r="B6" s="217"/>
      <c r="C6" s="129" t="s">
        <v>2794</v>
      </c>
      <c r="D6" s="2252" t="s">
        <v>2281</v>
      </c>
      <c r="E6" s="900" t="s">
        <v>21</v>
      </c>
      <c r="F6" s="142" t="s">
        <v>22</v>
      </c>
      <c r="G6" s="142" t="s">
        <v>4444</v>
      </c>
      <c r="H6" s="77" t="s">
        <v>24</v>
      </c>
      <c r="I6" s="60" t="s">
        <v>25</v>
      </c>
      <c r="J6" s="60" t="s">
        <v>26</v>
      </c>
      <c r="K6" s="77" t="s">
        <v>27</v>
      </c>
      <c r="L6" s="60" t="s">
        <v>28</v>
      </c>
      <c r="M6" s="106" t="s">
        <v>29</v>
      </c>
      <c r="N6" s="111" t="s">
        <v>30</v>
      </c>
      <c r="P6" s="56"/>
      <c r="Q6" s="56"/>
      <c r="R6" s="56"/>
    </row>
    <row r="7" spans="1:18"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Q7" s="56"/>
      <c r="R7" s="56"/>
    </row>
    <row r="8" spans="1:18" ht="15" customHeight="1" thickBot="1">
      <c r="A8" s="903"/>
      <c r="B8" s="903" t="s">
        <v>509</v>
      </c>
      <c r="C8" s="904"/>
      <c r="D8" s="10"/>
      <c r="E8" s="904"/>
      <c r="F8" s="904"/>
      <c r="G8" s="1163"/>
      <c r="H8" s="909"/>
      <c r="I8" s="904"/>
      <c r="J8" s="903"/>
      <c r="K8" s="1322"/>
      <c r="L8" s="1322"/>
      <c r="M8" s="912"/>
      <c r="N8" s="1323"/>
    </row>
    <row r="9" spans="1:18" ht="15" customHeight="1" thickBot="1">
      <c r="A9" s="3084"/>
      <c r="B9" s="3084"/>
      <c r="C9" s="904"/>
      <c r="D9" s="3082"/>
      <c r="E9" s="3081"/>
      <c r="F9" s="3081"/>
      <c r="G9" s="3083"/>
      <c r="H9" s="909"/>
      <c r="I9" s="3081"/>
      <c r="J9" s="3084"/>
      <c r="K9" s="4507"/>
      <c r="L9" s="4507"/>
      <c r="M9" s="4508"/>
      <c r="N9" s="3086"/>
    </row>
    <row r="10" spans="1:18" ht="15" customHeight="1">
      <c r="A10" s="2975"/>
      <c r="B10" s="2975" t="s">
        <v>510</v>
      </c>
      <c r="C10" s="3938"/>
      <c r="D10" s="4471"/>
      <c r="E10" s="3938"/>
      <c r="F10" s="3938"/>
      <c r="G10" s="3939"/>
      <c r="H10" s="4076"/>
      <c r="I10" s="1849"/>
      <c r="J10" s="3770"/>
      <c r="K10" s="4014"/>
      <c r="L10" s="1262"/>
      <c r="M10" s="782"/>
      <c r="N10" s="243"/>
    </row>
    <row r="11" spans="1:18" ht="15" customHeight="1">
      <c r="A11" s="1255"/>
      <c r="B11" s="522" t="s">
        <v>511</v>
      </c>
      <c r="C11" s="274"/>
      <c r="D11" s="193"/>
      <c r="E11" s="274"/>
      <c r="F11" s="274"/>
      <c r="G11" s="1090"/>
      <c r="H11" s="1897"/>
      <c r="I11" s="274"/>
      <c r="J11" s="217"/>
      <c r="K11" s="532"/>
      <c r="L11" s="532"/>
      <c r="M11" s="335"/>
      <c r="N11" s="266"/>
    </row>
    <row r="12" spans="1:18" ht="15" customHeight="1">
      <c r="A12" s="1255"/>
      <c r="B12" s="522" t="s">
        <v>512</v>
      </c>
      <c r="C12" s="274"/>
      <c r="D12" s="193"/>
      <c r="E12" s="274"/>
      <c r="F12" s="274"/>
      <c r="G12" s="1090"/>
      <c r="H12" s="1898"/>
      <c r="I12" s="274"/>
      <c r="J12" s="217"/>
      <c r="K12" s="532"/>
      <c r="L12" s="532"/>
      <c r="M12" s="335"/>
      <c r="N12" s="266"/>
    </row>
    <row r="13" spans="1:18" ht="15" customHeight="1" thickBot="1">
      <c r="A13" s="1214"/>
      <c r="B13" s="1214"/>
      <c r="C13" s="536"/>
      <c r="D13" s="2294"/>
      <c r="E13" s="536"/>
      <c r="F13" s="536"/>
      <c r="G13" s="1094"/>
      <c r="H13" s="1899"/>
      <c r="I13" s="341"/>
      <c r="J13" s="901"/>
      <c r="K13" s="1122"/>
      <c r="L13" s="1122"/>
      <c r="M13" s="554"/>
      <c r="N13" s="457"/>
    </row>
    <row r="14" spans="1:18" ht="15" customHeight="1" thickBot="1">
      <c r="A14" s="1490">
        <v>40001</v>
      </c>
      <c r="B14" s="481" t="s">
        <v>2231</v>
      </c>
      <c r="C14" s="407" t="s">
        <v>4421</v>
      </c>
      <c r="D14" s="2723">
        <v>900386872</v>
      </c>
      <c r="E14" s="1888"/>
      <c r="F14" s="421" t="s">
        <v>4443</v>
      </c>
      <c r="G14" s="1209">
        <v>66</v>
      </c>
      <c r="H14" s="1171">
        <v>5</v>
      </c>
      <c r="I14" s="397">
        <f>ROUND(H14*G14/G14,2)</f>
        <v>5</v>
      </c>
      <c r="J14" s="401" t="s">
        <v>515</v>
      </c>
      <c r="K14" s="241"/>
      <c r="L14" s="1037">
        <f>IF(OR(ISBLANK(K14),K14=0,H14=0,ISBLANK(H14)),,ROUND(K14+$L$5,2))</f>
        <v>0</v>
      </c>
      <c r="M14" s="538">
        <f>ROUND(I14*L14,2)</f>
        <v>0</v>
      </c>
      <c r="N14" s="243">
        <f t="shared" ref="N14:N17" si="0">ROUND(L14/G14,2)</f>
        <v>0</v>
      </c>
    </row>
    <row r="15" spans="1:18" ht="15" customHeight="1">
      <c r="A15" s="1197"/>
      <c r="B15" s="217" t="s">
        <v>516</v>
      </c>
      <c r="C15" s="274" t="s">
        <v>2232</v>
      </c>
      <c r="D15" s="814"/>
      <c r="E15" s="1765"/>
      <c r="F15" s="274"/>
      <c r="G15" s="1090">
        <v>16</v>
      </c>
      <c r="H15" s="1174"/>
      <c r="I15" s="397">
        <f>ROUND($H$14*$G$14/G15,2)</f>
        <v>20.63</v>
      </c>
      <c r="J15" s="217" t="s">
        <v>515</v>
      </c>
      <c r="K15" s="264"/>
      <c r="L15" s="1037">
        <f>IF(OR(ISBLANK(K15),K15=0,H14=0,ISBLANK(H14)),,ROUND(K15+$L$5,2))</f>
        <v>0</v>
      </c>
      <c r="M15" s="538">
        <f>ROUND(L15*I15,2)</f>
        <v>0</v>
      </c>
      <c r="N15" s="243">
        <f t="shared" si="0"/>
        <v>0</v>
      </c>
    </row>
    <row r="16" spans="1:18" ht="15" customHeight="1">
      <c r="A16" s="1197"/>
      <c r="B16" s="217"/>
      <c r="C16" s="274" t="s">
        <v>2237</v>
      </c>
      <c r="D16" s="885">
        <v>2003956</v>
      </c>
      <c r="E16" s="1765"/>
      <c r="F16" s="274" t="s">
        <v>563</v>
      </c>
      <c r="G16" s="1090">
        <v>16</v>
      </c>
      <c r="H16" s="1174"/>
      <c r="I16" s="397">
        <f>ROUND($H$14*$G$14/G16,2)</f>
        <v>20.63</v>
      </c>
      <c r="J16" s="217" t="s">
        <v>515</v>
      </c>
      <c r="K16" s="264"/>
      <c r="L16" s="1037">
        <f>IF(OR(ISBLANK(K16),K16=0,H14=0,ISBLANK(H14)),,ROUND(K16+$L$5,2))</f>
        <v>0</v>
      </c>
      <c r="M16" s="538">
        <f>ROUND(L16*I16,2)</f>
        <v>0</v>
      </c>
      <c r="N16" s="243">
        <f t="shared" si="0"/>
        <v>0</v>
      </c>
    </row>
    <row r="17" spans="1:14" ht="15" customHeight="1" thickBot="1">
      <c r="A17" s="416"/>
      <c r="B17" s="901"/>
      <c r="C17" s="536" t="s">
        <v>2233</v>
      </c>
      <c r="D17" s="318"/>
      <c r="E17" s="1879"/>
      <c r="F17" s="536"/>
      <c r="G17" s="1094">
        <v>18</v>
      </c>
      <c r="H17" s="1174"/>
      <c r="I17" s="397">
        <f>ROUND($H$14*$G$14/G17,2)</f>
        <v>18.329999999999998</v>
      </c>
      <c r="J17" s="901" t="s">
        <v>515</v>
      </c>
      <c r="K17" s="962"/>
      <c r="L17" s="1055">
        <f>IF(OR(ISBLANK(K17),K17=0,H14=0,ISBLANK(H14)),,ROUND(K17+$L$5,2))</f>
        <v>0</v>
      </c>
      <c r="M17" s="554">
        <f>ROUND(L17*I17,2)</f>
        <v>0</v>
      </c>
      <c r="N17" s="472">
        <f t="shared" si="0"/>
        <v>0</v>
      </c>
    </row>
    <row r="18" spans="1:14" ht="15" customHeight="1" thickBot="1">
      <c r="A18" s="1490">
        <v>40002</v>
      </c>
      <c r="B18" s="481" t="s">
        <v>513</v>
      </c>
      <c r="C18" s="407" t="s">
        <v>4422</v>
      </c>
      <c r="D18" s="2723">
        <v>932408</v>
      </c>
      <c r="E18" s="1888"/>
      <c r="F18" s="421" t="s">
        <v>4445</v>
      </c>
      <c r="G18" s="1209">
        <v>108</v>
      </c>
      <c r="H18" s="1171">
        <v>30</v>
      </c>
      <c r="I18" s="397">
        <f>ROUND(H18*G18/G18,2)</f>
        <v>30</v>
      </c>
      <c r="J18" s="401" t="s">
        <v>515</v>
      </c>
      <c r="K18" s="241"/>
      <c r="L18" s="1037">
        <f>IF(OR(ISBLANK(K18),K18=0,H18=0,ISBLANK(H18)),,ROUND(K18+$L$5,2))</f>
        <v>0</v>
      </c>
      <c r="M18" s="538">
        <f>ROUND(I18*L18,2)</f>
        <v>0</v>
      </c>
      <c r="N18" s="243">
        <f t="shared" ref="N18:N36" si="1">ROUND(L18/G18,2)</f>
        <v>0</v>
      </c>
    </row>
    <row r="19" spans="1:14" ht="15" customHeight="1">
      <c r="A19" s="1197"/>
      <c r="B19" s="217" t="s">
        <v>516</v>
      </c>
      <c r="C19" s="274" t="s">
        <v>517</v>
      </c>
      <c r="D19" s="256">
        <v>1046</v>
      </c>
      <c r="E19" s="1765"/>
      <c r="F19" s="274" t="s">
        <v>518</v>
      </c>
      <c r="G19" s="1090">
        <v>16</v>
      </c>
      <c r="H19" s="1174"/>
      <c r="I19" s="397">
        <f>ROUND($H$18*$G$18/G19,2)</f>
        <v>202.5</v>
      </c>
      <c r="J19" s="217" t="s">
        <v>515</v>
      </c>
      <c r="K19" s="264"/>
      <c r="L19" s="1037">
        <f>IF(OR(ISBLANK(K19),K19=0,H18=0,ISBLANK(H18)),,ROUND(K19+$L$5,2))</f>
        <v>0</v>
      </c>
      <c r="M19" s="538">
        <f>ROUND(L19*I19,2)</f>
        <v>0</v>
      </c>
      <c r="N19" s="243">
        <f t="shared" si="1"/>
        <v>0</v>
      </c>
    </row>
    <row r="20" spans="1:14" ht="15" customHeight="1">
      <c r="A20" s="1197"/>
      <c r="B20" s="217"/>
      <c r="C20" s="274" t="s">
        <v>519</v>
      </c>
      <c r="D20" s="814">
        <v>54170</v>
      </c>
      <c r="E20" s="1765"/>
      <c r="F20" s="274" t="s">
        <v>518</v>
      </c>
      <c r="G20" s="1090">
        <v>16</v>
      </c>
      <c r="H20" s="1174"/>
      <c r="I20" s="1871">
        <f>ROUND($H$18*$G$18/G20,2)</f>
        <v>202.5</v>
      </c>
      <c r="J20" s="217" t="s">
        <v>515</v>
      </c>
      <c r="K20" s="264"/>
      <c r="L20" s="1037">
        <f>IF(OR(ISBLANK(K20),K20=0,H18=0,ISBLANK(H18)),,ROUND(K20+$L$5,2))</f>
        <v>0</v>
      </c>
      <c r="M20" s="538">
        <f>ROUND(L20*I20,2)</f>
        <v>0</v>
      </c>
      <c r="N20" s="243">
        <f t="shared" si="1"/>
        <v>0</v>
      </c>
    </row>
    <row r="21" spans="1:14" ht="15" customHeight="1" thickBot="1">
      <c r="A21" s="416"/>
      <c r="B21" s="901"/>
      <c r="C21" s="536" t="s">
        <v>520</v>
      </c>
      <c r="D21" s="318">
        <v>91037</v>
      </c>
      <c r="E21" s="1879"/>
      <c r="F21" s="536" t="s">
        <v>514</v>
      </c>
      <c r="G21" s="1094">
        <v>18</v>
      </c>
      <c r="H21" s="1174"/>
      <c r="I21" s="341">
        <f>ROUND($H$18*$G$18/G21,2)</f>
        <v>180</v>
      </c>
      <c r="J21" s="901" t="s">
        <v>515</v>
      </c>
      <c r="K21" s="962"/>
      <c r="L21" s="1055">
        <f>IF(OR(ISBLANK(K21),K21=0,H18=0,ISBLANK(H18)),,ROUND(K21+$L$5,2))</f>
        <v>0</v>
      </c>
      <c r="M21" s="554">
        <f>ROUND(L21*I21,2)</f>
        <v>0</v>
      </c>
      <c r="N21" s="472">
        <f t="shared" si="1"/>
        <v>0</v>
      </c>
    </row>
    <row r="22" spans="1:14" ht="15" customHeight="1" thickBot="1">
      <c r="A22" s="1490">
        <v>40003</v>
      </c>
      <c r="B22" s="481" t="s">
        <v>521</v>
      </c>
      <c r="C22" s="407" t="s">
        <v>4423</v>
      </c>
      <c r="D22" s="2723">
        <v>900223208</v>
      </c>
      <c r="E22" s="1888"/>
      <c r="F22" s="421" t="s">
        <v>4445</v>
      </c>
      <c r="G22" s="1209">
        <v>108</v>
      </c>
      <c r="H22" s="1171">
        <v>10</v>
      </c>
      <c r="I22" s="397">
        <f>ROUND(H22*G22/G22,2)</f>
        <v>10</v>
      </c>
      <c r="J22" s="401" t="s">
        <v>515</v>
      </c>
      <c r="K22" s="241"/>
      <c r="L22" s="1037">
        <f>IF(OR(ISBLANK(K22),K22=0,H22=0,ISBLANK(H22)),,ROUND(K22+$L$5,2))</f>
        <v>0</v>
      </c>
      <c r="M22" s="538">
        <f>ROUND(I22*L22,2)</f>
        <v>0</v>
      </c>
      <c r="N22" s="243">
        <f t="shared" si="1"/>
        <v>0</v>
      </c>
    </row>
    <row r="23" spans="1:14" ht="15" customHeight="1">
      <c r="A23" s="1197"/>
      <c r="B23" s="217" t="s">
        <v>522</v>
      </c>
      <c r="C23" s="274" t="s">
        <v>523</v>
      </c>
      <c r="D23" s="256">
        <v>1051</v>
      </c>
      <c r="E23" s="1765"/>
      <c r="F23" s="274" t="s">
        <v>524</v>
      </c>
      <c r="G23" s="1090">
        <v>16</v>
      </c>
      <c r="H23" s="1174"/>
      <c r="I23" s="397">
        <f>ROUND($H$22*$G$22/G23,2)</f>
        <v>67.5</v>
      </c>
      <c r="J23" s="217" t="s">
        <v>515</v>
      </c>
      <c r="K23" s="264"/>
      <c r="L23" s="1037">
        <f>IF(OR(ISBLANK(K23),K23=0,H22=0,ISBLANK(H22)),,ROUND(K23+$L$5,2))</f>
        <v>0</v>
      </c>
      <c r="M23" s="538">
        <f>ROUND(L23*I23,2)</f>
        <v>0</v>
      </c>
      <c r="N23" s="243">
        <f t="shared" si="1"/>
        <v>0</v>
      </c>
    </row>
    <row r="24" spans="1:14" ht="15" customHeight="1">
      <c r="A24" s="1197"/>
      <c r="B24" s="217"/>
      <c r="C24" s="274" t="s">
        <v>525</v>
      </c>
      <c r="D24" s="256">
        <v>54963</v>
      </c>
      <c r="E24" s="1765"/>
      <c r="F24" s="274" t="s">
        <v>526</v>
      </c>
      <c r="G24" s="1090">
        <v>15</v>
      </c>
      <c r="H24" s="1174"/>
      <c r="I24" s="1871">
        <f>ROUND($H$22*$G$22/G24,2)</f>
        <v>72</v>
      </c>
      <c r="J24" s="217" t="s">
        <v>515</v>
      </c>
      <c r="K24" s="264"/>
      <c r="L24" s="1037">
        <f>IF(OR(ISBLANK(K24),K24=0,H22=0,ISBLANK(H22)),,ROUND(K24+$L$5,2))</f>
        <v>0</v>
      </c>
      <c r="M24" s="538">
        <f>ROUND(L24*I24,2)</f>
        <v>0</v>
      </c>
      <c r="N24" s="243">
        <f t="shared" si="1"/>
        <v>0</v>
      </c>
    </row>
    <row r="25" spans="1:14" ht="15" customHeight="1" thickBot="1">
      <c r="A25" s="416"/>
      <c r="B25" s="901"/>
      <c r="C25" s="536" t="s">
        <v>527</v>
      </c>
      <c r="D25" s="288">
        <v>91356</v>
      </c>
      <c r="E25" s="1879"/>
      <c r="F25" s="536" t="s">
        <v>518</v>
      </c>
      <c r="G25" s="1094">
        <v>16</v>
      </c>
      <c r="H25" s="1174"/>
      <c r="I25" s="1485">
        <f>ROUND($H$22*$G$22/G25,2)</f>
        <v>67.5</v>
      </c>
      <c r="J25" s="901" t="s">
        <v>515</v>
      </c>
      <c r="K25" s="962"/>
      <c r="L25" s="1055">
        <f>IF(OR(ISBLANK(K25),K25=0,H22=0,ISBLANK(H22)),,ROUND(K25+$L$5,2))</f>
        <v>0</v>
      </c>
      <c r="M25" s="554">
        <f>ROUND(L25*I25,2)</f>
        <v>0</v>
      </c>
      <c r="N25" s="472">
        <f t="shared" si="1"/>
        <v>0</v>
      </c>
    </row>
    <row r="26" spans="1:14" ht="15" customHeight="1" thickBot="1">
      <c r="A26" s="1490">
        <v>40004</v>
      </c>
      <c r="B26" s="481" t="s">
        <v>528</v>
      </c>
      <c r="C26" s="407" t="s">
        <v>4424</v>
      </c>
      <c r="D26" s="2723">
        <v>932411</v>
      </c>
      <c r="E26" s="1888"/>
      <c r="F26" s="421" t="s">
        <v>670</v>
      </c>
      <c r="G26" s="1209">
        <v>96</v>
      </c>
      <c r="H26" s="1171"/>
      <c r="I26" s="397">
        <f>ROUND(H26*G26/G26,2)</f>
        <v>0</v>
      </c>
      <c r="J26" s="401" t="s">
        <v>515</v>
      </c>
      <c r="K26" s="241"/>
      <c r="L26" s="1037">
        <f>IF(OR(ISBLANK(K26),K26=0,H26=0,ISBLANK(H26)),,ROUND(K26+$L$5,2))</f>
        <v>0</v>
      </c>
      <c r="M26" s="538">
        <f>ROUND(I26*L26,2)</f>
        <v>0</v>
      </c>
      <c r="N26" s="243">
        <f t="shared" si="1"/>
        <v>0</v>
      </c>
    </row>
    <row r="27" spans="1:14" ht="15" customHeight="1">
      <c r="A27" s="1197"/>
      <c r="B27" s="217" t="s">
        <v>529</v>
      </c>
      <c r="C27" s="274" t="s">
        <v>530</v>
      </c>
      <c r="D27" s="885">
        <v>1086</v>
      </c>
      <c r="E27" s="1765"/>
      <c r="F27" s="274" t="s">
        <v>518</v>
      </c>
      <c r="G27" s="1090">
        <v>16</v>
      </c>
      <c r="H27" s="1174"/>
      <c r="I27" s="397">
        <f>ROUND($H$26*$G$26/G27,2)</f>
        <v>0</v>
      </c>
      <c r="J27" s="217" t="s">
        <v>515</v>
      </c>
      <c r="K27" s="264"/>
      <c r="L27" s="1037">
        <f>IF(OR(ISBLANK(K27),K27=0,H26=0,ISBLANK(H26)),,ROUND(K27+$L$5,2))</f>
        <v>0</v>
      </c>
      <c r="M27" s="538">
        <f>ROUND(L27*I27,2)</f>
        <v>0</v>
      </c>
      <c r="N27" s="243">
        <f t="shared" si="1"/>
        <v>0</v>
      </c>
    </row>
    <row r="28" spans="1:14" ht="15" customHeight="1">
      <c r="A28" s="275"/>
      <c r="B28" s="401"/>
      <c r="C28" s="407" t="s">
        <v>531</v>
      </c>
      <c r="D28" s="885">
        <v>54240</v>
      </c>
      <c r="E28" s="1888"/>
      <c r="F28" s="421" t="s">
        <v>518</v>
      </c>
      <c r="G28" s="1209">
        <v>16</v>
      </c>
      <c r="H28" s="1174"/>
      <c r="I28" s="397">
        <f>ROUND($H$26*$G$26/G28,2)</f>
        <v>0</v>
      </c>
      <c r="J28" s="401" t="s">
        <v>515</v>
      </c>
      <c r="K28" s="241"/>
      <c r="L28" s="1037">
        <f>IF(OR(ISBLANK(K28),K28=0,H26=0,ISBLANK(H26)),,ROUND(K28+$L$5,2))</f>
        <v>0</v>
      </c>
      <c r="M28" s="538">
        <f>ROUND(L28*I28,2)</f>
        <v>0</v>
      </c>
      <c r="N28" s="243">
        <f t="shared" si="1"/>
        <v>0</v>
      </c>
    </row>
    <row r="29" spans="1:14" ht="15" customHeight="1" thickBot="1">
      <c r="A29" s="416"/>
      <c r="B29" s="901"/>
      <c r="C29" s="1475" t="s">
        <v>532</v>
      </c>
      <c r="D29" s="318">
        <v>913594</v>
      </c>
      <c r="E29" s="1879"/>
      <c r="F29" s="536" t="s">
        <v>518</v>
      </c>
      <c r="G29" s="1094">
        <v>16</v>
      </c>
      <c r="H29" s="1174"/>
      <c r="I29" s="341">
        <f>ROUND($H$26*$G$26/G29,2)</f>
        <v>0</v>
      </c>
      <c r="J29" s="901" t="s">
        <v>515</v>
      </c>
      <c r="K29" s="962"/>
      <c r="L29" s="1055">
        <f>IF(OR(ISBLANK(K29),K29=0,H26=0,ISBLANK(H26)),,ROUND(K29+$L$5,2))</f>
        <v>0</v>
      </c>
      <c r="M29" s="554">
        <f>ROUND(L29*I29,2)</f>
        <v>0</v>
      </c>
      <c r="N29" s="472">
        <f t="shared" si="1"/>
        <v>0</v>
      </c>
    </row>
    <row r="30" spans="1:14" ht="15" customHeight="1" thickBot="1">
      <c r="A30" s="1490">
        <v>40005</v>
      </c>
      <c r="B30" s="481" t="s">
        <v>533</v>
      </c>
      <c r="C30" s="407" t="s">
        <v>4425</v>
      </c>
      <c r="D30" s="1447">
        <v>900223190</v>
      </c>
      <c r="E30" s="1888"/>
      <c r="F30" s="421" t="s">
        <v>393</v>
      </c>
      <c r="G30" s="1209">
        <v>84</v>
      </c>
      <c r="H30" s="1171">
        <v>10</v>
      </c>
      <c r="I30" s="397">
        <f>ROUND(H30*G30/G30,2)</f>
        <v>10</v>
      </c>
      <c r="J30" s="401" t="s">
        <v>515</v>
      </c>
      <c r="K30" s="241"/>
      <c r="L30" s="1037">
        <f>IF(OR(ISBLANK(K30),K30=0,H30=0,ISBLANK(H30)),,ROUND(K30+$L$5,2))</f>
        <v>0</v>
      </c>
      <c r="M30" s="538">
        <f>ROUND(I30*L30,2)</f>
        <v>0</v>
      </c>
      <c r="N30" s="243">
        <f t="shared" si="1"/>
        <v>0</v>
      </c>
    </row>
    <row r="31" spans="1:14" ht="15" customHeight="1">
      <c r="A31" s="1197"/>
      <c r="B31" s="217" t="s">
        <v>529</v>
      </c>
      <c r="C31" s="274" t="s">
        <v>534</v>
      </c>
      <c r="D31" s="1265">
        <v>1106</v>
      </c>
      <c r="E31" s="1765"/>
      <c r="F31" s="274" t="s">
        <v>518</v>
      </c>
      <c r="G31" s="1090">
        <v>16</v>
      </c>
      <c r="H31" s="1174"/>
      <c r="I31" s="397">
        <f>ROUND($H$30*$G$30/G31,2)</f>
        <v>52.5</v>
      </c>
      <c r="J31" s="217" t="s">
        <v>515</v>
      </c>
      <c r="K31" s="264"/>
      <c r="L31" s="1037">
        <f>IF(OR(ISBLANK(K31),K31=0,H30=0,ISBLANK(H30)),,ROUND(K31+$L$5,2))</f>
        <v>0</v>
      </c>
      <c r="M31" s="538">
        <f>ROUND(L31*I31,2)</f>
        <v>0</v>
      </c>
      <c r="N31" s="243">
        <f t="shared" si="1"/>
        <v>0</v>
      </c>
    </row>
    <row r="32" spans="1:14" ht="15" customHeight="1">
      <c r="A32" s="1197"/>
      <c r="B32" s="217"/>
      <c r="C32" s="274" t="s">
        <v>535</v>
      </c>
      <c r="D32" s="1257">
        <v>54180</v>
      </c>
      <c r="E32" s="1765"/>
      <c r="F32" s="274" t="s">
        <v>526</v>
      </c>
      <c r="G32" s="1090">
        <v>15</v>
      </c>
      <c r="H32" s="1174"/>
      <c r="I32" s="1871">
        <f>ROUND($H$30*$G$30/G32,2)</f>
        <v>56</v>
      </c>
      <c r="J32" s="217" t="s">
        <v>515</v>
      </c>
      <c r="K32" s="264"/>
      <c r="L32" s="1037">
        <f>IF(OR(ISBLANK(K32),K32=0,H30=0,ISBLANK(H30)),,ROUND(K32+$L$5,2))</f>
        <v>0</v>
      </c>
      <c r="M32" s="538">
        <f>ROUND(L32*I32,2)</f>
        <v>0</v>
      </c>
      <c r="N32" s="243">
        <f t="shared" si="1"/>
        <v>0</v>
      </c>
    </row>
    <row r="33" spans="1:15" ht="15" customHeight="1" thickBot="1">
      <c r="A33" s="416"/>
      <c r="B33" s="901"/>
      <c r="C33" s="536" t="s">
        <v>536</v>
      </c>
      <c r="D33" s="536">
        <v>91364</v>
      </c>
      <c r="E33" s="1879"/>
      <c r="F33" s="536" t="s">
        <v>526</v>
      </c>
      <c r="G33" s="1094">
        <v>15</v>
      </c>
      <c r="H33" s="1174"/>
      <c r="I33" s="1485">
        <f>ROUND($H$30*$G$30/G33,2)</f>
        <v>56</v>
      </c>
      <c r="J33" s="901" t="s">
        <v>515</v>
      </c>
      <c r="K33" s="962"/>
      <c r="L33" s="1055">
        <f>IF(OR(ISBLANK(K33),K33=0,H30=0,ISBLANK(H30)),,ROUND(K33+$L$5,2))</f>
        <v>0</v>
      </c>
      <c r="M33" s="554">
        <f>ROUND(L33*I33,2)</f>
        <v>0</v>
      </c>
      <c r="N33" s="472">
        <f t="shared" si="1"/>
        <v>0</v>
      </c>
    </row>
    <row r="34" spans="1:15" ht="15" customHeight="1" thickBot="1">
      <c r="A34" s="1490">
        <v>40006</v>
      </c>
      <c r="B34" s="481" t="s">
        <v>537</v>
      </c>
      <c r="C34" s="407" t="s">
        <v>4426</v>
      </c>
      <c r="D34" s="2563">
        <v>90023555</v>
      </c>
      <c r="E34" s="1888"/>
      <c r="F34" s="421" t="s">
        <v>538</v>
      </c>
      <c r="G34" s="1209">
        <v>32</v>
      </c>
      <c r="H34" s="1171"/>
      <c r="I34" s="397">
        <f>ROUND(H34*G34/G34,2)</f>
        <v>0</v>
      </c>
      <c r="J34" s="401" t="s">
        <v>515</v>
      </c>
      <c r="K34" s="5799"/>
      <c r="L34" s="1037">
        <f>IF(OR(ISBLANK(K34),K34=0,H34=0,ISBLANK(H34)),,ROUND(K34+$L$5,2))</f>
        <v>0</v>
      </c>
      <c r="M34" s="538">
        <f>ROUND(I34*L34,2)</f>
        <v>0</v>
      </c>
      <c r="N34" s="243">
        <f t="shared" si="1"/>
        <v>0</v>
      </c>
    </row>
    <row r="35" spans="1:15" ht="15" customHeight="1">
      <c r="A35" s="1449"/>
      <c r="B35" s="959"/>
      <c r="C35" s="1473" t="s">
        <v>539</v>
      </c>
      <c r="D35" s="278">
        <v>34481</v>
      </c>
      <c r="E35" s="1900"/>
      <c r="F35" s="482" t="s">
        <v>538</v>
      </c>
      <c r="G35" s="1089">
        <v>32</v>
      </c>
      <c r="H35" s="1174"/>
      <c r="I35" s="463">
        <f>ROUND($H$34*$G$34/G35,2)</f>
        <v>0</v>
      </c>
      <c r="J35" s="959" t="s">
        <v>515</v>
      </c>
      <c r="K35" s="241"/>
      <c r="L35" s="1037">
        <f>IF(OR(ISBLANK(K35),K35=0,H34=0,ISBLANK(H34)),,ROUND(K35+$L$5,2))</f>
        <v>0</v>
      </c>
      <c r="M35" s="538">
        <f>ROUND(L35*I35,2)</f>
        <v>0</v>
      </c>
      <c r="N35" s="243">
        <f t="shared" si="1"/>
        <v>0</v>
      </c>
    </row>
    <row r="36" spans="1:15" ht="15" customHeight="1">
      <c r="A36" s="1335"/>
      <c r="B36" s="216"/>
      <c r="C36" s="479" t="s">
        <v>540</v>
      </c>
      <c r="D36" s="278">
        <v>4406</v>
      </c>
      <c r="E36" s="1901"/>
      <c r="F36" s="479" t="s">
        <v>538</v>
      </c>
      <c r="G36" s="1091">
        <v>32</v>
      </c>
      <c r="H36" s="1174"/>
      <c r="I36" s="1092">
        <f>ROUND($H$34*$G$34/G36,2)</f>
        <v>0</v>
      </c>
      <c r="J36" s="216" t="s">
        <v>515</v>
      </c>
      <c r="K36" s="1557"/>
      <c r="L36" s="960">
        <f>IF(OR(ISBLANK(K36),K36=0,H34=0,ISBLANK(H34)),,ROUND(K36+$L$5,2))</f>
        <v>0</v>
      </c>
      <c r="M36" s="511">
        <f>ROUND(L36*I36,2)</f>
        <v>0</v>
      </c>
      <c r="N36" s="895">
        <f t="shared" si="1"/>
        <v>0</v>
      </c>
    </row>
    <row r="37" spans="1:15" ht="15" customHeight="1" thickBot="1">
      <c r="A37" s="416"/>
      <c r="B37" s="901"/>
      <c r="C37" s="536"/>
      <c r="D37" s="425"/>
      <c r="E37" s="1054"/>
      <c r="F37" s="536"/>
      <c r="G37" s="1094"/>
      <c r="H37" s="1192"/>
      <c r="I37" s="954"/>
      <c r="J37" s="901"/>
      <c r="K37" s="322"/>
      <c r="L37" s="935"/>
      <c r="M37" s="364"/>
      <c r="N37" s="457"/>
    </row>
    <row r="38" spans="1:15" ht="15" customHeight="1" thickBot="1">
      <c r="A38" s="1490">
        <v>40007</v>
      </c>
      <c r="B38" s="481" t="s">
        <v>541</v>
      </c>
      <c r="C38" s="407" t="s">
        <v>4427</v>
      </c>
      <c r="D38" s="2563">
        <v>900023548</v>
      </c>
      <c r="E38" s="1888"/>
      <c r="F38" s="421" t="s">
        <v>518</v>
      </c>
      <c r="G38" s="1209">
        <v>16</v>
      </c>
      <c r="H38" s="1171"/>
      <c r="I38" s="397">
        <f>ROUND(H38*G38/G38,2)</f>
        <v>0</v>
      </c>
      <c r="J38" s="401" t="s">
        <v>515</v>
      </c>
      <c r="K38" s="5799"/>
      <c r="L38" s="1037">
        <f>IF(OR(ISBLANK(K38),K38=0,H38=0,ISBLANK(H38)),,ROUND(K38+$L$5,2))</f>
        <v>0</v>
      </c>
      <c r="M38" s="538">
        <f>ROUND(I38*L38,2)</f>
        <v>0</v>
      </c>
      <c r="N38" s="243">
        <f>ROUND(L38/G38,2)</f>
        <v>0</v>
      </c>
    </row>
    <row r="39" spans="1:15" ht="15" customHeight="1">
      <c r="A39" s="1197"/>
      <c r="B39" s="217"/>
      <c r="C39" s="274" t="s">
        <v>542</v>
      </c>
      <c r="D39" s="1265">
        <v>4591</v>
      </c>
      <c r="E39" s="1765"/>
      <c r="F39" s="274" t="s">
        <v>538</v>
      </c>
      <c r="G39" s="1090">
        <v>32</v>
      </c>
      <c r="H39" s="1174"/>
      <c r="I39" s="397">
        <f>ROUND($H$38*$G$38/G39,2)</f>
        <v>0</v>
      </c>
      <c r="J39" s="217" t="s">
        <v>515</v>
      </c>
      <c r="K39" s="264"/>
      <c r="L39" s="1037">
        <f>IF(OR(ISBLANK(K39),K39=0,H38=0,ISBLANK(H38)),,ROUND(K39+$L$5,2))</f>
        <v>0</v>
      </c>
      <c r="M39" s="538">
        <f>ROUND(L39*I39,2)</f>
        <v>0</v>
      </c>
      <c r="N39" s="243">
        <f>ROUND(L39/G39,2)</f>
        <v>0</v>
      </c>
    </row>
    <row r="40" spans="1:15" ht="15" customHeight="1" thickBot="1">
      <c r="A40" s="416"/>
      <c r="B40" s="901"/>
      <c r="C40" s="536" t="s">
        <v>543</v>
      </c>
      <c r="D40" s="536">
        <v>59029</v>
      </c>
      <c r="E40" s="1879"/>
      <c r="F40" s="536" t="s">
        <v>518</v>
      </c>
      <c r="G40" s="1094">
        <v>16</v>
      </c>
      <c r="H40" s="1192"/>
      <c r="I40" s="341">
        <f>ROUND($H$38*$G$38/G40,2)</f>
        <v>0</v>
      </c>
      <c r="J40" s="901" t="s">
        <v>515</v>
      </c>
      <c r="K40" s="962"/>
      <c r="L40" s="1055">
        <f>IF(OR(ISBLANK(K40),K40=0,H38=0,ISBLANK(H38)),,ROUND(K40+$L$5,2))</f>
        <v>0</v>
      </c>
      <c r="M40" s="554">
        <f>ROUND(L40*I40,2)</f>
        <v>0</v>
      </c>
      <c r="N40" s="472">
        <f>ROUND(L40/G40,2)</f>
        <v>0</v>
      </c>
    </row>
    <row r="41" spans="1:15" ht="15" customHeight="1" thickBot="1">
      <c r="A41" s="2226">
        <v>40008</v>
      </c>
      <c r="B41" s="1623" t="s">
        <v>544</v>
      </c>
      <c r="C41" s="420" t="s">
        <v>40</v>
      </c>
      <c r="D41" s="2437"/>
      <c r="E41" s="1902"/>
      <c r="F41" s="420" t="s">
        <v>545</v>
      </c>
      <c r="G41" s="1398">
        <v>48</v>
      </c>
      <c r="H41" s="1171">
        <v>10</v>
      </c>
      <c r="I41" s="262">
        <f>ROUND(H41*G41/G41,2)</f>
        <v>10</v>
      </c>
      <c r="J41" s="1213" t="s">
        <v>515</v>
      </c>
      <c r="K41" s="368"/>
      <c r="L41" s="514">
        <f>IF(OR(ISBLANK(K41),K41=0,H41=0,ISBLANK(H41)),,ROUND(K41+$L$5,2))</f>
        <v>0</v>
      </c>
      <c r="M41" s="515">
        <f>ROUND(I41*L41,2)</f>
        <v>0</v>
      </c>
      <c r="N41" s="370">
        <f>ROUND(L41/G41,2)</f>
        <v>0</v>
      </c>
    </row>
    <row r="42" spans="1:15" ht="15" customHeight="1" thickBot="1">
      <c r="A42" s="2162"/>
      <c r="B42" s="2162"/>
      <c r="C42" s="4608" t="s">
        <v>193</v>
      </c>
      <c r="D42" s="1092"/>
      <c r="E42" s="2349"/>
      <c r="F42" s="4608"/>
      <c r="G42" s="5841"/>
      <c r="H42" s="1903"/>
      <c r="I42" s="425" t="e">
        <f>ROUND(H41*G41/G42,2)</f>
        <v>#DIV/0!</v>
      </c>
      <c r="J42" s="1526" t="s">
        <v>515</v>
      </c>
      <c r="K42" s="1380">
        <v>10</v>
      </c>
      <c r="L42" s="1055">
        <f>IF(OR(ISBLANK(K42),K42=0,H41=0,ISBLANK(H41)),,ROUND(K42+$L$5,2))</f>
        <v>10</v>
      </c>
      <c r="M42" s="554" t="e">
        <f>ROUND(I42*L42,2)</f>
        <v>#DIV/0!</v>
      </c>
      <c r="N42" s="472" t="e">
        <f t="shared" ref="N42" si="2">ROUND(L42/G42,2)</f>
        <v>#DIV/0!</v>
      </c>
    </row>
    <row r="43" spans="1:15" s="26" customFormat="1" ht="15" customHeight="1" thickBot="1">
      <c r="A43" s="937"/>
      <c r="B43" s="937"/>
      <c r="C43" s="361"/>
      <c r="D43" s="2295"/>
      <c r="E43" s="389"/>
      <c r="F43" s="361"/>
      <c r="G43" s="1102"/>
      <c r="H43" s="1903"/>
      <c r="I43" s="361"/>
      <c r="J43" s="416"/>
      <c r="K43" s="363"/>
      <c r="L43" s="323"/>
      <c r="M43" s="630"/>
      <c r="N43" s="418"/>
      <c r="O43" s="108"/>
    </row>
    <row r="44" spans="1:15" ht="15" customHeight="1" thickBot="1">
      <c r="A44" s="1490">
        <v>40009</v>
      </c>
      <c r="B44" s="481" t="s">
        <v>546</v>
      </c>
      <c r="C44" s="407" t="s">
        <v>4428</v>
      </c>
      <c r="D44" s="3010">
        <v>930607</v>
      </c>
      <c r="E44" s="1888"/>
      <c r="F44" s="421" t="s">
        <v>4446</v>
      </c>
      <c r="G44" s="1209">
        <v>32</v>
      </c>
      <c r="H44" s="1167"/>
      <c r="I44" s="397">
        <f>ROUND(H44*G44/G44,2)</f>
        <v>0</v>
      </c>
      <c r="J44" s="401" t="s">
        <v>515</v>
      </c>
      <c r="K44" s="5799"/>
      <c r="L44" s="1037">
        <f>IF(OR(ISBLANK(K44),K44=0,H44=0,ISBLANK(H44)),,ROUND(K44+$L$5,2))</f>
        <v>0</v>
      </c>
      <c r="M44" s="538">
        <f>ROUND(I44*L44,2)</f>
        <v>0</v>
      </c>
      <c r="N44" s="243">
        <f t="shared" ref="N44:N79" si="3">ROUND(L44/G44,2)</f>
        <v>0</v>
      </c>
    </row>
    <row r="45" spans="1:15" ht="15" customHeight="1">
      <c r="A45" s="1197"/>
      <c r="B45" s="217" t="s">
        <v>548</v>
      </c>
      <c r="C45" s="274" t="s">
        <v>549</v>
      </c>
      <c r="D45" s="1447">
        <v>4223</v>
      </c>
      <c r="E45" s="1765"/>
      <c r="F45" s="274" t="s">
        <v>547</v>
      </c>
      <c r="G45" s="1090">
        <v>128</v>
      </c>
      <c r="H45" s="1174"/>
      <c r="I45" s="397">
        <f>ROUND($H$44*$G$44/G45,2)</f>
        <v>0</v>
      </c>
      <c r="J45" s="217" t="s">
        <v>515</v>
      </c>
      <c r="K45" s="264"/>
      <c r="L45" s="1037">
        <f>IF(OR(ISBLANK(K45),K45=0,H44=0,ISBLANK(H44)),,ROUND(K45+$L$5,2))</f>
        <v>0</v>
      </c>
      <c r="M45" s="538">
        <f>ROUND(L45*I45,2)</f>
        <v>0</v>
      </c>
      <c r="N45" s="243">
        <f t="shared" si="3"/>
        <v>0</v>
      </c>
    </row>
    <row r="46" spans="1:15" ht="15" customHeight="1">
      <c r="A46" s="1197"/>
      <c r="B46" s="217"/>
      <c r="C46" s="274" t="s">
        <v>550</v>
      </c>
      <c r="D46" s="1265">
        <v>34450</v>
      </c>
      <c r="E46" s="1765"/>
      <c r="F46" s="274" t="s">
        <v>547</v>
      </c>
      <c r="G46" s="1090">
        <v>128</v>
      </c>
      <c r="H46" s="1174"/>
      <c r="I46" s="397">
        <f>ROUND($H$44*$G$44/G46,2)</f>
        <v>0</v>
      </c>
      <c r="J46" s="217" t="s">
        <v>515</v>
      </c>
      <c r="K46" s="264"/>
      <c r="L46" s="1037">
        <f>IF(OR(ISBLANK(K46),K46=0,H44=0,ISBLANK(H44)),,ROUND(K46+$L$5,2))</f>
        <v>0</v>
      </c>
      <c r="M46" s="538">
        <f>ROUND(L46*I46,2)</f>
        <v>0</v>
      </c>
      <c r="N46" s="243">
        <f t="shared" si="3"/>
        <v>0</v>
      </c>
    </row>
    <row r="47" spans="1:15" ht="15" customHeight="1" thickBot="1">
      <c r="A47" s="416"/>
      <c r="B47" s="901"/>
      <c r="C47" s="536" t="s">
        <v>551</v>
      </c>
      <c r="D47" s="536">
        <v>92096</v>
      </c>
      <c r="E47" s="1879"/>
      <c r="F47" s="536" t="s">
        <v>196</v>
      </c>
      <c r="G47" s="1094">
        <v>64</v>
      </c>
      <c r="H47" s="1192"/>
      <c r="I47" s="341">
        <f>ROUND($H$44*$G$44/G47,2)</f>
        <v>0</v>
      </c>
      <c r="J47" s="901" t="s">
        <v>515</v>
      </c>
      <c r="K47" s="962"/>
      <c r="L47" s="1055">
        <f>IF(OR(ISBLANK(K47),K47=0,H44=0,ISBLANK(H44)),,ROUND(K47+$L$5,2))</f>
        <v>0</v>
      </c>
      <c r="M47" s="554">
        <f>ROUND(L47*I47,2)</f>
        <v>0</v>
      </c>
      <c r="N47" s="472">
        <f t="shared" si="3"/>
        <v>0</v>
      </c>
    </row>
    <row r="48" spans="1:15" ht="15" customHeight="1" thickBot="1">
      <c r="A48" s="1490">
        <v>40010</v>
      </c>
      <c r="B48" s="481" t="s">
        <v>552</v>
      </c>
      <c r="C48" s="407" t="s">
        <v>4429</v>
      </c>
      <c r="D48" s="2563">
        <v>901431381</v>
      </c>
      <c r="E48" s="1888"/>
      <c r="F48" s="421" t="s">
        <v>4447</v>
      </c>
      <c r="G48" s="1209">
        <v>12.5</v>
      </c>
      <c r="H48" s="1171"/>
      <c r="I48" s="397">
        <f>ROUND(H48*G48/G48,2)</f>
        <v>0</v>
      </c>
      <c r="J48" s="401" t="s">
        <v>515</v>
      </c>
      <c r="K48" s="5799"/>
      <c r="L48" s="1037">
        <f>IF(OR(ISBLANK(K48),K48=0,H48=0,ISBLANK(H48)),,ROUND(K48+$L$5,2))</f>
        <v>0</v>
      </c>
      <c r="M48" s="538">
        <f>ROUND(I48*L48,2)</f>
        <v>0</v>
      </c>
      <c r="N48" s="243">
        <f t="shared" si="3"/>
        <v>0</v>
      </c>
    </row>
    <row r="49" spans="1:14" ht="15" customHeight="1">
      <c r="A49" s="1197"/>
      <c r="B49" s="217" t="s">
        <v>529</v>
      </c>
      <c r="C49" s="274" t="s">
        <v>553</v>
      </c>
      <c r="D49" s="1447">
        <v>1126</v>
      </c>
      <c r="E49" s="1765"/>
      <c r="F49" s="274" t="s">
        <v>518</v>
      </c>
      <c r="G49" s="1090">
        <v>16</v>
      </c>
      <c r="H49" s="1174"/>
      <c r="I49" s="397">
        <f>ROUND($H$48*$G$48/G49,2)</f>
        <v>0</v>
      </c>
      <c r="J49" s="217" t="s">
        <v>515</v>
      </c>
      <c r="K49" s="264"/>
      <c r="L49" s="1037">
        <f>IF(OR(ISBLANK(K49),K49=0,H48=0,ISBLANK(H48)),,ROUND(K49+$L$5,2))</f>
        <v>0</v>
      </c>
      <c r="M49" s="538">
        <f t="shared" ref="M49:M55" si="4">ROUND(L49*I49,2)</f>
        <v>0</v>
      </c>
      <c r="N49" s="243">
        <f t="shared" si="3"/>
        <v>0</v>
      </c>
    </row>
    <row r="50" spans="1:14" ht="15" customHeight="1">
      <c r="A50" s="1197"/>
      <c r="B50" s="217"/>
      <c r="C50" s="274" t="s">
        <v>554</v>
      </c>
      <c r="D50" s="1265">
        <v>54380</v>
      </c>
      <c r="E50" s="1765"/>
      <c r="F50" s="274" t="s">
        <v>518</v>
      </c>
      <c r="G50" s="1090">
        <v>16</v>
      </c>
      <c r="H50" s="1174"/>
      <c r="I50" s="397">
        <f>ROUND($H$48*$G$48/G50,2)</f>
        <v>0</v>
      </c>
      <c r="J50" s="217" t="s">
        <v>515</v>
      </c>
      <c r="K50" s="264"/>
      <c r="L50" s="1037">
        <f>IF(OR(ISBLANK(K50),K50=0,H48=0,ISBLANK(H48)),,ROUND(K50+$L$5,2))</f>
        <v>0</v>
      </c>
      <c r="M50" s="538">
        <f t="shared" si="4"/>
        <v>0</v>
      </c>
      <c r="N50" s="243">
        <f t="shared" si="3"/>
        <v>0</v>
      </c>
    </row>
    <row r="51" spans="1:14" ht="15" customHeight="1" thickBot="1">
      <c r="A51" s="416"/>
      <c r="B51" s="901"/>
      <c r="C51" s="1475" t="s">
        <v>555</v>
      </c>
      <c r="D51" s="536">
        <v>913768</v>
      </c>
      <c r="E51" s="1879"/>
      <c r="F51" s="536" t="s">
        <v>526</v>
      </c>
      <c r="G51" s="1094">
        <v>15</v>
      </c>
      <c r="H51" s="1174"/>
      <c r="I51" s="941">
        <f>ROUND($H$48*$G$48/G51,2)</f>
        <v>0</v>
      </c>
      <c r="J51" s="901" t="s">
        <v>515</v>
      </c>
      <c r="K51" s="962"/>
      <c r="L51" s="1055">
        <f>IF(OR(ISBLANK(K51),K51=0,H48=0,ISBLANK(H48)),,ROUND(K51+$L$5,2))</f>
        <v>0</v>
      </c>
      <c r="M51" s="554">
        <f t="shared" si="4"/>
        <v>0</v>
      </c>
      <c r="N51" s="472">
        <f t="shared" si="3"/>
        <v>0</v>
      </c>
    </row>
    <row r="52" spans="1:14" ht="15" customHeight="1" thickBot="1">
      <c r="A52" s="1490">
        <v>40011</v>
      </c>
      <c r="B52" s="481" t="s">
        <v>2234</v>
      </c>
      <c r="C52" s="407" t="s">
        <v>4429</v>
      </c>
      <c r="D52" s="1849"/>
      <c r="E52" s="1888"/>
      <c r="F52" s="421"/>
      <c r="G52" s="1209">
        <v>16</v>
      </c>
      <c r="H52" s="1171">
        <v>5</v>
      </c>
      <c r="I52" s="397">
        <f>ROUND(H52*G52/G52,2)</f>
        <v>5</v>
      </c>
      <c r="J52" s="401" t="s">
        <v>515</v>
      </c>
      <c r="K52" s="5799"/>
      <c r="L52" s="1037">
        <f>IF(OR(ISBLANK(K52),K52=0,H52=0,ISBLANK(H52)),,ROUND(K52+$L$5,2))</f>
        <v>0</v>
      </c>
      <c r="M52" s="2741">
        <f t="shared" si="4"/>
        <v>0</v>
      </c>
      <c r="N52" s="243">
        <f t="shared" ref="N52:N55" si="5">ROUND(L52/G52,2)</f>
        <v>0</v>
      </c>
    </row>
    <row r="53" spans="1:14" ht="15" customHeight="1">
      <c r="A53" s="1197"/>
      <c r="B53" s="217" t="s">
        <v>529</v>
      </c>
      <c r="C53" s="274" t="s">
        <v>2235</v>
      </c>
      <c r="D53" s="1194"/>
      <c r="E53" s="1765"/>
      <c r="F53" s="274"/>
      <c r="G53" s="1090">
        <v>16</v>
      </c>
      <c r="H53" s="1174"/>
      <c r="I53" s="397">
        <f>ROUND($H$52*$G$52/G53,2)</f>
        <v>5</v>
      </c>
      <c r="J53" s="217" t="s">
        <v>515</v>
      </c>
      <c r="K53" s="264"/>
      <c r="L53" s="1037">
        <f>IF(OR(ISBLANK(K53),K53=0,H52=0,ISBLANK(H52)),,ROUND(K53+$L$5,2))</f>
        <v>0</v>
      </c>
      <c r="M53" s="538">
        <f t="shared" si="4"/>
        <v>0</v>
      </c>
      <c r="N53" s="243">
        <f t="shared" si="5"/>
        <v>0</v>
      </c>
    </row>
    <row r="54" spans="1:14" ht="15" customHeight="1">
      <c r="A54" s="1197"/>
      <c r="B54" s="217"/>
      <c r="C54" s="1692" t="s">
        <v>2236</v>
      </c>
      <c r="D54" s="270"/>
      <c r="E54" s="1765"/>
      <c r="F54" s="274"/>
      <c r="G54" s="1090">
        <v>16</v>
      </c>
      <c r="H54" s="1174"/>
      <c r="I54" s="397">
        <f>ROUND($H$52*$G$52/G54,2)</f>
        <v>5</v>
      </c>
      <c r="J54" s="217" t="s">
        <v>515</v>
      </c>
      <c r="K54" s="264"/>
      <c r="L54" s="1037">
        <f>IF(OR(ISBLANK(K54),K54=0,H52=0,ISBLANK(H52)),,ROUND(K54+$L$5,2))</f>
        <v>0</v>
      </c>
      <c r="M54" s="538">
        <f t="shared" si="4"/>
        <v>0</v>
      </c>
      <c r="N54" s="243">
        <f t="shared" si="5"/>
        <v>0</v>
      </c>
    </row>
    <row r="55" spans="1:14" ht="15" customHeight="1" thickBot="1">
      <c r="A55" s="1086"/>
      <c r="B55" s="466"/>
      <c r="C55" s="411" t="s">
        <v>2233</v>
      </c>
      <c r="D55" s="2295"/>
      <c r="E55" s="1886"/>
      <c r="F55" s="425"/>
      <c r="G55" s="1156">
        <v>16</v>
      </c>
      <c r="H55" s="1174"/>
      <c r="I55" s="954">
        <f>ROUND($H$52*$G$52/G55,2)</f>
        <v>5</v>
      </c>
      <c r="J55" s="466" t="s">
        <v>515</v>
      </c>
      <c r="K55" s="1380"/>
      <c r="L55" s="1055">
        <f>IF(OR(ISBLANK(K55),K55=0,H52=0,ISBLANK(H52)),,ROUND(K55+$L$5,2))</f>
        <v>0</v>
      </c>
      <c r="M55" s="554">
        <f t="shared" si="4"/>
        <v>0</v>
      </c>
      <c r="N55" s="472">
        <f t="shared" si="5"/>
        <v>0</v>
      </c>
    </row>
    <row r="56" spans="1:14" ht="15" customHeight="1" thickBot="1">
      <c r="A56" s="1490">
        <v>40012</v>
      </c>
      <c r="B56" s="481" t="s">
        <v>556</v>
      </c>
      <c r="C56" s="407" t="s">
        <v>4430</v>
      </c>
      <c r="D56" s="3011">
        <v>900223191</v>
      </c>
      <c r="E56" s="1888"/>
      <c r="F56" s="421" t="s">
        <v>518</v>
      </c>
      <c r="G56" s="1209">
        <v>16</v>
      </c>
      <c r="H56" s="1171">
        <v>5</v>
      </c>
      <c r="I56" s="397">
        <f>ROUND(H56*G56/G56,2)</f>
        <v>5</v>
      </c>
      <c r="J56" s="401" t="s">
        <v>515</v>
      </c>
      <c r="K56" s="5799"/>
      <c r="L56" s="1037">
        <f>IF(OR(ISBLANK(K56),K56=0,H56=0,ISBLANK(H56)),,ROUND(K56+$L$5,2))</f>
        <v>0</v>
      </c>
      <c r="M56" s="538">
        <f>ROUND(I56*L56,2)</f>
        <v>0</v>
      </c>
      <c r="N56" s="243">
        <f t="shared" si="3"/>
        <v>0</v>
      </c>
    </row>
    <row r="57" spans="1:14" ht="15" customHeight="1">
      <c r="A57" s="1197"/>
      <c r="B57" s="217" t="s">
        <v>529</v>
      </c>
      <c r="C57" s="274" t="s">
        <v>557</v>
      </c>
      <c r="D57" s="1814">
        <v>1171</v>
      </c>
      <c r="E57" s="1765"/>
      <c r="F57" s="274" t="s">
        <v>518</v>
      </c>
      <c r="G57" s="1090">
        <v>16</v>
      </c>
      <c r="H57" s="1174"/>
      <c r="I57" s="397">
        <f>ROUND($H$56*$G$56/G57,2)</f>
        <v>5</v>
      </c>
      <c r="J57" s="217" t="s">
        <v>515</v>
      </c>
      <c r="K57" s="264"/>
      <c r="L57" s="1037">
        <f>IF(OR(ISBLANK(K57),K57=0,H56=0,ISBLANK(H56)),,ROUND(K57+$L$5,2))</f>
        <v>0</v>
      </c>
      <c r="M57" s="538">
        <f>ROUND(L57*I57,2)</f>
        <v>0</v>
      </c>
      <c r="N57" s="243">
        <f t="shared" si="3"/>
        <v>0</v>
      </c>
    </row>
    <row r="58" spans="1:14" ht="15" customHeight="1">
      <c r="A58" s="1197"/>
      <c r="B58" s="217"/>
      <c r="C58" s="1692" t="s">
        <v>558</v>
      </c>
      <c r="D58" s="256">
        <v>54530</v>
      </c>
      <c r="E58" s="1765"/>
      <c r="F58" s="274" t="s">
        <v>518</v>
      </c>
      <c r="G58" s="1090">
        <v>16</v>
      </c>
      <c r="H58" s="1174"/>
      <c r="I58" s="397">
        <f>ROUND($H$56*$G$56/G58,2)</f>
        <v>5</v>
      </c>
      <c r="J58" s="217" t="s">
        <v>515</v>
      </c>
      <c r="K58" s="264"/>
      <c r="L58" s="1037">
        <f>IF(OR(ISBLANK(K58),K58=0,H56=0,ISBLANK(H56)),,ROUND(K58+$L$5,2))</f>
        <v>0</v>
      </c>
      <c r="M58" s="538">
        <f>ROUND(L58*I58,2)</f>
        <v>0</v>
      </c>
      <c r="N58" s="243">
        <f t="shared" si="3"/>
        <v>0</v>
      </c>
    </row>
    <row r="59" spans="1:14" ht="15" customHeight="1" thickBot="1">
      <c r="A59" s="1086"/>
      <c r="B59" s="466"/>
      <c r="C59" s="411" t="s">
        <v>559</v>
      </c>
      <c r="D59" s="318">
        <v>913925</v>
      </c>
      <c r="E59" s="1886"/>
      <c r="F59" s="425" t="s">
        <v>518</v>
      </c>
      <c r="G59" s="1156">
        <v>16</v>
      </c>
      <c r="H59" s="1174"/>
      <c r="I59" s="954">
        <f>ROUND($H$56*$G$56/G59,2)</f>
        <v>5</v>
      </c>
      <c r="J59" s="466" t="s">
        <v>515</v>
      </c>
      <c r="K59" s="1380"/>
      <c r="L59" s="1055">
        <f>IF(OR(ISBLANK(K59),K59=0,H56=0,ISBLANK(H56)),,ROUND(K59+$L$5,2))</f>
        <v>0</v>
      </c>
      <c r="M59" s="554">
        <f>ROUND(L59*I59,2)</f>
        <v>0</v>
      </c>
      <c r="N59" s="472">
        <f t="shared" si="3"/>
        <v>0</v>
      </c>
    </row>
    <row r="60" spans="1:14" ht="15" customHeight="1" thickBot="1">
      <c r="A60" s="1490">
        <v>40013</v>
      </c>
      <c r="B60" s="481" t="s">
        <v>560</v>
      </c>
      <c r="C60" s="407" t="s">
        <v>4431</v>
      </c>
      <c r="D60" s="795">
        <v>932466</v>
      </c>
      <c r="E60" s="1888"/>
      <c r="F60" s="421" t="s">
        <v>561</v>
      </c>
      <c r="G60" s="1209">
        <v>13</v>
      </c>
      <c r="H60" s="1171">
        <v>10</v>
      </c>
      <c r="I60" s="397">
        <f>ROUND(H60*G60/G60,2)</f>
        <v>10</v>
      </c>
      <c r="J60" s="401" t="s">
        <v>515</v>
      </c>
      <c r="K60" s="5799"/>
      <c r="L60" s="1037">
        <f>IF(OR(ISBLANK(K60),K60=0,H60=0,ISBLANK(H60)),,ROUND(K60+$L$5,2))</f>
        <v>0</v>
      </c>
      <c r="M60" s="538">
        <f>ROUND(I60*L60,2)</f>
        <v>0</v>
      </c>
      <c r="N60" s="243">
        <f t="shared" si="3"/>
        <v>0</v>
      </c>
    </row>
    <row r="61" spans="1:14" ht="15" customHeight="1">
      <c r="A61" s="1197"/>
      <c r="B61" s="217" t="s">
        <v>529</v>
      </c>
      <c r="C61" s="274" t="s">
        <v>562</v>
      </c>
      <c r="D61" s="885">
        <v>1186</v>
      </c>
      <c r="E61" s="1765"/>
      <c r="F61" s="274" t="s">
        <v>563</v>
      </c>
      <c r="G61" s="1090">
        <v>12</v>
      </c>
      <c r="H61" s="1174"/>
      <c r="I61" s="1871">
        <f>ROUND($H$60*$G$60/G61,2)</f>
        <v>10.83</v>
      </c>
      <c r="J61" s="217" t="s">
        <v>515</v>
      </c>
      <c r="K61" s="264"/>
      <c r="L61" s="1037">
        <f>IF(OR(ISBLANK(K61),K61=0,H60=0,ISBLANK(H60)),,ROUND(K61+$L$5,2))</f>
        <v>0</v>
      </c>
      <c r="M61" s="538">
        <f>ROUND(L61*I61,2)</f>
        <v>0</v>
      </c>
      <c r="N61" s="243">
        <f t="shared" si="3"/>
        <v>0</v>
      </c>
    </row>
    <row r="62" spans="1:14" ht="15" customHeight="1">
      <c r="A62" s="1197"/>
      <c r="B62" s="217"/>
      <c r="C62" s="274" t="s">
        <v>564</v>
      </c>
      <c r="D62" s="814">
        <v>54600</v>
      </c>
      <c r="E62" s="1765"/>
      <c r="F62" s="274" t="s">
        <v>563</v>
      </c>
      <c r="G62" s="1090">
        <v>12</v>
      </c>
      <c r="H62" s="1174"/>
      <c r="I62" s="1871">
        <f>ROUND($H$60*$G$60/G62,2)</f>
        <v>10.83</v>
      </c>
      <c r="J62" s="217" t="s">
        <v>515</v>
      </c>
      <c r="K62" s="264"/>
      <c r="L62" s="1037">
        <f>IF(OR(ISBLANK(K62),K62=0,H60=0,ISBLANK(H60)),,ROUND(K62+$L$5,2))</f>
        <v>0</v>
      </c>
      <c r="M62" s="538">
        <f>ROUND(L62*I62,2)</f>
        <v>0</v>
      </c>
      <c r="N62" s="243">
        <f t="shared" si="3"/>
        <v>0</v>
      </c>
    </row>
    <row r="63" spans="1:14" ht="15" customHeight="1" thickBot="1">
      <c r="A63" s="416"/>
      <c r="B63" s="901"/>
      <c r="C63" s="1475" t="s">
        <v>565</v>
      </c>
      <c r="D63" s="425">
        <v>914006</v>
      </c>
      <c r="E63" s="1879"/>
      <c r="F63" s="536" t="s">
        <v>566</v>
      </c>
      <c r="G63" s="1094">
        <v>11</v>
      </c>
      <c r="H63" s="1174"/>
      <c r="I63" s="941">
        <f>ROUND($H$60*$G$60/G63,2)</f>
        <v>11.82</v>
      </c>
      <c r="J63" s="901" t="s">
        <v>515</v>
      </c>
      <c r="K63" s="962"/>
      <c r="L63" s="1055">
        <f>IF(OR(ISBLANK(K63),K63=0,H60=0,ISBLANK(H60)),,ROUND(K63+$L$5,2))</f>
        <v>0</v>
      </c>
      <c r="M63" s="554">
        <f>ROUND(L63*I63,2)</f>
        <v>0</v>
      </c>
      <c r="N63" s="472">
        <f t="shared" si="3"/>
        <v>0</v>
      </c>
    </row>
    <row r="64" spans="1:14" ht="15" customHeight="1" thickBot="1">
      <c r="A64" s="1490">
        <v>40014</v>
      </c>
      <c r="B64" s="481" t="s">
        <v>567</v>
      </c>
      <c r="C64" s="407" t="s">
        <v>4432</v>
      </c>
      <c r="D64" s="2638">
        <v>900210218</v>
      </c>
      <c r="E64" s="1888"/>
      <c r="F64" s="421" t="s">
        <v>514</v>
      </c>
      <c r="G64" s="1209">
        <v>18</v>
      </c>
      <c r="H64" s="1171">
        <v>30</v>
      </c>
      <c r="I64" s="397">
        <f>ROUND(H64*G64/G64,2)</f>
        <v>30</v>
      </c>
      <c r="J64" s="401" t="s">
        <v>515</v>
      </c>
      <c r="K64" s="5799"/>
      <c r="L64" s="1037">
        <f>IF(OR(ISBLANK(K64),K64=0,H64=0,ISBLANK(H64)),,ROUND(K64+$L$5,2))</f>
        <v>0</v>
      </c>
      <c r="M64" s="538">
        <f>ROUND(I64*L64,2)</f>
        <v>0</v>
      </c>
      <c r="N64" s="243">
        <f t="shared" si="3"/>
        <v>0</v>
      </c>
    </row>
    <row r="65" spans="1:14" ht="15" customHeight="1">
      <c r="A65" s="1197"/>
      <c r="B65" s="217" t="s">
        <v>529</v>
      </c>
      <c r="C65" s="274" t="s">
        <v>568</v>
      </c>
      <c r="D65" s="1265">
        <v>1191</v>
      </c>
      <c r="E65" s="1765"/>
      <c r="F65" s="274" t="s">
        <v>518</v>
      </c>
      <c r="G65" s="1090">
        <v>16</v>
      </c>
      <c r="H65" s="1174"/>
      <c r="I65" s="397">
        <f>ROUND($H$64*$G$64/G65,2)</f>
        <v>33.75</v>
      </c>
      <c r="J65" s="217" t="s">
        <v>515</v>
      </c>
      <c r="K65" s="264"/>
      <c r="L65" s="1037">
        <f>IF(OR(ISBLANK(K65),K65=0,H64=0,ISBLANK(H64)),,ROUND(K65+$L$5,2))</f>
        <v>0</v>
      </c>
      <c r="M65" s="538">
        <f>ROUND(L65*I65,2)</f>
        <v>0</v>
      </c>
      <c r="N65" s="243">
        <f t="shared" si="3"/>
        <v>0</v>
      </c>
    </row>
    <row r="66" spans="1:14" ht="15" customHeight="1">
      <c r="A66" s="1197"/>
      <c r="B66" s="217"/>
      <c r="C66" s="274" t="s">
        <v>569</v>
      </c>
      <c r="D66" s="1265">
        <v>54620</v>
      </c>
      <c r="E66" s="1765"/>
      <c r="F66" s="274" t="s">
        <v>518</v>
      </c>
      <c r="G66" s="1090">
        <v>16</v>
      </c>
      <c r="H66" s="1174"/>
      <c r="I66" s="397">
        <f>ROUND($H$64*$G$64/G66,2)</f>
        <v>33.75</v>
      </c>
      <c r="J66" s="217" t="s">
        <v>515</v>
      </c>
      <c r="K66" s="264"/>
      <c r="L66" s="1037">
        <f>IF(OR(ISBLANK(K66),K66=0,H64=0,ISBLANK(H64)),,ROUND(K66+$L$5,2))</f>
        <v>0</v>
      </c>
      <c r="M66" s="538">
        <f>ROUND(L66*I66,2)</f>
        <v>0</v>
      </c>
      <c r="N66" s="243">
        <f t="shared" si="3"/>
        <v>0</v>
      </c>
    </row>
    <row r="67" spans="1:14" ht="15" customHeight="1" thickBot="1">
      <c r="A67" s="416"/>
      <c r="B67" s="901"/>
      <c r="C67" s="1475" t="s">
        <v>570</v>
      </c>
      <c r="D67" s="536">
        <v>91403</v>
      </c>
      <c r="E67" s="1879"/>
      <c r="F67" s="536" t="s">
        <v>514</v>
      </c>
      <c r="G67" s="1094">
        <v>18</v>
      </c>
      <c r="H67" s="1174"/>
      <c r="I67" s="954">
        <f>ROUND($H$64*$G$64/G67,2)</f>
        <v>30</v>
      </c>
      <c r="J67" s="901" t="s">
        <v>515</v>
      </c>
      <c r="K67" s="962"/>
      <c r="L67" s="1055">
        <f>IF(OR(ISBLANK(K67),K67=0,H64=0,ISBLANK(H64)),,ROUND(K67+$L$5,2))</f>
        <v>0</v>
      </c>
      <c r="M67" s="554">
        <f>ROUND(L67*I67,2)</f>
        <v>0</v>
      </c>
      <c r="N67" s="472">
        <f t="shared" si="3"/>
        <v>0</v>
      </c>
    </row>
    <row r="68" spans="1:14" ht="15" customHeight="1" thickBot="1">
      <c r="A68" s="1490">
        <v>40015</v>
      </c>
      <c r="B68" s="481" t="s">
        <v>571</v>
      </c>
      <c r="C68" s="407" t="s">
        <v>4433</v>
      </c>
      <c r="D68" s="2638">
        <v>932478</v>
      </c>
      <c r="E68" s="1888"/>
      <c r="F68" s="421" t="s">
        <v>572</v>
      </c>
      <c r="G68" s="1209">
        <v>10</v>
      </c>
      <c r="H68" s="1171">
        <v>30</v>
      </c>
      <c r="I68" s="397">
        <f>ROUND(H68*G68/G68,2)</f>
        <v>30</v>
      </c>
      <c r="J68" s="401" t="s">
        <v>515</v>
      </c>
      <c r="K68" s="5799"/>
      <c r="L68" s="1037">
        <f>IF(OR(ISBLANK(K68),K68=0,H68=0,ISBLANK(H68)),,ROUND(K68+$L$5,2))</f>
        <v>0</v>
      </c>
      <c r="M68" s="538">
        <f>ROUND(I68*L68,2)</f>
        <v>0</v>
      </c>
      <c r="N68" s="243">
        <f t="shared" si="3"/>
        <v>0</v>
      </c>
    </row>
    <row r="69" spans="1:14" ht="15" customHeight="1">
      <c r="A69" s="1197"/>
      <c r="B69" s="217" t="s">
        <v>529</v>
      </c>
      <c r="C69" s="274" t="s">
        <v>573</v>
      </c>
      <c r="D69" s="278">
        <v>1202</v>
      </c>
      <c r="E69" s="1765"/>
      <c r="F69" s="274" t="s">
        <v>572</v>
      </c>
      <c r="G69" s="1090">
        <v>10</v>
      </c>
      <c r="H69" s="1174"/>
      <c r="I69" s="397">
        <f>ROUND($H$68*$G$68/G69,2)</f>
        <v>30</v>
      </c>
      <c r="J69" s="217" t="s">
        <v>515</v>
      </c>
      <c r="K69" s="264"/>
      <c r="L69" s="1037">
        <f>IF(OR(ISBLANK(K69),K69=0,H68=0,ISBLANK(H68)),,ROUND(K69+$L$5,2))</f>
        <v>0</v>
      </c>
      <c r="M69" s="538">
        <f>ROUND(L69*I69,2)</f>
        <v>0</v>
      </c>
      <c r="N69" s="243">
        <f t="shared" si="3"/>
        <v>0</v>
      </c>
    </row>
    <row r="70" spans="1:14" ht="15" customHeight="1">
      <c r="A70" s="1197"/>
      <c r="B70" s="217"/>
      <c r="C70" s="274" t="s">
        <v>574</v>
      </c>
      <c r="D70" s="278">
        <v>55650</v>
      </c>
      <c r="E70" s="1765"/>
      <c r="F70" s="274" t="s">
        <v>566</v>
      </c>
      <c r="G70" s="1090">
        <v>11</v>
      </c>
      <c r="H70" s="1174"/>
      <c r="I70" s="1871">
        <f>ROUND($H$68*$G$68/G70,2)</f>
        <v>27.27</v>
      </c>
      <c r="J70" s="217" t="s">
        <v>515</v>
      </c>
      <c r="K70" s="264"/>
      <c r="L70" s="1037">
        <f>IF(OR(ISBLANK(K70),K70=0,H68=0,ISBLANK(H68)),,ROUND(K70+$L$5,2))</f>
        <v>0</v>
      </c>
      <c r="M70" s="538">
        <f>ROUND(L70*I70,2)</f>
        <v>0</v>
      </c>
      <c r="N70" s="243">
        <f t="shared" si="3"/>
        <v>0</v>
      </c>
    </row>
    <row r="71" spans="1:14" ht="15" customHeight="1" thickBot="1">
      <c r="A71" s="416"/>
      <c r="B71" s="901"/>
      <c r="C71" s="1475" t="s">
        <v>575</v>
      </c>
      <c r="D71" s="536">
        <v>91549</v>
      </c>
      <c r="E71" s="1879"/>
      <c r="F71" s="536" t="s">
        <v>566</v>
      </c>
      <c r="G71" s="1094">
        <v>11</v>
      </c>
      <c r="H71" s="1192"/>
      <c r="I71" s="941">
        <f>ROUND($H$68*$G$68/G71,2)</f>
        <v>27.27</v>
      </c>
      <c r="J71" s="901" t="s">
        <v>515</v>
      </c>
      <c r="K71" s="962"/>
      <c r="L71" s="1055">
        <f>IF(OR(ISBLANK(K71),K71=0,H68=0,ISBLANK(H68)),,ROUND(K71+$L$5,2))</f>
        <v>0</v>
      </c>
      <c r="M71" s="554">
        <f>ROUND(L71*I71,2)</f>
        <v>0</v>
      </c>
      <c r="N71" s="472">
        <f t="shared" si="3"/>
        <v>0</v>
      </c>
    </row>
    <row r="72" spans="1:14" ht="15" customHeight="1" thickBot="1">
      <c r="A72" s="1490">
        <v>40016</v>
      </c>
      <c r="B72" s="481" t="s">
        <v>576</v>
      </c>
      <c r="C72" s="407" t="s">
        <v>4429</v>
      </c>
      <c r="D72" s="2638">
        <v>900223221</v>
      </c>
      <c r="E72" s="1888"/>
      <c r="F72" s="421" t="s">
        <v>514</v>
      </c>
      <c r="G72" s="1209">
        <v>18</v>
      </c>
      <c r="H72" s="1171">
        <v>20</v>
      </c>
      <c r="I72" s="397">
        <f>ROUND(H72*G72/G72,2)</f>
        <v>20</v>
      </c>
      <c r="J72" s="401" t="s">
        <v>515</v>
      </c>
      <c r="K72" s="5799"/>
      <c r="L72" s="1037">
        <f>IF(OR(ISBLANK(K72),K72=0,H72=0,ISBLANK(H72)),,ROUND(K72+$L$5,2))</f>
        <v>0</v>
      </c>
      <c r="M72" s="538">
        <f>ROUND(I72*L72,2)</f>
        <v>0</v>
      </c>
      <c r="N72" s="243">
        <f t="shared" si="3"/>
        <v>0</v>
      </c>
    </row>
    <row r="73" spans="1:14" ht="15" customHeight="1">
      <c r="A73" s="1197"/>
      <c r="B73" s="217" t="s">
        <v>529</v>
      </c>
      <c r="C73" s="274" t="s">
        <v>577</v>
      </c>
      <c r="D73" s="256">
        <v>936</v>
      </c>
      <c r="E73" s="1765"/>
      <c r="F73" s="274" t="s">
        <v>518</v>
      </c>
      <c r="G73" s="1090">
        <v>16</v>
      </c>
      <c r="H73" s="1174"/>
      <c r="I73" s="397">
        <f>ROUND($H$72*$G$72/G73,2)</f>
        <v>22.5</v>
      </c>
      <c r="J73" s="217" t="s">
        <v>515</v>
      </c>
      <c r="K73" s="264"/>
      <c r="L73" s="1037">
        <f>IF(OR(ISBLANK(K73),K73=0,H72=0,ISBLANK(H72)),,ROUND(K73+$L$5,2))</f>
        <v>0</v>
      </c>
      <c r="M73" s="538">
        <f>ROUND(L73*I73,2)</f>
        <v>0</v>
      </c>
      <c r="N73" s="243">
        <f t="shared" si="3"/>
        <v>0</v>
      </c>
    </row>
    <row r="74" spans="1:14" ht="15" customHeight="1">
      <c r="A74" s="1197"/>
      <c r="B74" s="217"/>
      <c r="C74" s="274" t="s">
        <v>578</v>
      </c>
      <c r="D74" s="814">
        <v>54961</v>
      </c>
      <c r="E74" s="1765"/>
      <c r="F74" s="274" t="s">
        <v>514</v>
      </c>
      <c r="G74" s="1090">
        <v>18</v>
      </c>
      <c r="H74" s="1174"/>
      <c r="I74" s="1871">
        <f>ROUND($H$72*$G$72/G74,2)</f>
        <v>20</v>
      </c>
      <c r="J74" s="217" t="s">
        <v>515</v>
      </c>
      <c r="K74" s="264"/>
      <c r="L74" s="1037">
        <f>IF(OR(ISBLANK(K74),K74=0,H72=0,ISBLANK(H72)),,ROUND(K74+$L$5,2))</f>
        <v>0</v>
      </c>
      <c r="M74" s="538">
        <f>ROUND(L74*I74,2)</f>
        <v>0</v>
      </c>
      <c r="N74" s="243">
        <f t="shared" si="3"/>
        <v>0</v>
      </c>
    </row>
    <row r="75" spans="1:14" ht="15" customHeight="1" thickBot="1">
      <c r="A75" s="1086"/>
      <c r="B75" s="466"/>
      <c r="C75" s="425" t="s">
        <v>579</v>
      </c>
      <c r="D75" s="318">
        <v>91463</v>
      </c>
      <c r="E75" s="1886"/>
      <c r="F75" s="425" t="s">
        <v>514</v>
      </c>
      <c r="G75" s="1156">
        <v>18</v>
      </c>
      <c r="H75" s="1192"/>
      <c r="I75" s="941">
        <f>ROUND($H$72*$G$72/G75,2)</f>
        <v>20</v>
      </c>
      <c r="J75" s="466" t="s">
        <v>515</v>
      </c>
      <c r="K75" s="1380"/>
      <c r="L75" s="1055">
        <f>IF(OR(ISBLANK(K75),K75=0,H72=0,ISBLANK(H72)),,ROUND(K75+$L$5,2))</f>
        <v>0</v>
      </c>
      <c r="M75" s="554">
        <f>ROUND(L75*I75,2)</f>
        <v>0</v>
      </c>
      <c r="N75" s="472">
        <f t="shared" si="3"/>
        <v>0</v>
      </c>
    </row>
    <row r="76" spans="1:14" ht="15" customHeight="1" thickBot="1">
      <c r="A76" s="1490">
        <v>40017</v>
      </c>
      <c r="B76" s="481" t="s">
        <v>580</v>
      </c>
      <c r="C76" s="407" t="s">
        <v>4434</v>
      </c>
      <c r="D76" s="795"/>
      <c r="E76" s="1888"/>
      <c r="F76" s="421" t="s">
        <v>581</v>
      </c>
      <c r="G76" s="1209">
        <v>5</v>
      </c>
      <c r="H76" s="1167">
        <v>10</v>
      </c>
      <c r="I76" s="397">
        <f>ROUND(H76*G76/G76,2)</f>
        <v>10</v>
      </c>
      <c r="J76" s="401" t="s">
        <v>515</v>
      </c>
      <c r="K76" s="5799"/>
      <c r="L76" s="1037">
        <f>IF(OR(ISBLANK(K76),K76=0,H76=0,ISBLANK(H76)),,ROUND(K76+$L$5,2))</f>
        <v>0</v>
      </c>
      <c r="M76" s="538">
        <f>ROUND(I76*L76,2)</f>
        <v>0</v>
      </c>
      <c r="N76" s="243">
        <f t="shared" si="3"/>
        <v>0</v>
      </c>
    </row>
    <row r="77" spans="1:14" ht="15" customHeight="1">
      <c r="A77" s="1197"/>
      <c r="B77" s="217" t="s">
        <v>529</v>
      </c>
      <c r="C77" s="274" t="s">
        <v>582</v>
      </c>
      <c r="D77" s="885">
        <v>937</v>
      </c>
      <c r="E77" s="1765"/>
      <c r="F77" s="274" t="s">
        <v>581</v>
      </c>
      <c r="G77" s="1090">
        <v>5</v>
      </c>
      <c r="H77" s="1174"/>
      <c r="I77" s="397">
        <f>ROUND($H$76*$G$76/G77,2)</f>
        <v>10</v>
      </c>
      <c r="J77" s="217" t="s">
        <v>515</v>
      </c>
      <c r="K77" s="264"/>
      <c r="L77" s="1037">
        <f>IF(OR(ISBLANK(K77),K77=0,H76=0,ISBLANK(H76)),,ROUND(K77+$L$5,2))</f>
        <v>0</v>
      </c>
      <c r="M77" s="538">
        <f>ROUND(L77*I77,2)</f>
        <v>0</v>
      </c>
      <c r="N77" s="243">
        <f t="shared" si="3"/>
        <v>0</v>
      </c>
    </row>
    <row r="78" spans="1:14" ht="15" customHeight="1">
      <c r="A78" s="1197"/>
      <c r="B78" s="217"/>
      <c r="C78" s="274" t="s">
        <v>2236</v>
      </c>
      <c r="D78" s="814">
        <v>2004062</v>
      </c>
      <c r="E78" s="1765"/>
      <c r="F78" s="274" t="s">
        <v>581</v>
      </c>
      <c r="G78" s="1090">
        <v>5</v>
      </c>
      <c r="H78" s="1174"/>
      <c r="I78" s="397">
        <f>ROUND($H$76*$G$76/G78,2)</f>
        <v>10</v>
      </c>
      <c r="J78" s="217" t="s">
        <v>515</v>
      </c>
      <c r="K78" s="264"/>
      <c r="L78" s="1037">
        <f>IF(OR(ISBLANK(K78),K78=0,H76=0,ISBLANK(H76)),,ROUND(K78+$L$5,2))</f>
        <v>0</v>
      </c>
      <c r="M78" s="538">
        <f>ROUND(L78*I78,2)</f>
        <v>0</v>
      </c>
      <c r="N78" s="243">
        <f t="shared" si="3"/>
        <v>0</v>
      </c>
    </row>
    <row r="79" spans="1:14" ht="15" customHeight="1" thickBot="1">
      <c r="A79" s="416"/>
      <c r="B79" s="901"/>
      <c r="C79" s="536" t="s">
        <v>583</v>
      </c>
      <c r="D79" s="550">
        <v>51844</v>
      </c>
      <c r="E79" s="1879"/>
      <c r="F79" s="536" t="s">
        <v>581</v>
      </c>
      <c r="G79" s="1094">
        <v>5</v>
      </c>
      <c r="H79" s="1192"/>
      <c r="I79" s="954">
        <f>ROUND($H$76*$G$76/G79,2)</f>
        <v>10</v>
      </c>
      <c r="J79" s="901" t="s">
        <v>515</v>
      </c>
      <c r="K79" s="962"/>
      <c r="L79" s="1055">
        <f>IF(OR(ISBLANK(K79),K79=0,H76=0,ISBLANK(H76)),,ROUND(K79+$L$5,2))</f>
        <v>0</v>
      </c>
      <c r="M79" s="554">
        <f>ROUND(L79*I79,2)</f>
        <v>0</v>
      </c>
      <c r="N79" s="472">
        <f t="shared" si="3"/>
        <v>0</v>
      </c>
    </row>
    <row r="80" spans="1:14" ht="15" customHeight="1" thickBot="1">
      <c r="A80" s="1490">
        <v>40018</v>
      </c>
      <c r="B80" s="481" t="s">
        <v>584</v>
      </c>
      <c r="C80" s="407" t="s">
        <v>4435</v>
      </c>
      <c r="D80" s="2563">
        <v>2150080350</v>
      </c>
      <c r="E80" s="1888"/>
      <c r="F80" s="421" t="s">
        <v>1535</v>
      </c>
      <c r="G80" s="1209">
        <v>20.5</v>
      </c>
      <c r="H80" s="1167">
        <v>5</v>
      </c>
      <c r="I80" s="397">
        <f>ROUND(H80*G80/G80,2)</f>
        <v>5</v>
      </c>
      <c r="J80" s="401" t="s">
        <v>515</v>
      </c>
      <c r="K80" s="5799"/>
      <c r="L80" s="1037">
        <f>IF(OR(ISBLANK(K80),K80=0,H80=0,ISBLANK(H80)),,ROUND(K80+$L$5,2))</f>
        <v>0</v>
      </c>
      <c r="M80" s="538">
        <f>ROUND(I80*L80,2)</f>
        <v>0</v>
      </c>
      <c r="N80" s="243">
        <f t="shared" ref="N80:N117" si="6">ROUND(L80/G80,2)</f>
        <v>0</v>
      </c>
    </row>
    <row r="81" spans="1:14" ht="15" customHeight="1">
      <c r="A81" s="1197"/>
      <c r="B81" s="217" t="s">
        <v>529</v>
      </c>
      <c r="C81" s="202" t="s">
        <v>586</v>
      </c>
      <c r="D81" s="345">
        <v>54966</v>
      </c>
      <c r="E81" s="1765"/>
      <c r="F81" s="274" t="s">
        <v>587</v>
      </c>
      <c r="G81" s="1090">
        <v>28</v>
      </c>
      <c r="H81" s="1174"/>
      <c r="I81" s="1871">
        <f>ROUND($H$80*$G$80/G81,2)</f>
        <v>3.66</v>
      </c>
      <c r="J81" s="217" t="s">
        <v>515</v>
      </c>
      <c r="K81" s="264"/>
      <c r="L81" s="1037">
        <f>IF(OR(ISBLANK(K81),K81=0,H80=0,ISBLANK(H80)),,ROUND(K81+$L$5,2))</f>
        <v>0</v>
      </c>
      <c r="M81" s="538">
        <f>ROUND(L81*I81,2)</f>
        <v>0</v>
      </c>
      <c r="N81" s="243">
        <f t="shared" si="6"/>
        <v>0</v>
      </c>
    </row>
    <row r="82" spans="1:14" ht="15" customHeight="1">
      <c r="A82" s="1335"/>
      <c r="B82" s="216"/>
      <c r="C82" s="446" t="s">
        <v>588</v>
      </c>
      <c r="D82" s="1265">
        <v>1137</v>
      </c>
      <c r="E82" s="1901"/>
      <c r="F82" s="479" t="s">
        <v>589</v>
      </c>
      <c r="G82" s="1091">
        <v>23</v>
      </c>
      <c r="H82" s="1174"/>
      <c r="I82" s="1871">
        <f>ROUND($H$80*$G$80/G82,2)</f>
        <v>4.46</v>
      </c>
      <c r="J82" s="216" t="s">
        <v>515</v>
      </c>
      <c r="K82" s="264"/>
      <c r="L82" s="1037">
        <f>IF(OR(ISBLANK(K82),K82=0,H80=0,ISBLANK(H80)),,ROUND(K82+$L$5,2))</f>
        <v>0</v>
      </c>
      <c r="M82" s="538">
        <f>ROUND(L82*I82,2)</f>
        <v>0</v>
      </c>
      <c r="N82" s="243">
        <f t="shared" si="6"/>
        <v>0</v>
      </c>
    </row>
    <row r="83" spans="1:14" ht="15" customHeight="1" thickBot="1">
      <c r="A83" s="416"/>
      <c r="B83" s="901"/>
      <c r="C83" s="361" t="s">
        <v>590</v>
      </c>
      <c r="D83" s="288">
        <v>91461</v>
      </c>
      <c r="E83" s="1879"/>
      <c r="F83" s="536" t="s">
        <v>587</v>
      </c>
      <c r="G83" s="1094">
        <v>28</v>
      </c>
      <c r="H83" s="1174"/>
      <c r="I83" s="979">
        <f>ROUND($H$80*$G$80/G83,2)</f>
        <v>3.66</v>
      </c>
      <c r="J83" s="901" t="s">
        <v>515</v>
      </c>
      <c r="K83" s="962"/>
      <c r="L83" s="1055">
        <f>IF(OR(ISBLANK(K83),K83=0,H80=0,ISBLANK(H80)),,ROUND(K83+$L$5,2))</f>
        <v>0</v>
      </c>
      <c r="M83" s="364">
        <f>ROUND(L83*I83,2)</f>
        <v>0</v>
      </c>
      <c r="N83" s="457">
        <f t="shared" si="6"/>
        <v>0</v>
      </c>
    </row>
    <row r="84" spans="1:14" ht="15" customHeight="1" thickBot="1">
      <c r="A84" s="2227">
        <v>40019</v>
      </c>
      <c r="B84" s="478" t="s">
        <v>591</v>
      </c>
      <c r="C84" s="366" t="s">
        <v>3369</v>
      </c>
      <c r="D84" s="2723" t="s">
        <v>3370</v>
      </c>
      <c r="E84" s="1905"/>
      <c r="F84" s="527" t="s">
        <v>592</v>
      </c>
      <c r="G84" s="1123">
        <v>21</v>
      </c>
      <c r="H84" s="1171">
        <v>20</v>
      </c>
      <c r="I84" s="262">
        <f>ROUND(H84*G84/G84,2)</f>
        <v>20</v>
      </c>
      <c r="J84" s="947" t="s">
        <v>515</v>
      </c>
      <c r="K84" s="285"/>
      <c r="L84" s="1677">
        <f>IF(OR(ISBLANK(K84),K84=0,H84=0,ISBLANK(H84)),,ROUND(K84+$L$5,2))</f>
        <v>0</v>
      </c>
      <c r="M84" s="515">
        <f>ROUND(I84*L84,2)</f>
        <v>0</v>
      </c>
      <c r="N84" s="370">
        <f t="shared" si="6"/>
        <v>0</v>
      </c>
    </row>
    <row r="85" spans="1:14" ht="15" customHeight="1" thickBot="1">
      <c r="A85" s="416"/>
      <c r="B85" s="901" t="s">
        <v>593</v>
      </c>
      <c r="C85" s="361" t="s">
        <v>594</v>
      </c>
      <c r="D85" s="288">
        <v>900513940</v>
      </c>
      <c r="E85" s="1879"/>
      <c r="F85" s="536" t="s">
        <v>585</v>
      </c>
      <c r="G85" s="1094">
        <v>19</v>
      </c>
      <c r="H85" s="1192"/>
      <c r="I85" s="536">
        <f>ROUND($H$84*$G$84/G85,2)</f>
        <v>22.11</v>
      </c>
      <c r="J85" s="901" t="s">
        <v>515</v>
      </c>
      <c r="K85" s="5800"/>
      <c r="L85" s="1122">
        <f>IF(OR(ISBLANK(K85),K85=0,H84=0,ISBLANK(H84)),,ROUND(K85+$L$5,2))</f>
        <v>0</v>
      </c>
      <c r="M85" s="364">
        <f>ROUND(L85*I85,2)</f>
        <v>0</v>
      </c>
      <c r="N85" s="457">
        <f t="shared" si="6"/>
        <v>0</v>
      </c>
    </row>
    <row r="86" spans="1:14" ht="15" customHeight="1" thickBot="1">
      <c r="A86" s="1490">
        <v>40020</v>
      </c>
      <c r="B86" s="481" t="s">
        <v>595</v>
      </c>
      <c r="C86" s="1208" t="s">
        <v>4436</v>
      </c>
      <c r="D86" s="2723">
        <v>900223212</v>
      </c>
      <c r="E86" s="1888"/>
      <c r="F86" s="421" t="s">
        <v>514</v>
      </c>
      <c r="G86" s="1209">
        <v>18</v>
      </c>
      <c r="H86" s="1167">
        <v>5</v>
      </c>
      <c r="I86" s="397">
        <f>ROUND(H86*G86/G86,2)</f>
        <v>5</v>
      </c>
      <c r="J86" s="401" t="s">
        <v>515</v>
      </c>
      <c r="K86" s="5799"/>
      <c r="L86" s="1037">
        <f>IF(OR(ISBLANK(K86),K86=0,H86=0,ISBLANK(H86)),,ROUND(K86+$L$5,2))</f>
        <v>0</v>
      </c>
      <c r="M86" s="538">
        <f>ROUND(I86*L86,2)</f>
        <v>0</v>
      </c>
      <c r="N86" s="243">
        <f t="shared" si="6"/>
        <v>0</v>
      </c>
    </row>
    <row r="87" spans="1:14" ht="15" customHeight="1">
      <c r="A87" s="1197"/>
      <c r="B87" s="217" t="s">
        <v>529</v>
      </c>
      <c r="C87" s="202" t="s">
        <v>596</v>
      </c>
      <c r="D87" s="814">
        <v>1231</v>
      </c>
      <c r="E87" s="1765"/>
      <c r="F87" s="274" t="s">
        <v>518</v>
      </c>
      <c r="G87" s="1090">
        <v>16</v>
      </c>
      <c r="H87" s="1174"/>
      <c r="I87" s="397">
        <f>ROUND($H$86*$G$86/G87,2)</f>
        <v>5.63</v>
      </c>
      <c r="J87" s="217" t="s">
        <v>515</v>
      </c>
      <c r="K87" s="264"/>
      <c r="L87" s="1037">
        <f>IF(OR(ISBLANK(K87),K87=0,H86=0,ISBLANK(H86)),,ROUND(K87+$L$5,2))</f>
        <v>0</v>
      </c>
      <c r="M87" s="538">
        <f>ROUND(L87*I87,2)</f>
        <v>0</v>
      </c>
      <c r="N87" s="243">
        <f t="shared" si="6"/>
        <v>0</v>
      </c>
    </row>
    <row r="88" spans="1:14" ht="15" customHeight="1">
      <c r="A88" s="1197"/>
      <c r="B88" s="217"/>
      <c r="C88" s="202" t="s">
        <v>597</v>
      </c>
      <c r="D88" s="256">
        <v>54750</v>
      </c>
      <c r="E88" s="1765"/>
      <c r="F88" s="274" t="s">
        <v>598</v>
      </c>
      <c r="G88" s="1090">
        <v>17</v>
      </c>
      <c r="H88" s="1174"/>
      <c r="I88" s="1871">
        <f>ROUND($H$86*$G$86/G88,2)</f>
        <v>5.29</v>
      </c>
      <c r="J88" s="217" t="s">
        <v>515</v>
      </c>
      <c r="K88" s="264"/>
      <c r="L88" s="1037">
        <f>IF(OR(ISBLANK(K88),K88=0,H86=0,ISBLANK(H86)),,ROUND(K88+$L$5,2))</f>
        <v>0</v>
      </c>
      <c r="M88" s="538">
        <f>ROUND(L88*I88,2)</f>
        <v>0</v>
      </c>
      <c r="N88" s="243">
        <f t="shared" si="6"/>
        <v>0</v>
      </c>
    </row>
    <row r="89" spans="1:14" ht="15" customHeight="1" thickBot="1">
      <c r="A89" s="416"/>
      <c r="B89" s="901"/>
      <c r="C89" s="361" t="s">
        <v>599</v>
      </c>
      <c r="D89" s="318">
        <v>91416</v>
      </c>
      <c r="E89" s="1879"/>
      <c r="F89" s="536" t="s">
        <v>514</v>
      </c>
      <c r="G89" s="1094">
        <v>18</v>
      </c>
      <c r="H89" s="1174"/>
      <c r="I89" s="954">
        <f>ROUND($H$86*$G$86/G89,2)</f>
        <v>5</v>
      </c>
      <c r="J89" s="901" t="s">
        <v>515</v>
      </c>
      <c r="K89" s="962"/>
      <c r="L89" s="1055">
        <f>IF(OR(ISBLANK(K89),K89=0,H86=0,ISBLANK(H86)),,ROUND(K89+$L$5,2))</f>
        <v>0</v>
      </c>
      <c r="M89" s="554">
        <f>ROUND(L89*I89,2)</f>
        <v>0</v>
      </c>
      <c r="N89" s="472">
        <f t="shared" si="6"/>
        <v>0</v>
      </c>
    </row>
    <row r="90" spans="1:14" ht="15" customHeight="1" thickBot="1">
      <c r="A90" s="1490">
        <v>40021</v>
      </c>
      <c r="B90" s="481" t="s">
        <v>600</v>
      </c>
      <c r="C90" s="1208" t="s">
        <v>4437</v>
      </c>
      <c r="D90" s="795">
        <v>900223224</v>
      </c>
      <c r="E90" s="1888"/>
      <c r="F90" s="421" t="s">
        <v>601</v>
      </c>
      <c r="G90" s="1209">
        <v>21</v>
      </c>
      <c r="H90" s="1171">
        <v>120</v>
      </c>
      <c r="I90" s="397">
        <f>ROUND(H90*G90/G90,2)</f>
        <v>120</v>
      </c>
      <c r="J90" s="401" t="s">
        <v>515</v>
      </c>
      <c r="K90" s="5799"/>
      <c r="L90" s="1037">
        <f>IF(OR(ISBLANK(K90),K90=0,H90=0,ISBLANK(H90)),,ROUND(K90+$L$5,2))</f>
        <v>0</v>
      </c>
      <c r="M90" s="538">
        <f>ROUND(I90*L90,2)</f>
        <v>0</v>
      </c>
      <c r="N90" s="243">
        <f t="shared" si="6"/>
        <v>0</v>
      </c>
    </row>
    <row r="91" spans="1:14" ht="15" customHeight="1">
      <c r="A91" s="1197"/>
      <c r="B91" s="217" t="s">
        <v>602</v>
      </c>
      <c r="C91" s="202" t="s">
        <v>3027</v>
      </c>
      <c r="D91" s="814">
        <v>1816</v>
      </c>
      <c r="E91" s="1765"/>
      <c r="F91" s="274" t="s">
        <v>585</v>
      </c>
      <c r="G91" s="1090">
        <v>19</v>
      </c>
      <c r="H91" s="1174"/>
      <c r="I91" s="397">
        <f>ROUND($H$90*$G$90/G91,2)</f>
        <v>132.63</v>
      </c>
      <c r="J91" s="217" t="s">
        <v>515</v>
      </c>
      <c r="K91" s="264"/>
      <c r="L91" s="1037">
        <f>IF(OR(ISBLANK(K91),K91=0,H90=0,ISBLANK(H90)),,ROUND(K91+$L$5,2))</f>
        <v>0</v>
      </c>
      <c r="M91" s="538">
        <f>ROUND(L91*I91,2)</f>
        <v>0</v>
      </c>
      <c r="N91" s="243">
        <f t="shared" si="6"/>
        <v>0</v>
      </c>
    </row>
    <row r="92" spans="1:14" ht="15" customHeight="1">
      <c r="A92" s="1335"/>
      <c r="B92" s="216"/>
      <c r="C92" s="446" t="s">
        <v>603</v>
      </c>
      <c r="D92" s="2258">
        <v>54360</v>
      </c>
      <c r="E92" s="1901"/>
      <c r="F92" s="479" t="s">
        <v>601</v>
      </c>
      <c r="G92" s="1091">
        <v>21</v>
      </c>
      <c r="H92" s="1174"/>
      <c r="I92" s="1301">
        <f>ROUND($H$90*$G$90/G92,2)</f>
        <v>120</v>
      </c>
      <c r="J92" s="216" t="s">
        <v>515</v>
      </c>
      <c r="K92" s="1557"/>
      <c r="L92" s="960">
        <f>IF(OR(ISBLANK(K92),K92=0,H90=0,ISBLANK(H90)),,ROUND(K92+$L$5,2))</f>
        <v>0</v>
      </c>
      <c r="M92" s="511">
        <f>ROUND(L92*I92,2)</f>
        <v>0</v>
      </c>
      <c r="N92" s="895">
        <f t="shared" si="6"/>
        <v>0</v>
      </c>
    </row>
    <row r="93" spans="1:14" ht="15" customHeight="1" thickBot="1">
      <c r="A93" s="1335"/>
      <c r="B93" s="216"/>
      <c r="C93" s="446" t="s">
        <v>604</v>
      </c>
      <c r="D93" s="17">
        <v>91374</v>
      </c>
      <c r="E93" s="1901"/>
      <c r="F93" s="479" t="s">
        <v>601</v>
      </c>
      <c r="G93" s="1091">
        <v>21</v>
      </c>
      <c r="H93" s="1174"/>
      <c r="I93" s="979">
        <f>ROUND($H$90*$G$90/G93,2)</f>
        <v>120</v>
      </c>
      <c r="J93" s="216" t="s">
        <v>515</v>
      </c>
      <c r="K93" s="1557"/>
      <c r="L93" s="1043">
        <f>IF(OR(ISBLANK(K93),K93=0,H90=0,ISBLANK(H90)),,ROUND(K93+$L$5,2))</f>
        <v>0</v>
      </c>
      <c r="M93" s="364">
        <f>ROUND(L93*I93,2)</f>
        <v>0</v>
      </c>
      <c r="N93" s="457">
        <f t="shared" si="6"/>
        <v>0</v>
      </c>
    </row>
    <row r="94" spans="1:14" ht="15" customHeight="1" thickBot="1">
      <c r="A94" s="2227">
        <v>40022</v>
      </c>
      <c r="B94" s="478" t="s">
        <v>605</v>
      </c>
      <c r="C94" s="366" t="s">
        <v>3369</v>
      </c>
      <c r="D94" s="2924" t="s">
        <v>3372</v>
      </c>
      <c r="E94" s="1905"/>
      <c r="F94" s="527" t="s">
        <v>592</v>
      </c>
      <c r="G94" s="1123">
        <v>21</v>
      </c>
      <c r="H94" s="1171">
        <v>50</v>
      </c>
      <c r="I94" s="397">
        <f>ROUND(H94*G94/G94,2)</f>
        <v>50</v>
      </c>
      <c r="J94" s="947" t="s">
        <v>515</v>
      </c>
      <c r="K94" s="285"/>
      <c r="L94" s="1677">
        <f>IF(OR(ISBLANK(K94),K94=0,H94=0,ISBLANK(H94)),,ROUND(K94+$L$5,2))</f>
        <v>0</v>
      </c>
      <c r="M94" s="538">
        <f>ROUND(I94*L94,2)</f>
        <v>0</v>
      </c>
      <c r="N94" s="243">
        <f>ROUND(L94/G94,2)</f>
        <v>0</v>
      </c>
    </row>
    <row r="95" spans="1:14" ht="15" customHeight="1">
      <c r="A95" s="1197"/>
      <c r="B95" s="217" t="s">
        <v>593</v>
      </c>
      <c r="C95" s="202" t="s">
        <v>606</v>
      </c>
      <c r="D95" s="2924">
        <v>900498766</v>
      </c>
      <c r="E95" s="1765"/>
      <c r="F95" s="274" t="s">
        <v>607</v>
      </c>
      <c r="G95" s="1090">
        <v>20</v>
      </c>
      <c r="H95" s="1174"/>
      <c r="I95" s="463">
        <f>ROUND($H$94*$G$94/G95,2)</f>
        <v>52.5</v>
      </c>
      <c r="J95" s="217" t="s">
        <v>515</v>
      </c>
      <c r="K95" s="5801"/>
      <c r="L95" s="965">
        <f>IF(OR(ISBLANK(K95),K95=0,H94=0,ISBLANK(H94)),,ROUND(K95+$L$5,2))</f>
        <v>0</v>
      </c>
      <c r="M95" s="335">
        <f>ROUND(L95*I95,2)</f>
        <v>0</v>
      </c>
      <c r="N95" s="266">
        <f>ROUND(L95/G95,2)</f>
        <v>0</v>
      </c>
    </row>
    <row r="96" spans="1:14" ht="15" customHeight="1">
      <c r="A96" s="1197"/>
      <c r="B96" s="217"/>
      <c r="C96" s="1692" t="s">
        <v>608</v>
      </c>
      <c r="D96" s="2924">
        <v>59282</v>
      </c>
      <c r="E96" s="1765"/>
      <c r="F96" s="274" t="s">
        <v>609</v>
      </c>
      <c r="G96" s="1090">
        <v>18</v>
      </c>
      <c r="H96" s="1174"/>
      <c r="I96" s="463">
        <f>ROUND($H$94*$G$94/G96,2)</f>
        <v>58.33</v>
      </c>
      <c r="J96" s="217" t="s">
        <v>515</v>
      </c>
      <c r="K96" s="264"/>
      <c r="L96" s="965">
        <f>IF(OR(ISBLANK(K96),K96=0,H94=0,ISBLANK(H94)),,ROUND(K96+$L$5,2))</f>
        <v>0</v>
      </c>
      <c r="M96" s="335">
        <f>ROUND(L96*I96,2)</f>
        <v>0</v>
      </c>
      <c r="N96" s="266">
        <f>ROUND(L96/G96,2)</f>
        <v>0</v>
      </c>
    </row>
    <row r="97" spans="1:14" ht="15" customHeight="1" thickBot="1">
      <c r="A97" s="416"/>
      <c r="B97" s="901"/>
      <c r="C97" s="1475" t="s">
        <v>2122</v>
      </c>
      <c r="D97" s="17">
        <v>1874</v>
      </c>
      <c r="E97" s="1886"/>
      <c r="F97" s="425" t="s">
        <v>601</v>
      </c>
      <c r="G97" s="1156">
        <v>21</v>
      </c>
      <c r="H97" s="1192"/>
      <c r="I97" s="536">
        <f>ROUND($H$94*$G$94/G97,2)</f>
        <v>50</v>
      </c>
      <c r="J97" s="901" t="s">
        <v>515</v>
      </c>
      <c r="K97" s="962"/>
      <c r="L97" s="935">
        <f>IF(OR(ISBLANK(K97),K97=0,H94=0,ISBLANK(H94)),,ROUND(K97+$L$5,2))</f>
        <v>0</v>
      </c>
      <c r="M97" s="364">
        <f>ROUND(L97*I97,2)</f>
        <v>0</v>
      </c>
      <c r="N97" s="457">
        <f>ROUND(L97/G97,2)</f>
        <v>0</v>
      </c>
    </row>
    <row r="98" spans="1:14" ht="15" customHeight="1" thickBot="1">
      <c r="A98" s="2227">
        <v>40023</v>
      </c>
      <c r="B98" s="1459" t="s">
        <v>1583</v>
      </c>
      <c r="C98" s="366" t="s">
        <v>3373</v>
      </c>
      <c r="D98" s="2924" t="s">
        <v>3371</v>
      </c>
      <c r="E98" s="1905"/>
      <c r="F98" s="527" t="s">
        <v>1585</v>
      </c>
      <c r="G98" s="1123">
        <v>480</v>
      </c>
      <c r="H98" s="1171"/>
      <c r="I98" s="397">
        <f>ROUND(H98*G98/G98,2)</f>
        <v>0</v>
      </c>
      <c r="J98" s="947" t="s">
        <v>515</v>
      </c>
      <c r="K98" s="285"/>
      <c r="L98" s="1677">
        <f>IF(OR(ISBLANK(K98),K98=0,H98=0,ISBLANK(H98)),,ROUND(K98+$L$5,2))</f>
        <v>0</v>
      </c>
      <c r="M98" s="538">
        <f>ROUND(I98*L98,2)</f>
        <v>0</v>
      </c>
      <c r="N98" s="243">
        <f t="shared" si="6"/>
        <v>0</v>
      </c>
    </row>
    <row r="99" spans="1:14" ht="15" customHeight="1">
      <c r="A99" s="1197"/>
      <c r="B99" s="217" t="s">
        <v>1584</v>
      </c>
      <c r="C99" s="202" t="s">
        <v>65</v>
      </c>
      <c r="D99" s="2924"/>
      <c r="E99" s="1906"/>
      <c r="F99" s="298"/>
      <c r="G99" s="1076"/>
      <c r="H99" s="1168"/>
      <c r="I99" s="1077"/>
      <c r="J99" s="1051"/>
      <c r="K99" s="286"/>
      <c r="L99" s="231"/>
      <c r="M99" s="300"/>
      <c r="N99" s="232"/>
    </row>
    <row r="100" spans="1:14" ht="15" customHeight="1">
      <c r="A100" s="1197"/>
      <c r="B100" s="217"/>
      <c r="C100" s="1692" t="s">
        <v>65</v>
      </c>
      <c r="D100" s="2924"/>
      <c r="E100" s="1906"/>
      <c r="F100" s="298"/>
      <c r="G100" s="1076"/>
      <c r="H100" s="1168"/>
      <c r="I100" s="1077"/>
      <c r="J100" s="1051"/>
      <c r="K100" s="286"/>
      <c r="L100" s="231"/>
      <c r="M100" s="300"/>
      <c r="N100" s="232"/>
    </row>
    <row r="101" spans="1:14" ht="15" customHeight="1" thickBot="1">
      <c r="A101" s="416"/>
      <c r="B101" s="901"/>
      <c r="C101" s="1475" t="s">
        <v>65</v>
      </c>
      <c r="D101" s="17"/>
      <c r="E101" s="1904"/>
      <c r="F101" s="1506"/>
      <c r="G101" s="1646"/>
      <c r="H101" s="1168"/>
      <c r="I101" s="495"/>
      <c r="J101" s="1234"/>
      <c r="K101" s="322"/>
      <c r="L101" s="1477"/>
      <c r="M101" s="498"/>
      <c r="N101" s="1844"/>
    </row>
    <row r="102" spans="1:14" ht="15" customHeight="1" thickBot="1">
      <c r="A102" s="1449">
        <v>40024</v>
      </c>
      <c r="B102" s="1459" t="s">
        <v>2277</v>
      </c>
      <c r="C102" s="262" t="s">
        <v>40</v>
      </c>
      <c r="D102" s="2924"/>
      <c r="E102" s="1880"/>
      <c r="F102" s="421" t="s">
        <v>2278</v>
      </c>
      <c r="G102" s="1209">
        <v>6.25</v>
      </c>
      <c r="H102" s="1171">
        <v>5</v>
      </c>
      <c r="I102" s="397">
        <f>ROUND(H102*G102/G102,2)</f>
        <v>5</v>
      </c>
      <c r="J102" s="1213" t="s">
        <v>515</v>
      </c>
      <c r="K102" s="230"/>
      <c r="L102" s="1037"/>
      <c r="M102" s="538"/>
      <c r="N102" s="243"/>
    </row>
    <row r="103" spans="1:14" ht="15" customHeight="1" thickBot="1">
      <c r="A103" s="1086"/>
      <c r="B103" s="466"/>
      <c r="C103" s="1907" t="s">
        <v>41</v>
      </c>
      <c r="D103" s="17"/>
      <c r="E103" s="1879"/>
      <c r="F103" s="1879"/>
      <c r="G103" s="1879"/>
      <c r="H103" s="1192"/>
      <c r="I103" s="425" t="e">
        <f>ROUND(H102*G102/G103,2)</f>
        <v>#DIV/0!</v>
      </c>
      <c r="J103" s="466" t="s">
        <v>515</v>
      </c>
      <c r="K103" s="1380"/>
      <c r="L103" s="1055">
        <f>IF(OR(ISBLANK(K103),K103=0,H102=0,ISBLANK(H102)),,ROUND(K103+$L$5,2))</f>
        <v>0</v>
      </c>
      <c r="M103" s="554" t="e">
        <f>ROUND(I103*L103,2)</f>
        <v>#DIV/0!</v>
      </c>
      <c r="N103" s="472" t="e">
        <f t="shared" ref="N103" si="7">ROUND(L103/G103,2)</f>
        <v>#DIV/0!</v>
      </c>
    </row>
    <row r="104" spans="1:14" ht="15" customHeight="1" thickBot="1">
      <c r="A104" s="1490">
        <v>40025</v>
      </c>
      <c r="B104" s="480" t="s">
        <v>610</v>
      </c>
      <c r="C104" s="2251" t="s">
        <v>4438</v>
      </c>
      <c r="D104" s="2924">
        <v>932373</v>
      </c>
      <c r="E104" s="1929"/>
      <c r="F104" s="278" t="s">
        <v>566</v>
      </c>
      <c r="G104" s="1075">
        <v>11</v>
      </c>
      <c r="H104" s="1167">
        <v>10</v>
      </c>
      <c r="I104" s="270">
        <f>ROUND(H104*G104/G104,2)</f>
        <v>10</v>
      </c>
      <c r="J104" s="438" t="s">
        <v>515</v>
      </c>
      <c r="K104" s="5802"/>
      <c r="L104" s="272">
        <f>IF(OR(ISBLANK(K104),K104=0,H104=0,ISBLANK(H104)),,ROUND(K104+$L$5,2))</f>
        <v>0</v>
      </c>
      <c r="M104" s="253">
        <f>ROUND(I104*L104,2)</f>
        <v>0</v>
      </c>
      <c r="N104" s="243">
        <f t="shared" si="6"/>
        <v>0</v>
      </c>
    </row>
    <row r="105" spans="1:14" ht="15" customHeight="1">
      <c r="A105" s="1197"/>
      <c r="B105" s="217" t="s">
        <v>529</v>
      </c>
      <c r="C105" s="274" t="s">
        <v>612</v>
      </c>
      <c r="D105" s="3012">
        <v>1250</v>
      </c>
      <c r="E105" s="1765"/>
      <c r="F105" s="274" t="s">
        <v>613</v>
      </c>
      <c r="G105" s="1090">
        <v>8</v>
      </c>
      <c r="H105" s="1174"/>
      <c r="I105" s="397">
        <f>ROUND($H$104*$G$104/G105,2)</f>
        <v>13.75</v>
      </c>
      <c r="J105" s="217" t="s">
        <v>515</v>
      </c>
      <c r="K105" s="264"/>
      <c r="L105" s="1037">
        <f>IF(OR(ISBLANK(K105),K105=0,H104=0,ISBLANK(H104)),,ROUND(K105+$L$5,2))</f>
        <v>0</v>
      </c>
      <c r="M105" s="538">
        <f>ROUND(L105*I105,2)</f>
        <v>0</v>
      </c>
      <c r="N105" s="243">
        <f t="shared" si="6"/>
        <v>0</v>
      </c>
    </row>
    <row r="106" spans="1:14" ht="15" customHeight="1">
      <c r="A106" s="1197"/>
      <c r="B106" s="217"/>
      <c r="C106" s="274" t="s">
        <v>614</v>
      </c>
      <c r="D106" s="2924">
        <v>54800</v>
      </c>
      <c r="E106" s="1765"/>
      <c r="F106" s="274" t="s">
        <v>611</v>
      </c>
      <c r="G106" s="1090">
        <v>6</v>
      </c>
      <c r="H106" s="1174"/>
      <c r="I106" s="1871">
        <f>ROUND($H$104*$G$104/G106,2)</f>
        <v>18.329999999999998</v>
      </c>
      <c r="J106" s="217" t="s">
        <v>515</v>
      </c>
      <c r="K106" s="264"/>
      <c r="L106" s="1037">
        <f>IF(OR(ISBLANK(K106),K106=0,H104=0,ISBLANK(H104)),,ROUND(K106+$L$5,2))</f>
        <v>0</v>
      </c>
      <c r="M106" s="538">
        <f>ROUND(L106*I106,2)</f>
        <v>0</v>
      </c>
      <c r="N106" s="243">
        <f t="shared" si="6"/>
        <v>0</v>
      </c>
    </row>
    <row r="107" spans="1:14" ht="15" customHeight="1" thickBot="1">
      <c r="A107" s="416"/>
      <c r="B107" s="901"/>
      <c r="C107" s="1475" t="s">
        <v>615</v>
      </c>
      <c r="D107" s="17">
        <v>914295</v>
      </c>
      <c r="E107" s="1879"/>
      <c r="F107" s="536" t="s">
        <v>611</v>
      </c>
      <c r="G107" s="1094">
        <v>6</v>
      </c>
      <c r="H107" s="1174"/>
      <c r="I107" s="941">
        <f>ROUND($H$104*$G$104/G107,2)</f>
        <v>18.329999999999998</v>
      </c>
      <c r="J107" s="901" t="s">
        <v>515</v>
      </c>
      <c r="K107" s="962"/>
      <c r="L107" s="1055">
        <f>IF(OR(ISBLANK(K107),K107=0,H104=0,ISBLANK(H104)),,ROUND(K107+$L$5,2))</f>
        <v>0</v>
      </c>
      <c r="M107" s="554">
        <f>ROUND(L107*I107,2)</f>
        <v>0</v>
      </c>
      <c r="N107" s="472">
        <f t="shared" si="6"/>
        <v>0</v>
      </c>
    </row>
    <row r="108" spans="1:14" ht="15" customHeight="1" thickBot="1">
      <c r="A108" s="1490">
        <v>40026</v>
      </c>
      <c r="B108" s="481" t="s">
        <v>616</v>
      </c>
      <c r="C108" s="407" t="s">
        <v>4439</v>
      </c>
      <c r="D108" s="2924">
        <v>932437</v>
      </c>
      <c r="E108" s="1888"/>
      <c r="F108" s="421" t="s">
        <v>617</v>
      </c>
      <c r="G108" s="1209">
        <v>30</v>
      </c>
      <c r="H108" s="1171">
        <v>5</v>
      </c>
      <c r="I108" s="397">
        <f>ROUND(H108*G108/G108,2)</f>
        <v>5</v>
      </c>
      <c r="J108" s="401" t="s">
        <v>515</v>
      </c>
      <c r="K108" s="5799"/>
      <c r="L108" s="1037">
        <f>IF(OR(ISBLANK(K108),K108=0,H108=0,ISBLANK(H108)),,ROUND(K108+$L$5,2))</f>
        <v>0</v>
      </c>
      <c r="M108" s="538">
        <f>ROUND(I108*L108,2)</f>
        <v>0</v>
      </c>
      <c r="N108" s="243">
        <f t="shared" si="6"/>
        <v>0</v>
      </c>
    </row>
    <row r="109" spans="1:14" ht="15" customHeight="1">
      <c r="A109" s="1197"/>
      <c r="B109" s="217" t="s">
        <v>516</v>
      </c>
      <c r="C109" s="274" t="s">
        <v>618</v>
      </c>
      <c r="D109" s="2924">
        <v>1036</v>
      </c>
      <c r="E109" s="1765"/>
      <c r="F109" s="274" t="s">
        <v>619</v>
      </c>
      <c r="G109" s="1090">
        <v>36</v>
      </c>
      <c r="H109" s="1174"/>
      <c r="I109" s="1871">
        <f>ROUND($H$108*$G$108/G109,2)</f>
        <v>4.17</v>
      </c>
      <c r="J109" s="217" t="s">
        <v>515</v>
      </c>
      <c r="K109" s="264"/>
      <c r="L109" s="1037">
        <f>IF(OR(ISBLANK(K109),K109=0,H108=0,ISBLANK(H108)),,ROUND(K109+$L$5,2))</f>
        <v>0</v>
      </c>
      <c r="M109" s="538">
        <f>ROUND(L109*I109,2)</f>
        <v>0</v>
      </c>
      <c r="N109" s="243">
        <f t="shared" si="6"/>
        <v>0</v>
      </c>
    </row>
    <row r="110" spans="1:14" ht="15" customHeight="1">
      <c r="A110" s="1197"/>
      <c r="B110" s="217"/>
      <c r="C110" s="274" t="s">
        <v>620</v>
      </c>
      <c r="D110" s="2924">
        <v>54110</v>
      </c>
      <c r="E110" s="1765"/>
      <c r="F110" s="274" t="s">
        <v>538</v>
      </c>
      <c r="G110" s="1090">
        <v>32</v>
      </c>
      <c r="H110" s="1174"/>
      <c r="I110" s="397">
        <f>ROUND($H$108*$G$108/G110,2)</f>
        <v>4.6900000000000004</v>
      </c>
      <c r="J110" s="217" t="s">
        <v>515</v>
      </c>
      <c r="K110" s="264"/>
      <c r="L110" s="1037">
        <f>IF(OR(ISBLANK(K110),K110=0,H108=0,ISBLANK(H108)),,ROUND(K110+$L$5,2))</f>
        <v>0</v>
      </c>
      <c r="M110" s="538">
        <f>ROUND(L110*I110,2)</f>
        <v>0</v>
      </c>
      <c r="N110" s="243">
        <f t="shared" si="6"/>
        <v>0</v>
      </c>
    </row>
    <row r="111" spans="1:14" ht="15" customHeight="1" thickBot="1">
      <c r="A111" s="416"/>
      <c r="B111" s="901"/>
      <c r="C111" s="1475" t="s">
        <v>621</v>
      </c>
      <c r="D111" s="17">
        <v>913438</v>
      </c>
      <c r="E111" s="1879"/>
      <c r="F111" s="536" t="s">
        <v>622</v>
      </c>
      <c r="G111" s="1094">
        <v>35</v>
      </c>
      <c r="H111" s="1174"/>
      <c r="I111" s="941">
        <f>ROUND($H$108*$G$108/G111,2)</f>
        <v>4.29</v>
      </c>
      <c r="J111" s="901" t="s">
        <v>515</v>
      </c>
      <c r="K111" s="962"/>
      <c r="L111" s="935">
        <f>IF(OR(ISBLANK(K111),K111=0,H108=0,ISBLANK(H108)),,ROUND(K111+$L$5,2))</f>
        <v>0</v>
      </c>
      <c r="M111" s="554">
        <f>ROUND(L111*I111,2)</f>
        <v>0</v>
      </c>
      <c r="N111" s="472">
        <f t="shared" si="6"/>
        <v>0</v>
      </c>
    </row>
    <row r="112" spans="1:14" ht="15" customHeight="1" thickBot="1">
      <c r="A112" s="1490">
        <v>40027</v>
      </c>
      <c r="B112" s="481" t="s">
        <v>623</v>
      </c>
      <c r="C112" s="407" t="s">
        <v>4440</v>
      </c>
      <c r="D112" s="2924">
        <v>900210227</v>
      </c>
      <c r="E112" s="1888"/>
      <c r="F112" s="421" t="s">
        <v>624</v>
      </c>
      <c r="G112" s="1209">
        <v>41.25</v>
      </c>
      <c r="H112" s="1171">
        <v>10</v>
      </c>
      <c r="I112" s="397">
        <f>ROUND(H112*G112/G112,2)</f>
        <v>10</v>
      </c>
      <c r="J112" s="401" t="s">
        <v>515</v>
      </c>
      <c r="K112" s="5799"/>
      <c r="L112" s="1037">
        <f>IF(OR(ISBLANK(K112),K112=0,H112=0,ISBLANK(H112)),,ROUND(K112+$L$5,2))</f>
        <v>0</v>
      </c>
      <c r="M112" s="538">
        <f>ROUND(I112*L112,2)</f>
        <v>0</v>
      </c>
      <c r="N112" s="243">
        <f t="shared" si="6"/>
        <v>0</v>
      </c>
    </row>
    <row r="113" spans="1:14" ht="15" customHeight="1">
      <c r="A113" s="1197"/>
      <c r="B113" s="217" t="s">
        <v>529</v>
      </c>
      <c r="C113" s="274" t="s">
        <v>625</v>
      </c>
      <c r="D113" s="2924">
        <v>1121</v>
      </c>
      <c r="E113" s="1765"/>
      <c r="F113" s="274" t="s">
        <v>626</v>
      </c>
      <c r="G113" s="1090">
        <v>40</v>
      </c>
      <c r="H113" s="1174"/>
      <c r="I113" s="397">
        <f>ROUND($H$112*$G$112/G113,2)</f>
        <v>10.31</v>
      </c>
      <c r="J113" s="217" t="s">
        <v>515</v>
      </c>
      <c r="K113" s="264"/>
      <c r="L113" s="1037">
        <f>IF(OR(ISBLANK(K113),K113=0,H112=0,ISBLANK(H112)),,ROUND(K113+$L$5,2))</f>
        <v>0</v>
      </c>
      <c r="M113" s="538">
        <f>ROUND(L113*I113,2)</f>
        <v>0</v>
      </c>
      <c r="N113" s="243">
        <f t="shared" si="6"/>
        <v>0</v>
      </c>
    </row>
    <row r="114" spans="1:14" ht="15" customHeight="1">
      <c r="A114" s="1197"/>
      <c r="B114" s="217"/>
      <c r="C114" s="274" t="s">
        <v>627</v>
      </c>
      <c r="D114" s="2924">
        <v>54965</v>
      </c>
      <c r="E114" s="1765"/>
      <c r="F114" s="274" t="s">
        <v>626</v>
      </c>
      <c r="G114" s="1090">
        <v>40</v>
      </c>
      <c r="H114" s="1174"/>
      <c r="I114" s="967">
        <f>ROUND($H$112*$G$112/G114,2)</f>
        <v>10.31</v>
      </c>
      <c r="J114" s="217" t="s">
        <v>515</v>
      </c>
      <c r="K114" s="264"/>
      <c r="L114" s="965">
        <f>IF(OR(ISBLANK(K114),K114=0,H112=0,ISBLANK(H112)),,ROUND(K114+$L$5,2))</f>
        <v>0</v>
      </c>
      <c r="M114" s="335">
        <f>ROUND(L114*I114,2)</f>
        <v>0</v>
      </c>
      <c r="N114" s="266">
        <f t="shared" si="6"/>
        <v>0</v>
      </c>
    </row>
    <row r="115" spans="1:14" ht="15" customHeight="1" thickBot="1">
      <c r="A115" s="416"/>
      <c r="B115" s="901"/>
      <c r="C115" s="536" t="s">
        <v>628</v>
      </c>
      <c r="D115" s="17">
        <v>91375</v>
      </c>
      <c r="E115" s="1879"/>
      <c r="F115" s="536" t="s">
        <v>626</v>
      </c>
      <c r="G115" s="1094">
        <v>40</v>
      </c>
      <c r="H115" s="1174"/>
      <c r="I115" s="954">
        <f>ROUND($H$112*$G$112/G115,2)</f>
        <v>10.31</v>
      </c>
      <c r="J115" s="901" t="s">
        <v>515</v>
      </c>
      <c r="K115" s="962"/>
      <c r="L115" s="1055">
        <f>IF(OR(ISBLANK(K115),K115=0,H112=0,ISBLANK(H112)),,ROUND(K115+$L$5,2))</f>
        <v>0</v>
      </c>
      <c r="M115" s="554">
        <f>ROUND(L115*I115,2)</f>
        <v>0</v>
      </c>
      <c r="N115" s="472">
        <f t="shared" si="6"/>
        <v>0</v>
      </c>
    </row>
    <row r="116" spans="1:14" ht="15" customHeight="1" thickBot="1">
      <c r="A116" s="2218">
        <v>40028</v>
      </c>
      <c r="B116" s="481" t="s">
        <v>629</v>
      </c>
      <c r="C116" s="262" t="s">
        <v>40</v>
      </c>
      <c r="D116" s="2924"/>
      <c r="E116" s="1906"/>
      <c r="F116" s="274" t="s">
        <v>630</v>
      </c>
      <c r="G116" s="1090">
        <v>624</v>
      </c>
      <c r="H116" s="1171">
        <v>5</v>
      </c>
      <c r="I116" s="397">
        <f>ROUND(H116*G116/G116,2)</f>
        <v>5</v>
      </c>
      <c r="J116" s="401" t="s">
        <v>515</v>
      </c>
      <c r="K116" s="230"/>
      <c r="L116" s="1037"/>
      <c r="M116" s="538"/>
      <c r="N116" s="243"/>
    </row>
    <row r="117" spans="1:14" ht="15" customHeight="1" thickBot="1">
      <c r="A117" s="416"/>
      <c r="B117" s="901" t="s">
        <v>631</v>
      </c>
      <c r="C117" s="1907" t="s">
        <v>41</v>
      </c>
      <c r="D117" s="17"/>
      <c r="E117" s="1879"/>
      <c r="F117" s="1879"/>
      <c r="G117" s="1879"/>
      <c r="H117" s="1192"/>
      <c r="I117" s="425" t="e">
        <f>ROUND(H116*G116/G117,2)</f>
        <v>#DIV/0!</v>
      </c>
      <c r="J117" s="1526" t="s">
        <v>515</v>
      </c>
      <c r="K117" s="1380"/>
      <c r="L117" s="1055">
        <f>IF(OR(ISBLANK(K117),K117=0,H116=0,ISBLANK(H116)),,ROUND(K117+$L$5,2))</f>
        <v>0</v>
      </c>
      <c r="M117" s="554" t="e">
        <f>ROUND(I117*L117,2)</f>
        <v>#DIV/0!</v>
      </c>
      <c r="N117" s="472" t="e">
        <f t="shared" si="6"/>
        <v>#DIV/0!</v>
      </c>
    </row>
    <row r="118" spans="1:14" ht="15" customHeight="1" thickBot="1">
      <c r="A118" s="1490">
        <v>40029</v>
      </c>
      <c r="B118" s="481" t="s">
        <v>632</v>
      </c>
      <c r="C118" s="407" t="s">
        <v>4441</v>
      </c>
      <c r="D118" s="2924">
        <v>932440</v>
      </c>
      <c r="E118" s="1888"/>
      <c r="F118" s="421" t="s">
        <v>633</v>
      </c>
      <c r="G118" s="1209">
        <v>36</v>
      </c>
      <c r="H118" s="1167">
        <v>10</v>
      </c>
      <c r="I118" s="397">
        <f>ROUND(H118*G118/G118,2)</f>
        <v>10</v>
      </c>
      <c r="J118" s="401" t="s">
        <v>515</v>
      </c>
      <c r="K118" s="5799"/>
      <c r="L118" s="1037">
        <f>IF(OR(ISBLANK(K118),K118=0,H118=0,ISBLANK(H118)),,ROUND(K118+$L$5,2))</f>
        <v>0</v>
      </c>
      <c r="M118" s="538">
        <f>ROUND(I118*L118,2)</f>
        <v>0</v>
      </c>
      <c r="N118" s="243">
        <f t="shared" ref="N118:N134" si="8">ROUND(L118/G118,2)</f>
        <v>0</v>
      </c>
    </row>
    <row r="119" spans="1:14" ht="15" customHeight="1">
      <c r="A119" s="275"/>
      <c r="B119" s="1051" t="s">
        <v>634</v>
      </c>
      <c r="C119" s="407" t="s">
        <v>635</v>
      </c>
      <c r="D119" s="2924">
        <v>1176</v>
      </c>
      <c r="E119" s="1888"/>
      <c r="F119" s="421" t="s">
        <v>633</v>
      </c>
      <c r="G119" s="1209">
        <v>36</v>
      </c>
      <c r="H119" s="1174"/>
      <c r="I119" s="397">
        <f>ROUND($H$118*$G$118/G119,2)</f>
        <v>10</v>
      </c>
      <c r="J119" s="401" t="s">
        <v>515</v>
      </c>
      <c r="K119" s="241"/>
      <c r="L119" s="1037">
        <f>IF(OR(ISBLANK(K119),K119=0,H118=0,ISBLANK(H118)),,ROUND(K119+$L$5,2))</f>
        <v>0</v>
      </c>
      <c r="M119" s="538">
        <f>ROUND(L119*I119,2)</f>
        <v>0</v>
      </c>
      <c r="N119" s="243">
        <f t="shared" si="8"/>
        <v>0</v>
      </c>
    </row>
    <row r="120" spans="1:14" ht="15" customHeight="1">
      <c r="A120" s="1197"/>
      <c r="B120" s="217"/>
      <c r="C120" s="274" t="s">
        <v>636</v>
      </c>
      <c r="D120" s="2924">
        <v>54580</v>
      </c>
      <c r="E120" s="1765"/>
      <c r="F120" s="274" t="s">
        <v>633</v>
      </c>
      <c r="G120" s="1090">
        <v>36</v>
      </c>
      <c r="H120" s="1174"/>
      <c r="I120" s="397">
        <f>ROUND($H$118*$G$118/G120,2)</f>
        <v>10</v>
      </c>
      <c r="J120" s="217" t="s">
        <v>515</v>
      </c>
      <c r="K120" s="264"/>
      <c r="L120" s="1037">
        <f>IF(OR(ISBLANK(K120),K120=0,H118=0,ISBLANK(H118)),,ROUND(K120+$L$5,2))</f>
        <v>0</v>
      </c>
      <c r="M120" s="538">
        <f>ROUND(L120*I120,2)</f>
        <v>0</v>
      </c>
      <c r="N120" s="243">
        <f t="shared" si="8"/>
        <v>0</v>
      </c>
    </row>
    <row r="121" spans="1:14" ht="15" customHeight="1" thickBot="1">
      <c r="A121" s="416"/>
      <c r="B121" s="901"/>
      <c r="C121" s="536" t="s">
        <v>637</v>
      </c>
      <c r="D121" s="17">
        <v>913982</v>
      </c>
      <c r="E121" s="1879"/>
      <c r="F121" s="536" t="s">
        <v>633</v>
      </c>
      <c r="G121" s="1094">
        <v>36</v>
      </c>
      <c r="H121" s="1174"/>
      <c r="I121" s="341">
        <f>ROUND($H$118*$G$118/G121,2)</f>
        <v>10</v>
      </c>
      <c r="J121" s="901" t="s">
        <v>515</v>
      </c>
      <c r="K121" s="962"/>
      <c r="L121" s="1055">
        <f>IF(OR(ISBLANK(K121),K121=0,H118=0,ISBLANK(H118)),,ROUND(K121+$L$5,2))</f>
        <v>0</v>
      </c>
      <c r="M121" s="554">
        <f>ROUND(L121*I121,2)</f>
        <v>0</v>
      </c>
      <c r="N121" s="472">
        <f t="shared" si="8"/>
        <v>0</v>
      </c>
    </row>
    <row r="122" spans="1:14" ht="15" customHeight="1" thickBot="1">
      <c r="A122" s="1490">
        <v>40030</v>
      </c>
      <c r="B122" s="481" t="s">
        <v>638</v>
      </c>
      <c r="C122" s="421" t="s">
        <v>4442</v>
      </c>
      <c r="D122" s="2924">
        <v>90018589</v>
      </c>
      <c r="E122" s="1888"/>
      <c r="F122" s="421" t="s">
        <v>639</v>
      </c>
      <c r="G122" s="1209">
        <v>72</v>
      </c>
      <c r="H122" s="1171">
        <v>5</v>
      </c>
      <c r="I122" s="397">
        <f>ROUND(H122*G122/G122,2)</f>
        <v>5</v>
      </c>
      <c r="J122" s="401" t="s">
        <v>515</v>
      </c>
      <c r="K122" s="5799"/>
      <c r="L122" s="1037">
        <f>IF(OR(ISBLANK(K122),K122=0,H122=0,ISBLANK(H122)),,ROUND(K122+$L$5,2))</f>
        <v>0</v>
      </c>
      <c r="M122" s="538">
        <f>ROUND(I122*L122,2)</f>
        <v>0</v>
      </c>
      <c r="N122" s="243">
        <f t="shared" si="8"/>
        <v>0</v>
      </c>
    </row>
    <row r="123" spans="1:14" ht="15" customHeight="1">
      <c r="A123" s="1197"/>
      <c r="B123" s="217" t="s">
        <v>529</v>
      </c>
      <c r="C123" s="274" t="s">
        <v>640</v>
      </c>
      <c r="D123" s="2924">
        <v>1267</v>
      </c>
      <c r="E123" s="1765"/>
      <c r="F123" s="274" t="s">
        <v>641</v>
      </c>
      <c r="G123" s="1090">
        <v>144</v>
      </c>
      <c r="H123" s="1174"/>
      <c r="I123" s="397">
        <f>ROUND($H$122*$G$122/G123,2)</f>
        <v>2.5</v>
      </c>
      <c r="J123" s="217" t="s">
        <v>515</v>
      </c>
      <c r="K123" s="264"/>
      <c r="L123" s="1037">
        <f>IF(OR(ISBLANK(K123),K123=0,H122=0,ISBLANK(H122)),,ROUND(K123+$L$5,2))</f>
        <v>0</v>
      </c>
      <c r="M123" s="538">
        <f>ROUND(L123*I123,2)</f>
        <v>0</v>
      </c>
      <c r="N123" s="243">
        <f t="shared" si="8"/>
        <v>0</v>
      </c>
    </row>
    <row r="124" spans="1:14" ht="15" customHeight="1">
      <c r="A124" s="1197"/>
      <c r="B124" s="217"/>
      <c r="C124" s="274" t="s">
        <v>642</v>
      </c>
      <c r="D124" s="2924">
        <v>54830</v>
      </c>
      <c r="E124" s="1765"/>
      <c r="F124" s="274" t="s">
        <v>643</v>
      </c>
      <c r="G124" s="1090">
        <v>37</v>
      </c>
      <c r="H124" s="1174"/>
      <c r="I124" s="1871">
        <f>ROUND($H$122*$G$122/G124,2)</f>
        <v>9.73</v>
      </c>
      <c r="J124" s="217" t="s">
        <v>515</v>
      </c>
      <c r="K124" s="264"/>
      <c r="L124" s="1037">
        <f>IF(OR(ISBLANK(K124),K124=0,H122=0,ISBLANK(H122)),,ROUND(K124+$L$5,2))</f>
        <v>0</v>
      </c>
      <c r="M124" s="538">
        <f>ROUND(L124*I124,2)</f>
        <v>0</v>
      </c>
      <c r="N124" s="243">
        <f t="shared" si="8"/>
        <v>0</v>
      </c>
    </row>
    <row r="125" spans="1:14" ht="15" customHeight="1">
      <c r="A125" s="1197"/>
      <c r="B125" s="217"/>
      <c r="C125" s="1692" t="s">
        <v>644</v>
      </c>
      <c r="D125" s="2924">
        <v>914345</v>
      </c>
      <c r="E125" s="1765"/>
      <c r="F125" s="274" t="s">
        <v>645</v>
      </c>
      <c r="G125" s="1090">
        <v>33</v>
      </c>
      <c r="H125" s="1174"/>
      <c r="I125" s="1871">
        <f>ROUND($H$122*$G$122/G125,2)</f>
        <v>10.91</v>
      </c>
      <c r="J125" s="217" t="s">
        <v>515</v>
      </c>
      <c r="K125" s="264"/>
      <c r="L125" s="1037">
        <f>IF(OR(ISBLANK(K125),K125=0,H122=0,ISBLANK(H122)),,ROUND(K125+$L$5,2))</f>
        <v>0</v>
      </c>
      <c r="M125" s="538">
        <f>ROUND(L125*I125,2)</f>
        <v>0</v>
      </c>
      <c r="N125" s="243">
        <f t="shared" si="8"/>
        <v>0</v>
      </c>
    </row>
    <row r="126" spans="1:14" ht="15" customHeight="1">
      <c r="A126" s="1335"/>
      <c r="B126" s="216"/>
      <c r="C126" s="274" t="s">
        <v>1536</v>
      </c>
      <c r="D126" s="2924">
        <v>2150080623</v>
      </c>
      <c r="E126" s="1765"/>
      <c r="F126" s="274" t="s">
        <v>626</v>
      </c>
      <c r="G126" s="1090">
        <v>40</v>
      </c>
      <c r="H126" s="1174"/>
      <c r="I126" s="964">
        <f>ROUND($H$122*$G$122/G126,2)</f>
        <v>9</v>
      </c>
      <c r="J126" s="216" t="s">
        <v>515</v>
      </c>
      <c r="K126" s="5803"/>
      <c r="L126" s="1037">
        <f>IF(OR(ISBLANK(K126),H122=0,ISBLANK(H122)),,ROUND(K126+$L$5,2))</f>
        <v>0</v>
      </c>
      <c r="M126" s="538">
        <f>ROUND(L126*I126,2)</f>
        <v>0</v>
      </c>
      <c r="N126" s="243">
        <f t="shared" si="8"/>
        <v>0</v>
      </c>
    </row>
    <row r="127" spans="1:14" ht="15" customHeight="1" thickBot="1">
      <c r="A127" s="1086"/>
      <c r="B127" s="901"/>
      <c r="C127" s="425" t="s">
        <v>646</v>
      </c>
      <c r="D127" s="17">
        <v>6001</v>
      </c>
      <c r="E127" s="1886"/>
      <c r="F127" s="425" t="s">
        <v>647</v>
      </c>
      <c r="G127" s="1156">
        <v>38</v>
      </c>
      <c r="H127" s="1192"/>
      <c r="I127" s="341">
        <f>ROUND($H$122*$G$122/G127,2)</f>
        <v>9.4700000000000006</v>
      </c>
      <c r="J127" s="901" t="s">
        <v>515</v>
      </c>
      <c r="K127" s="962"/>
      <c r="L127" s="1055">
        <f>IF(OR(ISBLANK(K127),H122=0,ISBLANK(H122)),,ROUND(K127+$L$5,2))</f>
        <v>0</v>
      </c>
      <c r="M127" s="554">
        <f>ROUND(L127*I127,2)</f>
        <v>0</v>
      </c>
      <c r="N127" s="472">
        <f t="shared" si="8"/>
        <v>0</v>
      </c>
    </row>
    <row r="128" spans="1:14" ht="15" customHeight="1" thickBot="1">
      <c r="A128" s="1490">
        <v>40031</v>
      </c>
      <c r="B128" s="481" t="s">
        <v>648</v>
      </c>
      <c r="C128" s="421" t="s">
        <v>3374</v>
      </c>
      <c r="D128" s="2924" t="s">
        <v>3375</v>
      </c>
      <c r="E128" s="1888"/>
      <c r="F128" s="421" t="s">
        <v>649</v>
      </c>
      <c r="G128" s="1209">
        <v>21</v>
      </c>
      <c r="H128" s="1171">
        <v>5</v>
      </c>
      <c r="I128" s="397">
        <f>ROUND(H128*G128/G128,2)</f>
        <v>5</v>
      </c>
      <c r="J128" s="401" t="s">
        <v>515</v>
      </c>
      <c r="K128" s="241"/>
      <c r="L128" s="1037">
        <f>IF(OR(ISBLANK(K128),K128=0,H128=0,ISBLANK(H128)),,ROUND(K128+$L$5,2))</f>
        <v>0</v>
      </c>
      <c r="M128" s="538">
        <f>ROUND(I128*L128,2)</f>
        <v>0</v>
      </c>
      <c r="N128" s="243">
        <f t="shared" si="8"/>
        <v>0</v>
      </c>
    </row>
    <row r="129" spans="1:14" ht="15" customHeight="1">
      <c r="A129" s="275"/>
      <c r="B129" s="217" t="s">
        <v>650</v>
      </c>
      <c r="C129" s="421" t="s">
        <v>3376</v>
      </c>
      <c r="D129" s="2924">
        <v>2150080606</v>
      </c>
      <c r="E129" s="1888"/>
      <c r="F129" s="421" t="s">
        <v>651</v>
      </c>
      <c r="G129" s="1209">
        <v>20</v>
      </c>
      <c r="H129" s="1174"/>
      <c r="I129" s="397">
        <f>ROUND($H$128*$G$128/G129,2)</f>
        <v>5.25</v>
      </c>
      <c r="J129" s="401" t="s">
        <v>515</v>
      </c>
      <c r="K129" s="5799"/>
      <c r="L129" s="1037">
        <f>IF(OR(ISBLANK(K129),K129=0,H128=0,ISBLANK(H128)),,ROUND(K129+$L$5,2))</f>
        <v>0</v>
      </c>
      <c r="M129" s="538">
        <f>ROUND(L129*I129,2)</f>
        <v>0</v>
      </c>
      <c r="N129" s="243">
        <f t="shared" si="8"/>
        <v>0</v>
      </c>
    </row>
    <row r="130" spans="1:14" ht="15" customHeight="1" thickBot="1">
      <c r="A130" s="1449"/>
      <c r="B130" s="959"/>
      <c r="C130" s="482" t="s">
        <v>652</v>
      </c>
      <c r="D130" s="9">
        <v>1003</v>
      </c>
      <c r="E130" s="1900"/>
      <c r="F130" s="482" t="s">
        <v>653</v>
      </c>
      <c r="G130" s="1089">
        <v>18</v>
      </c>
      <c r="H130" s="1174"/>
      <c r="I130" s="536">
        <f>ROUND($H$128*$G$128/G130,2)</f>
        <v>5.83</v>
      </c>
      <c r="J130" s="959" t="s">
        <v>515</v>
      </c>
      <c r="K130" s="922"/>
      <c r="L130" s="960">
        <f>IF(OR(ISBLANK(K130),K130=0,H128=0,ISBLANK(H128)),,ROUND(K130+$L$5,2))</f>
        <v>0</v>
      </c>
      <c r="M130" s="364">
        <f>ROUND(L130*I130,2)</f>
        <v>0</v>
      </c>
      <c r="N130" s="457">
        <f t="shared" si="8"/>
        <v>0</v>
      </c>
    </row>
    <row r="131" spans="1:14" ht="15" customHeight="1" thickBot="1">
      <c r="A131" s="2213">
        <v>40032</v>
      </c>
      <c r="B131" s="478" t="s">
        <v>654</v>
      </c>
      <c r="C131" s="1488" t="s">
        <v>4448</v>
      </c>
      <c r="D131" s="2924">
        <v>901533004</v>
      </c>
      <c r="E131" s="1902"/>
      <c r="F131" s="420" t="s">
        <v>4449</v>
      </c>
      <c r="G131" s="1365">
        <v>90</v>
      </c>
      <c r="H131" s="1171">
        <v>5</v>
      </c>
      <c r="I131" s="397">
        <f>ROUND(H131*G131/G131,2)</f>
        <v>5</v>
      </c>
      <c r="J131" s="1213" t="s">
        <v>39</v>
      </c>
      <c r="K131" s="5804"/>
      <c r="L131" s="1299">
        <f>IF(OR(ISBLANK(K131),K131=0,H131=0,ISBLANK(H131)),,ROUND(K131+$L$5,2))</f>
        <v>0</v>
      </c>
      <c r="M131" s="538">
        <f>ROUND(I131*L131,2)</f>
        <v>0</v>
      </c>
      <c r="N131" s="243">
        <f t="shared" si="8"/>
        <v>0</v>
      </c>
    </row>
    <row r="132" spans="1:14" ht="15" customHeight="1">
      <c r="A132" s="275"/>
      <c r="B132" s="401"/>
      <c r="C132" s="1208" t="s">
        <v>656</v>
      </c>
      <c r="D132" s="2924">
        <v>6404</v>
      </c>
      <c r="E132" s="1900"/>
      <c r="F132" s="482" t="s">
        <v>655</v>
      </c>
      <c r="G132" s="1209">
        <v>180</v>
      </c>
      <c r="H132" s="1174"/>
      <c r="I132" s="397">
        <f>ROUND($H$131*$G$131/G132,2)</f>
        <v>2.5</v>
      </c>
      <c r="J132" s="401" t="s">
        <v>39</v>
      </c>
      <c r="K132" s="241"/>
      <c r="L132" s="1037">
        <f>IF(OR(ISBLANK(K132),K132=0,H131=0,ISBLANK(H131)),,ROUND(K132+$L$5,2))</f>
        <v>0</v>
      </c>
      <c r="M132" s="538">
        <f>ROUND(L132*I132,2)</f>
        <v>0</v>
      </c>
      <c r="N132" s="243">
        <f t="shared" si="8"/>
        <v>0</v>
      </c>
    </row>
    <row r="133" spans="1:14" ht="15" customHeight="1">
      <c r="A133" s="1197"/>
      <c r="B133" s="217" t="s">
        <v>65</v>
      </c>
      <c r="C133" s="202" t="s">
        <v>3377</v>
      </c>
      <c r="D133" s="2924" t="s">
        <v>3378</v>
      </c>
      <c r="E133" s="1901"/>
      <c r="F133" s="479" t="s">
        <v>657</v>
      </c>
      <c r="G133" s="1090">
        <v>67.5</v>
      </c>
      <c r="H133" s="1174"/>
      <c r="I133" s="397">
        <f>ROUND($H$131*$G$131/G133,2)</f>
        <v>6.67</v>
      </c>
      <c r="J133" s="401" t="s">
        <v>39</v>
      </c>
      <c r="K133" s="264"/>
      <c r="L133" s="1037">
        <f>IF(OR(ISBLANK(K133),K133=0,H131=0,ISBLANK(H131)),,ROUND(K133+$L$5,2))</f>
        <v>0</v>
      </c>
      <c r="M133" s="538">
        <f>ROUND(L133*I133,2)</f>
        <v>0</v>
      </c>
      <c r="N133" s="243">
        <f t="shared" si="8"/>
        <v>0</v>
      </c>
    </row>
    <row r="134" spans="1:14" ht="15" customHeight="1">
      <c r="A134" s="1335"/>
      <c r="B134" s="216"/>
      <c r="C134" s="479" t="s">
        <v>2123</v>
      </c>
      <c r="D134" s="2924">
        <v>9093</v>
      </c>
      <c r="E134" s="1901"/>
      <c r="F134" s="479" t="s">
        <v>658</v>
      </c>
      <c r="G134" s="1091">
        <v>84</v>
      </c>
      <c r="H134" s="1174"/>
      <c r="I134" s="397">
        <f>ROUND($H$131*$G$131/G134,2)</f>
        <v>5.36</v>
      </c>
      <c r="J134" s="217" t="s">
        <v>83</v>
      </c>
      <c r="K134" s="264"/>
      <c r="L134" s="1037">
        <f>IF(OR(ISBLANK(K134),K134=0,H131=0,ISBLANK(H131)),,ROUND(K134+$L$5,2))</f>
        <v>0</v>
      </c>
      <c r="M134" s="538">
        <f>ROUND(L134*I134,2)</f>
        <v>0</v>
      </c>
      <c r="N134" s="243">
        <f t="shared" si="8"/>
        <v>0</v>
      </c>
    </row>
    <row r="135" spans="1:14" ht="15" customHeight="1" thickBot="1">
      <c r="A135" s="416"/>
      <c r="B135" s="901"/>
      <c r="C135" s="536"/>
      <c r="D135" s="17"/>
      <c r="E135" s="1766"/>
      <c r="F135" s="536"/>
      <c r="G135" s="1094"/>
      <c r="H135" s="1174"/>
      <c r="I135" s="954"/>
      <c r="J135" s="466"/>
      <c r="K135" s="322"/>
      <c r="L135" s="1055"/>
      <c r="M135" s="554"/>
      <c r="N135" s="472"/>
    </row>
    <row r="136" spans="1:14" ht="15" customHeight="1" thickBot="1">
      <c r="A136" s="1490">
        <v>40033</v>
      </c>
      <c r="B136" s="481" t="s">
        <v>659</v>
      </c>
      <c r="C136" s="407" t="s">
        <v>3379</v>
      </c>
      <c r="D136" s="2924" t="s">
        <v>3380</v>
      </c>
      <c r="E136" s="1888"/>
      <c r="F136" s="421" t="s">
        <v>660</v>
      </c>
      <c r="G136" s="1209">
        <v>460</v>
      </c>
      <c r="H136" s="1171">
        <v>5</v>
      </c>
      <c r="I136" s="397">
        <f>ROUND(H136*G136/G136,2)</f>
        <v>5</v>
      </c>
      <c r="J136" s="401" t="s">
        <v>39</v>
      </c>
      <c r="K136" s="241"/>
      <c r="L136" s="1037">
        <f>IF(OR(ISBLANK(K136),K136=0,H136=0,ISBLANK(H136)),,ROUND(K136+$L$5,2))</f>
        <v>0</v>
      </c>
      <c r="M136" s="538">
        <f>ROUND(I136*L136,2)</f>
        <v>0</v>
      </c>
      <c r="N136" s="243">
        <f>ROUND(L136/G136,2)</f>
        <v>0</v>
      </c>
    </row>
    <row r="137" spans="1:14" ht="15" customHeight="1">
      <c r="A137" s="1197"/>
      <c r="B137" s="217" t="s">
        <v>661</v>
      </c>
      <c r="C137" s="274"/>
      <c r="D137" s="2924"/>
      <c r="E137" s="1891"/>
      <c r="F137" s="479"/>
      <c r="G137" s="1090"/>
      <c r="H137" s="1174"/>
      <c r="I137" s="397"/>
      <c r="J137" s="1305"/>
      <c r="K137" s="1892"/>
      <c r="L137" s="1305"/>
      <c r="M137" s="538"/>
      <c r="N137" s="243"/>
    </row>
    <row r="138" spans="1:14" ht="15" customHeight="1" thickBot="1">
      <c r="A138" s="416"/>
      <c r="B138" s="901"/>
      <c r="C138" s="536"/>
      <c r="D138" s="17"/>
      <c r="E138" s="1054"/>
      <c r="F138" s="536"/>
      <c r="G138" s="1094"/>
      <c r="H138" s="1174"/>
      <c r="I138" s="954"/>
      <c r="J138" s="1048"/>
      <c r="K138" s="1388"/>
      <c r="L138" s="1048"/>
      <c r="M138" s="554"/>
      <c r="N138" s="472"/>
    </row>
    <row r="139" spans="1:14" ht="15" customHeight="1" thickBot="1">
      <c r="A139" s="2158">
        <v>40034</v>
      </c>
      <c r="B139" s="1580" t="s">
        <v>662</v>
      </c>
      <c r="C139" s="274" t="s">
        <v>3381</v>
      </c>
      <c r="D139" s="2924">
        <v>2150080110</v>
      </c>
      <c r="E139" s="1765"/>
      <c r="F139" s="274" t="s">
        <v>663</v>
      </c>
      <c r="G139" s="1090">
        <v>54</v>
      </c>
      <c r="H139" s="1171">
        <v>100</v>
      </c>
      <c r="I139" s="397">
        <f>ROUND(H139*G139/G139,2)</f>
        <v>100</v>
      </c>
      <c r="J139" s="401" t="s">
        <v>39</v>
      </c>
      <c r="K139" s="5801"/>
      <c r="L139" s="1037">
        <f>IF(OR(ISBLANK(K139),K139=0,H139=0,ISBLANK(H139)),,ROUND(K139+$L$5,2))</f>
        <v>0</v>
      </c>
      <c r="M139" s="538">
        <f>ROUND(I139*L139,2)</f>
        <v>0</v>
      </c>
      <c r="N139" s="243">
        <f t="shared" ref="N139:N144" si="9">ROUND(L139/G139,2)</f>
        <v>0</v>
      </c>
    </row>
    <row r="140" spans="1:14" ht="15" customHeight="1">
      <c r="A140" s="1197"/>
      <c r="B140" s="217"/>
      <c r="C140" s="1692" t="s">
        <v>664</v>
      </c>
      <c r="D140" s="2924">
        <v>10381</v>
      </c>
      <c r="E140" s="1765"/>
      <c r="F140" s="274" t="s">
        <v>663</v>
      </c>
      <c r="G140" s="1090">
        <v>54</v>
      </c>
      <c r="H140" s="1174"/>
      <c r="I140" s="463">
        <f>ROUND($H$139*$G$139/G140,2)</f>
        <v>100</v>
      </c>
      <c r="J140" s="401" t="s">
        <v>39</v>
      </c>
      <c r="K140" s="264"/>
      <c r="L140" s="1037">
        <f>IF(OR(ISBLANK(K140),K140=0,H139=0,ISBLANK(H139)),,ROUND(K140+$L$5,2))</f>
        <v>0</v>
      </c>
      <c r="M140" s="538">
        <f>ROUND(L140*I140,2)</f>
        <v>0</v>
      </c>
      <c r="N140" s="243">
        <f t="shared" si="9"/>
        <v>0</v>
      </c>
    </row>
    <row r="141" spans="1:14" ht="15" customHeight="1">
      <c r="A141" s="1197"/>
      <c r="B141" s="217"/>
      <c r="C141" s="274" t="s">
        <v>665</v>
      </c>
      <c r="D141" s="2924">
        <v>6301</v>
      </c>
      <c r="E141" s="1765"/>
      <c r="F141" s="274" t="s">
        <v>663</v>
      </c>
      <c r="G141" s="1090">
        <v>54</v>
      </c>
      <c r="H141" s="1174"/>
      <c r="I141" s="463">
        <f>ROUND($H$139*$G$139/G141,2)</f>
        <v>100</v>
      </c>
      <c r="J141" s="401" t="s">
        <v>39</v>
      </c>
      <c r="K141" s="264"/>
      <c r="L141" s="1037">
        <f>IF(OR(ISBLANK(K141),K141=0,H139=0,ISBLANK(H139)),,ROUND(K141+$L$5,2))</f>
        <v>0</v>
      </c>
      <c r="M141" s="538">
        <f>ROUND(L141*I141,2)</f>
        <v>0</v>
      </c>
      <c r="N141" s="243">
        <f t="shared" si="9"/>
        <v>0</v>
      </c>
    </row>
    <row r="142" spans="1:14" ht="15" customHeight="1">
      <c r="A142" s="1197"/>
      <c r="B142" s="217"/>
      <c r="C142" s="274" t="s">
        <v>666</v>
      </c>
      <c r="D142" s="2924">
        <v>1828</v>
      </c>
      <c r="E142" s="1765"/>
      <c r="F142" s="274" t="s">
        <v>663</v>
      </c>
      <c r="G142" s="1090">
        <v>54</v>
      </c>
      <c r="H142" s="1174"/>
      <c r="I142" s="463">
        <f>ROUND($H$139*$G$139/G142,2)</f>
        <v>100</v>
      </c>
      <c r="J142" s="401" t="s">
        <v>39</v>
      </c>
      <c r="K142" s="264"/>
      <c r="L142" s="1037">
        <f>IF(OR(ISBLANK(K142),K142=0,H139=0,ISBLANK(H139)),,ROUND(K142+$L$5,2))</f>
        <v>0</v>
      </c>
      <c r="M142" s="538">
        <f>ROUND(L142*I142,2)</f>
        <v>0</v>
      </c>
      <c r="N142" s="243">
        <f t="shared" si="9"/>
        <v>0</v>
      </c>
    </row>
    <row r="143" spans="1:14" ht="15" customHeight="1">
      <c r="A143" s="1197"/>
      <c r="B143" s="217"/>
      <c r="C143" s="202" t="s">
        <v>3382</v>
      </c>
      <c r="D143" s="2924" t="s">
        <v>3383</v>
      </c>
      <c r="E143" s="1901"/>
      <c r="F143" s="446" t="s">
        <v>667</v>
      </c>
      <c r="G143" s="1141">
        <v>39.6</v>
      </c>
      <c r="H143" s="1174"/>
      <c r="I143" s="950">
        <f>ROUND($H$139*$G$139/G143,2)</f>
        <v>136.36000000000001</v>
      </c>
      <c r="J143" s="401" t="s">
        <v>39</v>
      </c>
      <c r="K143" s="264"/>
      <c r="L143" s="1037">
        <f>IF(OR(ISBLANK(K143),K143=0,H139=0,ISBLANK(H139)),,ROUND(K143+$L$5,2))</f>
        <v>0</v>
      </c>
      <c r="M143" s="538">
        <f>ROUND(L143*I143,2)</f>
        <v>0</v>
      </c>
      <c r="N143" s="243">
        <f t="shared" si="9"/>
        <v>0</v>
      </c>
    </row>
    <row r="144" spans="1:14" ht="15" customHeight="1">
      <c r="A144" s="1335"/>
      <c r="B144" s="217"/>
      <c r="C144" s="479" t="s">
        <v>1519</v>
      </c>
      <c r="D144" s="2924">
        <v>9094</v>
      </c>
      <c r="E144" s="1901"/>
      <c r="F144" s="479" t="s">
        <v>658</v>
      </c>
      <c r="G144" s="1091">
        <v>84</v>
      </c>
      <c r="H144" s="1174"/>
      <c r="I144" s="950">
        <f>ROUND($H$139*$G$139/G144,2)</f>
        <v>64.290000000000006</v>
      </c>
      <c r="J144" s="401" t="s">
        <v>39</v>
      </c>
      <c r="K144" s="264"/>
      <c r="L144" s="1037">
        <f>IF(OR(ISBLANK(K144),K144=0,H139=0,ISBLANK(H139)),,ROUND(K144+$L$5,2))</f>
        <v>0</v>
      </c>
      <c r="M144" s="538">
        <f>ROUND(L144*I144,2)</f>
        <v>0</v>
      </c>
      <c r="N144" s="243">
        <f t="shared" si="9"/>
        <v>0</v>
      </c>
    </row>
    <row r="145" spans="1:14" ht="15" customHeight="1">
      <c r="A145" s="1335"/>
      <c r="B145" s="216"/>
      <c r="C145" s="479" t="s">
        <v>65</v>
      </c>
      <c r="D145" s="2924"/>
      <c r="E145" s="1908"/>
      <c r="F145" s="479" t="s">
        <v>65</v>
      </c>
      <c r="G145" s="1091" t="s">
        <v>65</v>
      </c>
      <c r="H145" s="1174"/>
      <c r="I145" s="950" t="s">
        <v>65</v>
      </c>
      <c r="J145" s="401" t="s">
        <v>65</v>
      </c>
      <c r="K145" s="286"/>
      <c r="L145" s="1037" t="s">
        <v>65</v>
      </c>
      <c r="M145" s="538" t="s">
        <v>65</v>
      </c>
      <c r="N145" s="243" t="s">
        <v>65</v>
      </c>
    </row>
    <row r="146" spans="1:14" ht="15" customHeight="1" thickBot="1">
      <c r="A146" s="416"/>
      <c r="B146" s="901"/>
      <c r="C146" s="536"/>
      <c r="D146" s="17"/>
      <c r="E146" s="1766"/>
      <c r="F146" s="536"/>
      <c r="G146" s="1094"/>
      <c r="H146" s="1192"/>
      <c r="I146" s="954"/>
      <c r="J146" s="466"/>
      <c r="K146" s="322"/>
      <c r="L146" s="1055"/>
      <c r="M146" s="554"/>
      <c r="N146" s="472"/>
    </row>
    <row r="147" spans="1:14" ht="15" customHeight="1" thickBot="1">
      <c r="A147" s="2213">
        <v>40035</v>
      </c>
      <c r="B147" s="478" t="s">
        <v>668</v>
      </c>
      <c r="C147" s="1893" t="s">
        <v>669</v>
      </c>
      <c r="D147" s="2924">
        <v>1271</v>
      </c>
      <c r="E147" s="1902"/>
      <c r="F147" s="420" t="s">
        <v>633</v>
      </c>
      <c r="G147" s="1365">
        <v>36</v>
      </c>
      <c r="H147" s="1171">
        <v>5</v>
      </c>
      <c r="I147" s="262">
        <f>ROUND(H147*G147/G147,2)</f>
        <v>5</v>
      </c>
      <c r="J147" s="1213" t="s">
        <v>515</v>
      </c>
      <c r="K147" s="368"/>
      <c r="L147" s="1299">
        <f>IF(OR(ISBLANK(K147),K147=0,H147=0,ISBLANK(H147)),,ROUND(K147+$L$5,2))</f>
        <v>0</v>
      </c>
      <c r="M147" s="515">
        <f>ROUND(I147*L147,2)</f>
        <v>0</v>
      </c>
      <c r="N147" s="370">
        <f>ROUND(L147/G147,2)</f>
        <v>0</v>
      </c>
    </row>
    <row r="148" spans="1:14" ht="15" customHeight="1">
      <c r="A148" s="2160"/>
      <c r="B148" s="1349" t="s">
        <v>529</v>
      </c>
      <c r="C148" s="1692" t="s">
        <v>3384</v>
      </c>
      <c r="D148" s="2924">
        <v>2150080621</v>
      </c>
      <c r="E148" s="1765"/>
      <c r="F148" s="274" t="s">
        <v>670</v>
      </c>
      <c r="G148" s="1090">
        <v>96</v>
      </c>
      <c r="H148" s="1174"/>
      <c r="I148" s="397">
        <f>ROUND($H$147*$G$147/G148,2)</f>
        <v>1.88</v>
      </c>
      <c r="J148" s="959" t="s">
        <v>515</v>
      </c>
      <c r="K148" s="5799"/>
      <c r="L148" s="1037">
        <f>IF(OR(ISBLANK(K148),K148=0,H147=0,ISBLANK(H147)),,ROUND(K148+$L$5,2))</f>
        <v>0</v>
      </c>
      <c r="M148" s="538">
        <f>ROUND(L148*I148,2)</f>
        <v>0</v>
      </c>
      <c r="N148" s="243">
        <f>ROUND(L148/G148,2)</f>
        <v>0</v>
      </c>
    </row>
    <row r="149" spans="1:14" ht="15" customHeight="1">
      <c r="A149" s="2017"/>
      <c r="B149" s="1608"/>
      <c r="C149" s="1109" t="s">
        <v>65</v>
      </c>
      <c r="D149" s="2924"/>
      <c r="E149" s="1909"/>
      <c r="F149" s="1109" t="s">
        <v>65</v>
      </c>
      <c r="G149" s="1110" t="s">
        <v>65</v>
      </c>
      <c r="H149" s="1168"/>
      <c r="I149" s="1894" t="s">
        <v>65</v>
      </c>
      <c r="J149" s="928" t="s">
        <v>65</v>
      </c>
      <c r="K149" s="930"/>
      <c r="L149" s="359" t="s">
        <v>65</v>
      </c>
      <c r="M149" s="499" t="s">
        <v>89</v>
      </c>
      <c r="N149" s="1316" t="s">
        <v>65</v>
      </c>
    </row>
    <row r="150" spans="1:14" ht="15" customHeight="1" thickBot="1">
      <c r="A150" s="416"/>
      <c r="B150" s="901"/>
      <c r="C150" s="1475"/>
      <c r="D150" s="17"/>
      <c r="E150" s="1297"/>
      <c r="F150" s="536"/>
      <c r="G150" s="1094"/>
      <c r="H150" s="1192"/>
      <c r="I150" s="941"/>
      <c r="J150" s="901"/>
      <c r="K150" s="322"/>
      <c r="L150" s="935"/>
      <c r="M150" s="364"/>
      <c r="N150" s="457"/>
    </row>
    <row r="151" spans="1:14" ht="15" customHeight="1" thickBot="1">
      <c r="A151" s="1490">
        <v>40036</v>
      </c>
      <c r="B151" s="481" t="s">
        <v>671</v>
      </c>
      <c r="C151" s="407" t="s">
        <v>4429</v>
      </c>
      <c r="D151" s="2924">
        <v>932422</v>
      </c>
      <c r="E151" s="1888"/>
      <c r="F151" s="421" t="s">
        <v>672</v>
      </c>
      <c r="G151" s="1209">
        <v>12</v>
      </c>
      <c r="H151" s="1171">
        <v>10</v>
      </c>
      <c r="I151" s="397">
        <f>ROUND(H151*G151/G151,2)</f>
        <v>10</v>
      </c>
      <c r="J151" s="401" t="s">
        <v>515</v>
      </c>
      <c r="K151" s="5799"/>
      <c r="L151" s="1037">
        <f>IF(OR(ISBLANK(K151),K151=0,H151=0,ISBLANK(H151)),,ROUND(K151+$L$5,2))</f>
        <v>0</v>
      </c>
      <c r="M151" s="538">
        <f>ROUND(I151*L151,2)</f>
        <v>0</v>
      </c>
      <c r="N151" s="243">
        <f t="shared" ref="N151:N158" si="10">ROUND(L151/G151,2)</f>
        <v>0</v>
      </c>
    </row>
    <row r="152" spans="1:14" ht="15" customHeight="1">
      <c r="A152" s="1197"/>
      <c r="B152" s="217" t="s">
        <v>529</v>
      </c>
      <c r="C152" s="274" t="s">
        <v>673</v>
      </c>
      <c r="D152" s="2924">
        <v>54775</v>
      </c>
      <c r="E152" s="1765"/>
      <c r="F152" s="274" t="s">
        <v>674</v>
      </c>
      <c r="G152" s="1090">
        <v>10</v>
      </c>
      <c r="H152" s="1174"/>
      <c r="I152" s="397">
        <f>ROUND($H$151*$G$151/G152,2)</f>
        <v>12</v>
      </c>
      <c r="J152" s="217" t="s">
        <v>515</v>
      </c>
      <c r="K152" s="264"/>
      <c r="L152" s="965">
        <f>IF(OR(ISBLANK(K152),K152=0,H151=0,ISBLANK(H151)),,ROUND(K152+$L$5,2))</f>
        <v>0</v>
      </c>
      <c r="M152" s="538">
        <f>ROUND(L152*I152,2)</f>
        <v>0</v>
      </c>
      <c r="N152" s="243">
        <f t="shared" si="10"/>
        <v>0</v>
      </c>
    </row>
    <row r="153" spans="1:14" ht="15" customHeight="1">
      <c r="A153" s="1197"/>
      <c r="B153" s="217"/>
      <c r="C153" s="274" t="s">
        <v>675</v>
      </c>
      <c r="D153" s="2924">
        <v>1236</v>
      </c>
      <c r="E153" s="1765"/>
      <c r="F153" s="479" t="s">
        <v>672</v>
      </c>
      <c r="G153" s="1091">
        <v>12</v>
      </c>
      <c r="H153" s="1174"/>
      <c r="I153" s="397">
        <f>ROUND($H$151*$G$151/G153,2)</f>
        <v>10</v>
      </c>
      <c r="J153" s="217" t="s">
        <v>515</v>
      </c>
      <c r="K153" s="264"/>
      <c r="L153" s="965">
        <f>IF(OR(ISBLANK(K153),K153=0,H151=0,ISBLANK(H151)),,ROUND(K153+$L$5,2))</f>
        <v>0</v>
      </c>
      <c r="M153" s="538">
        <f>ROUND(L153*I153,2)</f>
        <v>0</v>
      </c>
      <c r="N153" s="243">
        <f t="shared" si="10"/>
        <v>0</v>
      </c>
    </row>
    <row r="154" spans="1:14" ht="15" customHeight="1" thickBot="1">
      <c r="A154" s="1086"/>
      <c r="B154" s="466"/>
      <c r="C154" s="425" t="s">
        <v>676</v>
      </c>
      <c r="D154" s="17">
        <v>914246</v>
      </c>
      <c r="E154" s="1886"/>
      <c r="F154" s="536" t="s">
        <v>674</v>
      </c>
      <c r="G154" s="1094">
        <v>10</v>
      </c>
      <c r="H154" s="1192"/>
      <c r="I154" s="1895">
        <f>ROUND($H$151*$G$151/G154,2)</f>
        <v>12</v>
      </c>
      <c r="J154" s="466" t="s">
        <v>515</v>
      </c>
      <c r="K154" s="962"/>
      <c r="L154" s="1055">
        <f>IF(OR(ISBLANK(K154),K154=0,H151=0,ISBLANK(H151)),,ROUND(K154+$L$5,2))</f>
        <v>0</v>
      </c>
      <c r="M154" s="554">
        <f>ROUND(L154*I154,2)</f>
        <v>0</v>
      </c>
      <c r="N154" s="472">
        <f t="shared" si="10"/>
        <v>0</v>
      </c>
    </row>
    <row r="155" spans="1:14" ht="15" customHeight="1" thickBot="1">
      <c r="A155" s="2227">
        <v>40037</v>
      </c>
      <c r="B155" s="1534" t="s">
        <v>677</v>
      </c>
      <c r="C155" s="527" t="s">
        <v>40</v>
      </c>
      <c r="D155" s="2924"/>
      <c r="E155" s="1884"/>
      <c r="F155" s="527" t="s">
        <v>678</v>
      </c>
      <c r="G155" s="1123">
        <v>7</v>
      </c>
      <c r="H155" s="1171">
        <v>2</v>
      </c>
      <c r="I155" s="397">
        <f>ROUND(H155*G155/G155,2)</f>
        <v>2</v>
      </c>
      <c r="J155" s="1213" t="s">
        <v>515</v>
      </c>
      <c r="K155" s="230"/>
      <c r="L155" s="1037"/>
      <c r="M155" s="538"/>
      <c r="N155" s="243"/>
    </row>
    <row r="156" spans="1:14" ht="15" customHeight="1" thickBot="1">
      <c r="A156" s="416"/>
      <c r="B156" s="901" t="s">
        <v>529</v>
      </c>
      <c r="C156" s="1907" t="s">
        <v>41</v>
      </c>
      <c r="D156" s="17"/>
      <c r="E156" s="1879"/>
      <c r="F156" s="1879"/>
      <c r="G156" s="1879"/>
      <c r="H156" s="1192"/>
      <c r="I156" s="425" t="e">
        <f>ROUND(H155*G155/G156,2)</f>
        <v>#DIV/0!</v>
      </c>
      <c r="J156" s="466" t="s">
        <v>515</v>
      </c>
      <c r="K156" s="1380"/>
      <c r="L156" s="1055">
        <f>IF(OR(ISBLANK(K156),K156=0,H155=0,ISBLANK(H155)),,ROUND(K156+$L$5,2))</f>
        <v>0</v>
      </c>
      <c r="M156" s="554" t="e">
        <f>ROUND(I156*L156,2)</f>
        <v>#DIV/0!</v>
      </c>
      <c r="N156" s="472" t="e">
        <f t="shared" si="10"/>
        <v>#DIV/0!</v>
      </c>
    </row>
    <row r="157" spans="1:14" ht="15" customHeight="1" thickBot="1">
      <c r="A157" s="2218">
        <v>40038</v>
      </c>
      <c r="B157" s="481" t="s">
        <v>679</v>
      </c>
      <c r="C157" s="262" t="s">
        <v>40</v>
      </c>
      <c r="D157" s="2924"/>
      <c r="E157" s="1880"/>
      <c r="F157" s="421" t="s">
        <v>649</v>
      </c>
      <c r="G157" s="1209">
        <v>21</v>
      </c>
      <c r="H157" s="1171">
        <v>70</v>
      </c>
      <c r="I157" s="397">
        <f>ROUND(H157*G157/G157,2)</f>
        <v>70</v>
      </c>
      <c r="J157" s="1213" t="s">
        <v>515</v>
      </c>
      <c r="K157" s="230"/>
      <c r="L157" s="1037"/>
      <c r="M157" s="538"/>
      <c r="N157" s="243"/>
    </row>
    <row r="158" spans="1:14" ht="15" customHeight="1" thickBot="1">
      <c r="A158" s="1335"/>
      <c r="B158" s="216" t="s">
        <v>516</v>
      </c>
      <c r="C158" s="1907" t="s">
        <v>41</v>
      </c>
      <c r="D158" s="17"/>
      <c r="E158" s="1901"/>
      <c r="F158" s="1879"/>
      <c r="G158" s="1879"/>
      <c r="H158" s="1174"/>
      <c r="I158" s="425" t="e">
        <f>ROUND(H157*G157/G158,2)</f>
        <v>#DIV/0!</v>
      </c>
      <c r="J158" s="466" t="s">
        <v>515</v>
      </c>
      <c r="K158" s="1380"/>
      <c r="L158" s="1055">
        <f>IF(OR(ISBLANK(K158),K158=0,H157=0,ISBLANK(H157)),,ROUND(K158+$L$5,2))</f>
        <v>0</v>
      </c>
      <c r="M158" s="554" t="e">
        <f>ROUND(I158*L158,2)</f>
        <v>#DIV/0!</v>
      </c>
      <c r="N158" s="472" t="e">
        <f t="shared" si="10"/>
        <v>#DIV/0!</v>
      </c>
    </row>
    <row r="159" spans="1:14" ht="15" customHeight="1" thickBot="1">
      <c r="A159" s="2214"/>
      <c r="B159" s="980"/>
      <c r="C159" s="981"/>
      <c r="D159" s="981"/>
      <c r="E159" s="1896"/>
      <c r="F159" s="981"/>
      <c r="G159" s="1153"/>
      <c r="H159" s="1191"/>
      <c r="I159" s="984"/>
      <c r="J159" s="985"/>
      <c r="K159" s="986"/>
      <c r="L159" s="987"/>
      <c r="M159" s="988"/>
      <c r="N159" s="989"/>
    </row>
    <row r="160" spans="1:14" ht="15" customHeight="1" thickTop="1" thickBot="1">
      <c r="A160" s="2236"/>
      <c r="B160" s="1751"/>
      <c r="C160" s="1752"/>
      <c r="D160" s="1752"/>
      <c r="E160" s="1752"/>
      <c r="F160" s="1752"/>
      <c r="G160" s="1754"/>
      <c r="H160" s="1910"/>
      <c r="I160" s="1755"/>
      <c r="J160" s="1877" t="s">
        <v>48</v>
      </c>
      <c r="K160" s="1783"/>
      <c r="L160" s="1783"/>
      <c r="M160" s="1757">
        <f>SUMIF(M8:M159,"&gt;0")</f>
        <v>0</v>
      </c>
      <c r="N160" s="1758"/>
    </row>
    <row r="161" spans="1:1" ht="15" customHeight="1">
      <c r="A161" s="27"/>
    </row>
    <row r="162" spans="1:1" ht="15" customHeight="1">
      <c r="A162" s="27"/>
    </row>
  </sheetData>
  <sheetProtection selectLockedCells="1"/>
  <customSheetViews>
    <customSheetView guid="{F8F3C058-0B72-45B1-9471-FD232B18A87C}" showPageBreaks="1">
      <pane ySplit="9" topLeftCell="A96" activePane="bottomLeft" state="frozen"/>
      <selection pane="bottomLeft" activeCell="C79" sqref="C79"/>
      <rowBreaks count="4" manualBreakCount="4">
        <brk id="40" max="16383" man="1"/>
        <brk id="71" max="16383" man="1"/>
        <brk id="97" max="16383" man="1"/>
        <brk id="127"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C2" sqref="C2"/>
      <rowBreaks count="3" manualBreakCount="3">
        <brk id="38" max="16383" man="1"/>
        <brk id="73" max="16383" man="1"/>
        <brk id="112"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howPageBreaks="1" fitToPage="1">
      <selection activeCell="A118" sqref="A118:XFD118"/>
      <rowBreaks count="1" manualBreakCount="1">
        <brk id="42" max="16383" man="1"/>
      </rowBreaks>
      <pageMargins left="0" right="0" top="0" bottom="0" header="0" footer="0"/>
      <pageSetup scale="92" fitToHeight="0" orientation="landscape" r:id="rId3"/>
      <headerFooter>
        <oddHeader>&amp;C&amp;16South Carolina Purchasing Alliance Lot A
&amp;R&amp;12&amp;A
2014</oddHeader>
      </headerFooter>
    </customSheetView>
  </customSheetViews>
  <mergeCells count="6">
    <mergeCell ref="F3:N3"/>
    <mergeCell ref="F4:N4"/>
    <mergeCell ref="G5:K5"/>
    <mergeCell ref="B1:M1"/>
    <mergeCell ref="B2:C2"/>
    <mergeCell ref="F2:M2"/>
  </mergeCells>
  <conditionalFormatting sqref="H156 H19:H21 H23:H25 H27:H29 H31:H33 H35:H37 H39:H40 H45:H47 H49:H51 H57:H59 H61:H63 H65:H67 H69:H71 H73:H75 H85 H99:H101 H105:H107 H109:H111 H113:H115 H129:H130 H132:H135 H137:H138 H148:H150 H152:H154 H158:H160 H11:H13 H140:H146 H95:H97 H77:H79 H87:H89 H91:H93 H119:H121 H123:H127 H81:H83">
    <cfRule type="cellIs" dxfId="101" priority="26" stopIfTrue="1" operator="equal">
      <formula>0</formula>
    </cfRule>
  </conditionalFormatting>
  <conditionalFormatting sqref="H156 H19:H21 H23:H25 H27:H29 H31:H33 H35:H37 H39:H40 H45:H47 H49:H51 H57:H59 H61:H63 H65:H67 H69:H71 H73:H75 H85 H99:H101 H105:H107 H109:H111 H113:H115 H129:H130 H132:H135 H137:H138 H148:H150 H152:H154 H158:H160 H11:H13 H140:H146 H95:H97 H77:H79 H87:H89 H91:H93 H119:H121 H123:H127 H81:H83">
    <cfRule type="cellIs" dxfId="100" priority="25" stopIfTrue="1" operator="equal">
      <formula>0</formula>
    </cfRule>
  </conditionalFormatting>
  <conditionalFormatting sqref="H117">
    <cfRule type="cellIs" dxfId="99" priority="14" stopIfTrue="1" operator="equal">
      <formula>0</formula>
    </cfRule>
  </conditionalFormatting>
  <conditionalFormatting sqref="H117">
    <cfRule type="cellIs" dxfId="98" priority="13" stopIfTrue="1" operator="equal">
      <formula>0</formula>
    </cfRule>
  </conditionalFormatting>
  <conditionalFormatting sqref="H15:H17">
    <cfRule type="cellIs" dxfId="97" priority="12" stopIfTrue="1" operator="equal">
      <formula>0</formula>
    </cfRule>
  </conditionalFormatting>
  <conditionalFormatting sqref="H15:H17">
    <cfRule type="cellIs" dxfId="96" priority="11" stopIfTrue="1" operator="equal">
      <formula>0</formula>
    </cfRule>
  </conditionalFormatting>
  <conditionalFormatting sqref="H53:H55">
    <cfRule type="cellIs" dxfId="95" priority="10" stopIfTrue="1" operator="equal">
      <formula>0</formula>
    </cfRule>
  </conditionalFormatting>
  <conditionalFormatting sqref="H53:H55">
    <cfRule type="cellIs" dxfId="94" priority="9" stopIfTrue="1" operator="equal">
      <formula>0</formula>
    </cfRule>
  </conditionalFormatting>
  <conditionalFormatting sqref="H103">
    <cfRule type="cellIs" dxfId="93" priority="7" stopIfTrue="1" operator="equal">
      <formula>0</formula>
    </cfRule>
  </conditionalFormatting>
  <conditionalFormatting sqref="H103">
    <cfRule type="cellIs" dxfId="92" priority="8" stopIfTrue="1" operator="equal">
      <formula>0</formula>
    </cfRule>
  </conditionalFormatting>
  <hyperlinks>
    <hyperlink ref="C4" location="'Recap Sheet'!B1" tooltip="Click here to return to recap sheet" display="Return to Recap Sheet" xr:uid="{00000000-0004-0000-1800-000000000000}"/>
  </hyperlinks>
  <pageMargins left="0.25" right="0.25" top="0.75" bottom="0.75" header="0.3" footer="0.3"/>
  <pageSetup paperSize="5" scale="64" fitToHeight="0" orientation="landscape" useFirstPageNumber="1" r:id="rId4"/>
  <headerFooter scaleWithDoc="0"/>
  <rowBreaks count="4" manualBreakCount="4">
    <brk id="40" max="16383" man="1"/>
    <brk id="71" max="16383" man="1"/>
    <brk id="97" max="16383" man="1"/>
    <brk id="127" max="16383" man="1"/>
  </rowBreaks>
  <ignoredErrors>
    <ignoredError sqref="M22 M26 M30 M34 M48 M56 M60 M64 M68 M72 M76 M80 M84 M90 M98 M104 M108 M112 M122 M128 M131 M147 I156:I157" 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82945" r:id="rId7" name="Button 1">
              <controlPr defaultSize="0" print="0" autoFill="0" autoPict="0" macro="[0]!VersatileDisplayWorksheetPopup">
                <anchor moveWithCells="1">
                  <from>
                    <xdr:col>12</xdr:col>
                    <xdr:colOff>495300</xdr:colOff>
                    <xdr:row>0</xdr:row>
                    <xdr:rowOff>142875</xdr:rowOff>
                  </from>
                  <to>
                    <xdr:col>13</xdr:col>
                    <xdr:colOff>390525</xdr:colOff>
                    <xdr:row>2</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4">
    <tabColor theme="7" tint="0.39997558519241921"/>
  </sheetPr>
  <dimension ref="A1:AS286"/>
  <sheetViews>
    <sheetView zoomScaleNormal="100" workbookViewId="0">
      <pane ySplit="9" topLeftCell="A139" activePane="bottomLeft" state="frozen"/>
      <selection activeCell="H80" sqref="H80"/>
      <selection pane="bottomLeft" activeCell="O136" sqref="O136"/>
    </sheetView>
  </sheetViews>
  <sheetFormatPr defaultColWidth="9.140625" defaultRowHeight="16.5"/>
  <cols>
    <col min="1" max="1" width="7.28515625" style="154" customWidth="1"/>
    <col min="2" max="2" width="56" style="154" customWidth="1"/>
    <col min="3" max="3" width="28.85546875" style="154" customWidth="1"/>
    <col min="4" max="4" width="11.7109375" style="55" customWidth="1"/>
    <col min="5" max="5" width="9.28515625" style="55" customWidth="1"/>
    <col min="6" max="6" width="8" style="158" customWidth="1"/>
    <col min="7" max="7" width="6.42578125" style="154" customWidth="1"/>
    <col min="8" max="8" width="6.28515625" style="154" customWidth="1"/>
    <col min="9" max="9" width="5.85546875" style="154" customWidth="1"/>
    <col min="10" max="10" width="3.85546875" style="154" customWidth="1"/>
    <col min="11" max="11" width="6.85546875" style="154" customWidth="1"/>
    <col min="12" max="12" width="7" style="154" customWidth="1"/>
    <col min="13" max="13" width="12.140625" style="154" customWidth="1"/>
    <col min="14" max="14" width="7" style="154" customWidth="1"/>
    <col min="15" max="15" width="6.7109375" style="154" customWidth="1"/>
    <col min="16" max="16" width="9.42578125" style="154" customWidth="1"/>
    <col min="17" max="16384" width="9.140625" style="154"/>
  </cols>
  <sheetData>
    <row r="1" spans="1:18">
      <c r="B1" s="5874" t="str">
        <f>'Recap Sheet'!A1</f>
        <v>South Carolina School Food Service Purchasing Alliance,Inc</v>
      </c>
      <c r="C1" s="5874"/>
      <c r="D1" s="5874"/>
      <c r="E1" s="5874"/>
      <c r="F1" s="5874"/>
      <c r="G1" s="5874"/>
      <c r="H1" s="5874"/>
      <c r="I1" s="5874"/>
      <c r="J1" s="5874"/>
      <c r="K1" s="5874"/>
      <c r="L1" s="5874"/>
      <c r="M1" s="5874"/>
    </row>
    <row r="2" spans="1:18">
      <c r="B2" s="5874" t="str">
        <f>'Recap Sheet'!A2</f>
        <v>Solicitation #B00002425</v>
      </c>
      <c r="C2" s="5874"/>
      <c r="D2" s="5160"/>
      <c r="E2" s="5160"/>
      <c r="F2" s="5874" t="str">
        <f>'Recap Sheet'!B2</f>
        <v>Bid Period: August 1, 2024 - July 31, 2025</v>
      </c>
      <c r="G2" s="5874"/>
      <c r="H2" s="5874"/>
      <c r="I2" s="5874"/>
      <c r="J2" s="5874"/>
      <c r="K2" s="5874"/>
      <c r="L2" s="5874"/>
      <c r="M2" s="5874"/>
    </row>
    <row r="3" spans="1:18" s="55" customFormat="1" ht="18" customHeight="1" thickBot="1">
      <c r="A3" s="1956"/>
      <c r="B3" s="1956"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7"/>
    </row>
    <row r="4" spans="1:18" s="6" customFormat="1" ht="18.75" customHeight="1" thickBot="1">
      <c r="A4" s="3481">
        <v>42001</v>
      </c>
      <c r="B4" s="1890" t="str">
        <f>'Recap Sheet'!B3</f>
        <v>Lexington Richland School District Five</v>
      </c>
      <c r="C4" s="1159" t="s">
        <v>19</v>
      </c>
      <c r="D4" s="177"/>
      <c r="E4" s="993"/>
      <c r="F4" s="5873">
        <f>'Recap Sheet'!B4</f>
        <v>0</v>
      </c>
      <c r="G4" s="5868"/>
      <c r="H4" s="5868"/>
      <c r="I4" s="5868"/>
      <c r="J4" s="5868"/>
      <c r="K4" s="5868"/>
      <c r="L4" s="5868"/>
      <c r="M4" s="5868"/>
      <c r="N4" s="5869"/>
      <c r="O4" s="5"/>
      <c r="Q4" s="56"/>
      <c r="R4" s="56"/>
    </row>
    <row r="5" spans="1:18" s="6" customFormat="1" ht="15" customHeight="1" thickBot="1">
      <c r="A5" s="3481">
        <v>44000</v>
      </c>
      <c r="B5" s="998" t="s">
        <v>20</v>
      </c>
      <c r="C5" s="897" t="s">
        <v>2791</v>
      </c>
      <c r="D5" s="2256"/>
      <c r="E5" s="999"/>
      <c r="F5" s="1161"/>
      <c r="G5" s="5870" t="s">
        <v>0</v>
      </c>
      <c r="H5" s="5870"/>
      <c r="I5" s="5870"/>
      <c r="J5" s="5870"/>
      <c r="K5" s="5870"/>
      <c r="L5" s="1162">
        <f>'Recap Sheet'!B5</f>
        <v>0</v>
      </c>
      <c r="M5" s="1002"/>
      <c r="N5" s="3491"/>
      <c r="O5" s="14"/>
      <c r="Q5" s="56"/>
      <c r="R5" s="56"/>
    </row>
    <row r="6" spans="1:18" s="55" customFormat="1" ht="15" customHeight="1">
      <c r="A6" s="3482" t="s">
        <v>2244</v>
      </c>
      <c r="B6" s="217"/>
      <c r="C6" s="129" t="s">
        <v>2794</v>
      </c>
      <c r="D6" s="2252" t="s">
        <v>2281</v>
      </c>
      <c r="E6" s="900" t="s">
        <v>21</v>
      </c>
      <c r="F6" s="142" t="s">
        <v>22</v>
      </c>
      <c r="G6" s="142" t="s">
        <v>23</v>
      </c>
      <c r="H6" s="77" t="s">
        <v>24</v>
      </c>
      <c r="I6" s="60" t="s">
        <v>25</v>
      </c>
      <c r="J6" s="60" t="s">
        <v>26</v>
      </c>
      <c r="K6" s="77" t="s">
        <v>27</v>
      </c>
      <c r="L6" s="60" t="s">
        <v>28</v>
      </c>
      <c r="M6" s="106" t="s">
        <v>29</v>
      </c>
      <c r="N6" s="111" t="s">
        <v>30</v>
      </c>
      <c r="O6" s="7"/>
      <c r="P6" s="56"/>
      <c r="Q6" s="56"/>
      <c r="R6" s="56"/>
    </row>
    <row r="7" spans="1:18" s="55" customFormat="1" ht="15" customHeight="1" thickBot="1">
      <c r="A7" s="3482"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7"/>
      <c r="Q7" s="56"/>
      <c r="R7" s="56"/>
    </row>
    <row r="8" spans="1:18" s="15" customFormat="1" ht="15" customHeight="1" thickBot="1">
      <c r="A8" s="3483"/>
      <c r="B8" s="1320" t="s">
        <v>1103</v>
      </c>
      <c r="C8" s="903"/>
      <c r="D8" s="10"/>
      <c r="E8" s="903"/>
      <c r="F8" s="761"/>
      <c r="G8" s="906"/>
      <c r="H8" s="1957"/>
      <c r="I8" s="904"/>
      <c r="J8" s="903"/>
      <c r="K8" s="1322"/>
      <c r="L8" s="1322"/>
      <c r="M8" s="1322"/>
      <c r="N8" s="1323"/>
      <c r="O8" s="14"/>
      <c r="P8" s="55"/>
      <c r="Q8" s="55"/>
      <c r="R8" s="55"/>
    </row>
    <row r="9" spans="1:18" s="15" customFormat="1" ht="15" customHeight="1" thickBot="1">
      <c r="A9" s="3483"/>
      <c r="B9" s="4511"/>
      <c r="C9" s="3084"/>
      <c r="D9" s="3082"/>
      <c r="E9" s="3084"/>
      <c r="F9" s="1416"/>
      <c r="G9" s="4510"/>
      <c r="H9" s="1957"/>
      <c r="I9" s="3081"/>
      <c r="J9" s="3084"/>
      <c r="K9" s="4507"/>
      <c r="L9" s="4507"/>
      <c r="M9" s="4507"/>
      <c r="N9" s="3086"/>
      <c r="O9" s="14"/>
      <c r="P9" s="55"/>
      <c r="Q9" s="55"/>
      <c r="R9" s="55"/>
    </row>
    <row r="10" spans="1:18" ht="15" customHeight="1">
      <c r="A10" s="3486">
        <v>42001</v>
      </c>
      <c r="B10" s="4095" t="s">
        <v>3514</v>
      </c>
      <c r="C10" s="4057" t="s">
        <v>3172</v>
      </c>
      <c r="D10" s="4062">
        <v>1605</v>
      </c>
      <c r="E10" s="4484"/>
      <c r="F10" s="4485" t="s">
        <v>3625</v>
      </c>
      <c r="G10" s="4058">
        <v>120</v>
      </c>
      <c r="H10" s="4486">
        <v>40</v>
      </c>
      <c r="I10" s="3938">
        <f>ROUND(H10*G10/G10,2)</f>
        <v>40</v>
      </c>
      <c r="J10" s="3770" t="s">
        <v>39</v>
      </c>
      <c r="K10" s="4077">
        <v>30.86</v>
      </c>
      <c r="L10" s="4014">
        <f>IF(OR(ISBLANK(K10),K10=0,H10=0,ISBLANK(H10)),,ROUND(K10+$L$5,2))</f>
        <v>30.86</v>
      </c>
      <c r="M10" s="4009">
        <f>ROUND(I10*L10,2)</f>
        <v>1234.4000000000001</v>
      </c>
      <c r="N10" s="3902">
        <f>ROUND(L10/G10,4)</f>
        <v>0.25719999999999998</v>
      </c>
    </row>
    <row r="11" spans="1:18" ht="15" customHeight="1">
      <c r="A11" s="3486"/>
      <c r="B11" s="4054" t="s">
        <v>3170</v>
      </c>
      <c r="C11" s="4059"/>
      <c r="D11" s="4063"/>
      <c r="E11" s="4067"/>
      <c r="F11" s="4060"/>
      <c r="G11" s="3308"/>
      <c r="H11" s="4069"/>
      <c r="I11" s="3938" t="e">
        <f>ROUND(H10*G10/G11,2)</f>
        <v>#DIV/0!</v>
      </c>
      <c r="J11" s="4070" t="s">
        <v>39</v>
      </c>
      <c r="K11" s="4017"/>
      <c r="L11" s="1037">
        <f>IF(OR(ISBLANK(K11),K11=0,H10=0,ISBLANK(H10)),,ROUND(K11+$L$5,2))</f>
        <v>0</v>
      </c>
      <c r="M11" s="4009" t="e">
        <f>ROUND(I11*L11,2)</f>
        <v>#DIV/0!</v>
      </c>
      <c r="N11" s="3778" t="e">
        <f>ROUND(L11/G11,4)</f>
        <v>#DIV/0!</v>
      </c>
    </row>
    <row r="12" spans="1:18" ht="15" customHeight="1">
      <c r="A12" s="3486"/>
      <c r="B12" s="4055" t="s">
        <v>3171</v>
      </c>
      <c r="C12" s="4065" t="s">
        <v>3174</v>
      </c>
      <c r="D12" s="4064">
        <v>847</v>
      </c>
      <c r="E12" s="4068"/>
      <c r="F12" s="4061" t="s">
        <v>3175</v>
      </c>
      <c r="G12" s="4061">
        <v>144</v>
      </c>
      <c r="H12" s="4069"/>
      <c r="I12" s="3938">
        <f>ROUND(H10*G10/G12,2)</f>
        <v>33.33</v>
      </c>
      <c r="J12" s="4070" t="s">
        <v>39</v>
      </c>
      <c r="K12" s="4071"/>
      <c r="L12" s="1037">
        <f>IF(OR(ISBLANK(K12),K12=0,H10=0,ISBLANK(H10)),,ROUND(K12+$L$5,2))</f>
        <v>0</v>
      </c>
      <c r="M12" s="4009">
        <f>ROUND(I12*L12,2)</f>
        <v>0</v>
      </c>
      <c r="N12" s="3778">
        <f>ROUND(L12/G12,4)</f>
        <v>0</v>
      </c>
    </row>
    <row r="13" spans="1:18" ht="15" customHeight="1" thickBot="1">
      <c r="A13" s="3485"/>
      <c r="B13" s="4073" t="s">
        <v>94</v>
      </c>
      <c r="C13" s="2843"/>
      <c r="D13" s="72"/>
      <c r="E13" s="2843"/>
      <c r="F13" s="2843"/>
      <c r="G13" s="2843"/>
      <c r="H13" s="1192"/>
      <c r="I13" s="565"/>
      <c r="J13" s="1086"/>
      <c r="K13" s="552"/>
      <c r="L13" s="471"/>
      <c r="M13" s="1865"/>
      <c r="N13" s="3793"/>
    </row>
    <row r="14" spans="1:18" ht="15" customHeight="1">
      <c r="A14" s="3486">
        <v>42002</v>
      </c>
      <c r="B14" s="221" t="s">
        <v>3178</v>
      </c>
      <c r="C14" s="4053" t="s">
        <v>3172</v>
      </c>
      <c r="D14" s="1849">
        <v>3357</v>
      </c>
      <c r="E14" s="4066"/>
      <c r="F14" s="1256" t="s">
        <v>2884</v>
      </c>
      <c r="G14" s="1256">
        <v>312</v>
      </c>
      <c r="H14" s="3055">
        <v>250</v>
      </c>
      <c r="I14" s="421">
        <f>ROUND(H14*G14/G14,2)</f>
        <v>250</v>
      </c>
      <c r="J14" s="401" t="s">
        <v>39</v>
      </c>
      <c r="K14" s="1928">
        <v>27.81</v>
      </c>
      <c r="L14" s="537">
        <f>IF(OR(ISBLANK(K14),K14=0,H14=0,ISBLANK(H14)),,ROUND(K14+$L$5,2))</f>
        <v>27.81</v>
      </c>
      <c r="M14" s="538">
        <f>ROUND(I14*L14,2)</f>
        <v>6952.5</v>
      </c>
      <c r="N14" s="3902">
        <f>ROUND(L14/G14,4)</f>
        <v>8.9099999999999999E-2</v>
      </c>
    </row>
    <row r="15" spans="1:18" ht="15" customHeight="1">
      <c r="A15" s="3486"/>
      <c r="B15" s="4054" t="s">
        <v>3176</v>
      </c>
      <c r="C15" s="4072" t="s">
        <v>3173</v>
      </c>
      <c r="D15" s="3378">
        <v>99817370</v>
      </c>
      <c r="E15" s="4067"/>
      <c r="F15" s="3497" t="s">
        <v>3179</v>
      </c>
      <c r="G15" s="3497">
        <v>240</v>
      </c>
      <c r="H15" s="4069"/>
      <c r="I15" s="3378">
        <f>ROUND(H14*G14/G15,2)</f>
        <v>325</v>
      </c>
      <c r="J15" s="3404" t="s">
        <v>39</v>
      </c>
      <c r="K15" s="3541"/>
      <c r="L15" s="3408">
        <f>IF(OR(ISBLANK(K15),K15=0,H14=0,ISBLANK(H14)),,ROUND(K15+$L$5,2))</f>
        <v>0</v>
      </c>
      <c r="M15" s="3409">
        <f>ROUND(I15*L15,2)</f>
        <v>0</v>
      </c>
      <c r="N15" s="3902">
        <f>ROUND(L15/G15,4)</f>
        <v>0</v>
      </c>
    </row>
    <row r="16" spans="1:18" ht="15" customHeight="1">
      <c r="A16" s="3486"/>
      <c r="B16" s="4074" t="s">
        <v>3258</v>
      </c>
      <c r="C16" s="4072"/>
      <c r="D16" s="3378"/>
      <c r="E16" s="4068"/>
      <c r="F16" s="3497"/>
      <c r="G16" s="3497"/>
      <c r="H16" s="4069"/>
      <c r="I16" s="3378"/>
      <c r="J16" s="3404"/>
      <c r="K16" s="3541"/>
      <c r="L16" s="3408"/>
      <c r="M16" s="3409"/>
      <c r="N16" s="3902"/>
    </row>
    <row r="17" spans="1:18" ht="15" customHeight="1">
      <c r="A17" s="3486"/>
      <c r="B17" s="4056" t="s">
        <v>3177</v>
      </c>
      <c r="C17" s="4072" t="s">
        <v>1453</v>
      </c>
      <c r="D17" s="3378">
        <v>7677</v>
      </c>
      <c r="E17" s="4109"/>
      <c r="F17" s="3497" t="s">
        <v>3180</v>
      </c>
      <c r="G17" s="3497">
        <v>208</v>
      </c>
      <c r="H17" s="4069"/>
      <c r="I17" s="3378">
        <f>ROUND(H14*G14/G17,2)</f>
        <v>375</v>
      </c>
      <c r="J17" s="3404" t="s">
        <v>39</v>
      </c>
      <c r="K17" s="3541"/>
      <c r="L17" s="3408">
        <f>IF(OR(ISBLANK(K17),K17=0,H14=0,ISBLANK(H14)),,ROUND(K17+$L$5,2))</f>
        <v>0</v>
      </c>
      <c r="M17" s="3409">
        <f>ROUND(I17*L17,2)</f>
        <v>0</v>
      </c>
      <c r="N17" s="3902">
        <f>ROUND(L17/G17,4)</f>
        <v>0</v>
      </c>
    </row>
    <row r="18" spans="1:18" ht="15" customHeight="1" thickBot="1">
      <c r="A18" s="3488"/>
      <c r="B18" s="901"/>
      <c r="C18" s="2843"/>
      <c r="D18" s="1686"/>
      <c r="E18" s="2843"/>
      <c r="F18" s="2843"/>
      <c r="G18" s="2843"/>
      <c r="H18" s="1187"/>
      <c r="I18" s="565"/>
      <c r="J18" s="1086"/>
      <c r="K18" s="552"/>
      <c r="L18" s="471"/>
      <c r="M18" s="1865"/>
      <c r="N18" s="3793"/>
    </row>
    <row r="19" spans="1:18" ht="15" customHeight="1">
      <c r="A19" s="3486">
        <v>42003</v>
      </c>
      <c r="B19" s="481" t="s">
        <v>3181</v>
      </c>
      <c r="C19" s="1939" t="s">
        <v>3172</v>
      </c>
      <c r="D19" s="2723">
        <v>3351</v>
      </c>
      <c r="E19" s="3599"/>
      <c r="F19" s="1256" t="s">
        <v>1166</v>
      </c>
      <c r="G19" s="1256">
        <v>100</v>
      </c>
      <c r="H19" s="3055"/>
      <c r="I19" s="421">
        <f>ROUND(H19*G19/G19,2)</f>
        <v>0</v>
      </c>
      <c r="J19" s="401" t="s">
        <v>39</v>
      </c>
      <c r="K19" s="1928">
        <v>19.64</v>
      </c>
      <c r="L19" s="537">
        <f>IF(OR(ISBLANK(K19),K19=0,H19=0,ISBLANK(H19)),,ROUND(K19+$L$5,2))</f>
        <v>0</v>
      </c>
      <c r="M19" s="538">
        <f>ROUND(I19*L19,2)</f>
        <v>0</v>
      </c>
      <c r="N19" s="3902">
        <f>ROUND(L19/G19,4)</f>
        <v>0</v>
      </c>
    </row>
    <row r="20" spans="1:18" ht="15" customHeight="1">
      <c r="A20" s="3487"/>
      <c r="B20" s="959" t="s">
        <v>3182</v>
      </c>
      <c r="C20" s="2861"/>
      <c r="D20" s="814"/>
      <c r="E20" s="2861"/>
      <c r="F20" s="2861"/>
      <c r="G20" s="2861"/>
      <c r="H20" s="1174"/>
      <c r="I20" s="397"/>
      <c r="J20" s="1061"/>
      <c r="K20" s="334"/>
      <c r="L20" s="1037"/>
      <c r="M20" s="538"/>
      <c r="N20" s="3778"/>
      <c r="R20" s="155"/>
    </row>
    <row r="21" spans="1:18" ht="15" customHeight="1" thickBot="1">
      <c r="A21" s="3488"/>
      <c r="B21" s="901" t="s">
        <v>1183</v>
      </c>
      <c r="C21" s="1958" t="s">
        <v>65</v>
      </c>
      <c r="D21" s="318"/>
      <c r="E21" s="769"/>
      <c r="F21" s="769"/>
      <c r="G21" s="769"/>
      <c r="H21" s="1329"/>
      <c r="I21" s="1351" t="s">
        <v>65</v>
      </c>
      <c r="J21" s="491" t="s">
        <v>65</v>
      </c>
      <c r="K21" s="1352"/>
      <c r="L21" s="471" t="s">
        <v>65</v>
      </c>
      <c r="M21" s="568" t="s">
        <v>89</v>
      </c>
      <c r="N21" s="3903" t="s">
        <v>65</v>
      </c>
    </row>
    <row r="22" spans="1:18" ht="15" customHeight="1">
      <c r="A22" s="3486">
        <v>42004</v>
      </c>
      <c r="B22" s="481" t="s">
        <v>1135</v>
      </c>
      <c r="C22" s="4079" t="s">
        <v>3172</v>
      </c>
      <c r="D22" s="2723">
        <v>472</v>
      </c>
      <c r="E22" s="4080"/>
      <c r="F22" s="4084" t="s">
        <v>3626</v>
      </c>
      <c r="G22" s="4084">
        <v>216</v>
      </c>
      <c r="H22" s="3056">
        <v>980</v>
      </c>
      <c r="I22" s="421">
        <f>ROUND(H22*G22/G22,2)</f>
        <v>980</v>
      </c>
      <c r="J22" s="401" t="s">
        <v>39</v>
      </c>
      <c r="K22" s="1928">
        <v>25.85</v>
      </c>
      <c r="L22" s="537">
        <f>IF(OR(ISBLANK(K22),K22=0,H22=0,ISBLANK(H22)),,ROUND(K22+$L$5,2))</f>
        <v>25.85</v>
      </c>
      <c r="M22" s="538">
        <f>ROUND(I22*L22,2)</f>
        <v>25333</v>
      </c>
      <c r="N22" s="3902">
        <f>ROUND(L22/G22,4)</f>
        <v>0.1197</v>
      </c>
    </row>
    <row r="23" spans="1:18" ht="15" customHeight="1">
      <c r="A23" s="3486"/>
      <c r="B23" s="3750" t="s">
        <v>3184</v>
      </c>
      <c r="C23" s="4079" t="s">
        <v>1453</v>
      </c>
      <c r="D23" s="4076">
        <v>7671</v>
      </c>
      <c r="E23" s="4080"/>
      <c r="F23" s="4075" t="s">
        <v>3187</v>
      </c>
      <c r="G23" s="4063">
        <v>128</v>
      </c>
      <c r="H23" s="4086"/>
      <c r="I23" s="3378">
        <f>ROUND(H22*G22/G23,2)</f>
        <v>1653.75</v>
      </c>
      <c r="J23" s="3404" t="s">
        <v>39</v>
      </c>
      <c r="K23" s="3541"/>
      <c r="L23" s="3408">
        <f>IF(OR(ISBLANK(K23),K23=0,H22=0,ISBLANK(H22)),,ROUND(K23+$L$5,2))</f>
        <v>0</v>
      </c>
      <c r="M23" s="3409">
        <f>ROUND(I23*L23,2)</f>
        <v>0</v>
      </c>
      <c r="N23" s="3902">
        <f>ROUND(L23/G23,4)</f>
        <v>0</v>
      </c>
    </row>
    <row r="24" spans="1:18" ht="15" customHeight="1">
      <c r="A24" s="3486"/>
      <c r="B24" s="3750" t="s">
        <v>3185</v>
      </c>
      <c r="C24" s="4079" t="s">
        <v>3173</v>
      </c>
      <c r="D24" s="4076">
        <v>99832050</v>
      </c>
      <c r="E24" s="3599"/>
      <c r="F24" s="4085" t="s">
        <v>2215</v>
      </c>
      <c r="G24" s="4085">
        <v>120</v>
      </c>
      <c r="H24" s="4086"/>
      <c r="I24" s="3378">
        <f>ROUND(H22*G22/G24,2)</f>
        <v>1764</v>
      </c>
      <c r="J24" s="3404" t="s">
        <v>39</v>
      </c>
      <c r="K24" s="3541"/>
      <c r="L24" s="3408">
        <f>IF(OR(ISBLANK(K24),K24=0,H22=0,ISBLANK(H22)),,ROUND(K24+$L$5,2))</f>
        <v>0</v>
      </c>
      <c r="M24" s="3409">
        <f>ROUND(I24*L24,2)</f>
        <v>0</v>
      </c>
      <c r="N24" s="3902">
        <f>ROUND(L24/G24,4)</f>
        <v>0</v>
      </c>
    </row>
    <row r="25" spans="1:18" ht="15" customHeight="1">
      <c r="A25" s="3487"/>
      <c r="B25" s="1260" t="s">
        <v>3186</v>
      </c>
      <c r="C25" s="4082"/>
      <c r="D25" s="256"/>
      <c r="E25" s="1012"/>
      <c r="F25" s="4078"/>
      <c r="G25" s="4078"/>
      <c r="H25" s="1174"/>
      <c r="I25" s="3378"/>
      <c r="J25" s="3404"/>
      <c r="K25" s="3541"/>
      <c r="L25" s="3408"/>
      <c r="M25" s="3409"/>
      <c r="N25" s="3902"/>
    </row>
    <row r="26" spans="1:18" ht="15" customHeight="1" thickBot="1">
      <c r="A26" s="3488"/>
      <c r="B26" s="901" t="s">
        <v>3177</v>
      </c>
      <c r="C26" s="4083" t="s">
        <v>3183</v>
      </c>
      <c r="D26" s="288">
        <v>51667</v>
      </c>
      <c r="E26" s="4007"/>
      <c r="F26" s="1419" t="s">
        <v>2215</v>
      </c>
      <c r="G26" s="1419">
        <v>120</v>
      </c>
      <c r="H26" s="1329"/>
      <c r="I26" s="1351">
        <f>ROUND(H22*G22/G26,2)</f>
        <v>1764</v>
      </c>
      <c r="J26" s="491" t="s">
        <v>39</v>
      </c>
      <c r="K26" s="4087"/>
      <c r="L26" s="492">
        <f>IF(OR(ISBLANK(K26),K26=0,H22=0,ISBLANK(H22)),,ROUND(K26+$L$5,2))</f>
        <v>0</v>
      </c>
      <c r="M26" s="918">
        <f>ROUND(I26*L26,2)</f>
        <v>0</v>
      </c>
      <c r="N26" s="3904">
        <f>ROUND(L26/G26,4)</f>
        <v>0</v>
      </c>
    </row>
    <row r="27" spans="1:18" ht="15" customHeight="1">
      <c r="A27" s="3486">
        <v>42005</v>
      </c>
      <c r="B27" s="481" t="s">
        <v>3990</v>
      </c>
      <c r="C27" s="4079" t="s">
        <v>3172</v>
      </c>
      <c r="D27" s="2723">
        <v>471</v>
      </c>
      <c r="E27" s="4080"/>
      <c r="F27" s="1203" t="s">
        <v>1159</v>
      </c>
      <c r="G27" s="1203">
        <v>144</v>
      </c>
      <c r="H27" s="3057">
        <v>300</v>
      </c>
      <c r="I27" s="421">
        <f>ROUND(H27*G27/G27,2)</f>
        <v>300</v>
      </c>
      <c r="J27" s="401" t="s">
        <v>39</v>
      </c>
      <c r="K27" s="1928"/>
      <c r="L27" s="537">
        <f>IF(OR(ISBLANK(K27),K27=0,H26=0,ISBLANK(H26)),,ROUND(K27+$L$5,2))</f>
        <v>0</v>
      </c>
      <c r="M27" s="538">
        <f>ROUND(I27*L27,2)</f>
        <v>0</v>
      </c>
      <c r="N27" s="3902">
        <f>ROUND(L27/G27,4)</f>
        <v>0</v>
      </c>
    </row>
    <row r="28" spans="1:18" ht="15" customHeight="1">
      <c r="A28" s="3486"/>
      <c r="B28" s="4054" t="s">
        <v>3184</v>
      </c>
      <c r="C28" s="4079" t="s">
        <v>3173</v>
      </c>
      <c r="D28" s="4076">
        <v>99828820</v>
      </c>
      <c r="E28" s="4080"/>
      <c r="F28" s="4081" t="s">
        <v>3189</v>
      </c>
      <c r="G28" s="4081">
        <v>144</v>
      </c>
      <c r="H28" s="4069"/>
      <c r="I28" s="397">
        <f>ROUND(H27*G27/G28,2)</f>
        <v>300</v>
      </c>
      <c r="J28" s="3770" t="s">
        <v>39</v>
      </c>
      <c r="K28" s="4077">
        <v>28.81</v>
      </c>
      <c r="L28" s="1037">
        <f>IF(OR(ISBLANK(K28),K28=0,H27=0,ISBLANK(H27)),,ROUND(K28+$L$5,2))</f>
        <v>28.81</v>
      </c>
      <c r="M28" s="4009">
        <f>ROUND(I28*L28,2)</f>
        <v>8643</v>
      </c>
      <c r="N28" s="3902">
        <f>ROUND(L28/G28,4)</f>
        <v>0.2001</v>
      </c>
    </row>
    <row r="29" spans="1:18" ht="15" customHeight="1">
      <c r="A29" s="3486"/>
      <c r="B29" s="4055" t="s">
        <v>3188</v>
      </c>
      <c r="C29" s="4079"/>
      <c r="D29" s="4076"/>
      <c r="E29" s="4080"/>
      <c r="F29" s="4081"/>
      <c r="G29" s="4081"/>
      <c r="H29" s="4069"/>
      <c r="I29" s="397"/>
      <c r="J29" s="3770"/>
      <c r="K29" s="4077"/>
      <c r="L29" s="1037"/>
      <c r="M29" s="4009"/>
      <c r="N29" s="3902"/>
    </row>
    <row r="30" spans="1:18" ht="15" customHeight="1">
      <c r="A30" s="3486"/>
      <c r="B30" s="4056" t="s">
        <v>3177</v>
      </c>
      <c r="C30" s="4053" t="s">
        <v>1453</v>
      </c>
      <c r="D30" s="4076">
        <v>7675</v>
      </c>
      <c r="E30" s="3599"/>
      <c r="F30" s="1256" t="s">
        <v>3190</v>
      </c>
      <c r="G30" s="1256">
        <v>144</v>
      </c>
      <c r="H30" s="4069"/>
      <c r="I30" s="397">
        <f>ROUND(H27*G27/G30,2)</f>
        <v>300</v>
      </c>
      <c r="J30" s="3770" t="s">
        <v>39</v>
      </c>
      <c r="K30" s="4077"/>
      <c r="L30" s="1037">
        <f>IF(OR(ISBLANK(K30),K30=0,H27=0,ISBLANK(H27)),,ROUND(K30+$L$5,2))</f>
        <v>0</v>
      </c>
      <c r="M30" s="4009">
        <f>ROUND(I30*L30,2)</f>
        <v>0</v>
      </c>
      <c r="N30" s="3902">
        <f>ROUND(L30/G30,4)</f>
        <v>0</v>
      </c>
    </row>
    <row r="31" spans="1:18" ht="15" customHeight="1">
      <c r="A31" s="3487"/>
      <c r="B31" s="217" t="s">
        <v>179</v>
      </c>
      <c r="C31" s="4088" t="s">
        <v>3183</v>
      </c>
      <c r="D31" s="814">
        <v>53680</v>
      </c>
      <c r="E31" s="1012"/>
      <c r="F31" s="2861" t="s">
        <v>3189</v>
      </c>
      <c r="G31" s="2861">
        <v>144</v>
      </c>
      <c r="H31" s="4069"/>
      <c r="I31" s="463">
        <f>ROUND(H27*G27/G31,2)</f>
        <v>300</v>
      </c>
      <c r="J31" s="948" t="s">
        <v>39</v>
      </c>
      <c r="K31" s="264"/>
      <c r="L31" s="965">
        <f>IF(OR(ISBLANK(K31),K31=0,H27=0,ISBLANK(H27)),,ROUND(K31+$L$5,2))</f>
        <v>0</v>
      </c>
      <c r="M31" s="335">
        <f>ROUND(I31*L31,2)</f>
        <v>0</v>
      </c>
      <c r="N31" s="3797">
        <f>ROUND(L31/G31,4)</f>
        <v>0</v>
      </c>
    </row>
    <row r="32" spans="1:18" ht="15" customHeight="1" thickBot="1">
      <c r="A32" s="3488"/>
      <c r="B32" s="466" t="s">
        <v>1184</v>
      </c>
      <c r="C32" s="3469" t="s">
        <v>65</v>
      </c>
      <c r="D32" s="318"/>
      <c r="E32" s="769"/>
      <c r="F32" s="769"/>
      <c r="G32" s="769"/>
      <c r="H32" s="1329"/>
      <c r="I32" s="1351" t="s">
        <v>65</v>
      </c>
      <c r="J32" s="491" t="s">
        <v>65</v>
      </c>
      <c r="K32" s="1352"/>
      <c r="L32" s="471" t="s">
        <v>65</v>
      </c>
      <c r="M32" s="568" t="s">
        <v>65</v>
      </c>
      <c r="N32" s="3903" t="s">
        <v>65</v>
      </c>
    </row>
    <row r="33" spans="1:14" ht="15" customHeight="1">
      <c r="A33" s="3486">
        <v>42006</v>
      </c>
      <c r="B33" s="481" t="s">
        <v>1136</v>
      </c>
      <c r="C33" s="4079" t="s">
        <v>3172</v>
      </c>
      <c r="D33" s="2723">
        <v>4103</v>
      </c>
      <c r="E33" s="4080"/>
      <c r="F33" s="4081" t="s">
        <v>3627</v>
      </c>
      <c r="G33" s="4081">
        <v>190</v>
      </c>
      <c r="H33" s="3056">
        <v>30</v>
      </c>
      <c r="I33" s="421">
        <f>ROUND(H33*G33/G33,2)</f>
        <v>30</v>
      </c>
      <c r="J33" s="401" t="s">
        <v>39</v>
      </c>
      <c r="K33" s="1928">
        <v>41.16</v>
      </c>
      <c r="L33" s="537">
        <f>IF(OR(ISBLANK(K33),K33=0,H33=0,ISBLANK(H33)),,ROUND(K33+$L$5,2))</f>
        <v>41.16</v>
      </c>
      <c r="M33" s="538">
        <f>ROUND(I33*L33,2)</f>
        <v>1234.8</v>
      </c>
      <c r="N33" s="3902">
        <f>ROUND(L33/G33,4)</f>
        <v>0.21659999999999999</v>
      </c>
    </row>
    <row r="34" spans="1:14" ht="15" customHeight="1">
      <c r="A34" s="3486"/>
      <c r="B34" s="1449" t="s">
        <v>3191</v>
      </c>
      <c r="C34" s="4053"/>
      <c r="D34" s="4076"/>
      <c r="E34" s="2838"/>
      <c r="F34" s="1256"/>
      <c r="G34" s="1256"/>
      <c r="H34" s="4086"/>
      <c r="I34" s="3938"/>
      <c r="J34" s="3770"/>
      <c r="K34" s="1450"/>
      <c r="L34" s="1037"/>
      <c r="M34" s="4009"/>
      <c r="N34" s="3902"/>
    </row>
    <row r="35" spans="1:14" ht="15" customHeight="1" thickBot="1">
      <c r="A35" s="3488"/>
      <c r="B35" s="901" t="s">
        <v>3192</v>
      </c>
      <c r="C35" s="2843"/>
      <c r="D35" s="288"/>
      <c r="E35" s="2843"/>
      <c r="F35" s="2843"/>
      <c r="G35" s="2843"/>
      <c r="H35" s="1192"/>
      <c r="I35" s="341"/>
      <c r="J35" s="1379"/>
      <c r="K35" s="363"/>
      <c r="L35" s="1055"/>
      <c r="M35" s="554"/>
      <c r="N35" s="3802"/>
    </row>
    <row r="36" spans="1:14" ht="15" customHeight="1">
      <c r="A36" s="3484">
        <v>42007</v>
      </c>
      <c r="B36" s="478" t="s">
        <v>1139</v>
      </c>
      <c r="C36" s="401" t="s">
        <v>3172</v>
      </c>
      <c r="D36" s="2723">
        <v>4062</v>
      </c>
      <c r="E36" s="763"/>
      <c r="F36" s="1943" t="s">
        <v>322</v>
      </c>
      <c r="G36" s="760">
        <v>96</v>
      </c>
      <c r="H36" s="3058">
        <v>100</v>
      </c>
      <c r="I36" s="270">
        <f>ROUND(H36*G36/G36,2)</f>
        <v>100</v>
      </c>
      <c r="J36" s="401" t="s">
        <v>39</v>
      </c>
      <c r="K36" s="241"/>
      <c r="L36" s="537">
        <f>IF(OR(ISBLANK(K36),K36=0,H36=0,ISBLANK(H36)),,ROUND(K36+$L$5,2))</f>
        <v>0</v>
      </c>
      <c r="M36" s="538">
        <f>ROUND(L36*I36,2)</f>
        <v>0</v>
      </c>
      <c r="N36" s="3902">
        <f>ROUND(L36/G36,4)</f>
        <v>0</v>
      </c>
    </row>
    <row r="37" spans="1:14" ht="15" customHeight="1">
      <c r="A37" s="3487"/>
      <c r="B37" s="217" t="s">
        <v>2226</v>
      </c>
      <c r="C37" s="1051" t="s">
        <v>3078</v>
      </c>
      <c r="D37" s="814">
        <v>99809400</v>
      </c>
      <c r="E37" s="763"/>
      <c r="F37" s="1943" t="s">
        <v>3193</v>
      </c>
      <c r="G37" s="401">
        <v>120</v>
      </c>
      <c r="H37" s="3059"/>
      <c r="I37" s="421">
        <f>ROUND(H36*G36/G37,2)</f>
        <v>80</v>
      </c>
      <c r="J37" s="401" t="s">
        <v>39</v>
      </c>
      <c r="K37" s="264">
        <v>29.19</v>
      </c>
      <c r="L37" s="965">
        <f>IF(OR(ISBLANK(K37),K37=0,H36=0,ISBLANK(H36)),,ROUND(K37+$L$5,2))</f>
        <v>29.19</v>
      </c>
      <c r="M37" s="335">
        <f>ROUND(I37*L37,2)</f>
        <v>2335.1999999999998</v>
      </c>
      <c r="N37" s="3797">
        <f>ROUND(L37/G37,4)</f>
        <v>0.24329999999999999</v>
      </c>
    </row>
    <row r="38" spans="1:14" ht="15" customHeight="1" thickBot="1">
      <c r="A38" s="3488"/>
      <c r="B38" s="466" t="s">
        <v>1140</v>
      </c>
      <c r="C38" s="1235" t="s">
        <v>65</v>
      </c>
      <c r="D38" s="318"/>
      <c r="E38" s="1067"/>
      <c r="F38" s="1945"/>
      <c r="G38" s="1235"/>
      <c r="H38" s="3060"/>
      <c r="I38" s="495"/>
      <c r="J38" s="1234"/>
      <c r="K38" s="322"/>
      <c r="L38" s="497"/>
      <c r="M38" s="554"/>
      <c r="N38" s="3905"/>
    </row>
    <row r="39" spans="1:14" ht="15" customHeight="1">
      <c r="A39" s="3486">
        <v>42008</v>
      </c>
      <c r="B39" s="481" t="s">
        <v>1158</v>
      </c>
      <c r="C39" s="401" t="s">
        <v>3079</v>
      </c>
      <c r="D39" s="795">
        <v>1188</v>
      </c>
      <c r="E39" s="763"/>
      <c r="F39" s="1943" t="s">
        <v>383</v>
      </c>
      <c r="G39" s="760">
        <v>144</v>
      </c>
      <c r="H39" s="3058">
        <v>70</v>
      </c>
      <c r="I39" s="270">
        <f>ROUND(H39*G39/G39,2)</f>
        <v>70</v>
      </c>
      <c r="J39" s="401" t="s">
        <v>39</v>
      </c>
      <c r="K39" s="241"/>
      <c r="L39" s="537">
        <f>IF(OR(ISBLANK(K39),K39=0,H39=0,ISBLANK(H39)),,ROUND(K39+$L$5,2))</f>
        <v>0</v>
      </c>
      <c r="M39" s="538">
        <f>ROUND(L39*I39,2)</f>
        <v>0</v>
      </c>
      <c r="N39" s="3902">
        <f>ROUND(L39/G39,4)</f>
        <v>0</v>
      </c>
    </row>
    <row r="40" spans="1:14" ht="15" customHeight="1">
      <c r="A40" s="3487"/>
      <c r="B40" s="959" t="s">
        <v>3449</v>
      </c>
      <c r="C40" s="959" t="s">
        <v>2554</v>
      </c>
      <c r="D40" s="814">
        <v>14010</v>
      </c>
      <c r="E40" s="1009"/>
      <c r="F40" s="1947" t="s">
        <v>3421</v>
      </c>
      <c r="G40" s="959">
        <v>192</v>
      </c>
      <c r="H40" s="3059"/>
      <c r="I40" s="421">
        <f>ROUND(H39*G39/G40,2)</f>
        <v>52.5</v>
      </c>
      <c r="J40" s="959" t="s">
        <v>39</v>
      </c>
      <c r="K40" s="922">
        <v>44.05</v>
      </c>
      <c r="L40" s="537">
        <f>IF(OR(ISBLANK(K40),K40=0,H39=0,ISBLANK(H39)),,ROUND(K40+$L$5,2))</f>
        <v>44.05</v>
      </c>
      <c r="M40" s="538">
        <f>ROUND(L40*I40,2)</f>
        <v>2312.63</v>
      </c>
      <c r="N40" s="3902">
        <f>ROUND(L40/G40,4)</f>
        <v>0.22939999999999999</v>
      </c>
    </row>
    <row r="41" spans="1:14" ht="15" customHeight="1" thickBot="1">
      <c r="A41" s="3488"/>
      <c r="B41" s="901" t="s">
        <v>2225</v>
      </c>
      <c r="C41" s="901" t="s">
        <v>65</v>
      </c>
      <c r="D41" s="550"/>
      <c r="E41" s="1948"/>
      <c r="F41" s="1949"/>
      <c r="G41" s="901" t="s">
        <v>65</v>
      </c>
      <c r="H41" s="3061"/>
      <c r="I41" s="425"/>
      <c r="J41" s="901"/>
      <c r="K41" s="1140"/>
      <c r="L41" s="1122"/>
      <c r="M41" s="554"/>
      <c r="N41" s="3905" t="s">
        <v>65</v>
      </c>
    </row>
    <row r="42" spans="1:14" ht="15" customHeight="1">
      <c r="A42" s="3486">
        <v>42009</v>
      </c>
      <c r="B42" s="480" t="s">
        <v>3210</v>
      </c>
      <c r="C42" s="438" t="s">
        <v>3423</v>
      </c>
      <c r="D42" s="2638">
        <v>921200</v>
      </c>
      <c r="E42" s="764"/>
      <c r="F42" s="2116" t="s">
        <v>3424</v>
      </c>
      <c r="G42" s="760">
        <v>100</v>
      </c>
      <c r="H42" s="3062">
        <v>50</v>
      </c>
      <c r="I42" s="270">
        <f>ROUND(H42*G42/G42,2)</f>
        <v>50</v>
      </c>
      <c r="J42" s="438" t="s">
        <v>39</v>
      </c>
      <c r="K42" s="279"/>
      <c r="L42" s="534">
        <f>IF(OR(ISBLANK(K42),K42=0,H42=0,ISBLANK(H42)),,ROUND(K42+$L$5,2))</f>
        <v>0</v>
      </c>
      <c r="M42" s="253">
        <f>ROUND(L42*I42,2)</f>
        <v>0</v>
      </c>
      <c r="N42" s="3902">
        <f>ROUND(L42/G42,4)</f>
        <v>0</v>
      </c>
    </row>
    <row r="43" spans="1:14" ht="15" customHeight="1">
      <c r="A43" s="3486"/>
      <c r="B43" s="1449" t="s">
        <v>3425</v>
      </c>
      <c r="C43" s="3404"/>
      <c r="D43" s="3378"/>
      <c r="E43" s="4395"/>
      <c r="F43" s="4396"/>
      <c r="G43" s="3404"/>
      <c r="H43" s="5182"/>
      <c r="I43" s="3378"/>
      <c r="J43" s="3404"/>
      <c r="K43" s="3401"/>
      <c r="L43" s="3408"/>
      <c r="M43" s="3409"/>
      <c r="N43" s="3902"/>
    </row>
    <row r="44" spans="1:14" ht="15" customHeight="1">
      <c r="A44" s="3486"/>
      <c r="B44" s="1449" t="s">
        <v>3422</v>
      </c>
      <c r="C44" s="3404"/>
      <c r="D44" s="3378"/>
      <c r="E44" s="4395"/>
      <c r="F44" s="4396"/>
      <c r="G44" s="3404"/>
      <c r="H44" s="5182"/>
      <c r="I44" s="3378"/>
      <c r="J44" s="3404"/>
      <c r="K44" s="3401"/>
      <c r="L44" s="3408"/>
      <c r="M44" s="3409"/>
      <c r="N44" s="3902"/>
    </row>
    <row r="45" spans="1:14" ht="15" customHeight="1" thickBot="1">
      <c r="A45" s="3488"/>
      <c r="B45" s="901"/>
      <c r="C45" s="466" t="s">
        <v>65</v>
      </c>
      <c r="D45" s="425"/>
      <c r="E45" s="769"/>
      <c r="F45" s="1722"/>
      <c r="G45" s="466"/>
      <c r="H45" s="3061"/>
      <c r="I45" s="425"/>
      <c r="J45" s="466"/>
      <c r="K45" s="955"/>
      <c r="L45" s="553"/>
      <c r="M45" s="554"/>
      <c r="N45" s="3905"/>
    </row>
    <row r="46" spans="1:14" ht="15" customHeight="1">
      <c r="A46" s="3486">
        <v>42010</v>
      </c>
      <c r="B46" s="1433" t="s">
        <v>2214</v>
      </c>
      <c r="C46" s="401" t="s">
        <v>3080</v>
      </c>
      <c r="D46" s="1849">
        <v>51960</v>
      </c>
      <c r="E46" s="763"/>
      <c r="F46" s="1943" t="s">
        <v>2215</v>
      </c>
      <c r="G46" s="760">
        <v>120</v>
      </c>
      <c r="H46" s="3063">
        <v>1600</v>
      </c>
      <c r="I46" s="270">
        <f>ROUND(H46*G46/G46,2)</f>
        <v>1600</v>
      </c>
      <c r="J46" s="401" t="s">
        <v>39</v>
      </c>
      <c r="K46" s="241"/>
      <c r="L46" s="537">
        <f>IF(OR(ISBLANK(K46),K46=0,H46=0,ISBLANK(H46)),,ROUND(K46+$L$5,2))</f>
        <v>0</v>
      </c>
      <c r="M46" s="538">
        <f>ROUND(L46*I46,2)</f>
        <v>0</v>
      </c>
      <c r="N46" s="3902">
        <f>ROUND(L46/G46,4)</f>
        <v>0</v>
      </c>
    </row>
    <row r="47" spans="1:14" ht="15" customHeight="1">
      <c r="A47" s="4094"/>
      <c r="B47" s="2099" t="s">
        <v>4012</v>
      </c>
      <c r="C47" s="219" t="s">
        <v>4014</v>
      </c>
      <c r="D47" s="1194">
        <v>1111058</v>
      </c>
      <c r="E47" s="5484"/>
      <c r="F47" s="2101" t="s">
        <v>2215</v>
      </c>
      <c r="G47" s="1279">
        <v>120</v>
      </c>
      <c r="H47" s="3064"/>
      <c r="I47" s="1274">
        <f>ROUND(H46*G46/G47,2)</f>
        <v>1600</v>
      </c>
      <c r="J47" s="1279" t="s">
        <v>39</v>
      </c>
      <c r="K47" s="3540">
        <v>27.5</v>
      </c>
      <c r="L47" s="1024">
        <f t="shared" ref="L47" si="0">IF(OR(ISBLANK(K47),K47=0,H46=0,ISBLANK(H46)),,ROUND(K47+$L$5,2))</f>
        <v>27.5</v>
      </c>
      <c r="M47" s="864">
        <f t="shared" ref="M47" si="1">ROUND(I47*L47,2)</f>
        <v>44000</v>
      </c>
      <c r="N47" s="3906">
        <f t="shared" ref="N47" si="2">ROUND(L47/G47,4)</f>
        <v>0.22919999999999999</v>
      </c>
    </row>
    <row r="48" spans="1:14" ht="15" customHeight="1">
      <c r="A48" s="3487"/>
      <c r="B48" s="1276" t="s">
        <v>4013</v>
      </c>
      <c r="C48" s="1260"/>
      <c r="D48" s="278"/>
      <c r="E48" s="1256"/>
      <c r="F48" s="2102"/>
      <c r="G48" s="2103"/>
      <c r="H48" s="3064"/>
      <c r="I48" s="1274"/>
      <c r="J48" s="1279"/>
      <c r="K48" s="1280"/>
      <c r="L48" s="1024"/>
      <c r="M48" s="864"/>
      <c r="N48" s="3906"/>
    </row>
    <row r="49" spans="1:26" ht="15" customHeight="1" thickBot="1">
      <c r="A49" s="3489"/>
      <c r="B49" s="218" t="s">
        <v>2224</v>
      </c>
      <c r="C49" s="901" t="s">
        <v>65</v>
      </c>
      <c r="D49" s="425"/>
      <c r="E49" s="1067"/>
      <c r="F49" s="1949"/>
      <c r="G49" s="901"/>
      <c r="H49" s="3061"/>
      <c r="I49" s="425"/>
      <c r="J49" s="466"/>
      <c r="K49" s="955"/>
      <c r="L49" s="553"/>
      <c r="M49" s="554"/>
      <c r="N49" s="3905"/>
    </row>
    <row r="50" spans="1:26" s="55" customFormat="1" ht="15" customHeight="1">
      <c r="A50" s="3486">
        <v>42011</v>
      </c>
      <c r="B50" s="481" t="s">
        <v>2170</v>
      </c>
      <c r="C50" s="1208" t="s">
        <v>2554</v>
      </c>
      <c r="D50" s="2638">
        <v>12194</v>
      </c>
      <c r="E50" s="1012"/>
      <c r="F50" s="1208" t="s">
        <v>348</v>
      </c>
      <c r="G50" s="1491">
        <v>250</v>
      </c>
      <c r="H50" s="2248"/>
      <c r="I50" s="397">
        <f>ROUND(H50*G50/G50,2)</f>
        <v>0</v>
      </c>
      <c r="J50" s="401" t="s">
        <v>39</v>
      </c>
      <c r="K50" s="241">
        <v>28.91</v>
      </c>
      <c r="L50" s="1037">
        <f>IF(OR(ISBLANK(K50),K50=0,H50=0,ISBLANK(H50)),,ROUND(K50+$L$5,2))</f>
        <v>0</v>
      </c>
      <c r="M50" s="538">
        <f>ROUND(I50*L50,2)</f>
        <v>0</v>
      </c>
      <c r="N50" s="3778">
        <f>ROUND(L50/G50,4)</f>
        <v>0</v>
      </c>
    </row>
    <row r="51" spans="1:26" s="55" customFormat="1" ht="15" customHeight="1">
      <c r="A51" s="3486"/>
      <c r="B51" s="1449" t="s">
        <v>2271</v>
      </c>
      <c r="C51" s="1447"/>
      <c r="D51" s="1194"/>
      <c r="E51" s="3014"/>
      <c r="F51" s="1447"/>
      <c r="G51" s="2246"/>
      <c r="H51" s="1178"/>
      <c r="I51" s="1265"/>
      <c r="J51" s="219"/>
      <c r="K51" s="1198"/>
      <c r="L51" s="1336"/>
      <c r="M51" s="864"/>
      <c r="N51" s="3797"/>
    </row>
    <row r="52" spans="1:26" s="55" customFormat="1" ht="15" customHeight="1" thickBot="1">
      <c r="A52" s="3488"/>
      <c r="B52" s="416" t="s">
        <v>3211</v>
      </c>
      <c r="C52" s="1986"/>
      <c r="D52" s="1686"/>
      <c r="E52" s="1047"/>
      <c r="F52" s="1986"/>
      <c r="G52" s="1987"/>
      <c r="H52" s="1174"/>
      <c r="I52" s="550"/>
      <c r="J52" s="1086"/>
      <c r="K52" s="552"/>
      <c r="L52" s="568"/>
      <c r="M52" s="1865"/>
      <c r="N52" s="3793"/>
    </row>
    <row r="53" spans="1:26" s="55" customFormat="1" ht="15" customHeight="1">
      <c r="A53" s="3484">
        <v>42012</v>
      </c>
      <c r="B53" s="481" t="s">
        <v>2171</v>
      </c>
      <c r="C53" s="1208" t="s">
        <v>4489</v>
      </c>
      <c r="D53" s="2638">
        <v>10000034908</v>
      </c>
      <c r="E53" s="1012"/>
      <c r="F53" s="1208" t="s">
        <v>349</v>
      </c>
      <c r="G53" s="1637">
        <v>144</v>
      </c>
      <c r="H53" s="2248">
        <v>200</v>
      </c>
      <c r="I53" s="397">
        <f>ROUND(H53*G53/G53,2)</f>
        <v>200</v>
      </c>
      <c r="J53" s="401" t="s">
        <v>83</v>
      </c>
      <c r="K53" s="241">
        <v>31.68</v>
      </c>
      <c r="L53" s="1037">
        <f>IF(OR(ISBLANK(K53),K53=0,H53=0,ISBLANK(H53)),,ROUND(K53+$L$5,2))</f>
        <v>31.68</v>
      </c>
      <c r="M53" s="538">
        <f>ROUND(I53*L53,2)</f>
        <v>6336</v>
      </c>
      <c r="N53" s="3778">
        <f>ROUND(L53/G53,4)</f>
        <v>0.22</v>
      </c>
    </row>
    <row r="54" spans="1:26" s="55" customFormat="1" ht="15" customHeight="1">
      <c r="A54" s="3486"/>
      <c r="B54" s="3304" t="s">
        <v>2270</v>
      </c>
      <c r="C54" s="2632"/>
      <c r="D54" s="1341"/>
      <c r="E54" s="3613"/>
      <c r="F54" s="3391"/>
      <c r="G54" s="3503"/>
      <c r="H54" s="3614"/>
      <c r="I54" s="3378"/>
      <c r="J54" s="219"/>
      <c r="K54" s="1198"/>
      <c r="L54" s="1336"/>
      <c r="M54" s="864"/>
      <c r="N54" s="3797"/>
    </row>
    <row r="55" spans="1:26" s="55" customFormat="1" ht="15" customHeight="1" thickBot="1">
      <c r="A55" s="3488"/>
      <c r="B55" s="1086" t="s">
        <v>739</v>
      </c>
      <c r="C55" s="565"/>
      <c r="D55" s="3301"/>
      <c r="E55" s="1083"/>
      <c r="F55" s="550"/>
      <c r="G55" s="1084"/>
      <c r="H55" s="1192"/>
      <c r="I55" s="425"/>
      <c r="J55" s="1379"/>
      <c r="K55" s="1661"/>
      <c r="L55" s="1055"/>
      <c r="M55" s="554"/>
      <c r="N55" s="3802"/>
    </row>
    <row r="56" spans="1:26" s="55" customFormat="1" ht="15" customHeight="1">
      <c r="A56" s="3484">
        <v>42013</v>
      </c>
      <c r="B56" s="1433" t="s">
        <v>4234</v>
      </c>
      <c r="C56" s="1208" t="s">
        <v>3691</v>
      </c>
      <c r="D56" s="3001">
        <v>62001</v>
      </c>
      <c r="E56" s="1012"/>
      <c r="F56" s="1208" t="s">
        <v>4522</v>
      </c>
      <c r="G56" s="1637">
        <v>144</v>
      </c>
      <c r="H56" s="1324">
        <v>40</v>
      </c>
      <c r="I56" s="397">
        <f>ROUND(H56*G56/G56,2)</f>
        <v>40</v>
      </c>
      <c r="J56" s="401" t="s">
        <v>83</v>
      </c>
      <c r="K56" s="241">
        <v>65.260000000000005</v>
      </c>
      <c r="L56" s="1037">
        <f>IF(OR(ISBLANK(K56),K56=0,H56=0,ISBLANK(H56)),,ROUND(K56+$L$5,2))</f>
        <v>65.260000000000005</v>
      </c>
      <c r="M56" s="538">
        <f>ROUND(I56*L56,2)</f>
        <v>2610.4</v>
      </c>
      <c r="N56" s="3778">
        <f>ROUND(L56/G56,4)</f>
        <v>0.45319999999999999</v>
      </c>
    </row>
    <row r="57" spans="1:26" s="55" customFormat="1" ht="15" customHeight="1">
      <c r="A57" s="3487"/>
      <c r="B57" s="275" t="s">
        <v>3692</v>
      </c>
      <c r="C57" s="1113"/>
      <c r="D57" s="1447"/>
      <c r="E57" s="1567"/>
      <c r="F57" s="1105"/>
      <c r="G57" s="1219"/>
      <c r="H57" s="2010"/>
      <c r="I57" s="926"/>
      <c r="J57" s="1081"/>
      <c r="K57" s="349"/>
      <c r="L57" s="272"/>
      <c r="M57" s="253"/>
      <c r="N57" s="3778"/>
    </row>
    <row r="58" spans="1:26" s="55" customFormat="1" ht="15" customHeight="1">
      <c r="A58" s="3487"/>
      <c r="B58" s="275" t="s">
        <v>2269</v>
      </c>
      <c r="C58" s="1113"/>
      <c r="D58" s="1265"/>
      <c r="E58" s="1579"/>
      <c r="F58" s="1105"/>
      <c r="G58" s="1219"/>
      <c r="H58" s="2247"/>
      <c r="I58" s="926"/>
      <c r="J58" s="1081"/>
      <c r="K58" s="349"/>
      <c r="L58" s="272"/>
      <c r="M58" s="253"/>
      <c r="N58" s="3778"/>
    </row>
    <row r="59" spans="1:26" s="55" customFormat="1" ht="15" customHeight="1">
      <c r="A59" s="3487"/>
      <c r="B59" s="3750" t="s">
        <v>4236</v>
      </c>
      <c r="C59" s="2646"/>
      <c r="D59" s="3378"/>
      <c r="E59" s="4085"/>
      <c r="F59" s="4495"/>
      <c r="G59" s="5713"/>
      <c r="H59" s="2247"/>
      <c r="I59" s="4307"/>
      <c r="J59" s="4872"/>
      <c r="K59" s="4219"/>
      <c r="L59" s="2803"/>
      <c r="M59" s="4009"/>
      <c r="N59" s="3778"/>
    </row>
    <row r="60" spans="1:26" s="55" customFormat="1" ht="15" customHeight="1" thickBot="1">
      <c r="A60" s="3488"/>
      <c r="B60" s="1746" t="s">
        <v>1563</v>
      </c>
      <c r="C60" s="565"/>
      <c r="D60" s="536"/>
      <c r="E60" s="1419"/>
      <c r="F60" s="1506"/>
      <c r="G60" s="1845"/>
      <c r="H60" s="5220"/>
      <c r="I60" s="1351"/>
      <c r="J60" s="1235"/>
      <c r="K60" s="470"/>
      <c r="L60" s="1055"/>
      <c r="M60" s="554"/>
      <c r="N60" s="3802"/>
    </row>
    <row r="61" spans="1:26" s="55" customFormat="1" ht="15" customHeight="1">
      <c r="A61" s="3484">
        <v>42014</v>
      </c>
      <c r="B61" s="5714" t="s">
        <v>4237</v>
      </c>
      <c r="C61" s="5715" t="s">
        <v>4238</v>
      </c>
      <c r="D61" s="5715">
        <v>4816262119</v>
      </c>
      <c r="E61" s="5720"/>
      <c r="F61" s="5715" t="s">
        <v>4239</v>
      </c>
      <c r="G61" s="5722">
        <v>140</v>
      </c>
      <c r="H61" s="1324">
        <v>200</v>
      </c>
      <c r="I61" s="5721">
        <f>ROUND(H61*G61/G61,2)</f>
        <v>200</v>
      </c>
      <c r="J61" s="5715" t="s">
        <v>83</v>
      </c>
      <c r="K61" s="5716">
        <v>26.5</v>
      </c>
      <c r="L61" s="5717">
        <f>IF(OR(ISBLANK(K61),K61=0,H61=0,ISBLANK(H61)),,ROUND(K61+$L$5,2))</f>
        <v>26.5</v>
      </c>
      <c r="M61" s="5718">
        <f>ROUND(I61*L61,2)</f>
        <v>5300</v>
      </c>
      <c r="N61" s="5719">
        <f>ROUND(L61/G61,4)</f>
        <v>0.1893</v>
      </c>
    </row>
    <row r="62" spans="1:26" s="55" customFormat="1" ht="15" customHeight="1">
      <c r="A62" s="3487"/>
      <c r="B62" s="5715" t="s">
        <v>4240</v>
      </c>
      <c r="C62" s="2646"/>
      <c r="D62" s="3378"/>
      <c r="E62" s="4085"/>
      <c r="F62" s="4495"/>
      <c r="G62" s="5713"/>
      <c r="H62" s="2247"/>
      <c r="I62" s="4307"/>
      <c r="J62" s="4872"/>
      <c r="K62" s="4219"/>
      <c r="L62" s="2803"/>
      <c r="M62" s="4009"/>
      <c r="N62" s="3778"/>
    </row>
    <row r="63" spans="1:26" s="55" customFormat="1" ht="15" customHeight="1">
      <c r="A63" s="3487"/>
      <c r="B63" s="5715" t="s">
        <v>4241</v>
      </c>
      <c r="C63" s="2646"/>
      <c r="D63" s="3378"/>
      <c r="E63" s="4085"/>
      <c r="F63" s="4495"/>
      <c r="G63" s="5713"/>
      <c r="H63" s="2247"/>
      <c r="I63" s="4307"/>
      <c r="J63" s="4872"/>
      <c r="K63" s="4219"/>
      <c r="L63" s="2803"/>
      <c r="M63" s="4009"/>
      <c r="N63" s="3778"/>
    </row>
    <row r="64" spans="1:26" s="55" customFormat="1" ht="15" customHeight="1" thickBot="1">
      <c r="A64" s="3488"/>
      <c r="B64" s="1746" t="s">
        <v>4242</v>
      </c>
      <c r="C64" s="565"/>
      <c r="D64" s="2325"/>
      <c r="E64" s="1419"/>
      <c r="F64" s="1506"/>
      <c r="G64" s="1845"/>
      <c r="H64" s="5220"/>
      <c r="I64" s="1351"/>
      <c r="J64" s="1235"/>
      <c r="K64" s="470"/>
      <c r="L64" s="1055"/>
      <c r="M64" s="554"/>
      <c r="N64" s="3802"/>
      <c r="Q64" s="154"/>
      <c r="R64" s="154"/>
      <c r="S64" s="154"/>
      <c r="T64" s="154"/>
      <c r="U64" s="154"/>
      <c r="V64" s="154"/>
      <c r="W64" s="154"/>
      <c r="X64" s="154"/>
      <c r="Y64" s="154"/>
      <c r="Z64" s="154"/>
    </row>
    <row r="65" spans="1:25" s="55" customFormat="1" ht="15" customHeight="1" thickBot="1">
      <c r="A65" s="2162">
        <v>42014</v>
      </c>
      <c r="B65" s="5221" t="s">
        <v>3205</v>
      </c>
      <c r="C65" s="2629" t="s">
        <v>3206</v>
      </c>
      <c r="D65" s="3770">
        <v>210500</v>
      </c>
      <c r="E65" s="4096"/>
      <c r="F65" s="3882" t="s">
        <v>3207</v>
      </c>
      <c r="G65" s="3939">
        <v>256</v>
      </c>
      <c r="H65" s="1167"/>
      <c r="I65" s="2437">
        <f>ROUND(H65*G65/G65,2)</f>
        <v>0</v>
      </c>
      <c r="J65" s="4092" t="s">
        <v>39</v>
      </c>
      <c r="K65" s="4071">
        <v>33.9</v>
      </c>
      <c r="L65" s="2803">
        <f>IF(OR(ISBLANK(K65),K65=0,H65=0,ISBLANK(H65)),,ROUND(K65+$L$5,2))</f>
        <v>0</v>
      </c>
      <c r="M65" s="4009">
        <f>ROUND(I65*L65,2)</f>
        <v>0</v>
      </c>
      <c r="N65" s="3778">
        <f>ROUND(L65/G65,4)</f>
        <v>0</v>
      </c>
      <c r="O65" s="878"/>
      <c r="S65" s="55" t="s">
        <v>65</v>
      </c>
      <c r="T65" s="55" t="s">
        <v>65</v>
      </c>
      <c r="U65" s="55" t="s">
        <v>65</v>
      </c>
      <c r="W65" s="55" t="s">
        <v>65</v>
      </c>
      <c r="X65" s="55" t="s">
        <v>65</v>
      </c>
      <c r="Y65" s="55" t="s">
        <v>65</v>
      </c>
    </row>
    <row r="66" spans="1:25" s="55" customFormat="1" ht="15" customHeight="1">
      <c r="A66" s="2162"/>
      <c r="B66" s="3750" t="s">
        <v>3201</v>
      </c>
      <c r="C66" s="1990" t="s">
        <v>2554</v>
      </c>
      <c r="D66" s="3770">
        <v>13918</v>
      </c>
      <c r="E66" s="4096"/>
      <c r="F66" s="3882" t="s">
        <v>3208</v>
      </c>
      <c r="G66" s="3939">
        <v>160</v>
      </c>
      <c r="H66" s="4099"/>
      <c r="I66" s="397">
        <f>ROUND(H65*G65/G66,2)</f>
        <v>0</v>
      </c>
      <c r="J66" s="4092" t="s">
        <v>39</v>
      </c>
      <c r="K66" s="4071"/>
      <c r="L66" s="3408">
        <f t="shared" ref="L66" si="3">IF(OR(ISBLANK(K66),K66=0,H65=0,ISBLANK(H65)),,ROUND(K66+$L$5,2))</f>
        <v>0</v>
      </c>
      <c r="M66" s="3409">
        <f t="shared" ref="M66" si="4">ROUND(I66*L66,2)</f>
        <v>0</v>
      </c>
      <c r="N66" s="3902">
        <f t="shared" ref="N66" si="5">ROUND(L66/G66,4)</f>
        <v>0</v>
      </c>
      <c r="O66" s="249"/>
    </row>
    <row r="67" spans="1:25" s="55" customFormat="1" ht="15" customHeight="1">
      <c r="A67" s="2162"/>
      <c r="B67" s="3750" t="s">
        <v>3202</v>
      </c>
      <c r="C67" s="1990" t="s">
        <v>3172</v>
      </c>
      <c r="D67" s="5190">
        <v>9614</v>
      </c>
      <c r="E67" s="4096"/>
      <c r="F67" s="3882" t="s">
        <v>3209</v>
      </c>
      <c r="G67" s="3939">
        <v>216</v>
      </c>
      <c r="H67" s="4099"/>
      <c r="I67" s="397">
        <f>ROUND(H65*G65/G67,2)</f>
        <v>0</v>
      </c>
      <c r="J67" s="4092" t="s">
        <v>39</v>
      </c>
      <c r="K67" s="4071"/>
      <c r="L67" s="3408">
        <f>IF(OR(ISBLANK(K67),K67=0,H65=0,ISBLANK(H65)),,ROUND(K67+$L$5,2))</f>
        <v>0</v>
      </c>
      <c r="M67" s="3409">
        <f t="shared" ref="M67" si="6">ROUND(I67*L67,2)</f>
        <v>0</v>
      </c>
      <c r="N67" s="3902">
        <f t="shared" ref="N67" si="7">ROUND(L67/G67,4)</f>
        <v>0</v>
      </c>
      <c r="O67" s="249"/>
    </row>
    <row r="68" spans="1:25" s="55" customFormat="1" ht="15" customHeight="1">
      <c r="A68" s="1449"/>
      <c r="B68" s="217" t="s">
        <v>3203</v>
      </c>
      <c r="C68" s="4088"/>
      <c r="D68" s="219"/>
      <c r="E68" s="4078"/>
      <c r="F68" s="741"/>
      <c r="G68" s="1090"/>
      <c r="H68" s="1174"/>
      <c r="I68" s="1092"/>
      <c r="J68" s="624"/>
      <c r="K68" s="334"/>
      <c r="L68" s="965"/>
      <c r="M68" s="335"/>
      <c r="N68" s="3893"/>
      <c r="O68" s="3543"/>
      <c r="S68" s="55" t="s">
        <v>65</v>
      </c>
      <c r="T68" s="55" t="s">
        <v>65</v>
      </c>
      <c r="U68" s="55" t="s">
        <v>65</v>
      </c>
      <c r="W68" s="55" t="s">
        <v>65</v>
      </c>
      <c r="X68" s="55" t="s">
        <v>65</v>
      </c>
      <c r="Y68" s="55" t="s">
        <v>65</v>
      </c>
    </row>
    <row r="69" spans="1:25" s="55" customFormat="1" ht="15" customHeight="1" thickBot="1">
      <c r="A69" s="1086"/>
      <c r="B69" s="1540" t="s">
        <v>3204</v>
      </c>
      <c r="C69" s="421"/>
      <c r="D69" s="219"/>
      <c r="E69" s="1054"/>
      <c r="F69" s="741"/>
      <c r="G69" s="1090"/>
      <c r="H69" s="1174"/>
      <c r="I69" s="463"/>
      <c r="J69" s="624"/>
      <c r="K69" s="1140"/>
      <c r="L69" s="935"/>
      <c r="M69" s="364"/>
      <c r="N69" s="3799"/>
      <c r="S69" s="55" t="s">
        <v>65</v>
      </c>
      <c r="T69" s="55" t="s">
        <v>65</v>
      </c>
      <c r="U69" s="55" t="s">
        <v>65</v>
      </c>
      <c r="W69" s="55" t="s">
        <v>65</v>
      </c>
      <c r="X69" s="55" t="s">
        <v>65</v>
      </c>
      <c r="Y69" s="55" t="s">
        <v>65</v>
      </c>
    </row>
    <row r="70" spans="1:25" s="55" customFormat="1" ht="15" customHeight="1" thickBot="1">
      <c r="A70" s="2194">
        <v>42015</v>
      </c>
      <c r="B70" s="771" t="s">
        <v>3108</v>
      </c>
      <c r="C70" s="1146" t="s">
        <v>1454</v>
      </c>
      <c r="D70" s="637">
        <v>106236000</v>
      </c>
      <c r="E70" s="1576"/>
      <c r="F70" s="3500" t="s">
        <v>3083</v>
      </c>
      <c r="G70" s="3389">
        <v>120</v>
      </c>
      <c r="H70" s="1574">
        <v>20</v>
      </c>
      <c r="I70" s="2002">
        <f>ROUND(H70*G70/G70,2)</f>
        <v>20</v>
      </c>
      <c r="J70" s="3493" t="s">
        <v>39</v>
      </c>
      <c r="K70" s="241">
        <v>27.56</v>
      </c>
      <c r="L70" s="1037">
        <f>IF(OR(ISBLANK(K70),K70=0,H70=0,ISBLANK(H70)),,ROUND(K70+$L$5,2))</f>
        <v>27.56</v>
      </c>
      <c r="M70" s="538">
        <f>ROUND(I70*L70,2)</f>
        <v>551.20000000000005</v>
      </c>
      <c r="N70" s="3778">
        <f>ROUND(L70/G70,4)</f>
        <v>0.22969999999999999</v>
      </c>
    </row>
    <row r="71" spans="1:25" s="55" customFormat="1" ht="15" customHeight="1" thickBot="1">
      <c r="A71" s="1449"/>
      <c r="B71" s="1255" t="s">
        <v>3109</v>
      </c>
      <c r="C71" s="3391" t="s">
        <v>3111</v>
      </c>
      <c r="D71" s="4179">
        <v>106237000</v>
      </c>
      <c r="E71" s="3612"/>
      <c r="F71" s="3494" t="s">
        <v>3112</v>
      </c>
      <c r="G71" s="3394">
        <v>75</v>
      </c>
      <c r="H71" s="1574"/>
      <c r="I71" s="3495">
        <f>ROUND(H71*G71/G71,2)</f>
        <v>0</v>
      </c>
      <c r="J71" s="3496" t="s">
        <v>39</v>
      </c>
      <c r="K71" s="3541"/>
      <c r="L71" s="1336">
        <f t="shared" ref="L71" si="8">IF(OR(ISBLANK(K71),K71=0,H70=0,ISBLANK(H70)),,ROUND(K71+$L$5,2))</f>
        <v>0</v>
      </c>
      <c r="M71" s="3409">
        <f t="shared" ref="M71" si="9">ROUND(I71*L71,2)</f>
        <v>0</v>
      </c>
      <c r="N71" s="3797">
        <f t="shared" ref="N71" si="10">ROUND(L71/G71,4)</f>
        <v>0</v>
      </c>
    </row>
    <row r="72" spans="1:25" s="55" customFormat="1" ht="15" customHeight="1" thickBot="1">
      <c r="A72" s="2240"/>
      <c r="B72" s="729" t="s">
        <v>3110</v>
      </c>
      <c r="C72" s="550"/>
      <c r="D72" s="288"/>
      <c r="E72" s="1419"/>
      <c r="F72" s="1645"/>
      <c r="G72" s="1646"/>
      <c r="H72" s="1572"/>
      <c r="I72" s="1351"/>
      <c r="J72" s="1647"/>
      <c r="K72" s="470"/>
      <c r="L72" s="1055"/>
      <c r="M72" s="554"/>
      <c r="N72" s="3802"/>
    </row>
    <row r="73" spans="1:25" s="55" customFormat="1" ht="15" customHeight="1" thickBot="1">
      <c r="A73" s="2220">
        <v>42016</v>
      </c>
      <c r="B73" s="2673" t="s">
        <v>3113</v>
      </c>
      <c r="C73" s="2563" t="s">
        <v>2552</v>
      </c>
      <c r="D73" s="795">
        <v>9315</v>
      </c>
      <c r="E73" s="2846"/>
      <c r="F73" s="2969" t="s">
        <v>275</v>
      </c>
      <c r="G73" s="2663">
        <v>216</v>
      </c>
      <c r="H73" s="1762"/>
      <c r="I73" s="2437">
        <f>ROUND($H$73*$G$73/G73,2)</f>
        <v>0</v>
      </c>
      <c r="J73" s="2929" t="s">
        <v>39</v>
      </c>
      <c r="K73" s="241"/>
      <c r="L73" s="1037">
        <f>IF(OR(ISBLANK(K73),K73=0,H73=0,ISBLANK(H73)),,ROUND(K73+$L$5,2))</f>
        <v>0</v>
      </c>
      <c r="M73" s="538">
        <f>ROUND(I73*L73,2)</f>
        <v>0</v>
      </c>
      <c r="N73" s="3778">
        <f>ROUND(L73/G73,4)</f>
        <v>0</v>
      </c>
      <c r="S73" s="55" t="s">
        <v>65</v>
      </c>
      <c r="T73" s="55" t="s">
        <v>65</v>
      </c>
      <c r="W73" s="55" t="s">
        <v>65</v>
      </c>
      <c r="X73" s="55" t="s">
        <v>65</v>
      </c>
      <c r="Y73" s="55" t="s">
        <v>65</v>
      </c>
    </row>
    <row r="74" spans="1:25" s="55" customFormat="1" ht="15" customHeight="1">
      <c r="A74" s="1449"/>
      <c r="B74" s="1312" t="s">
        <v>3618</v>
      </c>
      <c r="C74" s="202" t="s">
        <v>2553</v>
      </c>
      <c r="D74" s="814">
        <v>87000</v>
      </c>
      <c r="E74" s="1012"/>
      <c r="F74" s="1790" t="s">
        <v>276</v>
      </c>
      <c r="G74" s="1543">
        <v>220</v>
      </c>
      <c r="H74" s="1340"/>
      <c r="I74" s="463">
        <f>ROUND($H$73*$G$73/G74,2)</f>
        <v>0</v>
      </c>
      <c r="J74" s="624" t="s">
        <v>39</v>
      </c>
      <c r="K74" s="1928"/>
      <c r="L74" s="1059">
        <f t="shared" ref="L74" si="11">IF(OR(ISBLANK(K74),K74=0,H73=0,ISBLANK(H73)),,ROUND(K74+$L$5,2))</f>
        <v>0</v>
      </c>
      <c r="M74" s="300">
        <f t="shared" ref="M74:M75" si="12">ROUND(I74*L74,2)</f>
        <v>0</v>
      </c>
      <c r="N74" s="3901">
        <f t="shared" ref="N74:N75" si="13">ROUND(L74/G74,4)</f>
        <v>0</v>
      </c>
      <c r="S74" s="55" t="s">
        <v>65</v>
      </c>
      <c r="T74" s="55" t="s">
        <v>65</v>
      </c>
      <c r="W74" s="55" t="s">
        <v>65</v>
      </c>
      <c r="X74" s="55" t="s">
        <v>65</v>
      </c>
      <c r="Y74" s="55" t="s">
        <v>65</v>
      </c>
    </row>
    <row r="75" spans="1:25" s="55" customFormat="1" ht="15" customHeight="1" thickBot="1">
      <c r="A75" s="1086"/>
      <c r="B75" s="901" t="s">
        <v>2024</v>
      </c>
      <c r="C75" s="361" t="s">
        <v>1459</v>
      </c>
      <c r="D75" s="550">
        <v>132267000</v>
      </c>
      <c r="E75" s="1520"/>
      <c r="F75" s="1791" t="s">
        <v>277</v>
      </c>
      <c r="G75" s="1094">
        <v>216</v>
      </c>
      <c r="H75" s="1192"/>
      <c r="I75" s="954">
        <f>ROUND($H$73*$G$73/G75,2)</f>
        <v>0</v>
      </c>
      <c r="J75" s="1654" t="s">
        <v>39</v>
      </c>
      <c r="K75" s="2066">
        <v>38.07</v>
      </c>
      <c r="L75" s="1477">
        <f>IF(OR(ISBLANK(K75),K75=0,H73=0,ISBLANK(H73)),,ROUND(K75+$L$5,2))</f>
        <v>0</v>
      </c>
      <c r="M75" s="498">
        <f t="shared" si="12"/>
        <v>0</v>
      </c>
      <c r="N75" s="3806">
        <f t="shared" si="13"/>
        <v>0</v>
      </c>
      <c r="S75" s="55" t="s">
        <v>65</v>
      </c>
      <c r="T75" s="55" t="s">
        <v>65</v>
      </c>
      <c r="W75" s="55" t="s">
        <v>65</v>
      </c>
      <c r="X75" s="55" t="s">
        <v>65</v>
      </c>
      <c r="Y75" s="55" t="s">
        <v>65</v>
      </c>
    </row>
    <row r="76" spans="1:25" s="55" customFormat="1" ht="15" customHeight="1" thickBot="1">
      <c r="A76" s="2238">
        <v>42017</v>
      </c>
      <c r="B76" s="1623" t="s">
        <v>3114</v>
      </c>
      <c r="C76" s="1146" t="s">
        <v>2554</v>
      </c>
      <c r="D76" s="278">
        <v>6063</v>
      </c>
      <c r="E76" s="1799"/>
      <c r="F76" s="1800" t="s">
        <v>2027</v>
      </c>
      <c r="G76" s="1801">
        <v>240</v>
      </c>
      <c r="H76" s="1574"/>
      <c r="I76" s="397">
        <f>ROUND($H$76*$G$76/G76,2)</f>
        <v>0</v>
      </c>
      <c r="J76" s="1642" t="s">
        <v>39</v>
      </c>
      <c r="K76" s="241"/>
      <c r="L76" s="1037">
        <f>IF(OR(ISBLANK(K76),K76=0,H76=0,ISBLANK(H76)),,ROUND(K76+$L$5,2))</f>
        <v>0</v>
      </c>
      <c r="M76" s="538">
        <f>ROUND(I76*L76,2)</f>
        <v>0</v>
      </c>
      <c r="N76" s="3778">
        <f>ROUND(L76/G76,4)</f>
        <v>0</v>
      </c>
    </row>
    <row r="77" spans="1:25" s="55" customFormat="1" ht="15" customHeight="1" thickBot="1">
      <c r="A77" s="1449"/>
      <c r="B77" s="438" t="s">
        <v>2025</v>
      </c>
      <c r="C77" s="791" t="s">
        <v>1459</v>
      </c>
      <c r="D77" s="1257">
        <v>31524</v>
      </c>
      <c r="E77" s="1573"/>
      <c r="F77" s="1794" t="s">
        <v>3035</v>
      </c>
      <c r="G77" s="1795">
        <v>216</v>
      </c>
      <c r="H77" s="5842"/>
      <c r="I77" s="463">
        <f>ROUND($H$76*$G$76/G77,2)</f>
        <v>0</v>
      </c>
      <c r="J77" s="624" t="s">
        <v>39</v>
      </c>
      <c r="K77" s="1928">
        <v>35.19</v>
      </c>
      <c r="L77" s="1059">
        <f t="shared" ref="L77" si="14">IF(OR(ISBLANK(K77),K77=0,H76=0,ISBLANK(H76)),,ROUND(K77+$L$5,2))</f>
        <v>0</v>
      </c>
      <c r="M77" s="300">
        <f t="shared" ref="M77" si="15">ROUND(I77*L77,2)</f>
        <v>0</v>
      </c>
      <c r="N77" s="3901">
        <f t="shared" ref="N77" si="16">ROUND(L77/G77,4)</f>
        <v>0</v>
      </c>
    </row>
    <row r="78" spans="1:25" s="55" customFormat="1" ht="15" customHeight="1">
      <c r="A78" s="1449"/>
      <c r="B78" s="219" t="s">
        <v>3036</v>
      </c>
      <c r="C78" s="791"/>
      <c r="D78" s="2253"/>
      <c r="E78" s="1592"/>
      <c r="F78" s="1794"/>
      <c r="G78" s="1795"/>
      <c r="H78" s="1340"/>
      <c r="I78" s="1265"/>
      <c r="J78" s="1804"/>
      <c r="K78" s="1280"/>
      <c r="L78" s="1336"/>
      <c r="M78" s="864"/>
      <c r="N78" s="3893"/>
    </row>
    <row r="79" spans="1:25" s="55" customFormat="1" ht="15" customHeight="1">
      <c r="A79" s="1449"/>
      <c r="B79" s="219" t="s">
        <v>2026</v>
      </c>
      <c r="C79" s="791"/>
      <c r="D79" s="1194"/>
      <c r="E79" s="1592"/>
      <c r="F79" s="1794"/>
      <c r="G79" s="1795"/>
      <c r="H79" s="1340"/>
      <c r="I79" s="1265"/>
      <c r="J79" s="1804"/>
      <c r="K79" s="1280"/>
      <c r="L79" s="1336"/>
      <c r="M79" s="864"/>
      <c r="N79" s="3893"/>
      <c r="O79" s="878"/>
    </row>
    <row r="80" spans="1:25" s="55" customFormat="1" ht="15" customHeight="1" thickBot="1">
      <c r="A80" s="2161"/>
      <c r="B80" s="549" t="s">
        <v>1561</v>
      </c>
      <c r="C80" s="361"/>
      <c r="D80" s="425"/>
      <c r="E80" s="1519"/>
      <c r="F80" s="1791"/>
      <c r="G80" s="1599"/>
      <c r="H80" s="1266"/>
      <c r="I80" s="341"/>
      <c r="J80" s="1660"/>
      <c r="K80" s="470"/>
      <c r="L80" s="1055"/>
      <c r="M80" s="554"/>
      <c r="N80" s="3802"/>
      <c r="O80" s="3543"/>
    </row>
    <row r="81" spans="1:25" s="55" customFormat="1" ht="15" customHeight="1" thickBot="1">
      <c r="A81" s="2238">
        <v>42018</v>
      </c>
      <c r="B81" s="1017" t="s">
        <v>3084</v>
      </c>
      <c r="C81" s="1447" t="s">
        <v>2555</v>
      </c>
      <c r="D81" s="278">
        <v>132268</v>
      </c>
      <c r="E81" s="1573"/>
      <c r="F81" s="1796" t="s">
        <v>277</v>
      </c>
      <c r="G81" s="1588">
        <v>216</v>
      </c>
      <c r="H81" s="1762">
        <v>200</v>
      </c>
      <c r="I81" s="270">
        <f>ROUND($H$81*$G$81/G81,2)</f>
        <v>200</v>
      </c>
      <c r="J81" s="1715" t="s">
        <v>39</v>
      </c>
      <c r="K81" s="279">
        <v>38.07</v>
      </c>
      <c r="L81" s="1037">
        <f>IF(OR(ISBLANK(K81),K81=0,H81=0,ISBLANK(H81)),,ROUND(K81+$L$5,2))</f>
        <v>38.07</v>
      </c>
      <c r="M81" s="538">
        <f>ROUND(I81*L81,2)</f>
        <v>7614</v>
      </c>
      <c r="N81" s="3778">
        <f>ROUND(L81/G81,4)</f>
        <v>0.17630000000000001</v>
      </c>
      <c r="S81" s="55" t="s">
        <v>65</v>
      </c>
      <c r="T81" s="55" t="s">
        <v>65</v>
      </c>
      <c r="W81" s="55" t="s">
        <v>65</v>
      </c>
      <c r="X81" s="55" t="s">
        <v>65</v>
      </c>
      <c r="Y81" s="55" t="s">
        <v>65</v>
      </c>
    </row>
    <row r="82" spans="1:25" s="55" customFormat="1" ht="15" customHeight="1">
      <c r="A82" s="2164"/>
      <c r="B82" s="214" t="s">
        <v>1589</v>
      </c>
      <c r="C82" s="1659" t="s">
        <v>1590</v>
      </c>
      <c r="D82" s="278"/>
      <c r="E82" s="1136"/>
      <c r="F82" s="1658"/>
      <c r="G82" s="1091"/>
      <c r="H82" s="1577"/>
      <c r="I82" s="274"/>
      <c r="J82" s="624"/>
      <c r="K82" s="1375"/>
      <c r="L82" s="965"/>
      <c r="M82" s="335"/>
      <c r="N82" s="3893"/>
      <c r="S82" s="55" t="s">
        <v>65</v>
      </c>
      <c r="T82" s="55" t="s">
        <v>65</v>
      </c>
      <c r="W82" s="55" t="s">
        <v>65</v>
      </c>
      <c r="X82" s="55" t="s">
        <v>65</v>
      </c>
      <c r="Y82" s="55" t="s">
        <v>65</v>
      </c>
    </row>
    <row r="83" spans="1:25" s="55" customFormat="1" ht="15" customHeight="1" thickBot="1">
      <c r="A83" s="1793"/>
      <c r="B83" s="1793" t="s">
        <v>3619</v>
      </c>
      <c r="C83" s="361"/>
      <c r="D83" s="361"/>
      <c r="E83" s="389"/>
      <c r="F83" s="716"/>
      <c r="G83" s="1094"/>
      <c r="H83" s="1266"/>
      <c r="I83" s="425"/>
      <c r="J83" s="1660"/>
      <c r="K83" s="1661"/>
      <c r="L83" s="1055"/>
      <c r="M83" s="554"/>
      <c r="N83" s="3802"/>
      <c r="S83" s="55" t="s">
        <v>65</v>
      </c>
      <c r="T83" s="55" t="s">
        <v>65</v>
      </c>
      <c r="W83" s="55" t="s">
        <v>65</v>
      </c>
      <c r="X83" s="55" t="s">
        <v>65</v>
      </c>
      <c r="Y83" s="55" t="s">
        <v>65</v>
      </c>
    </row>
    <row r="84" spans="1:25" s="55" customFormat="1" ht="15" customHeight="1" thickBot="1">
      <c r="A84" s="2159">
        <v>42019</v>
      </c>
      <c r="B84" s="1807" t="s">
        <v>2028</v>
      </c>
      <c r="C84" s="345" t="s">
        <v>1459</v>
      </c>
      <c r="D84" s="278">
        <v>132269</v>
      </c>
      <c r="E84" s="1573"/>
      <c r="F84" s="649" t="s">
        <v>278</v>
      </c>
      <c r="G84" s="1075">
        <v>210</v>
      </c>
      <c r="H84" s="1762">
        <v>50</v>
      </c>
      <c r="I84" s="270">
        <f>ROUND($H$84*$G$84/G84,2)</f>
        <v>50</v>
      </c>
      <c r="J84" s="1715" t="s">
        <v>39</v>
      </c>
      <c r="K84" s="1792">
        <v>29.5</v>
      </c>
      <c r="L84" s="1037">
        <f>IF(OR(ISBLANK(K84),K84=0,H84=0,ISBLANK(H84)),,ROUND(K84+$L$5,2))</f>
        <v>29.5</v>
      </c>
      <c r="M84" s="538">
        <f>ROUND(I84*L84,2)</f>
        <v>1475</v>
      </c>
      <c r="N84" s="3778">
        <f>ROUND(L84/G84,4)</f>
        <v>0.14050000000000001</v>
      </c>
      <c r="S84" s="55" t="s">
        <v>65</v>
      </c>
      <c r="T84" s="55" t="s">
        <v>65</v>
      </c>
      <c r="W84" s="55" t="s">
        <v>65</v>
      </c>
      <c r="X84" s="55" t="s">
        <v>65</v>
      </c>
      <c r="Y84" s="55" t="s">
        <v>65</v>
      </c>
    </row>
    <row r="85" spans="1:25" s="55" customFormat="1" ht="15" customHeight="1" thickBot="1">
      <c r="A85" s="2174"/>
      <c r="B85" s="901" t="s">
        <v>279</v>
      </c>
      <c r="C85" s="1712"/>
      <c r="D85" s="1686"/>
      <c r="E85" s="389"/>
      <c r="F85" s="1664"/>
      <c r="G85" s="1102"/>
      <c r="H85" s="1187"/>
      <c r="I85" s="565"/>
      <c r="J85" s="4089"/>
      <c r="K85" s="363"/>
      <c r="L85" s="323"/>
      <c r="M85" s="1865"/>
      <c r="N85" s="3793"/>
      <c r="S85" s="55" t="s">
        <v>65</v>
      </c>
      <c r="T85" s="55" t="s">
        <v>65</v>
      </c>
      <c r="W85" s="55" t="s">
        <v>65</v>
      </c>
      <c r="X85" s="55" t="s">
        <v>65</v>
      </c>
      <c r="Y85" s="55" t="s">
        <v>65</v>
      </c>
    </row>
    <row r="86" spans="1:25" s="55" customFormat="1" ht="15" customHeight="1" thickBot="1">
      <c r="A86" s="2238">
        <v>42020</v>
      </c>
      <c r="B86" s="1623" t="s">
        <v>3196</v>
      </c>
      <c r="C86" s="2698" t="s">
        <v>3195</v>
      </c>
      <c r="D86" s="278" t="s">
        <v>3194</v>
      </c>
      <c r="E86" s="1573"/>
      <c r="F86" s="2310" t="s">
        <v>695</v>
      </c>
      <c r="G86" s="1563">
        <v>120</v>
      </c>
      <c r="H86" s="1762">
        <v>600</v>
      </c>
      <c r="I86" s="270">
        <f>ROUND($H$86*$G$86/G86,2)</f>
        <v>600</v>
      </c>
      <c r="J86" s="1715" t="s">
        <v>39</v>
      </c>
      <c r="K86" s="1792">
        <v>19.989999999999998</v>
      </c>
      <c r="L86" s="1037">
        <f>IF(OR(ISBLANK(K86),K86=0,H86=0,ISBLANK(H86)),,ROUND(K86+$L$5,2))</f>
        <v>19.989999999999998</v>
      </c>
      <c r="M86" s="538">
        <f>ROUND(I86*L86,2)</f>
        <v>11994</v>
      </c>
      <c r="N86" s="3778">
        <f>ROUND(L86/G86,4)</f>
        <v>0.1666</v>
      </c>
    </row>
    <row r="87" spans="1:25" s="55" customFormat="1" ht="15" customHeight="1">
      <c r="A87" s="1302"/>
      <c r="B87" s="3404" t="s">
        <v>3197</v>
      </c>
      <c r="C87" s="3378"/>
      <c r="D87" s="4389"/>
      <c r="E87" s="3502"/>
      <c r="F87" s="3392"/>
      <c r="G87" s="3503"/>
      <c r="H87" s="1266"/>
      <c r="I87" s="3391"/>
      <c r="J87" s="4090"/>
      <c r="K87" s="3401"/>
      <c r="L87" s="3504"/>
      <c r="M87" s="3505"/>
      <c r="N87" s="3781"/>
    </row>
    <row r="88" spans="1:25" s="55" customFormat="1" ht="15" customHeight="1">
      <c r="A88" s="1302"/>
      <c r="B88" s="3404" t="s">
        <v>3198</v>
      </c>
      <c r="C88" s="3378"/>
      <c r="D88" s="4389"/>
      <c r="E88" s="3502"/>
      <c r="F88" s="3392"/>
      <c r="G88" s="3503"/>
      <c r="H88" s="1266"/>
      <c r="I88" s="3391"/>
      <c r="J88" s="4090"/>
      <c r="K88" s="3401"/>
      <c r="L88" s="3504"/>
      <c r="M88" s="3505"/>
      <c r="N88" s="3781"/>
    </row>
    <row r="89" spans="1:25" s="55" customFormat="1" ht="15" customHeight="1" thickBot="1">
      <c r="A89" s="1449"/>
      <c r="B89" s="3770" t="s">
        <v>3199</v>
      </c>
      <c r="C89" s="3938"/>
      <c r="D89" s="397"/>
      <c r="E89" s="4091"/>
      <c r="F89" s="3882"/>
      <c r="G89" s="3939"/>
      <c r="H89" s="5842"/>
      <c r="I89" s="397"/>
      <c r="J89" s="4092"/>
      <c r="K89" s="4093"/>
      <c r="L89" s="1037"/>
      <c r="M89" s="4009"/>
      <c r="N89" s="3902"/>
      <c r="S89" s="55" t="s">
        <v>65</v>
      </c>
      <c r="T89" s="55" t="s">
        <v>65</v>
      </c>
      <c r="W89" s="55" t="s">
        <v>65</v>
      </c>
      <c r="X89" s="55" t="s">
        <v>65</v>
      </c>
      <c r="Y89" s="55" t="s">
        <v>65</v>
      </c>
    </row>
    <row r="90" spans="1:25" s="55" customFormat="1" ht="15" customHeight="1" thickBot="1">
      <c r="A90" s="1086"/>
      <c r="B90" s="466" t="s">
        <v>3200</v>
      </c>
      <c r="C90" s="425"/>
      <c r="D90" s="1712"/>
      <c r="E90" s="426"/>
      <c r="F90" s="727"/>
      <c r="G90" s="1156"/>
      <c r="H90" s="1192"/>
      <c r="I90" s="341"/>
      <c r="J90" s="1660"/>
      <c r="K90" s="1661"/>
      <c r="L90" s="1055"/>
      <c r="M90" s="554"/>
      <c r="N90" s="3905"/>
    </row>
    <row r="91" spans="1:25" s="55" customFormat="1" ht="15" customHeight="1" thickBot="1">
      <c r="A91" s="2159">
        <v>42021</v>
      </c>
      <c r="B91" s="1623" t="s">
        <v>3212</v>
      </c>
      <c r="C91" s="3938" t="s">
        <v>2598</v>
      </c>
      <c r="D91" s="4390">
        <v>134</v>
      </c>
      <c r="E91" s="1573"/>
      <c r="F91" s="2290" t="s">
        <v>3217</v>
      </c>
      <c r="G91" s="4110">
        <v>210</v>
      </c>
      <c r="H91" s="1762">
        <v>30</v>
      </c>
      <c r="I91" s="262">
        <f>ROUND($H$91*$G$91/G91,2)</f>
        <v>30</v>
      </c>
      <c r="J91" s="1802" t="s">
        <v>39</v>
      </c>
      <c r="K91" s="958">
        <v>53.27</v>
      </c>
      <c r="L91" s="1037">
        <f>IF(OR(ISBLANK(K91),K91=0,H91=0,ISBLANK(H91)),,ROUND(K91+$L$5,2))</f>
        <v>53.27</v>
      </c>
      <c r="M91" s="538">
        <f>ROUND(I91*L91,2)</f>
        <v>1598.1</v>
      </c>
      <c r="N91" s="3778">
        <f>ROUND(L91/G91,4)</f>
        <v>0.25369999999999998</v>
      </c>
    </row>
    <row r="92" spans="1:25" s="55" customFormat="1" ht="15" customHeight="1" thickBot="1">
      <c r="A92" s="1449"/>
      <c r="B92" s="3770" t="s">
        <v>3213</v>
      </c>
      <c r="C92" s="3938"/>
      <c r="D92" s="4390"/>
      <c r="E92" s="4091"/>
      <c r="F92" s="3882"/>
      <c r="G92" s="3939"/>
      <c r="H92" s="5842"/>
      <c r="I92" s="3938"/>
      <c r="J92" s="4092"/>
      <c r="K92" s="4093"/>
      <c r="L92" s="1037"/>
      <c r="M92" s="4009"/>
      <c r="N92" s="3902"/>
    </row>
    <row r="93" spans="1:25" s="55" customFormat="1" ht="15" customHeight="1">
      <c r="A93" s="1449"/>
      <c r="B93" s="3770" t="s">
        <v>3214</v>
      </c>
      <c r="C93" s="3938"/>
      <c r="D93" s="4148"/>
      <c r="E93" s="4091"/>
      <c r="F93" s="3882"/>
      <c r="G93" s="3939"/>
      <c r="H93" s="1340"/>
      <c r="I93" s="3938"/>
      <c r="J93" s="4092"/>
      <c r="K93" s="4093"/>
      <c r="L93" s="1037"/>
      <c r="M93" s="4009"/>
      <c r="N93" s="3902"/>
    </row>
    <row r="94" spans="1:25" s="55" customFormat="1" ht="15" customHeight="1">
      <c r="A94" s="1449"/>
      <c r="B94" s="3770" t="s">
        <v>3215</v>
      </c>
      <c r="C94" s="3938"/>
      <c r="D94" s="4148"/>
      <c r="E94" s="4091"/>
      <c r="F94" s="3882"/>
      <c r="G94" s="3939"/>
      <c r="H94" s="1340"/>
      <c r="I94" s="3938"/>
      <c r="J94" s="4092"/>
      <c r="K94" s="4093"/>
      <c r="L94" s="1037"/>
      <c r="M94" s="4009"/>
      <c r="N94" s="3902"/>
    </row>
    <row r="95" spans="1:25" s="55" customFormat="1" ht="15" customHeight="1" thickBot="1">
      <c r="A95" s="1086"/>
      <c r="B95" s="466" t="s">
        <v>3216</v>
      </c>
      <c r="C95" s="425"/>
      <c r="D95" s="1712"/>
      <c r="E95" s="426"/>
      <c r="F95" s="727"/>
      <c r="G95" s="1156"/>
      <c r="H95" s="1192"/>
      <c r="I95" s="341"/>
      <c r="J95" s="1660"/>
      <c r="K95" s="1661"/>
      <c r="L95" s="1055"/>
      <c r="M95" s="554"/>
      <c r="N95" s="3905"/>
    </row>
    <row r="96" spans="1:25" s="55" customFormat="1" ht="15" customHeight="1" thickBot="1">
      <c r="A96" s="1490">
        <v>42022</v>
      </c>
      <c r="B96" s="481" t="s">
        <v>373</v>
      </c>
      <c r="C96" s="421" t="s">
        <v>2657</v>
      </c>
      <c r="D96" s="795">
        <v>139</v>
      </c>
      <c r="E96" s="1576"/>
      <c r="F96" s="421" t="s">
        <v>374</v>
      </c>
      <c r="G96" s="1209">
        <v>144</v>
      </c>
      <c r="H96" s="1171">
        <v>100</v>
      </c>
      <c r="I96" s="397">
        <f>ROUND(H96*G96/G96,2)</f>
        <v>100</v>
      </c>
      <c r="J96" s="401" t="s">
        <v>39</v>
      </c>
      <c r="K96" s="241">
        <v>50.29</v>
      </c>
      <c r="L96" s="1037">
        <f>IF(OR(ISBLANK(K96),K96=0,H96=0,ISBLANK(H96)),,ROUND(K96+'Groceries 36001-38000'!$L$5,2))</f>
        <v>50.29</v>
      </c>
      <c r="M96" s="538">
        <f>ROUND(I96*L96,2)</f>
        <v>5029</v>
      </c>
      <c r="N96" s="243">
        <f>ROUND(L96/G96,2)</f>
        <v>0.35</v>
      </c>
    </row>
    <row r="97" spans="1:25" s="55" customFormat="1" ht="15" customHeight="1" thickBot="1">
      <c r="A97" s="1086"/>
      <c r="B97" s="466" t="s">
        <v>375</v>
      </c>
      <c r="C97" s="425"/>
      <c r="D97" s="318"/>
      <c r="E97" s="426"/>
      <c r="F97" s="425"/>
      <c r="G97" s="1156"/>
      <c r="H97" s="1571"/>
      <c r="I97" s="341"/>
      <c r="J97" s="1379"/>
      <c r="K97" s="1661"/>
      <c r="L97" s="1055"/>
      <c r="M97" s="554"/>
      <c r="N97" s="472"/>
    </row>
    <row r="98" spans="1:25" s="55" customFormat="1" ht="15" customHeight="1" thickBot="1">
      <c r="A98" s="2159">
        <v>42023</v>
      </c>
      <c r="B98" s="1807" t="s">
        <v>3469</v>
      </c>
      <c r="C98" s="1849" t="s">
        <v>4399</v>
      </c>
      <c r="D98" s="273"/>
      <c r="E98" s="1448"/>
      <c r="F98" s="3310" t="s">
        <v>3264</v>
      </c>
      <c r="G98" s="3515">
        <v>72</v>
      </c>
      <c r="H98" s="1171"/>
      <c r="I98" s="397">
        <f>ROUND(H98*G98/G98,2)</f>
        <v>0</v>
      </c>
      <c r="J98" s="914" t="s">
        <v>39</v>
      </c>
      <c r="K98" s="241">
        <v>34.83</v>
      </c>
      <c r="L98" s="1037">
        <f>IF(OR(ISBLANK(K98),K98=0,H98=0,ISBLANK(H98)),,ROUND(K98+$L$5,2))</f>
        <v>0</v>
      </c>
      <c r="M98" s="538">
        <f>ROUND(I98*L98,2)</f>
        <v>0</v>
      </c>
      <c r="N98" s="3778">
        <f>ROUND(L98/G98,4)</f>
        <v>0</v>
      </c>
    </row>
    <row r="99" spans="1:25" s="55" customFormat="1" ht="15" customHeight="1">
      <c r="A99" s="1449"/>
      <c r="B99" s="3404" t="s">
        <v>3470</v>
      </c>
      <c r="C99" s="3378" t="s">
        <v>3262</v>
      </c>
      <c r="D99" s="4391" t="s">
        <v>3263</v>
      </c>
      <c r="E99" s="3508"/>
      <c r="F99" s="3521"/>
      <c r="H99" s="1340"/>
      <c r="I99" s="3378"/>
      <c r="J99" s="3605"/>
      <c r="K99" s="3536"/>
      <c r="L99" s="3408"/>
      <c r="M99" s="3409"/>
      <c r="N99" s="3902"/>
    </row>
    <row r="100" spans="1:25" s="55" customFormat="1" ht="15" customHeight="1" thickBot="1">
      <c r="A100" s="1086"/>
      <c r="B100" s="901"/>
      <c r="C100" s="536" t="s">
        <v>3265</v>
      </c>
      <c r="D100" s="4879">
        <v>17364000</v>
      </c>
      <c r="E100" s="1484"/>
      <c r="F100" s="716"/>
      <c r="G100" s="1094"/>
      <c r="H100" s="1192"/>
      <c r="I100" s="536"/>
      <c r="J100" s="1654"/>
      <c r="K100" s="1148"/>
      <c r="L100" s="1122"/>
      <c r="M100" s="364"/>
      <c r="N100" s="3905"/>
    </row>
    <row r="101" spans="1:25" s="55" customFormat="1" ht="15" customHeight="1" thickBot="1">
      <c r="A101" s="2159">
        <v>42024</v>
      </c>
      <c r="B101" s="221" t="s">
        <v>3546</v>
      </c>
      <c r="C101" s="3938" t="s">
        <v>3612</v>
      </c>
      <c r="D101" s="4878">
        <v>18510</v>
      </c>
      <c r="E101" s="4108"/>
      <c r="F101" s="3882" t="s">
        <v>3533</v>
      </c>
      <c r="G101" s="3939">
        <v>128</v>
      </c>
      <c r="H101" s="1171">
        <v>50</v>
      </c>
      <c r="I101" s="397">
        <f>ROUND(H101*G101/G101,2)</f>
        <v>50</v>
      </c>
      <c r="J101" s="914" t="s">
        <v>39</v>
      </c>
      <c r="K101" s="241">
        <v>36.68</v>
      </c>
      <c r="L101" s="1037">
        <f>IF(OR(ISBLANK(K101),K101=0,H101=0,ISBLANK(H101)),,ROUND(K101+$L$5,2))</f>
        <v>36.68</v>
      </c>
      <c r="M101" s="538">
        <f>ROUND(I101*L101,2)</f>
        <v>1834</v>
      </c>
      <c r="N101" s="3778">
        <f>ROUND(L101/G101,4)</f>
        <v>0.28660000000000002</v>
      </c>
    </row>
    <row r="102" spans="1:25" s="55" customFormat="1" ht="15" customHeight="1">
      <c r="A102" s="1449"/>
      <c r="B102" s="3770" t="s">
        <v>3534</v>
      </c>
      <c r="C102" s="3938"/>
      <c r="D102" s="4878"/>
      <c r="E102" s="4102"/>
      <c r="F102" s="3882"/>
      <c r="G102" s="3939"/>
      <c r="H102" s="1340"/>
      <c r="I102" s="3378"/>
      <c r="J102" s="3605"/>
      <c r="K102" s="3536"/>
      <c r="L102" s="1336"/>
      <c r="M102" s="3409"/>
      <c r="N102" s="3906"/>
    </row>
    <row r="103" spans="1:25" s="55" customFormat="1" ht="15" customHeight="1">
      <c r="A103" s="1449"/>
      <c r="B103" s="3770" t="s">
        <v>3536</v>
      </c>
      <c r="C103" s="3938"/>
      <c r="D103" s="4878"/>
      <c r="E103" s="4102"/>
      <c r="F103" s="3882"/>
      <c r="G103" s="3939"/>
      <c r="H103" s="1340"/>
      <c r="I103" s="3378"/>
      <c r="J103" s="3605"/>
      <c r="K103" s="3536"/>
      <c r="L103" s="1336"/>
      <c r="M103" s="3409"/>
      <c r="N103" s="3906"/>
    </row>
    <row r="104" spans="1:25" s="55" customFormat="1" ht="15" customHeight="1" thickBot="1">
      <c r="A104" s="1086"/>
      <c r="B104" s="466" t="s">
        <v>3537</v>
      </c>
      <c r="C104" s="425"/>
      <c r="D104" s="4881"/>
      <c r="E104" s="1083"/>
      <c r="F104" s="727"/>
      <c r="G104" s="1156"/>
      <c r="H104" s="1192"/>
      <c r="I104" s="536"/>
      <c r="J104" s="1654"/>
      <c r="K104" s="1148"/>
      <c r="L104" s="935"/>
      <c r="M104" s="364"/>
      <c r="N104" s="4174"/>
    </row>
    <row r="105" spans="1:25" s="55" customFormat="1" ht="15" customHeight="1" thickBot="1">
      <c r="A105" s="2159">
        <v>42025</v>
      </c>
      <c r="B105" s="221" t="s">
        <v>3538</v>
      </c>
      <c r="C105" s="3938" t="s">
        <v>3611</v>
      </c>
      <c r="D105" s="4878">
        <v>10020</v>
      </c>
      <c r="E105" s="4108"/>
      <c r="F105" s="3882" t="s">
        <v>1145</v>
      </c>
      <c r="G105" s="3939">
        <v>87</v>
      </c>
      <c r="H105" s="1171">
        <v>30</v>
      </c>
      <c r="I105" s="397">
        <f>ROUND(H105*G105/G105,2)</f>
        <v>30</v>
      </c>
      <c r="J105" s="914" t="s">
        <v>39</v>
      </c>
      <c r="K105" s="241">
        <v>22.5</v>
      </c>
      <c r="L105" s="1037">
        <f>IF(OR(ISBLANK(K105),K105=0,H105=0,ISBLANK(H105)),,ROUND(K105+$L$5,2))</f>
        <v>22.5</v>
      </c>
      <c r="M105" s="538">
        <f>ROUND(I105*L105,2)</f>
        <v>675</v>
      </c>
      <c r="N105" s="3778">
        <f>ROUND(L105/G105,4)</f>
        <v>0.2586</v>
      </c>
    </row>
    <row r="106" spans="1:25" s="55" customFormat="1" ht="15" customHeight="1">
      <c r="A106" s="1449"/>
      <c r="B106" s="4880" t="s">
        <v>3539</v>
      </c>
      <c r="C106" s="3938" t="s">
        <v>3535</v>
      </c>
      <c r="D106" s="3023"/>
      <c r="E106" s="4091"/>
      <c r="F106" s="3882"/>
      <c r="G106" s="3939"/>
      <c r="H106" s="1340"/>
      <c r="I106" s="3378"/>
      <c r="J106" s="3605"/>
      <c r="K106" s="3606"/>
      <c r="L106" s="1336"/>
      <c r="M106" s="3409"/>
      <c r="N106" s="3797"/>
      <c r="S106" s="55" t="s">
        <v>65</v>
      </c>
      <c r="T106" s="55" t="s">
        <v>65</v>
      </c>
      <c r="U106" s="55" t="s">
        <v>65</v>
      </c>
      <c r="W106" s="55" t="s">
        <v>65</v>
      </c>
      <c r="X106" s="55" t="s">
        <v>65</v>
      </c>
      <c r="Y106" s="55" t="s">
        <v>65</v>
      </c>
    </row>
    <row r="107" spans="1:25" s="55" customFormat="1" ht="15" customHeight="1" thickBot="1">
      <c r="A107" s="1598"/>
      <c r="B107" s="4890" t="s">
        <v>3540</v>
      </c>
      <c r="C107" s="954"/>
      <c r="D107" s="1346"/>
      <c r="E107" s="1054"/>
      <c r="F107" s="716"/>
      <c r="G107" s="1094"/>
      <c r="H107" s="1192"/>
      <c r="I107" s="536"/>
      <c r="J107" s="1654"/>
      <c r="K107" s="1140"/>
      <c r="L107" s="935"/>
      <c r="M107" s="364"/>
      <c r="N107" s="3799"/>
    </row>
    <row r="108" spans="1:25" s="55" customFormat="1" ht="15" customHeight="1" thickBot="1">
      <c r="A108" s="2159">
        <v>42026</v>
      </c>
      <c r="B108" s="4095" t="s">
        <v>4361</v>
      </c>
      <c r="C108" s="3938" t="s">
        <v>4363</v>
      </c>
      <c r="D108" s="5783" t="s">
        <v>4362</v>
      </c>
      <c r="E108" s="4108"/>
      <c r="F108" s="3882" t="s">
        <v>4451</v>
      </c>
      <c r="G108" s="3939">
        <v>144</v>
      </c>
      <c r="H108" s="1171">
        <v>50</v>
      </c>
      <c r="I108" s="2437">
        <f>ROUND(H108*G108/G108,2)</f>
        <v>50</v>
      </c>
      <c r="J108" s="1449" t="s">
        <v>39</v>
      </c>
      <c r="K108" s="4071">
        <v>34</v>
      </c>
      <c r="L108" s="2803">
        <f>IF(OR(ISBLANK(K108),K108=0,H108=0,ISBLANK(H108)),,ROUND(K108+$L$5,2))</f>
        <v>34</v>
      </c>
      <c r="M108" s="4009">
        <f>ROUND(I108*L108,2)</f>
        <v>1700</v>
      </c>
      <c r="N108" s="3778">
        <f>ROUND(L108/G108,4)</f>
        <v>0.2361</v>
      </c>
    </row>
    <row r="109" spans="1:25" s="55" customFormat="1" ht="15" customHeight="1">
      <c r="A109" s="2017"/>
      <c r="B109" s="4751" t="s">
        <v>4364</v>
      </c>
      <c r="C109" s="1341"/>
      <c r="D109" s="2152"/>
      <c r="E109" s="3603"/>
      <c r="F109" s="3310"/>
      <c r="G109" s="5782"/>
      <c r="H109" s="1340"/>
      <c r="I109" s="3378"/>
      <c r="J109" s="3605"/>
      <c r="K109" s="3606"/>
      <c r="L109" s="1336"/>
      <c r="M109" s="3409"/>
      <c r="N109" s="3797"/>
    </row>
    <row r="110" spans="1:25" s="55" customFormat="1" ht="15" customHeight="1">
      <c r="A110" s="2017"/>
      <c r="B110" s="4751" t="s">
        <v>4450</v>
      </c>
      <c r="C110" s="1341"/>
      <c r="D110" s="2152"/>
      <c r="E110" s="3603"/>
      <c r="F110" s="3310"/>
      <c r="G110" s="5782"/>
      <c r="H110" s="1340"/>
      <c r="I110" s="3378"/>
      <c r="J110" s="3605"/>
      <c r="K110" s="3606"/>
      <c r="L110" s="1336"/>
      <c r="M110" s="3409"/>
      <c r="N110" s="3797"/>
    </row>
    <row r="111" spans="1:25" s="55" customFormat="1" ht="15" customHeight="1" thickBot="1">
      <c r="A111" s="3489"/>
      <c r="B111" s="1086"/>
      <c r="C111" s="565"/>
      <c r="D111" s="550"/>
      <c r="E111" s="1083"/>
      <c r="F111" s="550"/>
      <c r="G111" s="1597"/>
      <c r="H111" s="1192"/>
      <c r="I111" s="341"/>
      <c r="J111" s="1379"/>
      <c r="K111" s="1661"/>
      <c r="L111" s="1055"/>
      <c r="M111" s="554"/>
      <c r="N111" s="3802"/>
    </row>
    <row r="112" spans="1:25" s="15" customFormat="1" ht="15" customHeight="1" thickBot="1">
      <c r="A112" s="3483"/>
      <c r="B112" s="1320" t="s">
        <v>3731</v>
      </c>
      <c r="C112" s="903"/>
      <c r="D112" s="10"/>
      <c r="E112" s="903"/>
      <c r="F112" s="761"/>
      <c r="G112" s="906"/>
      <c r="H112" s="1957"/>
      <c r="I112" s="904"/>
      <c r="J112" s="903"/>
      <c r="K112" s="1322"/>
      <c r="L112" s="1322"/>
      <c r="M112" s="1322"/>
      <c r="N112" s="1323"/>
      <c r="O112" s="14"/>
      <c r="P112" s="55"/>
      <c r="Q112" s="55"/>
      <c r="R112" s="55"/>
    </row>
    <row r="113" spans="1:45" s="55" customFormat="1" ht="15" customHeight="1" thickBot="1">
      <c r="A113" s="2159">
        <v>42027</v>
      </c>
      <c r="B113" s="481" t="s">
        <v>3337</v>
      </c>
      <c r="C113" s="1208" t="s">
        <v>2697</v>
      </c>
      <c r="D113" s="759">
        <v>10115</v>
      </c>
      <c r="E113" s="1576"/>
      <c r="F113" s="421" t="s">
        <v>468</v>
      </c>
      <c r="G113" s="1209">
        <v>100</v>
      </c>
      <c r="H113" s="1167">
        <v>20</v>
      </c>
      <c r="I113" s="397">
        <f>ROUND(H113*G113/G113,2)</f>
        <v>20</v>
      </c>
      <c r="J113" s="401" t="s">
        <v>39</v>
      </c>
      <c r="K113" s="241"/>
      <c r="L113" s="1037">
        <f>IF(OR(ISBLANK(K113),K113=0,H113=0,ISBLANK(H113)),,ROUND(K113+$L$5,2))</f>
        <v>0</v>
      </c>
      <c r="M113" s="538">
        <f>ROUND(I113*L113,2)</f>
        <v>0</v>
      </c>
      <c r="N113" s="3778">
        <f>ROUND(L113/G113,4)</f>
        <v>0</v>
      </c>
    </row>
    <row r="114" spans="1:45" s="55" customFormat="1" ht="15" customHeight="1">
      <c r="A114" s="1449"/>
      <c r="B114" s="217" t="s">
        <v>3776</v>
      </c>
      <c r="C114" s="1493"/>
      <c r="D114" s="219"/>
      <c r="E114" s="1038"/>
      <c r="F114" s="202"/>
      <c r="G114" s="1126"/>
      <c r="H114" s="1248"/>
      <c r="I114" s="202"/>
      <c r="J114" s="271"/>
      <c r="K114" s="334"/>
      <c r="L114" s="310"/>
      <c r="M114" s="627"/>
      <c r="N114" s="354"/>
    </row>
    <row r="115" spans="1:45" s="55" customFormat="1" ht="15" customHeight="1">
      <c r="A115" s="1449"/>
      <c r="B115" s="217" t="s">
        <v>469</v>
      </c>
      <c r="C115" s="202"/>
      <c r="D115" s="219"/>
      <c r="E115" s="1125"/>
      <c r="F115" s="202"/>
      <c r="G115" s="1126"/>
      <c r="H115" s="1169"/>
      <c r="I115" s="1149"/>
      <c r="J115" s="271"/>
      <c r="K115" s="334"/>
      <c r="L115" s="265"/>
      <c r="M115" s="627"/>
      <c r="N115" s="354"/>
    </row>
    <row r="116" spans="1:45" s="55" customFormat="1" ht="15" customHeight="1" thickBot="1">
      <c r="A116" s="1598"/>
      <c r="B116" s="1060"/>
      <c r="C116" s="536"/>
      <c r="D116" s="1895"/>
      <c r="E116" s="1054"/>
      <c r="F116" s="536"/>
      <c r="G116" s="536"/>
      <c r="H116" s="838"/>
      <c r="I116" s="1060"/>
      <c r="J116" s="901"/>
      <c r="K116" s="1095"/>
      <c r="L116" s="1214"/>
      <c r="M116" s="901"/>
      <c r="N116" s="2003"/>
    </row>
    <row r="117" spans="1:45" s="55" customFormat="1" ht="15" customHeight="1" thickBot="1">
      <c r="A117" s="2227">
        <v>42028</v>
      </c>
      <c r="B117" s="1623" t="s">
        <v>3218</v>
      </c>
      <c r="C117" s="547" t="s">
        <v>3219</v>
      </c>
      <c r="D117" s="4104">
        <v>10425</v>
      </c>
      <c r="E117" s="1576"/>
      <c r="F117" s="547" t="s">
        <v>3239</v>
      </c>
      <c r="G117" s="1118">
        <v>144</v>
      </c>
      <c r="H117" s="1171">
        <v>20</v>
      </c>
      <c r="I117" s="397">
        <f>ROUND(H117*G117/G117,2)</f>
        <v>20</v>
      </c>
      <c r="J117" s="914" t="s">
        <v>39</v>
      </c>
      <c r="K117" s="241"/>
      <c r="L117" s="1037">
        <f>IF(OR(ISBLANK(K117),K117=0,H117=0,ISBLANK(H117)),,ROUND(K117+$L$5,2))</f>
        <v>0</v>
      </c>
      <c r="M117" s="538">
        <f>ROUND(I117*L117,2)</f>
        <v>0</v>
      </c>
      <c r="N117" s="3778">
        <f>ROUND(L117/G117,4)</f>
        <v>0</v>
      </c>
    </row>
    <row r="118" spans="1:45" s="55" customFormat="1" ht="15" customHeight="1">
      <c r="A118" s="1449"/>
      <c r="B118" s="217" t="s">
        <v>3220</v>
      </c>
      <c r="C118" s="202" t="s">
        <v>3221</v>
      </c>
      <c r="D118" s="815">
        <v>79341.02205</v>
      </c>
      <c r="E118" s="1223"/>
      <c r="F118" s="202" t="s">
        <v>3240</v>
      </c>
      <c r="G118" s="1126">
        <v>144</v>
      </c>
      <c r="H118" s="1169"/>
      <c r="I118" s="1149">
        <f>ROUND(H117*G117/G118,2)</f>
        <v>20</v>
      </c>
      <c r="J118" s="271" t="s">
        <v>39</v>
      </c>
      <c r="K118" s="2068"/>
      <c r="L118" s="265">
        <f t="shared" ref="L118" si="17">IF(OR(ISBLANK(K118),K118=0,H117=0,ISBLANK(H117)),,ROUND(K118+$L$5,2))</f>
        <v>0</v>
      </c>
      <c r="M118" s="627">
        <f t="shared" ref="M118:M119" si="18">ROUND(I118*L118,2)</f>
        <v>0</v>
      </c>
      <c r="N118" s="354">
        <f t="shared" ref="N118:N119" si="19">ROUND(L118/G118,4)</f>
        <v>0</v>
      </c>
    </row>
    <row r="119" spans="1:45" s="55" customFormat="1" ht="15" customHeight="1">
      <c r="A119" s="1449"/>
      <c r="B119" s="1607" t="s">
        <v>3222</v>
      </c>
      <c r="C119" s="3391" t="s">
        <v>3223</v>
      </c>
      <c r="D119" s="4105" t="s">
        <v>3224</v>
      </c>
      <c r="E119" s="3508"/>
      <c r="F119" s="4100" t="s">
        <v>3241</v>
      </c>
      <c r="G119" s="4101">
        <v>192</v>
      </c>
      <c r="H119" s="1266"/>
      <c r="I119" s="3391">
        <f>ROUND(H117*G117/G119,2)</f>
        <v>15</v>
      </c>
      <c r="J119" s="3750" t="s">
        <v>39</v>
      </c>
      <c r="K119" s="3541">
        <v>35.4</v>
      </c>
      <c r="L119" s="2120">
        <f>IF(OR(ISBLANK(K119),K119=0,H117=0,ISBLANK(H117)),,ROUND(K119+$L$5,2))</f>
        <v>35.4</v>
      </c>
      <c r="M119" s="3505">
        <f t="shared" si="18"/>
        <v>531</v>
      </c>
      <c r="N119" s="2780">
        <f t="shared" si="19"/>
        <v>0.18440000000000001</v>
      </c>
    </row>
    <row r="120" spans="1:45" s="55" customFormat="1" ht="15" customHeight="1" thickBot="1">
      <c r="A120" s="1449"/>
      <c r="B120" s="3770" t="s">
        <v>3225</v>
      </c>
      <c r="C120" s="4100"/>
      <c r="D120" s="4106"/>
      <c r="E120" s="4102"/>
      <c r="F120" s="4100"/>
      <c r="G120" s="4101"/>
      <c r="H120" s="5842"/>
      <c r="I120" s="4100"/>
      <c r="J120" s="3750"/>
      <c r="K120" s="4013"/>
      <c r="L120" s="402"/>
      <c r="M120" s="4103"/>
      <c r="N120" s="405"/>
    </row>
    <row r="121" spans="1:45" s="55" customFormat="1" ht="15" customHeight="1" thickBot="1">
      <c r="A121" s="1086"/>
      <c r="B121" s="466" t="s">
        <v>3226</v>
      </c>
      <c r="C121" s="550"/>
      <c r="D121" s="4107"/>
      <c r="E121" s="1083"/>
      <c r="F121" s="550"/>
      <c r="G121" s="1084"/>
      <c r="H121" s="1187"/>
      <c r="I121" s="550"/>
      <c r="J121" s="1086"/>
      <c r="K121" s="552"/>
      <c r="L121" s="471"/>
      <c r="M121" s="1865"/>
      <c r="N121" s="1363"/>
    </row>
    <row r="122" spans="1:45" s="55" customFormat="1" ht="15" customHeight="1" thickBot="1">
      <c r="A122" s="2159">
        <v>42029</v>
      </c>
      <c r="B122" s="481" t="s">
        <v>3227</v>
      </c>
      <c r="C122" s="4100" t="s">
        <v>3228</v>
      </c>
      <c r="D122" s="4106">
        <v>47087</v>
      </c>
      <c r="E122" s="4108"/>
      <c r="F122" s="4100" t="s">
        <v>3242</v>
      </c>
      <c r="G122" s="4101">
        <v>144</v>
      </c>
      <c r="H122" s="1171">
        <v>100</v>
      </c>
      <c r="I122" s="397">
        <f>ROUND(H122*G122/G122,2)</f>
        <v>100</v>
      </c>
      <c r="J122" s="914" t="s">
        <v>39</v>
      </c>
      <c r="K122" s="241"/>
      <c r="L122" s="1037">
        <f>IF(OR(ISBLANK(K122),K122=0,H122=0,ISBLANK(H122)),,ROUND(K122+$L$5,2))</f>
        <v>0</v>
      </c>
      <c r="M122" s="538">
        <f>ROUND(I122*L122,2)</f>
        <v>0</v>
      </c>
      <c r="N122" s="3778">
        <f>ROUND(L122/G122,4)</f>
        <v>0</v>
      </c>
    </row>
    <row r="123" spans="1:45" s="55" customFormat="1" ht="15" customHeight="1">
      <c r="A123" s="1449"/>
      <c r="B123" s="3770" t="s">
        <v>3229</v>
      </c>
      <c r="C123" s="4100" t="s">
        <v>3230</v>
      </c>
      <c r="D123" s="4106">
        <v>79341.022039999996</v>
      </c>
      <c r="E123" s="4108"/>
      <c r="F123" s="4100" t="s">
        <v>3243</v>
      </c>
      <c r="G123" s="4101">
        <v>144</v>
      </c>
      <c r="H123" s="1266"/>
      <c r="I123" s="4100">
        <f>ROUND(H122*G122/G123,2)</f>
        <v>100</v>
      </c>
      <c r="J123" s="3750" t="s">
        <v>39</v>
      </c>
      <c r="K123" s="4077"/>
      <c r="L123" s="402">
        <f t="shared" ref="L123" si="20">IF(OR(ISBLANK(K123),K123=0,H122=0,ISBLANK(H122)),,ROUND(K123+$L$5,2))</f>
        <v>0</v>
      </c>
      <c r="M123" s="4103">
        <f t="shared" ref="M123:M124" si="21">ROUND(I123*L123,2)</f>
        <v>0</v>
      </c>
      <c r="N123" s="405">
        <f t="shared" ref="N123:N124" si="22">ROUND(L123/G123,4)</f>
        <v>0</v>
      </c>
    </row>
    <row r="124" spans="1:45" s="55" customFormat="1" ht="15" customHeight="1">
      <c r="A124" s="1449"/>
      <c r="B124" s="3770" t="s">
        <v>3231</v>
      </c>
      <c r="C124" s="4100" t="s">
        <v>3223</v>
      </c>
      <c r="D124" s="4106" t="s">
        <v>3232</v>
      </c>
      <c r="E124" s="4108"/>
      <c r="F124" s="4100" t="s">
        <v>3244</v>
      </c>
      <c r="G124" s="4101">
        <v>216</v>
      </c>
      <c r="H124" s="1266"/>
      <c r="I124" s="4100">
        <f>ROUND(H122*G122/G124,2)</f>
        <v>66.67</v>
      </c>
      <c r="J124" s="3750" t="s">
        <v>39</v>
      </c>
      <c r="K124" s="4077">
        <v>29.05</v>
      </c>
      <c r="L124" s="402">
        <f>IF(OR(ISBLANK(K124),K124=0,H122=0,ISBLANK(H122)),,ROUND(K124+$L$5,2))</f>
        <v>29.05</v>
      </c>
      <c r="M124" s="4103">
        <f t="shared" si="21"/>
        <v>1936.76</v>
      </c>
      <c r="N124" s="405">
        <f t="shared" si="22"/>
        <v>0.13450000000000001</v>
      </c>
    </row>
    <row r="125" spans="1:45" s="55" customFormat="1" ht="15" customHeight="1" thickBot="1">
      <c r="A125" s="1449"/>
      <c r="B125" s="3770" t="s">
        <v>3233</v>
      </c>
      <c r="C125" s="4100"/>
      <c r="D125" s="4106"/>
      <c r="E125" s="4102"/>
      <c r="F125" s="4100"/>
      <c r="G125" s="4101"/>
      <c r="H125" s="5842"/>
      <c r="I125" s="4100"/>
      <c r="J125" s="3750"/>
      <c r="K125" s="4013"/>
      <c r="L125" s="402"/>
      <c r="M125" s="4103"/>
      <c r="N125" s="405"/>
    </row>
    <row r="126" spans="1:45" s="55" customFormat="1" ht="15" customHeight="1">
      <c r="A126" s="1449"/>
      <c r="B126" s="3770" t="s">
        <v>3226</v>
      </c>
      <c r="C126" s="4100"/>
      <c r="D126" s="4106"/>
      <c r="E126" s="4102"/>
      <c r="F126" s="4100"/>
      <c r="G126" s="4101"/>
      <c r="H126" s="1266"/>
      <c r="I126" s="4100"/>
      <c r="J126" s="3750"/>
      <c r="K126" s="4013"/>
      <c r="L126" s="402"/>
      <c r="M126" s="4103"/>
      <c r="N126" s="405"/>
      <c r="P126" s="27"/>
      <c r="Q126" s="27"/>
      <c r="R126" s="27"/>
      <c r="S126" s="26"/>
      <c r="T126" s="26"/>
      <c r="U126" s="26"/>
      <c r="V126" s="15"/>
      <c r="W126" s="15"/>
      <c r="X126" s="15"/>
      <c r="Y126" s="15"/>
    </row>
    <row r="127" spans="1:45" s="55" customFormat="1" ht="15" customHeight="1" thickBot="1">
      <c r="A127" s="1086"/>
      <c r="B127" s="466"/>
      <c r="C127" s="550"/>
      <c r="D127" s="4107"/>
      <c r="E127" s="1083"/>
      <c r="F127" s="550"/>
      <c r="G127" s="1084"/>
      <c r="H127" s="1187"/>
      <c r="I127" s="550"/>
      <c r="J127" s="1086"/>
      <c r="K127" s="552"/>
      <c r="L127" s="471"/>
      <c r="M127" s="1865"/>
      <c r="N127" s="1363"/>
    </row>
    <row r="128" spans="1:45" s="55" customFormat="1" ht="15" customHeight="1">
      <c r="A128" s="2159">
        <v>42030</v>
      </c>
      <c r="B128" s="221" t="s">
        <v>3234</v>
      </c>
      <c r="C128" s="1146" t="s">
        <v>3235</v>
      </c>
      <c r="D128" s="5788">
        <v>47086</v>
      </c>
      <c r="E128" s="4820"/>
      <c r="F128" s="1146" t="s">
        <v>3245</v>
      </c>
      <c r="G128" s="1563">
        <v>288</v>
      </c>
      <c r="H128" s="1324">
        <v>50</v>
      </c>
      <c r="I128" s="262">
        <f>ROUND(H128*G128/G128,2)</f>
        <v>50</v>
      </c>
      <c r="J128" s="263" t="s">
        <v>39</v>
      </c>
      <c r="K128" s="958"/>
      <c r="L128" s="2060">
        <f>IF(OR(ISBLANK(K128),K128=0,H128=0,ISBLANK(H128)),,ROUND(K128+$L$5,2))</f>
        <v>0</v>
      </c>
      <c r="M128" s="641">
        <f>ROUND(I128*L128,2)</f>
        <v>0</v>
      </c>
      <c r="N128" s="3794">
        <f>ROUND(L128/G128,4)</f>
        <v>0</v>
      </c>
      <c r="O128" s="4933"/>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row>
    <row r="129" spans="1:17" s="55" customFormat="1" ht="15" customHeight="1">
      <c r="A129" s="1449"/>
      <c r="B129" s="3770" t="s">
        <v>3236</v>
      </c>
      <c r="C129" s="4100" t="s">
        <v>3230</v>
      </c>
      <c r="D129" s="4106">
        <v>79341.022029999993</v>
      </c>
      <c r="E129" s="4108"/>
      <c r="F129" s="4100" t="s">
        <v>3246</v>
      </c>
      <c r="G129" s="4101">
        <v>288</v>
      </c>
      <c r="H129" s="1266"/>
      <c r="I129" s="4100">
        <f>ROUND(H128*G128/G129,2)</f>
        <v>50</v>
      </c>
      <c r="J129" s="3750" t="s">
        <v>39</v>
      </c>
      <c r="K129" s="4077"/>
      <c r="L129" s="402">
        <f>IF(OR(ISBLANK(K129),K129=0,H128=0,ISBLANK(H128)),,ROUND(K129+$L$5,2))</f>
        <v>0</v>
      </c>
      <c r="M129" s="4103">
        <f t="shared" ref="M129:M130" si="23">ROUND(I129*L129,2)</f>
        <v>0</v>
      </c>
      <c r="N129" s="405">
        <f t="shared" ref="N129:N130" si="24">ROUND(L129/G129,4)</f>
        <v>0</v>
      </c>
      <c r="Q129" s="15"/>
    </row>
    <row r="130" spans="1:17" s="55" customFormat="1" ht="15" customHeight="1">
      <c r="A130" s="1449"/>
      <c r="B130" s="3770" t="s">
        <v>3237</v>
      </c>
      <c r="C130" s="4100" t="s">
        <v>3223</v>
      </c>
      <c r="D130" s="4106" t="s">
        <v>3238</v>
      </c>
      <c r="E130" s="4108"/>
      <c r="F130" s="4100" t="s">
        <v>3247</v>
      </c>
      <c r="G130" s="4101">
        <v>360</v>
      </c>
      <c r="H130" s="1266"/>
      <c r="I130" s="4100">
        <f>ROUND(H128*G128/G130,2)</f>
        <v>40</v>
      </c>
      <c r="J130" s="3750" t="s">
        <v>39</v>
      </c>
      <c r="K130" s="4077">
        <v>36.200000000000003</v>
      </c>
      <c r="L130" s="402">
        <f>IF(OR(ISBLANK(K130),K130=0,H128=0,ISBLANK(H128)),,ROUND(K130+$L$5,2))</f>
        <v>36.200000000000003</v>
      </c>
      <c r="M130" s="4103">
        <f t="shared" si="23"/>
        <v>1448</v>
      </c>
      <c r="N130" s="405">
        <f t="shared" si="24"/>
        <v>0.10059999999999999</v>
      </c>
    </row>
    <row r="131" spans="1:17" s="55" customFormat="1" ht="15" customHeight="1">
      <c r="A131" s="1449"/>
      <c r="B131" s="3770" t="s">
        <v>3233</v>
      </c>
      <c r="C131" s="3938"/>
      <c r="D131" s="4148"/>
      <c r="E131" s="4091"/>
      <c r="F131" s="3882"/>
      <c r="G131" s="3939"/>
      <c r="H131" s="1340"/>
      <c r="I131" s="3938"/>
      <c r="J131" s="4092"/>
      <c r="K131" s="4093"/>
      <c r="L131" s="1037"/>
      <c r="M131" s="4009"/>
      <c r="N131" s="3902"/>
    </row>
    <row r="132" spans="1:17" s="55" customFormat="1" ht="15" customHeight="1" thickBot="1">
      <c r="A132" s="1086"/>
      <c r="B132" s="466" t="s">
        <v>3226</v>
      </c>
      <c r="C132" s="425"/>
      <c r="D132" s="1712"/>
      <c r="E132" s="426"/>
      <c r="F132" s="727"/>
      <c r="G132" s="1156"/>
      <c r="H132" s="1192"/>
      <c r="I132" s="341"/>
      <c r="J132" s="1660"/>
      <c r="K132" s="1661"/>
      <c r="L132" s="1055"/>
      <c r="M132" s="554"/>
      <c r="N132" s="3905"/>
    </row>
    <row r="133" spans="1:17" s="55" customFormat="1" ht="15" customHeight="1" thickBot="1">
      <c r="A133" s="2159">
        <v>42031</v>
      </c>
      <c r="B133" s="4095" t="s">
        <v>3773</v>
      </c>
      <c r="C133" s="3938" t="s">
        <v>3228</v>
      </c>
      <c r="D133" s="4148"/>
      <c r="E133" s="4102"/>
      <c r="F133" s="3882" t="s">
        <v>3249</v>
      </c>
      <c r="G133" s="3939">
        <v>72</v>
      </c>
      <c r="H133" s="1171">
        <v>10</v>
      </c>
      <c r="I133" s="397">
        <f>ROUND(H133*G133/G133,2)</f>
        <v>10</v>
      </c>
      <c r="J133" s="914" t="s">
        <v>39</v>
      </c>
      <c r="K133" s="241"/>
      <c r="L133" s="1037">
        <f>IF(OR(ISBLANK(K133),K133=0,H133=0,ISBLANK(H133)),,ROUND(K133+$L$5,2))</f>
        <v>0</v>
      </c>
      <c r="M133" s="538">
        <f>ROUND(I133*L133,2)</f>
        <v>0</v>
      </c>
      <c r="N133" s="3778">
        <f>ROUND(L133/G133,4)</f>
        <v>0</v>
      </c>
    </row>
    <row r="134" spans="1:17" s="55" customFormat="1" ht="15" customHeight="1">
      <c r="A134" s="1449"/>
      <c r="B134" s="3770" t="s">
        <v>3775</v>
      </c>
      <c r="C134" s="3938" t="s">
        <v>3248</v>
      </c>
      <c r="D134" s="4148">
        <v>10250</v>
      </c>
      <c r="E134" s="4108"/>
      <c r="F134" s="3882"/>
      <c r="G134" s="3939"/>
      <c r="H134" s="1340"/>
      <c r="I134" s="397"/>
      <c r="J134" s="4092"/>
      <c r="K134" s="4093"/>
      <c r="L134" s="1037"/>
      <c r="M134" s="4009"/>
      <c r="N134" s="3902"/>
    </row>
    <row r="135" spans="1:17" s="55" customFormat="1" ht="15" customHeight="1">
      <c r="A135" s="1449"/>
      <c r="B135" s="3770"/>
      <c r="C135" s="3938" t="s">
        <v>3250</v>
      </c>
      <c r="D135" s="4148">
        <v>10252</v>
      </c>
      <c r="E135" s="4108"/>
      <c r="F135" s="3882"/>
      <c r="G135" s="3939"/>
      <c r="H135" s="1340"/>
      <c r="I135" s="397"/>
      <c r="J135" s="4092"/>
      <c r="K135" s="4093"/>
      <c r="L135" s="1037"/>
      <c r="M135" s="4009"/>
      <c r="N135" s="3902"/>
    </row>
    <row r="136" spans="1:17" s="55" customFormat="1" ht="15" customHeight="1">
      <c r="A136" s="1449"/>
      <c r="B136" s="3770"/>
      <c r="C136" s="3938" t="s">
        <v>3774</v>
      </c>
      <c r="D136" s="4148">
        <v>10254</v>
      </c>
      <c r="E136" s="4108"/>
      <c r="F136" s="3882"/>
      <c r="G136" s="3939"/>
      <c r="H136" s="1340"/>
      <c r="I136" s="397"/>
      <c r="J136" s="4092"/>
      <c r="K136" s="4013"/>
      <c r="L136" s="1037"/>
      <c r="M136" s="4009"/>
      <c r="N136" s="3902"/>
    </row>
    <row r="137" spans="1:17" s="55" customFormat="1" ht="15" customHeight="1">
      <c r="A137" s="1449"/>
      <c r="B137" s="3770"/>
      <c r="C137" s="3938"/>
      <c r="D137" s="4148"/>
      <c r="E137" s="4102"/>
      <c r="F137" s="3882"/>
      <c r="G137" s="3939"/>
      <c r="H137" s="1340"/>
      <c r="I137" s="397"/>
      <c r="J137" s="4092"/>
      <c r="K137" s="4093"/>
      <c r="L137" s="1037"/>
      <c r="M137" s="4009"/>
      <c r="N137" s="3902"/>
    </row>
    <row r="138" spans="1:17" s="55" customFormat="1" ht="15" customHeight="1" thickBot="1">
      <c r="A138" s="1086"/>
      <c r="B138" s="466"/>
      <c r="C138" s="425"/>
      <c r="D138" s="1712"/>
      <c r="E138" s="1083"/>
      <c r="F138" s="727"/>
      <c r="G138" s="1156"/>
      <c r="H138" s="1192"/>
      <c r="I138" s="341"/>
      <c r="J138" s="1660"/>
      <c r="K138" s="1661"/>
      <c r="L138" s="1055"/>
      <c r="M138" s="554"/>
      <c r="N138" s="3905"/>
    </row>
    <row r="139" spans="1:17" s="55" customFormat="1" ht="15" customHeight="1" thickBot="1">
      <c r="A139" s="2159">
        <v>42032</v>
      </c>
      <c r="B139" s="4095" t="s">
        <v>4185</v>
      </c>
      <c r="C139" s="3938" t="s">
        <v>3733</v>
      </c>
      <c r="D139" s="2562">
        <v>69394</v>
      </c>
      <c r="E139" s="3609"/>
      <c r="F139" s="3882" t="s">
        <v>3734</v>
      </c>
      <c r="G139" s="3939">
        <v>60</v>
      </c>
      <c r="H139" s="1171">
        <v>30</v>
      </c>
      <c r="I139" s="2437">
        <f>ROUND(H139*G139/G139,2)</f>
        <v>30</v>
      </c>
      <c r="J139" s="1449" t="s">
        <v>39</v>
      </c>
      <c r="K139" s="4071">
        <v>26.64</v>
      </c>
      <c r="L139" s="2803">
        <f>IF(OR(ISBLANK(K139),K139=0,H139=0,ISBLANK(H139)),,ROUND(K139+$L$5,2))</f>
        <v>26.64</v>
      </c>
      <c r="M139" s="4009">
        <f>ROUND(I139*L139,2)</f>
        <v>799.2</v>
      </c>
      <c r="N139" s="3778">
        <f>ROUND(L139/G139,4)</f>
        <v>0.44400000000000001</v>
      </c>
    </row>
    <row r="140" spans="1:17" s="55" customFormat="1" ht="15" customHeight="1">
      <c r="A140" s="1449"/>
      <c r="B140" s="3770" t="s">
        <v>3732</v>
      </c>
      <c r="C140" s="3938"/>
      <c r="D140" s="2562"/>
      <c r="E140" s="1448"/>
      <c r="F140" s="3882"/>
      <c r="G140" s="3939"/>
      <c r="H140" s="1340"/>
      <c r="I140" s="2437"/>
      <c r="J140" s="4092"/>
      <c r="K140" s="5203"/>
      <c r="L140" s="2803"/>
      <c r="M140" s="4009"/>
      <c r="N140" s="3902"/>
    </row>
    <row r="141" spans="1:17" s="55" customFormat="1" ht="15" customHeight="1">
      <c r="A141" s="1449"/>
      <c r="B141" s="3770" t="s">
        <v>3736</v>
      </c>
      <c r="C141" s="3938"/>
      <c r="D141" s="2562"/>
      <c r="E141" s="1448"/>
      <c r="F141" s="3882"/>
      <c r="G141" s="3939"/>
      <c r="H141" s="1340"/>
      <c r="I141" s="2437"/>
      <c r="J141" s="4092"/>
      <c r="K141" s="4093"/>
      <c r="L141" s="2803"/>
      <c r="M141" s="4009"/>
      <c r="N141" s="3902"/>
    </row>
    <row r="142" spans="1:17" s="55" customFormat="1" ht="15" customHeight="1" thickBot="1">
      <c r="A142" s="1086"/>
      <c r="B142" s="466"/>
      <c r="C142" s="425"/>
      <c r="D142" s="1712"/>
      <c r="E142" s="1083"/>
      <c r="F142" s="727"/>
      <c r="G142" s="1156"/>
      <c r="H142" s="1192"/>
      <c r="I142" s="341"/>
      <c r="J142" s="1660"/>
      <c r="K142" s="1661"/>
      <c r="L142" s="1055"/>
      <c r="M142" s="554"/>
      <c r="N142" s="3905"/>
    </row>
    <row r="143" spans="1:17" s="55" customFormat="1" ht="15" customHeight="1" thickBot="1">
      <c r="A143" s="2159">
        <v>42033</v>
      </c>
      <c r="B143" s="4095" t="s">
        <v>4186</v>
      </c>
      <c r="C143" s="3938" t="s">
        <v>3740</v>
      </c>
      <c r="D143" s="2556">
        <v>20510</v>
      </c>
      <c r="E143" s="4108"/>
      <c r="F143" s="1796" t="s">
        <v>3738</v>
      </c>
      <c r="G143" s="2250">
        <v>44</v>
      </c>
      <c r="H143" s="1167">
        <v>50</v>
      </c>
      <c r="I143" s="2437">
        <f>ROUND(H143*G143/G143,2)</f>
        <v>50</v>
      </c>
      <c r="J143" s="1449" t="s">
        <v>39</v>
      </c>
      <c r="K143" s="4071">
        <v>19.2</v>
      </c>
      <c r="L143" s="2803">
        <f>IF(OR(ISBLANK(K143),K143=0,H143=0,ISBLANK(H143)),,ROUND(K143+$L$5,2))</f>
        <v>19.2</v>
      </c>
      <c r="M143" s="4009">
        <f>ROUND(I143*L143,2)</f>
        <v>960</v>
      </c>
      <c r="N143" s="3778">
        <f>ROUND(L143/G143,4)</f>
        <v>0.43640000000000001</v>
      </c>
    </row>
    <row r="144" spans="1:17" s="55" customFormat="1" ht="15" customHeight="1">
      <c r="A144" s="1449"/>
      <c r="B144" s="3770" t="s">
        <v>3735</v>
      </c>
      <c r="C144" s="3938"/>
      <c r="D144" s="2556"/>
      <c r="E144" s="4102"/>
      <c r="F144" s="1796"/>
      <c r="G144" s="2250"/>
      <c r="H144" s="1340"/>
      <c r="I144" s="3938"/>
      <c r="J144" s="4092"/>
      <c r="K144" s="5203"/>
      <c r="L144" s="2803"/>
      <c r="M144" s="4009"/>
      <c r="N144" s="3902"/>
    </row>
    <row r="145" spans="1:32" s="55" customFormat="1" ht="15" customHeight="1">
      <c r="A145" s="1449"/>
      <c r="B145" s="3770" t="s">
        <v>3737</v>
      </c>
      <c r="C145" s="3938"/>
      <c r="D145" s="2562"/>
      <c r="E145" s="1448"/>
      <c r="F145" s="3882"/>
      <c r="G145" s="3939"/>
      <c r="H145" s="4701"/>
      <c r="I145" s="2437"/>
      <c r="J145" s="4092"/>
      <c r="K145" s="4093"/>
      <c r="L145" s="2803"/>
      <c r="M145" s="4009"/>
      <c r="N145" s="3902"/>
    </row>
    <row r="146" spans="1:32" s="55" customFormat="1" ht="15" customHeight="1" thickBot="1">
      <c r="A146" s="1086"/>
      <c r="B146" s="466"/>
      <c r="C146" s="425"/>
      <c r="D146" s="1712"/>
      <c r="E146" s="1083"/>
      <c r="F146" s="727"/>
      <c r="G146" s="1156"/>
      <c r="H146" s="1192"/>
      <c r="I146" s="341"/>
      <c r="J146" s="1660"/>
      <c r="K146" s="1661"/>
      <c r="L146" s="1055"/>
      <c r="M146" s="554"/>
      <c r="N146" s="3905"/>
    </row>
    <row r="147" spans="1:32" s="55" customFormat="1" ht="15" customHeight="1" thickBot="1">
      <c r="A147" s="2159">
        <v>42034</v>
      </c>
      <c r="B147" s="4095" t="s">
        <v>4187</v>
      </c>
      <c r="C147" s="3938" t="s">
        <v>3741</v>
      </c>
      <c r="D147" s="2556">
        <v>20518</v>
      </c>
      <c r="E147" s="4108"/>
      <c r="F147" s="3882" t="s">
        <v>3738</v>
      </c>
      <c r="G147" s="3939">
        <v>44</v>
      </c>
      <c r="H147" s="1167">
        <v>50</v>
      </c>
      <c r="I147" s="2437">
        <f>ROUND(H147*G147/G147,2)</f>
        <v>50</v>
      </c>
      <c r="J147" s="1449" t="s">
        <v>39</v>
      </c>
      <c r="K147" s="4071">
        <v>19.2</v>
      </c>
      <c r="L147" s="2803">
        <f>IF(OR(ISBLANK(K147),K147=0,H147=0,ISBLANK(H147)),,ROUND(K147+$L$5,2))</f>
        <v>19.2</v>
      </c>
      <c r="M147" s="4009">
        <f>ROUND(I147*L147,2)</f>
        <v>960</v>
      </c>
      <c r="N147" s="3778">
        <f>ROUND(L147/G147,4)</f>
        <v>0.43640000000000001</v>
      </c>
    </row>
    <row r="148" spans="1:32" s="55" customFormat="1" ht="15" customHeight="1">
      <c r="A148" s="1449"/>
      <c r="B148" s="3770" t="s">
        <v>3739</v>
      </c>
      <c r="C148" s="3938"/>
      <c r="D148" s="2556"/>
      <c r="E148" s="4102"/>
      <c r="F148" s="3882"/>
      <c r="G148" s="3939"/>
      <c r="H148" s="4701"/>
      <c r="I148" s="3938"/>
      <c r="J148" s="4092"/>
      <c r="K148" s="4093"/>
      <c r="L148" s="2803"/>
      <c r="M148" s="4009"/>
      <c r="N148" s="3902"/>
    </row>
    <row r="149" spans="1:32" s="55" customFormat="1" ht="15" customHeight="1" thickBot="1">
      <c r="A149" s="1086"/>
      <c r="B149" s="466" t="s">
        <v>4188</v>
      </c>
      <c r="C149" s="425"/>
      <c r="D149" s="1712"/>
      <c r="E149" s="1083"/>
      <c r="F149" s="727"/>
      <c r="G149" s="1156"/>
      <c r="H149" s="1192"/>
      <c r="I149" s="341"/>
      <c r="J149" s="1660"/>
      <c r="K149" s="1661"/>
      <c r="L149" s="1055"/>
      <c r="M149" s="554"/>
      <c r="N149" s="3905"/>
    </row>
    <row r="150" spans="1:32" s="55" customFormat="1" ht="15" customHeight="1" thickBot="1">
      <c r="A150" s="2159">
        <v>42035</v>
      </c>
      <c r="B150" s="1537" t="s">
        <v>350</v>
      </c>
      <c r="C150" s="3938" t="s">
        <v>2646</v>
      </c>
      <c r="D150" s="256">
        <v>62399</v>
      </c>
      <c r="E150" s="1573"/>
      <c r="F150" s="3938" t="s">
        <v>4366</v>
      </c>
      <c r="G150" s="3939">
        <v>128</v>
      </c>
      <c r="H150" s="1167">
        <v>50</v>
      </c>
      <c r="I150" s="270">
        <f>ROUND($H$150*$G$150/G150,2)</f>
        <v>50</v>
      </c>
      <c r="J150" s="438" t="s">
        <v>39</v>
      </c>
      <c r="K150" s="279"/>
      <c r="L150" s="534">
        <f>IF(OR(ISBLANK(K150),K150=0,H150=0,ISBLANK(H150)),,ROUND(K150+'Groceries 36001-38000'!$L$5,2))</f>
        <v>0</v>
      </c>
      <c r="M150" s="253">
        <f>ROUND(I150*L150,2)</f>
        <v>0</v>
      </c>
      <c r="N150" s="3778">
        <f>ROUND(L150/G150,2)</f>
        <v>0</v>
      </c>
    </row>
    <row r="151" spans="1:32" s="55" customFormat="1" ht="15" customHeight="1">
      <c r="A151" s="2162"/>
      <c r="B151" s="4931" t="s">
        <v>351</v>
      </c>
      <c r="C151" s="3938" t="s">
        <v>4382</v>
      </c>
      <c r="D151" s="4076">
        <v>20084</v>
      </c>
      <c r="E151" s="4108"/>
      <c r="F151" s="4100" t="s">
        <v>4365</v>
      </c>
      <c r="G151" s="4101">
        <v>256</v>
      </c>
      <c r="H151" s="1266"/>
      <c r="I151" s="4100">
        <f>ROUND(H150*G150/G151,2)</f>
        <v>25</v>
      </c>
      <c r="J151" s="3750" t="s">
        <v>39</v>
      </c>
      <c r="K151" s="4077">
        <v>29.59</v>
      </c>
      <c r="L151" s="402">
        <f>IF(OR(ISBLANK(K151),K151=0,H150=0,ISBLANK(H150)),,ROUND(K151+$L$5,2))</f>
        <v>29.59</v>
      </c>
      <c r="M151" s="4103">
        <f t="shared" ref="M151" si="25">ROUND(I151*L151,2)</f>
        <v>739.75</v>
      </c>
      <c r="N151" s="3778">
        <f t="shared" ref="N151" si="26">ROUND(L151/G151,4)</f>
        <v>0.11559999999999999</v>
      </c>
    </row>
    <row r="152" spans="1:32" s="55" customFormat="1" ht="15" customHeight="1" thickBot="1">
      <c r="A152" s="2161"/>
      <c r="B152" s="2161"/>
      <c r="C152" s="425"/>
      <c r="D152" s="288"/>
      <c r="E152" s="3301"/>
      <c r="F152" s="425"/>
      <c r="G152" s="1156"/>
      <c r="H152" s="5784"/>
      <c r="I152" s="341"/>
      <c r="J152" s="466"/>
      <c r="K152" s="552"/>
      <c r="L152" s="1055"/>
      <c r="M152" s="554"/>
      <c r="N152" s="472"/>
    </row>
    <row r="153" spans="1:32" ht="17.25" thickBot="1">
      <c r="A153" s="3490"/>
      <c r="B153" s="1065"/>
      <c r="C153" s="1065"/>
      <c r="D153" s="1065"/>
      <c r="E153" s="1951"/>
      <c r="F153" s="1952"/>
      <c r="G153" s="1953"/>
      <c r="H153" s="1954"/>
      <c r="I153" s="746"/>
      <c r="J153" s="1065"/>
      <c r="K153" s="753"/>
      <c r="L153" s="1960"/>
      <c r="M153" s="754">
        <f>SUMIF(M10:M152,"&gt;0")</f>
        <v>146136.94</v>
      </c>
      <c r="N153" s="3907"/>
      <c r="P153" s="55"/>
      <c r="Q153" s="55"/>
      <c r="R153" s="55"/>
      <c r="S153" s="55"/>
      <c r="T153" s="55"/>
      <c r="U153" s="55"/>
      <c r="V153" s="55"/>
      <c r="W153" s="55"/>
      <c r="X153" s="55"/>
      <c r="Y153" s="55"/>
      <c r="Z153" s="55"/>
      <c r="AA153" s="55"/>
      <c r="AB153" s="55"/>
      <c r="AC153" s="55"/>
      <c r="AD153" s="55"/>
      <c r="AE153" s="55"/>
      <c r="AF153" s="55"/>
    </row>
    <row r="154" spans="1:32" ht="17.25" thickTop="1">
      <c r="A154" s="2233"/>
      <c r="N154" s="3908"/>
      <c r="P154" s="55"/>
      <c r="Q154" s="55"/>
      <c r="R154" s="55"/>
      <c r="S154" s="55"/>
      <c r="T154" s="55"/>
      <c r="U154" s="55"/>
      <c r="V154" s="55"/>
      <c r="W154" s="55"/>
      <c r="X154" s="55"/>
      <c r="Y154" s="55"/>
      <c r="Z154" s="55"/>
      <c r="AA154" s="55"/>
      <c r="AB154" s="55"/>
      <c r="AC154" s="55"/>
      <c r="AD154" s="55"/>
      <c r="AE154" s="55"/>
      <c r="AF154" s="55"/>
    </row>
    <row r="155" spans="1:32">
      <c r="A155" s="2233"/>
      <c r="N155" s="3908"/>
      <c r="P155" s="55"/>
      <c r="Q155" s="55"/>
      <c r="R155" s="55"/>
      <c r="S155" s="55"/>
      <c r="T155" s="55"/>
      <c r="U155" s="55"/>
      <c r="V155" s="55"/>
      <c r="W155" s="55"/>
      <c r="X155" s="55"/>
      <c r="Y155" s="55"/>
      <c r="Z155" s="55"/>
      <c r="AA155" s="55"/>
      <c r="AB155" s="55"/>
      <c r="AC155" s="55"/>
      <c r="AD155" s="55"/>
      <c r="AE155" s="55"/>
      <c r="AF155" s="55"/>
    </row>
    <row r="156" spans="1:32">
      <c r="A156" s="2233"/>
      <c r="N156" s="3908"/>
      <c r="Q156" s="156"/>
      <c r="R156" s="156"/>
      <c r="S156" s="156"/>
      <c r="T156" s="156"/>
      <c r="U156" s="156"/>
      <c r="V156" s="156"/>
      <c r="W156" s="55"/>
      <c r="X156" s="55"/>
      <c r="Y156" s="55"/>
      <c r="Z156" s="55"/>
      <c r="AA156" s="55"/>
      <c r="AB156" s="55"/>
      <c r="AC156" s="55"/>
      <c r="AD156" s="55"/>
      <c r="AE156" s="55"/>
      <c r="AF156" s="55"/>
    </row>
    <row r="157" spans="1:32">
      <c r="A157" s="2233"/>
      <c r="N157" s="3908"/>
      <c r="Q157" s="156"/>
      <c r="R157" s="156"/>
      <c r="S157" s="156"/>
      <c r="T157" s="156"/>
      <c r="U157" s="156"/>
      <c r="V157" s="156"/>
      <c r="W157" s="55"/>
      <c r="X157" s="55"/>
      <c r="Y157" s="55"/>
      <c r="Z157" s="55"/>
      <c r="AA157" s="55"/>
      <c r="AB157" s="55"/>
      <c r="AC157" s="55"/>
      <c r="AD157" s="55"/>
      <c r="AE157" s="55"/>
      <c r="AF157" s="55"/>
    </row>
    <row r="158" spans="1:32">
      <c r="A158" s="2233"/>
      <c r="N158" s="3908"/>
      <c r="Q158" s="156"/>
      <c r="R158" s="156"/>
      <c r="S158" s="156"/>
      <c r="T158" s="156"/>
      <c r="U158" s="156"/>
      <c r="V158" s="156"/>
      <c r="W158" s="55"/>
      <c r="X158" s="55"/>
      <c r="Y158" s="55"/>
      <c r="Z158" s="55"/>
      <c r="AA158" s="55"/>
      <c r="AB158" s="55"/>
      <c r="AC158" s="55"/>
      <c r="AD158" s="55"/>
      <c r="AE158" s="55"/>
      <c r="AF158" s="55"/>
    </row>
    <row r="159" spans="1:32">
      <c r="A159" s="2233"/>
      <c r="N159" s="3908"/>
      <c r="Q159" s="156"/>
      <c r="R159" s="156"/>
      <c r="S159" s="156"/>
      <c r="T159" s="156"/>
      <c r="U159" s="156"/>
      <c r="V159" s="156"/>
      <c r="W159" s="55"/>
      <c r="X159" s="55"/>
      <c r="Y159" s="55"/>
      <c r="Z159" s="55"/>
      <c r="AA159" s="55"/>
      <c r="AB159" s="55"/>
      <c r="AC159" s="55"/>
      <c r="AD159" s="55"/>
      <c r="AE159" s="55"/>
      <c r="AF159" s="55"/>
    </row>
    <row r="160" spans="1:32">
      <c r="A160" s="2233"/>
      <c r="N160" s="3908"/>
      <c r="Q160" s="156"/>
      <c r="R160" s="156"/>
      <c r="S160" s="156"/>
      <c r="T160" s="156"/>
      <c r="U160" s="156"/>
      <c r="V160" s="156"/>
      <c r="W160" s="55"/>
      <c r="X160" s="55"/>
      <c r="Y160" s="55"/>
      <c r="Z160" s="55"/>
      <c r="AA160" s="55"/>
      <c r="AB160" s="55"/>
      <c r="AC160" s="55"/>
      <c r="AD160" s="55"/>
      <c r="AE160" s="55"/>
      <c r="AF160" s="55"/>
    </row>
    <row r="161" spans="1:32">
      <c r="A161" s="2233"/>
      <c r="N161" s="3908"/>
      <c r="Q161" s="156"/>
      <c r="R161" s="156"/>
      <c r="S161" s="156"/>
      <c r="T161" s="156"/>
      <c r="U161" s="156"/>
      <c r="V161" s="156"/>
      <c r="W161" s="55"/>
      <c r="X161" s="55"/>
      <c r="Y161" s="55"/>
      <c r="Z161" s="55"/>
      <c r="AA161" s="55"/>
      <c r="AB161" s="55"/>
      <c r="AC161" s="55"/>
      <c r="AD161" s="55"/>
      <c r="AE161" s="55"/>
      <c r="AF161" s="55"/>
    </row>
    <row r="162" spans="1:32">
      <c r="A162" s="2233"/>
      <c r="N162" s="3908"/>
      <c r="Q162" s="156"/>
      <c r="R162" s="156"/>
      <c r="S162" s="156"/>
      <c r="T162" s="156"/>
      <c r="U162" s="156"/>
      <c r="V162" s="156"/>
      <c r="W162" s="55"/>
      <c r="X162" s="55"/>
      <c r="Y162" s="55"/>
      <c r="Z162" s="55"/>
      <c r="AA162" s="55"/>
      <c r="AB162" s="55"/>
      <c r="AC162" s="55"/>
      <c r="AD162" s="55"/>
      <c r="AE162" s="55"/>
      <c r="AF162" s="55"/>
    </row>
    <row r="163" spans="1:32">
      <c r="A163" s="2233"/>
      <c r="N163" s="3908"/>
      <c r="Q163" s="156"/>
      <c r="R163" s="156"/>
      <c r="S163" s="156"/>
      <c r="T163" s="156"/>
      <c r="U163" s="156"/>
      <c r="V163" s="156"/>
      <c r="W163" s="55"/>
      <c r="X163" s="55"/>
      <c r="Y163" s="55"/>
      <c r="Z163" s="55"/>
      <c r="AA163" s="55"/>
      <c r="AB163" s="55"/>
      <c r="AC163" s="55"/>
      <c r="AD163" s="55"/>
      <c r="AE163" s="55"/>
      <c r="AF163" s="55"/>
    </row>
    <row r="164" spans="1:32">
      <c r="A164" s="2233"/>
      <c r="N164" s="3908"/>
      <c r="W164" s="55"/>
      <c r="X164" s="55"/>
      <c r="Y164" s="55"/>
      <c r="Z164" s="55"/>
      <c r="AA164" s="55"/>
      <c r="AB164" s="55"/>
      <c r="AC164" s="55"/>
      <c r="AD164" s="55"/>
      <c r="AE164" s="55"/>
      <c r="AF164" s="55"/>
    </row>
    <row r="165" spans="1:32">
      <c r="A165" s="2233"/>
      <c r="N165" s="3908"/>
      <c r="W165" s="55"/>
      <c r="X165" s="55"/>
      <c r="Y165" s="55"/>
      <c r="Z165" s="55"/>
      <c r="AA165" s="55"/>
      <c r="AB165" s="55"/>
      <c r="AC165" s="55"/>
      <c r="AD165" s="55"/>
      <c r="AE165" s="55"/>
      <c r="AF165" s="55"/>
    </row>
    <row r="166" spans="1:32">
      <c r="A166" s="2233"/>
      <c r="N166" s="3908"/>
    </row>
    <row r="167" spans="1:32">
      <c r="A167" s="2233"/>
      <c r="N167" s="3908"/>
    </row>
    <row r="168" spans="1:32">
      <c r="A168" s="2233"/>
      <c r="N168" s="3908"/>
    </row>
    <row r="169" spans="1:32">
      <c r="A169" s="2233"/>
      <c r="N169" s="3908"/>
    </row>
    <row r="170" spans="1:32">
      <c r="A170" s="2233"/>
      <c r="N170" s="3908"/>
    </row>
    <row r="171" spans="1:32">
      <c r="A171" s="2233"/>
      <c r="N171" s="3908"/>
    </row>
    <row r="172" spans="1:32">
      <c r="A172" s="2233"/>
      <c r="N172" s="3908"/>
    </row>
    <row r="173" spans="1:32">
      <c r="A173" s="2233"/>
      <c r="N173" s="3908"/>
    </row>
    <row r="174" spans="1:32">
      <c r="A174" s="2233"/>
      <c r="N174" s="3908"/>
    </row>
    <row r="175" spans="1:32">
      <c r="A175" s="2233"/>
      <c r="N175" s="3908"/>
    </row>
    <row r="176" spans="1:32">
      <c r="A176" s="2233"/>
      <c r="N176" s="3908"/>
    </row>
    <row r="177" spans="1:14">
      <c r="A177" s="2233"/>
      <c r="N177" s="3908"/>
    </row>
    <row r="178" spans="1:14">
      <c r="A178" s="2233"/>
      <c r="N178" s="3908"/>
    </row>
    <row r="179" spans="1:14">
      <c r="A179" s="2233"/>
      <c r="N179" s="3908"/>
    </row>
    <row r="180" spans="1:14">
      <c r="A180" s="2233"/>
      <c r="N180" s="3908"/>
    </row>
    <row r="181" spans="1:14">
      <c r="A181" s="2233"/>
      <c r="N181" s="3908"/>
    </row>
    <row r="182" spans="1:14">
      <c r="A182" s="2233"/>
      <c r="N182" s="3908"/>
    </row>
    <row r="183" spans="1:14">
      <c r="A183" s="2233"/>
      <c r="N183" s="3908"/>
    </row>
    <row r="184" spans="1:14">
      <c r="N184" s="3908"/>
    </row>
    <row r="185" spans="1:14">
      <c r="N185" s="3908"/>
    </row>
    <row r="186" spans="1:14">
      <c r="N186" s="3908"/>
    </row>
    <row r="187" spans="1:14">
      <c r="N187" s="3908"/>
    </row>
    <row r="188" spans="1:14">
      <c r="N188" s="3908"/>
    </row>
    <row r="189" spans="1:14">
      <c r="N189" s="3908"/>
    </row>
    <row r="190" spans="1:14">
      <c r="N190" s="3908"/>
    </row>
    <row r="191" spans="1:14">
      <c r="N191" s="3908"/>
    </row>
    <row r="192" spans="1:14">
      <c r="N192" s="3908"/>
    </row>
    <row r="193" spans="14:14">
      <c r="N193" s="3908"/>
    </row>
    <row r="194" spans="14:14">
      <c r="N194" s="3908"/>
    </row>
    <row r="195" spans="14:14">
      <c r="N195" s="3908"/>
    </row>
    <row r="196" spans="14:14">
      <c r="N196" s="3908"/>
    </row>
    <row r="197" spans="14:14">
      <c r="N197" s="3908"/>
    </row>
    <row r="198" spans="14:14">
      <c r="N198" s="3908"/>
    </row>
    <row r="199" spans="14:14">
      <c r="N199" s="3908"/>
    </row>
    <row r="200" spans="14:14">
      <c r="N200" s="3908"/>
    </row>
    <row r="201" spans="14:14">
      <c r="N201" s="3908"/>
    </row>
    <row r="202" spans="14:14">
      <c r="N202" s="3908"/>
    </row>
    <row r="203" spans="14:14">
      <c r="N203" s="3908"/>
    </row>
    <row r="204" spans="14:14">
      <c r="N204" s="3908"/>
    </row>
    <row r="205" spans="14:14">
      <c r="N205" s="3908"/>
    </row>
    <row r="206" spans="14:14">
      <c r="N206" s="3908"/>
    </row>
    <row r="207" spans="14:14">
      <c r="N207" s="3908"/>
    </row>
    <row r="208" spans="14:14">
      <c r="N208" s="3908"/>
    </row>
    <row r="209" spans="14:14">
      <c r="N209" s="3908"/>
    </row>
    <row r="210" spans="14:14">
      <c r="N210" s="3908"/>
    </row>
    <row r="211" spans="14:14">
      <c r="N211" s="3908"/>
    </row>
    <row r="212" spans="14:14">
      <c r="N212" s="3908"/>
    </row>
    <row r="213" spans="14:14">
      <c r="N213" s="3908"/>
    </row>
    <row r="214" spans="14:14">
      <c r="N214" s="3908"/>
    </row>
    <row r="215" spans="14:14">
      <c r="N215" s="3908"/>
    </row>
    <row r="216" spans="14:14">
      <c r="N216" s="3908"/>
    </row>
    <row r="217" spans="14:14">
      <c r="N217" s="3908"/>
    </row>
    <row r="218" spans="14:14">
      <c r="N218" s="3908"/>
    </row>
    <row r="219" spans="14:14">
      <c r="N219" s="3908"/>
    </row>
    <row r="220" spans="14:14">
      <c r="N220" s="3908"/>
    </row>
    <row r="221" spans="14:14">
      <c r="N221" s="3908"/>
    </row>
    <row r="222" spans="14:14">
      <c r="N222" s="3908"/>
    </row>
    <row r="223" spans="14:14">
      <c r="N223" s="3908"/>
    </row>
    <row r="224" spans="14:14">
      <c r="N224" s="3908"/>
    </row>
    <row r="225" spans="14:14">
      <c r="N225" s="3908"/>
    </row>
    <row r="226" spans="14:14">
      <c r="N226" s="3908"/>
    </row>
    <row r="227" spans="14:14">
      <c r="N227" s="3908"/>
    </row>
    <row r="228" spans="14:14">
      <c r="N228" s="3908"/>
    </row>
    <row r="229" spans="14:14">
      <c r="N229" s="3908"/>
    </row>
    <row r="230" spans="14:14">
      <c r="N230" s="3908"/>
    </row>
    <row r="231" spans="14:14">
      <c r="N231" s="3908"/>
    </row>
    <row r="232" spans="14:14">
      <c r="N232" s="3908"/>
    </row>
    <row r="233" spans="14:14">
      <c r="N233" s="3908"/>
    </row>
    <row r="234" spans="14:14">
      <c r="N234" s="3908"/>
    </row>
    <row r="235" spans="14:14">
      <c r="N235" s="3908"/>
    </row>
    <row r="236" spans="14:14">
      <c r="N236" s="3908"/>
    </row>
    <row r="237" spans="14:14">
      <c r="N237" s="3908"/>
    </row>
    <row r="238" spans="14:14">
      <c r="N238" s="3908"/>
    </row>
    <row r="239" spans="14:14">
      <c r="N239" s="3908"/>
    </row>
    <row r="240" spans="14:14">
      <c r="N240" s="3908"/>
    </row>
    <row r="241" spans="14:14">
      <c r="N241" s="3908"/>
    </row>
    <row r="242" spans="14:14">
      <c r="N242" s="3908"/>
    </row>
    <row r="243" spans="14:14">
      <c r="N243" s="3908"/>
    </row>
    <row r="244" spans="14:14">
      <c r="N244" s="3908"/>
    </row>
    <row r="245" spans="14:14">
      <c r="N245" s="3908"/>
    </row>
    <row r="246" spans="14:14">
      <c r="N246" s="3908"/>
    </row>
    <row r="247" spans="14:14">
      <c r="N247" s="3908"/>
    </row>
    <row r="248" spans="14:14">
      <c r="N248" s="3908"/>
    </row>
    <row r="249" spans="14:14">
      <c r="N249" s="3908"/>
    </row>
    <row r="250" spans="14:14">
      <c r="N250" s="3908"/>
    </row>
    <row r="251" spans="14:14">
      <c r="N251" s="3908"/>
    </row>
    <row r="252" spans="14:14">
      <c r="N252" s="3908"/>
    </row>
    <row r="253" spans="14:14">
      <c r="N253" s="3908"/>
    </row>
    <row r="254" spans="14:14">
      <c r="N254" s="3908"/>
    </row>
    <row r="255" spans="14:14">
      <c r="N255" s="3908"/>
    </row>
    <row r="256" spans="14:14">
      <c r="N256" s="3908"/>
    </row>
    <row r="257" spans="14:14">
      <c r="N257" s="3908"/>
    </row>
    <row r="258" spans="14:14">
      <c r="N258" s="3908"/>
    </row>
    <row r="259" spans="14:14">
      <c r="N259" s="3908"/>
    </row>
    <row r="260" spans="14:14">
      <c r="N260" s="3908"/>
    </row>
    <row r="261" spans="14:14">
      <c r="N261" s="3908"/>
    </row>
    <row r="262" spans="14:14">
      <c r="N262" s="3908"/>
    </row>
    <row r="263" spans="14:14">
      <c r="N263" s="3908"/>
    </row>
    <row r="264" spans="14:14">
      <c r="N264" s="3908"/>
    </row>
    <row r="265" spans="14:14">
      <c r="N265" s="3908"/>
    </row>
    <row r="266" spans="14:14">
      <c r="N266" s="3908"/>
    </row>
    <row r="267" spans="14:14">
      <c r="N267" s="3908"/>
    </row>
    <row r="268" spans="14:14">
      <c r="N268" s="3908"/>
    </row>
    <row r="269" spans="14:14">
      <c r="N269" s="3908"/>
    </row>
    <row r="270" spans="14:14">
      <c r="N270" s="3908"/>
    </row>
    <row r="271" spans="14:14">
      <c r="N271" s="3908"/>
    </row>
    <row r="272" spans="14:14">
      <c r="N272" s="3908"/>
    </row>
    <row r="273" spans="14:14">
      <c r="N273" s="3908"/>
    </row>
    <row r="274" spans="14:14">
      <c r="N274" s="3908"/>
    </row>
    <row r="275" spans="14:14">
      <c r="N275" s="3908"/>
    </row>
    <row r="276" spans="14:14">
      <c r="N276" s="3908"/>
    </row>
    <row r="277" spans="14:14">
      <c r="N277" s="3908"/>
    </row>
    <row r="278" spans="14:14">
      <c r="N278" s="3908"/>
    </row>
    <row r="279" spans="14:14">
      <c r="N279" s="3908"/>
    </row>
    <row r="280" spans="14:14">
      <c r="N280" s="3908"/>
    </row>
    <row r="281" spans="14:14">
      <c r="N281" s="3908"/>
    </row>
    <row r="282" spans="14:14">
      <c r="N282" s="3908"/>
    </row>
    <row r="283" spans="14:14">
      <c r="N283" s="3908"/>
    </row>
    <row r="284" spans="14:14">
      <c r="N284" s="3908"/>
    </row>
    <row r="285" spans="14:14">
      <c r="N285" s="3908"/>
    </row>
    <row r="286" spans="14:14">
      <c r="N286" s="3908"/>
    </row>
  </sheetData>
  <customSheetViews>
    <customSheetView guid="{F8F3C058-0B72-45B1-9471-FD232B18A87C}" showPageBreaks="1">
      <pane ySplit="9" topLeftCell="A138" activePane="bottomLeft" state="frozen"/>
      <selection pane="bottomLeft" activeCell="U141" sqref="U141"/>
      <pageMargins left="0.25" right="0.25" top="0.75" bottom="0.75" header="0.3" footer="0.3"/>
      <pageSetup paperSize="5" scale="64" fitToHeight="0" orientation="landscape" useFirstPageNumber="1" r:id="rId1"/>
      <headerFooter scaleWithDoc="0"/>
    </customSheetView>
  </customSheetViews>
  <mergeCells count="6">
    <mergeCell ref="F3:N3"/>
    <mergeCell ref="F4:N4"/>
    <mergeCell ref="G5:K5"/>
    <mergeCell ref="B1:M1"/>
    <mergeCell ref="B2:C2"/>
    <mergeCell ref="F2:M2"/>
  </mergeCells>
  <conditionalFormatting sqref="H13 H18 H20 H25 H35 H123:H124 H126:H127">
    <cfRule type="cellIs" dxfId="91" priority="34" stopIfTrue="1" operator="equal">
      <formula>0</formula>
    </cfRule>
  </conditionalFormatting>
  <conditionalFormatting sqref="H13 H18 H20 H25 H35 H123:H124 H126:H127">
    <cfRule type="cellIs" dxfId="90" priority="33" stopIfTrue="1" operator="equal">
      <formula>0</formula>
    </cfRule>
  </conditionalFormatting>
  <conditionalFormatting sqref="H111 H52 H54:H55">
    <cfRule type="cellIs" dxfId="89" priority="22" stopIfTrue="1" operator="equal">
      <formula>0</formula>
    </cfRule>
  </conditionalFormatting>
  <conditionalFormatting sqref="H111 H52 H54:H55">
    <cfRule type="cellIs" dxfId="88" priority="21" stopIfTrue="1" operator="equal">
      <formula>0</formula>
    </cfRule>
  </conditionalFormatting>
  <conditionalFormatting sqref="H68:H69">
    <cfRule type="cellIs" dxfId="87" priority="20" stopIfTrue="1" operator="equal">
      <formula>0</formula>
    </cfRule>
  </conditionalFormatting>
  <conditionalFormatting sqref="H68:H69">
    <cfRule type="cellIs" dxfId="86" priority="19" stopIfTrue="1" operator="equal">
      <formula>0</formula>
    </cfRule>
  </conditionalFormatting>
  <conditionalFormatting sqref="H78:H79 H85 H82 H74:H75 H72 H87:H88 H93:H95 H131:H132 H134:H138 H99:H100 H102:H104 H140:H142 H144:H146 H90">
    <cfRule type="cellIs" dxfId="85" priority="18" stopIfTrue="1" operator="equal">
      <formula>0</formula>
    </cfRule>
  </conditionalFormatting>
  <conditionalFormatting sqref="H78:H79 H85 H82 H74:H75 H72 H87:H88 H93:H95 H131:H132 H134:H138 H99:H100 H102:H104 H140:H142 H144:H146 H90">
    <cfRule type="cellIs" dxfId="84" priority="17" stopIfTrue="1" operator="equal">
      <formula>0</formula>
    </cfRule>
  </conditionalFormatting>
  <conditionalFormatting sqref="H118:H119 H114:H115 H129:H130 H121">
    <cfRule type="cellIs" dxfId="83" priority="16" stopIfTrue="1" operator="equal">
      <formula>0</formula>
    </cfRule>
  </conditionalFormatting>
  <conditionalFormatting sqref="H118:H119 H114:H115 H129:H130 H121">
    <cfRule type="cellIs" dxfId="82" priority="15" stopIfTrue="1" operator="equal">
      <formula>0</formula>
    </cfRule>
  </conditionalFormatting>
  <conditionalFormatting sqref="H106:H107 H109:H110">
    <cfRule type="cellIs" dxfId="81" priority="14" stopIfTrue="1" operator="equal">
      <formula>0</formula>
    </cfRule>
  </conditionalFormatting>
  <conditionalFormatting sqref="H106:H107 H109:H110">
    <cfRule type="cellIs" dxfId="80" priority="13" stopIfTrue="1" operator="equal">
      <formula>0</formula>
    </cfRule>
  </conditionalFormatting>
  <conditionalFormatting sqref="H97 H99:H100 H102:H104 H106:H107 H109:H111">
    <cfRule type="cellIs" dxfId="79" priority="12" stopIfTrue="1" operator="equal">
      <formula>0</formula>
    </cfRule>
  </conditionalFormatting>
  <conditionalFormatting sqref="H97 H99:H100 H102:H104 H106:H107 H109:H111">
    <cfRule type="cellIs" dxfId="78" priority="11" stopIfTrue="1" operator="equal">
      <formula>0</formula>
    </cfRule>
  </conditionalFormatting>
  <conditionalFormatting sqref="H148:H149">
    <cfRule type="cellIs" dxfId="77" priority="10" stopIfTrue="1" operator="equal">
      <formula>0</formula>
    </cfRule>
  </conditionalFormatting>
  <conditionalFormatting sqref="H148:H149">
    <cfRule type="cellIs" dxfId="76" priority="9" stopIfTrue="1" operator="equal">
      <formula>0</formula>
    </cfRule>
  </conditionalFormatting>
  <conditionalFormatting sqref="H83">
    <cfRule type="cellIs" dxfId="75" priority="4" stopIfTrue="1" operator="equal">
      <formula>0</formula>
    </cfRule>
  </conditionalFormatting>
  <conditionalFormatting sqref="H83">
    <cfRule type="cellIs" dxfId="74" priority="3" stopIfTrue="1" operator="equal">
      <formula>0</formula>
    </cfRule>
  </conditionalFormatting>
  <conditionalFormatting sqref="H80">
    <cfRule type="cellIs" dxfId="73" priority="2" stopIfTrue="1" operator="equal">
      <formula>0</formula>
    </cfRule>
  </conditionalFormatting>
  <conditionalFormatting sqref="H80">
    <cfRule type="cellIs" dxfId="72" priority="1" stopIfTrue="1" operator="equal">
      <formula>0</formula>
    </cfRule>
  </conditionalFormatting>
  <hyperlinks>
    <hyperlink ref="C4" location="'Recap Sheet'!B1" tooltip="Click here to return to recap sheet" display="Return to Recap Sheet" xr:uid="{00000000-0004-0000-1500-000000000000}"/>
  </hyperlinks>
  <pageMargins left="0.25" right="0.25" top="0.75" bottom="0.75" header="0.3" footer="0.3"/>
  <pageSetup paperSize="5" scale="64" fitToHeight="0" orientation="landscape" useFirstPageNumber="1" r:id="rId2"/>
  <headerFooter scaleWithDoc="0"/>
  <drawing r:id="rId3"/>
  <legacyDrawing r:id="rId4"/>
  <mc:AlternateContent xmlns:mc="http://schemas.openxmlformats.org/markup-compatibility/2006">
    <mc:Choice Requires="x14">
      <controls>
        <mc:AlternateContent xmlns:mc="http://schemas.openxmlformats.org/markup-compatibility/2006">
          <mc:Choice Requires="x14">
            <control shapeId="78849" r:id="rId5" name="Button 1">
              <controlPr defaultSize="0" print="0" autoFill="0" autoPict="0" macro="[0]!VersatileDisplayWorksheetPopup">
                <anchor moveWithCells="1">
                  <from>
                    <xdr:col>12</xdr:col>
                    <xdr:colOff>742950</xdr:colOff>
                    <xdr:row>0</xdr:row>
                    <xdr:rowOff>180975</xdr:rowOff>
                  </from>
                  <to>
                    <xdr:col>13</xdr:col>
                    <xdr:colOff>447675</xdr:colOff>
                    <xdr:row>2</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7" tint="0.39997558519241921"/>
  </sheetPr>
  <dimension ref="A1:R368"/>
  <sheetViews>
    <sheetView workbookViewId="0">
      <pane ySplit="9" topLeftCell="A10" activePane="bottomLeft" state="frozen"/>
      <selection activeCell="H80" sqref="H80"/>
      <selection pane="bottomLeft" activeCell="R20" sqref="R20"/>
    </sheetView>
  </sheetViews>
  <sheetFormatPr defaultColWidth="11.42578125" defaultRowHeight="15" customHeight="1"/>
  <cols>
    <col min="1" max="1" width="7.28515625" style="55" customWidth="1"/>
    <col min="2" max="2" width="49.7109375" style="55" customWidth="1"/>
    <col min="3" max="3" width="28.42578125" style="37" customWidth="1"/>
    <col min="4" max="4" width="10.140625" style="55" customWidth="1"/>
    <col min="5" max="5" width="9.28515625" style="37" customWidth="1"/>
    <col min="6" max="6" width="8.7109375" style="37" customWidth="1"/>
    <col min="7" max="7" width="5.7109375" style="144" customWidth="1"/>
    <col min="8" max="8" width="6.42578125" style="65" customWidth="1"/>
    <col min="9" max="9" width="6.42578125" style="37" customWidth="1"/>
    <col min="10" max="10" width="3.28515625" style="55" customWidth="1"/>
    <col min="11" max="11" width="6.85546875" style="30" customWidth="1"/>
    <col min="12" max="12" width="7.28515625" style="30" customWidth="1"/>
    <col min="13" max="13" width="9.7109375" style="38" customWidth="1"/>
    <col min="14" max="14" width="6.140625" style="39" customWidth="1"/>
    <col min="15" max="15" width="8.28515625" style="7" customWidth="1"/>
    <col min="16" max="16" width="9.42578125" style="55" customWidth="1"/>
    <col min="17" max="17" width="5.85546875" style="55" customWidth="1"/>
    <col min="18" max="18" width="6" style="55" customWidth="1"/>
    <col min="19" max="19" width="7.28515625" style="55" customWidth="1"/>
    <col min="20" max="256" width="11.42578125" style="55"/>
    <col min="257" max="257" width="3.85546875" style="55" customWidth="1"/>
    <col min="258" max="258" width="49.7109375" style="55" customWidth="1"/>
    <col min="259" max="259" width="29.42578125" style="55" customWidth="1"/>
    <col min="260" max="260" width="6.28515625" style="55" customWidth="1"/>
    <col min="261" max="261" width="4.28515625" style="55" customWidth="1"/>
    <col min="262" max="262" width="6.42578125" style="55" customWidth="1"/>
    <col min="263" max="263" width="3.28515625" style="55" customWidth="1"/>
    <col min="264" max="264" width="6" style="55" customWidth="1"/>
    <col min="265" max="265" width="5.7109375" style="55" bestFit="1" customWidth="1"/>
    <col min="266" max="266" width="7" style="55" customWidth="1"/>
    <col min="267" max="267" width="5.42578125" style="55" customWidth="1"/>
    <col min="268" max="268" width="5" style="55" customWidth="1"/>
    <col min="269" max="269" width="6" style="55" bestFit="1" customWidth="1"/>
    <col min="270" max="270" width="6.140625" style="55" customWidth="1"/>
    <col min="271" max="271" width="16.5703125" style="55" customWidth="1"/>
    <col min="272" max="512" width="11.42578125" style="55"/>
    <col min="513" max="513" width="3.85546875" style="55" customWidth="1"/>
    <col min="514" max="514" width="49.7109375" style="55" customWidth="1"/>
    <col min="515" max="515" width="29.42578125" style="55" customWidth="1"/>
    <col min="516" max="516" width="6.28515625" style="55" customWidth="1"/>
    <col min="517" max="517" width="4.28515625" style="55" customWidth="1"/>
    <col min="518" max="518" width="6.42578125" style="55" customWidth="1"/>
    <col min="519" max="519" width="3.28515625" style="55" customWidth="1"/>
    <col min="520" max="520" width="6" style="55" customWidth="1"/>
    <col min="521" max="521" width="5.7109375" style="55" bestFit="1" customWidth="1"/>
    <col min="522" max="522" width="7" style="55" customWidth="1"/>
    <col min="523" max="523" width="5.42578125" style="55" customWidth="1"/>
    <col min="524" max="524" width="5" style="55" customWidth="1"/>
    <col min="525" max="525" width="6" style="55" bestFit="1" customWidth="1"/>
    <col min="526" max="526" width="6.140625" style="55" customWidth="1"/>
    <col min="527" max="527" width="16.5703125" style="55" customWidth="1"/>
    <col min="528" max="768" width="11.42578125" style="55"/>
    <col min="769" max="769" width="3.85546875" style="55" customWidth="1"/>
    <col min="770" max="770" width="49.7109375" style="55" customWidth="1"/>
    <col min="771" max="771" width="29.42578125" style="55" customWidth="1"/>
    <col min="772" max="772" width="6.28515625" style="55" customWidth="1"/>
    <col min="773" max="773" width="4.28515625" style="55" customWidth="1"/>
    <col min="774" max="774" width="6.42578125" style="55" customWidth="1"/>
    <col min="775" max="775" width="3.28515625" style="55" customWidth="1"/>
    <col min="776" max="776" width="6" style="55" customWidth="1"/>
    <col min="777" max="777" width="5.7109375" style="55" bestFit="1" customWidth="1"/>
    <col min="778" max="778" width="7" style="55" customWidth="1"/>
    <col min="779" max="779" width="5.42578125" style="55" customWidth="1"/>
    <col min="780" max="780" width="5" style="55" customWidth="1"/>
    <col min="781" max="781" width="6" style="55" bestFit="1" customWidth="1"/>
    <col min="782" max="782" width="6.140625" style="55" customWidth="1"/>
    <col min="783" max="783" width="16.5703125" style="55" customWidth="1"/>
    <col min="784" max="1024" width="11.42578125" style="55"/>
    <col min="1025" max="1025" width="3.85546875" style="55" customWidth="1"/>
    <col min="1026" max="1026" width="49.7109375" style="55" customWidth="1"/>
    <col min="1027" max="1027" width="29.42578125" style="55" customWidth="1"/>
    <col min="1028" max="1028" width="6.28515625" style="55" customWidth="1"/>
    <col min="1029" max="1029" width="4.28515625" style="55" customWidth="1"/>
    <col min="1030" max="1030" width="6.42578125" style="55" customWidth="1"/>
    <col min="1031" max="1031" width="3.28515625" style="55" customWidth="1"/>
    <col min="1032" max="1032" width="6" style="55" customWidth="1"/>
    <col min="1033" max="1033" width="5.7109375" style="55" bestFit="1" customWidth="1"/>
    <col min="1034" max="1034" width="7" style="55" customWidth="1"/>
    <col min="1035" max="1035" width="5.42578125" style="55" customWidth="1"/>
    <col min="1036" max="1036" width="5" style="55" customWidth="1"/>
    <col min="1037" max="1037" width="6" style="55" bestFit="1" customWidth="1"/>
    <col min="1038" max="1038" width="6.140625" style="55" customWidth="1"/>
    <col min="1039" max="1039" width="16.5703125" style="55" customWidth="1"/>
    <col min="1040" max="1280" width="11.42578125" style="55"/>
    <col min="1281" max="1281" width="3.85546875" style="55" customWidth="1"/>
    <col min="1282" max="1282" width="49.7109375" style="55" customWidth="1"/>
    <col min="1283" max="1283" width="29.42578125" style="55" customWidth="1"/>
    <col min="1284" max="1284" width="6.28515625" style="55" customWidth="1"/>
    <col min="1285" max="1285" width="4.28515625" style="55" customWidth="1"/>
    <col min="1286" max="1286" width="6.42578125" style="55" customWidth="1"/>
    <col min="1287" max="1287" width="3.28515625" style="55" customWidth="1"/>
    <col min="1288" max="1288" width="6" style="55" customWidth="1"/>
    <col min="1289" max="1289" width="5.7109375" style="55" bestFit="1" customWidth="1"/>
    <col min="1290" max="1290" width="7" style="55" customWidth="1"/>
    <col min="1291" max="1291" width="5.42578125" style="55" customWidth="1"/>
    <col min="1292" max="1292" width="5" style="55" customWidth="1"/>
    <col min="1293" max="1293" width="6" style="55" bestFit="1" customWidth="1"/>
    <col min="1294" max="1294" width="6.140625" style="55" customWidth="1"/>
    <col min="1295" max="1295" width="16.5703125" style="55" customWidth="1"/>
    <col min="1296" max="1536" width="11.42578125" style="55"/>
    <col min="1537" max="1537" width="3.85546875" style="55" customWidth="1"/>
    <col min="1538" max="1538" width="49.7109375" style="55" customWidth="1"/>
    <col min="1539" max="1539" width="29.42578125" style="55" customWidth="1"/>
    <col min="1540" max="1540" width="6.28515625" style="55" customWidth="1"/>
    <col min="1541" max="1541" width="4.28515625" style="55" customWidth="1"/>
    <col min="1542" max="1542" width="6.42578125" style="55" customWidth="1"/>
    <col min="1543" max="1543" width="3.28515625" style="55" customWidth="1"/>
    <col min="1544" max="1544" width="6" style="55" customWidth="1"/>
    <col min="1545" max="1545" width="5.7109375" style="55" bestFit="1" customWidth="1"/>
    <col min="1546" max="1546" width="7" style="55" customWidth="1"/>
    <col min="1547" max="1547" width="5.42578125" style="55" customWidth="1"/>
    <col min="1548" max="1548" width="5" style="55" customWidth="1"/>
    <col min="1549" max="1549" width="6" style="55" bestFit="1" customWidth="1"/>
    <col min="1550" max="1550" width="6.140625" style="55" customWidth="1"/>
    <col min="1551" max="1551" width="16.5703125" style="55" customWidth="1"/>
    <col min="1552" max="1792" width="11.42578125" style="55"/>
    <col min="1793" max="1793" width="3.85546875" style="55" customWidth="1"/>
    <col min="1794" max="1794" width="49.7109375" style="55" customWidth="1"/>
    <col min="1795" max="1795" width="29.42578125" style="55" customWidth="1"/>
    <col min="1796" max="1796" width="6.28515625" style="55" customWidth="1"/>
    <col min="1797" max="1797" width="4.28515625" style="55" customWidth="1"/>
    <col min="1798" max="1798" width="6.42578125" style="55" customWidth="1"/>
    <col min="1799" max="1799" width="3.28515625" style="55" customWidth="1"/>
    <col min="1800" max="1800" width="6" style="55" customWidth="1"/>
    <col min="1801" max="1801" width="5.7109375" style="55" bestFit="1" customWidth="1"/>
    <col min="1802" max="1802" width="7" style="55" customWidth="1"/>
    <col min="1803" max="1803" width="5.42578125" style="55" customWidth="1"/>
    <col min="1804" max="1804" width="5" style="55" customWidth="1"/>
    <col min="1805" max="1805" width="6" style="55" bestFit="1" customWidth="1"/>
    <col min="1806" max="1806" width="6.140625" style="55" customWidth="1"/>
    <col min="1807" max="1807" width="16.5703125" style="55" customWidth="1"/>
    <col min="1808" max="2048" width="11.42578125" style="55"/>
    <col min="2049" max="2049" width="3.85546875" style="55" customWidth="1"/>
    <col min="2050" max="2050" width="49.7109375" style="55" customWidth="1"/>
    <col min="2051" max="2051" width="29.42578125" style="55" customWidth="1"/>
    <col min="2052" max="2052" width="6.28515625" style="55" customWidth="1"/>
    <col min="2053" max="2053" width="4.28515625" style="55" customWidth="1"/>
    <col min="2054" max="2054" width="6.42578125" style="55" customWidth="1"/>
    <col min="2055" max="2055" width="3.28515625" style="55" customWidth="1"/>
    <col min="2056" max="2056" width="6" style="55" customWidth="1"/>
    <col min="2057" max="2057" width="5.7109375" style="55" bestFit="1" customWidth="1"/>
    <col min="2058" max="2058" width="7" style="55" customWidth="1"/>
    <col min="2059" max="2059" width="5.42578125" style="55" customWidth="1"/>
    <col min="2060" max="2060" width="5" style="55" customWidth="1"/>
    <col min="2061" max="2061" width="6" style="55" bestFit="1" customWidth="1"/>
    <col min="2062" max="2062" width="6.140625" style="55" customWidth="1"/>
    <col min="2063" max="2063" width="16.5703125" style="55" customWidth="1"/>
    <col min="2064" max="2304" width="11.42578125" style="55"/>
    <col min="2305" max="2305" width="3.85546875" style="55" customWidth="1"/>
    <col min="2306" max="2306" width="49.7109375" style="55" customWidth="1"/>
    <col min="2307" max="2307" width="29.42578125" style="55" customWidth="1"/>
    <col min="2308" max="2308" width="6.28515625" style="55" customWidth="1"/>
    <col min="2309" max="2309" width="4.28515625" style="55" customWidth="1"/>
    <col min="2310" max="2310" width="6.42578125" style="55" customWidth="1"/>
    <col min="2311" max="2311" width="3.28515625" style="55" customWidth="1"/>
    <col min="2312" max="2312" width="6" style="55" customWidth="1"/>
    <col min="2313" max="2313" width="5.7109375" style="55" bestFit="1" customWidth="1"/>
    <col min="2314" max="2314" width="7" style="55" customWidth="1"/>
    <col min="2315" max="2315" width="5.42578125" style="55" customWidth="1"/>
    <col min="2316" max="2316" width="5" style="55" customWidth="1"/>
    <col min="2317" max="2317" width="6" style="55" bestFit="1" customWidth="1"/>
    <col min="2318" max="2318" width="6.140625" style="55" customWidth="1"/>
    <col min="2319" max="2319" width="16.5703125" style="55" customWidth="1"/>
    <col min="2320" max="2560" width="11.42578125" style="55"/>
    <col min="2561" max="2561" width="3.85546875" style="55" customWidth="1"/>
    <col min="2562" max="2562" width="49.7109375" style="55" customWidth="1"/>
    <col min="2563" max="2563" width="29.42578125" style="55" customWidth="1"/>
    <col min="2564" max="2564" width="6.28515625" style="55" customWidth="1"/>
    <col min="2565" max="2565" width="4.28515625" style="55" customWidth="1"/>
    <col min="2566" max="2566" width="6.42578125" style="55" customWidth="1"/>
    <col min="2567" max="2567" width="3.28515625" style="55" customWidth="1"/>
    <col min="2568" max="2568" width="6" style="55" customWidth="1"/>
    <col min="2569" max="2569" width="5.7109375" style="55" bestFit="1" customWidth="1"/>
    <col min="2570" max="2570" width="7" style="55" customWidth="1"/>
    <col min="2571" max="2571" width="5.42578125" style="55" customWidth="1"/>
    <col min="2572" max="2572" width="5" style="55" customWidth="1"/>
    <col min="2573" max="2573" width="6" style="55" bestFit="1" customWidth="1"/>
    <col min="2574" max="2574" width="6.140625" style="55" customWidth="1"/>
    <col min="2575" max="2575" width="16.5703125" style="55" customWidth="1"/>
    <col min="2576" max="2816" width="11.42578125" style="55"/>
    <col min="2817" max="2817" width="3.85546875" style="55" customWidth="1"/>
    <col min="2818" max="2818" width="49.7109375" style="55" customWidth="1"/>
    <col min="2819" max="2819" width="29.42578125" style="55" customWidth="1"/>
    <col min="2820" max="2820" width="6.28515625" style="55" customWidth="1"/>
    <col min="2821" max="2821" width="4.28515625" style="55" customWidth="1"/>
    <col min="2822" max="2822" width="6.42578125" style="55" customWidth="1"/>
    <col min="2823" max="2823" width="3.28515625" style="55" customWidth="1"/>
    <col min="2824" max="2824" width="6" style="55" customWidth="1"/>
    <col min="2825" max="2825" width="5.7109375" style="55" bestFit="1" customWidth="1"/>
    <col min="2826" max="2826" width="7" style="55" customWidth="1"/>
    <col min="2827" max="2827" width="5.42578125" style="55" customWidth="1"/>
    <col min="2828" max="2828" width="5" style="55" customWidth="1"/>
    <col min="2829" max="2829" width="6" style="55" bestFit="1" customWidth="1"/>
    <col min="2830" max="2830" width="6.140625" style="55" customWidth="1"/>
    <col min="2831" max="2831" width="16.5703125" style="55" customWidth="1"/>
    <col min="2832" max="3072" width="11.42578125" style="55"/>
    <col min="3073" max="3073" width="3.85546875" style="55" customWidth="1"/>
    <col min="3074" max="3074" width="49.7109375" style="55" customWidth="1"/>
    <col min="3075" max="3075" width="29.42578125" style="55" customWidth="1"/>
    <col min="3076" max="3076" width="6.28515625" style="55" customWidth="1"/>
    <col min="3077" max="3077" width="4.28515625" style="55" customWidth="1"/>
    <col min="3078" max="3078" width="6.42578125" style="55" customWidth="1"/>
    <col min="3079" max="3079" width="3.28515625" style="55" customWidth="1"/>
    <col min="3080" max="3080" width="6" style="55" customWidth="1"/>
    <col min="3081" max="3081" width="5.7109375" style="55" bestFit="1" customWidth="1"/>
    <col min="3082" max="3082" width="7" style="55" customWidth="1"/>
    <col min="3083" max="3083" width="5.42578125" style="55" customWidth="1"/>
    <col min="3084" max="3084" width="5" style="55" customWidth="1"/>
    <col min="3085" max="3085" width="6" style="55" bestFit="1" customWidth="1"/>
    <col min="3086" max="3086" width="6.140625" style="55" customWidth="1"/>
    <col min="3087" max="3087" width="16.5703125" style="55" customWidth="1"/>
    <col min="3088" max="3328" width="11.42578125" style="55"/>
    <col min="3329" max="3329" width="3.85546875" style="55" customWidth="1"/>
    <col min="3330" max="3330" width="49.7109375" style="55" customWidth="1"/>
    <col min="3331" max="3331" width="29.42578125" style="55" customWidth="1"/>
    <col min="3332" max="3332" width="6.28515625" style="55" customWidth="1"/>
    <col min="3333" max="3333" width="4.28515625" style="55" customWidth="1"/>
    <col min="3334" max="3334" width="6.42578125" style="55" customWidth="1"/>
    <col min="3335" max="3335" width="3.28515625" style="55" customWidth="1"/>
    <col min="3336" max="3336" width="6" style="55" customWidth="1"/>
    <col min="3337" max="3337" width="5.7109375" style="55" bestFit="1" customWidth="1"/>
    <col min="3338" max="3338" width="7" style="55" customWidth="1"/>
    <col min="3339" max="3339" width="5.42578125" style="55" customWidth="1"/>
    <col min="3340" max="3340" width="5" style="55" customWidth="1"/>
    <col min="3341" max="3341" width="6" style="55" bestFit="1" customWidth="1"/>
    <col min="3342" max="3342" width="6.140625" style="55" customWidth="1"/>
    <col min="3343" max="3343" width="16.5703125" style="55" customWidth="1"/>
    <col min="3344" max="3584" width="11.42578125" style="55"/>
    <col min="3585" max="3585" width="3.85546875" style="55" customWidth="1"/>
    <col min="3586" max="3586" width="49.7109375" style="55" customWidth="1"/>
    <col min="3587" max="3587" width="29.42578125" style="55" customWidth="1"/>
    <col min="3588" max="3588" width="6.28515625" style="55" customWidth="1"/>
    <col min="3589" max="3589" width="4.28515625" style="55" customWidth="1"/>
    <col min="3590" max="3590" width="6.42578125" style="55" customWidth="1"/>
    <col min="3591" max="3591" width="3.28515625" style="55" customWidth="1"/>
    <col min="3592" max="3592" width="6" style="55" customWidth="1"/>
    <col min="3593" max="3593" width="5.7109375" style="55" bestFit="1" customWidth="1"/>
    <col min="3594" max="3594" width="7" style="55" customWidth="1"/>
    <col min="3595" max="3595" width="5.42578125" style="55" customWidth="1"/>
    <col min="3596" max="3596" width="5" style="55" customWidth="1"/>
    <col min="3597" max="3597" width="6" style="55" bestFit="1" customWidth="1"/>
    <col min="3598" max="3598" width="6.140625" style="55" customWidth="1"/>
    <col min="3599" max="3599" width="16.5703125" style="55" customWidth="1"/>
    <col min="3600" max="3840" width="11.42578125" style="55"/>
    <col min="3841" max="3841" width="3.85546875" style="55" customWidth="1"/>
    <col min="3842" max="3842" width="49.7109375" style="55" customWidth="1"/>
    <col min="3843" max="3843" width="29.42578125" style="55" customWidth="1"/>
    <col min="3844" max="3844" width="6.28515625" style="55" customWidth="1"/>
    <col min="3845" max="3845" width="4.28515625" style="55" customWidth="1"/>
    <col min="3846" max="3846" width="6.42578125" style="55" customWidth="1"/>
    <col min="3847" max="3847" width="3.28515625" style="55" customWidth="1"/>
    <col min="3848" max="3848" width="6" style="55" customWidth="1"/>
    <col min="3849" max="3849" width="5.7109375" style="55" bestFit="1" customWidth="1"/>
    <col min="3850" max="3850" width="7" style="55" customWidth="1"/>
    <col min="3851" max="3851" width="5.42578125" style="55" customWidth="1"/>
    <col min="3852" max="3852" width="5" style="55" customWidth="1"/>
    <col min="3853" max="3853" width="6" style="55" bestFit="1" customWidth="1"/>
    <col min="3854" max="3854" width="6.140625" style="55" customWidth="1"/>
    <col min="3855" max="3855" width="16.5703125" style="55" customWidth="1"/>
    <col min="3856" max="4096" width="11.42578125" style="55"/>
    <col min="4097" max="4097" width="3.85546875" style="55" customWidth="1"/>
    <col min="4098" max="4098" width="49.7109375" style="55" customWidth="1"/>
    <col min="4099" max="4099" width="29.42578125" style="55" customWidth="1"/>
    <col min="4100" max="4100" width="6.28515625" style="55" customWidth="1"/>
    <col min="4101" max="4101" width="4.28515625" style="55" customWidth="1"/>
    <col min="4102" max="4102" width="6.42578125" style="55" customWidth="1"/>
    <col min="4103" max="4103" width="3.28515625" style="55" customWidth="1"/>
    <col min="4104" max="4104" width="6" style="55" customWidth="1"/>
    <col min="4105" max="4105" width="5.7109375" style="55" bestFit="1" customWidth="1"/>
    <col min="4106" max="4106" width="7" style="55" customWidth="1"/>
    <col min="4107" max="4107" width="5.42578125" style="55" customWidth="1"/>
    <col min="4108" max="4108" width="5" style="55" customWidth="1"/>
    <col min="4109" max="4109" width="6" style="55" bestFit="1" customWidth="1"/>
    <col min="4110" max="4110" width="6.140625" style="55" customWidth="1"/>
    <col min="4111" max="4111" width="16.5703125" style="55" customWidth="1"/>
    <col min="4112" max="4352" width="11.42578125" style="55"/>
    <col min="4353" max="4353" width="3.85546875" style="55" customWidth="1"/>
    <col min="4354" max="4354" width="49.7109375" style="55" customWidth="1"/>
    <col min="4355" max="4355" width="29.42578125" style="55" customWidth="1"/>
    <col min="4356" max="4356" width="6.28515625" style="55" customWidth="1"/>
    <col min="4357" max="4357" width="4.28515625" style="55" customWidth="1"/>
    <col min="4358" max="4358" width="6.42578125" style="55" customWidth="1"/>
    <col min="4359" max="4359" width="3.28515625" style="55" customWidth="1"/>
    <col min="4360" max="4360" width="6" style="55" customWidth="1"/>
    <col min="4361" max="4361" width="5.7109375" style="55" bestFit="1" customWidth="1"/>
    <col min="4362" max="4362" width="7" style="55" customWidth="1"/>
    <col min="4363" max="4363" width="5.42578125" style="55" customWidth="1"/>
    <col min="4364" max="4364" width="5" style="55" customWidth="1"/>
    <col min="4365" max="4365" width="6" style="55" bestFit="1" customWidth="1"/>
    <col min="4366" max="4366" width="6.140625" style="55" customWidth="1"/>
    <col min="4367" max="4367" width="16.5703125" style="55" customWidth="1"/>
    <col min="4368" max="4608" width="11.42578125" style="55"/>
    <col min="4609" max="4609" width="3.85546875" style="55" customWidth="1"/>
    <col min="4610" max="4610" width="49.7109375" style="55" customWidth="1"/>
    <col min="4611" max="4611" width="29.42578125" style="55" customWidth="1"/>
    <col min="4612" max="4612" width="6.28515625" style="55" customWidth="1"/>
    <col min="4613" max="4613" width="4.28515625" style="55" customWidth="1"/>
    <col min="4614" max="4614" width="6.42578125" style="55" customWidth="1"/>
    <col min="4615" max="4615" width="3.28515625" style="55" customWidth="1"/>
    <col min="4616" max="4616" width="6" style="55" customWidth="1"/>
    <col min="4617" max="4617" width="5.7109375" style="55" bestFit="1" customWidth="1"/>
    <col min="4618" max="4618" width="7" style="55" customWidth="1"/>
    <col min="4619" max="4619" width="5.42578125" style="55" customWidth="1"/>
    <col min="4620" max="4620" width="5" style="55" customWidth="1"/>
    <col min="4621" max="4621" width="6" style="55" bestFit="1" customWidth="1"/>
    <col min="4622" max="4622" width="6.140625" style="55" customWidth="1"/>
    <col min="4623" max="4623" width="16.5703125" style="55" customWidth="1"/>
    <col min="4624" max="4864" width="11.42578125" style="55"/>
    <col min="4865" max="4865" width="3.85546875" style="55" customWidth="1"/>
    <col min="4866" max="4866" width="49.7109375" style="55" customWidth="1"/>
    <col min="4867" max="4867" width="29.42578125" style="55" customWidth="1"/>
    <col min="4868" max="4868" width="6.28515625" style="55" customWidth="1"/>
    <col min="4869" max="4869" width="4.28515625" style="55" customWidth="1"/>
    <col min="4870" max="4870" width="6.42578125" style="55" customWidth="1"/>
    <col min="4871" max="4871" width="3.28515625" style="55" customWidth="1"/>
    <col min="4872" max="4872" width="6" style="55" customWidth="1"/>
    <col min="4873" max="4873" width="5.7109375" style="55" bestFit="1" customWidth="1"/>
    <col min="4874" max="4874" width="7" style="55" customWidth="1"/>
    <col min="4875" max="4875" width="5.42578125" style="55" customWidth="1"/>
    <col min="4876" max="4876" width="5" style="55" customWidth="1"/>
    <col min="4877" max="4877" width="6" style="55" bestFit="1" customWidth="1"/>
    <col min="4878" max="4878" width="6.140625" style="55" customWidth="1"/>
    <col min="4879" max="4879" width="16.5703125" style="55" customWidth="1"/>
    <col min="4880" max="5120" width="11.42578125" style="55"/>
    <col min="5121" max="5121" width="3.85546875" style="55" customWidth="1"/>
    <col min="5122" max="5122" width="49.7109375" style="55" customWidth="1"/>
    <col min="5123" max="5123" width="29.42578125" style="55" customWidth="1"/>
    <col min="5124" max="5124" width="6.28515625" style="55" customWidth="1"/>
    <col min="5125" max="5125" width="4.28515625" style="55" customWidth="1"/>
    <col min="5126" max="5126" width="6.42578125" style="55" customWidth="1"/>
    <col min="5127" max="5127" width="3.28515625" style="55" customWidth="1"/>
    <col min="5128" max="5128" width="6" style="55" customWidth="1"/>
    <col min="5129" max="5129" width="5.7109375" style="55" bestFit="1" customWidth="1"/>
    <col min="5130" max="5130" width="7" style="55" customWidth="1"/>
    <col min="5131" max="5131" width="5.42578125" style="55" customWidth="1"/>
    <col min="5132" max="5132" width="5" style="55" customWidth="1"/>
    <col min="5133" max="5133" width="6" style="55" bestFit="1" customWidth="1"/>
    <col min="5134" max="5134" width="6.140625" style="55" customWidth="1"/>
    <col min="5135" max="5135" width="16.5703125" style="55" customWidth="1"/>
    <col min="5136" max="5376" width="11.42578125" style="55"/>
    <col min="5377" max="5377" width="3.85546875" style="55" customWidth="1"/>
    <col min="5378" max="5378" width="49.7109375" style="55" customWidth="1"/>
    <col min="5379" max="5379" width="29.42578125" style="55" customWidth="1"/>
    <col min="5380" max="5380" width="6.28515625" style="55" customWidth="1"/>
    <col min="5381" max="5381" width="4.28515625" style="55" customWidth="1"/>
    <col min="5382" max="5382" width="6.42578125" style="55" customWidth="1"/>
    <col min="5383" max="5383" width="3.28515625" style="55" customWidth="1"/>
    <col min="5384" max="5384" width="6" style="55" customWidth="1"/>
    <col min="5385" max="5385" width="5.7109375" style="55" bestFit="1" customWidth="1"/>
    <col min="5386" max="5386" width="7" style="55" customWidth="1"/>
    <col min="5387" max="5387" width="5.42578125" style="55" customWidth="1"/>
    <col min="5388" max="5388" width="5" style="55" customWidth="1"/>
    <col min="5389" max="5389" width="6" style="55" bestFit="1" customWidth="1"/>
    <col min="5390" max="5390" width="6.140625" style="55" customWidth="1"/>
    <col min="5391" max="5391" width="16.5703125" style="55" customWidth="1"/>
    <col min="5392" max="5632" width="11.42578125" style="55"/>
    <col min="5633" max="5633" width="3.85546875" style="55" customWidth="1"/>
    <col min="5634" max="5634" width="49.7109375" style="55" customWidth="1"/>
    <col min="5635" max="5635" width="29.42578125" style="55" customWidth="1"/>
    <col min="5636" max="5636" width="6.28515625" style="55" customWidth="1"/>
    <col min="5637" max="5637" width="4.28515625" style="55" customWidth="1"/>
    <col min="5638" max="5638" width="6.42578125" style="55" customWidth="1"/>
    <col min="5639" max="5639" width="3.28515625" style="55" customWidth="1"/>
    <col min="5640" max="5640" width="6" style="55" customWidth="1"/>
    <col min="5641" max="5641" width="5.7109375" style="55" bestFit="1" customWidth="1"/>
    <col min="5642" max="5642" width="7" style="55" customWidth="1"/>
    <col min="5643" max="5643" width="5.42578125" style="55" customWidth="1"/>
    <col min="5644" max="5644" width="5" style="55" customWidth="1"/>
    <col min="5645" max="5645" width="6" style="55" bestFit="1" customWidth="1"/>
    <col min="5646" max="5646" width="6.140625" style="55" customWidth="1"/>
    <col min="5647" max="5647" width="16.5703125" style="55" customWidth="1"/>
    <col min="5648" max="5888" width="11.42578125" style="55"/>
    <col min="5889" max="5889" width="3.85546875" style="55" customWidth="1"/>
    <col min="5890" max="5890" width="49.7109375" style="55" customWidth="1"/>
    <col min="5891" max="5891" width="29.42578125" style="55" customWidth="1"/>
    <col min="5892" max="5892" width="6.28515625" style="55" customWidth="1"/>
    <col min="5893" max="5893" width="4.28515625" style="55" customWidth="1"/>
    <col min="5894" max="5894" width="6.42578125" style="55" customWidth="1"/>
    <col min="5895" max="5895" width="3.28515625" style="55" customWidth="1"/>
    <col min="5896" max="5896" width="6" style="55" customWidth="1"/>
    <col min="5897" max="5897" width="5.7109375" style="55" bestFit="1" customWidth="1"/>
    <col min="5898" max="5898" width="7" style="55" customWidth="1"/>
    <col min="5899" max="5899" width="5.42578125" style="55" customWidth="1"/>
    <col min="5900" max="5900" width="5" style="55" customWidth="1"/>
    <col min="5901" max="5901" width="6" style="55" bestFit="1" customWidth="1"/>
    <col min="5902" max="5902" width="6.140625" style="55" customWidth="1"/>
    <col min="5903" max="5903" width="16.5703125" style="55" customWidth="1"/>
    <col min="5904" max="6144" width="11.42578125" style="55"/>
    <col min="6145" max="6145" width="3.85546875" style="55" customWidth="1"/>
    <col min="6146" max="6146" width="49.7109375" style="55" customWidth="1"/>
    <col min="6147" max="6147" width="29.42578125" style="55" customWidth="1"/>
    <col min="6148" max="6148" width="6.28515625" style="55" customWidth="1"/>
    <col min="6149" max="6149" width="4.28515625" style="55" customWidth="1"/>
    <col min="6150" max="6150" width="6.42578125" style="55" customWidth="1"/>
    <col min="6151" max="6151" width="3.28515625" style="55" customWidth="1"/>
    <col min="6152" max="6152" width="6" style="55" customWidth="1"/>
    <col min="6153" max="6153" width="5.7109375" style="55" bestFit="1" customWidth="1"/>
    <col min="6154" max="6154" width="7" style="55" customWidth="1"/>
    <col min="6155" max="6155" width="5.42578125" style="55" customWidth="1"/>
    <col min="6156" max="6156" width="5" style="55" customWidth="1"/>
    <col min="6157" max="6157" width="6" style="55" bestFit="1" customWidth="1"/>
    <col min="6158" max="6158" width="6.140625" style="55" customWidth="1"/>
    <col min="6159" max="6159" width="16.5703125" style="55" customWidth="1"/>
    <col min="6160" max="6400" width="11.42578125" style="55"/>
    <col min="6401" max="6401" width="3.85546875" style="55" customWidth="1"/>
    <col min="6402" max="6402" width="49.7109375" style="55" customWidth="1"/>
    <col min="6403" max="6403" width="29.42578125" style="55" customWidth="1"/>
    <col min="6404" max="6404" width="6.28515625" style="55" customWidth="1"/>
    <col min="6405" max="6405" width="4.28515625" style="55" customWidth="1"/>
    <col min="6406" max="6406" width="6.42578125" style="55" customWidth="1"/>
    <col min="6407" max="6407" width="3.28515625" style="55" customWidth="1"/>
    <col min="6408" max="6408" width="6" style="55" customWidth="1"/>
    <col min="6409" max="6409" width="5.7109375" style="55" bestFit="1" customWidth="1"/>
    <col min="6410" max="6410" width="7" style="55" customWidth="1"/>
    <col min="6411" max="6411" width="5.42578125" style="55" customWidth="1"/>
    <col min="6412" max="6412" width="5" style="55" customWidth="1"/>
    <col min="6413" max="6413" width="6" style="55" bestFit="1" customWidth="1"/>
    <col min="6414" max="6414" width="6.140625" style="55" customWidth="1"/>
    <col min="6415" max="6415" width="16.5703125" style="55" customWidth="1"/>
    <col min="6416" max="6656" width="11.42578125" style="55"/>
    <col min="6657" max="6657" width="3.85546875" style="55" customWidth="1"/>
    <col min="6658" max="6658" width="49.7109375" style="55" customWidth="1"/>
    <col min="6659" max="6659" width="29.42578125" style="55" customWidth="1"/>
    <col min="6660" max="6660" width="6.28515625" style="55" customWidth="1"/>
    <col min="6661" max="6661" width="4.28515625" style="55" customWidth="1"/>
    <col min="6662" max="6662" width="6.42578125" style="55" customWidth="1"/>
    <col min="6663" max="6663" width="3.28515625" style="55" customWidth="1"/>
    <col min="6664" max="6664" width="6" style="55" customWidth="1"/>
    <col min="6665" max="6665" width="5.7109375" style="55" bestFit="1" customWidth="1"/>
    <col min="6666" max="6666" width="7" style="55" customWidth="1"/>
    <col min="6667" max="6667" width="5.42578125" style="55" customWidth="1"/>
    <col min="6668" max="6668" width="5" style="55" customWidth="1"/>
    <col min="6669" max="6669" width="6" style="55" bestFit="1" customWidth="1"/>
    <col min="6670" max="6670" width="6.140625" style="55" customWidth="1"/>
    <col min="6671" max="6671" width="16.5703125" style="55" customWidth="1"/>
    <col min="6672" max="6912" width="11.42578125" style="55"/>
    <col min="6913" max="6913" width="3.85546875" style="55" customWidth="1"/>
    <col min="6914" max="6914" width="49.7109375" style="55" customWidth="1"/>
    <col min="6915" max="6915" width="29.42578125" style="55" customWidth="1"/>
    <col min="6916" max="6916" width="6.28515625" style="55" customWidth="1"/>
    <col min="6917" max="6917" width="4.28515625" style="55" customWidth="1"/>
    <col min="6918" max="6918" width="6.42578125" style="55" customWidth="1"/>
    <col min="6919" max="6919" width="3.28515625" style="55" customWidth="1"/>
    <col min="6920" max="6920" width="6" style="55" customWidth="1"/>
    <col min="6921" max="6921" width="5.7109375" style="55" bestFit="1" customWidth="1"/>
    <col min="6922" max="6922" width="7" style="55" customWidth="1"/>
    <col min="6923" max="6923" width="5.42578125" style="55" customWidth="1"/>
    <col min="6924" max="6924" width="5" style="55" customWidth="1"/>
    <col min="6925" max="6925" width="6" style="55" bestFit="1" customWidth="1"/>
    <col min="6926" max="6926" width="6.140625" style="55" customWidth="1"/>
    <col min="6927" max="6927" width="16.5703125" style="55" customWidth="1"/>
    <col min="6928" max="7168" width="11.42578125" style="55"/>
    <col min="7169" max="7169" width="3.85546875" style="55" customWidth="1"/>
    <col min="7170" max="7170" width="49.7109375" style="55" customWidth="1"/>
    <col min="7171" max="7171" width="29.42578125" style="55" customWidth="1"/>
    <col min="7172" max="7172" width="6.28515625" style="55" customWidth="1"/>
    <col min="7173" max="7173" width="4.28515625" style="55" customWidth="1"/>
    <col min="7174" max="7174" width="6.42578125" style="55" customWidth="1"/>
    <col min="7175" max="7175" width="3.28515625" style="55" customWidth="1"/>
    <col min="7176" max="7176" width="6" style="55" customWidth="1"/>
    <col min="7177" max="7177" width="5.7109375" style="55" bestFit="1" customWidth="1"/>
    <col min="7178" max="7178" width="7" style="55" customWidth="1"/>
    <col min="7179" max="7179" width="5.42578125" style="55" customWidth="1"/>
    <col min="7180" max="7180" width="5" style="55" customWidth="1"/>
    <col min="7181" max="7181" width="6" style="55" bestFit="1" customWidth="1"/>
    <col min="7182" max="7182" width="6.140625" style="55" customWidth="1"/>
    <col min="7183" max="7183" width="16.5703125" style="55" customWidth="1"/>
    <col min="7184" max="7424" width="11.42578125" style="55"/>
    <col min="7425" max="7425" width="3.85546875" style="55" customWidth="1"/>
    <col min="7426" max="7426" width="49.7109375" style="55" customWidth="1"/>
    <col min="7427" max="7427" width="29.42578125" style="55" customWidth="1"/>
    <col min="7428" max="7428" width="6.28515625" style="55" customWidth="1"/>
    <col min="7429" max="7429" width="4.28515625" style="55" customWidth="1"/>
    <col min="7430" max="7430" width="6.42578125" style="55" customWidth="1"/>
    <col min="7431" max="7431" width="3.28515625" style="55" customWidth="1"/>
    <col min="7432" max="7432" width="6" style="55" customWidth="1"/>
    <col min="7433" max="7433" width="5.7109375" style="55" bestFit="1" customWidth="1"/>
    <col min="7434" max="7434" width="7" style="55" customWidth="1"/>
    <col min="7435" max="7435" width="5.42578125" style="55" customWidth="1"/>
    <col min="7436" max="7436" width="5" style="55" customWidth="1"/>
    <col min="7437" max="7437" width="6" style="55" bestFit="1" customWidth="1"/>
    <col min="7438" max="7438" width="6.140625" style="55" customWidth="1"/>
    <col min="7439" max="7439" width="16.5703125" style="55" customWidth="1"/>
    <col min="7440" max="7680" width="11.42578125" style="55"/>
    <col min="7681" max="7681" width="3.85546875" style="55" customWidth="1"/>
    <col min="7682" max="7682" width="49.7109375" style="55" customWidth="1"/>
    <col min="7683" max="7683" width="29.42578125" style="55" customWidth="1"/>
    <col min="7684" max="7684" width="6.28515625" style="55" customWidth="1"/>
    <col min="7685" max="7685" width="4.28515625" style="55" customWidth="1"/>
    <col min="7686" max="7686" width="6.42578125" style="55" customWidth="1"/>
    <col min="7687" max="7687" width="3.28515625" style="55" customWidth="1"/>
    <col min="7688" max="7688" width="6" style="55" customWidth="1"/>
    <col min="7689" max="7689" width="5.7109375" style="55" bestFit="1" customWidth="1"/>
    <col min="7690" max="7690" width="7" style="55" customWidth="1"/>
    <col min="7691" max="7691" width="5.42578125" style="55" customWidth="1"/>
    <col min="7692" max="7692" width="5" style="55" customWidth="1"/>
    <col min="7693" max="7693" width="6" style="55" bestFit="1" customWidth="1"/>
    <col min="7694" max="7694" width="6.140625" style="55" customWidth="1"/>
    <col min="7695" max="7695" width="16.5703125" style="55" customWidth="1"/>
    <col min="7696" max="7936" width="11.42578125" style="55"/>
    <col min="7937" max="7937" width="3.85546875" style="55" customWidth="1"/>
    <col min="7938" max="7938" width="49.7109375" style="55" customWidth="1"/>
    <col min="7939" max="7939" width="29.42578125" style="55" customWidth="1"/>
    <col min="7940" max="7940" width="6.28515625" style="55" customWidth="1"/>
    <col min="7941" max="7941" width="4.28515625" style="55" customWidth="1"/>
    <col min="7942" max="7942" width="6.42578125" style="55" customWidth="1"/>
    <col min="7943" max="7943" width="3.28515625" style="55" customWidth="1"/>
    <col min="7944" max="7944" width="6" style="55" customWidth="1"/>
    <col min="7945" max="7945" width="5.7109375" style="55" bestFit="1" customWidth="1"/>
    <col min="7946" max="7946" width="7" style="55" customWidth="1"/>
    <col min="7947" max="7947" width="5.42578125" style="55" customWidth="1"/>
    <col min="7948" max="7948" width="5" style="55" customWidth="1"/>
    <col min="7949" max="7949" width="6" style="55" bestFit="1" customWidth="1"/>
    <col min="7950" max="7950" width="6.140625" style="55" customWidth="1"/>
    <col min="7951" max="7951" width="16.5703125" style="55" customWidth="1"/>
    <col min="7952" max="8192" width="11.42578125" style="55"/>
    <col min="8193" max="8193" width="3.85546875" style="55" customWidth="1"/>
    <col min="8194" max="8194" width="49.7109375" style="55" customWidth="1"/>
    <col min="8195" max="8195" width="29.42578125" style="55" customWidth="1"/>
    <col min="8196" max="8196" width="6.28515625" style="55" customWidth="1"/>
    <col min="8197" max="8197" width="4.28515625" style="55" customWidth="1"/>
    <col min="8198" max="8198" width="6.42578125" style="55" customWidth="1"/>
    <col min="8199" max="8199" width="3.28515625" style="55" customWidth="1"/>
    <col min="8200" max="8200" width="6" style="55" customWidth="1"/>
    <col min="8201" max="8201" width="5.7109375" style="55" bestFit="1" customWidth="1"/>
    <col min="8202" max="8202" width="7" style="55" customWidth="1"/>
    <col min="8203" max="8203" width="5.42578125" style="55" customWidth="1"/>
    <col min="8204" max="8204" width="5" style="55" customWidth="1"/>
    <col min="8205" max="8205" width="6" style="55" bestFit="1" customWidth="1"/>
    <col min="8206" max="8206" width="6.140625" style="55" customWidth="1"/>
    <col min="8207" max="8207" width="16.5703125" style="55" customWidth="1"/>
    <col min="8208" max="8448" width="11.42578125" style="55"/>
    <col min="8449" max="8449" width="3.85546875" style="55" customWidth="1"/>
    <col min="8450" max="8450" width="49.7109375" style="55" customWidth="1"/>
    <col min="8451" max="8451" width="29.42578125" style="55" customWidth="1"/>
    <col min="8452" max="8452" width="6.28515625" style="55" customWidth="1"/>
    <col min="8453" max="8453" width="4.28515625" style="55" customWidth="1"/>
    <col min="8454" max="8454" width="6.42578125" style="55" customWidth="1"/>
    <col min="8455" max="8455" width="3.28515625" style="55" customWidth="1"/>
    <col min="8456" max="8456" width="6" style="55" customWidth="1"/>
    <col min="8457" max="8457" width="5.7109375" style="55" bestFit="1" customWidth="1"/>
    <col min="8458" max="8458" width="7" style="55" customWidth="1"/>
    <col min="8459" max="8459" width="5.42578125" style="55" customWidth="1"/>
    <col min="8460" max="8460" width="5" style="55" customWidth="1"/>
    <col min="8461" max="8461" width="6" style="55" bestFit="1" customWidth="1"/>
    <col min="8462" max="8462" width="6.140625" style="55" customWidth="1"/>
    <col min="8463" max="8463" width="16.5703125" style="55" customWidth="1"/>
    <col min="8464" max="8704" width="11.42578125" style="55"/>
    <col min="8705" max="8705" width="3.85546875" style="55" customWidth="1"/>
    <col min="8706" max="8706" width="49.7109375" style="55" customWidth="1"/>
    <col min="8707" max="8707" width="29.42578125" style="55" customWidth="1"/>
    <col min="8708" max="8708" width="6.28515625" style="55" customWidth="1"/>
    <col min="8709" max="8709" width="4.28515625" style="55" customWidth="1"/>
    <col min="8710" max="8710" width="6.42578125" style="55" customWidth="1"/>
    <col min="8711" max="8711" width="3.28515625" style="55" customWidth="1"/>
    <col min="8712" max="8712" width="6" style="55" customWidth="1"/>
    <col min="8713" max="8713" width="5.7109375" style="55" bestFit="1" customWidth="1"/>
    <col min="8714" max="8714" width="7" style="55" customWidth="1"/>
    <col min="8715" max="8715" width="5.42578125" style="55" customWidth="1"/>
    <col min="8716" max="8716" width="5" style="55" customWidth="1"/>
    <col min="8717" max="8717" width="6" style="55" bestFit="1" customWidth="1"/>
    <col min="8718" max="8718" width="6.140625" style="55" customWidth="1"/>
    <col min="8719" max="8719" width="16.5703125" style="55" customWidth="1"/>
    <col min="8720" max="8960" width="11.42578125" style="55"/>
    <col min="8961" max="8961" width="3.85546875" style="55" customWidth="1"/>
    <col min="8962" max="8962" width="49.7109375" style="55" customWidth="1"/>
    <col min="8963" max="8963" width="29.42578125" style="55" customWidth="1"/>
    <col min="8964" max="8964" width="6.28515625" style="55" customWidth="1"/>
    <col min="8965" max="8965" width="4.28515625" style="55" customWidth="1"/>
    <col min="8966" max="8966" width="6.42578125" style="55" customWidth="1"/>
    <col min="8967" max="8967" width="3.28515625" style="55" customWidth="1"/>
    <col min="8968" max="8968" width="6" style="55" customWidth="1"/>
    <col min="8969" max="8969" width="5.7109375" style="55" bestFit="1" customWidth="1"/>
    <col min="8970" max="8970" width="7" style="55" customWidth="1"/>
    <col min="8971" max="8971" width="5.42578125" style="55" customWidth="1"/>
    <col min="8972" max="8972" width="5" style="55" customWidth="1"/>
    <col min="8973" max="8973" width="6" style="55" bestFit="1" customWidth="1"/>
    <col min="8974" max="8974" width="6.140625" style="55" customWidth="1"/>
    <col min="8975" max="8975" width="16.5703125" style="55" customWidth="1"/>
    <col min="8976" max="9216" width="11.42578125" style="55"/>
    <col min="9217" max="9217" width="3.85546875" style="55" customWidth="1"/>
    <col min="9218" max="9218" width="49.7109375" style="55" customWidth="1"/>
    <col min="9219" max="9219" width="29.42578125" style="55" customWidth="1"/>
    <col min="9220" max="9220" width="6.28515625" style="55" customWidth="1"/>
    <col min="9221" max="9221" width="4.28515625" style="55" customWidth="1"/>
    <col min="9222" max="9222" width="6.42578125" style="55" customWidth="1"/>
    <col min="9223" max="9223" width="3.28515625" style="55" customWidth="1"/>
    <col min="9224" max="9224" width="6" style="55" customWidth="1"/>
    <col min="9225" max="9225" width="5.7109375" style="55" bestFit="1" customWidth="1"/>
    <col min="9226" max="9226" width="7" style="55" customWidth="1"/>
    <col min="9227" max="9227" width="5.42578125" style="55" customWidth="1"/>
    <col min="9228" max="9228" width="5" style="55" customWidth="1"/>
    <col min="9229" max="9229" width="6" style="55" bestFit="1" customWidth="1"/>
    <col min="9230" max="9230" width="6.140625" style="55" customWidth="1"/>
    <col min="9231" max="9231" width="16.5703125" style="55" customWidth="1"/>
    <col min="9232" max="9472" width="11.42578125" style="55"/>
    <col min="9473" max="9473" width="3.85546875" style="55" customWidth="1"/>
    <col min="9474" max="9474" width="49.7109375" style="55" customWidth="1"/>
    <col min="9475" max="9475" width="29.42578125" style="55" customWidth="1"/>
    <col min="9476" max="9476" width="6.28515625" style="55" customWidth="1"/>
    <col min="9477" max="9477" width="4.28515625" style="55" customWidth="1"/>
    <col min="9478" max="9478" width="6.42578125" style="55" customWidth="1"/>
    <col min="9479" max="9479" width="3.28515625" style="55" customWidth="1"/>
    <col min="9480" max="9480" width="6" style="55" customWidth="1"/>
    <col min="9481" max="9481" width="5.7109375" style="55" bestFit="1" customWidth="1"/>
    <col min="9482" max="9482" width="7" style="55" customWidth="1"/>
    <col min="9483" max="9483" width="5.42578125" style="55" customWidth="1"/>
    <col min="9484" max="9484" width="5" style="55" customWidth="1"/>
    <col min="9485" max="9485" width="6" style="55" bestFit="1" customWidth="1"/>
    <col min="9486" max="9486" width="6.140625" style="55" customWidth="1"/>
    <col min="9487" max="9487" width="16.5703125" style="55" customWidth="1"/>
    <col min="9488" max="9728" width="11.42578125" style="55"/>
    <col min="9729" max="9729" width="3.85546875" style="55" customWidth="1"/>
    <col min="9730" max="9730" width="49.7109375" style="55" customWidth="1"/>
    <col min="9731" max="9731" width="29.42578125" style="55" customWidth="1"/>
    <col min="9732" max="9732" width="6.28515625" style="55" customWidth="1"/>
    <col min="9733" max="9733" width="4.28515625" style="55" customWidth="1"/>
    <col min="9734" max="9734" width="6.42578125" style="55" customWidth="1"/>
    <col min="9735" max="9735" width="3.28515625" style="55" customWidth="1"/>
    <col min="9736" max="9736" width="6" style="55" customWidth="1"/>
    <col min="9737" max="9737" width="5.7109375" style="55" bestFit="1" customWidth="1"/>
    <col min="9738" max="9738" width="7" style="55" customWidth="1"/>
    <col min="9739" max="9739" width="5.42578125" style="55" customWidth="1"/>
    <col min="9740" max="9740" width="5" style="55" customWidth="1"/>
    <col min="9741" max="9741" width="6" style="55" bestFit="1" customWidth="1"/>
    <col min="9742" max="9742" width="6.140625" style="55" customWidth="1"/>
    <col min="9743" max="9743" width="16.5703125" style="55" customWidth="1"/>
    <col min="9744" max="9984" width="11.42578125" style="55"/>
    <col min="9985" max="9985" width="3.85546875" style="55" customWidth="1"/>
    <col min="9986" max="9986" width="49.7109375" style="55" customWidth="1"/>
    <col min="9987" max="9987" width="29.42578125" style="55" customWidth="1"/>
    <col min="9988" max="9988" width="6.28515625" style="55" customWidth="1"/>
    <col min="9989" max="9989" width="4.28515625" style="55" customWidth="1"/>
    <col min="9990" max="9990" width="6.42578125" style="55" customWidth="1"/>
    <col min="9991" max="9991" width="3.28515625" style="55" customWidth="1"/>
    <col min="9992" max="9992" width="6" style="55" customWidth="1"/>
    <col min="9993" max="9993" width="5.7109375" style="55" bestFit="1" customWidth="1"/>
    <col min="9994" max="9994" width="7" style="55" customWidth="1"/>
    <col min="9995" max="9995" width="5.42578125" style="55" customWidth="1"/>
    <col min="9996" max="9996" width="5" style="55" customWidth="1"/>
    <col min="9997" max="9997" width="6" style="55" bestFit="1" customWidth="1"/>
    <col min="9998" max="9998" width="6.140625" style="55" customWidth="1"/>
    <col min="9999" max="9999" width="16.5703125" style="55" customWidth="1"/>
    <col min="10000" max="10240" width="11.42578125" style="55"/>
    <col min="10241" max="10241" width="3.85546875" style="55" customWidth="1"/>
    <col min="10242" max="10242" width="49.7109375" style="55" customWidth="1"/>
    <col min="10243" max="10243" width="29.42578125" style="55" customWidth="1"/>
    <col min="10244" max="10244" width="6.28515625" style="55" customWidth="1"/>
    <col min="10245" max="10245" width="4.28515625" style="55" customWidth="1"/>
    <col min="10246" max="10246" width="6.42578125" style="55" customWidth="1"/>
    <col min="10247" max="10247" width="3.28515625" style="55" customWidth="1"/>
    <col min="10248" max="10248" width="6" style="55" customWidth="1"/>
    <col min="10249" max="10249" width="5.7109375" style="55" bestFit="1" customWidth="1"/>
    <col min="10250" max="10250" width="7" style="55" customWidth="1"/>
    <col min="10251" max="10251" width="5.42578125" style="55" customWidth="1"/>
    <col min="10252" max="10252" width="5" style="55" customWidth="1"/>
    <col min="10253" max="10253" width="6" style="55" bestFit="1" customWidth="1"/>
    <col min="10254" max="10254" width="6.140625" style="55" customWidth="1"/>
    <col min="10255" max="10255" width="16.5703125" style="55" customWidth="1"/>
    <col min="10256" max="10496" width="11.42578125" style="55"/>
    <col min="10497" max="10497" width="3.85546875" style="55" customWidth="1"/>
    <col min="10498" max="10498" width="49.7109375" style="55" customWidth="1"/>
    <col min="10499" max="10499" width="29.42578125" style="55" customWidth="1"/>
    <col min="10500" max="10500" width="6.28515625" style="55" customWidth="1"/>
    <col min="10501" max="10501" width="4.28515625" style="55" customWidth="1"/>
    <col min="10502" max="10502" width="6.42578125" style="55" customWidth="1"/>
    <col min="10503" max="10503" width="3.28515625" style="55" customWidth="1"/>
    <col min="10504" max="10504" width="6" style="55" customWidth="1"/>
    <col min="10505" max="10505" width="5.7109375" style="55" bestFit="1" customWidth="1"/>
    <col min="10506" max="10506" width="7" style="55" customWidth="1"/>
    <col min="10507" max="10507" width="5.42578125" style="55" customWidth="1"/>
    <col min="10508" max="10508" width="5" style="55" customWidth="1"/>
    <col min="10509" max="10509" width="6" style="55" bestFit="1" customWidth="1"/>
    <col min="10510" max="10510" width="6.140625" style="55" customWidth="1"/>
    <col min="10511" max="10511" width="16.5703125" style="55" customWidth="1"/>
    <col min="10512" max="10752" width="11.42578125" style="55"/>
    <col min="10753" max="10753" width="3.85546875" style="55" customWidth="1"/>
    <col min="10754" max="10754" width="49.7109375" style="55" customWidth="1"/>
    <col min="10755" max="10755" width="29.42578125" style="55" customWidth="1"/>
    <col min="10756" max="10756" width="6.28515625" style="55" customWidth="1"/>
    <col min="10757" max="10757" width="4.28515625" style="55" customWidth="1"/>
    <col min="10758" max="10758" width="6.42578125" style="55" customWidth="1"/>
    <col min="10759" max="10759" width="3.28515625" style="55" customWidth="1"/>
    <col min="10760" max="10760" width="6" style="55" customWidth="1"/>
    <col min="10761" max="10761" width="5.7109375" style="55" bestFit="1" customWidth="1"/>
    <col min="10762" max="10762" width="7" style="55" customWidth="1"/>
    <col min="10763" max="10763" width="5.42578125" style="55" customWidth="1"/>
    <col min="10764" max="10764" width="5" style="55" customWidth="1"/>
    <col min="10765" max="10765" width="6" style="55" bestFit="1" customWidth="1"/>
    <col min="10766" max="10766" width="6.140625" style="55" customWidth="1"/>
    <col min="10767" max="10767" width="16.5703125" style="55" customWidth="1"/>
    <col min="10768" max="11008" width="11.42578125" style="55"/>
    <col min="11009" max="11009" width="3.85546875" style="55" customWidth="1"/>
    <col min="11010" max="11010" width="49.7109375" style="55" customWidth="1"/>
    <col min="11011" max="11011" width="29.42578125" style="55" customWidth="1"/>
    <col min="11012" max="11012" width="6.28515625" style="55" customWidth="1"/>
    <col min="11013" max="11013" width="4.28515625" style="55" customWidth="1"/>
    <col min="11014" max="11014" width="6.42578125" style="55" customWidth="1"/>
    <col min="11015" max="11015" width="3.28515625" style="55" customWidth="1"/>
    <col min="11016" max="11016" width="6" style="55" customWidth="1"/>
    <col min="11017" max="11017" width="5.7109375" style="55" bestFit="1" customWidth="1"/>
    <col min="11018" max="11018" width="7" style="55" customWidth="1"/>
    <col min="11019" max="11019" width="5.42578125" style="55" customWidth="1"/>
    <col min="11020" max="11020" width="5" style="55" customWidth="1"/>
    <col min="11021" max="11021" width="6" style="55" bestFit="1" customWidth="1"/>
    <col min="11022" max="11022" width="6.140625" style="55" customWidth="1"/>
    <col min="11023" max="11023" width="16.5703125" style="55" customWidth="1"/>
    <col min="11024" max="11264" width="11.42578125" style="55"/>
    <col min="11265" max="11265" width="3.85546875" style="55" customWidth="1"/>
    <col min="11266" max="11266" width="49.7109375" style="55" customWidth="1"/>
    <col min="11267" max="11267" width="29.42578125" style="55" customWidth="1"/>
    <col min="11268" max="11268" width="6.28515625" style="55" customWidth="1"/>
    <col min="11269" max="11269" width="4.28515625" style="55" customWidth="1"/>
    <col min="11270" max="11270" width="6.42578125" style="55" customWidth="1"/>
    <col min="11271" max="11271" width="3.28515625" style="55" customWidth="1"/>
    <col min="11272" max="11272" width="6" style="55" customWidth="1"/>
    <col min="11273" max="11273" width="5.7109375" style="55" bestFit="1" customWidth="1"/>
    <col min="11274" max="11274" width="7" style="55" customWidth="1"/>
    <col min="11275" max="11275" width="5.42578125" style="55" customWidth="1"/>
    <col min="11276" max="11276" width="5" style="55" customWidth="1"/>
    <col min="11277" max="11277" width="6" style="55" bestFit="1" customWidth="1"/>
    <col min="11278" max="11278" width="6.140625" style="55" customWidth="1"/>
    <col min="11279" max="11279" width="16.5703125" style="55" customWidth="1"/>
    <col min="11280" max="11520" width="11.42578125" style="55"/>
    <col min="11521" max="11521" width="3.85546875" style="55" customWidth="1"/>
    <col min="11522" max="11522" width="49.7109375" style="55" customWidth="1"/>
    <col min="11523" max="11523" width="29.42578125" style="55" customWidth="1"/>
    <col min="11524" max="11524" width="6.28515625" style="55" customWidth="1"/>
    <col min="11525" max="11525" width="4.28515625" style="55" customWidth="1"/>
    <col min="11526" max="11526" width="6.42578125" style="55" customWidth="1"/>
    <col min="11527" max="11527" width="3.28515625" style="55" customWidth="1"/>
    <col min="11528" max="11528" width="6" style="55" customWidth="1"/>
    <col min="11529" max="11529" width="5.7109375" style="55" bestFit="1" customWidth="1"/>
    <col min="11530" max="11530" width="7" style="55" customWidth="1"/>
    <col min="11531" max="11531" width="5.42578125" style="55" customWidth="1"/>
    <col min="11532" max="11532" width="5" style="55" customWidth="1"/>
    <col min="11533" max="11533" width="6" style="55" bestFit="1" customWidth="1"/>
    <col min="11534" max="11534" width="6.140625" style="55" customWidth="1"/>
    <col min="11535" max="11535" width="16.5703125" style="55" customWidth="1"/>
    <col min="11536" max="11776" width="11.42578125" style="55"/>
    <col min="11777" max="11777" width="3.85546875" style="55" customWidth="1"/>
    <col min="11778" max="11778" width="49.7109375" style="55" customWidth="1"/>
    <col min="11779" max="11779" width="29.42578125" style="55" customWidth="1"/>
    <col min="11780" max="11780" width="6.28515625" style="55" customWidth="1"/>
    <col min="11781" max="11781" width="4.28515625" style="55" customWidth="1"/>
    <col min="11782" max="11782" width="6.42578125" style="55" customWidth="1"/>
    <col min="11783" max="11783" width="3.28515625" style="55" customWidth="1"/>
    <col min="11784" max="11784" width="6" style="55" customWidth="1"/>
    <col min="11785" max="11785" width="5.7109375" style="55" bestFit="1" customWidth="1"/>
    <col min="11786" max="11786" width="7" style="55" customWidth="1"/>
    <col min="11787" max="11787" width="5.42578125" style="55" customWidth="1"/>
    <col min="11788" max="11788" width="5" style="55" customWidth="1"/>
    <col min="11789" max="11789" width="6" style="55" bestFit="1" customWidth="1"/>
    <col min="11790" max="11790" width="6.140625" style="55" customWidth="1"/>
    <col min="11791" max="11791" width="16.5703125" style="55" customWidth="1"/>
    <col min="11792" max="12032" width="11.42578125" style="55"/>
    <col min="12033" max="12033" width="3.85546875" style="55" customWidth="1"/>
    <col min="12034" max="12034" width="49.7109375" style="55" customWidth="1"/>
    <col min="12035" max="12035" width="29.42578125" style="55" customWidth="1"/>
    <col min="12036" max="12036" width="6.28515625" style="55" customWidth="1"/>
    <col min="12037" max="12037" width="4.28515625" style="55" customWidth="1"/>
    <col min="12038" max="12038" width="6.42578125" style="55" customWidth="1"/>
    <col min="12039" max="12039" width="3.28515625" style="55" customWidth="1"/>
    <col min="12040" max="12040" width="6" style="55" customWidth="1"/>
    <col min="12041" max="12041" width="5.7109375" style="55" bestFit="1" customWidth="1"/>
    <col min="12042" max="12042" width="7" style="55" customWidth="1"/>
    <col min="12043" max="12043" width="5.42578125" style="55" customWidth="1"/>
    <col min="12044" max="12044" width="5" style="55" customWidth="1"/>
    <col min="12045" max="12045" width="6" style="55" bestFit="1" customWidth="1"/>
    <col min="12046" max="12046" width="6.140625" style="55" customWidth="1"/>
    <col min="12047" max="12047" width="16.5703125" style="55" customWidth="1"/>
    <col min="12048" max="12288" width="11.42578125" style="55"/>
    <col min="12289" max="12289" width="3.85546875" style="55" customWidth="1"/>
    <col min="12290" max="12290" width="49.7109375" style="55" customWidth="1"/>
    <col min="12291" max="12291" width="29.42578125" style="55" customWidth="1"/>
    <col min="12292" max="12292" width="6.28515625" style="55" customWidth="1"/>
    <col min="12293" max="12293" width="4.28515625" style="55" customWidth="1"/>
    <col min="12294" max="12294" width="6.42578125" style="55" customWidth="1"/>
    <col min="12295" max="12295" width="3.28515625" style="55" customWidth="1"/>
    <col min="12296" max="12296" width="6" style="55" customWidth="1"/>
    <col min="12297" max="12297" width="5.7109375" style="55" bestFit="1" customWidth="1"/>
    <col min="12298" max="12298" width="7" style="55" customWidth="1"/>
    <col min="12299" max="12299" width="5.42578125" style="55" customWidth="1"/>
    <col min="12300" max="12300" width="5" style="55" customWidth="1"/>
    <col min="12301" max="12301" width="6" style="55" bestFit="1" customWidth="1"/>
    <col min="12302" max="12302" width="6.140625" style="55" customWidth="1"/>
    <col min="12303" max="12303" width="16.5703125" style="55" customWidth="1"/>
    <col min="12304" max="12544" width="11.42578125" style="55"/>
    <col min="12545" max="12545" width="3.85546875" style="55" customWidth="1"/>
    <col min="12546" max="12546" width="49.7109375" style="55" customWidth="1"/>
    <col min="12547" max="12547" width="29.42578125" style="55" customWidth="1"/>
    <col min="12548" max="12548" width="6.28515625" style="55" customWidth="1"/>
    <col min="12549" max="12549" width="4.28515625" style="55" customWidth="1"/>
    <col min="12550" max="12550" width="6.42578125" style="55" customWidth="1"/>
    <col min="12551" max="12551" width="3.28515625" style="55" customWidth="1"/>
    <col min="12552" max="12552" width="6" style="55" customWidth="1"/>
    <col min="12553" max="12553" width="5.7109375" style="55" bestFit="1" customWidth="1"/>
    <col min="12554" max="12554" width="7" style="55" customWidth="1"/>
    <col min="12555" max="12555" width="5.42578125" style="55" customWidth="1"/>
    <col min="12556" max="12556" width="5" style="55" customWidth="1"/>
    <col min="12557" max="12557" width="6" style="55" bestFit="1" customWidth="1"/>
    <col min="12558" max="12558" width="6.140625" style="55" customWidth="1"/>
    <col min="12559" max="12559" width="16.5703125" style="55" customWidth="1"/>
    <col min="12560" max="12800" width="11.42578125" style="55"/>
    <col min="12801" max="12801" width="3.85546875" style="55" customWidth="1"/>
    <col min="12802" max="12802" width="49.7109375" style="55" customWidth="1"/>
    <col min="12803" max="12803" width="29.42578125" style="55" customWidth="1"/>
    <col min="12804" max="12804" width="6.28515625" style="55" customWidth="1"/>
    <col min="12805" max="12805" width="4.28515625" style="55" customWidth="1"/>
    <col min="12806" max="12806" width="6.42578125" style="55" customWidth="1"/>
    <col min="12807" max="12807" width="3.28515625" style="55" customWidth="1"/>
    <col min="12808" max="12808" width="6" style="55" customWidth="1"/>
    <col min="12809" max="12809" width="5.7109375" style="55" bestFit="1" customWidth="1"/>
    <col min="12810" max="12810" width="7" style="55" customWidth="1"/>
    <col min="12811" max="12811" width="5.42578125" style="55" customWidth="1"/>
    <col min="12812" max="12812" width="5" style="55" customWidth="1"/>
    <col min="12813" max="12813" width="6" style="55" bestFit="1" customWidth="1"/>
    <col min="12814" max="12814" width="6.140625" style="55" customWidth="1"/>
    <col min="12815" max="12815" width="16.5703125" style="55" customWidth="1"/>
    <col min="12816" max="13056" width="11.42578125" style="55"/>
    <col min="13057" max="13057" width="3.85546875" style="55" customWidth="1"/>
    <col min="13058" max="13058" width="49.7109375" style="55" customWidth="1"/>
    <col min="13059" max="13059" width="29.42578125" style="55" customWidth="1"/>
    <col min="13060" max="13060" width="6.28515625" style="55" customWidth="1"/>
    <col min="13061" max="13061" width="4.28515625" style="55" customWidth="1"/>
    <col min="13062" max="13062" width="6.42578125" style="55" customWidth="1"/>
    <col min="13063" max="13063" width="3.28515625" style="55" customWidth="1"/>
    <col min="13064" max="13064" width="6" style="55" customWidth="1"/>
    <col min="13065" max="13065" width="5.7109375" style="55" bestFit="1" customWidth="1"/>
    <col min="13066" max="13066" width="7" style="55" customWidth="1"/>
    <col min="13067" max="13067" width="5.42578125" style="55" customWidth="1"/>
    <col min="13068" max="13068" width="5" style="55" customWidth="1"/>
    <col min="13069" max="13069" width="6" style="55" bestFit="1" customWidth="1"/>
    <col min="13070" max="13070" width="6.140625" style="55" customWidth="1"/>
    <col min="13071" max="13071" width="16.5703125" style="55" customWidth="1"/>
    <col min="13072" max="13312" width="11.42578125" style="55"/>
    <col min="13313" max="13313" width="3.85546875" style="55" customWidth="1"/>
    <col min="13314" max="13314" width="49.7109375" style="55" customWidth="1"/>
    <col min="13315" max="13315" width="29.42578125" style="55" customWidth="1"/>
    <col min="13316" max="13316" width="6.28515625" style="55" customWidth="1"/>
    <col min="13317" max="13317" width="4.28515625" style="55" customWidth="1"/>
    <col min="13318" max="13318" width="6.42578125" style="55" customWidth="1"/>
    <col min="13319" max="13319" width="3.28515625" style="55" customWidth="1"/>
    <col min="13320" max="13320" width="6" style="55" customWidth="1"/>
    <col min="13321" max="13321" width="5.7109375" style="55" bestFit="1" customWidth="1"/>
    <col min="13322" max="13322" width="7" style="55" customWidth="1"/>
    <col min="13323" max="13323" width="5.42578125" style="55" customWidth="1"/>
    <col min="13324" max="13324" width="5" style="55" customWidth="1"/>
    <col min="13325" max="13325" width="6" style="55" bestFit="1" customWidth="1"/>
    <col min="13326" max="13326" width="6.140625" style="55" customWidth="1"/>
    <col min="13327" max="13327" width="16.5703125" style="55" customWidth="1"/>
    <col min="13328" max="13568" width="11.42578125" style="55"/>
    <col min="13569" max="13569" width="3.85546875" style="55" customWidth="1"/>
    <col min="13570" max="13570" width="49.7109375" style="55" customWidth="1"/>
    <col min="13571" max="13571" width="29.42578125" style="55" customWidth="1"/>
    <col min="13572" max="13572" width="6.28515625" style="55" customWidth="1"/>
    <col min="13573" max="13573" width="4.28515625" style="55" customWidth="1"/>
    <col min="13574" max="13574" width="6.42578125" style="55" customWidth="1"/>
    <col min="13575" max="13575" width="3.28515625" style="55" customWidth="1"/>
    <col min="13576" max="13576" width="6" style="55" customWidth="1"/>
    <col min="13577" max="13577" width="5.7109375" style="55" bestFit="1" customWidth="1"/>
    <col min="13578" max="13578" width="7" style="55" customWidth="1"/>
    <col min="13579" max="13579" width="5.42578125" style="55" customWidth="1"/>
    <col min="13580" max="13580" width="5" style="55" customWidth="1"/>
    <col min="13581" max="13581" width="6" style="55" bestFit="1" customWidth="1"/>
    <col min="13582" max="13582" width="6.140625" style="55" customWidth="1"/>
    <col min="13583" max="13583" width="16.5703125" style="55" customWidth="1"/>
    <col min="13584" max="13824" width="11.42578125" style="55"/>
    <col min="13825" max="13825" width="3.85546875" style="55" customWidth="1"/>
    <col min="13826" max="13826" width="49.7109375" style="55" customWidth="1"/>
    <col min="13827" max="13827" width="29.42578125" style="55" customWidth="1"/>
    <col min="13828" max="13828" width="6.28515625" style="55" customWidth="1"/>
    <col min="13829" max="13829" width="4.28515625" style="55" customWidth="1"/>
    <col min="13830" max="13830" width="6.42578125" style="55" customWidth="1"/>
    <col min="13831" max="13831" width="3.28515625" style="55" customWidth="1"/>
    <col min="13832" max="13832" width="6" style="55" customWidth="1"/>
    <col min="13833" max="13833" width="5.7109375" style="55" bestFit="1" customWidth="1"/>
    <col min="13834" max="13834" width="7" style="55" customWidth="1"/>
    <col min="13835" max="13835" width="5.42578125" style="55" customWidth="1"/>
    <col min="13836" max="13836" width="5" style="55" customWidth="1"/>
    <col min="13837" max="13837" width="6" style="55" bestFit="1" customWidth="1"/>
    <col min="13838" max="13838" width="6.140625" style="55" customWidth="1"/>
    <col min="13839" max="13839" width="16.5703125" style="55" customWidth="1"/>
    <col min="13840" max="14080" width="11.42578125" style="55"/>
    <col min="14081" max="14081" width="3.85546875" style="55" customWidth="1"/>
    <col min="14082" max="14082" width="49.7109375" style="55" customWidth="1"/>
    <col min="14083" max="14083" width="29.42578125" style="55" customWidth="1"/>
    <col min="14084" max="14084" width="6.28515625" style="55" customWidth="1"/>
    <col min="14085" max="14085" width="4.28515625" style="55" customWidth="1"/>
    <col min="14086" max="14086" width="6.42578125" style="55" customWidth="1"/>
    <col min="14087" max="14087" width="3.28515625" style="55" customWidth="1"/>
    <col min="14088" max="14088" width="6" style="55" customWidth="1"/>
    <col min="14089" max="14089" width="5.7109375" style="55" bestFit="1" customWidth="1"/>
    <col min="14090" max="14090" width="7" style="55" customWidth="1"/>
    <col min="14091" max="14091" width="5.42578125" style="55" customWidth="1"/>
    <col min="14092" max="14092" width="5" style="55" customWidth="1"/>
    <col min="14093" max="14093" width="6" style="55" bestFit="1" customWidth="1"/>
    <col min="14094" max="14094" width="6.140625" style="55" customWidth="1"/>
    <col min="14095" max="14095" width="16.5703125" style="55" customWidth="1"/>
    <col min="14096" max="14336" width="11.42578125" style="55"/>
    <col min="14337" max="14337" width="3.85546875" style="55" customWidth="1"/>
    <col min="14338" max="14338" width="49.7109375" style="55" customWidth="1"/>
    <col min="14339" max="14339" width="29.42578125" style="55" customWidth="1"/>
    <col min="14340" max="14340" width="6.28515625" style="55" customWidth="1"/>
    <col min="14341" max="14341" width="4.28515625" style="55" customWidth="1"/>
    <col min="14342" max="14342" width="6.42578125" style="55" customWidth="1"/>
    <col min="14343" max="14343" width="3.28515625" style="55" customWidth="1"/>
    <col min="14344" max="14344" width="6" style="55" customWidth="1"/>
    <col min="14345" max="14345" width="5.7109375" style="55" bestFit="1" customWidth="1"/>
    <col min="14346" max="14346" width="7" style="55" customWidth="1"/>
    <col min="14347" max="14347" width="5.42578125" style="55" customWidth="1"/>
    <col min="14348" max="14348" width="5" style="55" customWidth="1"/>
    <col min="14349" max="14349" width="6" style="55" bestFit="1" customWidth="1"/>
    <col min="14350" max="14350" width="6.140625" style="55" customWidth="1"/>
    <col min="14351" max="14351" width="16.5703125" style="55" customWidth="1"/>
    <col min="14352" max="14592" width="11.42578125" style="55"/>
    <col min="14593" max="14593" width="3.85546875" style="55" customWidth="1"/>
    <col min="14594" max="14594" width="49.7109375" style="55" customWidth="1"/>
    <col min="14595" max="14595" width="29.42578125" style="55" customWidth="1"/>
    <col min="14596" max="14596" width="6.28515625" style="55" customWidth="1"/>
    <col min="14597" max="14597" width="4.28515625" style="55" customWidth="1"/>
    <col min="14598" max="14598" width="6.42578125" style="55" customWidth="1"/>
    <col min="14599" max="14599" width="3.28515625" style="55" customWidth="1"/>
    <col min="14600" max="14600" width="6" style="55" customWidth="1"/>
    <col min="14601" max="14601" width="5.7109375" style="55" bestFit="1" customWidth="1"/>
    <col min="14602" max="14602" width="7" style="55" customWidth="1"/>
    <col min="14603" max="14603" width="5.42578125" style="55" customWidth="1"/>
    <col min="14604" max="14604" width="5" style="55" customWidth="1"/>
    <col min="14605" max="14605" width="6" style="55" bestFit="1" customWidth="1"/>
    <col min="14606" max="14606" width="6.140625" style="55" customWidth="1"/>
    <col min="14607" max="14607" width="16.5703125" style="55" customWidth="1"/>
    <col min="14608" max="14848" width="11.42578125" style="55"/>
    <col min="14849" max="14849" width="3.85546875" style="55" customWidth="1"/>
    <col min="14850" max="14850" width="49.7109375" style="55" customWidth="1"/>
    <col min="14851" max="14851" width="29.42578125" style="55" customWidth="1"/>
    <col min="14852" max="14852" width="6.28515625" style="55" customWidth="1"/>
    <col min="14853" max="14853" width="4.28515625" style="55" customWidth="1"/>
    <col min="14854" max="14854" width="6.42578125" style="55" customWidth="1"/>
    <col min="14855" max="14855" width="3.28515625" style="55" customWidth="1"/>
    <col min="14856" max="14856" width="6" style="55" customWidth="1"/>
    <col min="14857" max="14857" width="5.7109375" style="55" bestFit="1" customWidth="1"/>
    <col min="14858" max="14858" width="7" style="55" customWidth="1"/>
    <col min="14859" max="14859" width="5.42578125" style="55" customWidth="1"/>
    <col min="14860" max="14860" width="5" style="55" customWidth="1"/>
    <col min="14861" max="14861" width="6" style="55" bestFit="1" customWidth="1"/>
    <col min="14862" max="14862" width="6.140625" style="55" customWidth="1"/>
    <col min="14863" max="14863" width="16.5703125" style="55" customWidth="1"/>
    <col min="14864" max="15104" width="11.42578125" style="55"/>
    <col min="15105" max="15105" width="3.85546875" style="55" customWidth="1"/>
    <col min="15106" max="15106" width="49.7109375" style="55" customWidth="1"/>
    <col min="15107" max="15107" width="29.42578125" style="55" customWidth="1"/>
    <col min="15108" max="15108" width="6.28515625" style="55" customWidth="1"/>
    <col min="15109" max="15109" width="4.28515625" style="55" customWidth="1"/>
    <col min="15110" max="15110" width="6.42578125" style="55" customWidth="1"/>
    <col min="15111" max="15111" width="3.28515625" style="55" customWidth="1"/>
    <col min="15112" max="15112" width="6" style="55" customWidth="1"/>
    <col min="15113" max="15113" width="5.7109375" style="55" bestFit="1" customWidth="1"/>
    <col min="15114" max="15114" width="7" style="55" customWidth="1"/>
    <col min="15115" max="15115" width="5.42578125" style="55" customWidth="1"/>
    <col min="15116" max="15116" width="5" style="55" customWidth="1"/>
    <col min="15117" max="15117" width="6" style="55" bestFit="1" customWidth="1"/>
    <col min="15118" max="15118" width="6.140625" style="55" customWidth="1"/>
    <col min="15119" max="15119" width="16.5703125" style="55" customWidth="1"/>
    <col min="15120" max="15360" width="11.42578125" style="55"/>
    <col min="15361" max="15361" width="3.85546875" style="55" customWidth="1"/>
    <col min="15362" max="15362" width="49.7109375" style="55" customWidth="1"/>
    <col min="15363" max="15363" width="29.42578125" style="55" customWidth="1"/>
    <col min="15364" max="15364" width="6.28515625" style="55" customWidth="1"/>
    <col min="15365" max="15365" width="4.28515625" style="55" customWidth="1"/>
    <col min="15366" max="15366" width="6.42578125" style="55" customWidth="1"/>
    <col min="15367" max="15367" width="3.28515625" style="55" customWidth="1"/>
    <col min="15368" max="15368" width="6" style="55" customWidth="1"/>
    <col min="15369" max="15369" width="5.7109375" style="55" bestFit="1" customWidth="1"/>
    <col min="15370" max="15370" width="7" style="55" customWidth="1"/>
    <col min="15371" max="15371" width="5.42578125" style="55" customWidth="1"/>
    <col min="15372" max="15372" width="5" style="55" customWidth="1"/>
    <col min="15373" max="15373" width="6" style="55" bestFit="1" customWidth="1"/>
    <col min="15374" max="15374" width="6.140625" style="55" customWidth="1"/>
    <col min="15375" max="15375" width="16.5703125" style="55" customWidth="1"/>
    <col min="15376" max="15616" width="11.42578125" style="55"/>
    <col min="15617" max="15617" width="3.85546875" style="55" customWidth="1"/>
    <col min="15618" max="15618" width="49.7109375" style="55" customWidth="1"/>
    <col min="15619" max="15619" width="29.42578125" style="55" customWidth="1"/>
    <col min="15620" max="15620" width="6.28515625" style="55" customWidth="1"/>
    <col min="15621" max="15621" width="4.28515625" style="55" customWidth="1"/>
    <col min="15622" max="15622" width="6.42578125" style="55" customWidth="1"/>
    <col min="15623" max="15623" width="3.28515625" style="55" customWidth="1"/>
    <col min="15624" max="15624" width="6" style="55" customWidth="1"/>
    <col min="15625" max="15625" width="5.7109375" style="55" bestFit="1" customWidth="1"/>
    <col min="15626" max="15626" width="7" style="55" customWidth="1"/>
    <col min="15627" max="15627" width="5.42578125" style="55" customWidth="1"/>
    <col min="15628" max="15628" width="5" style="55" customWidth="1"/>
    <col min="15629" max="15629" width="6" style="55" bestFit="1" customWidth="1"/>
    <col min="15630" max="15630" width="6.140625" style="55" customWidth="1"/>
    <col min="15631" max="15631" width="16.5703125" style="55" customWidth="1"/>
    <col min="15632" max="15872" width="11.42578125" style="55"/>
    <col min="15873" max="15873" width="3.85546875" style="55" customWidth="1"/>
    <col min="15874" max="15874" width="49.7109375" style="55" customWidth="1"/>
    <col min="15875" max="15875" width="29.42578125" style="55" customWidth="1"/>
    <col min="15876" max="15876" width="6.28515625" style="55" customWidth="1"/>
    <col min="15877" max="15877" width="4.28515625" style="55" customWidth="1"/>
    <col min="15878" max="15878" width="6.42578125" style="55" customWidth="1"/>
    <col min="15879" max="15879" width="3.28515625" style="55" customWidth="1"/>
    <col min="15880" max="15880" width="6" style="55" customWidth="1"/>
    <col min="15881" max="15881" width="5.7109375" style="55" bestFit="1" customWidth="1"/>
    <col min="15882" max="15882" width="7" style="55" customWidth="1"/>
    <col min="15883" max="15883" width="5.42578125" style="55" customWidth="1"/>
    <col min="15884" max="15884" width="5" style="55" customWidth="1"/>
    <col min="15885" max="15885" width="6" style="55" bestFit="1" customWidth="1"/>
    <col min="15886" max="15886" width="6.140625" style="55" customWidth="1"/>
    <col min="15887" max="15887" width="16.5703125" style="55" customWidth="1"/>
    <col min="15888" max="16128" width="11.42578125" style="55"/>
    <col min="16129" max="16129" width="3.85546875" style="55" customWidth="1"/>
    <col min="16130" max="16130" width="49.7109375" style="55" customWidth="1"/>
    <col min="16131" max="16131" width="29.42578125" style="55" customWidth="1"/>
    <col min="16132" max="16132" width="6.28515625" style="55" customWidth="1"/>
    <col min="16133" max="16133" width="4.28515625" style="55" customWidth="1"/>
    <col min="16134" max="16134" width="6.42578125" style="55" customWidth="1"/>
    <col min="16135" max="16135" width="3.28515625" style="55" customWidth="1"/>
    <col min="16136" max="16136" width="6" style="55" customWidth="1"/>
    <col min="16137" max="16137" width="5.7109375" style="55" bestFit="1" customWidth="1"/>
    <col min="16138" max="16138" width="7" style="55" customWidth="1"/>
    <col min="16139" max="16139" width="5.42578125" style="55" customWidth="1"/>
    <col min="16140" max="16140" width="5" style="55" customWidth="1"/>
    <col min="16141" max="16141" width="6" style="55" bestFit="1" customWidth="1"/>
    <col min="16142" max="16142" width="6.140625" style="55" customWidth="1"/>
    <col min="16143" max="16143" width="16.5703125" style="55" customWidth="1"/>
    <col min="16144" max="16384" width="11.42578125" style="55"/>
  </cols>
  <sheetData>
    <row r="1" spans="1:18" ht="15" customHeight="1">
      <c r="B1" s="5845" t="str">
        <f>'Recap Sheet'!A1</f>
        <v>South Carolina School Food Service Purchasing Alliance,Inc</v>
      </c>
      <c r="C1" s="5845"/>
      <c r="D1" s="5845"/>
      <c r="E1" s="5845"/>
      <c r="F1" s="5845"/>
      <c r="G1" s="5845"/>
      <c r="H1" s="5845"/>
      <c r="I1" s="5845"/>
      <c r="J1" s="5845"/>
      <c r="K1" s="5845"/>
      <c r="L1" s="5845"/>
      <c r="M1" s="5845"/>
    </row>
    <row r="2" spans="1:18"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18"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row>
    <row r="4" spans="1:18" s="6" customFormat="1" ht="18.75" customHeight="1" thickBot="1">
      <c r="A4" s="2223" t="s">
        <v>3899</v>
      </c>
      <c r="B4" s="5361" t="str">
        <f>'Recap Sheet'!B3</f>
        <v>Lexington Richland School District Five</v>
      </c>
      <c r="C4" s="1159" t="s">
        <v>19</v>
      </c>
      <c r="D4" s="177"/>
      <c r="E4" s="993"/>
      <c r="F4" s="5873">
        <f>'Recap Sheet'!B4</f>
        <v>0</v>
      </c>
      <c r="G4" s="5868"/>
      <c r="H4" s="5868"/>
      <c r="I4" s="5868"/>
      <c r="J4" s="5868"/>
      <c r="K4" s="5868"/>
      <c r="L4" s="5868"/>
      <c r="M4" s="5868"/>
      <c r="N4" s="5869"/>
      <c r="O4" s="5"/>
      <c r="Q4" s="56"/>
      <c r="R4" s="56"/>
    </row>
    <row r="5" spans="1:18" s="6" customFormat="1" ht="15" customHeight="1" thickBot="1">
      <c r="A5" s="2223">
        <v>50200</v>
      </c>
      <c r="B5" s="998" t="s">
        <v>20</v>
      </c>
      <c r="C5" s="897" t="s">
        <v>2791</v>
      </c>
      <c r="D5" s="2256"/>
      <c r="E5" s="999"/>
      <c r="F5" s="1161"/>
      <c r="G5" s="5870" t="s">
        <v>0</v>
      </c>
      <c r="H5" s="5870"/>
      <c r="I5" s="5870"/>
      <c r="J5" s="5870"/>
      <c r="K5" s="5870"/>
      <c r="L5" s="1162">
        <f>'Recap Sheet'!B5</f>
        <v>0</v>
      </c>
      <c r="M5" s="1002"/>
      <c r="N5" s="1288"/>
      <c r="O5" s="14"/>
      <c r="Q5" s="56"/>
      <c r="R5" s="56"/>
    </row>
    <row r="6" spans="1:18"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P6" s="56"/>
      <c r="Q6" s="56"/>
      <c r="R6" s="56"/>
    </row>
    <row r="7" spans="1:18"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Q7" s="56"/>
      <c r="R7" s="56"/>
    </row>
    <row r="8" spans="1:18" ht="15" customHeight="1" thickBot="1">
      <c r="A8" s="903"/>
      <c r="B8" s="903" t="s">
        <v>16</v>
      </c>
      <c r="C8" s="904"/>
      <c r="D8" s="10"/>
      <c r="E8" s="904"/>
      <c r="F8" s="904"/>
      <c r="G8" s="1163"/>
      <c r="H8" s="1163"/>
      <c r="I8" s="904"/>
      <c r="J8" s="903"/>
      <c r="K8" s="1322"/>
      <c r="L8" s="1322"/>
      <c r="M8" s="912"/>
      <c r="N8" s="1323"/>
    </row>
    <row r="9" spans="1:18" ht="15" customHeight="1" thickBot="1">
      <c r="A9" s="3084"/>
      <c r="B9" s="3084"/>
      <c r="C9" s="904"/>
      <c r="D9" s="3082"/>
      <c r="E9" s="3081"/>
      <c r="F9" s="3081"/>
      <c r="G9" s="3083"/>
      <c r="H9" s="3084"/>
      <c r="I9" s="3081"/>
      <c r="J9" s="3084"/>
      <c r="K9" s="4507"/>
      <c r="L9" s="4507"/>
      <c r="M9" s="4508"/>
      <c r="N9" s="3086"/>
    </row>
    <row r="10" spans="1:18" ht="15" customHeight="1">
      <c r="A10" s="4097">
        <v>50001</v>
      </c>
      <c r="B10" s="4095" t="s">
        <v>3896</v>
      </c>
      <c r="C10" s="4057" t="s">
        <v>4410</v>
      </c>
      <c r="D10" s="4062" t="s">
        <v>3897</v>
      </c>
      <c r="E10" s="4484"/>
      <c r="F10" s="4485" t="s">
        <v>3898</v>
      </c>
      <c r="G10" s="4058">
        <v>48</v>
      </c>
      <c r="H10" s="4486"/>
      <c r="I10" s="3938">
        <f>ROUND(H10*G10/G10,2)</f>
        <v>0</v>
      </c>
      <c r="J10" s="3770" t="s">
        <v>39</v>
      </c>
      <c r="K10" s="4077">
        <v>28.36</v>
      </c>
      <c r="L10" s="4014">
        <f>IF(OR(ISBLANK(K10),K10=0,H10=0,ISBLANK(H10)),,ROUND(K10+$L$5,2))</f>
        <v>0</v>
      </c>
      <c r="M10" s="4009">
        <f t="shared" ref="M10" si="0">ROUND(I10*L10,2)</f>
        <v>0</v>
      </c>
      <c r="N10" s="3902">
        <f t="shared" ref="N10" si="1">ROUND(L10/G10,4)</f>
        <v>0</v>
      </c>
    </row>
    <row r="11" spans="1:18" s="27" customFormat="1" ht="15" customHeight="1">
      <c r="A11" s="2159"/>
      <c r="B11" s="5047" t="s">
        <v>3901</v>
      </c>
      <c r="C11" s="5375"/>
      <c r="D11" s="5374"/>
      <c r="E11" s="5376"/>
      <c r="F11" s="5376"/>
      <c r="G11" s="5377"/>
      <c r="H11" s="5378"/>
      <c r="I11" s="2646"/>
      <c r="J11" s="1449"/>
      <c r="K11" s="4013"/>
      <c r="L11" s="2740"/>
      <c r="M11" s="4103"/>
      <c r="N11" s="5379"/>
      <c r="O11" s="22"/>
    </row>
    <row r="12" spans="1:18" s="27" customFormat="1" ht="15" customHeight="1">
      <c r="A12" s="2159"/>
      <c r="B12" s="1449" t="s">
        <v>3902</v>
      </c>
      <c r="C12" s="5375"/>
      <c r="D12" s="5374"/>
      <c r="E12" s="5376"/>
      <c r="F12" s="5376"/>
      <c r="G12" s="5377"/>
      <c r="H12" s="5378"/>
      <c r="I12" s="2646"/>
      <c r="J12" s="1449"/>
      <c r="K12" s="4013"/>
      <c r="L12" s="2740"/>
      <c r="M12" s="4103"/>
      <c r="N12" s="5379"/>
      <c r="O12" s="22"/>
    </row>
    <row r="13" spans="1:18" s="27" customFormat="1" ht="15" customHeight="1">
      <c r="A13" s="2159"/>
      <c r="B13" s="1449" t="s">
        <v>1613</v>
      </c>
      <c r="C13" s="5375"/>
      <c r="D13" s="5374"/>
      <c r="E13" s="5376"/>
      <c r="F13" s="5376"/>
      <c r="G13" s="5377"/>
      <c r="H13" s="5378"/>
      <c r="I13" s="2646"/>
      <c r="J13" s="1449"/>
      <c r="K13" s="4013"/>
      <c r="L13" s="2740"/>
      <c r="M13" s="4103"/>
      <c r="N13" s="5379"/>
      <c r="O13" s="22"/>
    </row>
    <row r="14" spans="1:18" ht="15" customHeight="1">
      <c r="A14" s="2159"/>
      <c r="B14" s="5380" t="s">
        <v>3900</v>
      </c>
      <c r="C14" s="2638"/>
      <c r="D14" s="3030"/>
      <c r="E14" s="2638"/>
      <c r="F14" s="2638"/>
      <c r="G14" s="2556"/>
      <c r="H14" s="5373"/>
      <c r="I14" s="5276"/>
      <c r="J14" s="1260"/>
      <c r="K14" s="2579"/>
      <c r="L14" s="2580"/>
      <c r="M14" s="2581"/>
      <c r="N14" s="927"/>
    </row>
    <row r="15" spans="1:18" ht="15" customHeight="1" thickBot="1">
      <c r="A15" s="1335"/>
      <c r="B15" s="4769" t="s">
        <v>3903</v>
      </c>
      <c r="C15" s="2861"/>
      <c r="D15" s="2998"/>
      <c r="E15" s="4027"/>
      <c r="F15" s="4027"/>
      <c r="G15" s="4027"/>
      <c r="H15" s="1950"/>
      <c r="I15" s="1119"/>
      <c r="J15" s="944"/>
      <c r="K15" s="410"/>
      <c r="L15" s="402"/>
      <c r="M15" s="1606"/>
      <c r="N15" s="405"/>
    </row>
    <row r="16" spans="1:18" ht="15" customHeight="1" thickBot="1">
      <c r="A16" s="980"/>
      <c r="B16" s="980"/>
      <c r="C16" s="981"/>
      <c r="D16" s="981"/>
      <c r="E16" s="981"/>
      <c r="F16" s="981"/>
      <c r="G16" s="1153"/>
      <c r="H16" s="1237"/>
      <c r="I16" s="984"/>
      <c r="J16" s="985"/>
      <c r="K16" s="986"/>
      <c r="L16" s="987"/>
      <c r="M16" s="988"/>
      <c r="N16" s="989"/>
    </row>
    <row r="17" spans="1:14" ht="15" customHeight="1" thickTop="1" thickBot="1">
      <c r="A17" s="466"/>
      <c r="B17" s="466"/>
      <c r="C17" s="425"/>
      <c r="D17" s="425"/>
      <c r="E17" s="425"/>
      <c r="F17" s="425"/>
      <c r="G17" s="1156"/>
      <c r="H17" s="2058"/>
      <c r="I17" s="341"/>
      <c r="J17" s="677" t="s">
        <v>48</v>
      </c>
      <c r="K17" s="1016"/>
      <c r="L17" s="1016"/>
      <c r="M17" s="554">
        <f>SUMIF(M10:M15,"&gt;0")</f>
        <v>0</v>
      </c>
      <c r="N17" s="472"/>
    </row>
    <row r="18" spans="1:14" ht="15" customHeight="1">
      <c r="D18" s="707"/>
    </row>
    <row r="19" spans="1:14" ht="15" customHeight="1">
      <c r="D19" s="707"/>
    </row>
    <row r="20" spans="1:14" ht="15" customHeight="1">
      <c r="D20" s="707"/>
    </row>
    <row r="21" spans="1:14" ht="15" customHeight="1">
      <c r="D21" s="707"/>
    </row>
    <row r="22" spans="1:14" ht="15" customHeight="1">
      <c r="D22" s="707"/>
    </row>
    <row r="23" spans="1:14" ht="15" customHeight="1">
      <c r="D23" s="707"/>
    </row>
    <row r="24" spans="1:14" ht="15" customHeight="1">
      <c r="D24" s="707"/>
    </row>
    <row r="25" spans="1:14" ht="15" customHeight="1">
      <c r="D25" s="707"/>
    </row>
    <row r="26" spans="1:14" ht="15" customHeight="1">
      <c r="D26" s="707"/>
    </row>
    <row r="27" spans="1:14" ht="15" customHeight="1">
      <c r="D27" s="707"/>
    </row>
    <row r="28" spans="1:14" ht="15" customHeight="1">
      <c r="D28" s="707"/>
    </row>
    <row r="29" spans="1:14" ht="15" customHeight="1">
      <c r="D29" s="2340"/>
    </row>
    <row r="30" spans="1:14" ht="15" customHeight="1">
      <c r="D30" s="1682"/>
    </row>
    <row r="31" spans="1:14" ht="15" customHeight="1">
      <c r="D31" s="1682"/>
    </row>
    <row r="32" spans="1:14" ht="15" customHeight="1">
      <c r="D32" s="2341"/>
    </row>
    <row r="33" spans="4:4" ht="15" customHeight="1">
      <c r="D33" s="2340"/>
    </row>
    <row r="34" spans="4:4" ht="15" customHeight="1">
      <c r="D34" s="1682"/>
    </row>
    <row r="35" spans="4:4" ht="15" customHeight="1">
      <c r="D35" s="1682"/>
    </row>
    <row r="36" spans="4:4" ht="15" customHeight="1">
      <c r="D36" s="1682"/>
    </row>
    <row r="37" spans="4:4" ht="15" customHeight="1">
      <c r="D37" s="2340"/>
    </row>
    <row r="38" spans="4:4" ht="15" customHeight="1">
      <c r="D38" s="2342"/>
    </row>
    <row r="39" spans="4:4" ht="15" customHeight="1">
      <c r="D39" s="2342"/>
    </row>
    <row r="40" spans="4:4" ht="15" customHeight="1">
      <c r="D40" s="1682"/>
    </row>
    <row r="41" spans="4:4" ht="15" customHeight="1">
      <c r="D41" s="2343"/>
    </row>
    <row r="42" spans="4:4" ht="15" customHeight="1">
      <c r="D42" s="2344"/>
    </row>
    <row r="43" spans="4:4" ht="15" customHeight="1">
      <c r="D43" s="2340"/>
    </row>
    <row r="44" spans="4:4" ht="15" customHeight="1">
      <c r="D44" s="1682"/>
    </row>
    <row r="45" spans="4:4" ht="15" customHeight="1">
      <c r="D45" s="2341"/>
    </row>
    <row r="46" spans="4:4" ht="15" customHeight="1">
      <c r="D46" s="2340"/>
    </row>
    <row r="47" spans="4:4" ht="15" customHeight="1">
      <c r="D47" s="2340"/>
    </row>
    <row r="48" spans="4:4" ht="15" customHeight="1">
      <c r="D48" s="1682"/>
    </row>
    <row r="49" spans="4:4" ht="15" customHeight="1">
      <c r="D49" s="1682"/>
    </row>
    <row r="50" spans="4:4" ht="15" customHeight="1">
      <c r="D50" s="2341"/>
    </row>
    <row r="51" spans="4:4" ht="15" customHeight="1">
      <c r="D51" s="2340"/>
    </row>
    <row r="52" spans="4:4" ht="15" customHeight="1">
      <c r="D52" s="1682"/>
    </row>
    <row r="53" spans="4:4" ht="15" customHeight="1">
      <c r="D53" s="2343"/>
    </row>
    <row r="54" spans="4:4" ht="15" customHeight="1">
      <c r="D54" s="2345"/>
    </row>
    <row r="55" spans="4:4" ht="15" customHeight="1">
      <c r="D55" s="2345"/>
    </row>
    <row r="56" spans="4:4" ht="15" customHeight="1">
      <c r="D56" s="707"/>
    </row>
    <row r="57" spans="4:4" ht="15" customHeight="1">
      <c r="D57" s="707"/>
    </row>
    <row r="58" spans="4:4" ht="15" customHeight="1">
      <c r="D58" s="707"/>
    </row>
    <row r="59" spans="4:4" ht="15" customHeight="1">
      <c r="D59" s="707"/>
    </row>
    <row r="60" spans="4:4" ht="15" customHeight="1">
      <c r="D60" s="707"/>
    </row>
    <row r="61" spans="4:4" ht="15" customHeight="1">
      <c r="D61" s="1682"/>
    </row>
    <row r="62" spans="4:4" ht="15" customHeight="1">
      <c r="D62" s="1682"/>
    </row>
    <row r="63" spans="4:4" ht="15" customHeight="1">
      <c r="D63" s="1682"/>
    </row>
    <row r="64" spans="4:4" ht="15" customHeight="1">
      <c r="D64" s="1682"/>
    </row>
    <row r="65" spans="4:4" ht="15" customHeight="1">
      <c r="D65" s="1682"/>
    </row>
    <row r="66" spans="4:4" ht="15" customHeight="1">
      <c r="D66" s="1682"/>
    </row>
    <row r="67" spans="4:4" ht="15" customHeight="1">
      <c r="D67" s="1682"/>
    </row>
    <row r="68" spans="4:4" ht="15" customHeight="1">
      <c r="D68" s="1682"/>
    </row>
    <row r="69" spans="4:4" ht="15" customHeight="1">
      <c r="D69" s="1682"/>
    </row>
    <row r="70" spans="4:4" ht="15" customHeight="1">
      <c r="D70" s="1682"/>
    </row>
    <row r="71" spans="4:4" ht="15" customHeight="1">
      <c r="D71" s="707"/>
    </row>
    <row r="72" spans="4:4" ht="15" customHeight="1">
      <c r="D72" s="707"/>
    </row>
    <row r="73" spans="4:4" ht="15" customHeight="1">
      <c r="D73" s="707"/>
    </row>
    <row r="74" spans="4:4" ht="15" customHeight="1">
      <c r="D74" s="707"/>
    </row>
    <row r="75" spans="4:4" ht="15" customHeight="1">
      <c r="D75" s="707"/>
    </row>
    <row r="76" spans="4:4" ht="15" customHeight="1">
      <c r="D76" s="707"/>
    </row>
    <row r="77" spans="4:4" ht="15" customHeight="1">
      <c r="D77" s="2340"/>
    </row>
    <row r="78" spans="4:4" ht="15" customHeight="1">
      <c r="D78" s="2340"/>
    </row>
    <row r="79" spans="4:4" ht="15" customHeight="1">
      <c r="D79" s="2346"/>
    </row>
    <row r="80" spans="4:4" ht="15" customHeight="1">
      <c r="D80" s="2342"/>
    </row>
    <row r="81" spans="4:4" ht="15" customHeight="1">
      <c r="D81" s="707"/>
    </row>
    <row r="82" spans="4:4" ht="15" customHeight="1">
      <c r="D82" s="707"/>
    </row>
    <row r="83" spans="4:4" ht="15" customHeight="1">
      <c r="D83" s="707"/>
    </row>
    <row r="84" spans="4:4" ht="15" customHeight="1">
      <c r="D84" s="707"/>
    </row>
    <row r="85" spans="4:4" ht="15" customHeight="1">
      <c r="D85" s="707"/>
    </row>
    <row r="86" spans="4:4" ht="15" customHeight="1">
      <c r="D86" s="707"/>
    </row>
    <row r="87" spans="4:4" ht="15" customHeight="1">
      <c r="D87" s="707"/>
    </row>
    <row r="88" spans="4:4" ht="15" customHeight="1">
      <c r="D88" s="707"/>
    </row>
    <row r="89" spans="4:4" ht="15" customHeight="1">
      <c r="D89" s="707"/>
    </row>
    <row r="90" spans="4:4" ht="15" customHeight="1">
      <c r="D90" s="707"/>
    </row>
    <row r="91" spans="4:4" ht="15" customHeight="1">
      <c r="D91" s="707"/>
    </row>
    <row r="92" spans="4:4" ht="15" customHeight="1">
      <c r="D92" s="15"/>
    </row>
    <row r="93" spans="4:4" ht="15" customHeight="1">
      <c r="D93" s="15"/>
    </row>
    <row r="94" spans="4:4" ht="15" customHeight="1">
      <c r="D94" s="15"/>
    </row>
    <row r="95" spans="4:4" ht="15" customHeight="1">
      <c r="D95" s="15"/>
    </row>
    <row r="96" spans="4:4" ht="15" customHeight="1">
      <c r="D96" s="15"/>
    </row>
    <row r="97" spans="4:4" ht="15" customHeight="1">
      <c r="D97" s="15"/>
    </row>
    <row r="98" spans="4:4" ht="15" customHeight="1">
      <c r="D98" s="15"/>
    </row>
    <row r="99" spans="4:4" ht="15" customHeight="1">
      <c r="D99" s="15"/>
    </row>
    <row r="100" spans="4:4" ht="15" customHeight="1">
      <c r="D100" s="15"/>
    </row>
    <row r="101" spans="4:4" ht="15" customHeight="1">
      <c r="D101" s="15"/>
    </row>
    <row r="102" spans="4:4" ht="15" customHeight="1">
      <c r="D102" s="15"/>
    </row>
    <row r="103" spans="4:4" ht="15" customHeight="1">
      <c r="D103" s="15"/>
    </row>
    <row r="104" spans="4:4" ht="15" customHeight="1">
      <c r="D104" s="15"/>
    </row>
    <row r="105" spans="4:4" ht="15" customHeight="1">
      <c r="D105" s="15"/>
    </row>
    <row r="106" spans="4:4" ht="15" customHeight="1">
      <c r="D106" s="15"/>
    </row>
    <row r="107" spans="4:4" ht="15" customHeight="1">
      <c r="D107" s="15"/>
    </row>
    <row r="108" spans="4:4" ht="15" customHeight="1">
      <c r="D108" s="15"/>
    </row>
    <row r="109" spans="4:4" ht="15" customHeight="1">
      <c r="D109" s="15"/>
    </row>
    <row r="110" spans="4:4" ht="15" customHeight="1">
      <c r="D110" s="15"/>
    </row>
    <row r="111" spans="4:4" ht="15" customHeight="1">
      <c r="D111" s="15"/>
    </row>
    <row r="112" spans="4:4" ht="15" customHeight="1">
      <c r="D112" s="15"/>
    </row>
    <row r="113" spans="4:4" ht="15" customHeight="1">
      <c r="D113" s="15"/>
    </row>
    <row r="114" spans="4:4" ht="15" customHeight="1">
      <c r="D114" s="15"/>
    </row>
    <row r="115" spans="4:4" ht="15" customHeight="1">
      <c r="D115" s="15"/>
    </row>
    <row r="116" spans="4:4" ht="15" customHeight="1">
      <c r="D116" s="15"/>
    </row>
    <row r="117" spans="4:4" ht="15" customHeight="1">
      <c r="D117" s="15"/>
    </row>
    <row r="118" spans="4:4" ht="15" customHeight="1">
      <c r="D118" s="15"/>
    </row>
    <row r="119" spans="4:4" ht="15" customHeight="1">
      <c r="D119" s="15"/>
    </row>
    <row r="120" spans="4:4" ht="15" customHeight="1">
      <c r="D120" s="15"/>
    </row>
    <row r="121" spans="4:4" ht="15" customHeight="1">
      <c r="D121" s="15"/>
    </row>
    <row r="122" spans="4:4" ht="15" customHeight="1">
      <c r="D122" s="15"/>
    </row>
    <row r="123" spans="4:4" ht="15" customHeight="1">
      <c r="D123" s="15"/>
    </row>
    <row r="124" spans="4:4" ht="15" customHeight="1">
      <c r="D124" s="15"/>
    </row>
    <row r="125" spans="4:4" ht="15" customHeight="1">
      <c r="D125" s="15"/>
    </row>
    <row r="126" spans="4:4" ht="15" customHeight="1">
      <c r="D126" s="15"/>
    </row>
    <row r="127" spans="4:4" ht="15" customHeight="1">
      <c r="D127" s="15"/>
    </row>
    <row r="128" spans="4:4" ht="15" customHeight="1">
      <c r="D128" s="15"/>
    </row>
    <row r="129" spans="4:4" ht="15" customHeight="1">
      <c r="D129" s="15"/>
    </row>
    <row r="130" spans="4:4" ht="15" customHeight="1">
      <c r="D130" s="15"/>
    </row>
    <row r="131" spans="4:4" ht="15" customHeight="1">
      <c r="D131" s="15"/>
    </row>
    <row r="132" spans="4:4" ht="15" customHeight="1">
      <c r="D132" s="15"/>
    </row>
    <row r="133" spans="4:4" ht="15" customHeight="1">
      <c r="D133" s="15"/>
    </row>
    <row r="134" spans="4:4" ht="15" customHeight="1">
      <c r="D134" s="15"/>
    </row>
    <row r="135" spans="4:4" ht="15" customHeight="1">
      <c r="D135" s="15"/>
    </row>
    <row r="136" spans="4:4" ht="15" customHeight="1">
      <c r="D136" s="15"/>
    </row>
    <row r="137" spans="4:4" ht="15" customHeight="1">
      <c r="D137" s="15"/>
    </row>
    <row r="138" spans="4:4" ht="15" customHeight="1">
      <c r="D138" s="15"/>
    </row>
    <row r="139" spans="4:4" ht="15" customHeight="1">
      <c r="D139" s="15"/>
    </row>
    <row r="140" spans="4:4" ht="15" customHeight="1">
      <c r="D140" s="15"/>
    </row>
    <row r="141" spans="4:4" ht="15" customHeight="1">
      <c r="D141" s="15"/>
    </row>
    <row r="142" spans="4:4" ht="15" customHeight="1">
      <c r="D142" s="15"/>
    </row>
    <row r="143" spans="4:4" ht="15" customHeight="1">
      <c r="D143" s="15"/>
    </row>
    <row r="144" spans="4:4" ht="15" customHeight="1">
      <c r="D144" s="15"/>
    </row>
    <row r="145" spans="4:4" ht="15" customHeight="1">
      <c r="D145" s="15"/>
    </row>
    <row r="146" spans="4:4" ht="15" customHeight="1">
      <c r="D146" s="15"/>
    </row>
    <row r="147" spans="4:4" ht="15" customHeight="1">
      <c r="D147" s="15"/>
    </row>
    <row r="148" spans="4:4" ht="15" customHeight="1">
      <c r="D148" s="15"/>
    </row>
    <row r="149" spans="4:4" ht="15" customHeight="1">
      <c r="D149" s="15"/>
    </row>
    <row r="150" spans="4:4" ht="15" customHeight="1">
      <c r="D150" s="15"/>
    </row>
    <row r="151" spans="4:4" ht="15" customHeight="1">
      <c r="D151" s="15"/>
    </row>
    <row r="152" spans="4:4" ht="15" customHeight="1">
      <c r="D152" s="15"/>
    </row>
    <row r="153" spans="4:4" ht="15" customHeight="1">
      <c r="D153" s="15"/>
    </row>
    <row r="154" spans="4:4" ht="15" customHeight="1">
      <c r="D154" s="15"/>
    </row>
    <row r="155" spans="4:4" ht="15" customHeight="1">
      <c r="D155" s="15"/>
    </row>
    <row r="156" spans="4:4" ht="15" customHeight="1">
      <c r="D156" s="15"/>
    </row>
    <row r="157" spans="4:4" ht="15" customHeight="1">
      <c r="D157" s="15"/>
    </row>
    <row r="158" spans="4:4" ht="15" customHeight="1">
      <c r="D158" s="15"/>
    </row>
    <row r="159" spans="4:4" ht="15" customHeight="1">
      <c r="D159" s="15"/>
    </row>
    <row r="160" spans="4:4" ht="15" customHeight="1">
      <c r="D160" s="15"/>
    </row>
    <row r="161" spans="4:4" ht="15" customHeight="1">
      <c r="D161" s="15"/>
    </row>
    <row r="162" spans="4:4" ht="15" customHeight="1">
      <c r="D162" s="15"/>
    </row>
    <row r="163" spans="4:4" ht="15" customHeight="1">
      <c r="D163" s="15"/>
    </row>
    <row r="164" spans="4:4" ht="15" customHeight="1">
      <c r="D164" s="15"/>
    </row>
    <row r="165" spans="4:4" ht="15" customHeight="1">
      <c r="D165" s="15"/>
    </row>
    <row r="166" spans="4:4" ht="15" customHeight="1">
      <c r="D166" s="15"/>
    </row>
    <row r="167" spans="4:4" ht="15" customHeight="1">
      <c r="D167" s="15"/>
    </row>
    <row r="168" spans="4:4" ht="15" customHeight="1">
      <c r="D168" s="15"/>
    </row>
    <row r="169" spans="4:4" ht="15" customHeight="1">
      <c r="D169" s="15"/>
    </row>
    <row r="170" spans="4:4" ht="15" customHeight="1">
      <c r="D170" s="15"/>
    </row>
    <row r="171" spans="4:4" ht="15" customHeight="1">
      <c r="D171" s="15"/>
    </row>
    <row r="172" spans="4:4" ht="15" customHeight="1">
      <c r="D172" s="15"/>
    </row>
    <row r="173" spans="4:4" ht="15" customHeight="1">
      <c r="D173" s="15"/>
    </row>
    <row r="174" spans="4:4" ht="15" customHeight="1">
      <c r="D174" s="15"/>
    </row>
    <row r="175" spans="4:4" ht="15" customHeight="1">
      <c r="D175" s="15"/>
    </row>
    <row r="176" spans="4:4" ht="15" customHeight="1">
      <c r="D176" s="15"/>
    </row>
    <row r="177" spans="4:4" ht="15" customHeight="1">
      <c r="D177" s="15"/>
    </row>
    <row r="178" spans="4:4" ht="15" customHeight="1">
      <c r="D178" s="15"/>
    </row>
    <row r="179" spans="4:4" ht="15" customHeight="1">
      <c r="D179" s="15"/>
    </row>
    <row r="180" spans="4:4" ht="15" customHeight="1">
      <c r="D180" s="15"/>
    </row>
    <row r="181" spans="4:4" ht="15" customHeight="1">
      <c r="D181" s="15"/>
    </row>
    <row r="182" spans="4:4" ht="15" customHeight="1">
      <c r="D182" s="15"/>
    </row>
    <row r="183" spans="4:4" ht="15" customHeight="1">
      <c r="D183" s="15"/>
    </row>
    <row r="184" spans="4:4" ht="15" customHeight="1">
      <c r="D184" s="15"/>
    </row>
    <row r="185" spans="4:4" ht="15" customHeight="1">
      <c r="D185" s="15"/>
    </row>
    <row r="186" spans="4:4" ht="15" customHeight="1">
      <c r="D186" s="15"/>
    </row>
    <row r="187" spans="4:4" ht="15" customHeight="1">
      <c r="D187" s="15"/>
    </row>
    <row r="188" spans="4:4" ht="15" customHeight="1">
      <c r="D188" s="15"/>
    </row>
    <row r="189" spans="4:4" ht="15" customHeight="1">
      <c r="D189" s="15"/>
    </row>
    <row r="190" spans="4:4" ht="15" customHeight="1">
      <c r="D190" s="15"/>
    </row>
    <row r="191" spans="4:4" ht="15" customHeight="1">
      <c r="D191" s="15"/>
    </row>
    <row r="192" spans="4:4" ht="15" customHeight="1">
      <c r="D192" s="15"/>
    </row>
    <row r="193" spans="4:4" ht="15" customHeight="1">
      <c r="D193" s="15"/>
    </row>
    <row r="194" spans="4:4" ht="15" customHeight="1">
      <c r="D194" s="15"/>
    </row>
    <row r="195" spans="4:4" ht="15" customHeight="1">
      <c r="D195" s="15"/>
    </row>
    <row r="196" spans="4:4" ht="15" customHeight="1">
      <c r="D196" s="15"/>
    </row>
    <row r="197" spans="4:4" ht="15" customHeight="1">
      <c r="D197" s="15"/>
    </row>
    <row r="198" spans="4:4" ht="15" customHeight="1">
      <c r="D198" s="15"/>
    </row>
    <row r="199" spans="4:4" ht="15" customHeight="1">
      <c r="D199" s="15"/>
    </row>
    <row r="200" spans="4:4" ht="15" customHeight="1">
      <c r="D200" s="15"/>
    </row>
    <row r="201" spans="4:4" ht="15" customHeight="1">
      <c r="D201" s="15"/>
    </row>
    <row r="202" spans="4:4" ht="15" customHeight="1">
      <c r="D202" s="15"/>
    </row>
    <row r="203" spans="4:4" ht="15" customHeight="1">
      <c r="D203" s="15"/>
    </row>
    <row r="204" spans="4:4" ht="15" customHeight="1">
      <c r="D204" s="15"/>
    </row>
    <row r="205" spans="4:4" ht="15" customHeight="1">
      <c r="D205" s="15"/>
    </row>
    <row r="206" spans="4:4" ht="15" customHeight="1">
      <c r="D206" s="15"/>
    </row>
    <row r="207" spans="4:4" ht="15" customHeight="1">
      <c r="D207" s="15"/>
    </row>
    <row r="208" spans="4:4" ht="15" customHeight="1">
      <c r="D208" s="15"/>
    </row>
    <row r="209" spans="4:4" ht="15" customHeight="1">
      <c r="D209" s="15"/>
    </row>
    <row r="210" spans="4:4" ht="15" customHeight="1">
      <c r="D210" s="15"/>
    </row>
    <row r="211" spans="4:4" ht="15" customHeight="1">
      <c r="D211" s="15"/>
    </row>
    <row r="212" spans="4:4" ht="15" customHeight="1">
      <c r="D212" s="15"/>
    </row>
    <row r="213" spans="4:4" ht="15" customHeight="1">
      <c r="D213" s="15"/>
    </row>
    <row r="214" spans="4:4" ht="15" customHeight="1">
      <c r="D214" s="15"/>
    </row>
    <row r="215" spans="4:4" ht="15" customHeight="1">
      <c r="D215" s="15"/>
    </row>
    <row r="216" spans="4:4" ht="15" customHeight="1">
      <c r="D216" s="15"/>
    </row>
    <row r="217" spans="4:4" ht="15" customHeight="1">
      <c r="D217" s="15"/>
    </row>
    <row r="218" spans="4:4" ht="15" customHeight="1">
      <c r="D218" s="15"/>
    </row>
    <row r="219" spans="4:4" ht="15" customHeight="1">
      <c r="D219" s="15"/>
    </row>
    <row r="220" spans="4:4" ht="15" customHeight="1">
      <c r="D220" s="15"/>
    </row>
    <row r="221" spans="4:4" ht="15" customHeight="1">
      <c r="D221" s="15"/>
    </row>
    <row r="222" spans="4:4" ht="15" customHeight="1">
      <c r="D222" s="15"/>
    </row>
    <row r="223" spans="4:4" ht="15" customHeight="1">
      <c r="D223" s="15"/>
    </row>
    <row r="224" spans="4:4" ht="15" customHeight="1">
      <c r="D224" s="15"/>
    </row>
    <row r="225" spans="4:4" ht="15" customHeight="1">
      <c r="D225" s="15"/>
    </row>
    <row r="226" spans="4:4" ht="15" customHeight="1">
      <c r="D226" s="15"/>
    </row>
    <row r="227" spans="4:4" ht="15" customHeight="1">
      <c r="D227" s="15"/>
    </row>
    <row r="228" spans="4:4" ht="15" customHeight="1">
      <c r="D228" s="15"/>
    </row>
    <row r="229" spans="4:4" ht="15" customHeight="1">
      <c r="D229" s="15"/>
    </row>
    <row r="230" spans="4:4" ht="15" customHeight="1">
      <c r="D230" s="15"/>
    </row>
    <row r="231" spans="4:4" ht="15" customHeight="1">
      <c r="D231" s="15"/>
    </row>
    <row r="232" spans="4:4" ht="15" customHeight="1">
      <c r="D232" s="15"/>
    </row>
    <row r="233" spans="4:4" ht="15" customHeight="1">
      <c r="D233" s="15"/>
    </row>
    <row r="234" spans="4:4" ht="15" customHeight="1">
      <c r="D234" s="15"/>
    </row>
    <row r="235" spans="4:4" ht="15" customHeight="1">
      <c r="D235" s="15"/>
    </row>
    <row r="236" spans="4:4" ht="15" customHeight="1">
      <c r="D236" s="15"/>
    </row>
    <row r="237" spans="4:4" ht="15" customHeight="1">
      <c r="D237" s="15"/>
    </row>
    <row r="238" spans="4:4" ht="15" customHeight="1">
      <c r="D238" s="15"/>
    </row>
    <row r="239" spans="4:4" ht="15" customHeight="1">
      <c r="D239" s="15"/>
    </row>
    <row r="240" spans="4:4" ht="15" customHeight="1">
      <c r="D240" s="15"/>
    </row>
    <row r="241" spans="4:4" ht="15" customHeight="1">
      <c r="D241" s="15"/>
    </row>
    <row r="242" spans="4:4" ht="15" customHeight="1">
      <c r="D242" s="15"/>
    </row>
    <row r="243" spans="4:4" ht="15" customHeight="1">
      <c r="D243" s="15"/>
    </row>
    <row r="244" spans="4:4" ht="15" customHeight="1">
      <c r="D244" s="15"/>
    </row>
    <row r="245" spans="4:4" ht="15" customHeight="1">
      <c r="D245" s="15"/>
    </row>
    <row r="246" spans="4:4" ht="15" customHeight="1">
      <c r="D246" s="15"/>
    </row>
    <row r="247" spans="4:4" ht="15" customHeight="1">
      <c r="D247" s="15"/>
    </row>
    <row r="248" spans="4:4" ht="15" customHeight="1">
      <c r="D248" s="15"/>
    </row>
    <row r="249" spans="4:4" ht="15" customHeight="1">
      <c r="D249" s="15"/>
    </row>
    <row r="250" spans="4:4" ht="15" customHeight="1">
      <c r="D250" s="15"/>
    </row>
    <row r="251" spans="4:4" ht="15" customHeight="1">
      <c r="D251" s="15"/>
    </row>
    <row r="252" spans="4:4" ht="15" customHeight="1">
      <c r="D252" s="15"/>
    </row>
    <row r="253" spans="4:4" ht="15" customHeight="1">
      <c r="D253" s="15"/>
    </row>
    <row r="254" spans="4:4" ht="15" customHeight="1">
      <c r="D254" s="15"/>
    </row>
    <row r="255" spans="4:4" ht="15" customHeight="1">
      <c r="D255" s="15"/>
    </row>
    <row r="256" spans="4:4" ht="15" customHeight="1">
      <c r="D256" s="15"/>
    </row>
    <row r="257" spans="4:4" ht="15" customHeight="1">
      <c r="D257" s="15"/>
    </row>
    <row r="258" spans="4:4" ht="15" customHeight="1">
      <c r="D258" s="15"/>
    </row>
    <row r="259" spans="4:4" ht="15" customHeight="1">
      <c r="D259" s="15"/>
    </row>
    <row r="260" spans="4:4" ht="15" customHeight="1">
      <c r="D260" s="15"/>
    </row>
    <row r="261" spans="4:4" ht="15" customHeight="1">
      <c r="D261" s="15"/>
    </row>
    <row r="262" spans="4:4" ht="15" customHeight="1">
      <c r="D262" s="15"/>
    </row>
    <row r="263" spans="4:4" ht="15" customHeight="1">
      <c r="D263" s="15"/>
    </row>
    <row r="264" spans="4:4" ht="15" customHeight="1">
      <c r="D264" s="15"/>
    </row>
    <row r="265" spans="4:4" ht="15" customHeight="1">
      <c r="D265" s="15"/>
    </row>
    <row r="266" spans="4:4" ht="15" customHeight="1">
      <c r="D266" s="15"/>
    </row>
    <row r="267" spans="4:4" ht="15" customHeight="1">
      <c r="D267" s="15"/>
    </row>
    <row r="268" spans="4:4" ht="15" customHeight="1">
      <c r="D268" s="15"/>
    </row>
    <row r="269" spans="4:4" ht="15" customHeight="1">
      <c r="D269" s="15"/>
    </row>
    <row r="270" spans="4:4" ht="15" customHeight="1">
      <c r="D270" s="15"/>
    </row>
    <row r="271" spans="4:4" ht="15" customHeight="1">
      <c r="D271" s="15"/>
    </row>
    <row r="272" spans="4:4" ht="15" customHeight="1">
      <c r="D272" s="15"/>
    </row>
    <row r="273" spans="4:4" ht="15" customHeight="1">
      <c r="D273" s="15"/>
    </row>
    <row r="274" spans="4:4" ht="15" customHeight="1">
      <c r="D274" s="15"/>
    </row>
    <row r="275" spans="4:4" ht="15" customHeight="1">
      <c r="D275" s="15"/>
    </row>
    <row r="276" spans="4:4" ht="15" customHeight="1">
      <c r="D276" s="15"/>
    </row>
    <row r="277" spans="4:4" ht="15" customHeight="1">
      <c r="D277" s="15"/>
    </row>
    <row r="278" spans="4:4" ht="15" customHeight="1">
      <c r="D278" s="15"/>
    </row>
    <row r="279" spans="4:4" ht="15" customHeight="1">
      <c r="D279" s="15"/>
    </row>
    <row r="280" spans="4:4" ht="15" customHeight="1">
      <c r="D280" s="15"/>
    </row>
    <row r="281" spans="4:4" ht="15" customHeight="1">
      <c r="D281" s="15"/>
    </row>
    <row r="282" spans="4:4" ht="15" customHeight="1">
      <c r="D282" s="15"/>
    </row>
    <row r="283" spans="4:4" ht="15" customHeight="1">
      <c r="D283" s="15"/>
    </row>
    <row r="284" spans="4:4" ht="15" customHeight="1">
      <c r="D284" s="15"/>
    </row>
    <row r="285" spans="4:4" ht="15" customHeight="1">
      <c r="D285" s="15"/>
    </row>
    <row r="286" spans="4:4" ht="15" customHeight="1">
      <c r="D286" s="15"/>
    </row>
    <row r="287" spans="4:4" ht="15" customHeight="1">
      <c r="D287" s="15"/>
    </row>
    <row r="288" spans="4:4" ht="15" customHeight="1">
      <c r="D288" s="15"/>
    </row>
    <row r="289" spans="4:4" ht="15" customHeight="1">
      <c r="D289" s="15"/>
    </row>
    <row r="290" spans="4:4" ht="15" customHeight="1">
      <c r="D290" s="15"/>
    </row>
    <row r="291" spans="4:4" ht="15" customHeight="1">
      <c r="D291" s="15"/>
    </row>
    <row r="292" spans="4:4" ht="15" customHeight="1">
      <c r="D292" s="15"/>
    </row>
    <row r="293" spans="4:4" ht="15" customHeight="1">
      <c r="D293" s="15"/>
    </row>
    <row r="294" spans="4:4" ht="15" customHeight="1">
      <c r="D294" s="15"/>
    </row>
    <row r="295" spans="4:4" ht="15" customHeight="1">
      <c r="D295" s="15"/>
    </row>
    <row r="296" spans="4:4" ht="15" customHeight="1">
      <c r="D296" s="15"/>
    </row>
    <row r="297" spans="4:4" ht="15" customHeight="1">
      <c r="D297" s="15"/>
    </row>
    <row r="298" spans="4:4" ht="15" customHeight="1">
      <c r="D298" s="15"/>
    </row>
    <row r="299" spans="4:4" ht="15" customHeight="1">
      <c r="D299" s="15"/>
    </row>
    <row r="300" spans="4:4" ht="15" customHeight="1">
      <c r="D300" s="15"/>
    </row>
    <row r="301" spans="4:4" ht="15" customHeight="1">
      <c r="D301" s="15"/>
    </row>
    <row r="302" spans="4:4" ht="15" customHeight="1">
      <c r="D302" s="15"/>
    </row>
    <row r="303" spans="4:4" ht="15" customHeight="1">
      <c r="D303" s="15"/>
    </row>
    <row r="304" spans="4:4" ht="15" customHeight="1">
      <c r="D304" s="15"/>
    </row>
    <row r="305" spans="4:4" ht="15" customHeight="1">
      <c r="D305" s="15"/>
    </row>
    <row r="306" spans="4:4" ht="15" customHeight="1">
      <c r="D306" s="15"/>
    </row>
    <row r="307" spans="4:4" ht="15" customHeight="1">
      <c r="D307" s="15"/>
    </row>
    <row r="308" spans="4:4" ht="15" customHeight="1">
      <c r="D308" s="15"/>
    </row>
    <row r="309" spans="4:4" ht="15" customHeight="1">
      <c r="D309" s="15"/>
    </row>
    <row r="310" spans="4:4" ht="15" customHeight="1">
      <c r="D310" s="15"/>
    </row>
    <row r="311" spans="4:4" ht="15" customHeight="1">
      <c r="D311" s="15"/>
    </row>
    <row r="312" spans="4:4" ht="15" customHeight="1">
      <c r="D312" s="15"/>
    </row>
    <row r="313" spans="4:4" ht="15" customHeight="1">
      <c r="D313" s="15"/>
    </row>
    <row r="314" spans="4:4" ht="15" customHeight="1">
      <c r="D314" s="15"/>
    </row>
    <row r="315" spans="4:4" ht="15" customHeight="1">
      <c r="D315" s="15"/>
    </row>
    <row r="316" spans="4:4" ht="15" customHeight="1">
      <c r="D316" s="15"/>
    </row>
    <row r="317" spans="4:4" ht="15" customHeight="1">
      <c r="D317" s="15"/>
    </row>
    <row r="318" spans="4:4" ht="15" customHeight="1">
      <c r="D318" s="15"/>
    </row>
    <row r="319" spans="4:4" ht="15" customHeight="1">
      <c r="D319" s="15"/>
    </row>
    <row r="320" spans="4:4" ht="15" customHeight="1">
      <c r="D320" s="15"/>
    </row>
    <row r="321" spans="4:4" ht="15" customHeight="1">
      <c r="D321" s="15"/>
    </row>
    <row r="322" spans="4:4" ht="15" customHeight="1">
      <c r="D322" s="15"/>
    </row>
    <row r="323" spans="4:4" ht="15" customHeight="1">
      <c r="D323" s="15"/>
    </row>
    <row r="324" spans="4:4" ht="15" customHeight="1">
      <c r="D324" s="15"/>
    </row>
    <row r="325" spans="4:4" ht="15" customHeight="1">
      <c r="D325" s="15"/>
    </row>
    <row r="326" spans="4:4" ht="15" customHeight="1">
      <c r="D326" s="15"/>
    </row>
    <row r="327" spans="4:4" ht="15" customHeight="1">
      <c r="D327" s="15"/>
    </row>
    <row r="328" spans="4:4" ht="15" customHeight="1">
      <c r="D328" s="15"/>
    </row>
    <row r="329" spans="4:4" ht="15" customHeight="1">
      <c r="D329" s="15"/>
    </row>
    <row r="330" spans="4:4" ht="15" customHeight="1">
      <c r="D330" s="15"/>
    </row>
    <row r="331" spans="4:4" ht="15" customHeight="1">
      <c r="D331" s="15"/>
    </row>
    <row r="332" spans="4:4" ht="15" customHeight="1">
      <c r="D332" s="15"/>
    </row>
    <row r="333" spans="4:4" ht="15" customHeight="1">
      <c r="D333" s="15"/>
    </row>
    <row r="334" spans="4:4" ht="15" customHeight="1">
      <c r="D334" s="15"/>
    </row>
    <row r="335" spans="4:4" ht="15" customHeight="1">
      <c r="D335" s="15"/>
    </row>
    <row r="336" spans="4:4" ht="15" customHeight="1">
      <c r="D336" s="15"/>
    </row>
    <row r="337" spans="4:4" ht="15" customHeight="1">
      <c r="D337" s="15"/>
    </row>
    <row r="338" spans="4:4" ht="15" customHeight="1">
      <c r="D338" s="15"/>
    </row>
    <row r="339" spans="4:4" ht="15" customHeight="1">
      <c r="D339" s="15"/>
    </row>
    <row r="340" spans="4:4" ht="15" customHeight="1">
      <c r="D340" s="15"/>
    </row>
    <row r="341" spans="4:4" ht="15" customHeight="1">
      <c r="D341" s="15"/>
    </row>
    <row r="342" spans="4:4" ht="15" customHeight="1">
      <c r="D342" s="15"/>
    </row>
    <row r="343" spans="4:4" ht="15" customHeight="1">
      <c r="D343" s="15"/>
    </row>
    <row r="344" spans="4:4" ht="15" customHeight="1">
      <c r="D344" s="15"/>
    </row>
    <row r="345" spans="4:4" ht="15" customHeight="1">
      <c r="D345" s="15"/>
    </row>
    <row r="346" spans="4:4" ht="15" customHeight="1">
      <c r="D346" s="15"/>
    </row>
    <row r="347" spans="4:4" ht="15" customHeight="1">
      <c r="D347" s="15"/>
    </row>
    <row r="348" spans="4:4" ht="15" customHeight="1">
      <c r="D348" s="15"/>
    </row>
    <row r="349" spans="4:4" ht="15" customHeight="1">
      <c r="D349" s="15"/>
    </row>
    <row r="350" spans="4:4" ht="15" customHeight="1">
      <c r="D350" s="15"/>
    </row>
    <row r="351" spans="4:4" ht="15" customHeight="1">
      <c r="D351" s="15"/>
    </row>
    <row r="352" spans="4:4" ht="15" customHeight="1">
      <c r="D352" s="15"/>
    </row>
    <row r="353" spans="4:4" ht="15" customHeight="1">
      <c r="D353" s="15"/>
    </row>
    <row r="354" spans="4:4" ht="15" customHeight="1">
      <c r="D354" s="15"/>
    </row>
    <row r="355" spans="4:4" ht="15" customHeight="1">
      <c r="D355" s="15"/>
    </row>
    <row r="356" spans="4:4" ht="15" customHeight="1">
      <c r="D356" s="15"/>
    </row>
    <row r="357" spans="4:4" ht="15" customHeight="1">
      <c r="D357" s="15"/>
    </row>
    <row r="358" spans="4:4" ht="15" customHeight="1">
      <c r="D358" s="15"/>
    </row>
    <row r="359" spans="4:4" ht="15" customHeight="1">
      <c r="D359" s="15"/>
    </row>
    <row r="360" spans="4:4" ht="15" customHeight="1">
      <c r="D360" s="15"/>
    </row>
    <row r="361" spans="4:4" ht="15" customHeight="1">
      <c r="D361" s="15"/>
    </row>
    <row r="362" spans="4:4" ht="15" customHeight="1">
      <c r="D362" s="15"/>
    </row>
    <row r="363" spans="4:4" ht="15" customHeight="1">
      <c r="D363" s="15"/>
    </row>
    <row r="364" spans="4:4" ht="15" customHeight="1">
      <c r="D364" s="15"/>
    </row>
    <row r="365" spans="4:4" ht="15" customHeight="1">
      <c r="D365" s="15"/>
    </row>
    <row r="366" spans="4:4" ht="15" customHeight="1">
      <c r="D366" s="15"/>
    </row>
    <row r="367" spans="4:4" ht="15" customHeight="1">
      <c r="D367" s="15"/>
    </row>
    <row r="368" spans="4:4" ht="15" customHeight="1">
      <c r="D368" s="15"/>
    </row>
  </sheetData>
  <customSheetViews>
    <customSheetView guid="{F8F3C058-0B72-45B1-9471-FD232B18A87C}">
      <pane ySplit="9" topLeftCell="A10" activePane="bottomLeft" state="frozen"/>
      <selection pane="bottomLeft" activeCell="M17" sqref="M17"/>
      <pageMargins left="0.7" right="0.7" top="0.75" bottom="0.75" header="0.3" footer="0.3"/>
    </customSheetView>
  </customSheetViews>
  <mergeCells count="6">
    <mergeCell ref="G5:K5"/>
    <mergeCell ref="B1:M1"/>
    <mergeCell ref="B2:C2"/>
    <mergeCell ref="F2:M2"/>
    <mergeCell ref="F3:N3"/>
    <mergeCell ref="F4:N4"/>
  </mergeCells>
  <conditionalFormatting sqref="H15:H17">
    <cfRule type="cellIs" dxfId="71" priority="4" stopIfTrue="1" operator="equal">
      <formula>0</formula>
    </cfRule>
  </conditionalFormatting>
  <conditionalFormatting sqref="H15:H17">
    <cfRule type="cellIs" dxfId="70" priority="3" stopIfTrue="1" operator="equal">
      <formula>0</formula>
    </cfRule>
  </conditionalFormatting>
  <hyperlinks>
    <hyperlink ref="C4" location="'Recap Sheet'!B1" tooltip="Click here to return to recap sheet" display="Return to Recap Sheet" xr:uid="{00000000-0004-0000-1600-000000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61" r:id="rId3" name="Button 1">
              <controlPr defaultSize="0" print="0" autoFill="0" autoPict="0" macro="[0]!VersatileDisplayWorksheetPopup">
                <anchor moveWithCells="1">
                  <from>
                    <xdr:col>12</xdr:col>
                    <xdr:colOff>495300</xdr:colOff>
                    <xdr:row>0</xdr:row>
                    <xdr:rowOff>133350</xdr:rowOff>
                  </from>
                  <to>
                    <xdr:col>14</xdr:col>
                    <xdr:colOff>133350</xdr:colOff>
                    <xdr:row>1</xdr:row>
                    <xdr:rowOff>180975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3"/>
  <dimension ref="A1:R70"/>
  <sheetViews>
    <sheetView zoomScaleNormal="100" workbookViewId="0">
      <pane ySplit="9" topLeftCell="A58" activePane="bottomLeft" state="frozen"/>
      <selection activeCell="H80" sqref="H80"/>
      <selection pane="bottomLeft" activeCell="O46" sqref="O46"/>
    </sheetView>
  </sheetViews>
  <sheetFormatPr defaultColWidth="11.42578125" defaultRowHeight="15" customHeight="1"/>
  <cols>
    <col min="1" max="1" width="7.28515625" style="55" customWidth="1"/>
    <col min="2" max="2" width="56.28515625" style="55" customWidth="1"/>
    <col min="3" max="3" width="28.42578125" style="37" customWidth="1"/>
    <col min="4" max="4" width="8.85546875" style="55" customWidth="1"/>
    <col min="5" max="5" width="7.7109375" style="37" customWidth="1"/>
    <col min="6" max="6" width="6.28515625" style="37" customWidth="1"/>
    <col min="7" max="7" width="5.7109375" style="144" customWidth="1"/>
    <col min="8" max="8" width="6.42578125" style="104" customWidth="1"/>
    <col min="9" max="9" width="6.42578125" style="37" customWidth="1"/>
    <col min="10" max="10" width="3.28515625" style="55" customWidth="1"/>
    <col min="11" max="11" width="6" style="76" customWidth="1"/>
    <col min="12" max="12" width="7.28515625" style="30" customWidth="1"/>
    <col min="13" max="13" width="9.7109375" style="38" customWidth="1"/>
    <col min="14" max="14" width="6.140625" style="39" customWidth="1"/>
    <col min="15" max="15" width="16.5703125" style="7" customWidth="1"/>
    <col min="16" max="256" width="11.42578125" style="55"/>
    <col min="257" max="257" width="3.85546875" style="55" customWidth="1"/>
    <col min="258" max="258" width="49.7109375" style="55" customWidth="1"/>
    <col min="259" max="259" width="29.42578125" style="55" customWidth="1"/>
    <col min="260" max="260" width="6.28515625" style="55" customWidth="1"/>
    <col min="261" max="261" width="4.28515625" style="55" customWidth="1"/>
    <col min="262" max="262" width="6.42578125" style="55" customWidth="1"/>
    <col min="263" max="263" width="3.28515625" style="55" customWidth="1"/>
    <col min="264" max="264" width="6" style="55" customWidth="1"/>
    <col min="265" max="265" width="5.7109375" style="55" bestFit="1" customWidth="1"/>
    <col min="266" max="266" width="7" style="55" customWidth="1"/>
    <col min="267" max="267" width="5.42578125" style="55" customWidth="1"/>
    <col min="268" max="268" width="5" style="55" customWidth="1"/>
    <col min="269" max="269" width="6" style="55" bestFit="1" customWidth="1"/>
    <col min="270" max="270" width="6.140625" style="55" customWidth="1"/>
    <col min="271" max="271" width="16.5703125" style="55" customWidth="1"/>
    <col min="272" max="512" width="11.42578125" style="55"/>
    <col min="513" max="513" width="3.85546875" style="55" customWidth="1"/>
    <col min="514" max="514" width="49.7109375" style="55" customWidth="1"/>
    <col min="515" max="515" width="29.42578125" style="55" customWidth="1"/>
    <col min="516" max="516" width="6.28515625" style="55" customWidth="1"/>
    <col min="517" max="517" width="4.28515625" style="55" customWidth="1"/>
    <col min="518" max="518" width="6.42578125" style="55" customWidth="1"/>
    <col min="519" max="519" width="3.28515625" style="55" customWidth="1"/>
    <col min="520" max="520" width="6" style="55" customWidth="1"/>
    <col min="521" max="521" width="5.7109375" style="55" bestFit="1" customWidth="1"/>
    <col min="522" max="522" width="7" style="55" customWidth="1"/>
    <col min="523" max="523" width="5.42578125" style="55" customWidth="1"/>
    <col min="524" max="524" width="5" style="55" customWidth="1"/>
    <col min="525" max="525" width="6" style="55" bestFit="1" customWidth="1"/>
    <col min="526" max="526" width="6.140625" style="55" customWidth="1"/>
    <col min="527" max="527" width="16.5703125" style="55" customWidth="1"/>
    <col min="528" max="768" width="11.42578125" style="55"/>
    <col min="769" max="769" width="3.85546875" style="55" customWidth="1"/>
    <col min="770" max="770" width="49.7109375" style="55" customWidth="1"/>
    <col min="771" max="771" width="29.42578125" style="55" customWidth="1"/>
    <col min="772" max="772" width="6.28515625" style="55" customWidth="1"/>
    <col min="773" max="773" width="4.28515625" style="55" customWidth="1"/>
    <col min="774" max="774" width="6.42578125" style="55" customWidth="1"/>
    <col min="775" max="775" width="3.28515625" style="55" customWidth="1"/>
    <col min="776" max="776" width="6" style="55" customWidth="1"/>
    <col min="777" max="777" width="5.7109375" style="55" bestFit="1" customWidth="1"/>
    <col min="778" max="778" width="7" style="55" customWidth="1"/>
    <col min="779" max="779" width="5.42578125" style="55" customWidth="1"/>
    <col min="780" max="780" width="5" style="55" customWidth="1"/>
    <col min="781" max="781" width="6" style="55" bestFit="1" customWidth="1"/>
    <col min="782" max="782" width="6.140625" style="55" customWidth="1"/>
    <col min="783" max="783" width="16.5703125" style="55" customWidth="1"/>
    <col min="784" max="1024" width="11.42578125" style="55"/>
    <col min="1025" max="1025" width="3.85546875" style="55" customWidth="1"/>
    <col min="1026" max="1026" width="49.7109375" style="55" customWidth="1"/>
    <col min="1027" max="1027" width="29.42578125" style="55" customWidth="1"/>
    <col min="1028" max="1028" width="6.28515625" style="55" customWidth="1"/>
    <col min="1029" max="1029" width="4.28515625" style="55" customWidth="1"/>
    <col min="1030" max="1030" width="6.42578125" style="55" customWidth="1"/>
    <col min="1031" max="1031" width="3.28515625" style="55" customWidth="1"/>
    <col min="1032" max="1032" width="6" style="55" customWidth="1"/>
    <col min="1033" max="1033" width="5.7109375" style="55" bestFit="1" customWidth="1"/>
    <col min="1034" max="1034" width="7" style="55" customWidth="1"/>
    <col min="1035" max="1035" width="5.42578125" style="55" customWidth="1"/>
    <col min="1036" max="1036" width="5" style="55" customWidth="1"/>
    <col min="1037" max="1037" width="6" style="55" bestFit="1" customWidth="1"/>
    <col min="1038" max="1038" width="6.140625" style="55" customWidth="1"/>
    <col min="1039" max="1039" width="16.5703125" style="55" customWidth="1"/>
    <col min="1040" max="1280" width="11.42578125" style="55"/>
    <col min="1281" max="1281" width="3.85546875" style="55" customWidth="1"/>
    <col min="1282" max="1282" width="49.7109375" style="55" customWidth="1"/>
    <col min="1283" max="1283" width="29.42578125" style="55" customWidth="1"/>
    <col min="1284" max="1284" width="6.28515625" style="55" customWidth="1"/>
    <col min="1285" max="1285" width="4.28515625" style="55" customWidth="1"/>
    <col min="1286" max="1286" width="6.42578125" style="55" customWidth="1"/>
    <col min="1287" max="1287" width="3.28515625" style="55" customWidth="1"/>
    <col min="1288" max="1288" width="6" style="55" customWidth="1"/>
    <col min="1289" max="1289" width="5.7109375" style="55" bestFit="1" customWidth="1"/>
    <col min="1290" max="1290" width="7" style="55" customWidth="1"/>
    <col min="1291" max="1291" width="5.42578125" style="55" customWidth="1"/>
    <col min="1292" max="1292" width="5" style="55" customWidth="1"/>
    <col min="1293" max="1293" width="6" style="55" bestFit="1" customWidth="1"/>
    <col min="1294" max="1294" width="6.140625" style="55" customWidth="1"/>
    <col min="1295" max="1295" width="16.5703125" style="55" customWidth="1"/>
    <col min="1296" max="1536" width="11.42578125" style="55"/>
    <col min="1537" max="1537" width="3.85546875" style="55" customWidth="1"/>
    <col min="1538" max="1538" width="49.7109375" style="55" customWidth="1"/>
    <col min="1539" max="1539" width="29.42578125" style="55" customWidth="1"/>
    <col min="1540" max="1540" width="6.28515625" style="55" customWidth="1"/>
    <col min="1541" max="1541" width="4.28515625" style="55" customWidth="1"/>
    <col min="1542" max="1542" width="6.42578125" style="55" customWidth="1"/>
    <col min="1543" max="1543" width="3.28515625" style="55" customWidth="1"/>
    <col min="1544" max="1544" width="6" style="55" customWidth="1"/>
    <col min="1545" max="1545" width="5.7109375" style="55" bestFit="1" customWidth="1"/>
    <col min="1546" max="1546" width="7" style="55" customWidth="1"/>
    <col min="1547" max="1547" width="5.42578125" style="55" customWidth="1"/>
    <col min="1548" max="1548" width="5" style="55" customWidth="1"/>
    <col min="1549" max="1549" width="6" style="55" bestFit="1" customWidth="1"/>
    <col min="1550" max="1550" width="6.140625" style="55" customWidth="1"/>
    <col min="1551" max="1551" width="16.5703125" style="55" customWidth="1"/>
    <col min="1552" max="1792" width="11.42578125" style="55"/>
    <col min="1793" max="1793" width="3.85546875" style="55" customWidth="1"/>
    <col min="1794" max="1794" width="49.7109375" style="55" customWidth="1"/>
    <col min="1795" max="1795" width="29.42578125" style="55" customWidth="1"/>
    <col min="1796" max="1796" width="6.28515625" style="55" customWidth="1"/>
    <col min="1797" max="1797" width="4.28515625" style="55" customWidth="1"/>
    <col min="1798" max="1798" width="6.42578125" style="55" customWidth="1"/>
    <col min="1799" max="1799" width="3.28515625" style="55" customWidth="1"/>
    <col min="1800" max="1800" width="6" style="55" customWidth="1"/>
    <col min="1801" max="1801" width="5.7109375" style="55" bestFit="1" customWidth="1"/>
    <col min="1802" max="1802" width="7" style="55" customWidth="1"/>
    <col min="1803" max="1803" width="5.42578125" style="55" customWidth="1"/>
    <col min="1804" max="1804" width="5" style="55" customWidth="1"/>
    <col min="1805" max="1805" width="6" style="55" bestFit="1" customWidth="1"/>
    <col min="1806" max="1806" width="6.140625" style="55" customWidth="1"/>
    <col min="1807" max="1807" width="16.5703125" style="55" customWidth="1"/>
    <col min="1808" max="2048" width="11.42578125" style="55"/>
    <col min="2049" max="2049" width="3.85546875" style="55" customWidth="1"/>
    <col min="2050" max="2050" width="49.7109375" style="55" customWidth="1"/>
    <col min="2051" max="2051" width="29.42578125" style="55" customWidth="1"/>
    <col min="2052" max="2052" width="6.28515625" style="55" customWidth="1"/>
    <col min="2053" max="2053" width="4.28515625" style="55" customWidth="1"/>
    <col min="2054" max="2054" width="6.42578125" style="55" customWidth="1"/>
    <col min="2055" max="2055" width="3.28515625" style="55" customWidth="1"/>
    <col min="2056" max="2056" width="6" style="55" customWidth="1"/>
    <col min="2057" max="2057" width="5.7109375" style="55" bestFit="1" customWidth="1"/>
    <col min="2058" max="2058" width="7" style="55" customWidth="1"/>
    <col min="2059" max="2059" width="5.42578125" style="55" customWidth="1"/>
    <col min="2060" max="2060" width="5" style="55" customWidth="1"/>
    <col min="2061" max="2061" width="6" style="55" bestFit="1" customWidth="1"/>
    <col min="2062" max="2062" width="6.140625" style="55" customWidth="1"/>
    <col min="2063" max="2063" width="16.5703125" style="55" customWidth="1"/>
    <col min="2064" max="2304" width="11.42578125" style="55"/>
    <col min="2305" max="2305" width="3.85546875" style="55" customWidth="1"/>
    <col min="2306" max="2306" width="49.7109375" style="55" customWidth="1"/>
    <col min="2307" max="2307" width="29.42578125" style="55" customWidth="1"/>
    <col min="2308" max="2308" width="6.28515625" style="55" customWidth="1"/>
    <col min="2309" max="2309" width="4.28515625" style="55" customWidth="1"/>
    <col min="2310" max="2310" width="6.42578125" style="55" customWidth="1"/>
    <col min="2311" max="2311" width="3.28515625" style="55" customWidth="1"/>
    <col min="2312" max="2312" width="6" style="55" customWidth="1"/>
    <col min="2313" max="2313" width="5.7109375" style="55" bestFit="1" customWidth="1"/>
    <col min="2314" max="2314" width="7" style="55" customWidth="1"/>
    <col min="2315" max="2315" width="5.42578125" style="55" customWidth="1"/>
    <col min="2316" max="2316" width="5" style="55" customWidth="1"/>
    <col min="2317" max="2317" width="6" style="55" bestFit="1" customWidth="1"/>
    <col min="2318" max="2318" width="6.140625" style="55" customWidth="1"/>
    <col min="2319" max="2319" width="16.5703125" style="55" customWidth="1"/>
    <col min="2320" max="2560" width="11.42578125" style="55"/>
    <col min="2561" max="2561" width="3.85546875" style="55" customWidth="1"/>
    <col min="2562" max="2562" width="49.7109375" style="55" customWidth="1"/>
    <col min="2563" max="2563" width="29.42578125" style="55" customWidth="1"/>
    <col min="2564" max="2564" width="6.28515625" style="55" customWidth="1"/>
    <col min="2565" max="2565" width="4.28515625" style="55" customWidth="1"/>
    <col min="2566" max="2566" width="6.42578125" style="55" customWidth="1"/>
    <col min="2567" max="2567" width="3.28515625" style="55" customWidth="1"/>
    <col min="2568" max="2568" width="6" style="55" customWidth="1"/>
    <col min="2569" max="2569" width="5.7109375" style="55" bestFit="1" customWidth="1"/>
    <col min="2570" max="2570" width="7" style="55" customWidth="1"/>
    <col min="2571" max="2571" width="5.42578125" style="55" customWidth="1"/>
    <col min="2572" max="2572" width="5" style="55" customWidth="1"/>
    <col min="2573" max="2573" width="6" style="55" bestFit="1" customWidth="1"/>
    <col min="2574" max="2574" width="6.140625" style="55" customWidth="1"/>
    <col min="2575" max="2575" width="16.5703125" style="55" customWidth="1"/>
    <col min="2576" max="2816" width="11.42578125" style="55"/>
    <col min="2817" max="2817" width="3.85546875" style="55" customWidth="1"/>
    <col min="2818" max="2818" width="49.7109375" style="55" customWidth="1"/>
    <col min="2819" max="2819" width="29.42578125" style="55" customWidth="1"/>
    <col min="2820" max="2820" width="6.28515625" style="55" customWidth="1"/>
    <col min="2821" max="2821" width="4.28515625" style="55" customWidth="1"/>
    <col min="2822" max="2822" width="6.42578125" style="55" customWidth="1"/>
    <col min="2823" max="2823" width="3.28515625" style="55" customWidth="1"/>
    <col min="2824" max="2824" width="6" style="55" customWidth="1"/>
    <col min="2825" max="2825" width="5.7109375" style="55" bestFit="1" customWidth="1"/>
    <col min="2826" max="2826" width="7" style="55" customWidth="1"/>
    <col min="2827" max="2827" width="5.42578125" style="55" customWidth="1"/>
    <col min="2828" max="2828" width="5" style="55" customWidth="1"/>
    <col min="2829" max="2829" width="6" style="55" bestFit="1" customWidth="1"/>
    <col min="2830" max="2830" width="6.140625" style="55" customWidth="1"/>
    <col min="2831" max="2831" width="16.5703125" style="55" customWidth="1"/>
    <col min="2832" max="3072" width="11.42578125" style="55"/>
    <col min="3073" max="3073" width="3.85546875" style="55" customWidth="1"/>
    <col min="3074" max="3074" width="49.7109375" style="55" customWidth="1"/>
    <col min="3075" max="3075" width="29.42578125" style="55" customWidth="1"/>
    <col min="3076" max="3076" width="6.28515625" style="55" customWidth="1"/>
    <col min="3077" max="3077" width="4.28515625" style="55" customWidth="1"/>
    <col min="3078" max="3078" width="6.42578125" style="55" customWidth="1"/>
    <col min="3079" max="3079" width="3.28515625" style="55" customWidth="1"/>
    <col min="3080" max="3080" width="6" style="55" customWidth="1"/>
    <col min="3081" max="3081" width="5.7109375" style="55" bestFit="1" customWidth="1"/>
    <col min="3082" max="3082" width="7" style="55" customWidth="1"/>
    <col min="3083" max="3083" width="5.42578125" style="55" customWidth="1"/>
    <col min="3084" max="3084" width="5" style="55" customWidth="1"/>
    <col min="3085" max="3085" width="6" style="55" bestFit="1" customWidth="1"/>
    <col min="3086" max="3086" width="6.140625" style="55" customWidth="1"/>
    <col min="3087" max="3087" width="16.5703125" style="55" customWidth="1"/>
    <col min="3088" max="3328" width="11.42578125" style="55"/>
    <col min="3329" max="3329" width="3.85546875" style="55" customWidth="1"/>
    <col min="3330" max="3330" width="49.7109375" style="55" customWidth="1"/>
    <col min="3331" max="3331" width="29.42578125" style="55" customWidth="1"/>
    <col min="3332" max="3332" width="6.28515625" style="55" customWidth="1"/>
    <col min="3333" max="3333" width="4.28515625" style="55" customWidth="1"/>
    <col min="3334" max="3334" width="6.42578125" style="55" customWidth="1"/>
    <col min="3335" max="3335" width="3.28515625" style="55" customWidth="1"/>
    <col min="3336" max="3336" width="6" style="55" customWidth="1"/>
    <col min="3337" max="3337" width="5.7109375" style="55" bestFit="1" customWidth="1"/>
    <col min="3338" max="3338" width="7" style="55" customWidth="1"/>
    <col min="3339" max="3339" width="5.42578125" style="55" customWidth="1"/>
    <col min="3340" max="3340" width="5" style="55" customWidth="1"/>
    <col min="3341" max="3341" width="6" style="55" bestFit="1" customWidth="1"/>
    <col min="3342" max="3342" width="6.140625" style="55" customWidth="1"/>
    <col min="3343" max="3343" width="16.5703125" style="55" customWidth="1"/>
    <col min="3344" max="3584" width="11.42578125" style="55"/>
    <col min="3585" max="3585" width="3.85546875" style="55" customWidth="1"/>
    <col min="3586" max="3586" width="49.7109375" style="55" customWidth="1"/>
    <col min="3587" max="3587" width="29.42578125" style="55" customWidth="1"/>
    <col min="3588" max="3588" width="6.28515625" style="55" customWidth="1"/>
    <col min="3589" max="3589" width="4.28515625" style="55" customWidth="1"/>
    <col min="3590" max="3590" width="6.42578125" style="55" customWidth="1"/>
    <col min="3591" max="3591" width="3.28515625" style="55" customWidth="1"/>
    <col min="3592" max="3592" width="6" style="55" customWidth="1"/>
    <col min="3593" max="3593" width="5.7109375" style="55" bestFit="1" customWidth="1"/>
    <col min="3594" max="3594" width="7" style="55" customWidth="1"/>
    <col min="3595" max="3595" width="5.42578125" style="55" customWidth="1"/>
    <col min="3596" max="3596" width="5" style="55" customWidth="1"/>
    <col min="3597" max="3597" width="6" style="55" bestFit="1" customWidth="1"/>
    <col min="3598" max="3598" width="6.140625" style="55" customWidth="1"/>
    <col min="3599" max="3599" width="16.5703125" style="55" customWidth="1"/>
    <col min="3600" max="3840" width="11.42578125" style="55"/>
    <col min="3841" max="3841" width="3.85546875" style="55" customWidth="1"/>
    <col min="3842" max="3842" width="49.7109375" style="55" customWidth="1"/>
    <col min="3843" max="3843" width="29.42578125" style="55" customWidth="1"/>
    <col min="3844" max="3844" width="6.28515625" style="55" customWidth="1"/>
    <col min="3845" max="3845" width="4.28515625" style="55" customWidth="1"/>
    <col min="3846" max="3846" width="6.42578125" style="55" customWidth="1"/>
    <col min="3847" max="3847" width="3.28515625" style="55" customWidth="1"/>
    <col min="3848" max="3848" width="6" style="55" customWidth="1"/>
    <col min="3849" max="3849" width="5.7109375" style="55" bestFit="1" customWidth="1"/>
    <col min="3850" max="3850" width="7" style="55" customWidth="1"/>
    <col min="3851" max="3851" width="5.42578125" style="55" customWidth="1"/>
    <col min="3852" max="3852" width="5" style="55" customWidth="1"/>
    <col min="3853" max="3853" width="6" style="55" bestFit="1" customWidth="1"/>
    <col min="3854" max="3854" width="6.140625" style="55" customWidth="1"/>
    <col min="3855" max="3855" width="16.5703125" style="55" customWidth="1"/>
    <col min="3856" max="4096" width="11.42578125" style="55"/>
    <col min="4097" max="4097" width="3.85546875" style="55" customWidth="1"/>
    <col min="4098" max="4098" width="49.7109375" style="55" customWidth="1"/>
    <col min="4099" max="4099" width="29.42578125" style="55" customWidth="1"/>
    <col min="4100" max="4100" width="6.28515625" style="55" customWidth="1"/>
    <col min="4101" max="4101" width="4.28515625" style="55" customWidth="1"/>
    <col min="4102" max="4102" width="6.42578125" style="55" customWidth="1"/>
    <col min="4103" max="4103" width="3.28515625" style="55" customWidth="1"/>
    <col min="4104" max="4104" width="6" style="55" customWidth="1"/>
    <col min="4105" max="4105" width="5.7109375" style="55" bestFit="1" customWidth="1"/>
    <col min="4106" max="4106" width="7" style="55" customWidth="1"/>
    <col min="4107" max="4107" width="5.42578125" style="55" customWidth="1"/>
    <col min="4108" max="4108" width="5" style="55" customWidth="1"/>
    <col min="4109" max="4109" width="6" style="55" bestFit="1" customWidth="1"/>
    <col min="4110" max="4110" width="6.140625" style="55" customWidth="1"/>
    <col min="4111" max="4111" width="16.5703125" style="55" customWidth="1"/>
    <col min="4112" max="4352" width="11.42578125" style="55"/>
    <col min="4353" max="4353" width="3.85546875" style="55" customWidth="1"/>
    <col min="4354" max="4354" width="49.7109375" style="55" customWidth="1"/>
    <col min="4355" max="4355" width="29.42578125" style="55" customWidth="1"/>
    <col min="4356" max="4356" width="6.28515625" style="55" customWidth="1"/>
    <col min="4357" max="4357" width="4.28515625" style="55" customWidth="1"/>
    <col min="4358" max="4358" width="6.42578125" style="55" customWidth="1"/>
    <col min="4359" max="4359" width="3.28515625" style="55" customWidth="1"/>
    <col min="4360" max="4360" width="6" style="55" customWidth="1"/>
    <col min="4361" max="4361" width="5.7109375" style="55" bestFit="1" customWidth="1"/>
    <col min="4362" max="4362" width="7" style="55" customWidth="1"/>
    <col min="4363" max="4363" width="5.42578125" style="55" customWidth="1"/>
    <col min="4364" max="4364" width="5" style="55" customWidth="1"/>
    <col min="4365" max="4365" width="6" style="55" bestFit="1" customWidth="1"/>
    <col min="4366" max="4366" width="6.140625" style="55" customWidth="1"/>
    <col min="4367" max="4367" width="16.5703125" style="55" customWidth="1"/>
    <col min="4368" max="4608" width="11.42578125" style="55"/>
    <col min="4609" max="4609" width="3.85546875" style="55" customWidth="1"/>
    <col min="4610" max="4610" width="49.7109375" style="55" customWidth="1"/>
    <col min="4611" max="4611" width="29.42578125" style="55" customWidth="1"/>
    <col min="4612" max="4612" width="6.28515625" style="55" customWidth="1"/>
    <col min="4613" max="4613" width="4.28515625" style="55" customWidth="1"/>
    <col min="4614" max="4614" width="6.42578125" style="55" customWidth="1"/>
    <col min="4615" max="4615" width="3.28515625" style="55" customWidth="1"/>
    <col min="4616" max="4616" width="6" style="55" customWidth="1"/>
    <col min="4617" max="4617" width="5.7109375" style="55" bestFit="1" customWidth="1"/>
    <col min="4618" max="4618" width="7" style="55" customWidth="1"/>
    <col min="4619" max="4619" width="5.42578125" style="55" customWidth="1"/>
    <col min="4620" max="4620" width="5" style="55" customWidth="1"/>
    <col min="4621" max="4621" width="6" style="55" bestFit="1" customWidth="1"/>
    <col min="4622" max="4622" width="6.140625" style="55" customWidth="1"/>
    <col min="4623" max="4623" width="16.5703125" style="55" customWidth="1"/>
    <col min="4624" max="4864" width="11.42578125" style="55"/>
    <col min="4865" max="4865" width="3.85546875" style="55" customWidth="1"/>
    <col min="4866" max="4866" width="49.7109375" style="55" customWidth="1"/>
    <col min="4867" max="4867" width="29.42578125" style="55" customWidth="1"/>
    <col min="4868" max="4868" width="6.28515625" style="55" customWidth="1"/>
    <col min="4869" max="4869" width="4.28515625" style="55" customWidth="1"/>
    <col min="4870" max="4870" width="6.42578125" style="55" customWidth="1"/>
    <col min="4871" max="4871" width="3.28515625" style="55" customWidth="1"/>
    <col min="4872" max="4872" width="6" style="55" customWidth="1"/>
    <col min="4873" max="4873" width="5.7109375" style="55" bestFit="1" customWidth="1"/>
    <col min="4874" max="4874" width="7" style="55" customWidth="1"/>
    <col min="4875" max="4875" width="5.42578125" style="55" customWidth="1"/>
    <col min="4876" max="4876" width="5" style="55" customWidth="1"/>
    <col min="4877" max="4877" width="6" style="55" bestFit="1" customWidth="1"/>
    <col min="4878" max="4878" width="6.140625" style="55" customWidth="1"/>
    <col min="4879" max="4879" width="16.5703125" style="55" customWidth="1"/>
    <col min="4880" max="5120" width="11.42578125" style="55"/>
    <col min="5121" max="5121" width="3.85546875" style="55" customWidth="1"/>
    <col min="5122" max="5122" width="49.7109375" style="55" customWidth="1"/>
    <col min="5123" max="5123" width="29.42578125" style="55" customWidth="1"/>
    <col min="5124" max="5124" width="6.28515625" style="55" customWidth="1"/>
    <col min="5125" max="5125" width="4.28515625" style="55" customWidth="1"/>
    <col min="5126" max="5126" width="6.42578125" style="55" customWidth="1"/>
    <col min="5127" max="5127" width="3.28515625" style="55" customWidth="1"/>
    <col min="5128" max="5128" width="6" style="55" customWidth="1"/>
    <col min="5129" max="5129" width="5.7109375" style="55" bestFit="1" customWidth="1"/>
    <col min="5130" max="5130" width="7" style="55" customWidth="1"/>
    <col min="5131" max="5131" width="5.42578125" style="55" customWidth="1"/>
    <col min="5132" max="5132" width="5" style="55" customWidth="1"/>
    <col min="5133" max="5133" width="6" style="55" bestFit="1" customWidth="1"/>
    <col min="5134" max="5134" width="6.140625" style="55" customWidth="1"/>
    <col min="5135" max="5135" width="16.5703125" style="55" customWidth="1"/>
    <col min="5136" max="5376" width="11.42578125" style="55"/>
    <col min="5377" max="5377" width="3.85546875" style="55" customWidth="1"/>
    <col min="5378" max="5378" width="49.7109375" style="55" customWidth="1"/>
    <col min="5379" max="5379" width="29.42578125" style="55" customWidth="1"/>
    <col min="5380" max="5380" width="6.28515625" style="55" customWidth="1"/>
    <col min="5381" max="5381" width="4.28515625" style="55" customWidth="1"/>
    <col min="5382" max="5382" width="6.42578125" style="55" customWidth="1"/>
    <col min="5383" max="5383" width="3.28515625" style="55" customWidth="1"/>
    <col min="5384" max="5384" width="6" style="55" customWidth="1"/>
    <col min="5385" max="5385" width="5.7109375" style="55" bestFit="1" customWidth="1"/>
    <col min="5386" max="5386" width="7" style="55" customWidth="1"/>
    <col min="5387" max="5387" width="5.42578125" style="55" customWidth="1"/>
    <col min="5388" max="5388" width="5" style="55" customWidth="1"/>
    <col min="5389" max="5389" width="6" style="55" bestFit="1" customWidth="1"/>
    <col min="5390" max="5390" width="6.140625" style="55" customWidth="1"/>
    <col min="5391" max="5391" width="16.5703125" style="55" customWidth="1"/>
    <col min="5392" max="5632" width="11.42578125" style="55"/>
    <col min="5633" max="5633" width="3.85546875" style="55" customWidth="1"/>
    <col min="5634" max="5634" width="49.7109375" style="55" customWidth="1"/>
    <col min="5635" max="5635" width="29.42578125" style="55" customWidth="1"/>
    <col min="5636" max="5636" width="6.28515625" style="55" customWidth="1"/>
    <col min="5637" max="5637" width="4.28515625" style="55" customWidth="1"/>
    <col min="5638" max="5638" width="6.42578125" style="55" customWidth="1"/>
    <col min="5639" max="5639" width="3.28515625" style="55" customWidth="1"/>
    <col min="5640" max="5640" width="6" style="55" customWidth="1"/>
    <col min="5641" max="5641" width="5.7109375" style="55" bestFit="1" customWidth="1"/>
    <col min="5642" max="5642" width="7" style="55" customWidth="1"/>
    <col min="5643" max="5643" width="5.42578125" style="55" customWidth="1"/>
    <col min="5644" max="5644" width="5" style="55" customWidth="1"/>
    <col min="5645" max="5645" width="6" style="55" bestFit="1" customWidth="1"/>
    <col min="5646" max="5646" width="6.140625" style="55" customWidth="1"/>
    <col min="5647" max="5647" width="16.5703125" style="55" customWidth="1"/>
    <col min="5648" max="5888" width="11.42578125" style="55"/>
    <col min="5889" max="5889" width="3.85546875" style="55" customWidth="1"/>
    <col min="5890" max="5890" width="49.7109375" style="55" customWidth="1"/>
    <col min="5891" max="5891" width="29.42578125" style="55" customWidth="1"/>
    <col min="5892" max="5892" width="6.28515625" style="55" customWidth="1"/>
    <col min="5893" max="5893" width="4.28515625" style="55" customWidth="1"/>
    <col min="5894" max="5894" width="6.42578125" style="55" customWidth="1"/>
    <col min="5895" max="5895" width="3.28515625" style="55" customWidth="1"/>
    <col min="5896" max="5896" width="6" style="55" customWidth="1"/>
    <col min="5897" max="5897" width="5.7109375" style="55" bestFit="1" customWidth="1"/>
    <col min="5898" max="5898" width="7" style="55" customWidth="1"/>
    <col min="5899" max="5899" width="5.42578125" style="55" customWidth="1"/>
    <col min="5900" max="5900" width="5" style="55" customWidth="1"/>
    <col min="5901" max="5901" width="6" style="55" bestFit="1" customWidth="1"/>
    <col min="5902" max="5902" width="6.140625" style="55" customWidth="1"/>
    <col min="5903" max="5903" width="16.5703125" style="55" customWidth="1"/>
    <col min="5904" max="6144" width="11.42578125" style="55"/>
    <col min="6145" max="6145" width="3.85546875" style="55" customWidth="1"/>
    <col min="6146" max="6146" width="49.7109375" style="55" customWidth="1"/>
    <col min="6147" max="6147" width="29.42578125" style="55" customWidth="1"/>
    <col min="6148" max="6148" width="6.28515625" style="55" customWidth="1"/>
    <col min="6149" max="6149" width="4.28515625" style="55" customWidth="1"/>
    <col min="6150" max="6150" width="6.42578125" style="55" customWidth="1"/>
    <col min="6151" max="6151" width="3.28515625" style="55" customWidth="1"/>
    <col min="6152" max="6152" width="6" style="55" customWidth="1"/>
    <col min="6153" max="6153" width="5.7109375" style="55" bestFit="1" customWidth="1"/>
    <col min="6154" max="6154" width="7" style="55" customWidth="1"/>
    <col min="6155" max="6155" width="5.42578125" style="55" customWidth="1"/>
    <col min="6156" max="6156" width="5" style="55" customWidth="1"/>
    <col min="6157" max="6157" width="6" style="55" bestFit="1" customWidth="1"/>
    <col min="6158" max="6158" width="6.140625" style="55" customWidth="1"/>
    <col min="6159" max="6159" width="16.5703125" style="55" customWidth="1"/>
    <col min="6160" max="6400" width="11.42578125" style="55"/>
    <col min="6401" max="6401" width="3.85546875" style="55" customWidth="1"/>
    <col min="6402" max="6402" width="49.7109375" style="55" customWidth="1"/>
    <col min="6403" max="6403" width="29.42578125" style="55" customWidth="1"/>
    <col min="6404" max="6404" width="6.28515625" style="55" customWidth="1"/>
    <col min="6405" max="6405" width="4.28515625" style="55" customWidth="1"/>
    <col min="6406" max="6406" width="6.42578125" style="55" customWidth="1"/>
    <col min="6407" max="6407" width="3.28515625" style="55" customWidth="1"/>
    <col min="6408" max="6408" width="6" style="55" customWidth="1"/>
    <col min="6409" max="6409" width="5.7109375" style="55" bestFit="1" customWidth="1"/>
    <col min="6410" max="6410" width="7" style="55" customWidth="1"/>
    <col min="6411" max="6411" width="5.42578125" style="55" customWidth="1"/>
    <col min="6412" max="6412" width="5" style="55" customWidth="1"/>
    <col min="6413" max="6413" width="6" style="55" bestFit="1" customWidth="1"/>
    <col min="6414" max="6414" width="6.140625" style="55" customWidth="1"/>
    <col min="6415" max="6415" width="16.5703125" style="55" customWidth="1"/>
    <col min="6416" max="6656" width="11.42578125" style="55"/>
    <col min="6657" max="6657" width="3.85546875" style="55" customWidth="1"/>
    <col min="6658" max="6658" width="49.7109375" style="55" customWidth="1"/>
    <col min="6659" max="6659" width="29.42578125" style="55" customWidth="1"/>
    <col min="6660" max="6660" width="6.28515625" style="55" customWidth="1"/>
    <col min="6661" max="6661" width="4.28515625" style="55" customWidth="1"/>
    <col min="6662" max="6662" width="6.42578125" style="55" customWidth="1"/>
    <col min="6663" max="6663" width="3.28515625" style="55" customWidth="1"/>
    <col min="6664" max="6664" width="6" style="55" customWidth="1"/>
    <col min="6665" max="6665" width="5.7109375" style="55" bestFit="1" customWidth="1"/>
    <col min="6666" max="6666" width="7" style="55" customWidth="1"/>
    <col min="6667" max="6667" width="5.42578125" style="55" customWidth="1"/>
    <col min="6668" max="6668" width="5" style="55" customWidth="1"/>
    <col min="6669" max="6669" width="6" style="55" bestFit="1" customWidth="1"/>
    <col min="6670" max="6670" width="6.140625" style="55" customWidth="1"/>
    <col min="6671" max="6671" width="16.5703125" style="55" customWidth="1"/>
    <col min="6672" max="6912" width="11.42578125" style="55"/>
    <col min="6913" max="6913" width="3.85546875" style="55" customWidth="1"/>
    <col min="6914" max="6914" width="49.7109375" style="55" customWidth="1"/>
    <col min="6915" max="6915" width="29.42578125" style="55" customWidth="1"/>
    <col min="6916" max="6916" width="6.28515625" style="55" customWidth="1"/>
    <col min="6917" max="6917" width="4.28515625" style="55" customWidth="1"/>
    <col min="6918" max="6918" width="6.42578125" style="55" customWidth="1"/>
    <col min="6919" max="6919" width="3.28515625" style="55" customWidth="1"/>
    <col min="6920" max="6920" width="6" style="55" customWidth="1"/>
    <col min="6921" max="6921" width="5.7109375" style="55" bestFit="1" customWidth="1"/>
    <col min="6922" max="6922" width="7" style="55" customWidth="1"/>
    <col min="6923" max="6923" width="5.42578125" style="55" customWidth="1"/>
    <col min="6924" max="6924" width="5" style="55" customWidth="1"/>
    <col min="6925" max="6925" width="6" style="55" bestFit="1" customWidth="1"/>
    <col min="6926" max="6926" width="6.140625" style="55" customWidth="1"/>
    <col min="6927" max="6927" width="16.5703125" style="55" customWidth="1"/>
    <col min="6928" max="7168" width="11.42578125" style="55"/>
    <col min="7169" max="7169" width="3.85546875" style="55" customWidth="1"/>
    <col min="7170" max="7170" width="49.7109375" style="55" customWidth="1"/>
    <col min="7171" max="7171" width="29.42578125" style="55" customWidth="1"/>
    <col min="7172" max="7172" width="6.28515625" style="55" customWidth="1"/>
    <col min="7173" max="7173" width="4.28515625" style="55" customWidth="1"/>
    <col min="7174" max="7174" width="6.42578125" style="55" customWidth="1"/>
    <col min="7175" max="7175" width="3.28515625" style="55" customWidth="1"/>
    <col min="7176" max="7176" width="6" style="55" customWidth="1"/>
    <col min="7177" max="7177" width="5.7109375" style="55" bestFit="1" customWidth="1"/>
    <col min="7178" max="7178" width="7" style="55" customWidth="1"/>
    <col min="7179" max="7179" width="5.42578125" style="55" customWidth="1"/>
    <col min="7180" max="7180" width="5" style="55" customWidth="1"/>
    <col min="7181" max="7181" width="6" style="55" bestFit="1" customWidth="1"/>
    <col min="7182" max="7182" width="6.140625" style="55" customWidth="1"/>
    <col min="7183" max="7183" width="16.5703125" style="55" customWidth="1"/>
    <col min="7184" max="7424" width="11.42578125" style="55"/>
    <col min="7425" max="7425" width="3.85546875" style="55" customWidth="1"/>
    <col min="7426" max="7426" width="49.7109375" style="55" customWidth="1"/>
    <col min="7427" max="7427" width="29.42578125" style="55" customWidth="1"/>
    <col min="7428" max="7428" width="6.28515625" style="55" customWidth="1"/>
    <col min="7429" max="7429" width="4.28515625" style="55" customWidth="1"/>
    <col min="7430" max="7430" width="6.42578125" style="55" customWidth="1"/>
    <col min="7431" max="7431" width="3.28515625" style="55" customWidth="1"/>
    <col min="7432" max="7432" width="6" style="55" customWidth="1"/>
    <col min="7433" max="7433" width="5.7109375" style="55" bestFit="1" customWidth="1"/>
    <col min="7434" max="7434" width="7" style="55" customWidth="1"/>
    <col min="7435" max="7435" width="5.42578125" style="55" customWidth="1"/>
    <col min="7436" max="7436" width="5" style="55" customWidth="1"/>
    <col min="7437" max="7437" width="6" style="55" bestFit="1" customWidth="1"/>
    <col min="7438" max="7438" width="6.140625" style="55" customWidth="1"/>
    <col min="7439" max="7439" width="16.5703125" style="55" customWidth="1"/>
    <col min="7440" max="7680" width="11.42578125" style="55"/>
    <col min="7681" max="7681" width="3.85546875" style="55" customWidth="1"/>
    <col min="7682" max="7682" width="49.7109375" style="55" customWidth="1"/>
    <col min="7683" max="7683" width="29.42578125" style="55" customWidth="1"/>
    <col min="7684" max="7684" width="6.28515625" style="55" customWidth="1"/>
    <col min="7685" max="7685" width="4.28515625" style="55" customWidth="1"/>
    <col min="7686" max="7686" width="6.42578125" style="55" customWidth="1"/>
    <col min="7687" max="7687" width="3.28515625" style="55" customWidth="1"/>
    <col min="7688" max="7688" width="6" style="55" customWidth="1"/>
    <col min="7689" max="7689" width="5.7109375" style="55" bestFit="1" customWidth="1"/>
    <col min="7690" max="7690" width="7" style="55" customWidth="1"/>
    <col min="7691" max="7691" width="5.42578125" style="55" customWidth="1"/>
    <col min="7692" max="7692" width="5" style="55" customWidth="1"/>
    <col min="7693" max="7693" width="6" style="55" bestFit="1" customWidth="1"/>
    <col min="7694" max="7694" width="6.140625" style="55" customWidth="1"/>
    <col min="7695" max="7695" width="16.5703125" style="55" customWidth="1"/>
    <col min="7696" max="7936" width="11.42578125" style="55"/>
    <col min="7937" max="7937" width="3.85546875" style="55" customWidth="1"/>
    <col min="7938" max="7938" width="49.7109375" style="55" customWidth="1"/>
    <col min="7939" max="7939" width="29.42578125" style="55" customWidth="1"/>
    <col min="7940" max="7940" width="6.28515625" style="55" customWidth="1"/>
    <col min="7941" max="7941" width="4.28515625" style="55" customWidth="1"/>
    <col min="7942" max="7942" width="6.42578125" style="55" customWidth="1"/>
    <col min="7943" max="7943" width="3.28515625" style="55" customWidth="1"/>
    <col min="7944" max="7944" width="6" style="55" customWidth="1"/>
    <col min="7945" max="7945" width="5.7109375" style="55" bestFit="1" customWidth="1"/>
    <col min="7946" max="7946" width="7" style="55" customWidth="1"/>
    <col min="7947" max="7947" width="5.42578125" style="55" customWidth="1"/>
    <col min="7948" max="7948" width="5" style="55" customWidth="1"/>
    <col min="7949" max="7949" width="6" style="55" bestFit="1" customWidth="1"/>
    <col min="7950" max="7950" width="6.140625" style="55" customWidth="1"/>
    <col min="7951" max="7951" width="16.5703125" style="55" customWidth="1"/>
    <col min="7952" max="8192" width="11.42578125" style="55"/>
    <col min="8193" max="8193" width="3.85546875" style="55" customWidth="1"/>
    <col min="8194" max="8194" width="49.7109375" style="55" customWidth="1"/>
    <col min="8195" max="8195" width="29.42578125" style="55" customWidth="1"/>
    <col min="8196" max="8196" width="6.28515625" style="55" customWidth="1"/>
    <col min="8197" max="8197" width="4.28515625" style="55" customWidth="1"/>
    <col min="8198" max="8198" width="6.42578125" style="55" customWidth="1"/>
    <col min="8199" max="8199" width="3.28515625" style="55" customWidth="1"/>
    <col min="8200" max="8200" width="6" style="55" customWidth="1"/>
    <col min="8201" max="8201" width="5.7109375" style="55" bestFit="1" customWidth="1"/>
    <col min="8202" max="8202" width="7" style="55" customWidth="1"/>
    <col min="8203" max="8203" width="5.42578125" style="55" customWidth="1"/>
    <col min="8204" max="8204" width="5" style="55" customWidth="1"/>
    <col min="8205" max="8205" width="6" style="55" bestFit="1" customWidth="1"/>
    <col min="8206" max="8206" width="6.140625" style="55" customWidth="1"/>
    <col min="8207" max="8207" width="16.5703125" style="55" customWidth="1"/>
    <col min="8208" max="8448" width="11.42578125" style="55"/>
    <col min="8449" max="8449" width="3.85546875" style="55" customWidth="1"/>
    <col min="8450" max="8450" width="49.7109375" style="55" customWidth="1"/>
    <col min="8451" max="8451" width="29.42578125" style="55" customWidth="1"/>
    <col min="8452" max="8452" width="6.28515625" style="55" customWidth="1"/>
    <col min="8453" max="8453" width="4.28515625" style="55" customWidth="1"/>
    <col min="8454" max="8454" width="6.42578125" style="55" customWidth="1"/>
    <col min="8455" max="8455" width="3.28515625" style="55" customWidth="1"/>
    <col min="8456" max="8456" width="6" style="55" customWidth="1"/>
    <col min="8457" max="8457" width="5.7109375" style="55" bestFit="1" customWidth="1"/>
    <col min="8458" max="8458" width="7" style="55" customWidth="1"/>
    <col min="8459" max="8459" width="5.42578125" style="55" customWidth="1"/>
    <col min="8460" max="8460" width="5" style="55" customWidth="1"/>
    <col min="8461" max="8461" width="6" style="55" bestFit="1" customWidth="1"/>
    <col min="8462" max="8462" width="6.140625" style="55" customWidth="1"/>
    <col min="8463" max="8463" width="16.5703125" style="55" customWidth="1"/>
    <col min="8464" max="8704" width="11.42578125" style="55"/>
    <col min="8705" max="8705" width="3.85546875" style="55" customWidth="1"/>
    <col min="8706" max="8706" width="49.7109375" style="55" customWidth="1"/>
    <col min="8707" max="8707" width="29.42578125" style="55" customWidth="1"/>
    <col min="8708" max="8708" width="6.28515625" style="55" customWidth="1"/>
    <col min="8709" max="8709" width="4.28515625" style="55" customWidth="1"/>
    <col min="8710" max="8710" width="6.42578125" style="55" customWidth="1"/>
    <col min="8711" max="8711" width="3.28515625" style="55" customWidth="1"/>
    <col min="8712" max="8712" width="6" style="55" customWidth="1"/>
    <col min="8713" max="8713" width="5.7109375" style="55" bestFit="1" customWidth="1"/>
    <col min="8714" max="8714" width="7" style="55" customWidth="1"/>
    <col min="8715" max="8715" width="5.42578125" style="55" customWidth="1"/>
    <col min="8716" max="8716" width="5" style="55" customWidth="1"/>
    <col min="8717" max="8717" width="6" style="55" bestFit="1" customWidth="1"/>
    <col min="8718" max="8718" width="6.140625" style="55" customWidth="1"/>
    <col min="8719" max="8719" width="16.5703125" style="55" customWidth="1"/>
    <col min="8720" max="8960" width="11.42578125" style="55"/>
    <col min="8961" max="8961" width="3.85546875" style="55" customWidth="1"/>
    <col min="8962" max="8962" width="49.7109375" style="55" customWidth="1"/>
    <col min="8963" max="8963" width="29.42578125" style="55" customWidth="1"/>
    <col min="8964" max="8964" width="6.28515625" style="55" customWidth="1"/>
    <col min="8965" max="8965" width="4.28515625" style="55" customWidth="1"/>
    <col min="8966" max="8966" width="6.42578125" style="55" customWidth="1"/>
    <col min="8967" max="8967" width="3.28515625" style="55" customWidth="1"/>
    <col min="8968" max="8968" width="6" style="55" customWidth="1"/>
    <col min="8969" max="8969" width="5.7109375" style="55" bestFit="1" customWidth="1"/>
    <col min="8970" max="8970" width="7" style="55" customWidth="1"/>
    <col min="8971" max="8971" width="5.42578125" style="55" customWidth="1"/>
    <col min="8972" max="8972" width="5" style="55" customWidth="1"/>
    <col min="8973" max="8973" width="6" style="55" bestFit="1" customWidth="1"/>
    <col min="8974" max="8974" width="6.140625" style="55" customWidth="1"/>
    <col min="8975" max="8975" width="16.5703125" style="55" customWidth="1"/>
    <col min="8976" max="9216" width="11.42578125" style="55"/>
    <col min="9217" max="9217" width="3.85546875" style="55" customWidth="1"/>
    <col min="9218" max="9218" width="49.7109375" style="55" customWidth="1"/>
    <col min="9219" max="9219" width="29.42578125" style="55" customWidth="1"/>
    <col min="9220" max="9220" width="6.28515625" style="55" customWidth="1"/>
    <col min="9221" max="9221" width="4.28515625" style="55" customWidth="1"/>
    <col min="9222" max="9222" width="6.42578125" style="55" customWidth="1"/>
    <col min="9223" max="9223" width="3.28515625" style="55" customWidth="1"/>
    <col min="9224" max="9224" width="6" style="55" customWidth="1"/>
    <col min="9225" max="9225" width="5.7109375" style="55" bestFit="1" customWidth="1"/>
    <col min="9226" max="9226" width="7" style="55" customWidth="1"/>
    <col min="9227" max="9227" width="5.42578125" style="55" customWidth="1"/>
    <col min="9228" max="9228" width="5" style="55" customWidth="1"/>
    <col min="9229" max="9229" width="6" style="55" bestFit="1" customWidth="1"/>
    <col min="9230" max="9230" width="6.140625" style="55" customWidth="1"/>
    <col min="9231" max="9231" width="16.5703125" style="55" customWidth="1"/>
    <col min="9232" max="9472" width="11.42578125" style="55"/>
    <col min="9473" max="9473" width="3.85546875" style="55" customWidth="1"/>
    <col min="9474" max="9474" width="49.7109375" style="55" customWidth="1"/>
    <col min="9475" max="9475" width="29.42578125" style="55" customWidth="1"/>
    <col min="9476" max="9476" width="6.28515625" style="55" customWidth="1"/>
    <col min="9477" max="9477" width="4.28515625" style="55" customWidth="1"/>
    <col min="9478" max="9478" width="6.42578125" style="55" customWidth="1"/>
    <col min="9479" max="9479" width="3.28515625" style="55" customWidth="1"/>
    <col min="9480" max="9480" width="6" style="55" customWidth="1"/>
    <col min="9481" max="9481" width="5.7109375" style="55" bestFit="1" customWidth="1"/>
    <col min="9482" max="9482" width="7" style="55" customWidth="1"/>
    <col min="9483" max="9483" width="5.42578125" style="55" customWidth="1"/>
    <col min="9484" max="9484" width="5" style="55" customWidth="1"/>
    <col min="9485" max="9485" width="6" style="55" bestFit="1" customWidth="1"/>
    <col min="9486" max="9486" width="6.140625" style="55" customWidth="1"/>
    <col min="9487" max="9487" width="16.5703125" style="55" customWidth="1"/>
    <col min="9488" max="9728" width="11.42578125" style="55"/>
    <col min="9729" max="9729" width="3.85546875" style="55" customWidth="1"/>
    <col min="9730" max="9730" width="49.7109375" style="55" customWidth="1"/>
    <col min="9731" max="9731" width="29.42578125" style="55" customWidth="1"/>
    <col min="9732" max="9732" width="6.28515625" style="55" customWidth="1"/>
    <col min="9733" max="9733" width="4.28515625" style="55" customWidth="1"/>
    <col min="9734" max="9734" width="6.42578125" style="55" customWidth="1"/>
    <col min="9735" max="9735" width="3.28515625" style="55" customWidth="1"/>
    <col min="9736" max="9736" width="6" style="55" customWidth="1"/>
    <col min="9737" max="9737" width="5.7109375" style="55" bestFit="1" customWidth="1"/>
    <col min="9738" max="9738" width="7" style="55" customWidth="1"/>
    <col min="9739" max="9739" width="5.42578125" style="55" customWidth="1"/>
    <col min="9740" max="9740" width="5" style="55" customWidth="1"/>
    <col min="9741" max="9741" width="6" style="55" bestFit="1" customWidth="1"/>
    <col min="9742" max="9742" width="6.140625" style="55" customWidth="1"/>
    <col min="9743" max="9743" width="16.5703125" style="55" customWidth="1"/>
    <col min="9744" max="9984" width="11.42578125" style="55"/>
    <col min="9985" max="9985" width="3.85546875" style="55" customWidth="1"/>
    <col min="9986" max="9986" width="49.7109375" style="55" customWidth="1"/>
    <col min="9987" max="9987" width="29.42578125" style="55" customWidth="1"/>
    <col min="9988" max="9988" width="6.28515625" style="55" customWidth="1"/>
    <col min="9989" max="9989" width="4.28515625" style="55" customWidth="1"/>
    <col min="9990" max="9990" width="6.42578125" style="55" customWidth="1"/>
    <col min="9991" max="9991" width="3.28515625" style="55" customWidth="1"/>
    <col min="9992" max="9992" width="6" style="55" customWidth="1"/>
    <col min="9993" max="9993" width="5.7109375" style="55" bestFit="1" customWidth="1"/>
    <col min="9994" max="9994" width="7" style="55" customWidth="1"/>
    <col min="9995" max="9995" width="5.42578125" style="55" customWidth="1"/>
    <col min="9996" max="9996" width="5" style="55" customWidth="1"/>
    <col min="9997" max="9997" width="6" style="55" bestFit="1" customWidth="1"/>
    <col min="9998" max="9998" width="6.140625" style="55" customWidth="1"/>
    <col min="9999" max="9999" width="16.5703125" style="55" customWidth="1"/>
    <col min="10000" max="10240" width="11.42578125" style="55"/>
    <col min="10241" max="10241" width="3.85546875" style="55" customWidth="1"/>
    <col min="10242" max="10242" width="49.7109375" style="55" customWidth="1"/>
    <col min="10243" max="10243" width="29.42578125" style="55" customWidth="1"/>
    <col min="10244" max="10244" width="6.28515625" style="55" customWidth="1"/>
    <col min="10245" max="10245" width="4.28515625" style="55" customWidth="1"/>
    <col min="10246" max="10246" width="6.42578125" style="55" customWidth="1"/>
    <col min="10247" max="10247" width="3.28515625" style="55" customWidth="1"/>
    <col min="10248" max="10248" width="6" style="55" customWidth="1"/>
    <col min="10249" max="10249" width="5.7109375" style="55" bestFit="1" customWidth="1"/>
    <col min="10250" max="10250" width="7" style="55" customWidth="1"/>
    <col min="10251" max="10251" width="5.42578125" style="55" customWidth="1"/>
    <col min="10252" max="10252" width="5" style="55" customWidth="1"/>
    <col min="10253" max="10253" width="6" style="55" bestFit="1" customWidth="1"/>
    <col min="10254" max="10254" width="6.140625" style="55" customWidth="1"/>
    <col min="10255" max="10255" width="16.5703125" style="55" customWidth="1"/>
    <col min="10256" max="10496" width="11.42578125" style="55"/>
    <col min="10497" max="10497" width="3.85546875" style="55" customWidth="1"/>
    <col min="10498" max="10498" width="49.7109375" style="55" customWidth="1"/>
    <col min="10499" max="10499" width="29.42578125" style="55" customWidth="1"/>
    <col min="10500" max="10500" width="6.28515625" style="55" customWidth="1"/>
    <col min="10501" max="10501" width="4.28515625" style="55" customWidth="1"/>
    <col min="10502" max="10502" width="6.42578125" style="55" customWidth="1"/>
    <col min="10503" max="10503" width="3.28515625" style="55" customWidth="1"/>
    <col min="10504" max="10504" width="6" style="55" customWidth="1"/>
    <col min="10505" max="10505" width="5.7109375" style="55" bestFit="1" customWidth="1"/>
    <col min="10506" max="10506" width="7" style="55" customWidth="1"/>
    <col min="10507" max="10507" width="5.42578125" style="55" customWidth="1"/>
    <col min="10508" max="10508" width="5" style="55" customWidth="1"/>
    <col min="10509" max="10509" width="6" style="55" bestFit="1" customWidth="1"/>
    <col min="10510" max="10510" width="6.140625" style="55" customWidth="1"/>
    <col min="10511" max="10511" width="16.5703125" style="55" customWidth="1"/>
    <col min="10512" max="10752" width="11.42578125" style="55"/>
    <col min="10753" max="10753" width="3.85546875" style="55" customWidth="1"/>
    <col min="10754" max="10754" width="49.7109375" style="55" customWidth="1"/>
    <col min="10755" max="10755" width="29.42578125" style="55" customWidth="1"/>
    <col min="10756" max="10756" width="6.28515625" style="55" customWidth="1"/>
    <col min="10757" max="10757" width="4.28515625" style="55" customWidth="1"/>
    <col min="10758" max="10758" width="6.42578125" style="55" customWidth="1"/>
    <col min="10759" max="10759" width="3.28515625" style="55" customWidth="1"/>
    <col min="10760" max="10760" width="6" style="55" customWidth="1"/>
    <col min="10761" max="10761" width="5.7109375" style="55" bestFit="1" customWidth="1"/>
    <col min="10762" max="10762" width="7" style="55" customWidth="1"/>
    <col min="10763" max="10763" width="5.42578125" style="55" customWidth="1"/>
    <col min="10764" max="10764" width="5" style="55" customWidth="1"/>
    <col min="10765" max="10765" width="6" style="55" bestFit="1" customWidth="1"/>
    <col min="10766" max="10766" width="6.140625" style="55" customWidth="1"/>
    <col min="10767" max="10767" width="16.5703125" style="55" customWidth="1"/>
    <col min="10768" max="11008" width="11.42578125" style="55"/>
    <col min="11009" max="11009" width="3.85546875" style="55" customWidth="1"/>
    <col min="11010" max="11010" width="49.7109375" style="55" customWidth="1"/>
    <col min="11011" max="11011" width="29.42578125" style="55" customWidth="1"/>
    <col min="11012" max="11012" width="6.28515625" style="55" customWidth="1"/>
    <col min="11013" max="11013" width="4.28515625" style="55" customWidth="1"/>
    <col min="11014" max="11014" width="6.42578125" style="55" customWidth="1"/>
    <col min="11015" max="11015" width="3.28515625" style="55" customWidth="1"/>
    <col min="11016" max="11016" width="6" style="55" customWidth="1"/>
    <col min="11017" max="11017" width="5.7109375" style="55" bestFit="1" customWidth="1"/>
    <col min="11018" max="11018" width="7" style="55" customWidth="1"/>
    <col min="11019" max="11019" width="5.42578125" style="55" customWidth="1"/>
    <col min="11020" max="11020" width="5" style="55" customWidth="1"/>
    <col min="11021" max="11021" width="6" style="55" bestFit="1" customWidth="1"/>
    <col min="11022" max="11022" width="6.140625" style="55" customWidth="1"/>
    <col min="11023" max="11023" width="16.5703125" style="55" customWidth="1"/>
    <col min="11024" max="11264" width="11.42578125" style="55"/>
    <col min="11265" max="11265" width="3.85546875" style="55" customWidth="1"/>
    <col min="11266" max="11266" width="49.7109375" style="55" customWidth="1"/>
    <col min="11267" max="11267" width="29.42578125" style="55" customWidth="1"/>
    <col min="11268" max="11268" width="6.28515625" style="55" customWidth="1"/>
    <col min="11269" max="11269" width="4.28515625" style="55" customWidth="1"/>
    <col min="11270" max="11270" width="6.42578125" style="55" customWidth="1"/>
    <col min="11271" max="11271" width="3.28515625" style="55" customWidth="1"/>
    <col min="11272" max="11272" width="6" style="55" customWidth="1"/>
    <col min="11273" max="11273" width="5.7109375" style="55" bestFit="1" customWidth="1"/>
    <col min="11274" max="11274" width="7" style="55" customWidth="1"/>
    <col min="11275" max="11275" width="5.42578125" style="55" customWidth="1"/>
    <col min="11276" max="11276" width="5" style="55" customWidth="1"/>
    <col min="11277" max="11277" width="6" style="55" bestFit="1" customWidth="1"/>
    <col min="11278" max="11278" width="6.140625" style="55" customWidth="1"/>
    <col min="11279" max="11279" width="16.5703125" style="55" customWidth="1"/>
    <col min="11280" max="11520" width="11.42578125" style="55"/>
    <col min="11521" max="11521" width="3.85546875" style="55" customWidth="1"/>
    <col min="11522" max="11522" width="49.7109375" style="55" customWidth="1"/>
    <col min="11523" max="11523" width="29.42578125" style="55" customWidth="1"/>
    <col min="11524" max="11524" width="6.28515625" style="55" customWidth="1"/>
    <col min="11525" max="11525" width="4.28515625" style="55" customWidth="1"/>
    <col min="11526" max="11526" width="6.42578125" style="55" customWidth="1"/>
    <col min="11527" max="11527" width="3.28515625" style="55" customWidth="1"/>
    <col min="11528" max="11528" width="6" style="55" customWidth="1"/>
    <col min="11529" max="11529" width="5.7109375" style="55" bestFit="1" customWidth="1"/>
    <col min="11530" max="11530" width="7" style="55" customWidth="1"/>
    <col min="11531" max="11531" width="5.42578125" style="55" customWidth="1"/>
    <col min="11532" max="11532" width="5" style="55" customWidth="1"/>
    <col min="11533" max="11533" width="6" style="55" bestFit="1" customWidth="1"/>
    <col min="11534" max="11534" width="6.140625" style="55" customWidth="1"/>
    <col min="11535" max="11535" width="16.5703125" style="55" customWidth="1"/>
    <col min="11536" max="11776" width="11.42578125" style="55"/>
    <col min="11777" max="11777" width="3.85546875" style="55" customWidth="1"/>
    <col min="11778" max="11778" width="49.7109375" style="55" customWidth="1"/>
    <col min="11779" max="11779" width="29.42578125" style="55" customWidth="1"/>
    <col min="11780" max="11780" width="6.28515625" style="55" customWidth="1"/>
    <col min="11781" max="11781" width="4.28515625" style="55" customWidth="1"/>
    <col min="11782" max="11782" width="6.42578125" style="55" customWidth="1"/>
    <col min="11783" max="11783" width="3.28515625" style="55" customWidth="1"/>
    <col min="11784" max="11784" width="6" style="55" customWidth="1"/>
    <col min="11785" max="11785" width="5.7109375" style="55" bestFit="1" customWidth="1"/>
    <col min="11786" max="11786" width="7" style="55" customWidth="1"/>
    <col min="11787" max="11787" width="5.42578125" style="55" customWidth="1"/>
    <col min="11788" max="11788" width="5" style="55" customWidth="1"/>
    <col min="11789" max="11789" width="6" style="55" bestFit="1" customWidth="1"/>
    <col min="11790" max="11790" width="6.140625" style="55" customWidth="1"/>
    <col min="11791" max="11791" width="16.5703125" style="55" customWidth="1"/>
    <col min="11792" max="12032" width="11.42578125" style="55"/>
    <col min="12033" max="12033" width="3.85546875" style="55" customWidth="1"/>
    <col min="12034" max="12034" width="49.7109375" style="55" customWidth="1"/>
    <col min="12035" max="12035" width="29.42578125" style="55" customWidth="1"/>
    <col min="12036" max="12036" width="6.28515625" style="55" customWidth="1"/>
    <col min="12037" max="12037" width="4.28515625" style="55" customWidth="1"/>
    <col min="12038" max="12038" width="6.42578125" style="55" customWidth="1"/>
    <col min="12039" max="12039" width="3.28515625" style="55" customWidth="1"/>
    <col min="12040" max="12040" width="6" style="55" customWidth="1"/>
    <col min="12041" max="12041" width="5.7109375" style="55" bestFit="1" customWidth="1"/>
    <col min="12042" max="12042" width="7" style="55" customWidth="1"/>
    <col min="12043" max="12043" width="5.42578125" style="55" customWidth="1"/>
    <col min="12044" max="12044" width="5" style="55" customWidth="1"/>
    <col min="12045" max="12045" width="6" style="55" bestFit="1" customWidth="1"/>
    <col min="12046" max="12046" width="6.140625" style="55" customWidth="1"/>
    <col min="12047" max="12047" width="16.5703125" style="55" customWidth="1"/>
    <col min="12048" max="12288" width="11.42578125" style="55"/>
    <col min="12289" max="12289" width="3.85546875" style="55" customWidth="1"/>
    <col min="12290" max="12290" width="49.7109375" style="55" customWidth="1"/>
    <col min="12291" max="12291" width="29.42578125" style="55" customWidth="1"/>
    <col min="12292" max="12292" width="6.28515625" style="55" customWidth="1"/>
    <col min="12293" max="12293" width="4.28515625" style="55" customWidth="1"/>
    <col min="12294" max="12294" width="6.42578125" style="55" customWidth="1"/>
    <col min="12295" max="12295" width="3.28515625" style="55" customWidth="1"/>
    <col min="12296" max="12296" width="6" style="55" customWidth="1"/>
    <col min="12297" max="12297" width="5.7109375" style="55" bestFit="1" customWidth="1"/>
    <col min="12298" max="12298" width="7" style="55" customWidth="1"/>
    <col min="12299" max="12299" width="5.42578125" style="55" customWidth="1"/>
    <col min="12300" max="12300" width="5" style="55" customWidth="1"/>
    <col min="12301" max="12301" width="6" style="55" bestFit="1" customWidth="1"/>
    <col min="12302" max="12302" width="6.140625" style="55" customWidth="1"/>
    <col min="12303" max="12303" width="16.5703125" style="55" customWidth="1"/>
    <col min="12304" max="12544" width="11.42578125" style="55"/>
    <col min="12545" max="12545" width="3.85546875" style="55" customWidth="1"/>
    <col min="12546" max="12546" width="49.7109375" style="55" customWidth="1"/>
    <col min="12547" max="12547" width="29.42578125" style="55" customWidth="1"/>
    <col min="12548" max="12548" width="6.28515625" style="55" customWidth="1"/>
    <col min="12549" max="12549" width="4.28515625" style="55" customWidth="1"/>
    <col min="12550" max="12550" width="6.42578125" style="55" customWidth="1"/>
    <col min="12551" max="12551" width="3.28515625" style="55" customWidth="1"/>
    <col min="12552" max="12552" width="6" style="55" customWidth="1"/>
    <col min="12553" max="12553" width="5.7109375" style="55" bestFit="1" customWidth="1"/>
    <col min="12554" max="12554" width="7" style="55" customWidth="1"/>
    <col min="12555" max="12555" width="5.42578125" style="55" customWidth="1"/>
    <col min="12556" max="12556" width="5" style="55" customWidth="1"/>
    <col min="12557" max="12557" width="6" style="55" bestFit="1" customWidth="1"/>
    <col min="12558" max="12558" width="6.140625" style="55" customWidth="1"/>
    <col min="12559" max="12559" width="16.5703125" style="55" customWidth="1"/>
    <col min="12560" max="12800" width="11.42578125" style="55"/>
    <col min="12801" max="12801" width="3.85546875" style="55" customWidth="1"/>
    <col min="12802" max="12802" width="49.7109375" style="55" customWidth="1"/>
    <col min="12803" max="12803" width="29.42578125" style="55" customWidth="1"/>
    <col min="12804" max="12804" width="6.28515625" style="55" customWidth="1"/>
    <col min="12805" max="12805" width="4.28515625" style="55" customWidth="1"/>
    <col min="12806" max="12806" width="6.42578125" style="55" customWidth="1"/>
    <col min="12807" max="12807" width="3.28515625" style="55" customWidth="1"/>
    <col min="12808" max="12808" width="6" style="55" customWidth="1"/>
    <col min="12809" max="12809" width="5.7109375" style="55" bestFit="1" customWidth="1"/>
    <col min="12810" max="12810" width="7" style="55" customWidth="1"/>
    <col min="12811" max="12811" width="5.42578125" style="55" customWidth="1"/>
    <col min="12812" max="12812" width="5" style="55" customWidth="1"/>
    <col min="12813" max="12813" width="6" style="55" bestFit="1" customWidth="1"/>
    <col min="12814" max="12814" width="6.140625" style="55" customWidth="1"/>
    <col min="12815" max="12815" width="16.5703125" style="55" customWidth="1"/>
    <col min="12816" max="13056" width="11.42578125" style="55"/>
    <col min="13057" max="13057" width="3.85546875" style="55" customWidth="1"/>
    <col min="13058" max="13058" width="49.7109375" style="55" customWidth="1"/>
    <col min="13059" max="13059" width="29.42578125" style="55" customWidth="1"/>
    <col min="13060" max="13060" width="6.28515625" style="55" customWidth="1"/>
    <col min="13061" max="13061" width="4.28515625" style="55" customWidth="1"/>
    <col min="13062" max="13062" width="6.42578125" style="55" customWidth="1"/>
    <col min="13063" max="13063" width="3.28515625" style="55" customWidth="1"/>
    <col min="13064" max="13064" width="6" style="55" customWidth="1"/>
    <col min="13065" max="13065" width="5.7109375" style="55" bestFit="1" customWidth="1"/>
    <col min="13066" max="13066" width="7" style="55" customWidth="1"/>
    <col min="13067" max="13067" width="5.42578125" style="55" customWidth="1"/>
    <col min="13068" max="13068" width="5" style="55" customWidth="1"/>
    <col min="13069" max="13069" width="6" style="55" bestFit="1" customWidth="1"/>
    <col min="13070" max="13070" width="6.140625" style="55" customWidth="1"/>
    <col min="13071" max="13071" width="16.5703125" style="55" customWidth="1"/>
    <col min="13072" max="13312" width="11.42578125" style="55"/>
    <col min="13313" max="13313" width="3.85546875" style="55" customWidth="1"/>
    <col min="13314" max="13314" width="49.7109375" style="55" customWidth="1"/>
    <col min="13315" max="13315" width="29.42578125" style="55" customWidth="1"/>
    <col min="13316" max="13316" width="6.28515625" style="55" customWidth="1"/>
    <col min="13317" max="13317" width="4.28515625" style="55" customWidth="1"/>
    <col min="13318" max="13318" width="6.42578125" style="55" customWidth="1"/>
    <col min="13319" max="13319" width="3.28515625" style="55" customWidth="1"/>
    <col min="13320" max="13320" width="6" style="55" customWidth="1"/>
    <col min="13321" max="13321" width="5.7109375" style="55" bestFit="1" customWidth="1"/>
    <col min="13322" max="13322" width="7" style="55" customWidth="1"/>
    <col min="13323" max="13323" width="5.42578125" style="55" customWidth="1"/>
    <col min="13324" max="13324" width="5" style="55" customWidth="1"/>
    <col min="13325" max="13325" width="6" style="55" bestFit="1" customWidth="1"/>
    <col min="13326" max="13326" width="6.140625" style="55" customWidth="1"/>
    <col min="13327" max="13327" width="16.5703125" style="55" customWidth="1"/>
    <col min="13328" max="13568" width="11.42578125" style="55"/>
    <col min="13569" max="13569" width="3.85546875" style="55" customWidth="1"/>
    <col min="13570" max="13570" width="49.7109375" style="55" customWidth="1"/>
    <col min="13571" max="13571" width="29.42578125" style="55" customWidth="1"/>
    <col min="13572" max="13572" width="6.28515625" style="55" customWidth="1"/>
    <col min="13573" max="13573" width="4.28515625" style="55" customWidth="1"/>
    <col min="13574" max="13574" width="6.42578125" style="55" customWidth="1"/>
    <col min="13575" max="13575" width="3.28515625" style="55" customWidth="1"/>
    <col min="13576" max="13576" width="6" style="55" customWidth="1"/>
    <col min="13577" max="13577" width="5.7109375" style="55" bestFit="1" customWidth="1"/>
    <col min="13578" max="13578" width="7" style="55" customWidth="1"/>
    <col min="13579" max="13579" width="5.42578125" style="55" customWidth="1"/>
    <col min="13580" max="13580" width="5" style="55" customWidth="1"/>
    <col min="13581" max="13581" width="6" style="55" bestFit="1" customWidth="1"/>
    <col min="13582" max="13582" width="6.140625" style="55" customWidth="1"/>
    <col min="13583" max="13583" width="16.5703125" style="55" customWidth="1"/>
    <col min="13584" max="13824" width="11.42578125" style="55"/>
    <col min="13825" max="13825" width="3.85546875" style="55" customWidth="1"/>
    <col min="13826" max="13826" width="49.7109375" style="55" customWidth="1"/>
    <col min="13827" max="13827" width="29.42578125" style="55" customWidth="1"/>
    <col min="13828" max="13828" width="6.28515625" style="55" customWidth="1"/>
    <col min="13829" max="13829" width="4.28515625" style="55" customWidth="1"/>
    <col min="13830" max="13830" width="6.42578125" style="55" customWidth="1"/>
    <col min="13831" max="13831" width="3.28515625" style="55" customWidth="1"/>
    <col min="13832" max="13832" width="6" style="55" customWidth="1"/>
    <col min="13833" max="13833" width="5.7109375" style="55" bestFit="1" customWidth="1"/>
    <col min="13834" max="13834" width="7" style="55" customWidth="1"/>
    <col min="13835" max="13835" width="5.42578125" style="55" customWidth="1"/>
    <col min="13836" max="13836" width="5" style="55" customWidth="1"/>
    <col min="13837" max="13837" width="6" style="55" bestFit="1" customWidth="1"/>
    <col min="13838" max="13838" width="6.140625" style="55" customWidth="1"/>
    <col min="13839" max="13839" width="16.5703125" style="55" customWidth="1"/>
    <col min="13840" max="14080" width="11.42578125" style="55"/>
    <col min="14081" max="14081" width="3.85546875" style="55" customWidth="1"/>
    <col min="14082" max="14082" width="49.7109375" style="55" customWidth="1"/>
    <col min="14083" max="14083" width="29.42578125" style="55" customWidth="1"/>
    <col min="14084" max="14084" width="6.28515625" style="55" customWidth="1"/>
    <col min="14085" max="14085" width="4.28515625" style="55" customWidth="1"/>
    <col min="14086" max="14086" width="6.42578125" style="55" customWidth="1"/>
    <col min="14087" max="14087" width="3.28515625" style="55" customWidth="1"/>
    <col min="14088" max="14088" width="6" style="55" customWidth="1"/>
    <col min="14089" max="14089" width="5.7109375" style="55" bestFit="1" customWidth="1"/>
    <col min="14090" max="14090" width="7" style="55" customWidth="1"/>
    <col min="14091" max="14091" width="5.42578125" style="55" customWidth="1"/>
    <col min="14092" max="14092" width="5" style="55" customWidth="1"/>
    <col min="14093" max="14093" width="6" style="55" bestFit="1" customWidth="1"/>
    <col min="14094" max="14094" width="6.140625" style="55" customWidth="1"/>
    <col min="14095" max="14095" width="16.5703125" style="55" customWidth="1"/>
    <col min="14096" max="14336" width="11.42578125" style="55"/>
    <col min="14337" max="14337" width="3.85546875" style="55" customWidth="1"/>
    <col min="14338" max="14338" width="49.7109375" style="55" customWidth="1"/>
    <col min="14339" max="14339" width="29.42578125" style="55" customWidth="1"/>
    <col min="14340" max="14340" width="6.28515625" style="55" customWidth="1"/>
    <col min="14341" max="14341" width="4.28515625" style="55" customWidth="1"/>
    <col min="14342" max="14342" width="6.42578125" style="55" customWidth="1"/>
    <col min="14343" max="14343" width="3.28515625" style="55" customWidth="1"/>
    <col min="14344" max="14344" width="6" style="55" customWidth="1"/>
    <col min="14345" max="14345" width="5.7109375" style="55" bestFit="1" customWidth="1"/>
    <col min="14346" max="14346" width="7" style="55" customWidth="1"/>
    <col min="14347" max="14347" width="5.42578125" style="55" customWidth="1"/>
    <col min="14348" max="14348" width="5" style="55" customWidth="1"/>
    <col min="14349" max="14349" width="6" style="55" bestFit="1" customWidth="1"/>
    <col min="14350" max="14350" width="6.140625" style="55" customWidth="1"/>
    <col min="14351" max="14351" width="16.5703125" style="55" customWidth="1"/>
    <col min="14352" max="14592" width="11.42578125" style="55"/>
    <col min="14593" max="14593" width="3.85546875" style="55" customWidth="1"/>
    <col min="14594" max="14594" width="49.7109375" style="55" customWidth="1"/>
    <col min="14595" max="14595" width="29.42578125" style="55" customWidth="1"/>
    <col min="14596" max="14596" width="6.28515625" style="55" customWidth="1"/>
    <col min="14597" max="14597" width="4.28515625" style="55" customWidth="1"/>
    <col min="14598" max="14598" width="6.42578125" style="55" customWidth="1"/>
    <col min="14599" max="14599" width="3.28515625" style="55" customWidth="1"/>
    <col min="14600" max="14600" width="6" style="55" customWidth="1"/>
    <col min="14601" max="14601" width="5.7109375" style="55" bestFit="1" customWidth="1"/>
    <col min="14602" max="14602" width="7" style="55" customWidth="1"/>
    <col min="14603" max="14603" width="5.42578125" style="55" customWidth="1"/>
    <col min="14604" max="14604" width="5" style="55" customWidth="1"/>
    <col min="14605" max="14605" width="6" style="55" bestFit="1" customWidth="1"/>
    <col min="14606" max="14606" width="6.140625" style="55" customWidth="1"/>
    <col min="14607" max="14607" width="16.5703125" style="55" customWidth="1"/>
    <col min="14608" max="14848" width="11.42578125" style="55"/>
    <col min="14849" max="14849" width="3.85546875" style="55" customWidth="1"/>
    <col min="14850" max="14850" width="49.7109375" style="55" customWidth="1"/>
    <col min="14851" max="14851" width="29.42578125" style="55" customWidth="1"/>
    <col min="14852" max="14852" width="6.28515625" style="55" customWidth="1"/>
    <col min="14853" max="14853" width="4.28515625" style="55" customWidth="1"/>
    <col min="14854" max="14854" width="6.42578125" style="55" customWidth="1"/>
    <col min="14855" max="14855" width="3.28515625" style="55" customWidth="1"/>
    <col min="14856" max="14856" width="6" style="55" customWidth="1"/>
    <col min="14857" max="14857" width="5.7109375" style="55" bestFit="1" customWidth="1"/>
    <col min="14858" max="14858" width="7" style="55" customWidth="1"/>
    <col min="14859" max="14859" width="5.42578125" style="55" customWidth="1"/>
    <col min="14860" max="14860" width="5" style="55" customWidth="1"/>
    <col min="14861" max="14861" width="6" style="55" bestFit="1" customWidth="1"/>
    <col min="14862" max="14862" width="6.140625" style="55" customWidth="1"/>
    <col min="14863" max="14863" width="16.5703125" style="55" customWidth="1"/>
    <col min="14864" max="15104" width="11.42578125" style="55"/>
    <col min="15105" max="15105" width="3.85546875" style="55" customWidth="1"/>
    <col min="15106" max="15106" width="49.7109375" style="55" customWidth="1"/>
    <col min="15107" max="15107" width="29.42578125" style="55" customWidth="1"/>
    <col min="15108" max="15108" width="6.28515625" style="55" customWidth="1"/>
    <col min="15109" max="15109" width="4.28515625" style="55" customWidth="1"/>
    <col min="15110" max="15110" width="6.42578125" style="55" customWidth="1"/>
    <col min="15111" max="15111" width="3.28515625" style="55" customWidth="1"/>
    <col min="15112" max="15112" width="6" style="55" customWidth="1"/>
    <col min="15113" max="15113" width="5.7109375" style="55" bestFit="1" customWidth="1"/>
    <col min="15114" max="15114" width="7" style="55" customWidth="1"/>
    <col min="15115" max="15115" width="5.42578125" style="55" customWidth="1"/>
    <col min="15116" max="15116" width="5" style="55" customWidth="1"/>
    <col min="15117" max="15117" width="6" style="55" bestFit="1" customWidth="1"/>
    <col min="15118" max="15118" width="6.140625" style="55" customWidth="1"/>
    <col min="15119" max="15119" width="16.5703125" style="55" customWidth="1"/>
    <col min="15120" max="15360" width="11.42578125" style="55"/>
    <col min="15361" max="15361" width="3.85546875" style="55" customWidth="1"/>
    <col min="15362" max="15362" width="49.7109375" style="55" customWidth="1"/>
    <col min="15363" max="15363" width="29.42578125" style="55" customWidth="1"/>
    <col min="15364" max="15364" width="6.28515625" style="55" customWidth="1"/>
    <col min="15365" max="15365" width="4.28515625" style="55" customWidth="1"/>
    <col min="15366" max="15366" width="6.42578125" style="55" customWidth="1"/>
    <col min="15367" max="15367" width="3.28515625" style="55" customWidth="1"/>
    <col min="15368" max="15368" width="6" style="55" customWidth="1"/>
    <col min="15369" max="15369" width="5.7109375" style="55" bestFit="1" customWidth="1"/>
    <col min="15370" max="15370" width="7" style="55" customWidth="1"/>
    <col min="15371" max="15371" width="5.42578125" style="55" customWidth="1"/>
    <col min="15372" max="15372" width="5" style="55" customWidth="1"/>
    <col min="15373" max="15373" width="6" style="55" bestFit="1" customWidth="1"/>
    <col min="15374" max="15374" width="6.140625" style="55" customWidth="1"/>
    <col min="15375" max="15375" width="16.5703125" style="55" customWidth="1"/>
    <col min="15376" max="15616" width="11.42578125" style="55"/>
    <col min="15617" max="15617" width="3.85546875" style="55" customWidth="1"/>
    <col min="15618" max="15618" width="49.7109375" style="55" customWidth="1"/>
    <col min="15619" max="15619" width="29.42578125" style="55" customWidth="1"/>
    <col min="15620" max="15620" width="6.28515625" style="55" customWidth="1"/>
    <col min="15621" max="15621" width="4.28515625" style="55" customWidth="1"/>
    <col min="15622" max="15622" width="6.42578125" style="55" customWidth="1"/>
    <col min="15623" max="15623" width="3.28515625" style="55" customWidth="1"/>
    <col min="15624" max="15624" width="6" style="55" customWidth="1"/>
    <col min="15625" max="15625" width="5.7109375" style="55" bestFit="1" customWidth="1"/>
    <col min="15626" max="15626" width="7" style="55" customWidth="1"/>
    <col min="15627" max="15627" width="5.42578125" style="55" customWidth="1"/>
    <col min="15628" max="15628" width="5" style="55" customWidth="1"/>
    <col min="15629" max="15629" width="6" style="55" bestFit="1" customWidth="1"/>
    <col min="15630" max="15630" width="6.140625" style="55" customWidth="1"/>
    <col min="15631" max="15631" width="16.5703125" style="55" customWidth="1"/>
    <col min="15632" max="15872" width="11.42578125" style="55"/>
    <col min="15873" max="15873" width="3.85546875" style="55" customWidth="1"/>
    <col min="15874" max="15874" width="49.7109375" style="55" customWidth="1"/>
    <col min="15875" max="15875" width="29.42578125" style="55" customWidth="1"/>
    <col min="15876" max="15876" width="6.28515625" style="55" customWidth="1"/>
    <col min="15877" max="15877" width="4.28515625" style="55" customWidth="1"/>
    <col min="15878" max="15878" width="6.42578125" style="55" customWidth="1"/>
    <col min="15879" max="15879" width="3.28515625" style="55" customWidth="1"/>
    <col min="15880" max="15880" width="6" style="55" customWidth="1"/>
    <col min="15881" max="15881" width="5.7109375" style="55" bestFit="1" customWidth="1"/>
    <col min="15882" max="15882" width="7" style="55" customWidth="1"/>
    <col min="15883" max="15883" width="5.42578125" style="55" customWidth="1"/>
    <col min="15884" max="15884" width="5" style="55" customWidth="1"/>
    <col min="15885" max="15885" width="6" style="55" bestFit="1" customWidth="1"/>
    <col min="15886" max="15886" width="6.140625" style="55" customWidth="1"/>
    <col min="15887" max="15887" width="16.5703125" style="55" customWidth="1"/>
    <col min="15888" max="16128" width="11.42578125" style="55"/>
    <col min="16129" max="16129" width="3.85546875" style="55" customWidth="1"/>
    <col min="16130" max="16130" width="49.7109375" style="55" customWidth="1"/>
    <col min="16131" max="16131" width="29.42578125" style="55" customWidth="1"/>
    <col min="16132" max="16132" width="6.28515625" style="55" customWidth="1"/>
    <col min="16133" max="16133" width="4.28515625" style="55" customWidth="1"/>
    <col min="16134" max="16134" width="6.42578125" style="55" customWidth="1"/>
    <col min="16135" max="16135" width="3.28515625" style="55" customWidth="1"/>
    <col min="16136" max="16136" width="6" style="55" customWidth="1"/>
    <col min="16137" max="16137" width="5.7109375" style="55" bestFit="1" customWidth="1"/>
    <col min="16138" max="16138" width="7" style="55" customWidth="1"/>
    <col min="16139" max="16139" width="5.42578125" style="55" customWidth="1"/>
    <col min="16140" max="16140" width="5" style="55" customWidth="1"/>
    <col min="16141" max="16141" width="6" style="55" bestFit="1" customWidth="1"/>
    <col min="16142" max="16142" width="6.140625" style="55" customWidth="1"/>
    <col min="16143" max="16143" width="16.5703125" style="55" customWidth="1"/>
    <col min="16144" max="16384" width="11.42578125" style="55"/>
  </cols>
  <sheetData>
    <row r="1" spans="1:18" ht="15" customHeight="1">
      <c r="B1" s="5845" t="str">
        <f>'Recap Sheet'!A1</f>
        <v>South Carolina School Food Service Purchasing Alliance,Inc</v>
      </c>
      <c r="C1" s="5845"/>
      <c r="D1" s="5845"/>
      <c r="E1" s="5845"/>
      <c r="F1" s="5845"/>
      <c r="G1" s="5845"/>
      <c r="H1" s="5845"/>
      <c r="I1" s="5845"/>
      <c r="J1" s="5845"/>
      <c r="K1" s="5845"/>
      <c r="L1" s="5845"/>
      <c r="M1" s="5845"/>
    </row>
    <row r="2" spans="1:18"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18"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row>
    <row r="4" spans="1:18" s="6" customFormat="1" ht="18.75" customHeight="1" thickBot="1">
      <c r="A4" s="2223">
        <v>38001</v>
      </c>
      <c r="B4" s="1466" t="str">
        <f>'Recap Sheet'!B3</f>
        <v>Lexington Richland School District Five</v>
      </c>
      <c r="C4" s="1159" t="s">
        <v>19</v>
      </c>
      <c r="D4" s="177"/>
      <c r="E4" s="993"/>
      <c r="F4" s="5873">
        <f>'Recap Sheet'!B4</f>
        <v>0</v>
      </c>
      <c r="G4" s="5868"/>
      <c r="H4" s="5868"/>
      <c r="I4" s="5868"/>
      <c r="J4" s="5868"/>
      <c r="K4" s="5868"/>
      <c r="L4" s="5868"/>
      <c r="M4" s="5868"/>
      <c r="N4" s="5869"/>
      <c r="O4" s="5"/>
      <c r="Q4" s="56"/>
      <c r="R4" s="56"/>
    </row>
    <row r="5" spans="1:18" s="6" customFormat="1" ht="15" customHeight="1" thickBot="1">
      <c r="A5" s="2223">
        <v>40000</v>
      </c>
      <c r="B5" s="998" t="s">
        <v>20</v>
      </c>
      <c r="C5" s="897" t="s">
        <v>2791</v>
      </c>
      <c r="D5" s="2256"/>
      <c r="E5" s="999"/>
      <c r="F5" s="1161"/>
      <c r="G5" s="5870" t="s">
        <v>0</v>
      </c>
      <c r="H5" s="5870"/>
      <c r="I5" s="5870"/>
      <c r="J5" s="5870"/>
      <c r="K5" s="5870"/>
      <c r="L5" s="1162">
        <f>'Recap Sheet'!B5</f>
        <v>0</v>
      </c>
      <c r="M5" s="1002"/>
      <c r="N5" s="1288"/>
      <c r="O5" s="14"/>
      <c r="Q5" s="56"/>
      <c r="R5" s="56"/>
    </row>
    <row r="6" spans="1:18"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P6" s="56"/>
      <c r="Q6" s="56"/>
      <c r="R6" s="56"/>
    </row>
    <row r="7" spans="1:18"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Q7" s="56"/>
      <c r="R7" s="56"/>
    </row>
    <row r="8" spans="1:18" ht="15" customHeight="1" thickBot="1">
      <c r="A8" s="903"/>
      <c r="B8" s="903" t="s">
        <v>8</v>
      </c>
      <c r="C8" s="904"/>
      <c r="D8" s="10"/>
      <c r="E8" s="904"/>
      <c r="F8" s="904"/>
      <c r="G8" s="1163"/>
      <c r="H8" s="1287"/>
      <c r="I8" s="1287"/>
      <c r="J8" s="903"/>
      <c r="K8" s="1165"/>
      <c r="L8" s="1322"/>
      <c r="M8" s="912"/>
      <c r="N8" s="1323"/>
    </row>
    <row r="9" spans="1:18" ht="15" customHeight="1" thickBot="1">
      <c r="A9" s="3084"/>
      <c r="B9" s="3084"/>
      <c r="C9" s="3081"/>
      <c r="D9" s="3082"/>
      <c r="E9" s="3081"/>
      <c r="F9" s="3081"/>
      <c r="G9" s="3083"/>
      <c r="H9" s="904"/>
      <c r="I9" s="1552"/>
      <c r="J9" s="903"/>
      <c r="K9" s="3085"/>
      <c r="L9" s="4507"/>
      <c r="M9" s="4508"/>
      <c r="N9" s="3086"/>
    </row>
    <row r="10" spans="1:18" ht="15" customHeight="1" thickBot="1">
      <c r="A10" s="3025">
        <v>38001</v>
      </c>
      <c r="B10" s="4095" t="s">
        <v>1393</v>
      </c>
      <c r="C10" s="2437" t="s">
        <v>40</v>
      </c>
      <c r="D10" s="4471"/>
      <c r="E10" s="4085"/>
      <c r="F10" s="3938" t="s">
        <v>54</v>
      </c>
      <c r="G10" s="4481">
        <v>20</v>
      </c>
      <c r="H10" s="4482">
        <v>300</v>
      </c>
      <c r="I10" s="2437">
        <f>ROUND($H$10*$G$10/G10,2)</f>
        <v>300</v>
      </c>
      <c r="J10" s="3770" t="s">
        <v>39</v>
      </c>
      <c r="K10" s="4219"/>
      <c r="L10" s="2803"/>
      <c r="M10" s="4009"/>
      <c r="N10" s="243"/>
    </row>
    <row r="11" spans="1:18" ht="15" customHeight="1" thickBot="1">
      <c r="A11" s="1335"/>
      <c r="B11" s="216" t="s">
        <v>2012</v>
      </c>
      <c r="C11" s="1520" t="s">
        <v>193</v>
      </c>
      <c r="D11" s="1520"/>
      <c r="E11" s="1520"/>
      <c r="F11" s="1520"/>
      <c r="G11" s="1520"/>
      <c r="H11" s="1174"/>
      <c r="I11" s="341" t="e">
        <f>ROUND(H10*G10/G11,2)</f>
        <v>#DIV/0!</v>
      </c>
      <c r="J11" s="1379" t="s">
        <v>39</v>
      </c>
      <c r="K11" s="962"/>
      <c r="L11" s="1055">
        <f>IF(OR(ISBLANK(K11),K11=0,H10=0,ISBLANK(H10)),,ROUND(K11+$L$5,2))</f>
        <v>0</v>
      </c>
      <c r="M11" s="554" t="e">
        <f>ROUND(I11*L11,2)</f>
        <v>#DIV/0!</v>
      </c>
      <c r="N11" s="472" t="e">
        <f>ROUND(L11/G11,2)</f>
        <v>#DIV/0!</v>
      </c>
    </row>
    <row r="12" spans="1:18" ht="15" customHeight="1" thickBot="1">
      <c r="A12" s="2226">
        <v>38002</v>
      </c>
      <c r="B12" s="478" t="s">
        <v>1410</v>
      </c>
      <c r="C12" s="262" t="s">
        <v>40</v>
      </c>
      <c r="D12" s="193"/>
      <c r="E12" s="1569"/>
      <c r="F12" s="420" t="s">
        <v>54</v>
      </c>
      <c r="G12" s="1398">
        <v>20</v>
      </c>
      <c r="H12" s="1610">
        <v>100</v>
      </c>
      <c r="I12" s="262">
        <f>ROUND(H12*G12/G12,2)</f>
        <v>100</v>
      </c>
      <c r="J12" s="1596" t="s">
        <v>39</v>
      </c>
      <c r="K12" s="1236"/>
      <c r="L12" s="1481"/>
      <c r="M12" s="1482"/>
      <c r="N12" s="326"/>
    </row>
    <row r="13" spans="1:18" ht="15" customHeight="1">
      <c r="A13" s="1197"/>
      <c r="B13" s="217" t="s">
        <v>225</v>
      </c>
      <c r="C13" s="1012" t="s">
        <v>193</v>
      </c>
      <c r="D13" s="1581"/>
      <c r="E13" s="1012"/>
      <c r="F13" s="1012"/>
      <c r="G13" s="1012"/>
      <c r="H13" s="1570"/>
      <c r="I13" s="397" t="e">
        <f>ROUND(H12*G12/G13,2)</f>
        <v>#DIV/0!</v>
      </c>
      <c r="J13" s="1061" t="s">
        <v>39</v>
      </c>
      <c r="K13" s="264"/>
      <c r="L13" s="1037">
        <f>IF(OR(ISBLANK(K13),K13=0,H12=0,ISBLANK(H12)),,ROUND(K13+$L$5,2))</f>
        <v>0</v>
      </c>
      <c r="M13" s="538" t="e">
        <f>ROUND(I13*L13,2)</f>
        <v>#DIV/0!</v>
      </c>
      <c r="N13" s="243" t="e">
        <f>ROUND(L13/G13,2)</f>
        <v>#DIV/0!</v>
      </c>
    </row>
    <row r="14" spans="1:18" ht="15" customHeight="1" thickBot="1">
      <c r="A14" s="1086"/>
      <c r="B14" s="901" t="s">
        <v>1411</v>
      </c>
      <c r="C14" s="425"/>
      <c r="D14" s="288"/>
      <c r="E14" s="1083"/>
      <c r="F14" s="550"/>
      <c r="G14" s="1597"/>
      <c r="H14" s="1611"/>
      <c r="I14" s="550"/>
      <c r="J14" s="1598"/>
      <c r="K14" s="552"/>
      <c r="L14" s="1055"/>
      <c r="M14" s="554"/>
      <c r="N14" s="472"/>
    </row>
    <row r="15" spans="1:18" ht="15" customHeight="1" thickBot="1">
      <c r="A15" s="2226">
        <v>38003</v>
      </c>
      <c r="B15" s="478" t="s">
        <v>1412</v>
      </c>
      <c r="C15" s="262" t="s">
        <v>40</v>
      </c>
      <c r="D15" s="256"/>
      <c r="E15" s="1567"/>
      <c r="F15" s="420" t="s">
        <v>226</v>
      </c>
      <c r="G15" s="1398">
        <v>24</v>
      </c>
      <c r="H15" s="1610">
        <v>400</v>
      </c>
      <c r="I15" s="262">
        <f>ROUND(H15*G15/G15,2)</f>
        <v>400</v>
      </c>
      <c r="J15" s="1596" t="s">
        <v>39</v>
      </c>
      <c r="K15" s="1236"/>
      <c r="L15" s="1481"/>
      <c r="M15" s="1482"/>
      <c r="N15" s="326"/>
    </row>
    <row r="16" spans="1:18" ht="15" customHeight="1" thickBot="1">
      <c r="A16" s="416"/>
      <c r="B16" s="901" t="s">
        <v>2007</v>
      </c>
      <c r="C16" s="1520" t="s">
        <v>193</v>
      </c>
      <c r="D16" s="1520"/>
      <c r="E16" s="1520"/>
      <c r="F16" s="1520"/>
      <c r="G16" s="1520"/>
      <c r="H16" s="1174"/>
      <c r="I16" s="341" t="e">
        <f>ROUND(H15*G15/G16,2)</f>
        <v>#DIV/0!</v>
      </c>
      <c r="J16" s="1379" t="s">
        <v>39</v>
      </c>
      <c r="K16" s="962"/>
      <c r="L16" s="1055">
        <f>IF(OR(ISBLANK(K16),K16=0,H15=0,ISBLANK(H15)),,ROUND(K16+$L$5,2))</f>
        <v>0</v>
      </c>
      <c r="M16" s="554" t="e">
        <f>ROUND(I16*L16,2)</f>
        <v>#DIV/0!</v>
      </c>
      <c r="N16" s="472" t="e">
        <f>ROUND(L16/G16,2)</f>
        <v>#DIV/0!</v>
      </c>
    </row>
    <row r="17" spans="1:15" ht="15" customHeight="1" thickBot="1">
      <c r="A17" s="2226">
        <v>38004</v>
      </c>
      <c r="B17" s="478" t="s">
        <v>1413</v>
      </c>
      <c r="C17" s="262" t="s">
        <v>40</v>
      </c>
      <c r="D17" s="814"/>
      <c r="E17" s="1567"/>
      <c r="F17" s="420" t="s">
        <v>227</v>
      </c>
      <c r="G17" s="1398">
        <v>24</v>
      </c>
      <c r="H17" s="1610">
        <v>160</v>
      </c>
      <c r="I17" s="262">
        <f>ROUND(H17*G17/G17,2)</f>
        <v>160</v>
      </c>
      <c r="J17" s="1596" t="s">
        <v>39</v>
      </c>
      <c r="K17" s="1236"/>
      <c r="L17" s="1481"/>
      <c r="M17" s="1482"/>
      <c r="N17" s="326"/>
    </row>
    <row r="18" spans="1:15" ht="15" customHeight="1" thickBot="1">
      <c r="A18" s="416"/>
      <c r="B18" s="901" t="s">
        <v>1414</v>
      </c>
      <c r="C18" s="1520" t="s">
        <v>193</v>
      </c>
      <c r="D18" s="1520"/>
      <c r="E18" s="1520"/>
      <c r="F18" s="1520"/>
      <c r="G18" s="1520"/>
      <c r="H18" s="1174"/>
      <c r="I18" s="341" t="e">
        <f>ROUND(H17*G17/G18,2)</f>
        <v>#DIV/0!</v>
      </c>
      <c r="J18" s="1379" t="s">
        <v>39</v>
      </c>
      <c r="K18" s="962"/>
      <c r="L18" s="1055">
        <f>IF(OR(ISBLANK(K18),K18=0,H17=0,ISBLANK(H17)),,ROUND(K18+$L$5,2))</f>
        <v>0</v>
      </c>
      <c r="M18" s="554" t="e">
        <f>ROUND(I18*L18,2)</f>
        <v>#DIV/0!</v>
      </c>
      <c r="N18" s="472" t="e">
        <f>ROUND(L18/G18,2)</f>
        <v>#DIV/0!</v>
      </c>
    </row>
    <row r="19" spans="1:15" ht="15" customHeight="1" thickBot="1">
      <c r="A19" s="2226">
        <v>38005</v>
      </c>
      <c r="B19" s="478" t="s">
        <v>1417</v>
      </c>
      <c r="C19" s="262" t="s">
        <v>40</v>
      </c>
      <c r="D19" s="256"/>
      <c r="E19" s="1567"/>
      <c r="F19" s="420" t="s">
        <v>226</v>
      </c>
      <c r="G19" s="1398">
        <v>24</v>
      </c>
      <c r="H19" s="1610"/>
      <c r="I19" s="262">
        <f>ROUND(H19*G19/G19,2)</f>
        <v>0</v>
      </c>
      <c r="J19" s="1596" t="s">
        <v>39</v>
      </c>
      <c r="K19" s="1236"/>
      <c r="L19" s="1481"/>
      <c r="M19" s="1482"/>
      <c r="N19" s="326"/>
    </row>
    <row r="20" spans="1:15" ht="15" customHeight="1">
      <c r="A20" s="1335"/>
      <c r="B20" s="217" t="s">
        <v>228</v>
      </c>
      <c r="C20" s="3532" t="s">
        <v>193</v>
      </c>
      <c r="D20" s="3532"/>
      <c r="E20" s="3532"/>
      <c r="F20" s="3532"/>
      <c r="G20" s="3532"/>
      <c r="H20" s="1174"/>
      <c r="I20" s="3378" t="e">
        <f>ROUND(H19*G19/G20,2)</f>
        <v>#DIV/0!</v>
      </c>
      <c r="J20" s="4016" t="s">
        <v>39</v>
      </c>
      <c r="K20" s="4017"/>
      <c r="L20" s="1336">
        <f>IF(OR(ISBLANK(K20),K20=0,H19=0,ISBLANK(H19)),,ROUND(K20+$L$5,2))</f>
        <v>0</v>
      </c>
      <c r="M20" s="3409" t="e">
        <f>ROUND(I20*L20,2)</f>
        <v>#DIV/0!</v>
      </c>
      <c r="N20" s="2094" t="e">
        <f>ROUND(L20/G20,2)</f>
        <v>#DIV/0!</v>
      </c>
    </row>
    <row r="21" spans="1:15" ht="15" customHeight="1" thickBot="1">
      <c r="A21" s="1086"/>
      <c r="B21" s="901" t="s">
        <v>1418</v>
      </c>
      <c r="C21" s="425"/>
      <c r="D21" s="288"/>
      <c r="E21" s="426"/>
      <c r="F21" s="425"/>
      <c r="G21" s="4607"/>
      <c r="H21" s="1612"/>
      <c r="I21" s="425"/>
      <c r="J21" s="1600"/>
      <c r="K21" s="1661"/>
      <c r="L21" s="1055"/>
      <c r="M21" s="554"/>
      <c r="N21" s="472"/>
    </row>
    <row r="22" spans="1:15" ht="15" customHeight="1" thickBot="1">
      <c r="A22" s="2226">
        <v>38006</v>
      </c>
      <c r="B22" s="478" t="s">
        <v>1415</v>
      </c>
      <c r="C22" s="262" t="s">
        <v>40</v>
      </c>
      <c r="D22" s="256"/>
      <c r="E22" s="1567"/>
      <c r="F22" s="420" t="s">
        <v>54</v>
      </c>
      <c r="G22" s="1398">
        <v>20</v>
      </c>
      <c r="H22" s="1610">
        <v>280</v>
      </c>
      <c r="I22" s="262">
        <f>ROUND(H22*G22/G22,2)</f>
        <v>280</v>
      </c>
      <c r="J22" s="1596" t="s">
        <v>39</v>
      </c>
      <c r="K22" s="1236"/>
      <c r="L22" s="1481"/>
      <c r="M22" s="1482"/>
      <c r="N22" s="326"/>
    </row>
    <row r="23" spans="1:15" ht="15" customHeight="1" thickBot="1">
      <c r="A23" s="416"/>
      <c r="B23" s="901" t="s">
        <v>2008</v>
      </c>
      <c r="C23" s="1520" t="s">
        <v>193</v>
      </c>
      <c r="D23" s="1520"/>
      <c r="E23" s="1520"/>
      <c r="F23" s="1520"/>
      <c r="G23" s="1520"/>
      <c r="H23" s="1174"/>
      <c r="I23" s="341" t="e">
        <f>ROUND(H22*G22/G23,2)</f>
        <v>#DIV/0!</v>
      </c>
      <c r="J23" s="1379" t="s">
        <v>39</v>
      </c>
      <c r="K23" s="962"/>
      <c r="L23" s="1055">
        <f>IF(OR(ISBLANK(K23),K23=0,H22=0,ISBLANK(H22)),,ROUND(K23+$L$5,2))</f>
        <v>0</v>
      </c>
      <c r="M23" s="554" t="e">
        <f>ROUND(I23*L23,2)</f>
        <v>#DIV/0!</v>
      </c>
      <c r="N23" s="472" t="e">
        <f>ROUND(L23/G23,2)</f>
        <v>#DIV/0!</v>
      </c>
    </row>
    <row r="24" spans="1:15" ht="15" customHeight="1" thickBot="1">
      <c r="A24" s="2226">
        <v>38007</v>
      </c>
      <c r="B24" s="478" t="s">
        <v>1416</v>
      </c>
      <c r="C24" s="262" t="s">
        <v>40</v>
      </c>
      <c r="D24" s="256"/>
      <c r="E24" s="1567"/>
      <c r="F24" s="420" t="s">
        <v>54</v>
      </c>
      <c r="G24" s="1398">
        <v>20</v>
      </c>
      <c r="H24" s="1610">
        <v>600</v>
      </c>
      <c r="I24" s="262">
        <f>ROUND(H24*G24/G24,2)</f>
        <v>600</v>
      </c>
      <c r="J24" s="1596" t="s">
        <v>39</v>
      </c>
      <c r="K24" s="1236"/>
      <c r="L24" s="1481"/>
      <c r="M24" s="1482"/>
      <c r="N24" s="326"/>
    </row>
    <row r="25" spans="1:15" ht="15" customHeight="1" thickBot="1">
      <c r="A25" s="416"/>
      <c r="B25" s="901" t="s">
        <v>2009</v>
      </c>
      <c r="C25" s="1520" t="s">
        <v>193</v>
      </c>
      <c r="D25" s="1520"/>
      <c r="E25" s="1520"/>
      <c r="F25" s="1520"/>
      <c r="G25" s="1520"/>
      <c r="H25" s="1174"/>
      <c r="I25" s="341" t="e">
        <f>ROUND(H24*G24/G25,2)</f>
        <v>#DIV/0!</v>
      </c>
      <c r="J25" s="1379" t="s">
        <v>39</v>
      </c>
      <c r="K25" s="962"/>
      <c r="L25" s="1055">
        <f>IF(OR(ISBLANK(K25),K25=0,H24=0,ISBLANK(H24)),,ROUND(K25+$L$5,2))</f>
        <v>0</v>
      </c>
      <c r="M25" s="554" t="e">
        <f>ROUND(I25*L25,2)</f>
        <v>#DIV/0!</v>
      </c>
      <c r="N25" s="472" t="e">
        <f>ROUND(L25/G25,2)</f>
        <v>#DIV/0!</v>
      </c>
    </row>
    <row r="26" spans="1:15" ht="15" customHeight="1" thickBot="1">
      <c r="A26" s="2226">
        <v>38008</v>
      </c>
      <c r="B26" s="478" t="s">
        <v>1419</v>
      </c>
      <c r="C26" s="262" t="s">
        <v>40</v>
      </c>
      <c r="D26" s="814"/>
      <c r="E26" s="1567"/>
      <c r="F26" s="420" t="s">
        <v>229</v>
      </c>
      <c r="G26" s="1398">
        <v>96</v>
      </c>
      <c r="H26" s="1610">
        <v>100</v>
      </c>
      <c r="I26" s="262">
        <f>ROUND(H26*G26/G26,2)</f>
        <v>100</v>
      </c>
      <c r="J26" s="1596" t="s">
        <v>39</v>
      </c>
      <c r="K26" s="1236"/>
      <c r="L26" s="1481"/>
      <c r="M26" s="1482"/>
      <c r="N26" s="326"/>
    </row>
    <row r="27" spans="1:15" ht="15" customHeight="1">
      <c r="A27" s="1335"/>
      <c r="B27" s="217" t="s">
        <v>230</v>
      </c>
      <c r="C27" s="3532" t="s">
        <v>193</v>
      </c>
      <c r="D27" s="3532"/>
      <c r="E27" s="3532"/>
      <c r="F27" s="3532"/>
      <c r="G27" s="3532"/>
      <c r="H27" s="1174"/>
      <c r="I27" s="3378" t="e">
        <f>ROUND(H26*G26/G27,2)</f>
        <v>#DIV/0!</v>
      </c>
      <c r="J27" s="4016" t="s">
        <v>39</v>
      </c>
      <c r="K27" s="4017"/>
      <c r="L27" s="1336">
        <f>IF(OR(ISBLANK(K27),K27=0,H26=0,ISBLANK(H26)),,ROUND(K27+$L$5,2))</f>
        <v>0</v>
      </c>
      <c r="M27" s="3409" t="e">
        <f>ROUND(I27*L27,2)</f>
        <v>#DIV/0!</v>
      </c>
      <c r="N27" s="2094" t="e">
        <f>ROUND(L27/G27,2)</f>
        <v>#DIV/0!</v>
      </c>
    </row>
    <row r="28" spans="1:15" ht="15" customHeight="1">
      <c r="A28" s="1197"/>
      <c r="B28" s="217" t="s">
        <v>1420</v>
      </c>
      <c r="C28" s="4100"/>
      <c r="D28" s="795"/>
      <c r="E28" s="4102"/>
      <c r="F28" s="4100"/>
      <c r="G28" s="4606"/>
      <c r="H28" s="1613"/>
      <c r="I28" s="4100"/>
      <c r="J28" s="3073"/>
      <c r="K28" s="4013"/>
      <c r="L28" s="2740"/>
      <c r="M28" s="4103"/>
      <c r="N28" s="405"/>
    </row>
    <row r="29" spans="1:15" ht="15" customHeight="1" thickBot="1">
      <c r="A29" s="416"/>
      <c r="B29" s="901"/>
      <c r="C29" s="361"/>
      <c r="D29" s="318"/>
      <c r="E29" s="389"/>
      <c r="F29" s="361"/>
      <c r="G29" s="1582"/>
      <c r="H29" s="1612"/>
      <c r="I29" s="361"/>
      <c r="J29" s="1598"/>
      <c r="K29" s="363"/>
      <c r="L29" s="417"/>
      <c r="M29" s="630"/>
      <c r="N29" s="418"/>
    </row>
    <row r="30" spans="1:15" s="27" customFormat="1" ht="15" customHeight="1" thickBot="1">
      <c r="A30" s="2213">
        <v>38009</v>
      </c>
      <c r="B30" s="478" t="s">
        <v>1394</v>
      </c>
      <c r="C30" s="1488" t="s">
        <v>2503</v>
      </c>
      <c r="D30" s="1447">
        <v>33500</v>
      </c>
      <c r="E30" s="1012"/>
      <c r="F30" s="1488" t="s">
        <v>77</v>
      </c>
      <c r="G30" s="1489">
        <v>150</v>
      </c>
      <c r="H30" s="1610">
        <v>30</v>
      </c>
      <c r="I30" s="262">
        <f>ROUND(H30*G30/G30,2)</f>
        <v>30</v>
      </c>
      <c r="J30" s="1602" t="s">
        <v>39</v>
      </c>
      <c r="K30" s="1231"/>
      <c r="L30" s="369">
        <f>IF(OR(ISBLANK(K30),K30=0,H30=0,ISBLANK(H30)),,ROUND(K30+$L$5,2))</f>
        <v>0</v>
      </c>
      <c r="M30" s="515">
        <f>ROUND(I30*L30,2)</f>
        <v>0</v>
      </c>
      <c r="N30" s="370">
        <f>ROUND(L30/G30,2)</f>
        <v>0</v>
      </c>
      <c r="O30" s="22"/>
    </row>
    <row r="31" spans="1:15" ht="15" customHeight="1">
      <c r="A31" s="275"/>
      <c r="B31" s="401" t="s">
        <v>2013</v>
      </c>
      <c r="C31" s="1603"/>
      <c r="D31" s="1265"/>
      <c r="E31" s="1604"/>
      <c r="F31" s="1208"/>
      <c r="G31" s="1605"/>
      <c r="H31" s="1614"/>
      <c r="I31" s="202"/>
      <c r="J31" s="1601"/>
      <c r="K31" s="410"/>
      <c r="L31" s="402"/>
      <c r="M31" s="1606"/>
      <c r="N31" s="405"/>
    </row>
    <row r="32" spans="1:15" ht="15" customHeight="1" thickBot="1">
      <c r="A32" s="416"/>
      <c r="B32" s="901" t="s">
        <v>231</v>
      </c>
      <c r="C32" s="361"/>
      <c r="D32" s="536"/>
      <c r="E32" s="389"/>
      <c r="F32" s="361"/>
      <c r="G32" s="1582"/>
      <c r="H32" s="1612"/>
      <c r="I32" s="361"/>
      <c r="J32" s="937"/>
      <c r="K32" s="363"/>
      <c r="L32" s="417"/>
      <c r="M32" s="630"/>
      <c r="N32" s="418"/>
    </row>
    <row r="33" spans="1:14" ht="15" customHeight="1" thickBot="1">
      <c r="A33" s="2226">
        <v>38010</v>
      </c>
      <c r="B33" s="478" t="s">
        <v>1421</v>
      </c>
      <c r="C33" s="262" t="s">
        <v>40</v>
      </c>
      <c r="D33" s="2285"/>
      <c r="E33" s="1567"/>
      <c r="F33" s="420" t="s">
        <v>54</v>
      </c>
      <c r="G33" s="1398">
        <v>20</v>
      </c>
      <c r="H33" s="1610">
        <v>30</v>
      </c>
      <c r="I33" s="262">
        <f>ROUND(H33*G33/G33,2)</f>
        <v>30</v>
      </c>
      <c r="J33" s="1596" t="s">
        <v>39</v>
      </c>
      <c r="K33" s="1236"/>
      <c r="L33" s="1481"/>
      <c r="M33" s="1482"/>
      <c r="N33" s="326"/>
    </row>
    <row r="34" spans="1:14" ht="15" customHeight="1" thickBot="1">
      <c r="A34" s="1086"/>
      <c r="B34" s="466" t="s">
        <v>1422</v>
      </c>
      <c r="C34" s="1520" t="s">
        <v>193</v>
      </c>
      <c r="D34" s="1520"/>
      <c r="E34" s="1520"/>
      <c r="F34" s="1520"/>
      <c r="G34" s="1520"/>
      <c r="H34" s="1174"/>
      <c r="I34" s="341" t="e">
        <f>ROUND(H33*G33/G34,2)</f>
        <v>#DIV/0!</v>
      </c>
      <c r="J34" s="1379" t="s">
        <v>39</v>
      </c>
      <c r="K34" s="962"/>
      <c r="L34" s="1055">
        <f>IF(OR(ISBLANK(K34),K34=0,H33=0,ISBLANK(H33)),,ROUND(K34+$L$5,2))</f>
        <v>0</v>
      </c>
      <c r="M34" s="554" t="e">
        <f>ROUND(I34*L34,2)</f>
        <v>#DIV/0!</v>
      </c>
      <c r="N34" s="472" t="e">
        <f>ROUND(L34/G34,2)</f>
        <v>#DIV/0!</v>
      </c>
    </row>
    <row r="35" spans="1:14" ht="15" customHeight="1">
      <c r="A35" s="2226">
        <v>38011</v>
      </c>
      <c r="B35" s="478" t="s">
        <v>1423</v>
      </c>
      <c r="C35" s="262" t="s">
        <v>40</v>
      </c>
      <c r="D35" s="278"/>
      <c r="E35" s="1567"/>
      <c r="F35" s="420" t="s">
        <v>79</v>
      </c>
      <c r="G35" s="1398">
        <v>12</v>
      </c>
      <c r="H35" s="1615"/>
      <c r="I35" s="420">
        <f>ROUND(H35*G35/G35,2)</f>
        <v>0</v>
      </c>
      <c r="J35" s="1596" t="s">
        <v>39</v>
      </c>
      <c r="K35" s="1236"/>
      <c r="L35" s="1481"/>
      <c r="M35" s="1482"/>
      <c r="N35" s="326"/>
    </row>
    <row r="36" spans="1:14" ht="15" customHeight="1" thickBot="1">
      <c r="A36" s="416"/>
      <c r="B36" s="901" t="s">
        <v>1424</v>
      </c>
      <c r="C36" s="1520" t="s">
        <v>193</v>
      </c>
      <c r="D36" s="1520"/>
      <c r="E36" s="1520"/>
      <c r="F36" s="1520"/>
      <c r="G36" s="1520"/>
      <c r="H36" s="1174"/>
      <c r="I36" s="341" t="e">
        <f>ROUND(H35*G35/G36,2)</f>
        <v>#DIV/0!</v>
      </c>
      <c r="J36" s="1379" t="s">
        <v>39</v>
      </c>
      <c r="K36" s="962"/>
      <c r="L36" s="1055">
        <f>IF(OR(ISBLANK(K36),K36=0,H35=0,ISBLANK(H35)),,ROUND(K36+$L$5,2))</f>
        <v>0</v>
      </c>
      <c r="M36" s="554" t="e">
        <f>ROUND(I36*L36,2)</f>
        <v>#DIV/0!</v>
      </c>
      <c r="N36" s="472" t="e">
        <f>ROUND(L36/G36,2)</f>
        <v>#DIV/0!</v>
      </c>
    </row>
    <row r="37" spans="1:14" ht="15" customHeight="1" thickBot="1">
      <c r="A37" s="2243">
        <v>38012</v>
      </c>
      <c r="B37" s="2054" t="s">
        <v>1425</v>
      </c>
      <c r="C37" s="1583" t="s">
        <v>40</v>
      </c>
      <c r="D37" s="2065"/>
      <c r="E37" s="2112"/>
      <c r="F37" s="2065" t="s">
        <v>54</v>
      </c>
      <c r="G37" s="2113">
        <v>20</v>
      </c>
      <c r="H37" s="2114">
        <v>20</v>
      </c>
      <c r="I37" s="2065">
        <f>ROUND($H$37*G37/G37,2)</f>
        <v>20</v>
      </c>
      <c r="J37" s="2115" t="s">
        <v>39</v>
      </c>
      <c r="K37" s="1584"/>
      <c r="L37" s="1585"/>
      <c r="M37" s="1586"/>
      <c r="N37" s="1587"/>
    </row>
    <row r="38" spans="1:14" ht="15" customHeight="1" thickBot="1">
      <c r="A38" s="1086"/>
      <c r="B38" s="466" t="s">
        <v>1409</v>
      </c>
      <c r="C38" s="1578" t="s">
        <v>193</v>
      </c>
      <c r="D38" s="1578"/>
      <c r="E38" s="1578"/>
      <c r="F38" s="1578"/>
      <c r="G38" s="1578"/>
      <c r="H38" s="1340"/>
      <c r="I38" s="341" t="e">
        <f>ROUND(H37*G37/G38,2)</f>
        <v>#DIV/0!</v>
      </c>
      <c r="J38" s="1379" t="s">
        <v>39</v>
      </c>
      <c r="K38" s="1380"/>
      <c r="L38" s="1055">
        <f>IF(OR(ISBLANK(K38),K38=0,H37=0,ISBLANK(H37)),,ROUND(K38+$L$5,2))</f>
        <v>0</v>
      </c>
      <c r="M38" s="554" t="e">
        <f>ROUND(I38*L38,2)</f>
        <v>#DIV/0!</v>
      </c>
      <c r="N38" s="472" t="e">
        <f>ROUND(L38/G38,2)</f>
        <v>#DIV/0!</v>
      </c>
    </row>
    <row r="39" spans="1:14" ht="15" customHeight="1">
      <c r="A39" s="2226">
        <v>38013</v>
      </c>
      <c r="B39" s="478" t="s">
        <v>254</v>
      </c>
      <c r="C39" s="262" t="s">
        <v>40</v>
      </c>
      <c r="D39" s="2254"/>
      <c r="E39" s="1567"/>
      <c r="F39" s="420" t="s">
        <v>232</v>
      </c>
      <c r="G39" s="1398">
        <v>36</v>
      </c>
      <c r="H39" s="1615">
        <v>10</v>
      </c>
      <c r="I39" s="420">
        <f>ROUND(H39*G39/G39,2)</f>
        <v>10</v>
      </c>
      <c r="J39" s="1596" t="s">
        <v>39</v>
      </c>
      <c r="K39" s="1236"/>
      <c r="L39" s="1481"/>
      <c r="M39" s="1482"/>
      <c r="N39" s="326"/>
    </row>
    <row r="40" spans="1:14" ht="15" customHeight="1" thickBot="1">
      <c r="A40" s="1086"/>
      <c r="B40" s="466" t="s">
        <v>1409</v>
      </c>
      <c r="C40" s="1520" t="s">
        <v>193</v>
      </c>
      <c r="D40" s="1520"/>
      <c r="E40" s="1520"/>
      <c r="F40" s="1520"/>
      <c r="G40" s="1520"/>
      <c r="H40" s="1192"/>
      <c r="I40" s="341" t="e">
        <f>ROUND(H39*G39/G40,2)</f>
        <v>#DIV/0!</v>
      </c>
      <c r="J40" s="1379" t="s">
        <v>39</v>
      </c>
      <c r="K40" s="962"/>
      <c r="L40" s="1055">
        <f>IF(OR(ISBLANK(K40),K40=0,H39=0,ISBLANK(H39)),,ROUND(K40+$L$5,2))</f>
        <v>0</v>
      </c>
      <c r="M40" s="554" t="e">
        <f>ROUND(I40*L40,2)</f>
        <v>#DIV/0!</v>
      </c>
      <c r="N40" s="472" t="e">
        <f>ROUND(L40/G40,2)</f>
        <v>#DIV/0!</v>
      </c>
    </row>
    <row r="41" spans="1:14" ht="15" customHeight="1">
      <c r="A41" s="2218">
        <v>38014</v>
      </c>
      <c r="B41" s="480" t="s">
        <v>1408</v>
      </c>
      <c r="C41" s="270" t="s">
        <v>40</v>
      </c>
      <c r="D41" s="270"/>
      <c r="E41" s="1579"/>
      <c r="F41" s="278" t="s">
        <v>54</v>
      </c>
      <c r="G41" s="1217">
        <v>20</v>
      </c>
      <c r="H41" s="1616">
        <v>100</v>
      </c>
      <c r="I41" s="278">
        <f>ROUND(H41*G41/G41,2)</f>
        <v>100</v>
      </c>
      <c r="J41" s="923" t="s">
        <v>39</v>
      </c>
      <c r="K41" s="349"/>
      <c r="L41" s="304"/>
      <c r="M41" s="305"/>
      <c r="N41" s="927"/>
    </row>
    <row r="42" spans="1:14" ht="15" customHeight="1" thickBot="1">
      <c r="A42" s="1449"/>
      <c r="B42" s="959" t="s">
        <v>1409</v>
      </c>
      <c r="C42" s="1520" t="s">
        <v>193</v>
      </c>
      <c r="D42" s="1520"/>
      <c r="E42" s="1520"/>
      <c r="F42" s="1520"/>
      <c r="G42" s="1520"/>
      <c r="H42" s="1174"/>
      <c r="I42" s="341" t="e">
        <f>ROUND(H41*G41/G42,2)</f>
        <v>#DIV/0!</v>
      </c>
      <c r="J42" s="1379" t="s">
        <v>39</v>
      </c>
      <c r="K42" s="962"/>
      <c r="L42" s="1055">
        <f>IF(OR(ISBLANK(K42),K42=0,H41=0,ISBLANK(H41)),,ROUND(K42+$L$5,2))</f>
        <v>0</v>
      </c>
      <c r="M42" s="554" t="e">
        <f>ROUND(I42*L42,2)</f>
        <v>#DIV/0!</v>
      </c>
      <c r="N42" s="472" t="e">
        <f>ROUND(L42/G42,2)</f>
        <v>#DIV/0!</v>
      </c>
    </row>
    <row r="43" spans="1:14" ht="15" customHeight="1">
      <c r="A43" s="2226">
        <v>38015</v>
      </c>
      <c r="B43" s="478" t="s">
        <v>2014</v>
      </c>
      <c r="C43" s="262" t="s">
        <v>40</v>
      </c>
      <c r="D43" s="2257"/>
      <c r="E43" s="1567"/>
      <c r="F43" s="420" t="s">
        <v>54</v>
      </c>
      <c r="G43" s="1398">
        <v>20</v>
      </c>
      <c r="H43" s="1615">
        <v>30</v>
      </c>
      <c r="I43" s="420">
        <f>ROUND(H43*G43/G43,2)</f>
        <v>30</v>
      </c>
      <c r="J43" s="1596" t="s">
        <v>39</v>
      </c>
      <c r="K43" s="1236"/>
      <c r="L43" s="1481"/>
      <c r="M43" s="1482"/>
      <c r="N43" s="326"/>
    </row>
    <row r="44" spans="1:14" ht="15" customHeight="1" thickBot="1">
      <c r="A44" s="1086"/>
      <c r="B44" s="466" t="s">
        <v>233</v>
      </c>
      <c r="C44" s="1520" t="s">
        <v>193</v>
      </c>
      <c r="D44" s="1520"/>
      <c r="E44" s="1520"/>
      <c r="F44" s="1520"/>
      <c r="G44" s="1520"/>
      <c r="H44" s="1575"/>
      <c r="I44" s="341" t="e">
        <f>ROUND(H43*G43/G44,2)</f>
        <v>#DIV/0!</v>
      </c>
      <c r="J44" s="1379" t="s">
        <v>39</v>
      </c>
      <c r="K44" s="962"/>
      <c r="L44" s="1055">
        <f>IF(OR(ISBLANK(K44),K44=0,H43=0,ISBLANK(H43)),,ROUND(K44+$L$5,2))</f>
        <v>0</v>
      </c>
      <c r="M44" s="554" t="e">
        <f>ROUND(I44*L44,2)</f>
        <v>#DIV/0!</v>
      </c>
      <c r="N44" s="472" t="e">
        <f>ROUND(L44/G44,2)</f>
        <v>#DIV/0!</v>
      </c>
    </row>
    <row r="45" spans="1:14" ht="15" customHeight="1">
      <c r="A45" s="2218">
        <v>38016</v>
      </c>
      <c r="B45" s="481" t="s">
        <v>1406</v>
      </c>
      <c r="C45" s="397" t="s">
        <v>40</v>
      </c>
      <c r="D45" s="1265"/>
      <c r="E45" s="1567"/>
      <c r="F45" s="421" t="s">
        <v>226</v>
      </c>
      <c r="G45" s="1595">
        <v>24</v>
      </c>
      <c r="H45" s="1617"/>
      <c r="I45" s="421">
        <f>ROUND(H45*G45/G45,2)</f>
        <v>0</v>
      </c>
      <c r="J45" s="1607" t="s">
        <v>39</v>
      </c>
      <c r="K45" s="230"/>
      <c r="L45" s="1059"/>
      <c r="M45" s="668"/>
      <c r="N45" s="927"/>
    </row>
    <row r="46" spans="1:14" ht="15" customHeight="1" thickBot="1">
      <c r="A46" s="1335"/>
      <c r="B46" s="216" t="s">
        <v>1407</v>
      </c>
      <c r="C46" s="1520" t="s">
        <v>193</v>
      </c>
      <c r="D46" s="1520"/>
      <c r="E46" s="1520"/>
      <c r="F46" s="1520"/>
      <c r="G46" s="1520"/>
      <c r="H46" s="1174"/>
      <c r="I46" s="341" t="e">
        <f>ROUND(H45*G45/G46,2)</f>
        <v>#DIV/0!</v>
      </c>
      <c r="J46" s="1379" t="s">
        <v>39</v>
      </c>
      <c r="K46" s="962"/>
      <c r="L46" s="1055">
        <f>IF(OR(ISBLANK(K46),K46=0,H45=0,ISBLANK(H45)),,ROUND(K46+$L$5,2))</f>
        <v>0</v>
      </c>
      <c r="M46" s="554" t="e">
        <f>ROUND(I46*L46,2)</f>
        <v>#DIV/0!</v>
      </c>
      <c r="N46" s="472" t="e">
        <f>ROUND(L46/G46,2)</f>
        <v>#DIV/0!</v>
      </c>
    </row>
    <row r="47" spans="1:14" ht="15" customHeight="1">
      <c r="A47" s="2226">
        <v>38017</v>
      </c>
      <c r="B47" s="478" t="s">
        <v>1405</v>
      </c>
      <c r="C47" s="262" t="s">
        <v>40</v>
      </c>
      <c r="D47" s="1194"/>
      <c r="E47" s="1618"/>
      <c r="F47" s="420" t="s">
        <v>54</v>
      </c>
      <c r="G47" s="1398">
        <v>20</v>
      </c>
      <c r="H47" s="1615">
        <v>10</v>
      </c>
      <c r="I47" s="420">
        <f>ROUND($H$47*$G$47/G47,2)</f>
        <v>10</v>
      </c>
      <c r="J47" s="1596" t="s">
        <v>39</v>
      </c>
      <c r="K47" s="1236"/>
      <c r="L47" s="1481"/>
      <c r="M47" s="1482"/>
      <c r="N47" s="326"/>
    </row>
    <row r="48" spans="1:14" ht="15" customHeight="1" thickBot="1">
      <c r="A48" s="1086"/>
      <c r="B48" s="466" t="s">
        <v>2010</v>
      </c>
      <c r="C48" s="1520" t="s">
        <v>193</v>
      </c>
      <c r="D48" s="1520"/>
      <c r="E48" s="1578"/>
      <c r="F48" s="1520"/>
      <c r="G48" s="1520"/>
      <c r="H48" s="1575"/>
      <c r="I48" s="341" t="e">
        <f>ROUND(H47*G47/G48,2)</f>
        <v>#DIV/0!</v>
      </c>
      <c r="J48" s="1379" t="s">
        <v>39</v>
      </c>
      <c r="K48" s="962"/>
      <c r="L48" s="1055">
        <f>IF(OR(ISBLANK(K48),K48=0,H47=0,ISBLANK(H47)),,ROUND(K48+$L$5,2))</f>
        <v>0</v>
      </c>
      <c r="M48" s="554" t="e">
        <f>ROUND(I48*L48,2)</f>
        <v>#DIV/0!</v>
      </c>
      <c r="N48" s="472" t="e">
        <f>ROUND(L48/G48,2)</f>
        <v>#DIV/0!</v>
      </c>
    </row>
    <row r="49" spans="1:14" ht="15" customHeight="1">
      <c r="A49" s="2218">
        <v>38018</v>
      </c>
      <c r="B49" s="481" t="s">
        <v>1404</v>
      </c>
      <c r="C49" s="397" t="s">
        <v>40</v>
      </c>
      <c r="D49" s="1265"/>
      <c r="E49" s="1567"/>
      <c r="F49" s="421" t="s">
        <v>234</v>
      </c>
      <c r="G49" s="1595">
        <v>224</v>
      </c>
      <c r="H49" s="1617"/>
      <c r="I49" s="421">
        <f>ROUND(H49*G49/G49,2)</f>
        <v>0</v>
      </c>
      <c r="J49" s="1607" t="s">
        <v>39</v>
      </c>
      <c r="K49" s="230"/>
      <c r="L49" s="1059"/>
      <c r="M49" s="668"/>
      <c r="N49" s="927"/>
    </row>
    <row r="50" spans="1:14" ht="15" customHeight="1" thickBot="1">
      <c r="A50" s="1335"/>
      <c r="B50" s="216" t="s">
        <v>2011</v>
      </c>
      <c r="C50" s="1520" t="s">
        <v>193</v>
      </c>
      <c r="D50" s="1520"/>
      <c r="E50" s="1520"/>
      <c r="F50" s="1520"/>
      <c r="G50" s="1520"/>
      <c r="H50" s="1174"/>
      <c r="I50" s="341" t="e">
        <f>ROUND(H49*G49/G50,2)</f>
        <v>#DIV/0!</v>
      </c>
      <c r="J50" s="1379" t="s">
        <v>39</v>
      </c>
      <c r="K50" s="962"/>
      <c r="L50" s="1055">
        <f>IF(OR(ISBLANK(K50),K50=0,H49=0,ISBLANK(H49)),,ROUND(K50+$L$5,2))</f>
        <v>0</v>
      </c>
      <c r="M50" s="554" t="e">
        <f>ROUND(I50*L50,2)</f>
        <v>#DIV/0!</v>
      </c>
      <c r="N50" s="472" t="e">
        <f>ROUND(L50/G50,2)</f>
        <v>#DIV/0!</v>
      </c>
    </row>
    <row r="51" spans="1:14" ht="15" customHeight="1">
      <c r="A51" s="2226">
        <v>38019</v>
      </c>
      <c r="B51" s="478" t="s">
        <v>1402</v>
      </c>
      <c r="C51" s="262" t="s">
        <v>40</v>
      </c>
      <c r="D51" s="2253"/>
      <c r="E51" s="1567"/>
      <c r="F51" s="420" t="s">
        <v>232</v>
      </c>
      <c r="G51" s="1398">
        <v>36</v>
      </c>
      <c r="H51" s="1615">
        <v>50</v>
      </c>
      <c r="I51" s="420">
        <f>ROUND($H$51*$G$51/G51,2)</f>
        <v>50</v>
      </c>
      <c r="J51" s="1596" t="s">
        <v>39</v>
      </c>
      <c r="K51" s="1236"/>
      <c r="L51" s="1481"/>
      <c r="M51" s="1482"/>
      <c r="N51" s="326"/>
    </row>
    <row r="52" spans="1:14" ht="15" customHeight="1" thickBot="1">
      <c r="A52" s="1086"/>
      <c r="B52" s="466" t="s">
        <v>1403</v>
      </c>
      <c r="C52" s="1520" t="s">
        <v>193</v>
      </c>
      <c r="D52" s="1520"/>
      <c r="E52" s="1520"/>
      <c r="F52" s="1520"/>
      <c r="G52" s="1520"/>
      <c r="H52" s="1575"/>
      <c r="I52" s="341" t="e">
        <f>ROUND(H51*G51/G52,2)</f>
        <v>#DIV/0!</v>
      </c>
      <c r="J52" s="1379" t="s">
        <v>39</v>
      </c>
      <c r="K52" s="962"/>
      <c r="L52" s="1055">
        <f>IF(OR(ISBLANK(K52),H51=0,ISBLANK(H51)),,ROUND(K52+$L$5,2))</f>
        <v>0</v>
      </c>
      <c r="M52" s="554" t="e">
        <f>ROUND(I52*L52,2)</f>
        <v>#DIV/0!</v>
      </c>
      <c r="N52" s="472" t="e">
        <f>ROUND(L52/G52,2)</f>
        <v>#DIV/0!</v>
      </c>
    </row>
    <row r="53" spans="1:14" ht="15" customHeight="1">
      <c r="A53" s="2218">
        <v>38020</v>
      </c>
      <c r="B53" s="481" t="s">
        <v>1401</v>
      </c>
      <c r="C53" s="397" t="s">
        <v>40</v>
      </c>
      <c r="D53" s="270"/>
      <c r="E53" s="1567"/>
      <c r="F53" s="421" t="s">
        <v>232</v>
      </c>
      <c r="G53" s="1595">
        <v>36</v>
      </c>
      <c r="H53" s="1617">
        <v>20</v>
      </c>
      <c r="I53" s="421">
        <f>ROUND(H53*G53/G53,2)</f>
        <v>20</v>
      </c>
      <c r="J53" s="1607" t="s">
        <v>39</v>
      </c>
      <c r="K53" s="230"/>
      <c r="L53" s="1059">
        <f>IF(OR(ISBLANK(K53),K53=0,H52=0,ISBLANK(H52)),,ROUND(K53+$L$5,2))</f>
        <v>0</v>
      </c>
      <c r="M53" s="668"/>
      <c r="N53" s="927"/>
    </row>
    <row r="54" spans="1:14" ht="15" customHeight="1" thickBot="1">
      <c r="A54" s="2017"/>
      <c r="B54" s="1608" t="s">
        <v>1399</v>
      </c>
      <c r="C54" s="1520" t="s">
        <v>193</v>
      </c>
      <c r="D54" s="1520"/>
      <c r="E54" s="1520"/>
      <c r="F54" s="1520"/>
      <c r="G54" s="1520"/>
      <c r="H54" s="1174"/>
      <c r="I54" s="341" t="e">
        <f>ROUND(H53*G53/G54,2)</f>
        <v>#DIV/0!</v>
      </c>
      <c r="J54" s="1379" t="s">
        <v>39</v>
      </c>
      <c r="K54" s="962"/>
      <c r="L54" s="1055">
        <f>IF(OR(ISBLANK(K54),K54=0,H53=0,ISBLANK(H53)),,ROUND(K54+$L$5,2))</f>
        <v>0</v>
      </c>
      <c r="M54" s="554" t="e">
        <f>ROUND(I54*L54,2)</f>
        <v>#DIV/0!</v>
      </c>
      <c r="N54" s="472" t="e">
        <f>ROUND(L54/G54,2)</f>
        <v>#DIV/0!</v>
      </c>
    </row>
    <row r="55" spans="1:14" ht="15" customHeight="1">
      <c r="A55" s="2226">
        <v>38021</v>
      </c>
      <c r="B55" s="1623" t="s">
        <v>1400</v>
      </c>
      <c r="C55" s="262" t="s">
        <v>40</v>
      </c>
      <c r="D55" s="2255"/>
      <c r="E55" s="1567"/>
      <c r="F55" s="420" t="s">
        <v>54</v>
      </c>
      <c r="G55" s="1398">
        <v>20</v>
      </c>
      <c r="H55" s="1615"/>
      <c r="I55" s="420">
        <f>ROUND($H$55*$G$55/G55,2)</f>
        <v>0</v>
      </c>
      <c r="J55" s="1596" t="s">
        <v>236</v>
      </c>
      <c r="K55" s="1236"/>
      <c r="L55" s="1481"/>
      <c r="M55" s="1482"/>
      <c r="N55" s="326"/>
    </row>
    <row r="56" spans="1:14" ht="15" customHeight="1" thickBot="1">
      <c r="A56" s="416"/>
      <c r="B56" s="901" t="s">
        <v>1399</v>
      </c>
      <c r="C56" s="1520" t="s">
        <v>193</v>
      </c>
      <c r="D56" s="1520"/>
      <c r="E56" s="1520"/>
      <c r="F56" s="1520"/>
      <c r="G56" s="1520"/>
      <c r="H56" s="1575"/>
      <c r="I56" s="341" t="e">
        <f>ROUND(H55*G55/G56,2)</f>
        <v>#DIV/0!</v>
      </c>
      <c r="J56" s="1379" t="s">
        <v>39</v>
      </c>
      <c r="K56" s="962"/>
      <c r="L56" s="1055">
        <f>IF(OR(ISBLANK(K56),K56=0,H55=0,ISBLANK(H55)),,ROUND(K56+$L$5,2))</f>
        <v>0</v>
      </c>
      <c r="M56" s="554" t="e">
        <f>ROUND(I56*L56,2)</f>
        <v>#DIV/0!</v>
      </c>
      <c r="N56" s="472" t="e">
        <f>ROUND(L56/G56,2)</f>
        <v>#DIV/0!</v>
      </c>
    </row>
    <row r="57" spans="1:14" ht="15" customHeight="1">
      <c r="A57" s="2218">
        <v>38022</v>
      </c>
      <c r="B57" s="1070" t="s">
        <v>1398</v>
      </c>
      <c r="C57" s="397" t="s">
        <v>40</v>
      </c>
      <c r="D57" s="256"/>
      <c r="E57" s="1567"/>
      <c r="F57" s="421" t="s">
        <v>54</v>
      </c>
      <c r="G57" s="1595">
        <v>20</v>
      </c>
      <c r="H57" s="1617"/>
      <c r="I57" s="421">
        <f>ROUND($H$57*$G$57/G57,2)</f>
        <v>0</v>
      </c>
      <c r="J57" s="1607" t="s">
        <v>39</v>
      </c>
      <c r="K57" s="230"/>
      <c r="L57" s="1059"/>
      <c r="M57" s="668"/>
      <c r="N57" s="927"/>
    </row>
    <row r="58" spans="1:14" ht="15" customHeight="1" thickBot="1">
      <c r="A58" s="2177"/>
      <c r="B58" s="1052" t="s">
        <v>1399</v>
      </c>
      <c r="C58" s="1520" t="s">
        <v>193</v>
      </c>
      <c r="D58" s="1520"/>
      <c r="E58" s="1520"/>
      <c r="F58" s="1520"/>
      <c r="G58" s="1520"/>
      <c r="H58" s="1174"/>
      <c r="I58" s="341" t="e">
        <f>ROUND(H57*G57/G58,2)</f>
        <v>#DIV/0!</v>
      </c>
      <c r="J58" s="1379" t="s">
        <v>39</v>
      </c>
      <c r="K58" s="962"/>
      <c r="L58" s="1055">
        <f>IF(OR(ISBLANK(K58),K58=0,H57=0,ISBLANK(H57)),,ROUND(K58+$L$5,2))</f>
        <v>0</v>
      </c>
      <c r="M58" s="554" t="e">
        <f>ROUND(I58*L58,2)</f>
        <v>#DIV/0!</v>
      </c>
      <c r="N58" s="472" t="e">
        <f>ROUND(L58/G58,2)</f>
        <v>#DIV/0!</v>
      </c>
    </row>
    <row r="59" spans="1:14" ht="15" customHeight="1">
      <c r="A59" s="2226">
        <v>38023</v>
      </c>
      <c r="B59" s="478" t="s">
        <v>1395</v>
      </c>
      <c r="C59" s="262" t="s">
        <v>40</v>
      </c>
      <c r="D59" s="885"/>
      <c r="E59" s="1569"/>
      <c r="F59" s="420" t="s">
        <v>54</v>
      </c>
      <c r="G59" s="1398">
        <v>20</v>
      </c>
      <c r="H59" s="1615">
        <v>100</v>
      </c>
      <c r="I59" s="420">
        <f>ROUND(H59*G59/G59,2)</f>
        <v>100</v>
      </c>
      <c r="J59" s="1596" t="s">
        <v>39</v>
      </c>
      <c r="K59" s="1236"/>
      <c r="L59" s="1481"/>
      <c r="M59" s="1482"/>
      <c r="N59" s="326"/>
    </row>
    <row r="60" spans="1:14" ht="15" customHeight="1">
      <c r="A60" s="1197"/>
      <c r="B60" s="217" t="s">
        <v>237</v>
      </c>
      <c r="C60" s="1012" t="s">
        <v>193</v>
      </c>
      <c r="D60" s="1581"/>
      <c r="E60" s="1012"/>
      <c r="F60" s="1012"/>
      <c r="G60" s="1012"/>
      <c r="H60" s="1568"/>
      <c r="I60" s="463" t="e">
        <f>ROUND(H59*G59/G60,2)</f>
        <v>#DIV/0!</v>
      </c>
      <c r="J60" s="948" t="s">
        <v>39</v>
      </c>
      <c r="K60" s="264"/>
      <c r="L60" s="965">
        <f>IF(OR(ISBLANK(K60),K60=0,H59=0,ISBLANK(H59)),,ROUND(K60+$L$5,2))</f>
        <v>0</v>
      </c>
      <c r="M60" s="335" t="e">
        <f>ROUND(I60*L60,2)</f>
        <v>#DIV/0!</v>
      </c>
      <c r="N60" s="266" t="e">
        <f>ROUND(L60/G60,2)</f>
        <v>#DIV/0!</v>
      </c>
    </row>
    <row r="61" spans="1:14" ht="15" customHeight="1">
      <c r="A61" s="275"/>
      <c r="B61" s="217" t="s">
        <v>238</v>
      </c>
      <c r="C61" s="1208"/>
      <c r="D61" s="814"/>
      <c r="E61" s="1609"/>
      <c r="F61" s="1208"/>
      <c r="G61" s="1605"/>
      <c r="H61" s="1614"/>
      <c r="I61" s="1208"/>
      <c r="J61" s="1601"/>
      <c r="K61" s="410"/>
      <c r="L61" s="402"/>
      <c r="M61" s="1606"/>
      <c r="N61" s="405"/>
    </row>
    <row r="62" spans="1:14" ht="15" customHeight="1">
      <c r="A62" s="1197"/>
      <c r="B62" s="217" t="s">
        <v>239</v>
      </c>
      <c r="C62" s="274"/>
      <c r="D62" s="278"/>
      <c r="E62" s="500"/>
      <c r="F62" s="274"/>
      <c r="G62" s="1504"/>
      <c r="H62" s="1613"/>
      <c r="I62" s="274"/>
      <c r="J62" s="1349"/>
      <c r="K62" s="1064"/>
      <c r="L62" s="965"/>
      <c r="M62" s="335"/>
      <c r="N62" s="266"/>
    </row>
    <row r="63" spans="1:14" ht="15" customHeight="1" thickBot="1">
      <c r="A63" s="416"/>
      <c r="B63" s="901" t="s">
        <v>240</v>
      </c>
      <c r="C63" s="536"/>
      <c r="D63" s="425"/>
      <c r="E63" s="1054"/>
      <c r="F63" s="536"/>
      <c r="G63" s="1599"/>
      <c r="H63" s="1612"/>
      <c r="I63" s="536"/>
      <c r="J63" s="1060"/>
      <c r="K63" s="1140"/>
      <c r="L63" s="935"/>
      <c r="M63" s="364"/>
      <c r="N63" s="457"/>
    </row>
    <row r="64" spans="1:14" ht="15" customHeight="1">
      <c r="A64" s="2218">
        <v>38024</v>
      </c>
      <c r="B64" s="481" t="s">
        <v>1396</v>
      </c>
      <c r="C64" s="397" t="s">
        <v>40</v>
      </c>
      <c r="D64" s="278"/>
      <c r="E64" s="1567"/>
      <c r="F64" s="421" t="s">
        <v>226</v>
      </c>
      <c r="G64" s="1595">
        <v>24</v>
      </c>
      <c r="H64" s="1617">
        <v>20</v>
      </c>
      <c r="I64" s="421">
        <f>ROUND(H64*G64/G64,2)</f>
        <v>20</v>
      </c>
      <c r="J64" s="1607" t="s">
        <v>39</v>
      </c>
      <c r="K64" s="230"/>
      <c r="L64" s="1059"/>
      <c r="M64" s="668"/>
      <c r="N64" s="927"/>
    </row>
    <row r="65" spans="1:14" ht="15" customHeight="1" thickBot="1">
      <c r="A65" s="1335"/>
      <c r="B65" s="216" t="s">
        <v>241</v>
      </c>
      <c r="C65" s="1520" t="s">
        <v>193</v>
      </c>
      <c r="D65" s="1520"/>
      <c r="E65" s="1520"/>
      <c r="F65" s="1520"/>
      <c r="G65" s="1520"/>
      <c r="H65" s="1174"/>
      <c r="I65" s="341" t="e">
        <f>ROUND(H64*G64/G65,2)</f>
        <v>#DIV/0!</v>
      </c>
      <c r="J65" s="1379" t="s">
        <v>39</v>
      </c>
      <c r="K65" s="962"/>
      <c r="L65" s="1055">
        <f>IF(OR(ISBLANK(K65),K65=0,H64=0,ISBLANK(H64)),,ROUND(K65+$L$5,2))</f>
        <v>0</v>
      </c>
      <c r="M65" s="554" t="e">
        <f>ROUND(I65*L65,2)</f>
        <v>#DIV/0!</v>
      </c>
      <c r="N65" s="472" t="e">
        <f>ROUND(L65/G65,2)</f>
        <v>#DIV/0!</v>
      </c>
    </row>
    <row r="66" spans="1:14" ht="15" customHeight="1">
      <c r="A66" s="2226">
        <v>38025</v>
      </c>
      <c r="B66" s="478" t="s">
        <v>1397</v>
      </c>
      <c r="C66" s="262" t="s">
        <v>40</v>
      </c>
      <c r="D66" s="1265"/>
      <c r="E66" s="1569"/>
      <c r="F66" s="420" t="s">
        <v>54</v>
      </c>
      <c r="G66" s="1398">
        <v>20</v>
      </c>
      <c r="H66" s="1615">
        <v>10</v>
      </c>
      <c r="I66" s="420">
        <f>ROUND(H66*G66/G66,2)</f>
        <v>10</v>
      </c>
      <c r="J66" s="1596" t="s">
        <v>39</v>
      </c>
      <c r="K66" s="1236"/>
      <c r="L66" s="1481"/>
      <c r="M66" s="1482"/>
      <c r="N66" s="326"/>
    </row>
    <row r="67" spans="1:14" ht="15" customHeight="1">
      <c r="A67" s="1197"/>
      <c r="B67" s="217" t="s">
        <v>2015</v>
      </c>
      <c r="C67" s="1012" t="s">
        <v>193</v>
      </c>
      <c r="D67" s="1581"/>
      <c r="E67" s="1012"/>
      <c r="F67" s="1012"/>
      <c r="G67" s="1012"/>
      <c r="H67" s="1568"/>
      <c r="I67" s="463" t="e">
        <f>ROUND(H66*G66/G67,2)</f>
        <v>#DIV/0!</v>
      </c>
      <c r="J67" s="948" t="s">
        <v>39</v>
      </c>
      <c r="K67" s="264"/>
      <c r="L67" s="965">
        <f>IF(OR(ISBLANK(K67),K67=0,H66=0,ISBLANK(H66)),,ROUND(K67+$L$5,2))</f>
        <v>0</v>
      </c>
      <c r="M67" s="335" t="e">
        <f>ROUND(I67*L67,2)</f>
        <v>#DIV/0!</v>
      </c>
      <c r="N67" s="266" t="e">
        <f>ROUND(L67/G67,2)</f>
        <v>#DIV/0!</v>
      </c>
    </row>
    <row r="68" spans="1:14" ht="15" customHeight="1">
      <c r="A68" s="275"/>
      <c r="B68" s="217" t="s">
        <v>2016</v>
      </c>
      <c r="C68" s="1619"/>
      <c r="D68" s="278"/>
      <c r="E68" s="1498"/>
      <c r="F68" s="278"/>
      <c r="G68" s="1075"/>
      <c r="H68" s="1620"/>
      <c r="I68" s="278"/>
      <c r="J68" s="951"/>
      <c r="K68" s="952"/>
      <c r="L68" s="272"/>
      <c r="M68" s="253"/>
      <c r="N68" s="243"/>
    </row>
    <row r="69" spans="1:14" ht="15" customHeight="1" thickBot="1">
      <c r="A69" s="2232"/>
      <c r="B69" s="1065" t="s">
        <v>2017</v>
      </c>
      <c r="C69" s="746"/>
      <c r="D69" s="746"/>
      <c r="E69" s="746"/>
      <c r="F69" s="746"/>
      <c r="G69" s="1512"/>
      <c r="H69" s="1621"/>
      <c r="I69" s="750"/>
      <c r="J69" s="751"/>
      <c r="K69" s="752"/>
      <c r="L69" s="753"/>
      <c r="M69" s="754"/>
      <c r="N69" s="755"/>
    </row>
    <row r="70" spans="1:14" ht="15" customHeight="1" thickTop="1">
      <c r="A70" s="275"/>
      <c r="B70" s="401"/>
      <c r="C70" s="421"/>
      <c r="D70" s="421"/>
      <c r="E70" s="421"/>
      <c r="F70" s="421"/>
      <c r="G70" s="1209"/>
      <c r="H70" s="1622"/>
      <c r="I70" s="397"/>
      <c r="J70" s="661" t="s">
        <v>48</v>
      </c>
      <c r="K70" s="1252"/>
      <c r="L70" s="1253"/>
      <c r="M70" s="538">
        <f>SUMIF(M8:M68,"&gt;0")</f>
        <v>0</v>
      </c>
      <c r="N70" s="243"/>
    </row>
  </sheetData>
  <sheetProtection selectLockedCells="1"/>
  <customSheetViews>
    <customSheetView guid="{F8F3C058-0B72-45B1-9471-FD232B18A87C}" showPageBreaks="1">
      <pane ySplit="9" topLeftCell="A43" activePane="bottomLeft" state="frozen"/>
      <selection pane="bottomLeft" activeCell="M70" sqref="M70"/>
      <rowBreaks count="2" manualBreakCount="2">
        <brk id="44" max="16383" man="1"/>
        <brk id="63" max="16383" man="1"/>
      </rowBreaks>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M7" sqref="M7"/>
      <rowBreaks count="1" manualBreakCount="1">
        <brk id="37" max="16383" man="1"/>
      </rowBreaks>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showPageBreaks="1" fitToPage="1">
      <selection activeCell="N23" sqref="N23"/>
      <rowBreaks count="1" manualBreakCount="1">
        <brk id="37" max="16383" man="1"/>
      </rowBreaks>
      <pageMargins left="0" right="0" top="0" bottom="0" header="0" footer="0"/>
      <pageSetup scale="92" fitToHeight="0" orientation="landscape" r:id="rId3"/>
      <headerFooter>
        <oddHeader>&amp;C&amp;16South Carolina Purchasing Alliance Lot A
&amp;R&amp;12&amp;A
2015</oddHeader>
      </headerFooter>
    </customSheetView>
  </customSheetViews>
  <mergeCells count="6">
    <mergeCell ref="F3:N3"/>
    <mergeCell ref="F4:N4"/>
    <mergeCell ref="G5:K5"/>
    <mergeCell ref="B1:M1"/>
    <mergeCell ref="B2:C2"/>
    <mergeCell ref="F2:M2"/>
  </mergeCells>
  <conditionalFormatting sqref="H61:H63 H68:H70">
    <cfRule type="cellIs" dxfId="69" priority="120" stopIfTrue="1" operator="equal">
      <formula>0</formula>
    </cfRule>
  </conditionalFormatting>
  <conditionalFormatting sqref="H61:H63 H68:H70">
    <cfRule type="cellIs" dxfId="68" priority="119" stopIfTrue="1" operator="equal">
      <formula>0</formula>
    </cfRule>
  </conditionalFormatting>
  <conditionalFormatting sqref="H14">
    <cfRule type="cellIs" dxfId="67" priority="66" stopIfTrue="1" operator="equal">
      <formula>0</formula>
    </cfRule>
  </conditionalFormatting>
  <conditionalFormatting sqref="H14">
    <cfRule type="cellIs" dxfId="66" priority="65" stopIfTrue="1" operator="equal">
      <formula>0</formula>
    </cfRule>
  </conditionalFormatting>
  <conditionalFormatting sqref="H31:H32">
    <cfRule type="cellIs" dxfId="65" priority="60" stopIfTrue="1" operator="equal">
      <formula>0</formula>
    </cfRule>
  </conditionalFormatting>
  <conditionalFormatting sqref="H31:H32">
    <cfRule type="cellIs" dxfId="64" priority="59" stopIfTrue="1" operator="equal">
      <formula>0</formula>
    </cfRule>
  </conditionalFormatting>
  <conditionalFormatting sqref="H21">
    <cfRule type="cellIs" dxfId="63" priority="56" stopIfTrue="1" operator="equal">
      <formula>0</formula>
    </cfRule>
  </conditionalFormatting>
  <conditionalFormatting sqref="H21">
    <cfRule type="cellIs" dxfId="62" priority="55" stopIfTrue="1" operator="equal">
      <formula>0</formula>
    </cfRule>
  </conditionalFormatting>
  <conditionalFormatting sqref="H28">
    <cfRule type="cellIs" dxfId="61" priority="52" stopIfTrue="1" operator="equal">
      <formula>0</formula>
    </cfRule>
  </conditionalFormatting>
  <conditionalFormatting sqref="H28">
    <cfRule type="cellIs" dxfId="60" priority="51" stopIfTrue="1" operator="equal">
      <formula>0</formula>
    </cfRule>
  </conditionalFormatting>
  <conditionalFormatting sqref="H29">
    <cfRule type="cellIs" dxfId="59" priority="50" stopIfTrue="1" operator="equal">
      <formula>0</formula>
    </cfRule>
  </conditionalFormatting>
  <conditionalFormatting sqref="H29">
    <cfRule type="cellIs" dxfId="58" priority="49" stopIfTrue="1" operator="equal">
      <formula>0</formula>
    </cfRule>
  </conditionalFormatting>
  <conditionalFormatting sqref="H11">
    <cfRule type="cellIs" dxfId="57" priority="48" stopIfTrue="1" operator="equal">
      <formula>0</formula>
    </cfRule>
  </conditionalFormatting>
  <conditionalFormatting sqref="H11">
    <cfRule type="cellIs" dxfId="56" priority="47" stopIfTrue="1" operator="equal">
      <formula>0</formula>
    </cfRule>
  </conditionalFormatting>
  <conditionalFormatting sqref="H16">
    <cfRule type="cellIs" dxfId="55" priority="46" stopIfTrue="1" operator="equal">
      <formula>0</formula>
    </cfRule>
  </conditionalFormatting>
  <conditionalFormatting sqref="H16">
    <cfRule type="cellIs" dxfId="54" priority="45" stopIfTrue="1" operator="equal">
      <formula>0</formula>
    </cfRule>
  </conditionalFormatting>
  <conditionalFormatting sqref="H18">
    <cfRule type="cellIs" dxfId="53" priority="44" stopIfTrue="1" operator="equal">
      <formula>0</formula>
    </cfRule>
  </conditionalFormatting>
  <conditionalFormatting sqref="H18">
    <cfRule type="cellIs" dxfId="52" priority="43" stopIfTrue="1" operator="equal">
      <formula>0</formula>
    </cfRule>
  </conditionalFormatting>
  <conditionalFormatting sqref="H20">
    <cfRule type="cellIs" dxfId="51" priority="42" stopIfTrue="1" operator="equal">
      <formula>0</formula>
    </cfRule>
  </conditionalFormatting>
  <conditionalFormatting sqref="H20">
    <cfRule type="cellIs" dxfId="50" priority="41" stopIfTrue="1" operator="equal">
      <formula>0</formula>
    </cfRule>
  </conditionalFormatting>
  <conditionalFormatting sqref="H23">
    <cfRule type="cellIs" dxfId="49" priority="40" stopIfTrue="1" operator="equal">
      <formula>0</formula>
    </cfRule>
  </conditionalFormatting>
  <conditionalFormatting sqref="H23">
    <cfRule type="cellIs" dxfId="48" priority="39" stopIfTrue="1" operator="equal">
      <formula>0</formula>
    </cfRule>
  </conditionalFormatting>
  <conditionalFormatting sqref="H25">
    <cfRule type="cellIs" dxfId="47" priority="38" stopIfTrue="1" operator="equal">
      <formula>0</formula>
    </cfRule>
  </conditionalFormatting>
  <conditionalFormatting sqref="H25">
    <cfRule type="cellIs" dxfId="46" priority="37" stopIfTrue="1" operator="equal">
      <formula>0</formula>
    </cfRule>
  </conditionalFormatting>
  <conditionalFormatting sqref="H27">
    <cfRule type="cellIs" dxfId="45" priority="36" stopIfTrue="1" operator="equal">
      <formula>0</formula>
    </cfRule>
  </conditionalFormatting>
  <conditionalFormatting sqref="H27">
    <cfRule type="cellIs" dxfId="44" priority="35" stopIfTrue="1" operator="equal">
      <formula>0</formula>
    </cfRule>
  </conditionalFormatting>
  <conditionalFormatting sqref="H34">
    <cfRule type="cellIs" dxfId="43" priority="34" stopIfTrue="1" operator="equal">
      <formula>0</formula>
    </cfRule>
  </conditionalFormatting>
  <conditionalFormatting sqref="H34">
    <cfRule type="cellIs" dxfId="42" priority="33" stopIfTrue="1" operator="equal">
      <formula>0</formula>
    </cfRule>
  </conditionalFormatting>
  <conditionalFormatting sqref="H36">
    <cfRule type="cellIs" dxfId="41" priority="32" stopIfTrue="1" operator="equal">
      <formula>0</formula>
    </cfRule>
  </conditionalFormatting>
  <conditionalFormatting sqref="H36">
    <cfRule type="cellIs" dxfId="40" priority="31" stopIfTrue="1" operator="equal">
      <formula>0</formula>
    </cfRule>
  </conditionalFormatting>
  <conditionalFormatting sqref="H38">
    <cfRule type="cellIs" dxfId="39" priority="30" stopIfTrue="1" operator="equal">
      <formula>0</formula>
    </cfRule>
  </conditionalFormatting>
  <conditionalFormatting sqref="H38">
    <cfRule type="cellIs" dxfId="38" priority="29" stopIfTrue="1" operator="equal">
      <formula>0</formula>
    </cfRule>
  </conditionalFormatting>
  <conditionalFormatting sqref="H40">
    <cfRule type="cellIs" dxfId="37" priority="28" stopIfTrue="1" operator="equal">
      <formula>0</formula>
    </cfRule>
  </conditionalFormatting>
  <conditionalFormatting sqref="H40">
    <cfRule type="cellIs" dxfId="36" priority="27" stopIfTrue="1" operator="equal">
      <formula>0</formula>
    </cfRule>
  </conditionalFormatting>
  <conditionalFormatting sqref="H42">
    <cfRule type="cellIs" dxfId="35" priority="26" stopIfTrue="1" operator="equal">
      <formula>0</formula>
    </cfRule>
  </conditionalFormatting>
  <conditionalFormatting sqref="H42">
    <cfRule type="cellIs" dxfId="34" priority="25" stopIfTrue="1" operator="equal">
      <formula>0</formula>
    </cfRule>
  </conditionalFormatting>
  <conditionalFormatting sqref="H44">
    <cfRule type="cellIs" dxfId="33" priority="24" stopIfTrue="1" operator="equal">
      <formula>0</formula>
    </cfRule>
  </conditionalFormatting>
  <conditionalFormatting sqref="H44">
    <cfRule type="cellIs" dxfId="32" priority="23" stopIfTrue="1" operator="equal">
      <formula>0</formula>
    </cfRule>
  </conditionalFormatting>
  <conditionalFormatting sqref="H46">
    <cfRule type="cellIs" dxfId="31" priority="22" stopIfTrue="1" operator="equal">
      <formula>0</formula>
    </cfRule>
  </conditionalFormatting>
  <conditionalFormatting sqref="H46">
    <cfRule type="cellIs" dxfId="30" priority="21" stopIfTrue="1" operator="equal">
      <formula>0</formula>
    </cfRule>
  </conditionalFormatting>
  <conditionalFormatting sqref="H48">
    <cfRule type="cellIs" dxfId="29" priority="20" stopIfTrue="1" operator="equal">
      <formula>0</formula>
    </cfRule>
  </conditionalFormatting>
  <conditionalFormatting sqref="H48">
    <cfRule type="cellIs" dxfId="28" priority="19" stopIfTrue="1" operator="equal">
      <formula>0</formula>
    </cfRule>
  </conditionalFormatting>
  <conditionalFormatting sqref="H50">
    <cfRule type="cellIs" dxfId="27" priority="18" stopIfTrue="1" operator="equal">
      <formula>0</formula>
    </cfRule>
  </conditionalFormatting>
  <conditionalFormatting sqref="H50">
    <cfRule type="cellIs" dxfId="26" priority="17" stopIfTrue="1" operator="equal">
      <formula>0</formula>
    </cfRule>
  </conditionalFormatting>
  <conditionalFormatting sqref="H52">
    <cfRule type="cellIs" dxfId="25" priority="16" stopIfTrue="1" operator="equal">
      <formula>0</formula>
    </cfRule>
  </conditionalFormatting>
  <conditionalFormatting sqref="H52">
    <cfRule type="cellIs" dxfId="24" priority="15" stopIfTrue="1" operator="equal">
      <formula>0</formula>
    </cfRule>
  </conditionalFormatting>
  <conditionalFormatting sqref="H54">
    <cfRule type="cellIs" dxfId="23" priority="14" stopIfTrue="1" operator="equal">
      <formula>0</formula>
    </cfRule>
  </conditionalFormatting>
  <conditionalFormatting sqref="H54">
    <cfRule type="cellIs" dxfId="22" priority="13" stopIfTrue="1" operator="equal">
      <formula>0</formula>
    </cfRule>
  </conditionalFormatting>
  <conditionalFormatting sqref="H56">
    <cfRule type="cellIs" dxfId="21" priority="12" stopIfTrue="1" operator="equal">
      <formula>0</formula>
    </cfRule>
  </conditionalFormatting>
  <conditionalFormatting sqref="H56">
    <cfRule type="cellIs" dxfId="20" priority="11" stopIfTrue="1" operator="equal">
      <formula>0</formula>
    </cfRule>
  </conditionalFormatting>
  <conditionalFormatting sqref="H58">
    <cfRule type="cellIs" dxfId="19" priority="10" stopIfTrue="1" operator="equal">
      <formula>0</formula>
    </cfRule>
  </conditionalFormatting>
  <conditionalFormatting sqref="H58">
    <cfRule type="cellIs" dxfId="18" priority="9" stopIfTrue="1" operator="equal">
      <formula>0</formula>
    </cfRule>
  </conditionalFormatting>
  <conditionalFormatting sqref="H60">
    <cfRule type="cellIs" dxfId="17" priority="8" stopIfTrue="1" operator="equal">
      <formula>0</formula>
    </cfRule>
  </conditionalFormatting>
  <conditionalFormatting sqref="H60">
    <cfRule type="cellIs" dxfId="16" priority="7" stopIfTrue="1" operator="equal">
      <formula>0</formula>
    </cfRule>
  </conditionalFormatting>
  <conditionalFormatting sqref="H65">
    <cfRule type="cellIs" dxfId="15" priority="6" stopIfTrue="1" operator="equal">
      <formula>0</formula>
    </cfRule>
  </conditionalFormatting>
  <conditionalFormatting sqref="H65">
    <cfRule type="cellIs" dxfId="14" priority="5" stopIfTrue="1" operator="equal">
      <formula>0</formula>
    </cfRule>
  </conditionalFormatting>
  <conditionalFormatting sqref="H67">
    <cfRule type="cellIs" dxfId="13" priority="4" stopIfTrue="1" operator="equal">
      <formula>0</formula>
    </cfRule>
  </conditionalFormatting>
  <conditionalFormatting sqref="H67">
    <cfRule type="cellIs" dxfId="12" priority="3" stopIfTrue="1" operator="equal">
      <formula>0</formula>
    </cfRule>
  </conditionalFormatting>
  <conditionalFormatting sqref="H13">
    <cfRule type="cellIs" dxfId="11" priority="2" stopIfTrue="1" operator="equal">
      <formula>0</formula>
    </cfRule>
  </conditionalFormatting>
  <conditionalFormatting sqref="H13">
    <cfRule type="cellIs" dxfId="10" priority="1" stopIfTrue="1" operator="equal">
      <formula>0</formula>
    </cfRule>
  </conditionalFormatting>
  <hyperlinks>
    <hyperlink ref="C4" location="'Recap Sheet'!B1" tooltip="Click here to return to recap sheet" display="Return to Recap Sheet" xr:uid="{00000000-0004-0000-1700-000000000000}"/>
  </hyperlinks>
  <pageMargins left="0.25" right="0.25" top="0.75" bottom="0.75" header="0.3" footer="0.3"/>
  <pageSetup paperSize="5" scale="64" fitToHeight="0" orientation="landscape" useFirstPageNumber="1" r:id="rId4"/>
  <headerFooter scaleWithDoc="0"/>
  <rowBreaks count="2" manualBreakCount="2">
    <brk id="44" max="16383" man="1"/>
    <brk id="63" max="16383" man="1"/>
  </rowBreaks>
  <ignoredErrors>
    <ignoredError sqref="I11 M11:N11 I13 M13:N13 M16:N16 M18:N18 I20 M20:N20 M23:N23" evalError="1"/>
    <ignoredError sqref="I12 I19" formula="1"/>
    <ignoredError sqref="I16 I18 I23 I25" evalError="1" 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81921" r:id="rId7" name="Button 1">
              <controlPr defaultSize="0" print="0" autoFill="0" autoPict="0" macro="[0]!VersatileDisplayWorksheetPopup">
                <anchor moveWithCells="1">
                  <from>
                    <xdr:col>12</xdr:col>
                    <xdr:colOff>495300</xdr:colOff>
                    <xdr:row>0</xdr:row>
                    <xdr:rowOff>133350</xdr:rowOff>
                  </from>
                  <to>
                    <xdr:col>13</xdr:col>
                    <xdr:colOff>390525</xdr:colOff>
                    <xdr:row>1</xdr:row>
                    <xdr:rowOff>180975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AA174"/>
  <sheetViews>
    <sheetView zoomScaleNormal="100" workbookViewId="0">
      <pane ySplit="9" topLeftCell="A52" activePane="bottomLeft" state="frozen"/>
      <selection activeCell="H80" sqref="H80"/>
      <selection pane="bottomLeft" activeCell="R11" sqref="R11"/>
    </sheetView>
  </sheetViews>
  <sheetFormatPr defaultColWidth="9.140625" defaultRowHeight="16.5"/>
  <cols>
    <col min="1" max="1" width="7.28515625" style="154" customWidth="1"/>
    <col min="2" max="2" width="32.85546875" style="154" customWidth="1"/>
    <col min="3" max="3" width="22.5703125" style="154" customWidth="1"/>
    <col min="4" max="4" width="8.85546875" style="55" customWidth="1"/>
    <col min="5" max="5" width="7.7109375" style="55" customWidth="1"/>
    <col min="6" max="6" width="6.28515625" style="158" customWidth="1"/>
    <col min="7" max="7" width="6.42578125" style="154" customWidth="1"/>
    <col min="8" max="8" width="5.5703125" style="154" customWidth="1"/>
    <col min="9" max="9" width="5.85546875" style="154" customWidth="1"/>
    <col min="10" max="10" width="3.85546875" style="154" customWidth="1"/>
    <col min="11" max="11" width="6.85546875" style="154" customWidth="1"/>
    <col min="12" max="12" width="7" style="154" customWidth="1"/>
    <col min="13" max="13" width="9.42578125" style="154" customWidth="1"/>
    <col min="14" max="14" width="7" style="154" customWidth="1"/>
    <col min="15" max="15" width="2.42578125" style="154" customWidth="1"/>
    <col min="16" max="16384" width="9.140625" style="154"/>
  </cols>
  <sheetData>
    <row r="1" spans="1:18">
      <c r="B1" s="5874" t="str">
        <f>'Recap Sheet'!A1</f>
        <v>South Carolina School Food Service Purchasing Alliance,Inc</v>
      </c>
      <c r="C1" s="5874"/>
      <c r="D1" s="5874"/>
      <c r="E1" s="5874"/>
      <c r="F1" s="5874"/>
      <c r="G1" s="5874"/>
      <c r="H1" s="5874"/>
      <c r="I1" s="5874"/>
      <c r="J1" s="5874"/>
      <c r="K1" s="5874"/>
      <c r="L1" s="5874"/>
      <c r="M1" s="5874"/>
    </row>
    <row r="2" spans="1:18">
      <c r="B2" s="5874" t="str">
        <f>'Recap Sheet'!A2</f>
        <v>Solicitation #B00002425</v>
      </c>
      <c r="C2" s="5874"/>
      <c r="D2" s="5160"/>
      <c r="E2" s="5160"/>
      <c r="F2" s="5874" t="str">
        <f>'Recap Sheet'!B2</f>
        <v>Bid Period: August 1, 2024 - July 31, 2025</v>
      </c>
      <c r="G2" s="5874"/>
      <c r="H2" s="5874"/>
      <c r="I2" s="5874"/>
      <c r="J2" s="5874"/>
      <c r="K2" s="5874"/>
      <c r="L2" s="5874"/>
      <c r="M2" s="5874"/>
    </row>
    <row r="3" spans="1:18" s="55" customFormat="1"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7"/>
    </row>
    <row r="4" spans="1:18" s="6" customFormat="1" ht="18.75" customHeight="1" thickBot="1">
      <c r="A4" s="2223">
        <v>44001</v>
      </c>
      <c r="B4" s="1890" t="str">
        <f>'Recap Sheet'!B3</f>
        <v>Lexington Richland School District Five</v>
      </c>
      <c r="C4" s="1159" t="s">
        <v>19</v>
      </c>
      <c r="D4" s="177"/>
      <c r="E4" s="993"/>
      <c r="F4" s="5873">
        <f>'Recap Sheet'!B4</f>
        <v>0</v>
      </c>
      <c r="G4" s="5868"/>
      <c r="H4" s="5868"/>
      <c r="I4" s="5868"/>
      <c r="J4" s="5868"/>
      <c r="K4" s="5868"/>
      <c r="L4" s="5868"/>
      <c r="M4" s="5868"/>
      <c r="N4" s="5869"/>
      <c r="O4" s="5"/>
      <c r="Q4" s="56"/>
      <c r="R4" s="56"/>
    </row>
    <row r="5" spans="1:18" s="6" customFormat="1" ht="15" customHeight="1" thickBot="1">
      <c r="A5" s="2223">
        <v>46000</v>
      </c>
      <c r="B5" s="998" t="s">
        <v>20</v>
      </c>
      <c r="C5" s="897" t="s">
        <v>2791</v>
      </c>
      <c r="D5" s="2256"/>
      <c r="E5" s="999"/>
      <c r="F5" s="1161"/>
      <c r="G5" s="5870" t="s">
        <v>0</v>
      </c>
      <c r="H5" s="5870"/>
      <c r="I5" s="5870"/>
      <c r="J5" s="5870"/>
      <c r="K5" s="5870"/>
      <c r="L5" s="1162">
        <f>'Recap Sheet'!B5</f>
        <v>0</v>
      </c>
      <c r="M5" s="1002"/>
      <c r="N5" s="1288"/>
      <c r="O5" s="14"/>
      <c r="Q5" s="56"/>
      <c r="R5" s="56"/>
    </row>
    <row r="6" spans="1:18" s="55" customFormat="1"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O6" s="7"/>
      <c r="P6" s="56"/>
      <c r="Q6" s="56"/>
      <c r="R6" s="56"/>
    </row>
    <row r="7" spans="1:18" s="55" customFormat="1"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7"/>
      <c r="Q7" s="56"/>
      <c r="R7" s="56"/>
    </row>
    <row r="8" spans="1:18" s="15" customFormat="1" ht="15" customHeight="1" thickBot="1">
      <c r="A8" s="1320"/>
      <c r="B8" s="1320" t="s">
        <v>970</v>
      </c>
      <c r="C8" s="903"/>
      <c r="D8" s="10"/>
      <c r="E8" s="903"/>
      <c r="F8" s="761"/>
      <c r="G8" s="906"/>
      <c r="H8" s="906"/>
      <c r="I8" s="904"/>
      <c r="J8" s="903"/>
      <c r="K8" s="1322"/>
      <c r="L8" s="1322"/>
      <c r="M8" s="1322"/>
      <c r="N8" s="1323"/>
      <c r="O8" s="14"/>
      <c r="P8" s="55"/>
      <c r="Q8" s="55"/>
      <c r="R8" s="55"/>
    </row>
    <row r="9" spans="1:18" s="15" customFormat="1" ht="15" customHeight="1" thickBot="1">
      <c r="A9" s="4511"/>
      <c r="B9" s="4511"/>
      <c r="C9" s="3084"/>
      <c r="D9" s="3082"/>
      <c r="E9" s="3084"/>
      <c r="F9" s="1416"/>
      <c r="G9" s="4510"/>
      <c r="H9" s="4470"/>
      <c r="I9" s="3081"/>
      <c r="J9" s="3084"/>
      <c r="K9" s="4507"/>
      <c r="L9" s="4507"/>
      <c r="M9" s="4507"/>
      <c r="N9" s="4512"/>
      <c r="O9" s="14"/>
      <c r="P9" s="55"/>
      <c r="Q9" s="55"/>
      <c r="R9" s="55"/>
    </row>
    <row r="10" spans="1:18">
      <c r="A10" s="4097">
        <v>44001</v>
      </c>
      <c r="B10" s="4095" t="s">
        <v>971</v>
      </c>
      <c r="C10" s="3770" t="s">
        <v>972</v>
      </c>
      <c r="D10" s="4471"/>
      <c r="E10" s="4478"/>
      <c r="F10" s="3939" t="s">
        <v>974</v>
      </c>
      <c r="G10" s="2975">
        <v>24</v>
      </c>
      <c r="H10" s="4479"/>
      <c r="I10" s="2437">
        <f>ROUND(H10*G10/G10,2)</f>
        <v>0</v>
      </c>
      <c r="J10" s="3770" t="s">
        <v>39</v>
      </c>
      <c r="K10" s="4071"/>
      <c r="L10" s="4014">
        <f>IF(OR(ISBLANK(K10),K10=0,H10=0,ISBLANK(H10)),,ROUND(K10+$L$5,2))</f>
        <v>0</v>
      </c>
      <c r="M10" s="4009">
        <f>ROUND(L10*I10,2)</f>
        <v>0</v>
      </c>
      <c r="N10" s="4480">
        <f>ROUND(L10/G10,4)</f>
        <v>0</v>
      </c>
    </row>
    <row r="11" spans="1:18">
      <c r="A11" s="1197"/>
      <c r="B11" s="217" t="s">
        <v>65</v>
      </c>
      <c r="C11" s="217" t="s">
        <v>973</v>
      </c>
      <c r="D11" s="193"/>
      <c r="E11" s="664"/>
      <c r="F11" s="1076" t="s">
        <v>65</v>
      </c>
      <c r="G11" s="1051" t="s">
        <v>65</v>
      </c>
      <c r="H11" s="1944"/>
      <c r="I11" s="298" t="s">
        <v>65</v>
      </c>
      <c r="J11" s="1212" t="s">
        <v>65</v>
      </c>
      <c r="K11" s="286"/>
      <c r="L11" s="299" t="s">
        <v>65</v>
      </c>
      <c r="M11" s="668" t="s">
        <v>65</v>
      </c>
      <c r="N11" s="1961" t="s">
        <v>65</v>
      </c>
    </row>
    <row r="12" spans="1:18" ht="17.25" thickBot="1">
      <c r="A12" s="416"/>
      <c r="B12" s="901" t="s">
        <v>65</v>
      </c>
      <c r="C12" s="901" t="s">
        <v>65</v>
      </c>
      <c r="D12" s="72"/>
      <c r="E12" s="1067"/>
      <c r="F12" s="1226" t="s">
        <v>65</v>
      </c>
      <c r="G12" s="1234" t="s">
        <v>65</v>
      </c>
      <c r="H12" s="1973"/>
      <c r="I12" s="1506" t="s">
        <v>65</v>
      </c>
      <c r="J12" s="1234" t="s">
        <v>65</v>
      </c>
      <c r="K12" s="322"/>
      <c r="L12" s="497" t="s">
        <v>65</v>
      </c>
      <c r="M12" s="919" t="s">
        <v>65</v>
      </c>
      <c r="N12" s="1942" t="s">
        <v>65</v>
      </c>
    </row>
    <row r="13" spans="1:18" ht="17.25" thickBot="1">
      <c r="A13" s="2158">
        <v>44002</v>
      </c>
      <c r="B13" s="1580" t="s">
        <v>975</v>
      </c>
      <c r="C13" s="217" t="s">
        <v>972</v>
      </c>
      <c r="D13" s="3015"/>
      <c r="E13" s="763"/>
      <c r="F13" s="1962" t="s">
        <v>977</v>
      </c>
      <c r="G13" s="217">
        <v>24</v>
      </c>
      <c r="H13" s="1974"/>
      <c r="I13" s="421">
        <f>ROUND(H13*G13/G13,2)</f>
        <v>0</v>
      </c>
      <c r="J13" s="401" t="s">
        <v>39</v>
      </c>
      <c r="K13" s="241"/>
      <c r="L13" s="537">
        <f>IF(OR(ISBLANK(K13),K13=0,H13=0,ISBLANK(H13)),,ROUND(K13+$L$5,2))</f>
        <v>0</v>
      </c>
      <c r="M13" s="538">
        <f>ROUND(L13*I13,2)</f>
        <v>0</v>
      </c>
      <c r="N13" s="1940">
        <f>ROUND(L13/G13,4)</f>
        <v>0</v>
      </c>
    </row>
    <row r="14" spans="1:18" ht="17.25" thickBot="1">
      <c r="A14" s="416"/>
      <c r="B14" s="901" t="s">
        <v>65</v>
      </c>
      <c r="C14" s="901" t="s">
        <v>976</v>
      </c>
      <c r="D14" s="288"/>
      <c r="E14" s="901"/>
      <c r="F14" s="1949" t="s">
        <v>65</v>
      </c>
      <c r="G14" s="901" t="s">
        <v>65</v>
      </c>
      <c r="H14" s="1950"/>
      <c r="I14" s="536"/>
      <c r="J14" s="901"/>
      <c r="K14" s="1140"/>
      <c r="L14" s="1122"/>
      <c r="M14" s="554"/>
      <c r="N14" s="1946"/>
    </row>
    <row r="15" spans="1:18">
      <c r="A15" s="1490">
        <v>44003</v>
      </c>
      <c r="B15" s="481" t="s">
        <v>978</v>
      </c>
      <c r="C15" s="401" t="s">
        <v>972</v>
      </c>
      <c r="D15" s="2723"/>
      <c r="E15" s="763"/>
      <c r="F15" s="1943" t="s">
        <v>974</v>
      </c>
      <c r="G15" s="760">
        <v>24</v>
      </c>
      <c r="H15" s="3013"/>
      <c r="I15" s="270">
        <f>ROUND(H15*G15/G15,2)</f>
        <v>0</v>
      </c>
      <c r="J15" s="401" t="s">
        <v>39</v>
      </c>
      <c r="K15" s="241"/>
      <c r="L15" s="537">
        <f>IF(OR(ISBLANK(K15),K15=0,H15=0,ISBLANK(H15)),,ROUND(K15+$L$5,2))</f>
        <v>0</v>
      </c>
      <c r="M15" s="538">
        <f>ROUND(L15*I15,2)</f>
        <v>0</v>
      </c>
      <c r="N15" s="1940">
        <f>ROUND(L15/G15,4)</f>
        <v>0</v>
      </c>
    </row>
    <row r="16" spans="1:18">
      <c r="A16" s="2017"/>
      <c r="B16" s="959" t="s">
        <v>65</v>
      </c>
      <c r="C16" s="1607" t="s">
        <v>979</v>
      </c>
      <c r="D16" s="885"/>
      <c r="E16" s="759"/>
      <c r="F16" s="1947"/>
      <c r="G16" s="959"/>
      <c r="H16" s="1975"/>
      <c r="I16" s="274"/>
      <c r="J16" s="959"/>
      <c r="K16" s="303"/>
      <c r="L16" s="548"/>
      <c r="M16" s="335"/>
      <c r="N16" s="1963"/>
    </row>
    <row r="17" spans="1:14" ht="17.25" thickBot="1">
      <c r="A17" s="416"/>
      <c r="B17" s="901"/>
      <c r="C17" s="1958" t="s">
        <v>65</v>
      </c>
      <c r="D17" s="318"/>
      <c r="E17" s="1067"/>
      <c r="F17" s="1067"/>
      <c r="G17" s="1067"/>
      <c r="H17" s="1420"/>
      <c r="I17" s="1351" t="s">
        <v>65</v>
      </c>
      <c r="J17" s="496" t="s">
        <v>65</v>
      </c>
      <c r="K17" s="1499"/>
      <c r="L17" s="417" t="s">
        <v>65</v>
      </c>
      <c r="M17" s="568" t="s">
        <v>65</v>
      </c>
      <c r="N17" s="1941" t="s">
        <v>65</v>
      </c>
    </row>
    <row r="18" spans="1:14">
      <c r="A18" s="2159">
        <v>44004</v>
      </c>
      <c r="B18" s="1537" t="s">
        <v>980</v>
      </c>
      <c r="C18" s="920" t="s">
        <v>972</v>
      </c>
      <c r="D18" s="2723"/>
      <c r="E18" s="1181"/>
      <c r="F18" s="1984" t="s">
        <v>974</v>
      </c>
      <c r="G18" s="920">
        <v>24</v>
      </c>
      <c r="H18" s="3013"/>
      <c r="I18" s="270">
        <f>ROUND(H18*G18/G18,2)</f>
        <v>0</v>
      </c>
      <c r="J18" s="401" t="s">
        <v>39</v>
      </c>
      <c r="K18" s="241"/>
      <c r="L18" s="537">
        <f>IF(OR(ISBLANK(K18),K18=0,H18=0,ISBLANK(H18)),,ROUND(K18+$L$5,2))</f>
        <v>0</v>
      </c>
      <c r="M18" s="538">
        <f>ROUND(L18*I18,2)</f>
        <v>0</v>
      </c>
      <c r="N18" s="1940">
        <f>ROUND(L18/G18,4)</f>
        <v>0</v>
      </c>
    </row>
    <row r="19" spans="1:14" ht="17.25" thickBot="1">
      <c r="A19" s="1086"/>
      <c r="B19" s="466" t="s">
        <v>65</v>
      </c>
      <c r="C19" s="466" t="s">
        <v>981</v>
      </c>
      <c r="D19" s="288"/>
      <c r="E19" s="466"/>
      <c r="F19" s="1722" t="s">
        <v>65</v>
      </c>
      <c r="G19" s="466"/>
      <c r="H19" s="1976"/>
      <c r="I19" s="425"/>
      <c r="J19" s="1964"/>
      <c r="K19" s="1964"/>
      <c r="L19" s="1964"/>
      <c r="M19" s="554"/>
      <c r="N19" s="1946"/>
    </row>
    <row r="20" spans="1:14" ht="17.25" thickBot="1">
      <c r="A20" s="2213">
        <v>44005</v>
      </c>
      <c r="B20" s="478" t="s">
        <v>983</v>
      </c>
      <c r="C20" s="1213" t="s">
        <v>972</v>
      </c>
      <c r="D20" s="2723"/>
      <c r="E20" s="763"/>
      <c r="F20" s="1965" t="s">
        <v>974</v>
      </c>
      <c r="G20" s="1213">
        <v>24</v>
      </c>
      <c r="H20" s="1974"/>
      <c r="I20" s="421">
        <f>ROUND(H20*G20/G20,2)</f>
        <v>0</v>
      </c>
      <c r="J20" s="401" t="s">
        <v>39</v>
      </c>
      <c r="K20" s="241"/>
      <c r="L20" s="537">
        <f>IF(OR(ISBLANK(K20),K20=0,H20=0,ISBLANK(H20)),,ROUND(K20+$L$5,2))</f>
        <v>0</v>
      </c>
      <c r="M20" s="538">
        <f>ROUND(L20*I20,2)</f>
        <v>0</v>
      </c>
      <c r="N20" s="1940">
        <f>ROUND(L20/G20,4)</f>
        <v>0</v>
      </c>
    </row>
    <row r="21" spans="1:14" ht="17.25" thickBot="1">
      <c r="A21" s="1086"/>
      <c r="B21" s="466" t="s">
        <v>65</v>
      </c>
      <c r="C21" s="466" t="s">
        <v>982</v>
      </c>
      <c r="D21" s="318"/>
      <c r="E21" s="901"/>
      <c r="F21" s="1722"/>
      <c r="G21" s="466"/>
      <c r="H21" s="1950"/>
      <c r="I21" s="536"/>
      <c r="J21" s="901"/>
      <c r="K21" s="1140"/>
      <c r="L21" s="1122"/>
      <c r="M21" s="554"/>
      <c r="N21" s="1946"/>
    </row>
    <row r="22" spans="1:14" ht="17.25" thickBot="1">
      <c r="A22" s="1490">
        <v>44006</v>
      </c>
      <c r="B22" s="481" t="s">
        <v>984</v>
      </c>
      <c r="C22" s="401" t="s">
        <v>972</v>
      </c>
      <c r="D22" s="2723"/>
      <c r="E22" s="763"/>
      <c r="F22" s="1209" t="s">
        <v>974</v>
      </c>
      <c r="G22" s="401">
        <v>24</v>
      </c>
      <c r="H22" s="1974"/>
      <c r="I22" s="421">
        <f>ROUND(H22*G22/G22,2)</f>
        <v>0</v>
      </c>
      <c r="J22" s="401" t="s">
        <v>39</v>
      </c>
      <c r="K22" s="241"/>
      <c r="L22" s="537">
        <f>IF(OR(ISBLANK(K22),K22=0,H22=0,ISBLANK(H22)),,ROUND(K22+$L$5,2))</f>
        <v>0</v>
      </c>
      <c r="M22" s="538">
        <f>ROUND(L22*I22,2)</f>
        <v>0</v>
      </c>
      <c r="N22" s="1940">
        <f>ROUND(L22/G22,4)</f>
        <v>0</v>
      </c>
    </row>
    <row r="23" spans="1:14" ht="17.25" thickBot="1">
      <c r="A23" s="1086"/>
      <c r="B23" s="466" t="s">
        <v>65</v>
      </c>
      <c r="C23" s="466" t="s">
        <v>985</v>
      </c>
      <c r="D23" s="288"/>
      <c r="E23" s="901"/>
      <c r="F23" s="1722"/>
      <c r="G23" s="466"/>
      <c r="H23" s="1950"/>
      <c r="I23" s="536"/>
      <c r="J23" s="901"/>
      <c r="K23" s="1140"/>
      <c r="L23" s="1122"/>
      <c r="M23" s="554"/>
      <c r="N23" s="1946"/>
    </row>
    <row r="24" spans="1:14" ht="17.25" thickBot="1">
      <c r="A24" s="1490">
        <v>44007</v>
      </c>
      <c r="B24" s="481" t="s">
        <v>986</v>
      </c>
      <c r="C24" s="401" t="s">
        <v>972</v>
      </c>
      <c r="D24" s="2723"/>
      <c r="E24" s="763"/>
      <c r="F24" s="1209" t="s">
        <v>977</v>
      </c>
      <c r="G24" s="401">
        <v>24</v>
      </c>
      <c r="H24" s="1974"/>
      <c r="I24" s="421">
        <f>ROUND(H24*G24/G24,2)</f>
        <v>0</v>
      </c>
      <c r="J24" s="401" t="s">
        <v>39</v>
      </c>
      <c r="K24" s="241"/>
      <c r="L24" s="537">
        <f>IF(OR(ISBLANK(K24),K24=0,H24=0,ISBLANK(H24)),,ROUND(K24+$L$5,2))</f>
        <v>0</v>
      </c>
      <c r="M24" s="538">
        <f>ROUND(L24*I24,2)</f>
        <v>0</v>
      </c>
      <c r="N24" s="1940">
        <f>ROUND(L24/G24,4)</f>
        <v>0</v>
      </c>
    </row>
    <row r="25" spans="1:14" ht="17.25" thickBot="1">
      <c r="A25" s="1086"/>
      <c r="B25" s="466" t="s">
        <v>65</v>
      </c>
      <c r="C25" s="466" t="s">
        <v>987</v>
      </c>
      <c r="D25" s="288"/>
      <c r="E25" s="901"/>
      <c r="F25" s="1722"/>
      <c r="G25" s="466"/>
      <c r="H25" s="1950"/>
      <c r="I25" s="536"/>
      <c r="J25" s="901"/>
      <c r="K25" s="1140"/>
      <c r="L25" s="1122"/>
      <c r="M25" s="554"/>
      <c r="N25" s="1946"/>
    </row>
    <row r="26" spans="1:14" ht="17.25" thickBot="1">
      <c r="A26" s="1490">
        <v>44008</v>
      </c>
      <c r="B26" s="481" t="s">
        <v>988</v>
      </c>
      <c r="C26" s="401" t="s">
        <v>989</v>
      </c>
      <c r="D26" s="2723"/>
      <c r="E26" s="763"/>
      <c r="F26" s="1209" t="s">
        <v>991</v>
      </c>
      <c r="G26" s="401">
        <v>27</v>
      </c>
      <c r="H26" s="1974"/>
      <c r="I26" s="421">
        <f>ROUND(H26*G26/G26,2)</f>
        <v>0</v>
      </c>
      <c r="J26" s="401" t="s">
        <v>39</v>
      </c>
      <c r="K26" s="241"/>
      <c r="L26" s="537">
        <f>IF(OR(ISBLANK(K26),K26=0,H26=0,ISBLANK(H26)),,ROUND(K26+$L$5,2))</f>
        <v>0</v>
      </c>
      <c r="M26" s="538">
        <f>ROUND(L26*I26,2)</f>
        <v>0</v>
      </c>
      <c r="N26" s="1940">
        <f>ROUND(L26/G26,4)</f>
        <v>0</v>
      </c>
    </row>
    <row r="27" spans="1:14" ht="17.25" thickBot="1">
      <c r="A27" s="1197"/>
      <c r="B27" s="217"/>
      <c r="C27" s="217" t="s">
        <v>990</v>
      </c>
      <c r="D27" s="318"/>
      <c r="E27" s="1009"/>
      <c r="F27" s="1090" t="s">
        <v>65</v>
      </c>
      <c r="G27" s="217" t="s">
        <v>65</v>
      </c>
      <c r="H27" s="1977"/>
      <c r="I27" s="274" t="s">
        <v>65</v>
      </c>
      <c r="J27" s="401" t="s">
        <v>65</v>
      </c>
      <c r="K27" s="286"/>
      <c r="L27" s="532" t="s">
        <v>65</v>
      </c>
      <c r="M27" s="538" t="s">
        <v>65</v>
      </c>
      <c r="N27" s="1940" t="s">
        <v>65</v>
      </c>
    </row>
    <row r="28" spans="1:14" ht="17.25" thickBot="1">
      <c r="A28" s="2227">
        <v>44009</v>
      </c>
      <c r="B28" s="1534" t="s">
        <v>992</v>
      </c>
      <c r="C28" s="947" t="s">
        <v>993</v>
      </c>
      <c r="D28" s="795"/>
      <c r="E28" s="1245"/>
      <c r="F28" s="1123" t="s">
        <v>995</v>
      </c>
      <c r="G28" s="947">
        <v>24</v>
      </c>
      <c r="H28" s="1978"/>
      <c r="I28" s="420">
        <f>ROUND(H28*G28/G28,2)</f>
        <v>0</v>
      </c>
      <c r="J28" s="1213" t="s">
        <v>39</v>
      </c>
      <c r="K28" s="368"/>
      <c r="L28" s="514">
        <f>IF(OR(ISBLANK(K28),K28=0,H28=0,ISBLANK(H28)),,ROUND(K28+$L$5,2))</f>
        <v>0</v>
      </c>
      <c r="M28" s="515">
        <f>ROUND(L28*I28,2)</f>
        <v>0</v>
      </c>
      <c r="N28" s="1966">
        <f>ROUND(L28/G28,4)</f>
        <v>0</v>
      </c>
    </row>
    <row r="29" spans="1:14" ht="17.25" thickBot="1">
      <c r="A29" s="416"/>
      <c r="B29" s="901"/>
      <c r="C29" s="901" t="s">
        <v>994</v>
      </c>
      <c r="D29" s="318"/>
      <c r="E29" s="1067"/>
      <c r="F29" s="1226" t="s">
        <v>65</v>
      </c>
      <c r="G29" s="1234" t="s">
        <v>65</v>
      </c>
      <c r="H29" s="1973"/>
      <c r="I29" s="1506" t="s">
        <v>65</v>
      </c>
      <c r="J29" s="1234" t="s">
        <v>65</v>
      </c>
      <c r="K29" s="322" t="s">
        <v>65</v>
      </c>
      <c r="L29" s="497" t="s">
        <v>65</v>
      </c>
      <c r="M29" s="554" t="s">
        <v>65</v>
      </c>
      <c r="N29" s="1946" t="s">
        <v>65</v>
      </c>
    </row>
    <row r="30" spans="1:14" ht="17.25" thickBot="1">
      <c r="A30" s="1490">
        <v>44010</v>
      </c>
      <c r="B30" s="481" t="s">
        <v>996</v>
      </c>
      <c r="C30" s="401" t="s">
        <v>997</v>
      </c>
      <c r="D30" s="1447"/>
      <c r="E30" s="763"/>
      <c r="F30" s="1209" t="s">
        <v>995</v>
      </c>
      <c r="G30" s="401">
        <v>24</v>
      </c>
      <c r="H30" s="1974"/>
      <c r="I30" s="421">
        <f>ROUND(H30*G30/G30,2)</f>
        <v>0</v>
      </c>
      <c r="J30" s="401" t="s">
        <v>39</v>
      </c>
      <c r="K30" s="241"/>
      <c r="L30" s="537">
        <f>IF(OR(ISBLANK(K30),K30=0,H30=0,ISBLANK(H30)),,ROUND(K30+$L$5,2))</f>
        <v>0</v>
      </c>
      <c r="M30" s="538">
        <f>ROUND(L30*I30,2)</f>
        <v>0</v>
      </c>
      <c r="N30" s="1940">
        <f>ROUND(L30/G30,4)</f>
        <v>0</v>
      </c>
    </row>
    <row r="31" spans="1:14" ht="17.25" thickBot="1">
      <c r="A31" s="416"/>
      <c r="B31" s="901"/>
      <c r="C31" s="901" t="s">
        <v>998</v>
      </c>
      <c r="D31" s="536"/>
      <c r="E31" s="1067"/>
      <c r="F31" s="1226" t="s">
        <v>65</v>
      </c>
      <c r="G31" s="1234" t="s">
        <v>65</v>
      </c>
      <c r="H31" s="1973"/>
      <c r="I31" s="1506" t="s">
        <v>65</v>
      </c>
      <c r="J31" s="1234" t="s">
        <v>65</v>
      </c>
      <c r="K31" s="322" t="s">
        <v>65</v>
      </c>
      <c r="L31" s="497" t="s">
        <v>65</v>
      </c>
      <c r="M31" s="554" t="s">
        <v>65</v>
      </c>
      <c r="N31" s="1946" t="s">
        <v>65</v>
      </c>
    </row>
    <row r="32" spans="1:14" ht="17.25" thickBot="1">
      <c r="A32" s="2159">
        <v>44011</v>
      </c>
      <c r="B32" s="481" t="s">
        <v>1095</v>
      </c>
      <c r="C32" s="1939" t="s">
        <v>40</v>
      </c>
      <c r="D32" s="1849"/>
      <c r="E32" s="765"/>
      <c r="F32" s="765" t="s">
        <v>1134</v>
      </c>
      <c r="G32" s="765">
        <v>18</v>
      </c>
      <c r="H32" s="1979"/>
      <c r="I32" s="421" t="s">
        <v>65</v>
      </c>
      <c r="J32" s="401" t="s">
        <v>65</v>
      </c>
      <c r="K32" s="230"/>
      <c r="L32" s="1215"/>
      <c r="M32" s="668"/>
      <c r="N32" s="1961"/>
    </row>
    <row r="33" spans="1:14">
      <c r="A33" s="1197"/>
      <c r="B33" s="217" t="s">
        <v>1141</v>
      </c>
      <c r="C33" s="1012" t="s">
        <v>41</v>
      </c>
      <c r="D33" s="2253"/>
      <c r="E33" s="1012"/>
      <c r="F33" s="1012"/>
      <c r="G33" s="1012"/>
      <c r="H33" s="1570"/>
      <c r="I33" s="397" t="e">
        <f>ROUND(H32*G32/G33,2)</f>
        <v>#DIV/0!</v>
      </c>
      <c r="J33" s="1061" t="s">
        <v>39</v>
      </c>
      <c r="K33" s="264" t="s">
        <v>65</v>
      </c>
      <c r="L33" s="1037">
        <f>IF(OR(ISBLANK(K33),K33=0,H32=0,ISBLANK(H32)),,ROUND(K33+$L$5,2))</f>
        <v>0</v>
      </c>
      <c r="M33" s="538" t="e">
        <f>ROUND(I33*L33,2)</f>
        <v>#DIV/0!</v>
      </c>
      <c r="N33" s="243" t="e">
        <f>ROUND(L33/G33,2)</f>
        <v>#DIV/0!</v>
      </c>
    </row>
    <row r="34" spans="1:14" ht="17.25" thickBot="1">
      <c r="A34" s="416"/>
      <c r="B34" s="901" t="s">
        <v>1142</v>
      </c>
      <c r="C34" s="901"/>
      <c r="D34" s="361"/>
      <c r="E34" s="1067"/>
      <c r="F34" s="1226"/>
      <c r="G34" s="1234"/>
      <c r="H34" s="1973"/>
      <c r="I34" s="1506"/>
      <c r="J34" s="1234"/>
      <c r="K34" s="322"/>
      <c r="L34" s="1122"/>
      <c r="M34" s="554"/>
      <c r="N34" s="1946"/>
    </row>
    <row r="35" spans="1:14" ht="17.25" thickBot="1">
      <c r="A35" s="1449">
        <v>44012</v>
      </c>
      <c r="B35" s="1069" t="s">
        <v>1096</v>
      </c>
      <c r="C35" s="1939" t="s">
        <v>40</v>
      </c>
      <c r="D35" s="2638"/>
      <c r="E35" s="765"/>
      <c r="F35" s="765" t="s">
        <v>1134</v>
      </c>
      <c r="G35" s="765">
        <v>18</v>
      </c>
      <c r="H35" s="1979">
        <v>50</v>
      </c>
      <c r="I35" s="421" t="s">
        <v>65</v>
      </c>
      <c r="J35" s="401" t="s">
        <v>65</v>
      </c>
      <c r="K35" s="230"/>
      <c r="L35" s="1215"/>
      <c r="M35" s="668"/>
      <c r="N35" s="1961"/>
    </row>
    <row r="36" spans="1:14">
      <c r="A36" s="1449"/>
      <c r="B36" s="959" t="s">
        <v>1141</v>
      </c>
      <c r="C36" s="1012" t="s">
        <v>41</v>
      </c>
      <c r="D36" s="278"/>
      <c r="E36" s="1012"/>
      <c r="F36" s="1012"/>
      <c r="G36" s="1012"/>
      <c r="H36" s="1570"/>
      <c r="I36" s="397" t="e">
        <f>ROUND(H35*G35/G36,2)</f>
        <v>#DIV/0!</v>
      </c>
      <c r="J36" s="1061" t="s">
        <v>39</v>
      </c>
      <c r="K36" s="264" t="s">
        <v>65</v>
      </c>
      <c r="L36" s="1037" t="e">
        <f>IF(OR(ISBLANK(K36),K36=0,H35=0,ISBLANK(H35)),,ROUND(K36+$L$5,2))</f>
        <v>#VALUE!</v>
      </c>
      <c r="M36" s="538" t="e">
        <f>ROUND(I36*L36,2)</f>
        <v>#DIV/0!</v>
      </c>
      <c r="N36" s="243" t="e">
        <f>ROUND(L36/G36,2)</f>
        <v>#VALUE!</v>
      </c>
    </row>
    <row r="37" spans="1:14" ht="17.25" thickBot="1">
      <c r="A37" s="416"/>
      <c r="B37" s="901" t="s">
        <v>1142</v>
      </c>
      <c r="C37" s="1958"/>
      <c r="D37" s="425"/>
      <c r="E37" s="1067"/>
      <c r="F37" s="1067"/>
      <c r="G37" s="1067"/>
      <c r="H37" s="1420"/>
      <c r="I37" s="1351"/>
      <c r="J37" s="491"/>
      <c r="K37" s="1352"/>
      <c r="L37" s="471"/>
      <c r="M37" s="568"/>
      <c r="N37" s="1941"/>
    </row>
    <row r="38" spans="1:14" ht="17.25" thickBot="1">
      <c r="A38" s="2159">
        <v>44013</v>
      </c>
      <c r="B38" s="481" t="s">
        <v>1186</v>
      </c>
      <c r="C38" s="1939" t="s">
        <v>40</v>
      </c>
      <c r="D38" s="2563"/>
      <c r="E38" s="765"/>
      <c r="F38" s="765" t="s">
        <v>1134</v>
      </c>
      <c r="G38" s="765">
        <v>18</v>
      </c>
      <c r="H38" s="1979"/>
      <c r="I38" s="421" t="s">
        <v>65</v>
      </c>
      <c r="J38" s="401" t="s">
        <v>65</v>
      </c>
      <c r="K38" s="230"/>
      <c r="L38" s="1215"/>
      <c r="M38" s="668"/>
      <c r="N38" s="1961"/>
    </row>
    <row r="39" spans="1:14">
      <c r="A39" s="1449"/>
      <c r="B39" s="959" t="s">
        <v>1141</v>
      </c>
      <c r="C39" s="1012" t="s">
        <v>41</v>
      </c>
      <c r="D39" s="2254"/>
      <c r="E39" s="1012"/>
      <c r="F39" s="1012"/>
      <c r="G39" s="1012"/>
      <c r="H39" s="1570"/>
      <c r="I39" s="397" t="e">
        <f>ROUND(H38*G38/G39,2)</f>
        <v>#DIV/0!</v>
      </c>
      <c r="J39" s="1061" t="s">
        <v>39</v>
      </c>
      <c r="K39" s="264" t="s">
        <v>65</v>
      </c>
      <c r="L39" s="1037">
        <f>IF(OR(ISBLANK(K39),K39=0,H38=0,ISBLANK(H38)),,ROUND(K39+$L$5,2))</f>
        <v>0</v>
      </c>
      <c r="M39" s="538" t="e">
        <f>ROUND(I39*L39,2)</f>
        <v>#DIV/0!</v>
      </c>
      <c r="N39" s="243" t="e">
        <f>ROUND(L39/G39,2)</f>
        <v>#DIV/0!</v>
      </c>
    </row>
    <row r="40" spans="1:14" ht="17.25" thickBot="1">
      <c r="A40" s="416"/>
      <c r="B40" s="901" t="s">
        <v>1142</v>
      </c>
      <c r="C40" s="1958"/>
      <c r="D40" s="1686"/>
      <c r="E40" s="1067"/>
      <c r="F40" s="1067"/>
      <c r="G40" s="1067"/>
      <c r="H40" s="1420"/>
      <c r="I40" s="1351"/>
      <c r="J40" s="491"/>
      <c r="K40" s="1352"/>
      <c r="L40" s="471"/>
      <c r="M40" s="568"/>
      <c r="N40" s="1941"/>
    </row>
    <row r="41" spans="1:14" ht="17.25" thickBot="1">
      <c r="A41" s="2159">
        <v>44014</v>
      </c>
      <c r="B41" s="481" t="s">
        <v>1185</v>
      </c>
      <c r="C41" s="1939" t="s">
        <v>40</v>
      </c>
      <c r="D41" s="2437"/>
      <c r="E41" s="765"/>
      <c r="F41" s="765" t="s">
        <v>1134</v>
      </c>
      <c r="G41" s="765">
        <v>18</v>
      </c>
      <c r="H41" s="1979">
        <v>50</v>
      </c>
      <c r="I41" s="421" t="s">
        <v>65</v>
      </c>
      <c r="J41" s="401" t="s">
        <v>65</v>
      </c>
      <c r="K41" s="230"/>
      <c r="L41" s="1215"/>
      <c r="M41" s="668"/>
      <c r="N41" s="1961"/>
    </row>
    <row r="42" spans="1:14">
      <c r="A42" s="1449"/>
      <c r="B42" s="959" t="s">
        <v>2165</v>
      </c>
      <c r="C42" s="1012" t="s">
        <v>41</v>
      </c>
      <c r="D42" s="2259"/>
      <c r="E42" s="1012"/>
      <c r="F42" s="1012"/>
      <c r="G42" s="1012"/>
      <c r="H42" s="1570"/>
      <c r="I42" s="397" t="e">
        <f>ROUND(H41*G41/G42,2)</f>
        <v>#DIV/0!</v>
      </c>
      <c r="J42" s="1061" t="s">
        <v>39</v>
      </c>
      <c r="K42" s="264" t="s">
        <v>65</v>
      </c>
      <c r="L42" s="1037" t="e">
        <f>IF(OR(ISBLANK(K42),K42=0,H41=0,ISBLANK(H41)),,ROUND(K42+$L$5,2))</f>
        <v>#VALUE!</v>
      </c>
      <c r="M42" s="538" t="e">
        <f>ROUND(I42*L42,2)</f>
        <v>#DIV/0!</v>
      </c>
      <c r="N42" s="243" t="e">
        <f>ROUND(L42/G42,2)</f>
        <v>#VALUE!</v>
      </c>
    </row>
    <row r="43" spans="1:14" ht="17.25" thickBot="1">
      <c r="A43" s="416"/>
      <c r="B43" s="901" t="s">
        <v>2166</v>
      </c>
      <c r="C43" s="1958"/>
      <c r="D43" s="2109"/>
      <c r="E43" s="1067"/>
      <c r="F43" s="1067"/>
      <c r="G43" s="1067"/>
      <c r="H43" s="1420"/>
      <c r="I43" s="1351"/>
      <c r="J43" s="491"/>
      <c r="K43" s="1352"/>
      <c r="L43" s="471"/>
      <c r="M43" s="568"/>
      <c r="N43" s="1941"/>
    </row>
    <row r="44" spans="1:14" ht="17.25" thickBot="1">
      <c r="A44" s="2159">
        <v>44015</v>
      </c>
      <c r="B44" s="221" t="s">
        <v>2167</v>
      </c>
      <c r="C44" s="1939" t="s">
        <v>40</v>
      </c>
      <c r="D44" s="1447"/>
      <c r="E44" s="765"/>
      <c r="F44" s="765" t="s">
        <v>1134</v>
      </c>
      <c r="G44" s="765">
        <v>18</v>
      </c>
      <c r="H44" s="1979">
        <v>60</v>
      </c>
      <c r="I44" s="421" t="s">
        <v>65</v>
      </c>
      <c r="J44" s="401" t="s">
        <v>65</v>
      </c>
      <c r="K44" s="230"/>
      <c r="L44" s="1215"/>
      <c r="M44" s="668"/>
      <c r="N44" s="1961"/>
    </row>
    <row r="45" spans="1:14">
      <c r="A45" s="1449"/>
      <c r="B45" s="959" t="s">
        <v>1143</v>
      </c>
      <c r="C45" s="1012" t="s">
        <v>41</v>
      </c>
      <c r="D45" s="1265"/>
      <c r="E45" s="1012"/>
      <c r="F45" s="1012"/>
      <c r="G45" s="1012">
        <v>0</v>
      </c>
      <c r="H45" s="1570"/>
      <c r="I45" s="397" t="e">
        <f>ROUND(H44*G44/G45,2)</f>
        <v>#DIV/0!</v>
      </c>
      <c r="J45" s="1061" t="s">
        <v>39</v>
      </c>
      <c r="K45" s="264" t="s">
        <v>65</v>
      </c>
      <c r="L45" s="1037" t="e">
        <f>IF(OR(ISBLANK(K45),K45=0,H44=0,ISBLANK(H44)),,ROUND(K45+$L$5,2))</f>
        <v>#VALUE!</v>
      </c>
      <c r="M45" s="538" t="e">
        <f>ROUND(I45*L45,2)</f>
        <v>#DIV/0!</v>
      </c>
      <c r="N45" s="243" t="e">
        <f>ROUND(L45/G45,2)</f>
        <v>#VALUE!</v>
      </c>
    </row>
    <row r="46" spans="1:14" ht="17.25" thickBot="1">
      <c r="A46" s="416"/>
      <c r="B46" s="901" t="s">
        <v>1144</v>
      </c>
      <c r="C46" s="1958"/>
      <c r="D46" s="2325"/>
      <c r="E46" s="769"/>
      <c r="F46" s="769"/>
      <c r="G46" s="769"/>
      <c r="H46" s="1420"/>
      <c r="I46" s="1351"/>
      <c r="J46" s="491"/>
      <c r="K46" s="1352"/>
      <c r="L46" s="471"/>
      <c r="M46" s="568"/>
      <c r="N46" s="1941"/>
    </row>
    <row r="47" spans="1:14" ht="17.25" thickBot="1">
      <c r="A47" s="1490">
        <v>44016</v>
      </c>
      <c r="B47" s="481" t="s">
        <v>1097</v>
      </c>
      <c r="C47" s="401" t="s">
        <v>1176</v>
      </c>
      <c r="D47" s="2563"/>
      <c r="E47" s="763"/>
      <c r="F47" s="1943" t="s">
        <v>1100</v>
      </c>
      <c r="G47" s="401">
        <v>200</v>
      </c>
      <c r="H47" s="1974">
        <v>50</v>
      </c>
      <c r="I47" s="421">
        <f>ROUND(H47*G47/G47,2)</f>
        <v>50</v>
      </c>
      <c r="J47" s="401" t="s">
        <v>39</v>
      </c>
      <c r="K47" s="241"/>
      <c r="L47" s="537">
        <f>IF(OR(ISBLANK(K47),K47=0,H47=0,ISBLANK(H47)),,ROUND(K47+$L$5,2))</f>
        <v>0</v>
      </c>
      <c r="M47" s="538">
        <f>ROUND(L47*I47,2)</f>
        <v>0</v>
      </c>
      <c r="N47" s="1940">
        <f>ROUND(L47/G47,4)</f>
        <v>0</v>
      </c>
    </row>
    <row r="48" spans="1:14">
      <c r="A48" s="2017"/>
      <c r="B48" s="959" t="s">
        <v>1098</v>
      </c>
      <c r="C48" s="1607"/>
      <c r="D48" s="1447"/>
      <c r="E48" s="759"/>
      <c r="F48" s="1947"/>
      <c r="G48" s="959"/>
      <c r="H48" s="1980"/>
      <c r="I48" s="274"/>
      <c r="J48" s="959"/>
      <c r="K48" s="303"/>
      <c r="L48" s="548"/>
      <c r="M48" s="335"/>
      <c r="N48" s="1963"/>
    </row>
    <row r="49" spans="1:27" ht="17.25" thickBot="1">
      <c r="A49" s="416"/>
      <c r="B49" s="901" t="s">
        <v>1099</v>
      </c>
      <c r="C49" s="1958"/>
      <c r="D49" s="536"/>
      <c r="E49" s="1067"/>
      <c r="F49" s="1067"/>
      <c r="G49" s="1067"/>
      <c r="H49" s="1420"/>
      <c r="I49" s="1351"/>
      <c r="J49" s="496"/>
      <c r="K49" s="1499"/>
      <c r="L49" s="417"/>
      <c r="M49" s="568"/>
      <c r="N49" s="1941"/>
    </row>
    <row r="50" spans="1:27" ht="17.25" thickBot="1">
      <c r="A50" s="1490">
        <v>44017</v>
      </c>
      <c r="B50" s="481" t="s">
        <v>1101</v>
      </c>
      <c r="C50" s="401" t="s">
        <v>1177</v>
      </c>
      <c r="D50" s="1849"/>
      <c r="E50" s="763"/>
      <c r="F50" s="1209" t="s">
        <v>1102</v>
      </c>
      <c r="G50" s="401">
        <v>6</v>
      </c>
      <c r="H50" s="1974"/>
      <c r="I50" s="421">
        <f>ROUND(H50*G50/G50,2)</f>
        <v>0</v>
      </c>
      <c r="J50" s="401" t="s">
        <v>39</v>
      </c>
      <c r="K50" s="241"/>
      <c r="L50" s="537">
        <f>IF(OR(ISBLANK(K50),K50=0,H50=0,ISBLANK(H50)),,ROUND(K50+$L$5,2))</f>
        <v>0</v>
      </c>
      <c r="M50" s="538">
        <f>ROUND(L50*I50,2)</f>
        <v>0</v>
      </c>
      <c r="N50" s="1940">
        <f>ROUND(L50/G50,4)</f>
        <v>0</v>
      </c>
      <c r="AA50" s="189"/>
    </row>
    <row r="51" spans="1:27">
      <c r="A51" s="1197"/>
      <c r="B51" s="217" t="s">
        <v>2168</v>
      </c>
      <c r="C51" s="1051"/>
      <c r="D51" s="2253"/>
      <c r="E51" s="664"/>
      <c r="F51" s="1076"/>
      <c r="G51" s="1051"/>
      <c r="H51" s="1944"/>
      <c r="I51" s="298"/>
      <c r="J51" s="1212"/>
      <c r="K51" s="286"/>
      <c r="L51" s="532"/>
      <c r="M51" s="538"/>
      <c r="N51" s="1940"/>
    </row>
    <row r="52" spans="1:27">
      <c r="A52" s="1335"/>
      <c r="B52" s="216" t="s">
        <v>2169</v>
      </c>
      <c r="C52" s="928"/>
      <c r="D52" s="1194"/>
      <c r="E52" s="664"/>
      <c r="F52" s="1967"/>
      <c r="G52" s="928"/>
      <c r="H52" s="1944"/>
      <c r="I52" s="1218"/>
      <c r="J52" s="1051"/>
      <c r="K52" s="286"/>
      <c r="L52" s="532"/>
      <c r="M52" s="538"/>
      <c r="N52" s="1940"/>
    </row>
    <row r="53" spans="1:27" ht="17.25" thickBot="1">
      <c r="A53" s="416"/>
      <c r="B53" s="901"/>
      <c r="C53" s="1234"/>
      <c r="D53" s="425"/>
      <c r="E53" s="1067"/>
      <c r="F53" s="1226"/>
      <c r="G53" s="1234"/>
      <c r="H53" s="1973"/>
      <c r="I53" s="1506"/>
      <c r="J53" s="1235"/>
      <c r="K53" s="322"/>
      <c r="L53" s="1122"/>
      <c r="M53" s="554"/>
      <c r="N53" s="1946"/>
    </row>
    <row r="54" spans="1:27">
      <c r="A54" s="2205">
        <v>44018</v>
      </c>
      <c r="B54" s="289" t="s">
        <v>1137</v>
      </c>
      <c r="C54" s="1213" t="s">
        <v>40</v>
      </c>
      <c r="D54" s="2995"/>
      <c r="E54" s="1283"/>
      <c r="F54" s="1365" t="s">
        <v>1146</v>
      </c>
      <c r="G54" s="1213">
        <v>30</v>
      </c>
      <c r="H54" s="1981">
        <v>10</v>
      </c>
      <c r="I54" s="421" t="s">
        <v>65</v>
      </c>
      <c r="J54" s="1213" t="s">
        <v>65</v>
      </c>
      <c r="K54" s="1236"/>
      <c r="L54" s="514"/>
      <c r="M54" s="515"/>
      <c r="N54" s="1966"/>
    </row>
    <row r="55" spans="1:27" ht="17.25" thickBot="1">
      <c r="A55" s="1086"/>
      <c r="B55" s="466" t="s">
        <v>179</v>
      </c>
      <c r="C55" s="1578" t="s">
        <v>193</v>
      </c>
      <c r="D55" s="1475"/>
      <c r="E55" s="1578"/>
      <c r="F55" s="1578"/>
      <c r="G55" s="1578"/>
      <c r="H55" s="1575"/>
      <c r="I55" s="341" t="e">
        <f>ROUND(H54*G54/G55,2)</f>
        <v>#DIV/0!</v>
      </c>
      <c r="J55" s="1379" t="s">
        <v>39</v>
      </c>
      <c r="K55" s="1380"/>
      <c r="L55" s="1055">
        <f>IF(OR(ISBLANK(K55),K55=0,H54=0,ISBLANK(H54)),,ROUND(K55+$L$5,2))</f>
        <v>0</v>
      </c>
      <c r="M55" s="554" t="e">
        <f>ROUND(I55*L55,2)</f>
        <v>#DIV/0!</v>
      </c>
      <c r="N55" s="472" t="e">
        <f>ROUND(L55/G55,2)</f>
        <v>#DIV/0!</v>
      </c>
    </row>
    <row r="56" spans="1:27">
      <c r="A56" s="1490">
        <v>44019</v>
      </c>
      <c r="B56" s="481" t="s">
        <v>3991</v>
      </c>
      <c r="C56" s="401" t="s">
        <v>40</v>
      </c>
      <c r="D56" s="3017"/>
      <c r="E56" s="371"/>
      <c r="F56" s="1209" t="s">
        <v>1146</v>
      </c>
      <c r="G56" s="401">
        <v>30</v>
      </c>
      <c r="H56" s="1982">
        <v>10</v>
      </c>
      <c r="I56" s="421" t="s">
        <v>65</v>
      </c>
      <c r="J56" s="401" t="s">
        <v>65</v>
      </c>
      <c r="K56" s="230"/>
      <c r="L56" s="537"/>
      <c r="M56" s="538"/>
      <c r="N56" s="1940"/>
    </row>
    <row r="57" spans="1:27">
      <c r="A57" s="1449"/>
      <c r="B57" s="959" t="s">
        <v>179</v>
      </c>
      <c r="C57" s="1581" t="s">
        <v>193</v>
      </c>
      <c r="D57" s="814"/>
      <c r="E57" s="1581"/>
      <c r="F57" s="1581"/>
      <c r="G57" s="1581">
        <v>0</v>
      </c>
      <c r="H57" s="3016"/>
      <c r="I57" s="1341" t="e">
        <f>ROUND(H56*G56/G57,2)</f>
        <v>#DIV/0!</v>
      </c>
      <c r="J57" s="1594" t="s">
        <v>39</v>
      </c>
      <c r="K57" s="1525"/>
      <c r="L57" s="1336">
        <f>IF(OR(ISBLANK(K57),K57=0,H56=0,ISBLANK(H56)),,ROUND(K57+$L$5,2))</f>
        <v>0</v>
      </c>
      <c r="M57" s="864" t="e">
        <f>ROUND(I57*L57,2)</f>
        <v>#DIV/0!</v>
      </c>
      <c r="N57" s="2094" t="e">
        <f>ROUND(L57/G57,2)</f>
        <v>#DIV/0!</v>
      </c>
    </row>
    <row r="58" spans="1:27" ht="17.25" thickBot="1">
      <c r="A58" s="416"/>
      <c r="B58" s="901"/>
      <c r="C58" s="1959"/>
      <c r="D58" s="288"/>
      <c r="E58" s="769"/>
      <c r="F58" s="769"/>
      <c r="G58" s="769"/>
      <c r="H58" s="1420"/>
      <c r="I58" s="1351"/>
      <c r="J58" s="491"/>
      <c r="K58" s="1352"/>
      <c r="L58" s="471"/>
      <c r="M58" s="568"/>
      <c r="N58" s="1941"/>
    </row>
    <row r="59" spans="1:27">
      <c r="A59" s="1490">
        <v>44020</v>
      </c>
      <c r="B59" s="481" t="s">
        <v>1138</v>
      </c>
      <c r="C59" s="401" t="s">
        <v>40</v>
      </c>
      <c r="D59" s="795"/>
      <c r="E59" s="371"/>
      <c r="F59" s="1209" t="s">
        <v>1147</v>
      </c>
      <c r="G59" s="401">
        <v>30</v>
      </c>
      <c r="H59" s="1982">
        <v>10</v>
      </c>
      <c r="I59" s="421" t="s">
        <v>65</v>
      </c>
      <c r="J59" s="401" t="s">
        <v>65</v>
      </c>
      <c r="K59" s="230"/>
      <c r="L59" s="537"/>
      <c r="M59" s="538"/>
      <c r="N59" s="1940"/>
    </row>
    <row r="60" spans="1:27" ht="17.25" thickBot="1">
      <c r="A60" s="1086"/>
      <c r="B60" s="901" t="s">
        <v>179</v>
      </c>
      <c r="C60" s="1578" t="s">
        <v>193</v>
      </c>
      <c r="D60" s="318"/>
      <c r="E60" s="1578"/>
      <c r="F60" s="1578"/>
      <c r="G60" s="1578"/>
      <c r="H60" s="1192"/>
      <c r="I60" s="341" t="e">
        <f>ROUND(H59*G59/G60,2)</f>
        <v>#DIV/0!</v>
      </c>
      <c r="J60" s="1379" t="s">
        <v>39</v>
      </c>
      <c r="K60" s="1380"/>
      <c r="L60" s="1055">
        <f>IF(OR(ISBLANK(K60),K60=0,H59=0,ISBLANK(H59)),,ROUND(K60+$L$5,2))</f>
        <v>0</v>
      </c>
      <c r="M60" s="554" t="e">
        <f>ROUND(I60*L60,2)</f>
        <v>#DIV/0!</v>
      </c>
      <c r="N60" s="472" t="e">
        <f>ROUND(L60/G60,2)</f>
        <v>#DIV/0!</v>
      </c>
    </row>
    <row r="61" spans="1:27" s="157" customFormat="1" ht="15" customHeight="1">
      <c r="A61" s="1462"/>
      <c r="B61" s="611" t="s">
        <v>65</v>
      </c>
      <c r="C61" s="611"/>
      <c r="D61" s="2723"/>
      <c r="E61" s="371"/>
      <c r="F61" s="1361"/>
      <c r="G61" s="1968"/>
      <c r="H61" s="1983"/>
      <c r="I61" s="1354"/>
      <c r="J61" s="1212"/>
      <c r="K61" s="230"/>
      <c r="L61" s="1215"/>
      <c r="M61" s="538"/>
      <c r="N61" s="1940"/>
    </row>
    <row r="62" spans="1:27" s="157" customFormat="1" ht="15" customHeight="1">
      <c r="A62" s="2228"/>
      <c r="B62" s="1969"/>
      <c r="C62" s="1970"/>
      <c r="D62" s="278"/>
      <c r="E62" s="1971"/>
      <c r="F62" s="1361"/>
      <c r="G62" s="832"/>
      <c r="H62" s="3018"/>
      <c r="I62" s="298"/>
      <c r="J62" s="473"/>
      <c r="K62" s="820"/>
      <c r="L62" s="1972"/>
      <c r="M62" s="335"/>
      <c r="N62" s="1963"/>
    </row>
    <row r="63" spans="1:27" s="157" customFormat="1" ht="15" customHeight="1" thickBot="1">
      <c r="A63" s="362"/>
      <c r="B63" s="496"/>
      <c r="C63" s="1958"/>
      <c r="D63" s="425"/>
      <c r="E63" s="1067"/>
      <c r="F63" s="1067"/>
      <c r="G63" s="1067"/>
      <c r="H63" s="1420"/>
      <c r="I63" s="1351"/>
      <c r="J63" s="496"/>
      <c r="K63" s="1499"/>
      <c r="L63" s="1477"/>
      <c r="M63" s="568"/>
      <c r="N63" s="1941"/>
    </row>
    <row r="64" spans="1:27" ht="17.25" thickBot="1">
      <c r="A64" s="2232"/>
      <c r="B64" s="1065"/>
      <c r="C64" s="1065"/>
      <c r="D64" s="1065"/>
      <c r="E64" s="1951"/>
      <c r="F64" s="1952"/>
      <c r="G64" s="1953"/>
      <c r="H64" s="1954"/>
      <c r="I64" s="746"/>
      <c r="J64" s="1065"/>
      <c r="K64" s="753" t="s">
        <v>999</v>
      </c>
      <c r="L64" s="1960"/>
      <c r="M64" s="754">
        <f>SUMIF(M10:M63,"&gt;0")</f>
        <v>0</v>
      </c>
      <c r="N64" s="1955"/>
    </row>
    <row r="65" spans="1:1" ht="17.25" thickTop="1">
      <c r="A65" s="2233"/>
    </row>
    <row r="66" spans="1:1">
      <c r="A66" s="2233"/>
    </row>
    <row r="67" spans="1:1">
      <c r="A67" s="2233"/>
    </row>
    <row r="68" spans="1:1">
      <c r="A68" s="2233"/>
    </row>
    <row r="69" spans="1:1">
      <c r="A69" s="2233"/>
    </row>
    <row r="70" spans="1:1">
      <c r="A70" s="2233"/>
    </row>
    <row r="71" spans="1:1">
      <c r="A71" s="2233"/>
    </row>
    <row r="72" spans="1:1">
      <c r="A72" s="2233"/>
    </row>
    <row r="73" spans="1:1">
      <c r="A73" s="2233"/>
    </row>
    <row r="74" spans="1:1">
      <c r="A74" s="2233"/>
    </row>
    <row r="75" spans="1:1">
      <c r="A75" s="2233"/>
    </row>
    <row r="76" spans="1:1">
      <c r="A76" s="2233"/>
    </row>
    <row r="77" spans="1:1">
      <c r="A77" s="2233"/>
    </row>
    <row r="78" spans="1:1">
      <c r="A78" s="2233"/>
    </row>
    <row r="79" spans="1:1">
      <c r="A79" s="2233"/>
    </row>
    <row r="80" spans="1:1">
      <c r="A80" s="2233"/>
    </row>
    <row r="81" spans="1:1">
      <c r="A81" s="2233"/>
    </row>
    <row r="82" spans="1:1">
      <c r="A82" s="2233"/>
    </row>
    <row r="83" spans="1:1">
      <c r="A83" s="2233"/>
    </row>
    <row r="84" spans="1:1">
      <c r="A84" s="2233"/>
    </row>
    <row r="85" spans="1:1">
      <c r="A85" s="2233"/>
    </row>
    <row r="86" spans="1:1">
      <c r="A86" s="2233"/>
    </row>
    <row r="87" spans="1:1">
      <c r="A87" s="2233"/>
    </row>
    <row r="88" spans="1:1">
      <c r="A88" s="2233"/>
    </row>
    <row r="89" spans="1:1">
      <c r="A89" s="2233"/>
    </row>
    <row r="90" spans="1:1">
      <c r="A90" s="2233"/>
    </row>
    <row r="91" spans="1:1">
      <c r="A91" s="2233"/>
    </row>
    <row r="92" spans="1:1">
      <c r="A92" s="2233"/>
    </row>
    <row r="93" spans="1:1">
      <c r="A93" s="2233"/>
    </row>
    <row r="94" spans="1:1">
      <c r="A94" s="2233"/>
    </row>
    <row r="95" spans="1:1">
      <c r="A95" s="2233"/>
    </row>
    <row r="96" spans="1:1">
      <c r="A96" s="2233"/>
    </row>
    <row r="97" spans="1:1">
      <c r="A97" s="2233"/>
    </row>
    <row r="98" spans="1:1">
      <c r="A98" s="2233"/>
    </row>
    <row r="99" spans="1:1">
      <c r="A99" s="2233"/>
    </row>
    <row r="100" spans="1:1">
      <c r="A100" s="2233"/>
    </row>
    <row r="101" spans="1:1">
      <c r="A101" s="2233"/>
    </row>
    <row r="102" spans="1:1">
      <c r="A102" s="2233"/>
    </row>
    <row r="103" spans="1:1">
      <c r="A103" s="2233"/>
    </row>
    <row r="104" spans="1:1">
      <c r="A104" s="2233"/>
    </row>
    <row r="105" spans="1:1">
      <c r="A105" s="2233"/>
    </row>
    <row r="106" spans="1:1">
      <c r="A106" s="2233"/>
    </row>
    <row r="107" spans="1:1">
      <c r="A107" s="2233"/>
    </row>
    <row r="108" spans="1:1">
      <c r="A108" s="2233"/>
    </row>
    <row r="109" spans="1:1">
      <c r="A109" s="2233"/>
    </row>
    <row r="110" spans="1:1">
      <c r="A110" s="2233"/>
    </row>
    <row r="111" spans="1:1">
      <c r="A111" s="2233"/>
    </row>
    <row r="112" spans="1:1">
      <c r="A112" s="2233"/>
    </row>
    <row r="113" spans="1:1">
      <c r="A113" s="2233"/>
    </row>
    <row r="114" spans="1:1">
      <c r="A114" s="2233"/>
    </row>
    <row r="115" spans="1:1">
      <c r="A115" s="2233"/>
    </row>
    <row r="116" spans="1:1">
      <c r="A116" s="2233"/>
    </row>
    <row r="117" spans="1:1">
      <c r="A117" s="2233"/>
    </row>
    <row r="118" spans="1:1">
      <c r="A118" s="2233"/>
    </row>
    <row r="119" spans="1:1">
      <c r="A119" s="2233"/>
    </row>
    <row r="120" spans="1:1">
      <c r="A120" s="2233"/>
    </row>
    <row r="121" spans="1:1">
      <c r="A121" s="2233"/>
    </row>
    <row r="122" spans="1:1">
      <c r="A122" s="2233"/>
    </row>
    <row r="123" spans="1:1">
      <c r="A123" s="2233"/>
    </row>
    <row r="124" spans="1:1">
      <c r="A124" s="2233"/>
    </row>
    <row r="125" spans="1:1">
      <c r="A125" s="2233"/>
    </row>
    <row r="126" spans="1:1">
      <c r="A126" s="2233"/>
    </row>
    <row r="127" spans="1:1">
      <c r="A127" s="2233"/>
    </row>
    <row r="128" spans="1:1">
      <c r="A128" s="2233"/>
    </row>
    <row r="129" spans="1:1">
      <c r="A129" s="2233"/>
    </row>
    <row r="130" spans="1:1">
      <c r="A130" s="2233"/>
    </row>
    <row r="131" spans="1:1">
      <c r="A131" s="2233"/>
    </row>
    <row r="132" spans="1:1">
      <c r="A132" s="2233"/>
    </row>
    <row r="133" spans="1:1">
      <c r="A133" s="2233"/>
    </row>
    <row r="134" spans="1:1">
      <c r="A134" s="2233"/>
    </row>
    <row r="135" spans="1:1">
      <c r="A135" s="2233"/>
    </row>
    <row r="136" spans="1:1">
      <c r="A136" s="2233"/>
    </row>
    <row r="137" spans="1:1">
      <c r="A137" s="2233"/>
    </row>
    <row r="138" spans="1:1">
      <c r="A138" s="2233"/>
    </row>
    <row r="139" spans="1:1">
      <c r="A139" s="2233"/>
    </row>
    <row r="140" spans="1:1">
      <c r="A140" s="2233"/>
    </row>
    <row r="141" spans="1:1">
      <c r="A141" s="2233"/>
    </row>
    <row r="142" spans="1:1">
      <c r="A142" s="2233"/>
    </row>
    <row r="143" spans="1:1">
      <c r="A143" s="2233"/>
    </row>
    <row r="144" spans="1:1">
      <c r="A144" s="2233"/>
    </row>
    <row r="145" spans="1:1">
      <c r="A145" s="2233"/>
    </row>
    <row r="146" spans="1:1">
      <c r="A146" s="2233"/>
    </row>
    <row r="147" spans="1:1">
      <c r="A147" s="2233"/>
    </row>
    <row r="148" spans="1:1">
      <c r="A148" s="2233"/>
    </row>
    <row r="149" spans="1:1">
      <c r="A149" s="2233"/>
    </row>
    <row r="150" spans="1:1">
      <c r="A150" s="2233"/>
    </row>
    <row r="151" spans="1:1">
      <c r="A151" s="2233"/>
    </row>
    <row r="152" spans="1:1">
      <c r="A152" s="2233"/>
    </row>
    <row r="153" spans="1:1">
      <c r="A153" s="2233"/>
    </row>
    <row r="154" spans="1:1">
      <c r="A154" s="2233"/>
    </row>
    <row r="155" spans="1:1">
      <c r="A155" s="2233"/>
    </row>
    <row r="156" spans="1:1">
      <c r="A156" s="2233"/>
    </row>
    <row r="157" spans="1:1">
      <c r="A157" s="2233"/>
    </row>
    <row r="158" spans="1:1">
      <c r="A158" s="2233"/>
    </row>
    <row r="159" spans="1:1">
      <c r="A159" s="2233"/>
    </row>
    <row r="160" spans="1:1">
      <c r="A160" s="2233"/>
    </row>
    <row r="161" spans="1:1">
      <c r="A161" s="2233"/>
    </row>
    <row r="162" spans="1:1">
      <c r="A162" s="2233"/>
    </row>
    <row r="163" spans="1:1">
      <c r="A163" s="2233"/>
    </row>
    <row r="164" spans="1:1">
      <c r="A164" s="2233"/>
    </row>
    <row r="165" spans="1:1">
      <c r="A165" s="2233"/>
    </row>
    <row r="166" spans="1:1">
      <c r="A166" s="2233"/>
    </row>
    <row r="167" spans="1:1">
      <c r="A167" s="2233"/>
    </row>
    <row r="168" spans="1:1">
      <c r="A168" s="2233"/>
    </row>
    <row r="169" spans="1:1">
      <c r="A169" s="2233"/>
    </row>
    <row r="170" spans="1:1">
      <c r="A170" s="2233"/>
    </row>
    <row r="171" spans="1:1">
      <c r="A171" s="2233"/>
    </row>
    <row r="172" spans="1:1">
      <c r="A172" s="2233"/>
    </row>
    <row r="173" spans="1:1">
      <c r="A173" s="2233"/>
    </row>
    <row r="174" spans="1:1">
      <c r="A174" s="2233"/>
    </row>
  </sheetData>
  <customSheetViews>
    <customSheetView guid="{F8F3C058-0B72-45B1-9471-FD232B18A87C}" showPageBreaks="1">
      <pane ySplit="9" topLeftCell="A10" activePane="bottomLeft" state="frozen"/>
      <selection pane="bottomLeft" activeCell="R30" sqref="R30"/>
      <pageMargins left="0.25" right="0.25" top="0.75" bottom="0.75" header="0.3" footer="0.3"/>
      <pageSetup paperSize="5" scale="64" fitToHeight="0" orientation="landscape" useFirstPageNumber="1" r:id="rId1"/>
      <headerFooter scaleWithDoc="0"/>
    </customSheetView>
  </customSheetViews>
  <mergeCells count="6">
    <mergeCell ref="F3:N3"/>
    <mergeCell ref="F4:N4"/>
    <mergeCell ref="G5:K5"/>
    <mergeCell ref="B1:M1"/>
    <mergeCell ref="B2:C2"/>
    <mergeCell ref="F2:M2"/>
  </mergeCells>
  <conditionalFormatting sqref="H45 H55 H57 H60 H33 H42">
    <cfRule type="cellIs" dxfId="9" priority="16" stopIfTrue="1" operator="equal">
      <formula>0</formula>
    </cfRule>
  </conditionalFormatting>
  <conditionalFormatting sqref="H45 H55 H57 H60 H33 H42">
    <cfRule type="cellIs" dxfId="8" priority="15" stopIfTrue="1" operator="equal">
      <formula>0</formula>
    </cfRule>
  </conditionalFormatting>
  <conditionalFormatting sqref="H36">
    <cfRule type="cellIs" dxfId="7" priority="4" stopIfTrue="1" operator="equal">
      <formula>0</formula>
    </cfRule>
  </conditionalFormatting>
  <conditionalFormatting sqref="H36">
    <cfRule type="cellIs" dxfId="6" priority="3" stopIfTrue="1" operator="equal">
      <formula>0</formula>
    </cfRule>
  </conditionalFormatting>
  <conditionalFormatting sqref="H39">
    <cfRule type="cellIs" dxfId="5" priority="2" stopIfTrue="1" operator="equal">
      <formula>0</formula>
    </cfRule>
  </conditionalFormatting>
  <conditionalFormatting sqref="H39">
    <cfRule type="cellIs" dxfId="4" priority="1" stopIfTrue="1" operator="equal">
      <formula>0</formula>
    </cfRule>
  </conditionalFormatting>
  <hyperlinks>
    <hyperlink ref="C4" location="'Recap Sheet'!B1" tooltip="Click here to return to recap sheet" display="Return to Recap Sheet" xr:uid="{00000000-0004-0000-1900-000000000000}"/>
  </hyperlinks>
  <pageMargins left="0.25" right="0.25" top="0.75" bottom="0.75" header="0.3" footer="0.3"/>
  <pageSetup paperSize="5" scale="64" fitToHeight="0" orientation="landscape" useFirstPageNumber="1" r:id="rId2"/>
  <headerFooter scaleWithDoc="0"/>
  <drawing r:id="rId3"/>
  <legacyDrawing r:id="rId4"/>
  <mc:AlternateContent xmlns:mc="http://schemas.openxmlformats.org/markup-compatibility/2006">
    <mc:Choice Requires="x14">
      <controls>
        <mc:AlternateContent xmlns:mc="http://schemas.openxmlformats.org/markup-compatibility/2006">
          <mc:Choice Requires="x14">
            <control shapeId="83969" r:id="rId5" name="Button 1">
              <controlPr defaultSize="0" print="0" autoFill="0" autoPict="0" macro="[0]!VersatileDisplayWorksheetPopup">
                <anchor moveWithCells="1">
                  <from>
                    <xdr:col>12</xdr:col>
                    <xdr:colOff>523875</xdr:colOff>
                    <xdr:row>0</xdr:row>
                    <xdr:rowOff>171450</xdr:rowOff>
                  </from>
                  <to>
                    <xdr:col>13</xdr:col>
                    <xdr:colOff>438150</xdr:colOff>
                    <xdr:row>1</xdr:row>
                    <xdr:rowOff>200025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X245"/>
  <sheetViews>
    <sheetView zoomScaleNormal="100" workbookViewId="0">
      <pane ySplit="9" topLeftCell="A133" activePane="bottomLeft" state="frozen"/>
      <selection activeCell="H80" sqref="H80"/>
      <selection pane="bottomLeft" activeCell="Q134" sqref="Q134"/>
    </sheetView>
  </sheetViews>
  <sheetFormatPr defaultColWidth="9.140625" defaultRowHeight="16.5"/>
  <cols>
    <col min="1" max="1" width="7.28515625" style="154" customWidth="1"/>
    <col min="2" max="2" width="41.28515625" style="154" customWidth="1"/>
    <col min="3" max="3" width="22.5703125" style="154" customWidth="1"/>
    <col min="4" max="4" width="9.85546875" style="55" customWidth="1"/>
    <col min="5" max="5" width="7.7109375" style="55" customWidth="1"/>
    <col min="6" max="6" width="6.28515625" style="158" customWidth="1"/>
    <col min="7" max="7" width="6.42578125" style="154" customWidth="1"/>
    <col min="8" max="8" width="6.28515625" style="154" customWidth="1"/>
    <col min="9" max="9" width="7.140625" style="154" customWidth="1"/>
    <col min="10" max="10" width="3.85546875" style="154" customWidth="1"/>
    <col min="11" max="11" width="6.85546875" style="154" customWidth="1"/>
    <col min="12" max="12" width="7" style="154" customWidth="1"/>
    <col min="13" max="13" width="9.85546875" style="154" customWidth="1"/>
    <col min="14" max="14" width="7" style="154" customWidth="1"/>
    <col min="15" max="15" width="2.42578125" style="154" customWidth="1"/>
    <col min="16" max="16384" width="9.140625" style="154"/>
  </cols>
  <sheetData>
    <row r="1" spans="1:18">
      <c r="B1" s="5874" t="str">
        <f>'Recap Sheet'!A1</f>
        <v>South Carolina School Food Service Purchasing Alliance,Inc</v>
      </c>
      <c r="C1" s="5874"/>
      <c r="D1" s="5874"/>
      <c r="E1" s="5874"/>
      <c r="F1" s="5874"/>
      <c r="G1" s="5874"/>
      <c r="H1" s="5874"/>
      <c r="I1" s="5874"/>
      <c r="J1" s="5874"/>
      <c r="K1" s="5874"/>
      <c r="L1" s="5874"/>
      <c r="M1" s="5874"/>
    </row>
    <row r="2" spans="1:18">
      <c r="B2" s="5874" t="str">
        <f>'Recap Sheet'!A2</f>
        <v>Solicitation #B00002425</v>
      </c>
      <c r="C2" s="5874"/>
      <c r="D2" s="5160"/>
      <c r="E2" s="5160"/>
      <c r="F2" s="5874" t="str">
        <f>'Recap Sheet'!B2</f>
        <v>Bid Period: August 1, 2024 - July 31, 2025</v>
      </c>
      <c r="G2" s="5874"/>
      <c r="H2" s="5874"/>
      <c r="I2" s="5874"/>
      <c r="J2" s="5874"/>
      <c r="K2" s="5874"/>
      <c r="L2" s="5874"/>
      <c r="M2" s="5874"/>
    </row>
    <row r="3" spans="1:18" s="55" customFormat="1"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c r="O3" s="7"/>
    </row>
    <row r="4" spans="1:18" s="6" customFormat="1" ht="18.75" customHeight="1" thickBot="1">
      <c r="A4" s="2223">
        <v>46001</v>
      </c>
      <c r="B4" s="1890" t="str">
        <f>'Recap Sheet'!B3</f>
        <v>Lexington Richland School District Five</v>
      </c>
      <c r="C4" s="1159" t="s">
        <v>19</v>
      </c>
      <c r="D4" s="177"/>
      <c r="E4" s="993"/>
      <c r="F4" s="5873">
        <f>'Recap Sheet'!B4</f>
        <v>0</v>
      </c>
      <c r="G4" s="5868"/>
      <c r="H4" s="5868"/>
      <c r="I4" s="5868"/>
      <c r="J4" s="5868"/>
      <c r="K4" s="5868"/>
      <c r="L4" s="5868"/>
      <c r="M4" s="5868"/>
      <c r="N4" s="5869"/>
      <c r="O4" s="5"/>
      <c r="Q4" s="56"/>
      <c r="R4" s="56"/>
    </row>
    <row r="5" spans="1:18" s="6" customFormat="1" ht="15" customHeight="1" thickBot="1">
      <c r="A5" s="2223">
        <v>48000</v>
      </c>
      <c r="B5" s="998" t="s">
        <v>20</v>
      </c>
      <c r="C5" s="897" t="s">
        <v>2791</v>
      </c>
      <c r="D5" s="2256"/>
      <c r="E5" s="999"/>
      <c r="F5" s="1161"/>
      <c r="G5" s="5870" t="s">
        <v>0</v>
      </c>
      <c r="H5" s="5870"/>
      <c r="I5" s="5870"/>
      <c r="J5" s="5870"/>
      <c r="K5" s="5870"/>
      <c r="L5" s="1162">
        <f>'Recap Sheet'!B5</f>
        <v>0</v>
      </c>
      <c r="M5" s="1002"/>
      <c r="N5" s="1288"/>
      <c r="O5" s="14"/>
      <c r="Q5" s="56"/>
      <c r="R5" s="56"/>
    </row>
    <row r="6" spans="1:18" s="55" customFormat="1"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O6" s="7"/>
      <c r="P6" s="56"/>
      <c r="Q6" s="56"/>
      <c r="R6" s="56"/>
    </row>
    <row r="7" spans="1:18" s="55" customFormat="1"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O7" s="7"/>
      <c r="Q7" s="56"/>
      <c r="R7" s="56"/>
    </row>
    <row r="8" spans="1:18" s="15" customFormat="1" ht="15" customHeight="1" thickBot="1">
      <c r="A8" s="1760"/>
      <c r="B8" s="1760" t="s">
        <v>765</v>
      </c>
      <c r="C8" s="903"/>
      <c r="D8" s="10"/>
      <c r="E8" s="903"/>
      <c r="F8" s="761"/>
      <c r="G8" s="906"/>
      <c r="H8" s="1957"/>
      <c r="I8" s="904"/>
      <c r="J8" s="903"/>
      <c r="K8" s="1322"/>
      <c r="L8" s="1322"/>
      <c r="M8" s="1322"/>
      <c r="N8" s="1323"/>
      <c r="O8" s="14"/>
      <c r="P8" s="55"/>
      <c r="Q8" s="55"/>
      <c r="R8" s="55"/>
    </row>
    <row r="9" spans="1:18" s="15" customFormat="1" ht="15" customHeight="1" thickBot="1">
      <c r="A9" s="4509"/>
      <c r="B9" s="4509"/>
      <c r="C9" s="3084"/>
      <c r="D9" s="3082"/>
      <c r="E9" s="903"/>
      <c r="F9" s="761"/>
      <c r="G9" s="4510"/>
      <c r="H9" s="4470"/>
      <c r="I9" s="3081"/>
      <c r="J9" s="3084"/>
      <c r="K9" s="4507"/>
      <c r="L9" s="4507"/>
      <c r="M9" s="1322"/>
      <c r="N9" s="1145"/>
      <c r="O9" s="14"/>
      <c r="P9" s="55"/>
      <c r="Q9" s="55"/>
      <c r="R9" s="55"/>
    </row>
    <row r="10" spans="1:18" ht="20.100000000000001" customHeight="1" thickBot="1">
      <c r="A10" s="3025">
        <v>46001</v>
      </c>
      <c r="B10" s="4095" t="s">
        <v>766</v>
      </c>
      <c r="C10" s="3020" t="s">
        <v>40</v>
      </c>
      <c r="D10" s="4471"/>
      <c r="E10" s="4475"/>
      <c r="F10" s="4476" t="s">
        <v>767</v>
      </c>
      <c r="G10" s="3770">
        <v>1000</v>
      </c>
      <c r="H10" s="1974">
        <v>30</v>
      </c>
      <c r="I10" s="3938" t="s">
        <v>65</v>
      </c>
      <c r="J10" s="3770" t="s">
        <v>65</v>
      </c>
      <c r="K10" s="4219"/>
      <c r="L10" s="4014"/>
      <c r="M10" s="4009"/>
      <c r="N10" s="4477"/>
    </row>
    <row r="11" spans="1:18" ht="20.100000000000001" customHeight="1">
      <c r="A11" s="1197"/>
      <c r="B11" s="217" t="s">
        <v>768</v>
      </c>
      <c r="C11" s="2040" t="s">
        <v>41</v>
      </c>
      <c r="D11" s="1009"/>
      <c r="E11" s="1009"/>
      <c r="F11" s="1009"/>
      <c r="G11" s="1009">
        <v>0</v>
      </c>
      <c r="H11" s="1521"/>
      <c r="I11" s="1119" t="e">
        <f>ROUND(H10*G10/G11,2)</f>
        <v>#DIV/0!</v>
      </c>
      <c r="J11" s="352" t="s">
        <v>39</v>
      </c>
      <c r="K11" s="353">
        <v>0</v>
      </c>
      <c r="L11" s="315">
        <f>IF(OR(ISBLANK(K11),K11=0,H10=0,ISBLANK(H10)),,ROUND(K11+$L$5,2))</f>
        <v>0</v>
      </c>
      <c r="M11" s="436" t="e">
        <f>ROUND(I11*L11,2)</f>
        <v>#DIV/0!</v>
      </c>
      <c r="N11" s="2014" t="e">
        <f>ROUND(L11/G11,4)</f>
        <v>#DIV/0!</v>
      </c>
    </row>
    <row r="12" spans="1:18">
      <c r="A12" s="1197"/>
      <c r="B12" s="217" t="s">
        <v>769</v>
      </c>
      <c r="C12" s="219"/>
      <c r="D12" s="193"/>
      <c r="E12" s="1670"/>
      <c r="F12" s="1962"/>
      <c r="G12" s="217"/>
      <c r="H12" s="1975"/>
      <c r="I12" s="274"/>
      <c r="J12" s="217"/>
      <c r="K12" s="1064"/>
      <c r="L12" s="532"/>
      <c r="M12" s="538"/>
      <c r="N12" s="2015"/>
    </row>
    <row r="13" spans="1:18" ht="17.25" thickBot="1">
      <c r="A13" s="416"/>
      <c r="B13" s="901" t="s">
        <v>770</v>
      </c>
      <c r="C13" s="901"/>
      <c r="D13" s="2294"/>
      <c r="E13" s="1687"/>
      <c r="F13" s="1949"/>
      <c r="G13" s="901"/>
      <c r="H13" s="1950"/>
      <c r="I13" s="536"/>
      <c r="J13" s="901"/>
      <c r="K13" s="1140"/>
      <c r="L13" s="1122"/>
      <c r="M13" s="554"/>
      <c r="N13" s="1946"/>
    </row>
    <row r="14" spans="1:18" ht="17.25" thickBot="1">
      <c r="A14" s="1490">
        <v>46002</v>
      </c>
      <c r="B14" s="481" t="s">
        <v>771</v>
      </c>
      <c r="C14" s="401" t="s">
        <v>772</v>
      </c>
      <c r="D14" s="2548"/>
      <c r="E14" s="1009"/>
      <c r="F14" s="1943" t="s">
        <v>773</v>
      </c>
      <c r="G14" s="401">
        <v>100</v>
      </c>
      <c r="H14" s="1974">
        <v>30</v>
      </c>
      <c r="I14" s="421">
        <f>ROUND(H14*G14/G14,2)</f>
        <v>30</v>
      </c>
      <c r="J14" s="401" t="s">
        <v>39</v>
      </c>
      <c r="K14" s="241"/>
      <c r="L14" s="537">
        <f>IF(OR(ISBLANK(K14),K14=0,H14=0,ISBLANK(H14)),,ROUND(K14+$L$5,2))</f>
        <v>0</v>
      </c>
      <c r="M14" s="538">
        <f>ROUND(L14*I14,2)</f>
        <v>0</v>
      </c>
      <c r="N14" s="2013">
        <f>ROUND(L14/G14,4)</f>
        <v>0</v>
      </c>
    </row>
    <row r="15" spans="1:18" ht="17.25" thickBot="1">
      <c r="A15" s="416"/>
      <c r="B15" s="901" t="s">
        <v>774</v>
      </c>
      <c r="C15" s="901"/>
      <c r="D15" s="318"/>
      <c r="E15" s="1067"/>
      <c r="F15" s="1949"/>
      <c r="G15" s="901"/>
      <c r="H15" s="1950"/>
      <c r="I15" s="536"/>
      <c r="J15" s="901"/>
      <c r="K15" s="1140"/>
      <c r="L15" s="1122"/>
      <c r="M15" s="554"/>
      <c r="N15" s="1941"/>
    </row>
    <row r="16" spans="1:18" ht="17.25" thickBot="1">
      <c r="A16" s="1490">
        <v>46003</v>
      </c>
      <c r="B16" s="481" t="s">
        <v>775</v>
      </c>
      <c r="C16" s="401" t="s">
        <v>776</v>
      </c>
      <c r="D16" s="2548" t="s">
        <v>2995</v>
      </c>
      <c r="E16" s="763"/>
      <c r="F16" s="1943" t="s">
        <v>777</v>
      </c>
      <c r="G16" s="401">
        <v>1000</v>
      </c>
      <c r="H16" s="1974">
        <v>60</v>
      </c>
      <c r="I16" s="421">
        <f>ROUND(H16*G16/G16,2)</f>
        <v>60</v>
      </c>
      <c r="J16" s="401" t="s">
        <v>39</v>
      </c>
      <c r="K16" s="241">
        <v>0</v>
      </c>
      <c r="L16" s="537">
        <f>IF(OR(ISBLANK(K16),K16=0,H16=0,ISBLANK(H16)),,ROUND(K16+$L$5,2))</f>
        <v>0</v>
      </c>
      <c r="M16" s="538">
        <f>ROUND(L16*I16,2)</f>
        <v>0</v>
      </c>
      <c r="N16" s="1966">
        <f>ROUND(L16/G16,4)</f>
        <v>0</v>
      </c>
    </row>
    <row r="17" spans="1:18">
      <c r="A17" s="2017"/>
      <c r="B17" s="959"/>
      <c r="C17" s="1607" t="s">
        <v>40</v>
      </c>
      <c r="D17" s="814"/>
      <c r="E17" s="1304"/>
      <c r="F17" s="2016"/>
      <c r="G17" s="216"/>
      <c r="H17" s="1980"/>
      <c r="I17" s="274"/>
      <c r="J17" s="959"/>
      <c r="K17" s="303"/>
      <c r="L17" s="1138"/>
      <c r="M17" s="335"/>
      <c r="N17" s="1963"/>
      <c r="R17" s="155"/>
    </row>
    <row r="18" spans="1:18" ht="17.25" thickBot="1">
      <c r="A18" s="416"/>
      <c r="B18" s="901"/>
      <c r="C18" s="2041" t="s">
        <v>41</v>
      </c>
      <c r="D18" s="1424"/>
      <c r="E18" s="1424"/>
      <c r="F18" s="1424"/>
      <c r="G18" s="1424"/>
      <c r="H18" s="343"/>
      <c r="I18" s="565" t="e">
        <f>ROUND(H16*G16/G18,2)</f>
        <v>#DIV/0!</v>
      </c>
      <c r="J18" s="362" t="s">
        <v>39</v>
      </c>
      <c r="K18" s="1362"/>
      <c r="L18" s="417">
        <f>IF(OR(ISBLANK(K18),K18=0,H16=0,ISBLANK(H16)),,ROUND(K18+$L$5,2))</f>
        <v>0</v>
      </c>
      <c r="M18" s="568" t="e">
        <f>ROUND(I18*L18,2)</f>
        <v>#DIV/0!</v>
      </c>
      <c r="N18" s="1941" t="e">
        <f>ROUND(L18/G18,4)</f>
        <v>#DIV/0!</v>
      </c>
    </row>
    <row r="19" spans="1:18" ht="17.25" thickBot="1">
      <c r="A19" s="1490">
        <v>46004</v>
      </c>
      <c r="B19" s="481" t="s">
        <v>778</v>
      </c>
      <c r="C19" s="401" t="s">
        <v>779</v>
      </c>
      <c r="D19" s="256" t="s">
        <v>2996</v>
      </c>
      <c r="E19" s="763"/>
      <c r="F19" s="1943" t="s">
        <v>780</v>
      </c>
      <c r="G19" s="401">
        <v>250</v>
      </c>
      <c r="H19" s="1974">
        <v>40</v>
      </c>
      <c r="I19" s="421">
        <f>ROUND(H19*G19/G19,2)</f>
        <v>40</v>
      </c>
      <c r="J19" s="401" t="s">
        <v>39</v>
      </c>
      <c r="K19" s="241"/>
      <c r="L19" s="537">
        <f>IF(OR(ISBLANK(K19),K19=0,H19=0,ISBLANK(H19)),,ROUND(K19+$L$5,2))</f>
        <v>0</v>
      </c>
      <c r="M19" s="538">
        <f>ROUND(L19*I19,2)</f>
        <v>0</v>
      </c>
      <c r="N19" s="1940">
        <f>ROUND(L19/G19,4)</f>
        <v>0</v>
      </c>
    </row>
    <row r="20" spans="1:18">
      <c r="A20" s="2017"/>
      <c r="B20" s="959"/>
      <c r="C20" s="1607" t="s">
        <v>40</v>
      </c>
      <c r="D20" s="814"/>
      <c r="E20" s="1601"/>
      <c r="F20" s="2016"/>
      <c r="G20" s="216"/>
      <c r="H20" s="1980"/>
      <c r="I20" s="274"/>
      <c r="J20" s="959"/>
      <c r="K20" s="303"/>
      <c r="L20" s="548"/>
      <c r="M20" s="335"/>
      <c r="N20" s="1963"/>
    </row>
    <row r="21" spans="1:18" ht="17.25" thickBot="1">
      <c r="A21" s="416"/>
      <c r="B21" s="901"/>
      <c r="C21" s="2041" t="s">
        <v>41</v>
      </c>
      <c r="D21" s="1424"/>
      <c r="E21" s="1424"/>
      <c r="F21" s="1424"/>
      <c r="G21" s="1424"/>
      <c r="H21" s="343"/>
      <c r="I21" s="565" t="e">
        <f>ROUND(H19*G19/G21,2)</f>
        <v>#DIV/0!</v>
      </c>
      <c r="J21" s="362" t="s">
        <v>39</v>
      </c>
      <c r="K21" s="1362"/>
      <c r="L21" s="417">
        <f>IF(OR(ISBLANK(K21),K21=0,H19=0,ISBLANK(H19)),,ROUND(K21+$L$5,2))</f>
        <v>0</v>
      </c>
      <c r="M21" s="568" t="e">
        <f>ROUND(I21*L21,2)</f>
        <v>#DIV/0!</v>
      </c>
      <c r="N21" s="1941" t="e">
        <f>ROUND(L21/G21,4)</f>
        <v>#DIV/0!</v>
      </c>
    </row>
    <row r="22" spans="1:18" ht="17.25" thickBot="1">
      <c r="A22" s="1490">
        <v>46005</v>
      </c>
      <c r="B22" s="481" t="s">
        <v>781</v>
      </c>
      <c r="C22" s="401" t="s">
        <v>782</v>
      </c>
      <c r="D22" s="814" t="s">
        <v>2997</v>
      </c>
      <c r="E22" s="763"/>
      <c r="F22" s="1209">
        <v>2000</v>
      </c>
      <c r="G22" s="401">
        <v>2000</v>
      </c>
      <c r="H22" s="1974">
        <v>300</v>
      </c>
      <c r="I22" s="421">
        <f>ROUND(H22*G22/G22,2)</f>
        <v>300</v>
      </c>
      <c r="J22" s="401" t="s">
        <v>39</v>
      </c>
      <c r="K22" s="241"/>
      <c r="L22" s="537">
        <f>IF(OR(ISBLANK(K22),K22=0,H22=0,ISBLANK(H22)),,ROUND(K22+$L$5,2))</f>
        <v>0</v>
      </c>
      <c r="M22" s="538">
        <f>ROUND(L22*I22,2)</f>
        <v>0</v>
      </c>
      <c r="N22" s="1940">
        <f>ROUND(L22/G22,4)</f>
        <v>0</v>
      </c>
    </row>
    <row r="23" spans="1:18">
      <c r="A23" s="2017"/>
      <c r="B23" s="959"/>
      <c r="C23" s="1607" t="s">
        <v>40</v>
      </c>
      <c r="D23" s="256"/>
      <c r="E23" s="2017"/>
      <c r="F23" s="1089"/>
      <c r="G23" s="959"/>
      <c r="H23" s="1980"/>
      <c r="I23" s="274"/>
      <c r="J23" s="959"/>
      <c r="K23" s="303"/>
      <c r="L23" s="548"/>
      <c r="M23" s="335"/>
      <c r="N23" s="1963"/>
    </row>
    <row r="24" spans="1:18" ht="17.25" thickBot="1">
      <c r="A24" s="416"/>
      <c r="B24" s="901" t="s">
        <v>783</v>
      </c>
      <c r="C24" s="2041" t="s">
        <v>41</v>
      </c>
      <c r="D24" s="1424"/>
      <c r="E24" s="1424"/>
      <c r="F24" s="1424"/>
      <c r="G24" s="1424"/>
      <c r="H24" s="343"/>
      <c r="I24" s="565" t="e">
        <f>ROUND(H22*G22/G24,2)</f>
        <v>#DIV/0!</v>
      </c>
      <c r="J24" s="362" t="s">
        <v>39</v>
      </c>
      <c r="K24" s="1362"/>
      <c r="L24" s="417">
        <f>IF(OR(ISBLANK(K24),K24=0,H22=0,ISBLANK(H22)),,ROUND(K24+$L$5,2))</f>
        <v>0</v>
      </c>
      <c r="M24" s="568" t="e">
        <f>ROUND(I24*L24,2)</f>
        <v>#DIV/0!</v>
      </c>
      <c r="N24" s="1941" t="e">
        <f>ROUND(L24/G24,4)</f>
        <v>#DIV/0!</v>
      </c>
    </row>
    <row r="25" spans="1:18" ht="17.25" thickBot="1">
      <c r="A25" s="1490">
        <v>46006</v>
      </c>
      <c r="B25" s="481" t="s">
        <v>784</v>
      </c>
      <c r="C25" s="401" t="s">
        <v>1467</v>
      </c>
      <c r="D25" s="256">
        <v>80500</v>
      </c>
      <c r="E25" s="763"/>
      <c r="F25" s="1943" t="s">
        <v>777</v>
      </c>
      <c r="G25" s="401">
        <v>1000</v>
      </c>
      <c r="H25" s="1974">
        <v>30</v>
      </c>
      <c r="I25" s="421">
        <f>ROUND(H25*G25/G25,2)</f>
        <v>30</v>
      </c>
      <c r="J25" s="401" t="s">
        <v>39</v>
      </c>
      <c r="K25" s="241"/>
      <c r="L25" s="537">
        <f>IF(OR(ISBLANK(K25),K25=0,H25=0,ISBLANK(H25)),,ROUND(K25+$L$5,2))</f>
        <v>0</v>
      </c>
      <c r="M25" s="538">
        <f>ROUND(L25*I25,2)</f>
        <v>0</v>
      </c>
      <c r="N25" s="1940">
        <f>ROUND(L25/G25,4)</f>
        <v>0</v>
      </c>
    </row>
    <row r="26" spans="1:18" ht="17.25" thickBot="1">
      <c r="A26" s="416"/>
      <c r="B26" s="901" t="s">
        <v>785</v>
      </c>
      <c r="C26" s="901" t="s">
        <v>65</v>
      </c>
      <c r="D26" s="318"/>
      <c r="E26" s="901"/>
      <c r="F26" s="1949"/>
      <c r="G26" s="901"/>
      <c r="H26" s="2042"/>
      <c r="I26" s="425"/>
      <c r="J26" s="901"/>
      <c r="K26" s="1140"/>
      <c r="L26" s="1122"/>
      <c r="M26" s="554"/>
      <c r="N26" s="1946"/>
    </row>
    <row r="27" spans="1:18" ht="17.25" thickBot="1">
      <c r="A27" s="2159">
        <v>46007</v>
      </c>
      <c r="B27" s="1537" t="s">
        <v>2181</v>
      </c>
      <c r="C27" s="920" t="s">
        <v>1468</v>
      </c>
      <c r="D27" s="795" t="s">
        <v>2998</v>
      </c>
      <c r="E27" s="763"/>
      <c r="F27" s="1947" t="s">
        <v>786</v>
      </c>
      <c r="G27" s="959">
        <v>1000</v>
      </c>
      <c r="H27" s="1974">
        <v>10</v>
      </c>
      <c r="I27" s="421">
        <f>ROUND(H27*G27/G27,2)</f>
        <v>10</v>
      </c>
      <c r="J27" s="401" t="s">
        <v>39</v>
      </c>
      <c r="K27" s="241"/>
      <c r="L27" s="537">
        <f>IF(OR(ISBLANK(K27),K27=0,H27=0,ISBLANK(H27)),,ROUND(K27+$L$5,2))</f>
        <v>0</v>
      </c>
      <c r="M27" s="538">
        <f>ROUND(L27*I27,2)</f>
        <v>0</v>
      </c>
      <c r="N27" s="1940">
        <f>ROUND(L27/G27,4)</f>
        <v>0</v>
      </c>
    </row>
    <row r="28" spans="1:18" ht="17.25" thickBot="1">
      <c r="A28" s="1086"/>
      <c r="B28" s="466" t="s">
        <v>785</v>
      </c>
      <c r="C28" s="466"/>
      <c r="D28" s="318"/>
      <c r="E28" s="1067"/>
      <c r="F28" s="1722"/>
      <c r="G28" s="466"/>
      <c r="H28" s="1950"/>
      <c r="I28" s="536"/>
      <c r="J28" s="901"/>
      <c r="K28" s="1140"/>
      <c r="L28" s="1122"/>
      <c r="M28" s="554"/>
      <c r="N28" s="1946"/>
    </row>
    <row r="29" spans="1:18" ht="17.25" thickBot="1">
      <c r="A29" s="1490">
        <v>46008</v>
      </c>
      <c r="B29" s="481" t="s">
        <v>2182</v>
      </c>
      <c r="C29" s="401" t="s">
        <v>1469</v>
      </c>
      <c r="D29" s="256" t="s">
        <v>2999</v>
      </c>
      <c r="E29" s="763"/>
      <c r="F29" s="1943" t="s">
        <v>777</v>
      </c>
      <c r="G29" s="401">
        <v>1000</v>
      </c>
      <c r="H29" s="1974">
        <v>50</v>
      </c>
      <c r="I29" s="421">
        <f>ROUND(H29*G29/G29,2)</f>
        <v>50</v>
      </c>
      <c r="J29" s="401" t="s">
        <v>39</v>
      </c>
      <c r="K29" s="241"/>
      <c r="L29" s="537">
        <f>IF(OR(ISBLANK(K29),K29=0,H29=0,ISBLANK(H29)),,ROUND(K29+$L$5,2))</f>
        <v>0</v>
      </c>
      <c r="M29" s="538">
        <f>ROUND(L29*I29,2)</f>
        <v>0</v>
      </c>
      <c r="N29" s="1940">
        <f>ROUND(L29/G29,4)</f>
        <v>0</v>
      </c>
    </row>
    <row r="30" spans="1:18" ht="17.25" thickBot="1">
      <c r="A30" s="416"/>
      <c r="B30" s="901" t="s">
        <v>787</v>
      </c>
      <c r="C30" s="901"/>
      <c r="D30" s="361"/>
      <c r="E30" s="1948"/>
      <c r="F30" s="1949"/>
      <c r="G30" s="901"/>
      <c r="H30" s="2043"/>
      <c r="I30" s="425"/>
      <c r="J30" s="901"/>
      <c r="K30" s="1140"/>
      <c r="L30" s="1122"/>
      <c r="M30" s="554"/>
      <c r="N30" s="1946"/>
    </row>
    <row r="31" spans="1:18" ht="17.25" thickBot="1">
      <c r="A31" s="1490">
        <v>46009</v>
      </c>
      <c r="B31" s="481" t="s">
        <v>788</v>
      </c>
      <c r="C31" s="401" t="s">
        <v>1470</v>
      </c>
      <c r="D31" s="278">
        <v>82100</v>
      </c>
      <c r="E31" s="1009"/>
      <c r="F31" s="1209">
        <v>1000</v>
      </c>
      <c r="G31" s="2018">
        <v>1000</v>
      </c>
      <c r="H31" s="1974">
        <v>20</v>
      </c>
      <c r="I31" s="421">
        <f>ROUND(H31*G31/G31,2)</f>
        <v>20</v>
      </c>
      <c r="J31" s="401" t="s">
        <v>39</v>
      </c>
      <c r="K31" s="241"/>
      <c r="L31" s="537">
        <f>IF(OR(ISBLANK(K31),K31=0,H31=0,ISBLANK(H31)),,ROUND(K31+$L$5,2))</f>
        <v>0</v>
      </c>
      <c r="M31" s="538">
        <f>ROUND(L31*I31,2)</f>
        <v>0</v>
      </c>
      <c r="N31" s="1940">
        <f>ROUND(L31/G31,4)</f>
        <v>0</v>
      </c>
    </row>
    <row r="32" spans="1:18" ht="17.25" thickBot="1">
      <c r="A32" s="416"/>
      <c r="B32" s="901" t="s">
        <v>787</v>
      </c>
      <c r="C32" s="901"/>
      <c r="D32" s="536"/>
      <c r="E32" s="1067"/>
      <c r="F32" s="1949" t="s">
        <v>65</v>
      </c>
      <c r="G32" s="901" t="s">
        <v>65</v>
      </c>
      <c r="H32" s="2042"/>
      <c r="I32" s="425"/>
      <c r="J32" s="901"/>
      <c r="K32" s="1140"/>
      <c r="L32" s="1122"/>
      <c r="M32" s="554"/>
      <c r="N32" s="1946"/>
    </row>
    <row r="33" spans="1:24" ht="17.25" thickBot="1">
      <c r="A33" s="1490">
        <v>46010</v>
      </c>
      <c r="B33" s="481" t="s">
        <v>2183</v>
      </c>
      <c r="C33" s="401" t="s">
        <v>1471</v>
      </c>
      <c r="D33" s="1849" t="s">
        <v>3000</v>
      </c>
      <c r="E33" s="1009"/>
      <c r="F33" s="1209">
        <v>1000</v>
      </c>
      <c r="G33" s="2018">
        <v>1000</v>
      </c>
      <c r="H33" s="1974"/>
      <c r="I33" s="421">
        <f>ROUND(H33*G33/G33,2)</f>
        <v>0</v>
      </c>
      <c r="J33" s="401" t="s">
        <v>39</v>
      </c>
      <c r="K33" s="241"/>
      <c r="L33" s="537">
        <f>IF(OR(ISBLANK(K33),K33=0,H33=0,ISBLANK(H33)),,ROUND(K33+$L$5,2))</f>
        <v>0</v>
      </c>
      <c r="M33" s="538">
        <f>ROUND(L33*I33,2)</f>
        <v>0</v>
      </c>
      <c r="N33" s="1940">
        <f>ROUND(L33/G33,4)</f>
        <v>0</v>
      </c>
    </row>
    <row r="34" spans="1:24" ht="17.25" thickBot="1">
      <c r="A34" s="416"/>
      <c r="B34" s="901" t="s">
        <v>787</v>
      </c>
      <c r="C34" s="901"/>
      <c r="D34" s="361"/>
      <c r="E34" s="2019"/>
      <c r="F34" s="1949" t="s">
        <v>65</v>
      </c>
      <c r="G34" s="901" t="s">
        <v>65</v>
      </c>
      <c r="H34" s="2042"/>
      <c r="I34" s="425"/>
      <c r="J34" s="901"/>
      <c r="K34" s="1140"/>
      <c r="L34" s="1122"/>
      <c r="M34" s="554"/>
      <c r="N34" s="1946"/>
    </row>
    <row r="35" spans="1:24" ht="17.25" thickBot="1">
      <c r="A35" s="2226">
        <v>46011</v>
      </c>
      <c r="B35" s="478" t="s">
        <v>789</v>
      </c>
      <c r="C35" s="1596" t="s">
        <v>40</v>
      </c>
      <c r="D35" s="278"/>
      <c r="E35" s="1283"/>
      <c r="F35" s="1365">
        <v>1</v>
      </c>
      <c r="G35" s="2020">
        <v>1</v>
      </c>
      <c r="H35" s="1978">
        <v>10</v>
      </c>
      <c r="I35" s="420">
        <f>ROUND(H35*G35/G35,2)</f>
        <v>10</v>
      </c>
      <c r="J35" s="1213" t="s">
        <v>39</v>
      </c>
      <c r="K35" s="1236"/>
      <c r="L35" s="514"/>
      <c r="M35" s="515"/>
      <c r="N35" s="1966"/>
    </row>
    <row r="36" spans="1:24" ht="17.25" thickBot="1">
      <c r="A36" s="416"/>
      <c r="B36" s="901" t="s">
        <v>790</v>
      </c>
      <c r="C36" s="2041" t="s">
        <v>41</v>
      </c>
      <c r="D36" s="1424"/>
      <c r="E36" s="1424"/>
      <c r="F36" s="1424"/>
      <c r="G36" s="1424"/>
      <c r="H36" s="343"/>
      <c r="I36" s="565" t="e">
        <f>ROUND(H35*G35/G36,2)</f>
        <v>#DIV/0!</v>
      </c>
      <c r="J36" s="362" t="s">
        <v>39</v>
      </c>
      <c r="K36" s="1362"/>
      <c r="L36" s="417">
        <f>IF(OR(ISBLANK(K36),K36=0,H35=0,ISBLANK(H35)),,ROUND(K36+$L$5,2))</f>
        <v>0</v>
      </c>
      <c r="M36" s="568" t="e">
        <f>ROUND(I36*L36,2)</f>
        <v>#DIV/0!</v>
      </c>
      <c r="N36" s="1941" t="e">
        <f>ROUND(L36/G36,4)</f>
        <v>#DIV/0!</v>
      </c>
      <c r="X36" s="156"/>
    </row>
    <row r="37" spans="1:24" ht="17.25" thickBot="1">
      <c r="A37" s="1490">
        <v>46012</v>
      </c>
      <c r="B37" s="481" t="s">
        <v>791</v>
      </c>
      <c r="C37" s="1061" t="s">
        <v>1472</v>
      </c>
      <c r="D37" s="278" t="s">
        <v>3001</v>
      </c>
      <c r="E37" s="763"/>
      <c r="F37" s="1209">
        <v>1000</v>
      </c>
      <c r="G37" s="401">
        <v>1000</v>
      </c>
      <c r="H37" s="1974"/>
      <c r="I37" s="421">
        <f>ROUND(H37*G37/G37,2)</f>
        <v>0</v>
      </c>
      <c r="J37" s="401" t="s">
        <v>39</v>
      </c>
      <c r="K37" s="241"/>
      <c r="L37" s="537">
        <f>IF(OR(ISBLANK(K37),K37=0,H37=0,ISBLANK(H37)),,ROUND(K37+$L$5,2))</f>
        <v>0</v>
      </c>
      <c r="M37" s="538">
        <f>ROUND(L37*I37,2)</f>
        <v>0</v>
      </c>
      <c r="N37" s="1940">
        <f>ROUND(L37/G37,4)</f>
        <v>0</v>
      </c>
    </row>
    <row r="38" spans="1:24" ht="17.25" thickBot="1">
      <c r="A38" s="1086"/>
      <c r="B38" s="901" t="s">
        <v>787</v>
      </c>
      <c r="C38" s="1379" t="s">
        <v>65</v>
      </c>
      <c r="D38" s="361"/>
      <c r="E38" s="2021"/>
      <c r="F38" s="1156"/>
      <c r="G38" s="466"/>
      <c r="H38" s="2043"/>
      <c r="I38" s="536"/>
      <c r="J38" s="466"/>
      <c r="K38" s="1140"/>
      <c r="L38" s="553"/>
      <c r="M38" s="554"/>
      <c r="N38" s="1946"/>
    </row>
    <row r="39" spans="1:24" ht="17.25" thickBot="1">
      <c r="A39" s="1490">
        <v>46013</v>
      </c>
      <c r="B39" s="481" t="s">
        <v>792</v>
      </c>
      <c r="C39" s="1061" t="s">
        <v>793</v>
      </c>
      <c r="D39" s="2323"/>
      <c r="E39" s="1009"/>
      <c r="F39" s="1209">
        <v>500</v>
      </c>
      <c r="G39" s="401">
        <v>500</v>
      </c>
      <c r="H39" s="1974"/>
      <c r="I39" s="421">
        <f>ROUND(H39*G39/G39,2)</f>
        <v>0</v>
      </c>
      <c r="J39" s="401" t="s">
        <v>39</v>
      </c>
      <c r="K39" s="241"/>
      <c r="L39" s="537">
        <f>IF(OR(ISBLANK(K39),K39=0,H39=0,ISBLANK(H39)),,ROUND(K39+$L$5,2))</f>
        <v>0</v>
      </c>
      <c r="M39" s="538">
        <f>ROUND(L39*I39,2)</f>
        <v>0</v>
      </c>
      <c r="N39" s="1940">
        <f>ROUND(L39/G39,4)</f>
        <v>0</v>
      </c>
    </row>
    <row r="40" spans="1:24" ht="17.25" thickBot="1">
      <c r="A40" s="1086"/>
      <c r="B40" s="466" t="s">
        <v>787</v>
      </c>
      <c r="C40" s="1379" t="s">
        <v>65</v>
      </c>
      <c r="D40" s="536" t="s">
        <v>3002</v>
      </c>
      <c r="E40" s="2021"/>
      <c r="F40" s="1156">
        <v>500</v>
      </c>
      <c r="G40" s="466">
        <v>500</v>
      </c>
      <c r="H40" s="1976"/>
      <c r="I40" s="425"/>
      <c r="J40" s="466"/>
      <c r="K40" s="1140"/>
      <c r="L40" s="553"/>
      <c r="M40" s="554"/>
      <c r="N40" s="1946"/>
    </row>
    <row r="41" spans="1:24" ht="17.25" thickBot="1">
      <c r="A41" s="1490">
        <v>46014</v>
      </c>
      <c r="B41" s="481" t="s">
        <v>794</v>
      </c>
      <c r="C41" s="401" t="s">
        <v>795</v>
      </c>
      <c r="D41" s="270">
        <v>19903</v>
      </c>
      <c r="E41" s="763"/>
      <c r="F41" s="1209">
        <v>150</v>
      </c>
      <c r="G41" s="401">
        <v>150</v>
      </c>
      <c r="H41" s="1974">
        <v>40</v>
      </c>
      <c r="I41" s="421">
        <f>ROUND(H41*G41/G41,2)</f>
        <v>40</v>
      </c>
      <c r="J41" s="401" t="s">
        <v>39</v>
      </c>
      <c r="K41" s="241"/>
      <c r="L41" s="537">
        <f>IF(OR(ISBLANK(K41),K41=0,H41=0,ISBLANK(H41)),,ROUND(K41+$L$5,2))</f>
        <v>0</v>
      </c>
      <c r="M41" s="538">
        <f>ROUND(L41*I41,2)</f>
        <v>0</v>
      </c>
      <c r="N41" s="1940">
        <f>ROUND(L41/G41,4)</f>
        <v>0</v>
      </c>
    </row>
    <row r="42" spans="1:24">
      <c r="A42" s="1197"/>
      <c r="B42" s="217" t="s">
        <v>796</v>
      </c>
      <c r="C42" s="217" t="s">
        <v>797</v>
      </c>
      <c r="D42" s="2259">
        <v>20310</v>
      </c>
      <c r="E42" s="1009"/>
      <c r="F42" s="1090">
        <v>200</v>
      </c>
      <c r="G42" s="217">
        <v>200</v>
      </c>
      <c r="H42" s="1975"/>
      <c r="I42" s="274">
        <f>ROUND($H$41*$G$41/G42,2)</f>
        <v>30</v>
      </c>
      <c r="J42" s="401" t="s">
        <v>39</v>
      </c>
      <c r="K42" s="264"/>
      <c r="L42" s="532">
        <f>IF(OR(ISBLANK(K42),K42=0,H41=0,ISBLANK(H41)),,ROUND(K42+$L$5,2))</f>
        <v>0</v>
      </c>
      <c r="M42" s="538">
        <f>ROUND(L42*I42,2)</f>
        <v>0</v>
      </c>
      <c r="N42" s="1940">
        <f>ROUND(L42/G42,4)</f>
        <v>0</v>
      </c>
    </row>
    <row r="43" spans="1:24" ht="17.25" thickBot="1">
      <c r="A43" s="416"/>
      <c r="B43" s="901" t="s">
        <v>787</v>
      </c>
      <c r="C43" s="901" t="s">
        <v>798</v>
      </c>
      <c r="D43" s="2652" t="s">
        <v>3003</v>
      </c>
      <c r="E43" s="1424"/>
      <c r="F43" s="1094">
        <v>200</v>
      </c>
      <c r="G43" s="901">
        <v>200</v>
      </c>
      <c r="H43" s="1950"/>
      <c r="I43" s="425">
        <f>ROUND($H$41*$G$41/G43,2)</f>
        <v>30</v>
      </c>
      <c r="J43" s="901" t="s">
        <v>39</v>
      </c>
      <c r="K43" s="962"/>
      <c r="L43" s="1122">
        <f>IF(OR(ISBLANK(K43),K43=0,H41=0,ISBLANK(H41)),,ROUND(K43+$L$5,2))</f>
        <v>0</v>
      </c>
      <c r="M43" s="554">
        <f>ROUND(L43*I43,2)</f>
        <v>0</v>
      </c>
      <c r="N43" s="1946">
        <f>ROUND(L43/G43,4)</f>
        <v>0</v>
      </c>
    </row>
    <row r="44" spans="1:24" ht="17.25" thickBot="1">
      <c r="A44" s="2158">
        <v>46015</v>
      </c>
      <c r="B44" s="1580" t="s">
        <v>799</v>
      </c>
      <c r="C44" s="217" t="s">
        <v>800</v>
      </c>
      <c r="D44" s="1447" t="s">
        <v>3004</v>
      </c>
      <c r="E44" s="763"/>
      <c r="F44" s="1962" t="s">
        <v>801</v>
      </c>
      <c r="G44" s="217">
        <v>250</v>
      </c>
      <c r="H44" s="1974">
        <v>150</v>
      </c>
      <c r="I44" s="421">
        <f>ROUND(H44*G44/G44,2)</f>
        <v>150</v>
      </c>
      <c r="J44" s="401" t="s">
        <v>39</v>
      </c>
      <c r="K44" s="241"/>
      <c r="L44" s="537">
        <f>IF(OR(ISBLANK(K44),K44=0,H44=0,ISBLANK(H44)),,ROUND(K44+$L$5,2))</f>
        <v>0</v>
      </c>
      <c r="M44" s="538">
        <f>ROUND(L44*I44,2)</f>
        <v>0</v>
      </c>
      <c r="N44" s="1940">
        <f>ROUND(L44/G44,4)</f>
        <v>0</v>
      </c>
    </row>
    <row r="45" spans="1:24">
      <c r="A45" s="2017"/>
      <c r="B45" s="219" t="s">
        <v>802</v>
      </c>
      <c r="C45" s="1607" t="s">
        <v>40</v>
      </c>
      <c r="D45" s="1265"/>
      <c r="E45" s="759"/>
      <c r="F45" s="1947"/>
      <c r="G45" s="959"/>
      <c r="H45" s="1980"/>
      <c r="I45" s="274"/>
      <c r="J45" s="959"/>
      <c r="K45" s="303"/>
      <c r="L45" s="548"/>
      <c r="M45" s="335"/>
      <c r="N45" s="1963"/>
    </row>
    <row r="46" spans="1:24" ht="17.25" thickBot="1">
      <c r="A46" s="416"/>
      <c r="B46" s="466" t="s">
        <v>65</v>
      </c>
      <c r="C46" s="2041" t="s">
        <v>41</v>
      </c>
      <c r="D46" s="1424"/>
      <c r="E46" s="1424"/>
      <c r="F46" s="1424"/>
      <c r="G46" s="1424"/>
      <c r="H46" s="343"/>
      <c r="I46" s="565" t="e">
        <f>ROUND(H44*G44/G46,2)</f>
        <v>#DIV/0!</v>
      </c>
      <c r="J46" s="362" t="s">
        <v>39</v>
      </c>
      <c r="K46" s="1362"/>
      <c r="L46" s="417">
        <f>IF(OR(ISBLANK(K46),K46=0,H44=0,ISBLANK(H44)),,ROUND(K46+$L$5,2))</f>
        <v>0</v>
      </c>
      <c r="M46" s="568" t="e">
        <f>ROUND(L46*I46,2)</f>
        <v>#DIV/0!</v>
      </c>
      <c r="N46" s="1941" t="e">
        <f>ROUND(L46/G46,4)</f>
        <v>#DIV/0!</v>
      </c>
    </row>
    <row r="47" spans="1:24" ht="17.25" thickBot="1">
      <c r="A47" s="1490">
        <v>46016</v>
      </c>
      <c r="B47" s="481" t="s">
        <v>803</v>
      </c>
      <c r="C47" s="401" t="s">
        <v>804</v>
      </c>
      <c r="D47" s="1194" t="s">
        <v>3005</v>
      </c>
      <c r="E47" s="763"/>
      <c r="F47" s="1943" t="s">
        <v>805</v>
      </c>
      <c r="G47" s="401">
        <v>500</v>
      </c>
      <c r="H47" s="1974">
        <v>200</v>
      </c>
      <c r="I47" s="421">
        <f>ROUND(H47*G47/G47,2)</f>
        <v>200</v>
      </c>
      <c r="J47" s="401" t="s">
        <v>39</v>
      </c>
      <c r="K47" s="241"/>
      <c r="L47" s="537">
        <f>IF(OR(ISBLANK(K47),K47=0,H47=0,ISBLANK(H47)),,ROUND(K47+$L$5,2))</f>
        <v>0</v>
      </c>
      <c r="M47" s="538">
        <f>ROUND(L47*I47,2)</f>
        <v>0</v>
      </c>
      <c r="N47" s="1940">
        <f>ROUND(L47/G47,4)</f>
        <v>0</v>
      </c>
    </row>
    <row r="48" spans="1:24">
      <c r="A48" s="2017"/>
      <c r="B48" s="959" t="s">
        <v>806</v>
      </c>
      <c r="C48" s="1607" t="s">
        <v>40</v>
      </c>
      <c r="D48" s="1447"/>
      <c r="E48" s="759"/>
      <c r="F48" s="1947"/>
      <c r="G48" s="959"/>
      <c r="H48" s="1980"/>
      <c r="I48" s="274"/>
      <c r="J48" s="959"/>
      <c r="K48" s="303"/>
      <c r="L48" s="548"/>
      <c r="M48" s="335"/>
      <c r="N48" s="1963"/>
    </row>
    <row r="49" spans="1:14" ht="17.25" thickBot="1">
      <c r="A49" s="416"/>
      <c r="B49" s="901"/>
      <c r="C49" s="2041" t="s">
        <v>41</v>
      </c>
      <c r="D49" s="1424"/>
      <c r="E49" s="1424"/>
      <c r="F49" s="1424"/>
      <c r="G49" s="1424"/>
      <c r="H49" s="343"/>
      <c r="I49" s="565" t="e">
        <f>ROUND(H47*G47/G49,2)</f>
        <v>#DIV/0!</v>
      </c>
      <c r="J49" s="362" t="s">
        <v>39</v>
      </c>
      <c r="K49" s="1362"/>
      <c r="L49" s="417">
        <f>IF(OR(ISBLANK(K49),K49=0,H47=0,ISBLANK(H47)),,ROUND(K49+$L$5,2))</f>
        <v>0</v>
      </c>
      <c r="M49" s="568" t="e">
        <f>ROUND(L49*I49,2)</f>
        <v>#DIV/0!</v>
      </c>
      <c r="N49" s="1941" t="e">
        <f>ROUND(L49/G49,4)</f>
        <v>#DIV/0!</v>
      </c>
    </row>
    <row r="50" spans="1:14" ht="17.25" thickBot="1">
      <c r="A50" s="2213">
        <v>46017</v>
      </c>
      <c r="B50" s="221" t="s">
        <v>807</v>
      </c>
      <c r="C50" s="920" t="s">
        <v>1473</v>
      </c>
      <c r="D50" s="1257">
        <v>21959</v>
      </c>
      <c r="E50" s="1181"/>
      <c r="F50" s="1984" t="s">
        <v>808</v>
      </c>
      <c r="G50" s="2022">
        <v>1500</v>
      </c>
      <c r="H50" s="1974">
        <v>15</v>
      </c>
      <c r="I50" s="421">
        <f>ROUND(H50*G50/G50,2)</f>
        <v>15</v>
      </c>
      <c r="J50" s="401" t="s">
        <v>39</v>
      </c>
      <c r="K50" s="241"/>
      <c r="L50" s="537">
        <f>IF(OR(ISBLANK(K50),K50=0,H50=0,ISBLANK(H50)),,ROUND(K50+$L$5,2))</f>
        <v>0</v>
      </c>
      <c r="M50" s="538">
        <f>ROUND(L50*I50,2)</f>
        <v>0</v>
      </c>
      <c r="N50" s="1940">
        <f>ROUND(L50/G50,4)</f>
        <v>0</v>
      </c>
    </row>
    <row r="51" spans="1:14">
      <c r="A51" s="2150"/>
      <c r="B51" s="217" t="s">
        <v>809</v>
      </c>
      <c r="C51" s="1607" t="s">
        <v>40</v>
      </c>
      <c r="D51" s="2253"/>
      <c r="E51" s="759"/>
      <c r="F51" s="1947"/>
      <c r="G51" s="959"/>
      <c r="H51" s="1980"/>
      <c r="I51" s="274"/>
      <c r="J51" s="959"/>
      <c r="K51" s="303"/>
      <c r="L51" s="548"/>
      <c r="M51" s="335"/>
      <c r="N51" s="1963"/>
    </row>
    <row r="52" spans="1:14" ht="17.25" thickBot="1">
      <c r="A52" s="1086"/>
      <c r="B52" s="466" t="s">
        <v>65</v>
      </c>
      <c r="C52" s="2041" t="s">
        <v>41</v>
      </c>
      <c r="D52" s="1424"/>
      <c r="E52" s="1424"/>
      <c r="F52" s="1424"/>
      <c r="G52" s="1424"/>
      <c r="H52" s="343"/>
      <c r="I52" s="565" t="e">
        <f>ROUND(H50*G50/G52,2)</f>
        <v>#DIV/0!</v>
      </c>
      <c r="J52" s="362" t="s">
        <v>39</v>
      </c>
      <c r="K52" s="1362"/>
      <c r="L52" s="417">
        <f>IF(OR(ISBLANK(K52),K52=0,H50=0,ISBLANK(H50)),,ROUND(K52+$L$5,2))</f>
        <v>0</v>
      </c>
      <c r="M52" s="568" t="e">
        <f>ROUND(L52*I52,2)</f>
        <v>#DIV/0!</v>
      </c>
      <c r="N52" s="1941" t="e">
        <f>ROUND(L52/G52,4)</f>
        <v>#DIV/0!</v>
      </c>
    </row>
    <row r="53" spans="1:14" ht="17.25" thickBot="1">
      <c r="A53" s="2213">
        <v>46018</v>
      </c>
      <c r="B53" s="478" t="s">
        <v>810</v>
      </c>
      <c r="C53" s="1213" t="s">
        <v>1474</v>
      </c>
      <c r="D53" s="270">
        <v>21961</v>
      </c>
      <c r="E53" s="763"/>
      <c r="F53" s="1965" t="s">
        <v>808</v>
      </c>
      <c r="G53" s="1213">
        <v>1500</v>
      </c>
      <c r="H53" s="1974">
        <v>5</v>
      </c>
      <c r="I53" s="421">
        <f>ROUND(H53*G53/G53,2)</f>
        <v>5</v>
      </c>
      <c r="J53" s="401" t="s">
        <v>39</v>
      </c>
      <c r="K53" s="241"/>
      <c r="L53" s="537">
        <f>IF(OR(ISBLANK(K53),K53=0,H53=0,ISBLANK(H53)),,ROUND(K53+$L$5,2))</f>
        <v>0</v>
      </c>
      <c r="M53" s="538">
        <f>ROUND(L53*I53,2)</f>
        <v>0</v>
      </c>
      <c r="N53" s="1940">
        <f>ROUND(L53/G53,4)</f>
        <v>0</v>
      </c>
    </row>
    <row r="54" spans="1:14">
      <c r="A54" s="2150"/>
      <c r="B54" s="217" t="s">
        <v>809</v>
      </c>
      <c r="C54" s="1607" t="s">
        <v>40</v>
      </c>
      <c r="D54" s="2259"/>
      <c r="E54" s="759"/>
      <c r="F54" s="1947"/>
      <c r="G54" s="959"/>
      <c r="H54" s="1980"/>
      <c r="I54" s="274"/>
      <c r="J54" s="959"/>
      <c r="K54" s="303"/>
      <c r="L54" s="548"/>
      <c r="M54" s="335"/>
      <c r="N54" s="1963"/>
    </row>
    <row r="55" spans="1:14" ht="17.25" thickBot="1">
      <c r="A55" s="1086"/>
      <c r="B55" s="466" t="s">
        <v>65</v>
      </c>
      <c r="C55" s="2041" t="s">
        <v>41</v>
      </c>
      <c r="D55" s="1424"/>
      <c r="E55" s="1424"/>
      <c r="F55" s="1424"/>
      <c r="G55" s="1424"/>
      <c r="H55" s="343"/>
      <c r="I55" s="565" t="e">
        <f>ROUND(H53*G53/G55,2)</f>
        <v>#DIV/0!</v>
      </c>
      <c r="J55" s="362" t="s">
        <v>39</v>
      </c>
      <c r="K55" s="1362"/>
      <c r="L55" s="417">
        <f>IF(OR(ISBLANK(K55),K55=0,H53=0,ISBLANK(H53)),,ROUND(K55+$L$5,2))</f>
        <v>0</v>
      </c>
      <c r="M55" s="568" t="e">
        <f>ROUND(L55*I55,2)</f>
        <v>#DIV/0!</v>
      </c>
      <c r="N55" s="1941" t="e">
        <f>ROUND(L55/G55,4)</f>
        <v>#DIV/0!</v>
      </c>
    </row>
    <row r="56" spans="1:14" ht="17.25" thickBot="1">
      <c r="A56" s="1490">
        <v>46019</v>
      </c>
      <c r="B56" s="481" t="s">
        <v>811</v>
      </c>
      <c r="C56" s="401" t="s">
        <v>812</v>
      </c>
      <c r="D56" s="1814">
        <v>100</v>
      </c>
      <c r="E56" s="763"/>
      <c r="F56" s="1209">
        <v>5000</v>
      </c>
      <c r="G56" s="401">
        <v>5000</v>
      </c>
      <c r="H56" s="1974"/>
      <c r="I56" s="421">
        <f>ROUND(H56*G56/G56,2)</f>
        <v>0</v>
      </c>
      <c r="J56" s="401" t="s">
        <v>39</v>
      </c>
      <c r="K56" s="241"/>
      <c r="L56" s="537">
        <f>IF(OR(ISBLANK(K56),K56=0,H56=0,ISBLANK(H56)),,ROUND(K56+$L$5,2))</f>
        <v>0</v>
      </c>
      <c r="M56" s="538">
        <f>ROUND(L56*I56,2)</f>
        <v>0</v>
      </c>
      <c r="N56" s="1940">
        <f>ROUND(L56/G56,4)</f>
        <v>0</v>
      </c>
    </row>
    <row r="57" spans="1:14">
      <c r="A57" s="1197"/>
      <c r="B57" s="217"/>
      <c r="C57" s="217" t="s">
        <v>813</v>
      </c>
      <c r="D57" s="256">
        <v>45</v>
      </c>
      <c r="E57" s="1009"/>
      <c r="F57" s="1090">
        <v>5000</v>
      </c>
      <c r="G57" s="217">
        <v>5000</v>
      </c>
      <c r="H57" s="1980"/>
      <c r="I57" s="274">
        <f>ROUND($H$56*$G$56/G57,2)</f>
        <v>0</v>
      </c>
      <c r="J57" s="401" t="s">
        <v>39</v>
      </c>
      <c r="K57" s="264"/>
      <c r="L57" s="532">
        <f>IF(OR(ISBLANK(H56),H56=0,K57=0,ISBLANK(K57)),,ROUND(K57+$L$5,2))</f>
        <v>0</v>
      </c>
      <c r="M57" s="538">
        <f>ROUND(L57*I57,2)</f>
        <v>0</v>
      </c>
      <c r="N57" s="1940">
        <f>ROUND(L57/G57,4)</f>
        <v>0</v>
      </c>
    </row>
    <row r="58" spans="1:14">
      <c r="A58" s="2017"/>
      <c r="B58" s="216"/>
      <c r="C58" s="1607" t="s">
        <v>40</v>
      </c>
      <c r="D58" s="814"/>
      <c r="E58" s="759"/>
      <c r="F58" s="1091"/>
      <c r="G58" s="216"/>
      <c r="H58" s="1975"/>
      <c r="I58" s="482"/>
      <c r="J58" s="959"/>
      <c r="K58" s="930"/>
      <c r="L58" s="1138"/>
      <c r="M58" s="335"/>
      <c r="N58" s="1963"/>
    </row>
    <row r="59" spans="1:14" ht="17.25" thickBot="1">
      <c r="A59" s="416"/>
      <c r="B59" s="901" t="s">
        <v>65</v>
      </c>
      <c r="C59" s="2041" t="s">
        <v>41</v>
      </c>
      <c r="D59" s="1424"/>
      <c r="E59" s="1424"/>
      <c r="F59" s="1424"/>
      <c r="G59" s="1424" t="s">
        <v>65</v>
      </c>
      <c r="H59" s="343"/>
      <c r="I59" s="565" t="e">
        <f>ROUND(H56*G56/G59,2)</f>
        <v>#VALUE!</v>
      </c>
      <c r="J59" s="362" t="s">
        <v>39</v>
      </c>
      <c r="K59" s="1362"/>
      <c r="L59" s="417">
        <f>IF(OR(ISBLANK(H56),H56=0,K59=0,ISBLANK(K59)),,ROUND(K59+$L$5,2))</f>
        <v>0</v>
      </c>
      <c r="M59" s="568" t="e">
        <f>ROUND(I59*L59,2)</f>
        <v>#VALUE!</v>
      </c>
      <c r="N59" s="1941" t="e">
        <f>ROUND(L59/G59,4)</f>
        <v>#VALUE!</v>
      </c>
    </row>
    <row r="60" spans="1:14" ht="17.25" thickBot="1">
      <c r="A60" s="1490">
        <v>46020</v>
      </c>
      <c r="B60" s="481" t="s">
        <v>814</v>
      </c>
      <c r="C60" s="401" t="s">
        <v>815</v>
      </c>
      <c r="D60" s="885">
        <v>200</v>
      </c>
      <c r="E60" s="763"/>
      <c r="F60" s="1209">
        <v>5000</v>
      </c>
      <c r="G60" s="401">
        <v>5000</v>
      </c>
      <c r="H60" s="1974"/>
      <c r="I60" s="421">
        <f>ROUND(H60*G60/G60,2)</f>
        <v>0</v>
      </c>
      <c r="J60" s="401" t="s">
        <v>39</v>
      </c>
      <c r="K60" s="241"/>
      <c r="L60" s="537">
        <f>IF(OR(ISBLANK(K60),K60=0,H60=0,ISBLANK(H60)),,ROUND(K60+$L$5,2))</f>
        <v>0</v>
      </c>
      <c r="M60" s="538">
        <f>ROUND(L60*I60,2)</f>
        <v>0</v>
      </c>
      <c r="N60" s="1940">
        <f>ROUND(L60/G60,4)</f>
        <v>0</v>
      </c>
    </row>
    <row r="61" spans="1:14">
      <c r="A61" s="1197"/>
      <c r="B61" s="217"/>
      <c r="C61" s="217" t="s">
        <v>816</v>
      </c>
      <c r="D61" s="814">
        <v>48</v>
      </c>
      <c r="E61" s="1009"/>
      <c r="F61" s="1090">
        <v>5000</v>
      </c>
      <c r="G61" s="217">
        <v>5000</v>
      </c>
      <c r="H61" s="1975"/>
      <c r="I61" s="421">
        <f>ROUND(H60*G60/G61,2)</f>
        <v>0</v>
      </c>
      <c r="J61" s="401" t="s">
        <v>39</v>
      </c>
      <c r="K61" s="264"/>
      <c r="L61" s="532">
        <f>IF(OR(ISBLANK(H60),H60=0,K61=0,ISBLANK(K61)),,ROUND(K61+$L$5,2))</f>
        <v>0</v>
      </c>
      <c r="M61" s="538">
        <f>ROUND(L61*I61,2)</f>
        <v>0</v>
      </c>
      <c r="N61" s="1940">
        <f>ROUND(L61/G61,4)</f>
        <v>0</v>
      </c>
    </row>
    <row r="62" spans="1:14">
      <c r="A62" s="2017"/>
      <c r="B62" s="216"/>
      <c r="C62" s="1607" t="s">
        <v>40</v>
      </c>
      <c r="D62" s="278"/>
      <c r="E62" s="759"/>
      <c r="F62" s="1089"/>
      <c r="G62" s="959"/>
      <c r="H62" s="1975"/>
      <c r="I62" s="482"/>
      <c r="J62" s="959"/>
      <c r="K62" s="303"/>
      <c r="L62" s="548"/>
      <c r="M62" s="335"/>
      <c r="N62" s="1963"/>
    </row>
    <row r="63" spans="1:14" ht="17.25" thickBot="1">
      <c r="A63" s="416"/>
      <c r="B63" s="901"/>
      <c r="C63" s="2041" t="s">
        <v>41</v>
      </c>
      <c r="D63" s="1424"/>
      <c r="E63" s="1424"/>
      <c r="F63" s="1424"/>
      <c r="G63" s="1424"/>
      <c r="H63" s="343"/>
      <c r="I63" s="565" t="e">
        <f>ROUND(H60*G60/G63,2)</f>
        <v>#DIV/0!</v>
      </c>
      <c r="J63" s="362" t="s">
        <v>39</v>
      </c>
      <c r="K63" s="1362"/>
      <c r="L63" s="417">
        <f>IF(OR(ISBLANK(H60),H60=0,K63=0,ISBLANK(K63)),,ROUND(K63+$L$5,2))</f>
        <v>0</v>
      </c>
      <c r="M63" s="568" t="e">
        <f>ROUND(I63*L63,2)</f>
        <v>#DIV/0!</v>
      </c>
      <c r="N63" s="1941" t="e">
        <f>ROUND(L63/G63,4)</f>
        <v>#DIV/0!</v>
      </c>
    </row>
    <row r="64" spans="1:14" ht="17.25" thickBot="1">
      <c r="A64" s="1490">
        <v>46021</v>
      </c>
      <c r="B64" s="481" t="s">
        <v>817</v>
      </c>
      <c r="C64" s="401" t="s">
        <v>818</v>
      </c>
      <c r="D64" s="1265">
        <v>400</v>
      </c>
      <c r="E64" s="763"/>
      <c r="F64" s="1209">
        <v>5000</v>
      </c>
      <c r="G64" s="401">
        <v>5000</v>
      </c>
      <c r="H64" s="1974"/>
      <c r="I64" s="421">
        <f>ROUND(H64*G64/G64,2)</f>
        <v>0</v>
      </c>
      <c r="J64" s="401" t="s">
        <v>39</v>
      </c>
      <c r="K64" s="241"/>
      <c r="L64" s="537">
        <f>IF(OR(ISBLANK(K64),K64=0,H64=0,ISBLANK(H64)),,ROUND(K64+$L$5,2))</f>
        <v>0</v>
      </c>
      <c r="M64" s="538">
        <f>ROUND(L64*I64,2)</f>
        <v>0</v>
      </c>
      <c r="N64" s="1940">
        <f>ROUND(L64/G64,4)</f>
        <v>0</v>
      </c>
    </row>
    <row r="65" spans="1:14">
      <c r="A65" s="1197"/>
      <c r="B65" s="217"/>
      <c r="C65" s="217" t="s">
        <v>819</v>
      </c>
      <c r="D65" s="1265">
        <v>51</v>
      </c>
      <c r="E65" s="1009"/>
      <c r="F65" s="1090">
        <v>5000</v>
      </c>
      <c r="G65" s="217">
        <v>5000</v>
      </c>
      <c r="H65" s="1977"/>
      <c r="I65" s="274">
        <f>ROUND($H$64*$G$64/G65,2)</f>
        <v>0</v>
      </c>
      <c r="J65" s="401" t="s">
        <v>39</v>
      </c>
      <c r="K65" s="264"/>
      <c r="L65" s="532">
        <f>IF(OR(ISBLANK(H64),H64=0,K65=0,ISBLANK(K65)),,ROUND(K65+$L$5,2))</f>
        <v>0</v>
      </c>
      <c r="M65" s="538">
        <f>ROUND(L65*I65,2)</f>
        <v>0</v>
      </c>
      <c r="N65" s="1940">
        <f>ROUND(L65/G65,4)</f>
        <v>0</v>
      </c>
    </row>
    <row r="66" spans="1:14">
      <c r="A66" s="2017"/>
      <c r="B66" s="216"/>
      <c r="C66" s="1607" t="s">
        <v>40</v>
      </c>
      <c r="D66" s="1265"/>
      <c r="E66" s="759"/>
      <c r="F66" s="1091"/>
      <c r="G66" s="216"/>
      <c r="H66" s="1975"/>
      <c r="I66" s="274"/>
      <c r="J66" s="959"/>
      <c r="K66" s="930"/>
      <c r="L66" s="1138"/>
      <c r="M66" s="335"/>
      <c r="N66" s="1963"/>
    </row>
    <row r="67" spans="1:14" ht="17.25" thickBot="1">
      <c r="A67" s="416"/>
      <c r="B67" s="901"/>
      <c r="C67" s="2041" t="s">
        <v>41</v>
      </c>
      <c r="D67" s="1424"/>
      <c r="E67" s="1424"/>
      <c r="F67" s="1424"/>
      <c r="G67" s="1424"/>
      <c r="H67" s="343"/>
      <c r="I67" s="565" t="e">
        <f>ROUND(H64*G64/G67,2)</f>
        <v>#DIV/0!</v>
      </c>
      <c r="J67" s="362" t="s">
        <v>39</v>
      </c>
      <c r="K67" s="1362"/>
      <c r="L67" s="417">
        <f>IF(OR(ISBLANK(H64),H64=0,K67=0,ISBLANK(K67)),,ROUND(K67+$L$5,2))</f>
        <v>0</v>
      </c>
      <c r="M67" s="568" t="e">
        <f>ROUND(I67*L67,2)</f>
        <v>#DIV/0!</v>
      </c>
      <c r="N67" s="1941" t="e">
        <f>ROUND(L67/G67,4)</f>
        <v>#DIV/0!</v>
      </c>
    </row>
    <row r="68" spans="1:14" ht="17.25" thickBot="1">
      <c r="A68" s="2227">
        <v>46022</v>
      </c>
      <c r="B68" s="1534" t="s">
        <v>820</v>
      </c>
      <c r="C68" s="947" t="s">
        <v>821</v>
      </c>
      <c r="D68" s="278" t="s">
        <v>3006</v>
      </c>
      <c r="E68" s="1245"/>
      <c r="F68" s="1123">
        <v>2500</v>
      </c>
      <c r="G68" s="947">
        <v>2500</v>
      </c>
      <c r="H68" s="1978">
        <v>30</v>
      </c>
      <c r="I68" s="420">
        <f>ROUND(H68*G68/G68,2)</f>
        <v>30</v>
      </c>
      <c r="J68" s="1213" t="s">
        <v>39</v>
      </c>
      <c r="K68" s="368"/>
      <c r="L68" s="514">
        <f>IF(OR(ISBLANK(K68),K68=0,H68=0,ISBLANK(H68)),,ROUND(K68+$L$5,2))</f>
        <v>0</v>
      </c>
      <c r="M68" s="515">
        <f t="shared" ref="M68:M79" si="0">ROUND(L68*I68,2)</f>
        <v>0</v>
      </c>
      <c r="N68" s="1966">
        <f>ROUND(L68/G68,4)</f>
        <v>0</v>
      </c>
    </row>
    <row r="69" spans="1:14">
      <c r="A69" s="1335"/>
      <c r="B69" s="216" t="s">
        <v>2229</v>
      </c>
      <c r="C69" s="216" t="s">
        <v>822</v>
      </c>
      <c r="D69" s="278" t="s">
        <v>3007</v>
      </c>
      <c r="E69" s="1009"/>
      <c r="F69" s="1091">
        <v>2500</v>
      </c>
      <c r="G69" s="216">
        <v>2500</v>
      </c>
      <c r="H69" s="1975"/>
      <c r="I69" s="274">
        <f>ROUND($H$68*$G$68/G69,2)</f>
        <v>30</v>
      </c>
      <c r="J69" s="401" t="s">
        <v>39</v>
      </c>
      <c r="K69" s="1557"/>
      <c r="L69" s="532">
        <f>IF(OR(ISBLANK(H68),H68=0,K69=0,ISBLANK(K69)),,ROUND(K69+$L$5,2))</f>
        <v>0</v>
      </c>
      <c r="M69" s="538">
        <f t="shared" si="0"/>
        <v>0</v>
      </c>
      <c r="N69" s="1940">
        <f>ROUND(L69/G69,4)</f>
        <v>0</v>
      </c>
    </row>
    <row r="70" spans="1:14">
      <c r="A70" s="1335"/>
      <c r="B70" s="216"/>
      <c r="C70" s="216" t="s">
        <v>823</v>
      </c>
      <c r="D70" s="1265" t="s">
        <v>3008</v>
      </c>
      <c r="E70" s="1009"/>
      <c r="F70" s="1091">
        <v>2500</v>
      </c>
      <c r="G70" s="216">
        <v>2500</v>
      </c>
      <c r="H70" s="1975"/>
      <c r="I70" s="421">
        <f>ROUND($H$68*$G$68/G70,2)</f>
        <v>30</v>
      </c>
      <c r="J70" s="401" t="s">
        <v>39</v>
      </c>
      <c r="K70" s="1557"/>
      <c r="L70" s="532">
        <f>IF(OR(ISBLANK(K70),K70=0,H68=0,ISBLANK(H68)),,ROUND(K70+$L$5,2))</f>
        <v>0</v>
      </c>
      <c r="M70" s="538">
        <f t="shared" si="0"/>
        <v>0</v>
      </c>
      <c r="N70" s="1940">
        <f>ROUND(L70/G70,4)</f>
        <v>0</v>
      </c>
    </row>
    <row r="71" spans="1:14" ht="17.25" thickBot="1">
      <c r="A71" s="416"/>
      <c r="B71" s="901"/>
      <c r="C71" s="932" t="s">
        <v>3009</v>
      </c>
      <c r="D71" s="425" t="s">
        <v>3011</v>
      </c>
      <c r="E71" s="1424"/>
      <c r="F71" s="1094">
        <v>2400</v>
      </c>
      <c r="G71" s="901">
        <v>2400</v>
      </c>
      <c r="H71" s="1950"/>
      <c r="I71" s="425">
        <f>ROUND($H$68*$G$68/G71,2)</f>
        <v>31.25</v>
      </c>
      <c r="J71" s="466" t="s">
        <v>39</v>
      </c>
      <c r="K71" s="962"/>
      <c r="L71" s="1122">
        <f>IF(OR(ISBLANK(H68),H68=0,K71=0,ISBLANK(K71)),,ROUND(K71+$L$5,2))</f>
        <v>0</v>
      </c>
      <c r="M71" s="554">
        <f t="shared" si="0"/>
        <v>0</v>
      </c>
      <c r="N71" s="1946">
        <f t="shared" ref="N71:N79" si="1">ROUND(L71/G71,4)</f>
        <v>0</v>
      </c>
    </row>
    <row r="72" spans="1:14" ht="17.25" thickBot="1">
      <c r="A72" s="1490">
        <v>46023</v>
      </c>
      <c r="B72" s="481" t="s">
        <v>824</v>
      </c>
      <c r="C72" s="401" t="s">
        <v>825</v>
      </c>
      <c r="D72" s="256" t="s">
        <v>3012</v>
      </c>
      <c r="E72" s="763"/>
      <c r="F72" s="1209">
        <v>2500</v>
      </c>
      <c r="G72" s="401">
        <v>2500</v>
      </c>
      <c r="H72" s="1974">
        <v>80</v>
      </c>
      <c r="I72" s="421">
        <f>ROUND(H72*G72/G72,2)</f>
        <v>80</v>
      </c>
      <c r="J72" s="401" t="s">
        <v>39</v>
      </c>
      <c r="K72" s="241"/>
      <c r="L72" s="537">
        <f>IF(OR(ISBLANK(K72),K72=0,H72=0,ISBLANK(H72)),,ROUND(K72+$L$5,2))</f>
        <v>0</v>
      </c>
      <c r="M72" s="538">
        <f t="shared" si="0"/>
        <v>0</v>
      </c>
      <c r="N72" s="1940">
        <f t="shared" si="1"/>
        <v>0</v>
      </c>
    </row>
    <row r="73" spans="1:14">
      <c r="A73" s="1197"/>
      <c r="B73" s="217" t="s">
        <v>2228</v>
      </c>
      <c r="C73" s="948" t="s">
        <v>826</v>
      </c>
      <c r="D73" s="814" t="s">
        <v>3010</v>
      </c>
      <c r="E73" s="1009"/>
      <c r="F73" s="1090">
        <v>2400</v>
      </c>
      <c r="G73" s="217">
        <v>2400</v>
      </c>
      <c r="H73" s="1975"/>
      <c r="I73" s="274">
        <f>ROUND($H$72*$G$72/G73,2)</f>
        <v>83.33</v>
      </c>
      <c r="J73" s="401" t="s">
        <v>39</v>
      </c>
      <c r="K73" s="264"/>
      <c r="L73" s="532">
        <f>IF(OR(ISBLANK(H72),H72=0,K73=0,ISBLANK(K73)),,ROUND(K73+$L$5,2))</f>
        <v>0</v>
      </c>
      <c r="M73" s="538">
        <f t="shared" si="0"/>
        <v>0</v>
      </c>
      <c r="N73" s="1940">
        <f t="shared" si="1"/>
        <v>0</v>
      </c>
    </row>
    <row r="74" spans="1:14">
      <c r="A74" s="1197"/>
      <c r="B74" s="217"/>
      <c r="C74" s="217" t="s">
        <v>827</v>
      </c>
      <c r="D74" s="885" t="s">
        <v>3013</v>
      </c>
      <c r="E74" s="1009"/>
      <c r="F74" s="1090">
        <v>2500</v>
      </c>
      <c r="G74" s="217">
        <v>2500</v>
      </c>
      <c r="H74" s="1975"/>
      <c r="I74" s="421">
        <f>ROUND($H$72*$G$72/G74,2)</f>
        <v>80</v>
      </c>
      <c r="J74" s="401" t="s">
        <v>39</v>
      </c>
      <c r="K74" s="264"/>
      <c r="L74" s="532">
        <f>IF(OR(ISBLANK(K74),K74=0,H72=0,ISBLANK(H72)),,ROUND(K74+$L$5,2))</f>
        <v>0</v>
      </c>
      <c r="M74" s="538">
        <f t="shared" si="0"/>
        <v>0</v>
      </c>
      <c r="N74" s="1940">
        <f t="shared" si="1"/>
        <v>0</v>
      </c>
    </row>
    <row r="75" spans="1:14" ht="17.25" thickBot="1">
      <c r="A75" s="416"/>
      <c r="B75" s="901"/>
      <c r="C75" s="901" t="s">
        <v>828</v>
      </c>
      <c r="D75" s="318" t="s">
        <v>3014</v>
      </c>
      <c r="E75" s="1424"/>
      <c r="F75" s="1094">
        <v>2500</v>
      </c>
      <c r="G75" s="901">
        <v>2500</v>
      </c>
      <c r="H75" s="1950"/>
      <c r="I75" s="425">
        <f>ROUND($H$72*$G$72/G75,2)</f>
        <v>80</v>
      </c>
      <c r="J75" s="901" t="s">
        <v>39</v>
      </c>
      <c r="K75" s="962"/>
      <c r="L75" s="1122">
        <f>IF(OR(ISBLANK(H72),H72=0,K75=0,ISBLANK(K75)),,ROUND(K75+$L$5,2))</f>
        <v>0</v>
      </c>
      <c r="M75" s="554">
        <f t="shared" si="0"/>
        <v>0</v>
      </c>
      <c r="N75" s="1946">
        <f t="shared" si="1"/>
        <v>0</v>
      </c>
    </row>
    <row r="76" spans="1:14" ht="17.25" thickBot="1">
      <c r="A76" s="1490">
        <v>46024</v>
      </c>
      <c r="B76" s="481" t="s">
        <v>829</v>
      </c>
      <c r="C76" s="1061" t="s">
        <v>830</v>
      </c>
      <c r="D76" s="795" t="s">
        <v>3018</v>
      </c>
      <c r="E76" s="763"/>
      <c r="F76" s="1209">
        <v>2400</v>
      </c>
      <c r="G76" s="401">
        <v>2400</v>
      </c>
      <c r="H76" s="1974">
        <v>30</v>
      </c>
      <c r="I76" s="421">
        <f>ROUND(H76*G76/G76,2)</f>
        <v>30</v>
      </c>
      <c r="J76" s="401" t="s">
        <v>39</v>
      </c>
      <c r="K76" s="241"/>
      <c r="L76" s="537">
        <f>IF(OR(ISBLANK(K76),K76=0,H76=0,ISBLANK(H76)),,ROUND(K76+$L$5,2))</f>
        <v>0</v>
      </c>
      <c r="M76" s="538">
        <f t="shared" si="0"/>
        <v>0</v>
      </c>
      <c r="N76" s="1940">
        <f t="shared" si="1"/>
        <v>0</v>
      </c>
    </row>
    <row r="77" spans="1:14">
      <c r="A77" s="1197"/>
      <c r="B77" s="217"/>
      <c r="C77" s="217" t="s">
        <v>831</v>
      </c>
      <c r="D77" s="814" t="s">
        <v>3015</v>
      </c>
      <c r="E77" s="1009"/>
      <c r="F77" s="1090">
        <v>2500</v>
      </c>
      <c r="G77" s="217">
        <v>2500</v>
      </c>
      <c r="H77" s="1975"/>
      <c r="I77" s="421">
        <f>ROUND($H$76*$G$76/G77,2)</f>
        <v>28.8</v>
      </c>
      <c r="J77" s="401" t="s">
        <v>39</v>
      </c>
      <c r="K77" s="264"/>
      <c r="L77" s="532">
        <f>IF(OR(ISBLANK(H76),H76=0,K77=0,ISBLANK(K77)),,ROUND(K77+$L$5,2))</f>
        <v>0</v>
      </c>
      <c r="M77" s="538">
        <f t="shared" si="0"/>
        <v>0</v>
      </c>
      <c r="N77" s="1940">
        <f t="shared" si="1"/>
        <v>0</v>
      </c>
    </row>
    <row r="78" spans="1:14" ht="17.25" thickBot="1">
      <c r="A78" s="416"/>
      <c r="B78" s="901" t="s">
        <v>2230</v>
      </c>
      <c r="C78" s="901" t="s">
        <v>832</v>
      </c>
      <c r="D78" s="550" t="s">
        <v>3016</v>
      </c>
      <c r="E78" s="1424"/>
      <c r="F78" s="1094">
        <v>2500</v>
      </c>
      <c r="G78" s="901">
        <v>2500</v>
      </c>
      <c r="H78" s="1950"/>
      <c r="I78" s="425">
        <f>ROUND($H$76*$G$76/G78,2)</f>
        <v>28.8</v>
      </c>
      <c r="J78" s="901" t="s">
        <v>39</v>
      </c>
      <c r="K78" s="962"/>
      <c r="L78" s="1122">
        <f>IF(OR(ISBLANK(K78),K78=0,H76=0,ISBLANK(H76)),,ROUND(K78+$L$5,2))</f>
        <v>0</v>
      </c>
      <c r="M78" s="554">
        <f t="shared" si="0"/>
        <v>0</v>
      </c>
      <c r="N78" s="1946">
        <f t="shared" si="1"/>
        <v>0</v>
      </c>
    </row>
    <row r="79" spans="1:14" ht="17.25" thickBot="1">
      <c r="A79" s="1490">
        <v>46025</v>
      </c>
      <c r="B79" s="481" t="s">
        <v>833</v>
      </c>
      <c r="C79" s="401" t="s">
        <v>834</v>
      </c>
      <c r="D79" s="345" t="s">
        <v>3017</v>
      </c>
      <c r="E79" s="763"/>
      <c r="F79" s="1943" t="s">
        <v>835</v>
      </c>
      <c r="G79" s="401">
        <v>1000</v>
      </c>
      <c r="H79" s="1974">
        <v>40</v>
      </c>
      <c r="I79" s="421">
        <f>ROUND(H79*G79/G79,2)</f>
        <v>40</v>
      </c>
      <c r="J79" s="401" t="s">
        <v>39</v>
      </c>
      <c r="K79" s="241"/>
      <c r="L79" s="537">
        <f>IF(OR(ISBLANK(K79),K79=0,H79=0,ISBLANK(H79)),,ROUND(K79+$L$5,2))</f>
        <v>0</v>
      </c>
      <c r="M79" s="538">
        <f t="shared" si="0"/>
        <v>0</v>
      </c>
      <c r="N79" s="1940">
        <f t="shared" si="1"/>
        <v>0</v>
      </c>
    </row>
    <row r="80" spans="1:14">
      <c r="A80" s="2017"/>
      <c r="B80" s="959" t="s">
        <v>787</v>
      </c>
      <c r="C80" s="1607" t="s">
        <v>40</v>
      </c>
      <c r="D80" s="439"/>
      <c r="E80" s="759"/>
      <c r="F80" s="2016"/>
      <c r="G80" s="216"/>
      <c r="H80" s="1975"/>
      <c r="I80" s="274"/>
      <c r="J80" s="217"/>
      <c r="K80" s="286"/>
      <c r="L80" s="532"/>
      <c r="M80" s="335"/>
      <c r="N80" s="1963"/>
    </row>
    <row r="81" spans="1:14" ht="17.25" thickBot="1">
      <c r="A81" s="416"/>
      <c r="B81" s="901"/>
      <c r="C81" s="2041" t="s">
        <v>41</v>
      </c>
      <c r="D81" s="1424"/>
      <c r="E81" s="1424"/>
      <c r="F81" s="1424"/>
      <c r="G81" s="1424"/>
      <c r="H81" s="343"/>
      <c r="I81" s="565" t="e">
        <f>ROUND(H79*G79/G81,2)</f>
        <v>#DIV/0!</v>
      </c>
      <c r="J81" s="551" t="s">
        <v>39</v>
      </c>
      <c r="K81" s="2023"/>
      <c r="L81" s="471">
        <f>IF(OR(ISBLANK(K81),K81=0,H79=0,ISBLANK(H79)),,ROUND(K81+$L$5,2))</f>
        <v>0</v>
      </c>
      <c r="M81" s="568" t="e">
        <f>ROUND(I81*L81,2)</f>
        <v>#DIV/0!</v>
      </c>
      <c r="N81" s="1941" t="e">
        <f>ROUND(L81/G81,4)</f>
        <v>#DIV/0!</v>
      </c>
    </row>
    <row r="82" spans="1:14" ht="17.25" thickBot="1">
      <c r="A82" s="1490">
        <v>46026</v>
      </c>
      <c r="B82" s="481" t="s">
        <v>836</v>
      </c>
      <c r="C82" s="401" t="s">
        <v>837</v>
      </c>
      <c r="D82" s="256" t="s">
        <v>3019</v>
      </c>
      <c r="E82" s="763"/>
      <c r="F82" s="1943" t="s">
        <v>835</v>
      </c>
      <c r="G82" s="401">
        <v>1000</v>
      </c>
      <c r="H82" s="1974">
        <v>50</v>
      </c>
      <c r="I82" s="421">
        <f>ROUND(H82*G82/G82,2)</f>
        <v>50</v>
      </c>
      <c r="J82" s="401" t="s">
        <v>39</v>
      </c>
      <c r="K82" s="241"/>
      <c r="L82" s="537">
        <f>IF(OR(ISBLANK(K82),K82=0,H82=0,ISBLANK(H82)),,ROUND(K82+$L$5,2))</f>
        <v>0</v>
      </c>
      <c r="M82" s="538">
        <f>ROUND(L82*I82,2)</f>
        <v>0</v>
      </c>
      <c r="N82" s="1940">
        <f>ROUND(L82/G82,4)</f>
        <v>0</v>
      </c>
    </row>
    <row r="83" spans="1:14">
      <c r="A83" s="2017"/>
      <c r="B83" s="959"/>
      <c r="C83" s="1607" t="s">
        <v>40</v>
      </c>
      <c r="D83" s="814"/>
      <c r="E83" s="759"/>
      <c r="F83" s="1947"/>
      <c r="G83" s="959"/>
      <c r="H83" s="1975"/>
      <c r="I83" s="482"/>
      <c r="J83" s="959"/>
      <c r="K83" s="303"/>
      <c r="L83" s="548"/>
      <c r="M83" s="335"/>
      <c r="N83" s="1963"/>
    </row>
    <row r="84" spans="1:14" ht="17.25" thickBot="1">
      <c r="A84" s="416"/>
      <c r="B84" s="901" t="s">
        <v>787</v>
      </c>
      <c r="C84" s="2041" t="s">
        <v>41</v>
      </c>
      <c r="D84" s="1424"/>
      <c r="E84" s="1424"/>
      <c r="F84" s="1424"/>
      <c r="G84" s="1424"/>
      <c r="H84" s="343"/>
      <c r="I84" s="565" t="e">
        <f>ROUND(H82*G82/G84,2)</f>
        <v>#DIV/0!</v>
      </c>
      <c r="J84" s="362" t="s">
        <v>39</v>
      </c>
      <c r="K84" s="1362"/>
      <c r="L84" s="417">
        <f>IF(OR(ISBLANK(K84),K84=0,H82=0,ISBLANK(H82)),,ROUND(K84+$L$5,2))</f>
        <v>0</v>
      </c>
      <c r="M84" s="568" t="e">
        <f>ROUND(I84*L84,2)</f>
        <v>#DIV/0!</v>
      </c>
      <c r="N84" s="1941" t="e">
        <f t="shared" ref="N84:N93" si="2">ROUND(L84/G84,4)</f>
        <v>#DIV/0!</v>
      </c>
    </row>
    <row r="85" spans="1:14" ht="17.25" thickBot="1">
      <c r="A85" s="1490">
        <v>46027</v>
      </c>
      <c r="B85" s="481" t="s">
        <v>838</v>
      </c>
      <c r="C85" s="401" t="s">
        <v>1178</v>
      </c>
      <c r="D85" s="814" t="s">
        <v>3020</v>
      </c>
      <c r="E85" s="763"/>
      <c r="F85" s="1209">
        <v>1000</v>
      </c>
      <c r="G85" s="401">
        <v>1000</v>
      </c>
      <c r="H85" s="1974">
        <v>10</v>
      </c>
      <c r="I85" s="421">
        <f>ROUND(H85*G85/G85,2)</f>
        <v>10</v>
      </c>
      <c r="J85" s="401" t="s">
        <v>39</v>
      </c>
      <c r="K85" s="241"/>
      <c r="L85" s="537">
        <f>IF(OR(ISBLANK(K85),K85=0,H85=0,ISBLANK(H85)),,ROUND(K85+$L$5,2))</f>
        <v>0</v>
      </c>
      <c r="M85" s="538">
        <f>ROUND(L85*I85,2)</f>
        <v>0</v>
      </c>
      <c r="N85" s="1940">
        <f t="shared" si="2"/>
        <v>0</v>
      </c>
    </row>
    <row r="86" spans="1:14">
      <c r="A86" s="1197"/>
      <c r="B86" s="217" t="s">
        <v>839</v>
      </c>
      <c r="C86" s="948" t="s">
        <v>840</v>
      </c>
      <c r="D86" s="256"/>
      <c r="E86" s="1009"/>
      <c r="F86" s="1090">
        <v>2000</v>
      </c>
      <c r="G86" s="217">
        <v>2000</v>
      </c>
      <c r="H86" s="1975"/>
      <c r="I86" s="274">
        <f>ROUND($H$85*$G$85/G86,2)</f>
        <v>5</v>
      </c>
      <c r="J86" s="401" t="s">
        <v>39</v>
      </c>
      <c r="K86" s="264"/>
      <c r="L86" s="532">
        <f>IF(OR(ISBLANK(H85),H85=0,K86=0,ISBLANK(K86)),,ROUND(K86+$L$5,2))</f>
        <v>0</v>
      </c>
      <c r="M86" s="538">
        <f>ROUND(L86*I86,2)</f>
        <v>0</v>
      </c>
      <c r="N86" s="1940">
        <f t="shared" si="2"/>
        <v>0</v>
      </c>
    </row>
    <row r="87" spans="1:14">
      <c r="A87" s="1335"/>
      <c r="B87" s="216"/>
      <c r="C87" s="948" t="s">
        <v>841</v>
      </c>
      <c r="D87" s="814"/>
      <c r="E87" s="1009"/>
      <c r="F87" s="1090">
        <v>1000</v>
      </c>
      <c r="G87" s="217">
        <v>1000</v>
      </c>
      <c r="H87" s="1975"/>
      <c r="I87" s="421">
        <f>ROUND($H$85*$G$85/G87,2)</f>
        <v>10</v>
      </c>
      <c r="J87" s="217" t="s">
        <v>39</v>
      </c>
      <c r="K87" s="264">
        <v>0</v>
      </c>
      <c r="L87" s="532">
        <f>IF(OR(ISBLANK(K87),K87=0,H85=0,ISBLANK(H85)),,ROUND(K87+$L$5,2))</f>
        <v>0</v>
      </c>
      <c r="M87" s="538">
        <f>ROUND(L87*I87,2)</f>
        <v>0</v>
      </c>
      <c r="N87" s="1940">
        <f t="shared" si="2"/>
        <v>0</v>
      </c>
    </row>
    <row r="88" spans="1:14">
      <c r="A88" s="2017"/>
      <c r="B88" s="216"/>
      <c r="C88" s="1607" t="s">
        <v>40</v>
      </c>
      <c r="D88" s="814"/>
      <c r="E88" s="759"/>
      <c r="F88" s="1947"/>
      <c r="G88" s="959"/>
      <c r="H88" s="1975"/>
      <c r="I88" s="274"/>
      <c r="J88" s="959"/>
      <c r="K88" s="303"/>
      <c r="L88" s="548"/>
      <c r="M88" s="335"/>
      <c r="N88" s="1963"/>
    </row>
    <row r="89" spans="1:14">
      <c r="A89" s="1335"/>
      <c r="B89" s="216"/>
      <c r="C89" s="3019" t="s">
        <v>41</v>
      </c>
      <c r="D89" s="1027"/>
      <c r="E89" s="1027"/>
      <c r="F89" s="1027">
        <v>0</v>
      </c>
      <c r="G89" s="1027">
        <v>0</v>
      </c>
      <c r="H89" s="1975"/>
      <c r="I89" s="1194" t="e">
        <f>ROUND(H85*G85/G89,2)</f>
        <v>#DIV/0!</v>
      </c>
      <c r="J89" s="861" t="s">
        <v>39</v>
      </c>
      <c r="K89" s="264">
        <v>0</v>
      </c>
      <c r="L89" s="532">
        <f>IF(OR(ISBLANK(K89),K89=0,H85=0,ISBLANK(H85)),,ROUND(K89+$L$5,2))</f>
        <v>0</v>
      </c>
      <c r="M89" s="538" t="e">
        <f>ROUND(L89*I89,2)</f>
        <v>#DIV/0!</v>
      </c>
      <c r="N89" s="1940" t="e">
        <f t="shared" ref="N89" si="3">ROUND(L89/G89,4)</f>
        <v>#DIV/0!</v>
      </c>
    </row>
    <row r="90" spans="1:14" ht="17.25" thickBot="1">
      <c r="A90" s="1086"/>
      <c r="B90" s="901"/>
      <c r="C90" s="1379" t="s">
        <v>842</v>
      </c>
      <c r="D90" s="288"/>
      <c r="E90" s="1031"/>
      <c r="F90" s="1156">
        <v>1000</v>
      </c>
      <c r="G90" s="466">
        <v>1000</v>
      </c>
      <c r="H90" s="1950"/>
      <c r="I90" s="425">
        <f>ROUND($H$85*$G$85/G90,2)</f>
        <v>10</v>
      </c>
      <c r="J90" s="466" t="s">
        <v>83</v>
      </c>
      <c r="K90" s="962"/>
      <c r="L90" s="1122">
        <f>IF(OR(ISBLANK(K90),K90=0,H85=0,ISBLANK(H85)),,ROUND(K90+$L$5,2))</f>
        <v>0</v>
      </c>
      <c r="M90" s="554">
        <f>ROUND(L90*I90,2)</f>
        <v>0</v>
      </c>
      <c r="N90" s="1946">
        <f t="shared" si="2"/>
        <v>0</v>
      </c>
    </row>
    <row r="91" spans="1:14">
      <c r="A91" s="1490">
        <v>46028</v>
      </c>
      <c r="B91" s="480" t="s">
        <v>2184</v>
      </c>
      <c r="C91" s="438" t="s">
        <v>1475</v>
      </c>
      <c r="D91" s="795"/>
      <c r="E91" s="764"/>
      <c r="F91" s="1075">
        <v>960</v>
      </c>
      <c r="G91" s="438">
        <v>960</v>
      </c>
      <c r="H91" s="1982">
        <v>80</v>
      </c>
      <c r="I91" s="278">
        <f>ROUND(H91*G91/G91,2)</f>
        <v>80</v>
      </c>
      <c r="J91" s="438" t="s">
        <v>39</v>
      </c>
      <c r="K91" s="279"/>
      <c r="L91" s="534">
        <f>IF(OR(ISBLANK(K91),K91=0,H91=0,ISBLANK(H91)),,ROUND(K91+$L$5,2))</f>
        <v>0</v>
      </c>
      <c r="M91" s="253">
        <f>ROUND(L91*I91,2)</f>
        <v>0</v>
      </c>
      <c r="N91" s="2052">
        <f>ROUND(L91/G91,4)</f>
        <v>0</v>
      </c>
    </row>
    <row r="92" spans="1:14" ht="17.25" thickBot="1">
      <c r="A92" s="1086"/>
      <c r="B92" s="466"/>
      <c r="C92" s="1235"/>
      <c r="D92" s="318"/>
      <c r="E92" s="769"/>
      <c r="F92" s="1646"/>
      <c r="G92" s="1235"/>
      <c r="H92" s="1975"/>
      <c r="I92" s="1506"/>
      <c r="J92" s="1235"/>
      <c r="K92" s="470"/>
      <c r="L92" s="918"/>
      <c r="M92" s="919"/>
      <c r="N92" s="1942"/>
    </row>
    <row r="93" spans="1:14" ht="17.25" thickBot="1">
      <c r="A93" s="1490">
        <v>46029</v>
      </c>
      <c r="B93" s="481" t="s">
        <v>843</v>
      </c>
      <c r="C93" s="401" t="s">
        <v>844</v>
      </c>
      <c r="D93" s="2318"/>
      <c r="E93" s="763"/>
      <c r="F93" s="2024">
        <v>144</v>
      </c>
      <c r="G93" s="401">
        <v>144</v>
      </c>
      <c r="H93" s="1974"/>
      <c r="I93" s="421">
        <f>ROUND(H93*G93/G93,2)</f>
        <v>0</v>
      </c>
      <c r="J93" s="401" t="s">
        <v>39</v>
      </c>
      <c r="K93" s="241"/>
      <c r="L93" s="537">
        <f>IF(OR(ISBLANK(K93),K93=0,H93=0,ISBLANK(H93)),,ROUND(K93+$L$5,2))</f>
        <v>0</v>
      </c>
      <c r="M93" s="538">
        <f>ROUND(L93*I93,2)</f>
        <v>0</v>
      </c>
      <c r="N93" s="1940">
        <f t="shared" si="2"/>
        <v>0</v>
      </c>
    </row>
    <row r="94" spans="1:14">
      <c r="A94" s="2017"/>
      <c r="B94" s="959" t="s">
        <v>845</v>
      </c>
      <c r="C94" s="1607" t="s">
        <v>40</v>
      </c>
      <c r="E94" s="759"/>
      <c r="F94" s="2025"/>
      <c r="G94" s="959"/>
      <c r="H94" s="1980"/>
      <c r="I94" s="274"/>
      <c r="J94" s="959"/>
      <c r="K94" s="303"/>
      <c r="L94" s="548"/>
      <c r="M94" s="335"/>
      <c r="N94" s="1963"/>
    </row>
    <row r="95" spans="1:14" ht="17.25" thickBot="1">
      <c r="A95" s="416"/>
      <c r="B95" s="901"/>
      <c r="C95" s="2041" t="s">
        <v>41</v>
      </c>
      <c r="D95" s="1424"/>
      <c r="E95" s="1424"/>
      <c r="F95" s="1424"/>
      <c r="G95" s="1424"/>
      <c r="H95" s="343"/>
      <c r="I95" s="565" t="e">
        <f>ROUND(H93*G93/G95,2)</f>
        <v>#DIV/0!</v>
      </c>
      <c r="J95" s="362" t="s">
        <v>39</v>
      </c>
      <c r="K95" s="1362"/>
      <c r="L95" s="417">
        <f>IF(OR(ISBLANK(K95),K95=0,H93=0,ISBLANK(H93)),,ROUND(K95+$L$5,2))</f>
        <v>0</v>
      </c>
      <c r="M95" s="568" t="e">
        <f>ROUND(I95*L95,2)</f>
        <v>#DIV/0!</v>
      </c>
      <c r="N95" s="1941" t="e">
        <f>ROUND(L95/G95,4)</f>
        <v>#DIV/0!</v>
      </c>
    </row>
    <row r="96" spans="1:14" ht="17.25" thickBot="1">
      <c r="A96" s="2218">
        <v>46030</v>
      </c>
      <c r="B96" s="481" t="s">
        <v>846</v>
      </c>
      <c r="C96" s="1607" t="s">
        <v>40</v>
      </c>
      <c r="E96" s="759"/>
      <c r="F96" s="1943" t="s">
        <v>847</v>
      </c>
      <c r="G96" s="401">
        <v>1000</v>
      </c>
      <c r="H96" s="1974">
        <v>400</v>
      </c>
      <c r="I96" s="421">
        <f>ROUND(H96*G96/G96,2)</f>
        <v>400</v>
      </c>
      <c r="J96" s="401" t="s">
        <v>39</v>
      </c>
      <c r="K96" s="230"/>
      <c r="L96" s="537"/>
      <c r="M96" s="538"/>
      <c r="N96" s="1940"/>
    </row>
    <row r="97" spans="1:23" ht="17.25" thickBot="1">
      <c r="A97" s="1335"/>
      <c r="B97" s="901" t="s">
        <v>848</v>
      </c>
      <c r="C97" s="2040" t="s">
        <v>41</v>
      </c>
      <c r="D97" s="1424"/>
      <c r="E97" s="1424"/>
      <c r="F97" s="1424"/>
      <c r="G97" s="1424"/>
      <c r="H97" s="343"/>
      <c r="I97" s="565" t="e">
        <f>ROUND(H96*G96/G97,2)</f>
        <v>#DIV/0!</v>
      </c>
      <c r="J97" s="362" t="s">
        <v>39</v>
      </c>
      <c r="K97" s="1362"/>
      <c r="L97" s="417">
        <f>IF(OR(ISBLANK(H96),H96=0,G97=0,ISBLANK(G97)),,ROUND(K97+$L$5,2))</f>
        <v>0</v>
      </c>
      <c r="M97" s="568" t="e">
        <f>ROUND(I97*L97,2)</f>
        <v>#DIV/0!</v>
      </c>
      <c r="N97" s="1941" t="e">
        <f>ROUND(L97/G97,4)</f>
        <v>#DIV/0!</v>
      </c>
    </row>
    <row r="98" spans="1:23" s="157" customFormat="1" ht="15" customHeight="1" thickBot="1">
      <c r="A98" s="2205">
        <v>46031</v>
      </c>
      <c r="B98" s="289" t="s">
        <v>849</v>
      </c>
      <c r="C98" s="282" t="s">
        <v>1179</v>
      </c>
      <c r="D98" s="55"/>
      <c r="E98" s="763"/>
      <c r="F98" s="1209">
        <v>1000</v>
      </c>
      <c r="G98" s="400">
        <v>1000</v>
      </c>
      <c r="H98" s="1974">
        <v>1200</v>
      </c>
      <c r="I98" s="421">
        <f>ROUND(H98*G98/G98,2)</f>
        <v>1200</v>
      </c>
      <c r="J98" s="401" t="s">
        <v>39</v>
      </c>
      <c r="K98" s="241"/>
      <c r="L98" s="537">
        <f>IF(OR(ISBLANK(K98),K98=0,H98=0,ISBLANK(H98)),,ROUND(K98+$L$5,2))</f>
        <v>0</v>
      </c>
      <c r="M98" s="538">
        <f>ROUND(L98*I98,2)</f>
        <v>0</v>
      </c>
      <c r="N98" s="1940">
        <f>ROUND(L98/G98,4)</f>
        <v>0</v>
      </c>
    </row>
    <row r="99" spans="1:23" s="157" customFormat="1" ht="15" customHeight="1">
      <c r="A99" s="2228"/>
      <c r="B99" s="475" t="s">
        <v>850</v>
      </c>
      <c r="C99" s="1607" t="s">
        <v>40</v>
      </c>
      <c r="D99" s="55"/>
      <c r="E99" s="759"/>
      <c r="F99" s="1209"/>
      <c r="G99" s="400"/>
      <c r="H99" s="1980"/>
      <c r="I99" s="274"/>
      <c r="J99" s="229"/>
      <c r="K99" s="820"/>
      <c r="L99" s="587"/>
      <c r="M99" s="335"/>
      <c r="N99" s="1963"/>
    </row>
    <row r="100" spans="1:23" s="157" customFormat="1" ht="15" customHeight="1" thickBot="1">
      <c r="A100" s="362"/>
      <c r="B100" s="319" t="s">
        <v>851</v>
      </c>
      <c r="C100" s="2041" t="s">
        <v>41</v>
      </c>
      <c r="D100" s="1424"/>
      <c r="E100" s="1424"/>
      <c r="F100" s="1424"/>
      <c r="G100" s="1424"/>
      <c r="H100" s="343"/>
      <c r="I100" s="565" t="e">
        <f>ROUND(H98*G98/G100,2)</f>
        <v>#DIV/0!</v>
      </c>
      <c r="J100" s="362" t="s">
        <v>39</v>
      </c>
      <c r="K100" s="1362"/>
      <c r="L100" s="417">
        <f>IF(OR(ISBLANK(K100),K100=0,H98=0,ISBLANK(H98)),,ROUND(K100+$L$5,2))</f>
        <v>0</v>
      </c>
      <c r="M100" s="568" t="e">
        <f>ROUND(I100*L100,2)</f>
        <v>#DIV/0!</v>
      </c>
      <c r="N100" s="1941" t="e">
        <f>ROUND(L100/G100,4)</f>
        <v>#DIV/0!</v>
      </c>
    </row>
    <row r="101" spans="1:23" s="157" customFormat="1" ht="15" customHeight="1" thickBot="1">
      <c r="A101" s="2200">
        <v>46032</v>
      </c>
      <c r="B101" s="2117" t="s">
        <v>1581</v>
      </c>
      <c r="C101" s="923" t="s">
        <v>40</v>
      </c>
      <c r="D101" s="256"/>
      <c r="E101" s="759"/>
      <c r="F101" s="1075">
        <v>1000</v>
      </c>
      <c r="G101" s="438">
        <v>1000</v>
      </c>
      <c r="H101" s="1974">
        <v>140</v>
      </c>
      <c r="I101" s="278">
        <f>ROUND(H101*G101/G101,2)</f>
        <v>140</v>
      </c>
      <c r="J101" s="438" t="s">
        <v>39</v>
      </c>
      <c r="K101" s="349"/>
      <c r="L101" s="534"/>
      <c r="M101" s="253"/>
      <c r="N101" s="2052"/>
    </row>
    <row r="102" spans="1:23" s="157" customFormat="1" ht="15" customHeight="1">
      <c r="A102" s="861"/>
      <c r="B102" s="225"/>
      <c r="C102" s="2040" t="s">
        <v>41</v>
      </c>
      <c r="D102" s="3024"/>
      <c r="E102" s="1027"/>
      <c r="F102" s="1027"/>
      <c r="G102" s="1027"/>
      <c r="H102" s="2118"/>
      <c r="I102" s="1113" t="e">
        <f>ROUND(H101*G101/G102,2)</f>
        <v>#DIV/0!</v>
      </c>
      <c r="J102" s="861" t="s">
        <v>39</v>
      </c>
      <c r="K102" s="2119"/>
      <c r="L102" s="2120">
        <f>IF(OR(ISBLANK(H101),H101=0,G102=0,ISBLANK(G102)),,ROUND(K102+$L$5,2))</f>
        <v>0</v>
      </c>
      <c r="M102" s="252" t="e">
        <f>ROUND(I102*L102,2)</f>
        <v>#DIV/0!</v>
      </c>
      <c r="N102" s="2121" t="e">
        <f>ROUND(L102/G102,4)</f>
        <v>#DIV/0!</v>
      </c>
    </row>
    <row r="103" spans="1:23" s="157" customFormat="1" ht="15" customHeight="1" thickBot="1">
      <c r="A103" s="551"/>
      <c r="B103" s="467" t="s">
        <v>852</v>
      </c>
      <c r="C103" s="1958"/>
      <c r="D103" s="17"/>
      <c r="E103" s="769"/>
      <c r="F103" s="769"/>
      <c r="G103" s="769"/>
      <c r="H103" s="1420"/>
      <c r="I103" s="1351"/>
      <c r="J103" s="491"/>
      <c r="K103" s="1352"/>
      <c r="L103" s="492"/>
      <c r="M103" s="918"/>
      <c r="N103" s="1942"/>
    </row>
    <row r="104" spans="1:23" s="157" customFormat="1" ht="15" customHeight="1" thickBot="1">
      <c r="A104" s="2205">
        <v>46033</v>
      </c>
      <c r="B104" s="289" t="s">
        <v>1582</v>
      </c>
      <c r="C104" s="282" t="s">
        <v>1182</v>
      </c>
      <c r="D104" s="55"/>
      <c r="E104" s="763"/>
      <c r="F104" s="1365">
        <v>1000</v>
      </c>
      <c r="G104" s="367">
        <v>1000</v>
      </c>
      <c r="H104" s="1974">
        <v>10</v>
      </c>
      <c r="I104" s="421">
        <f>ROUND(H104*G104/G104,2)</f>
        <v>10</v>
      </c>
      <c r="J104" s="401" t="s">
        <v>39</v>
      </c>
      <c r="K104" s="241"/>
      <c r="L104" s="537">
        <f>IF(OR(ISBLANK(K104),K104=0,H104=0,ISBLANK(H104)),,ROUND(K104+$L$5,2))</f>
        <v>0</v>
      </c>
      <c r="M104" s="538">
        <f>ROUND(L104*I104,2)</f>
        <v>0</v>
      </c>
      <c r="N104" s="1940">
        <f>ROUND(L104/G104,4)</f>
        <v>0</v>
      </c>
    </row>
    <row r="105" spans="1:23" s="157" customFormat="1" ht="15" customHeight="1">
      <c r="A105" s="2211"/>
      <c r="B105" s="225"/>
      <c r="C105" s="1607" t="s">
        <v>40</v>
      </c>
      <c r="D105" s="55"/>
      <c r="E105" s="759"/>
      <c r="F105" s="1089"/>
      <c r="G105" s="476"/>
      <c r="H105" s="1980"/>
      <c r="I105" s="274"/>
      <c r="J105" s="475"/>
      <c r="K105" s="820"/>
      <c r="L105" s="587"/>
      <c r="M105" s="335"/>
      <c r="N105" s="1963"/>
    </row>
    <row r="106" spans="1:23" s="157" customFormat="1" ht="15" customHeight="1" thickBot="1">
      <c r="A106" s="551"/>
      <c r="B106" s="467" t="s">
        <v>852</v>
      </c>
      <c r="C106" s="2041" t="s">
        <v>41</v>
      </c>
      <c r="D106" s="1424"/>
      <c r="E106" s="1424"/>
      <c r="F106" s="1424"/>
      <c r="G106" s="1424"/>
      <c r="H106" s="343"/>
      <c r="I106" s="565" t="e">
        <f>ROUND(H104*G104/G106,2)</f>
        <v>#DIV/0!</v>
      </c>
      <c r="J106" s="362" t="s">
        <v>39</v>
      </c>
      <c r="K106" s="1362"/>
      <c r="L106" s="417">
        <f>IF(OR(ISBLANK(K106),K106=0,H104=0,ISBLANK(H104)),,ROUND(K106+$L$5,2))</f>
        <v>0</v>
      </c>
      <c r="M106" s="568" t="e">
        <f>ROUND(I106*L106,2)</f>
        <v>#DIV/0!</v>
      </c>
      <c r="N106" s="1941" t="e">
        <f>ROUND(L106/G106,4)</f>
        <v>#DIV/0!</v>
      </c>
      <c r="W106" s="157">
        <v>3</v>
      </c>
    </row>
    <row r="107" spans="1:23" ht="17.25" thickBot="1">
      <c r="A107" s="2213">
        <v>46034</v>
      </c>
      <c r="B107" s="478" t="s">
        <v>853</v>
      </c>
      <c r="C107" s="1213" t="s">
        <v>854</v>
      </c>
      <c r="D107" s="256"/>
      <c r="E107" s="1245"/>
      <c r="F107" s="1965" t="s">
        <v>855</v>
      </c>
      <c r="G107" s="1213">
        <v>2500</v>
      </c>
      <c r="H107" s="1978">
        <v>20</v>
      </c>
      <c r="I107" s="420">
        <f>ROUND(H107*G107/G107,2)</f>
        <v>20</v>
      </c>
      <c r="J107" s="1213" t="s">
        <v>39</v>
      </c>
      <c r="K107" s="368"/>
      <c r="L107" s="514">
        <f>IF(OR(ISBLANK(K107),K107=0,H107=0,ISBLANK(H107)),,ROUND(K107+$L$5,2))</f>
        <v>0</v>
      </c>
      <c r="M107" s="515">
        <f>ROUND(L107*I107,2)</f>
        <v>0</v>
      </c>
      <c r="N107" s="1966">
        <f>ROUND(L107/G107,4)</f>
        <v>0</v>
      </c>
    </row>
    <row r="108" spans="1:23">
      <c r="A108" s="3025"/>
      <c r="B108" s="217"/>
      <c r="C108" s="3020" t="s">
        <v>3009</v>
      </c>
      <c r="D108" s="2723" t="s">
        <v>3024</v>
      </c>
      <c r="E108" s="3026"/>
      <c r="F108" s="3027" t="s">
        <v>3025</v>
      </c>
      <c r="G108" s="1260">
        <v>2400</v>
      </c>
      <c r="H108" s="1980"/>
      <c r="I108" s="2638">
        <f>ROUND(H107*G107/G108,2)</f>
        <v>20.83</v>
      </c>
      <c r="J108" s="1260" t="s">
        <v>39</v>
      </c>
      <c r="K108" s="1792"/>
      <c r="L108" s="1262">
        <f>IF(OR(ISBLANK(K108),K108=0,H107=0,ISBLANK(H107)),,ROUND(K108+$L$5,2))</f>
        <v>0</v>
      </c>
      <c r="M108" s="2741">
        <f>ROUND(L108*I108,2)</f>
        <v>0</v>
      </c>
      <c r="N108" s="3028">
        <f>ROUND(L108/G108,4)</f>
        <v>0</v>
      </c>
    </row>
    <row r="109" spans="1:23">
      <c r="A109" s="2150"/>
      <c r="B109" s="217"/>
      <c r="C109" s="1607" t="s">
        <v>40</v>
      </c>
      <c r="D109" s="814"/>
      <c r="E109" s="215"/>
      <c r="F109" s="1947"/>
      <c r="G109" s="959"/>
      <c r="H109" s="3029"/>
      <c r="I109" s="274"/>
      <c r="J109" s="959"/>
      <c r="K109" s="303"/>
      <c r="L109" s="548"/>
      <c r="M109" s="335"/>
      <c r="N109" s="1963"/>
    </row>
    <row r="110" spans="1:23" ht="17.25" thickBot="1">
      <c r="A110" s="2229"/>
      <c r="B110" s="2144" t="s">
        <v>1550</v>
      </c>
      <c r="C110" s="2041" t="s">
        <v>41</v>
      </c>
      <c r="D110" s="1424"/>
      <c r="E110" s="1424"/>
      <c r="F110" s="1424"/>
      <c r="G110" s="1424"/>
      <c r="H110" s="343"/>
      <c r="I110" s="565" t="e">
        <f>ROUND(H107*G107/G110,2)</f>
        <v>#DIV/0!</v>
      </c>
      <c r="J110" s="362" t="s">
        <v>39</v>
      </c>
      <c r="K110" s="1362"/>
      <c r="L110" s="417">
        <f>IF(OR(ISBLANK(K110),K110=0,H107=0,ISBLANK(H107)),,ROUND(K110+$L$5,2))</f>
        <v>0</v>
      </c>
      <c r="M110" s="568" t="e">
        <f>ROUND(I110*L110,2)</f>
        <v>#DIV/0!</v>
      </c>
      <c r="N110" s="1941" t="e">
        <f>ROUND(L110/G110,4)</f>
        <v>#DIV/0!</v>
      </c>
    </row>
    <row r="111" spans="1:23" ht="17.25" thickBot="1">
      <c r="A111" s="1490">
        <v>46035</v>
      </c>
      <c r="B111" s="481" t="s">
        <v>856</v>
      </c>
      <c r="C111" s="1061" t="s">
        <v>857</v>
      </c>
      <c r="D111" s="256" t="s">
        <v>3021</v>
      </c>
      <c r="E111" s="763"/>
      <c r="F111" s="1209">
        <v>2400</v>
      </c>
      <c r="G111" s="401">
        <v>2400</v>
      </c>
      <c r="H111" s="1974">
        <v>30</v>
      </c>
      <c r="I111" s="421">
        <f>ROUND(H111*G111/G111,2)</f>
        <v>30</v>
      </c>
      <c r="J111" s="401" t="s">
        <v>39</v>
      </c>
      <c r="K111" s="241"/>
      <c r="L111" s="537">
        <f>IF(OR(ISBLANK(K111),K111=0,H111=0,ISBLANK(H111)),,ROUND(K111+$L$5,2))</f>
        <v>0</v>
      </c>
      <c r="M111" s="538">
        <f>ROUND(L111*I111,2)</f>
        <v>0</v>
      </c>
      <c r="N111" s="1940">
        <f>ROUND(L111/G111,4)</f>
        <v>0</v>
      </c>
    </row>
    <row r="112" spans="1:23">
      <c r="A112" s="2150"/>
      <c r="B112" s="1349"/>
      <c r="C112" s="1061" t="s">
        <v>858</v>
      </c>
      <c r="D112" s="814" t="s">
        <v>3022</v>
      </c>
      <c r="E112" s="1009"/>
      <c r="F112" s="1209">
        <v>2500</v>
      </c>
      <c r="G112" s="401">
        <v>2500</v>
      </c>
      <c r="H112" s="1980"/>
      <c r="I112" s="274">
        <f>ROUND($H$111*$G$111/G112,2)</f>
        <v>28.8</v>
      </c>
      <c r="J112" s="401" t="s">
        <v>39</v>
      </c>
      <c r="K112" s="241"/>
      <c r="L112" s="537">
        <f>IF(OR(ISBLANK(H111),H111=0,K112=0,ISBLANK(K112)),,ROUND(K112+$L$5,2))</f>
        <v>0</v>
      </c>
      <c r="M112" s="538">
        <f>ROUND(L112*I112,2)</f>
        <v>0</v>
      </c>
      <c r="N112" s="1940">
        <f>ROUND(L112/G112,4)</f>
        <v>0</v>
      </c>
    </row>
    <row r="113" spans="1:23" ht="17.25" thickBot="1">
      <c r="A113" s="416"/>
      <c r="B113" s="901" t="s">
        <v>1549</v>
      </c>
      <c r="C113" s="901" t="s">
        <v>859</v>
      </c>
      <c r="D113" s="17" t="s">
        <v>3023</v>
      </c>
      <c r="E113" s="1424"/>
      <c r="F113" s="1094">
        <v>2500</v>
      </c>
      <c r="G113" s="901">
        <v>2500</v>
      </c>
      <c r="H113" s="1950"/>
      <c r="I113" s="425">
        <f>ROUND($H$111*$G$111/G113,2)</f>
        <v>28.8</v>
      </c>
      <c r="J113" s="901" t="s">
        <v>39</v>
      </c>
      <c r="K113" s="962"/>
      <c r="L113" s="1122">
        <f>IF(OR(ISBLANK(K113),K113=0,H111=0,ISBLANK(H111)),,ROUND(K113+$L$5,2))</f>
        <v>0</v>
      </c>
      <c r="M113" s="554">
        <f>ROUND(L113*I113,2)</f>
        <v>0</v>
      </c>
      <c r="N113" s="1946">
        <f>ROUND(L113/G113,4)</f>
        <v>0</v>
      </c>
    </row>
    <row r="114" spans="1:23" ht="17.25" thickBot="1">
      <c r="A114" s="2213">
        <v>46036</v>
      </c>
      <c r="B114" s="478" t="s">
        <v>860</v>
      </c>
      <c r="C114" s="1213" t="s">
        <v>1526</v>
      </c>
      <c r="D114" s="256"/>
      <c r="E114" s="1245"/>
      <c r="F114" s="1365">
        <v>2500</v>
      </c>
      <c r="G114" s="2022">
        <v>2500</v>
      </c>
      <c r="H114" s="1974"/>
      <c r="I114" s="421">
        <f>ROUND(H114*G114/G114,2)</f>
        <v>0</v>
      </c>
      <c r="J114" s="401" t="s">
        <v>39</v>
      </c>
      <c r="K114" s="241"/>
      <c r="L114" s="537">
        <f>IF(OR(ISBLANK(K114),K114=0,H114=0,ISBLANK(H114)),,ROUND(K114+$L$5,2))</f>
        <v>0</v>
      </c>
      <c r="M114" s="538">
        <f>ROUND(L114*I114,2)</f>
        <v>0</v>
      </c>
      <c r="N114" s="1940">
        <f>ROUND(L114/G114,4)</f>
        <v>0</v>
      </c>
    </row>
    <row r="115" spans="1:23">
      <c r="A115" s="2150"/>
      <c r="B115" s="217"/>
      <c r="C115" s="1607" t="s">
        <v>40</v>
      </c>
      <c r="D115" s="814"/>
      <c r="E115" s="759"/>
      <c r="F115" s="1089"/>
      <c r="G115" s="959"/>
      <c r="H115" s="1980"/>
      <c r="I115" s="274"/>
      <c r="J115" s="959"/>
      <c r="K115" s="303"/>
      <c r="L115" s="548"/>
      <c r="M115" s="538"/>
      <c r="N115" s="1940"/>
    </row>
    <row r="116" spans="1:23" ht="17.25" thickBot="1">
      <c r="A116" s="1086"/>
      <c r="B116" s="466" t="s">
        <v>1548</v>
      </c>
      <c r="C116" s="2041" t="s">
        <v>41</v>
      </c>
      <c r="D116" s="1424"/>
      <c r="E116" s="1424"/>
      <c r="F116" s="1424"/>
      <c r="G116" s="1424"/>
      <c r="H116" s="343"/>
      <c r="I116" s="565" t="e">
        <f>ROUND(H114*G114/G116,2)</f>
        <v>#DIV/0!</v>
      </c>
      <c r="J116" s="362" t="s">
        <v>39</v>
      </c>
      <c r="K116" s="1362"/>
      <c r="L116" s="417">
        <f>IF(OR(ISBLANK(K116),K116=0,H114=0,ISBLANK(H114)),,ROUND(K116+$L$5,2))</f>
        <v>0</v>
      </c>
      <c r="M116" s="568" t="e">
        <f>ROUND(I116*L116,2)</f>
        <v>#DIV/0!</v>
      </c>
      <c r="N116" s="1941" t="e">
        <f>ROUND(L116/G116,4)</f>
        <v>#DIV/0!</v>
      </c>
    </row>
    <row r="117" spans="1:23" ht="17.25" thickBot="1">
      <c r="A117" s="2213">
        <v>46037</v>
      </c>
      <c r="B117" s="478" t="s">
        <v>861</v>
      </c>
      <c r="C117" s="1213" t="s">
        <v>1527</v>
      </c>
      <c r="D117" s="256"/>
      <c r="E117" s="1245"/>
      <c r="F117" s="1365">
        <v>500</v>
      </c>
      <c r="G117" s="2022">
        <v>500</v>
      </c>
      <c r="H117" s="1974">
        <v>10</v>
      </c>
      <c r="I117" s="421">
        <f>ROUND(H117*G117/G117,2)</f>
        <v>10</v>
      </c>
      <c r="J117" s="401" t="s">
        <v>39</v>
      </c>
      <c r="K117" s="241"/>
      <c r="L117" s="537">
        <f>IF(OR(ISBLANK(K117),K117=0,H117=0,ISBLANK(H117)),,ROUND(K117+$L$5,2))</f>
        <v>0</v>
      </c>
      <c r="M117" s="538">
        <f>ROUND(L117*I117,2)</f>
        <v>0</v>
      </c>
      <c r="N117" s="1940">
        <f>ROUND(L117/G117,4)</f>
        <v>0</v>
      </c>
    </row>
    <row r="118" spans="1:23" ht="17.25" thickBot="1">
      <c r="A118" s="1086"/>
      <c r="B118" s="466" t="s">
        <v>862</v>
      </c>
      <c r="C118" s="466"/>
      <c r="D118" s="318"/>
      <c r="E118" s="901"/>
      <c r="F118" s="1156"/>
      <c r="G118" s="466"/>
      <c r="H118" s="2042"/>
      <c r="I118" s="536"/>
      <c r="J118" s="901"/>
      <c r="K118" s="1140"/>
      <c r="L118" s="1122"/>
      <c r="M118" s="554"/>
      <c r="N118" s="1946"/>
    </row>
    <row r="119" spans="1:23" ht="17.25" thickBot="1">
      <c r="A119" s="1490">
        <v>46038</v>
      </c>
      <c r="B119" s="481" t="s">
        <v>863</v>
      </c>
      <c r="C119" s="401" t="s">
        <v>1528</v>
      </c>
      <c r="D119" s="256"/>
      <c r="E119" s="763"/>
      <c r="F119" s="1209">
        <v>500</v>
      </c>
      <c r="G119" s="2026">
        <v>500</v>
      </c>
      <c r="H119" s="1974">
        <v>10</v>
      </c>
      <c r="I119" s="421">
        <f>ROUND(H119*G119/G119,2)</f>
        <v>10</v>
      </c>
      <c r="J119" s="401" t="s">
        <v>39</v>
      </c>
      <c r="K119" s="241"/>
      <c r="L119" s="537">
        <f>IF(OR(ISBLANK(K119),K119=0,H119=0,ISBLANK(H119)),,ROUND(K119+$L$5,2))</f>
        <v>0</v>
      </c>
      <c r="M119" s="538">
        <f>ROUND(L119*I119,2)</f>
        <v>0</v>
      </c>
      <c r="N119" s="1940">
        <f>ROUND(L119/G119,4)</f>
        <v>0</v>
      </c>
      <c r="W119" s="156"/>
    </row>
    <row r="120" spans="1:23" ht="17.25" thickBot="1">
      <c r="A120" s="1086"/>
      <c r="B120" s="466" t="s">
        <v>864</v>
      </c>
      <c r="C120" s="466"/>
      <c r="D120" s="318"/>
      <c r="E120" s="466"/>
      <c r="F120" s="1156"/>
      <c r="G120" s="466"/>
      <c r="H120" s="1975"/>
      <c r="I120" s="536"/>
      <c r="J120" s="901"/>
      <c r="K120" s="1140"/>
      <c r="L120" s="1122"/>
      <c r="M120" s="554"/>
      <c r="N120" s="1946"/>
    </row>
    <row r="121" spans="1:23" ht="17.25" thickBot="1">
      <c r="A121" s="2213">
        <v>46039</v>
      </c>
      <c r="B121" s="478" t="s">
        <v>865</v>
      </c>
      <c r="C121" s="1213" t="s">
        <v>866</v>
      </c>
      <c r="D121" s="2923"/>
      <c r="E121" s="1245"/>
      <c r="F121" s="1365" t="s">
        <v>847</v>
      </c>
      <c r="G121" s="2022">
        <v>1000</v>
      </c>
      <c r="H121" s="1974"/>
      <c r="I121" s="421">
        <f>ROUND(H121*G121/G121,2)</f>
        <v>0</v>
      </c>
      <c r="J121" s="401" t="s">
        <v>39</v>
      </c>
      <c r="K121" s="241"/>
      <c r="L121" s="537">
        <f>IF(OR(ISBLANK(K121),K121=0,H121=0,ISBLANK(H121)),,ROUND(K121+$L$5,2))</f>
        <v>0</v>
      </c>
      <c r="M121" s="538">
        <f>ROUND(L121*I121,2)</f>
        <v>0</v>
      </c>
      <c r="N121" s="1940">
        <f>ROUND(L121/G121,4)</f>
        <v>0</v>
      </c>
    </row>
    <row r="122" spans="1:23">
      <c r="A122" s="2160"/>
      <c r="B122" s="217"/>
      <c r="C122" s="1349" t="s">
        <v>40</v>
      </c>
      <c r="E122" s="545"/>
      <c r="F122" s="1090"/>
      <c r="G122" s="217"/>
      <c r="H122" s="1980"/>
      <c r="I122" s="274"/>
      <c r="J122" s="959"/>
      <c r="K122" s="303"/>
      <c r="L122" s="548"/>
      <c r="M122" s="335"/>
      <c r="N122" s="1963"/>
    </row>
    <row r="123" spans="1:23" ht="17.25" thickBot="1">
      <c r="A123" s="1086"/>
      <c r="B123" s="466" t="s">
        <v>867</v>
      </c>
      <c r="C123" s="2044" t="s">
        <v>41</v>
      </c>
      <c r="D123" s="1424"/>
      <c r="E123" s="1031"/>
      <c r="F123" s="1031"/>
      <c r="G123" s="1031"/>
      <c r="H123" s="343"/>
      <c r="I123" s="565" t="e">
        <f>ROUND(H121*G121/G123,2)</f>
        <v>#DIV/0!</v>
      </c>
      <c r="J123" s="362" t="s">
        <v>39</v>
      </c>
      <c r="K123" s="1362"/>
      <c r="L123" s="417">
        <f>IF(OR(ISBLANK(K123),K123=0,H121=0,ISBLANK(H121)),,ROUND(K123+$L$5,2))</f>
        <v>0</v>
      </c>
      <c r="M123" s="568" t="e">
        <f>ROUND(I123*L123,2)</f>
        <v>#DIV/0!</v>
      </c>
      <c r="N123" s="1941" t="e">
        <f>ROUND(L123/G123,4)</f>
        <v>#DIV/0!</v>
      </c>
    </row>
    <row r="124" spans="1:23" ht="17.25" thickBot="1">
      <c r="A124" s="2213">
        <v>46040</v>
      </c>
      <c r="B124" s="478" t="s">
        <v>868</v>
      </c>
      <c r="C124" s="1213" t="s">
        <v>869</v>
      </c>
      <c r="D124" s="256"/>
      <c r="E124" s="1245"/>
      <c r="F124" s="1365" t="s">
        <v>847</v>
      </c>
      <c r="G124" s="2022">
        <v>1000</v>
      </c>
      <c r="H124" s="1974">
        <v>5</v>
      </c>
      <c r="I124" s="401">
        <f>ROUND(H124*G124/G124,2)</f>
        <v>5</v>
      </c>
      <c r="J124" s="401" t="s">
        <v>39</v>
      </c>
      <c r="K124" s="241"/>
      <c r="L124" s="537">
        <f>IF(OR(ISBLANK(K124),K124=0,H124=0,ISBLANK(H124)),,ROUND(K124+$L$5,2))</f>
        <v>0</v>
      </c>
      <c r="M124" s="538">
        <f>ROUND(L124*I124,2)</f>
        <v>0</v>
      </c>
      <c r="N124" s="1940">
        <f>ROUND(L124/G124,4)</f>
        <v>0</v>
      </c>
    </row>
    <row r="125" spans="1:23">
      <c r="A125" s="2150"/>
      <c r="B125" s="401"/>
      <c r="C125" s="1607" t="s">
        <v>40</v>
      </c>
      <c r="D125" s="814"/>
      <c r="E125" s="2027"/>
      <c r="F125" s="1209"/>
      <c r="G125" s="401"/>
      <c r="H125" s="1975"/>
      <c r="I125" s="421"/>
      <c r="J125" s="959"/>
      <c r="K125" s="303"/>
      <c r="L125" s="548"/>
      <c r="M125" s="335"/>
      <c r="N125" s="1963"/>
    </row>
    <row r="126" spans="1:23" ht="17.25" thickBot="1">
      <c r="A126" s="1086"/>
      <c r="B126" s="466" t="s">
        <v>870</v>
      </c>
      <c r="C126" s="2044" t="s">
        <v>41</v>
      </c>
      <c r="D126" s="1424"/>
      <c r="E126" s="1031"/>
      <c r="F126" s="1031"/>
      <c r="G126" s="1031"/>
      <c r="H126" s="343"/>
      <c r="I126" s="565" t="e">
        <f>ROUND(H124*G124/G126,2)</f>
        <v>#DIV/0!</v>
      </c>
      <c r="J126" s="362" t="s">
        <v>39</v>
      </c>
      <c r="K126" s="1362"/>
      <c r="L126" s="417">
        <f>IF(OR(ISBLANK(K126),K126=0,H124=0,ISBLANK(H124)),,ROUND(K126+$L$5,2))</f>
        <v>0</v>
      </c>
      <c r="M126" s="568" t="e">
        <f>ROUND(I126*L126,2)</f>
        <v>#DIV/0!</v>
      </c>
      <c r="N126" s="1941" t="e">
        <f>ROUND(L126/G126,4)</f>
        <v>#DIV/0!</v>
      </c>
    </row>
    <row r="127" spans="1:23" ht="17.25" thickBot="1">
      <c r="A127" s="2213">
        <v>46041</v>
      </c>
      <c r="B127" s="478" t="s">
        <v>871</v>
      </c>
      <c r="C127" s="1213" t="s">
        <v>872</v>
      </c>
      <c r="D127" s="2923"/>
      <c r="E127" s="1245"/>
      <c r="F127" s="1365" t="s">
        <v>847</v>
      </c>
      <c r="G127" s="2022">
        <v>1000</v>
      </c>
      <c r="H127" s="1974">
        <v>5</v>
      </c>
      <c r="I127" s="401">
        <f>ROUND(H127*G127/G127,2)</f>
        <v>5</v>
      </c>
      <c r="J127" s="401" t="s">
        <v>39</v>
      </c>
      <c r="K127" s="241"/>
      <c r="L127" s="537">
        <f>IF(OR(ISBLANK(K127),K127=0,H127=0,ISBLANK(H127)),,ROUND(K127+$L$5,2))</f>
        <v>0</v>
      </c>
      <c r="M127" s="538">
        <f>ROUND(L127*I127,2)</f>
        <v>0</v>
      </c>
      <c r="N127" s="1940">
        <f>ROUND(L127/G127,4)</f>
        <v>0</v>
      </c>
    </row>
    <row r="128" spans="1:23">
      <c r="A128" s="2160"/>
      <c r="B128" s="217"/>
      <c r="C128" s="1349" t="s">
        <v>40</v>
      </c>
      <c r="E128" s="545"/>
      <c r="F128" s="1090"/>
      <c r="G128" s="217"/>
      <c r="H128" s="1980"/>
      <c r="I128" s="421"/>
      <c r="J128" s="401"/>
      <c r="K128" s="230"/>
      <c r="L128" s="537"/>
      <c r="M128" s="538"/>
      <c r="N128" s="1940"/>
    </row>
    <row r="129" spans="1:14" ht="17.25" thickBot="1">
      <c r="A129" s="1086"/>
      <c r="B129" s="466" t="s">
        <v>873</v>
      </c>
      <c r="C129" s="2041" t="s">
        <v>41</v>
      </c>
      <c r="D129" s="1424"/>
      <c r="E129" s="1031"/>
      <c r="F129" s="1031"/>
      <c r="G129" s="1031"/>
      <c r="H129" s="343"/>
      <c r="I129" s="565" t="e">
        <f>ROUND(H127*G127/G129,2)</f>
        <v>#DIV/0!</v>
      </c>
      <c r="J129" s="551" t="s">
        <v>39</v>
      </c>
      <c r="K129" s="2023"/>
      <c r="L129" s="568">
        <f>IF(OR(ISBLANK(K129),K129=0,H127=0,ISBLANK(H127)),,ROUND(K129+$L$5,2))</f>
        <v>0</v>
      </c>
      <c r="M129" s="568" t="e">
        <f>ROUND(I129*L129,2)</f>
        <v>#DIV/0!</v>
      </c>
      <c r="N129" s="1941" t="e">
        <f>ROUND(L129/G129,4)</f>
        <v>#DIV/0!</v>
      </c>
    </row>
    <row r="130" spans="1:14">
      <c r="A130" s="2218">
        <v>46042</v>
      </c>
      <c r="B130" s="1623" t="s">
        <v>874</v>
      </c>
      <c r="C130" s="1607" t="s">
        <v>40</v>
      </c>
      <c r="E130" s="1283"/>
      <c r="F130" s="1365">
        <v>200</v>
      </c>
      <c r="G130" s="1213">
        <v>200</v>
      </c>
      <c r="H130" s="1981"/>
      <c r="I130" s="1213">
        <f>ROUND(H130*G130/G130,2)</f>
        <v>0</v>
      </c>
      <c r="J130" s="1213" t="s">
        <v>39</v>
      </c>
      <c r="K130" s="1236"/>
      <c r="L130" s="537"/>
      <c r="M130" s="515"/>
      <c r="N130" s="1966"/>
    </row>
    <row r="131" spans="1:14" ht="17.25" thickBot="1">
      <c r="A131" s="416"/>
      <c r="B131" s="901" t="s">
        <v>875</v>
      </c>
      <c r="C131" s="2041" t="s">
        <v>41</v>
      </c>
      <c r="D131" s="1424"/>
      <c r="E131" s="1424"/>
      <c r="F131" s="1424"/>
      <c r="G131" s="1424"/>
      <c r="H131" s="343"/>
      <c r="I131" s="565" t="e">
        <f>ROUND(H130*G130/G131,2)</f>
        <v>#DIV/0!</v>
      </c>
      <c r="J131" s="362" t="s">
        <v>39</v>
      </c>
      <c r="K131" s="1362"/>
      <c r="L131" s="323">
        <f>IF(OR(ISBLANK(H130),H130=0,G131=0,ISBLANK(G131)),,ROUND(K131+$L$5,2))</f>
        <v>0</v>
      </c>
      <c r="M131" s="323" t="e">
        <f>ROUND(I131*L131,2)</f>
        <v>#DIV/0!</v>
      </c>
      <c r="N131" s="2028" t="e">
        <f>ROUND(L131/G131,4)</f>
        <v>#DIV/0!</v>
      </c>
    </row>
    <row r="132" spans="1:14" ht="17.25" thickBot="1">
      <c r="A132" s="1490">
        <v>46043</v>
      </c>
      <c r="B132" s="481" t="s">
        <v>876</v>
      </c>
      <c r="C132" s="1061" t="s">
        <v>877</v>
      </c>
      <c r="D132" s="256"/>
      <c r="E132" s="763"/>
      <c r="F132" s="1209">
        <v>1000</v>
      </c>
      <c r="G132" s="401">
        <v>1000</v>
      </c>
      <c r="H132" s="1974">
        <v>70</v>
      </c>
      <c r="I132" s="421">
        <f>ROUND(H132*G132/G132,2)</f>
        <v>70</v>
      </c>
      <c r="J132" s="401" t="s">
        <v>39</v>
      </c>
      <c r="K132" s="241"/>
      <c r="L132" s="537">
        <f>IF(OR(ISBLANK(K132),K132=0,H132=0,ISBLANK(H132)),,ROUND(K132+$L$5,2))</f>
        <v>0</v>
      </c>
      <c r="M132" s="538">
        <f>ROUND(L132*I132,2)</f>
        <v>0</v>
      </c>
      <c r="N132" s="1940">
        <f>ROUND(L132/G132,4)</f>
        <v>0</v>
      </c>
    </row>
    <row r="133" spans="1:14">
      <c r="A133" s="2017"/>
      <c r="B133" s="959"/>
      <c r="C133" s="1607" t="s">
        <v>40</v>
      </c>
      <c r="D133" s="814"/>
      <c r="E133" s="759"/>
      <c r="F133" s="1089"/>
      <c r="G133" s="959"/>
      <c r="H133" s="1980"/>
      <c r="I133" s="274"/>
      <c r="J133" s="959"/>
      <c r="K133" s="303"/>
      <c r="L133" s="548"/>
      <c r="M133" s="335"/>
      <c r="N133" s="1963"/>
    </row>
    <row r="134" spans="1:14" ht="17.25" thickBot="1">
      <c r="A134" s="1335"/>
      <c r="B134" s="901" t="s">
        <v>878</v>
      </c>
      <c r="C134" s="2040" t="s">
        <v>41</v>
      </c>
      <c r="D134" s="1424"/>
      <c r="E134" s="1424"/>
      <c r="F134" s="1424"/>
      <c r="G134" s="1424"/>
      <c r="H134" s="343"/>
      <c r="I134" s="565" t="e">
        <f>ROUND(H132*G132/G134,2)</f>
        <v>#DIV/0!</v>
      </c>
      <c r="J134" s="362" t="s">
        <v>39</v>
      </c>
      <c r="K134" s="1362"/>
      <c r="L134" s="417">
        <f>IF(OR(ISBLANK(K134),K134=0,H132=0,ISBLANK(H132)),,ROUND(K134+$L$5,2))</f>
        <v>0</v>
      </c>
      <c r="M134" s="568" t="e">
        <f>ROUND(L134*I134,2)</f>
        <v>#DIV/0!</v>
      </c>
      <c r="N134" s="1941" t="e">
        <f>ROUND(L134/G134,4)</f>
        <v>#DIV/0!</v>
      </c>
    </row>
    <row r="135" spans="1:14" ht="17.25" thickBot="1">
      <c r="A135" s="1490">
        <v>46044</v>
      </c>
      <c r="B135" s="481" t="s">
        <v>879</v>
      </c>
      <c r="C135" s="1213" t="s">
        <v>880</v>
      </c>
      <c r="D135" s="256"/>
      <c r="E135" s="763"/>
      <c r="F135" s="1209">
        <v>1000</v>
      </c>
      <c r="G135" s="401">
        <v>1000</v>
      </c>
      <c r="H135" s="1974">
        <v>30</v>
      </c>
      <c r="I135" s="421">
        <f>ROUND(H135*G135/G135,2)</f>
        <v>30</v>
      </c>
      <c r="J135" s="401" t="s">
        <v>39</v>
      </c>
      <c r="K135" s="241"/>
      <c r="L135" s="537">
        <f>IF(OR(ISBLANK(K135),K135=0,H135=0,ISBLANK(H135)),,ROUND(K135+$L$5,2))</f>
        <v>0</v>
      </c>
      <c r="M135" s="538">
        <f>ROUND(L135*I135,2)</f>
        <v>0</v>
      </c>
      <c r="N135" s="1940">
        <f>ROUND(L135/G135,4)</f>
        <v>0</v>
      </c>
    </row>
    <row r="136" spans="1:14">
      <c r="A136" s="1197"/>
      <c r="B136" s="217" t="s">
        <v>881</v>
      </c>
      <c r="C136" s="217" t="s">
        <v>65</v>
      </c>
      <c r="D136" s="814"/>
      <c r="E136" s="522"/>
      <c r="F136" s="1962"/>
      <c r="G136" s="217"/>
      <c r="H136" s="1980"/>
      <c r="I136" s="274"/>
      <c r="J136" s="948"/>
      <c r="K136" s="1375"/>
      <c r="L136" s="532"/>
      <c r="M136" s="335"/>
      <c r="N136" s="1963"/>
    </row>
    <row r="137" spans="1:14" ht="17.25" thickBot="1">
      <c r="A137" s="1086"/>
      <c r="B137" s="466" t="s">
        <v>882</v>
      </c>
      <c r="C137" s="466"/>
      <c r="D137" s="17"/>
      <c r="E137" s="466"/>
      <c r="F137" s="1722"/>
      <c r="G137" s="466"/>
      <c r="H137" s="1950"/>
      <c r="I137" s="425"/>
      <c r="J137" s="1379"/>
      <c r="K137" s="1661"/>
      <c r="L137" s="553"/>
      <c r="M137" s="554"/>
      <c r="N137" s="1946"/>
    </row>
    <row r="138" spans="1:14" ht="17.25" thickBot="1">
      <c r="A138" s="2226">
        <v>46045</v>
      </c>
      <c r="B138" s="478" t="s">
        <v>883</v>
      </c>
      <c r="C138" s="1596" t="s">
        <v>40</v>
      </c>
      <c r="D138" s="256"/>
      <c r="E138" s="896"/>
      <c r="F138" s="1365">
        <v>100</v>
      </c>
      <c r="G138" s="1213">
        <v>100</v>
      </c>
      <c r="H138" s="1978">
        <v>250</v>
      </c>
      <c r="I138" s="420">
        <f>ROUND(H138*G138/G138,2)</f>
        <v>250</v>
      </c>
      <c r="J138" s="1213" t="s">
        <v>39</v>
      </c>
      <c r="K138" s="1236"/>
      <c r="L138" s="514"/>
      <c r="M138" s="515"/>
      <c r="N138" s="1966"/>
    </row>
    <row r="139" spans="1:14">
      <c r="A139" s="1197"/>
      <c r="B139" s="217" t="s">
        <v>884</v>
      </c>
      <c r="C139" s="2040" t="s">
        <v>41</v>
      </c>
      <c r="D139" s="3024"/>
      <c r="E139" s="1009"/>
      <c r="F139" s="1009"/>
      <c r="G139" s="1009"/>
      <c r="H139" s="1521"/>
      <c r="I139" s="1119" t="e">
        <f>ROUND(H138*G138/G139,2)</f>
        <v>#DIV/0!</v>
      </c>
      <c r="J139" s="352" t="s">
        <v>39</v>
      </c>
      <c r="K139" s="353"/>
      <c r="L139" s="315">
        <f>IF(OR(ISBLANK(H138),H138=0,G139=0,ISBLANK(G139)),,ROUND(K139+$L$5,2))</f>
        <v>0</v>
      </c>
      <c r="M139" s="436" t="e">
        <f>ROUND(I139*L139,2)</f>
        <v>#DIV/0!</v>
      </c>
      <c r="N139" s="2014" t="e">
        <f>ROUND(L139/G139,4)</f>
        <v>#DIV/0!</v>
      </c>
    </row>
    <row r="140" spans="1:14">
      <c r="A140" s="1197"/>
      <c r="B140" s="217" t="s">
        <v>2185</v>
      </c>
      <c r="C140" s="217"/>
      <c r="D140" s="256"/>
      <c r="E140" s="401"/>
      <c r="F140" s="1962" t="s">
        <v>65</v>
      </c>
      <c r="G140" s="217" t="s">
        <v>65</v>
      </c>
      <c r="H140" s="1975"/>
      <c r="I140" s="274"/>
      <c r="J140" s="217"/>
      <c r="K140" s="1064"/>
      <c r="L140" s="532"/>
      <c r="M140" s="538"/>
      <c r="N140" s="1940"/>
    </row>
    <row r="141" spans="1:14">
      <c r="A141" s="1197"/>
      <c r="B141" s="217" t="s">
        <v>885</v>
      </c>
      <c r="C141" s="217"/>
      <c r="D141" s="814"/>
      <c r="E141" s="401"/>
      <c r="F141" s="1962" t="s">
        <v>65</v>
      </c>
      <c r="G141" s="217" t="s">
        <v>65</v>
      </c>
      <c r="H141" s="1975"/>
      <c r="I141" s="274"/>
      <c r="J141" s="217"/>
      <c r="K141" s="1064"/>
      <c r="L141" s="532"/>
      <c r="M141" s="538"/>
      <c r="N141" s="1940"/>
    </row>
    <row r="142" spans="1:14" ht="17.25" thickBot="1">
      <c r="A142" s="416"/>
      <c r="B142" s="901" t="s">
        <v>886</v>
      </c>
      <c r="C142" s="901"/>
      <c r="D142" s="17"/>
      <c r="E142" s="466"/>
      <c r="F142" s="1949" t="s">
        <v>65</v>
      </c>
      <c r="G142" s="901" t="s">
        <v>65</v>
      </c>
      <c r="H142" s="1950"/>
      <c r="I142" s="536"/>
      <c r="J142" s="901"/>
      <c r="K142" s="1140"/>
      <c r="L142" s="1122"/>
      <c r="M142" s="554"/>
      <c r="N142" s="1946"/>
    </row>
    <row r="143" spans="1:14">
      <c r="A143" s="1490">
        <v>46046</v>
      </c>
      <c r="B143" s="481" t="s">
        <v>887</v>
      </c>
      <c r="C143" s="3021" t="s">
        <v>888</v>
      </c>
      <c r="D143" s="256"/>
      <c r="E143" s="2592"/>
      <c r="F143" s="2709">
        <v>10000</v>
      </c>
      <c r="G143" s="2653">
        <v>10000</v>
      </c>
      <c r="H143" s="1981">
        <v>10</v>
      </c>
      <c r="I143" s="421">
        <f>ROUND(H143*G143/G143,2)</f>
        <v>10</v>
      </c>
      <c r="J143" s="401" t="s">
        <v>39</v>
      </c>
      <c r="K143" s="241"/>
      <c r="L143" s="537">
        <f>IF(OR(ISBLANK(K143),K143=0,H143=0,ISBLANK(H143)),,ROUND(K143+$L$5,2))</f>
        <v>0</v>
      </c>
      <c r="M143" s="538">
        <f t="shared" ref="M143:M152" si="4">ROUND(L143*I143,2)</f>
        <v>0</v>
      </c>
      <c r="N143" s="1940">
        <f t="shared" ref="N143:N152" si="5">ROUND(L143/G143,4)</f>
        <v>0</v>
      </c>
    </row>
    <row r="144" spans="1:14">
      <c r="A144" s="2218"/>
      <c r="B144" s="2053"/>
      <c r="C144" s="3020" t="s">
        <v>40</v>
      </c>
      <c r="D144" s="256"/>
      <c r="E144" s="215"/>
      <c r="F144" s="2709"/>
      <c r="G144" s="2975" t="s">
        <v>65</v>
      </c>
      <c r="H144" s="1944"/>
      <c r="I144" s="463"/>
      <c r="J144" s="217"/>
      <c r="K144" s="286"/>
      <c r="L144" s="532"/>
      <c r="M144" s="335"/>
      <c r="N144" s="1963"/>
    </row>
    <row r="145" spans="1:16">
      <c r="A145" s="2159"/>
      <c r="B145" s="222"/>
      <c r="C145" s="2040" t="s">
        <v>41</v>
      </c>
      <c r="D145" s="3024"/>
      <c r="E145" s="1009"/>
      <c r="F145" s="1009" t="s">
        <v>65</v>
      </c>
      <c r="G145" s="1009" t="s">
        <v>65</v>
      </c>
      <c r="H145" s="3022"/>
      <c r="I145" s="2029" t="e">
        <f>ROUND(H143*G143/G145,2)</f>
        <v>#VALUE!</v>
      </c>
      <c r="J145" s="330" t="s">
        <v>39</v>
      </c>
      <c r="K145" s="353"/>
      <c r="L145" s="265">
        <f>IF(OR(ISBLANK(K145),K145=0,H143=0,ISBLANK(H143)),,ROUND(K145+$L$5,2))</f>
        <v>0</v>
      </c>
      <c r="M145" s="310" t="e">
        <f>ROUND(I145*L145,2)</f>
        <v>#VALUE!</v>
      </c>
      <c r="N145" s="2015" t="e">
        <f>ROUND(L145/G145,4)</f>
        <v>#VALUE!</v>
      </c>
    </row>
    <row r="146" spans="1:16" ht="17.25" thickBot="1">
      <c r="A146" s="416"/>
      <c r="B146" s="901" t="s">
        <v>889</v>
      </c>
      <c r="C146" s="932" t="s">
        <v>890</v>
      </c>
      <c r="D146" s="17"/>
      <c r="E146" s="1424"/>
      <c r="F146" s="1156">
        <v>10000</v>
      </c>
      <c r="G146" s="466">
        <v>10000</v>
      </c>
      <c r="H146" s="2045"/>
      <c r="I146" s="425">
        <f>ROUND(H143*G143/G146,2)</f>
        <v>10</v>
      </c>
      <c r="J146" s="466" t="s">
        <v>39</v>
      </c>
      <c r="K146" s="1380"/>
      <c r="L146" s="553">
        <f>IF(OR(ISBLANK(H143),H143=0,K146=0,ISBLANK(K146)),,ROUND(K146+$L$5,2))</f>
        <v>0</v>
      </c>
      <c r="M146" s="554">
        <f t="shared" si="4"/>
        <v>0</v>
      </c>
      <c r="N146" s="2039">
        <f t="shared" si="5"/>
        <v>0</v>
      </c>
    </row>
    <row r="147" spans="1:16">
      <c r="A147" s="1490">
        <v>46047</v>
      </c>
      <c r="B147" s="481" t="s">
        <v>891</v>
      </c>
      <c r="C147" s="2128" t="s">
        <v>892</v>
      </c>
      <c r="D147" s="256"/>
      <c r="E147" s="1181"/>
      <c r="F147" s="1846">
        <v>6000</v>
      </c>
      <c r="G147" s="920">
        <v>6000</v>
      </c>
      <c r="H147" s="2129">
        <v>10</v>
      </c>
      <c r="I147" s="270">
        <f>ROUND(H147*G147/G147,2)</f>
        <v>10</v>
      </c>
      <c r="J147" s="401" t="s">
        <v>39</v>
      </c>
      <c r="K147" s="241"/>
      <c r="L147" s="537">
        <f>IF(OR(ISBLANK(K147),K147=0,H147=0,ISBLANK(H147)),,ROUND(K147+$L$5,2))</f>
        <v>0</v>
      </c>
      <c r="M147" s="538">
        <f t="shared" si="4"/>
        <v>0</v>
      </c>
      <c r="N147" s="1940">
        <f t="shared" si="5"/>
        <v>0</v>
      </c>
    </row>
    <row r="148" spans="1:16">
      <c r="A148" s="2218"/>
      <c r="B148" s="2053"/>
      <c r="C148" s="923" t="s">
        <v>40</v>
      </c>
      <c r="D148" s="256"/>
      <c r="E148" s="215"/>
      <c r="F148" s="1075"/>
      <c r="G148" s="760" t="s">
        <v>65</v>
      </c>
      <c r="H148" s="2100"/>
      <c r="I148" s="463"/>
      <c r="J148" s="217"/>
      <c r="K148" s="286"/>
      <c r="L148" s="532"/>
      <c r="M148" s="335"/>
      <c r="N148" s="1963"/>
    </row>
    <row r="149" spans="1:16">
      <c r="A149" s="2159"/>
      <c r="B149" s="222"/>
      <c r="C149" s="2040" t="s">
        <v>41</v>
      </c>
      <c r="D149" s="3024"/>
      <c r="E149" s="1009"/>
      <c r="F149" s="1009" t="s">
        <v>65</v>
      </c>
      <c r="G149" s="1009" t="s">
        <v>65</v>
      </c>
      <c r="H149" s="3022"/>
      <c r="I149" s="2029" t="e">
        <f>ROUND(H147*G147/G149,2)</f>
        <v>#VALUE!</v>
      </c>
      <c r="J149" s="330" t="s">
        <v>39</v>
      </c>
      <c r="K149" s="353"/>
      <c r="L149" s="265">
        <f>IF(OR(ISBLANK(K149),K149=0,H147=0,ISBLANK(H147)),,ROUND(K149+$L$5,2))</f>
        <v>0</v>
      </c>
      <c r="M149" s="310" t="e">
        <f>ROUND(I149*L149,2)</f>
        <v>#VALUE!</v>
      </c>
      <c r="N149" s="2015" t="e">
        <f>ROUND(L149/G149,4)</f>
        <v>#VALUE!</v>
      </c>
    </row>
    <row r="150" spans="1:16" ht="17.25" thickBot="1">
      <c r="A150" s="416"/>
      <c r="B150" s="901" t="s">
        <v>893</v>
      </c>
      <c r="C150" s="932" t="s">
        <v>894</v>
      </c>
      <c r="D150" s="17"/>
      <c r="E150" s="1424"/>
      <c r="F150" s="1094">
        <v>6000</v>
      </c>
      <c r="G150" s="901">
        <v>6000</v>
      </c>
      <c r="H150" s="1950"/>
      <c r="I150" s="536">
        <f>ROUND(H147*G147/G150,2)</f>
        <v>10</v>
      </c>
      <c r="J150" s="466" t="s">
        <v>39</v>
      </c>
      <c r="K150" s="962"/>
      <c r="L150" s="1122">
        <f>IF(OR(ISBLANK(H147),H147=0,K150=0,ISBLANK(K150)),,ROUND(K150+$L$5,2))</f>
        <v>0</v>
      </c>
      <c r="M150" s="554">
        <f t="shared" si="4"/>
        <v>0</v>
      </c>
      <c r="N150" s="1946">
        <f t="shared" si="5"/>
        <v>0</v>
      </c>
    </row>
    <row r="151" spans="1:16" ht="17.25" thickBot="1">
      <c r="A151" s="2230">
        <v>46048</v>
      </c>
      <c r="B151" s="2054" t="s">
        <v>895</v>
      </c>
      <c r="C151" s="2030" t="s">
        <v>896</v>
      </c>
      <c r="D151" s="17"/>
      <c r="E151" s="1869"/>
      <c r="F151" s="2031">
        <v>1</v>
      </c>
      <c r="G151" s="1526">
        <v>1</v>
      </c>
      <c r="H151" s="1974">
        <v>50</v>
      </c>
      <c r="I151" s="1863">
        <f>ROUND(H151*G151/G151,2)</f>
        <v>50</v>
      </c>
      <c r="J151" s="1526" t="s">
        <v>39</v>
      </c>
      <c r="K151" s="2032"/>
      <c r="L151" s="2033">
        <f>IF(OR(ISBLANK(K151),K151=0,H151=0,ISBLANK(H151)),,ROUND(K151+$L$5,2))</f>
        <v>0</v>
      </c>
      <c r="M151" s="2034">
        <f t="shared" si="4"/>
        <v>0</v>
      </c>
      <c r="N151" s="2035">
        <f t="shared" si="5"/>
        <v>0</v>
      </c>
      <c r="O151" s="73"/>
      <c r="P151" s="156"/>
    </row>
    <row r="152" spans="1:16" ht="17.25" thickBot="1">
      <c r="A152" s="1490">
        <v>46049</v>
      </c>
      <c r="B152" s="481" t="s">
        <v>897</v>
      </c>
      <c r="C152" s="401" t="s">
        <v>898</v>
      </c>
      <c r="D152" s="2923"/>
      <c r="E152" s="763"/>
      <c r="F152" s="1209">
        <v>1</v>
      </c>
      <c r="G152" s="401">
        <v>1</v>
      </c>
      <c r="H152" s="1974">
        <v>10</v>
      </c>
      <c r="I152" s="421">
        <f>ROUND(H152*G152/G152,2)</f>
        <v>10</v>
      </c>
      <c r="J152" s="401" t="s">
        <v>39</v>
      </c>
      <c r="K152" s="241"/>
      <c r="L152" s="537">
        <f>IF(OR(ISBLANK(K152),K152=0,H152=0,ISBLANK(H152)),,ROUND(K152+$L$5,2))</f>
        <v>0</v>
      </c>
      <c r="M152" s="538">
        <f t="shared" si="4"/>
        <v>0</v>
      </c>
      <c r="N152" s="1940">
        <f t="shared" si="5"/>
        <v>0</v>
      </c>
    </row>
    <row r="153" spans="1:16">
      <c r="A153" s="2017"/>
      <c r="B153" s="959"/>
      <c r="C153" s="1607" t="s">
        <v>40</v>
      </c>
      <c r="E153" s="664"/>
      <c r="F153" s="1089"/>
      <c r="G153" s="959"/>
      <c r="H153" s="1980"/>
      <c r="I153" s="274"/>
      <c r="J153" s="959"/>
      <c r="K153" s="303"/>
      <c r="L153" s="548"/>
      <c r="M153" s="335"/>
      <c r="N153" s="1963"/>
    </row>
    <row r="154" spans="1:16" ht="17.25" thickBot="1">
      <c r="A154" s="416"/>
      <c r="B154" s="901" t="s">
        <v>899</v>
      </c>
      <c r="C154" s="2041" t="s">
        <v>41</v>
      </c>
      <c r="D154" s="1424"/>
      <c r="E154" s="1424"/>
      <c r="F154" s="1424"/>
      <c r="G154" s="1424"/>
      <c r="H154" s="343"/>
      <c r="I154" s="565" t="e">
        <f>ROUND(H152*G152/G154,2)</f>
        <v>#DIV/0!</v>
      </c>
      <c r="J154" s="362" t="s">
        <v>39</v>
      </c>
      <c r="K154" s="1362"/>
      <c r="L154" s="417">
        <f>IF(OR(ISBLANK(K154),K154=0,H152=0,ISBLANK(H152)),,ROUND(K154+$L$5,2))</f>
        <v>0</v>
      </c>
      <c r="M154" s="568" t="e">
        <f>ROUND(I154*L154,2)</f>
        <v>#DIV/0!</v>
      </c>
      <c r="N154" s="1941" t="e">
        <f>ROUND(L154/G154,4)</f>
        <v>#DIV/0!</v>
      </c>
    </row>
    <row r="155" spans="1:16" ht="17.25" thickBot="1">
      <c r="A155" s="1490">
        <v>46050</v>
      </c>
      <c r="B155" s="481" t="s">
        <v>900</v>
      </c>
      <c r="C155" s="401" t="s">
        <v>901</v>
      </c>
      <c r="D155" s="256"/>
      <c r="E155" s="763"/>
      <c r="F155" s="1209">
        <v>500</v>
      </c>
      <c r="G155" s="401">
        <v>500</v>
      </c>
      <c r="H155" s="1974">
        <v>5</v>
      </c>
      <c r="I155" s="421">
        <f>ROUND(H155*G155/G155,2)</f>
        <v>5</v>
      </c>
      <c r="J155" s="401" t="s">
        <v>39</v>
      </c>
      <c r="K155" s="241"/>
      <c r="L155" s="537">
        <f>IF(OR(ISBLANK(K155),K155=0,H155=0,ISBLANK(H155)),,ROUND(K155+$L$5,2))</f>
        <v>0</v>
      </c>
      <c r="M155" s="538">
        <f>ROUND(L155*I155,2)</f>
        <v>0</v>
      </c>
      <c r="N155" s="1940">
        <f>ROUND(L155/G155,4)</f>
        <v>0</v>
      </c>
    </row>
    <row r="156" spans="1:16">
      <c r="A156" s="1197"/>
      <c r="B156" s="217" t="s">
        <v>902</v>
      </c>
      <c r="C156" s="217" t="s">
        <v>903</v>
      </c>
      <c r="D156" s="814"/>
      <c r="E156" s="1009"/>
      <c r="F156" s="1090">
        <v>500</v>
      </c>
      <c r="G156" s="217">
        <v>500</v>
      </c>
      <c r="H156" s="1980"/>
      <c r="I156" s="421">
        <f>ROUND($H$155*$G$155/G156,2)</f>
        <v>5</v>
      </c>
      <c r="J156" s="401" t="s">
        <v>39</v>
      </c>
      <c r="K156" s="264"/>
      <c r="L156" s="532">
        <f>IF(OR(ISBLANK(H155),H155=0,K156=0,ISBLANK(K156)),,ROUND(K156+$L$5,2))</f>
        <v>0</v>
      </c>
      <c r="M156" s="538">
        <f>ROUND(L156*I156,2)</f>
        <v>0</v>
      </c>
      <c r="N156" s="1940">
        <f>ROUND(L156/G156,4)</f>
        <v>0</v>
      </c>
    </row>
    <row r="157" spans="1:16">
      <c r="A157" s="2150"/>
      <c r="B157" s="217"/>
      <c r="C157" s="923" t="s">
        <v>40</v>
      </c>
      <c r="D157" s="2258"/>
      <c r="E157" s="974"/>
      <c r="F157" s="1090"/>
      <c r="G157" s="217"/>
      <c r="H157" s="2046"/>
      <c r="I157" s="274"/>
      <c r="J157" s="438"/>
      <c r="K157" s="930"/>
      <c r="L157" s="532"/>
      <c r="M157" s="335"/>
      <c r="N157" s="1963"/>
    </row>
    <row r="158" spans="1:16" ht="17.25" thickBot="1">
      <c r="A158" s="1086"/>
      <c r="B158" s="466" t="s">
        <v>65</v>
      </c>
      <c r="C158" s="2044" t="s">
        <v>41</v>
      </c>
      <c r="D158" s="1424"/>
      <c r="E158" s="1031"/>
      <c r="F158" s="1031"/>
      <c r="G158" s="1031"/>
      <c r="H158" s="343"/>
      <c r="I158" s="565" t="e">
        <f>ROUND(H155*G155/G158,2)</f>
        <v>#DIV/0!</v>
      </c>
      <c r="J158" s="551" t="s">
        <v>39</v>
      </c>
      <c r="K158" s="1362"/>
      <c r="L158" s="417">
        <f>IF(OR(ISBLANK(H155),H155=0,K158=0,ISBLANK(K158)),,ROUND(K158+$L$5,2))</f>
        <v>0</v>
      </c>
      <c r="M158" s="568" t="e">
        <f>ROUND(I158*L158,2)</f>
        <v>#DIV/0!</v>
      </c>
      <c r="N158" s="1941" t="e">
        <f>ROUND(L158/G158,4)</f>
        <v>#DIV/0!</v>
      </c>
    </row>
    <row r="159" spans="1:16" ht="17.25" thickBot="1">
      <c r="A159" s="2159">
        <v>46051</v>
      </c>
      <c r="B159" s="2012" t="s">
        <v>904</v>
      </c>
      <c r="C159" s="920" t="s">
        <v>905</v>
      </c>
      <c r="D159" s="256"/>
      <c r="E159" s="763"/>
      <c r="F159" s="1089">
        <v>1000</v>
      </c>
      <c r="G159" s="959">
        <v>1000</v>
      </c>
      <c r="H159" s="1974">
        <v>5</v>
      </c>
      <c r="I159" s="421">
        <f>ROUND(H159*G159/G159,2)</f>
        <v>5</v>
      </c>
      <c r="J159" s="401" t="s">
        <v>39</v>
      </c>
      <c r="K159" s="241"/>
      <c r="L159" s="537">
        <f>IF(OR(ISBLANK(K159),K159=0,H159=0,ISBLANK(H159)),,ROUND(K159+$L$5,2))</f>
        <v>0</v>
      </c>
      <c r="M159" s="538">
        <f>ROUND(L159*I159,2)</f>
        <v>0</v>
      </c>
      <c r="N159" s="1940">
        <f>ROUND(L159/G159,4)</f>
        <v>0</v>
      </c>
    </row>
    <row r="160" spans="1:16">
      <c r="A160" s="2017"/>
      <c r="B160" s="216"/>
      <c r="C160" s="1607" t="s">
        <v>40</v>
      </c>
      <c r="D160" s="814"/>
      <c r="E160" s="759"/>
      <c r="F160" s="1091"/>
      <c r="G160" s="216"/>
      <c r="H160" s="2047"/>
      <c r="I160" s="274"/>
      <c r="J160" s="959"/>
      <c r="K160" s="303"/>
      <c r="L160" s="548"/>
      <c r="M160" s="335"/>
      <c r="N160" s="1963"/>
      <c r="P160" s="156"/>
    </row>
    <row r="161" spans="1:20" ht="17.25" thickBot="1">
      <c r="A161" s="416"/>
      <c r="B161" s="901"/>
      <c r="C161" s="2041" t="s">
        <v>41</v>
      </c>
      <c r="D161" s="1424"/>
      <c r="E161" s="1424"/>
      <c r="F161" s="1424"/>
      <c r="G161" s="1424"/>
      <c r="H161" s="343"/>
      <c r="I161" s="565" t="e">
        <f>ROUND(H159*G159/G161,2)</f>
        <v>#DIV/0!</v>
      </c>
      <c r="J161" s="362" t="s">
        <v>39</v>
      </c>
      <c r="K161" s="1362"/>
      <c r="L161" s="417">
        <f>IF(OR(ISBLANK(K161),K161=0,H159=0,ISBLANK(H159)),,ROUND(K161+$L$5,2))</f>
        <v>0</v>
      </c>
      <c r="M161" s="568" t="e">
        <f>ROUND(I161*L161,2)</f>
        <v>#DIV/0!</v>
      </c>
      <c r="N161" s="1941" t="e">
        <f t="shared" ref="N161:N169" si="6">ROUND(L161/G161,4)</f>
        <v>#DIV/0!</v>
      </c>
    </row>
    <row r="162" spans="1:20" ht="17.25" thickBot="1">
      <c r="A162" s="2218">
        <v>46052</v>
      </c>
      <c r="B162" s="481" t="s">
        <v>906</v>
      </c>
      <c r="C162" s="1607" t="s">
        <v>40</v>
      </c>
      <c r="D162" s="2923"/>
      <c r="E162" s="759"/>
      <c r="F162" s="1209">
        <v>12</v>
      </c>
      <c r="G162" s="401">
        <v>12</v>
      </c>
      <c r="H162" s="1974">
        <v>10</v>
      </c>
      <c r="I162" s="421">
        <f>ROUND(H162*G162/G162,2)</f>
        <v>10</v>
      </c>
      <c r="J162" s="401" t="s">
        <v>39</v>
      </c>
      <c r="K162" s="230"/>
      <c r="L162" s="537"/>
      <c r="M162" s="538"/>
      <c r="N162" s="1940"/>
      <c r="T162" s="156"/>
    </row>
    <row r="163" spans="1:20" ht="17.25" thickBot="1">
      <c r="A163" s="416"/>
      <c r="B163" s="901" t="s">
        <v>907</v>
      </c>
      <c r="C163" s="2041" t="s">
        <v>41</v>
      </c>
      <c r="D163" s="1424"/>
      <c r="E163" s="1424"/>
      <c r="F163" s="1424"/>
      <c r="G163" s="1424"/>
      <c r="H163" s="343"/>
      <c r="I163" s="565" t="e">
        <f>ROUND(H162*G162/G163,2)</f>
        <v>#DIV/0!</v>
      </c>
      <c r="J163" s="362" t="s">
        <v>39</v>
      </c>
      <c r="K163" s="1362"/>
      <c r="L163" s="417">
        <f>IF(OR(ISBLANK(H162),H162=0,K163=0,ISBLANK(K163)),,ROUND(K163+$L$5,2))</f>
        <v>0</v>
      </c>
      <c r="M163" s="568" t="e">
        <f>ROUND(I163*L163,2)</f>
        <v>#DIV/0!</v>
      </c>
      <c r="N163" s="1941" t="e">
        <f t="shared" si="6"/>
        <v>#DIV/0!</v>
      </c>
    </row>
    <row r="164" spans="1:20" ht="17.25" thickBot="1">
      <c r="A164" s="1490">
        <v>46053</v>
      </c>
      <c r="B164" s="481" t="s">
        <v>908</v>
      </c>
      <c r="C164" s="401" t="s">
        <v>1181</v>
      </c>
      <c r="D164" s="256"/>
      <c r="E164" s="763"/>
      <c r="F164" s="1209">
        <v>1000</v>
      </c>
      <c r="G164" s="401">
        <v>1000</v>
      </c>
      <c r="H164" s="1974">
        <v>40</v>
      </c>
      <c r="I164" s="421">
        <f>ROUND(H164*G164/G164,2)</f>
        <v>40</v>
      </c>
      <c r="J164" s="401" t="s">
        <v>39</v>
      </c>
      <c r="K164" s="241"/>
      <c r="L164" s="537">
        <f>IF(OR(ISBLANK(K164),K164=0,H164=0,ISBLANK(H164)),,ROUND(K164+$L$5,2))</f>
        <v>0</v>
      </c>
      <c r="M164" s="538">
        <f>ROUND(L164*I164,2)</f>
        <v>0</v>
      </c>
      <c r="N164" s="1940">
        <f t="shared" si="6"/>
        <v>0</v>
      </c>
    </row>
    <row r="165" spans="1:20">
      <c r="A165" s="1197"/>
      <c r="B165" s="217" t="s">
        <v>839</v>
      </c>
      <c r="C165" s="948" t="s">
        <v>909</v>
      </c>
      <c r="D165" s="814"/>
      <c r="E165" s="1009"/>
      <c r="F165" s="1090">
        <v>2000</v>
      </c>
      <c r="G165" s="217">
        <v>2000</v>
      </c>
      <c r="H165" s="1975"/>
      <c r="I165" s="274">
        <f>ROUND($H$164*$G$164/G165,2)</f>
        <v>20</v>
      </c>
      <c r="J165" s="401" t="s">
        <v>39</v>
      </c>
      <c r="K165" s="264"/>
      <c r="L165" s="532">
        <f>IF(OR(ISBLANK(H164),H164=0,K165=0,ISBLANK(K165)),,ROUND(K165+$L$5,2))</f>
        <v>0</v>
      </c>
      <c r="M165" s="538">
        <f>ROUND(L165*I165,2)</f>
        <v>0</v>
      </c>
      <c r="N165" s="1940">
        <f t="shared" si="6"/>
        <v>0</v>
      </c>
    </row>
    <row r="166" spans="1:20">
      <c r="A166" s="2017"/>
      <c r="B166" s="216"/>
      <c r="C166" s="1607" t="s">
        <v>40</v>
      </c>
      <c r="D166" s="2924"/>
      <c r="E166" s="759"/>
      <c r="F166" s="1209" t="s">
        <v>65</v>
      </c>
      <c r="G166" s="401" t="s">
        <v>65</v>
      </c>
      <c r="H166" s="1975"/>
      <c r="I166" s="421" t="s">
        <v>65</v>
      </c>
      <c r="J166" s="401" t="s">
        <v>65</v>
      </c>
      <c r="K166" s="230"/>
      <c r="L166" s="537"/>
      <c r="M166" s="538"/>
      <c r="N166" s="1940"/>
    </row>
    <row r="167" spans="1:20">
      <c r="A167" s="1335"/>
      <c r="B167" s="216"/>
      <c r="C167" s="3019" t="s">
        <v>41</v>
      </c>
      <c r="D167" s="1027"/>
      <c r="E167" s="1027"/>
      <c r="F167" s="1027"/>
      <c r="G167" s="1027">
        <v>0</v>
      </c>
      <c r="H167" s="1975"/>
      <c r="I167" s="274" t="e">
        <f>ROUND($H$164*$G$164/G167,2)</f>
        <v>#DIV/0!</v>
      </c>
      <c r="J167" s="401" t="s">
        <v>39</v>
      </c>
      <c r="K167" s="264">
        <v>0</v>
      </c>
      <c r="L167" s="532">
        <f>IF(OR(ISBLANK(H164),H164=0,K167=0,ISBLANK(K167)),,ROUND(K167+$L$5,2))</f>
        <v>0</v>
      </c>
      <c r="M167" s="538" t="e">
        <f>ROUND(L167*I167,2)</f>
        <v>#DIV/0!</v>
      </c>
      <c r="N167" s="1940" t="e">
        <f t="shared" ref="N167" si="7">ROUND(L167/G167,4)</f>
        <v>#DIV/0!</v>
      </c>
    </row>
    <row r="168" spans="1:20" ht="17.25" thickBot="1">
      <c r="A168" s="416"/>
      <c r="B168" s="901"/>
      <c r="C168" s="1379" t="s">
        <v>910</v>
      </c>
      <c r="D168" s="17"/>
      <c r="E168" s="1031"/>
      <c r="F168" s="1156">
        <v>1000</v>
      </c>
      <c r="G168" s="466">
        <v>1000</v>
      </c>
      <c r="H168" s="1950"/>
      <c r="I168" s="425">
        <f>ROUND($H$164*$G$164/G168,2)</f>
        <v>40</v>
      </c>
      <c r="J168" s="466" t="s">
        <v>39</v>
      </c>
      <c r="K168" s="962"/>
      <c r="L168" s="1122">
        <f>IF(OR(ISBLANK(K168),K168=0,H164=0,ISBLANK(H164)),,ROUND(K168+$L$5,2))</f>
        <v>0</v>
      </c>
      <c r="M168" s="554">
        <f>ROUND(L168*I168,2)</f>
        <v>0</v>
      </c>
      <c r="N168" s="1946">
        <f t="shared" si="6"/>
        <v>0</v>
      </c>
    </row>
    <row r="169" spans="1:20" ht="17.25" thickBot="1">
      <c r="A169" s="1746">
        <v>46054</v>
      </c>
      <c r="B169" s="2051" t="s">
        <v>911</v>
      </c>
      <c r="C169" s="466" t="s">
        <v>912</v>
      </c>
      <c r="D169" s="17"/>
      <c r="E169" s="1031"/>
      <c r="F169" s="1156">
        <v>960</v>
      </c>
      <c r="G169" s="729">
        <v>960</v>
      </c>
      <c r="H169" s="1974">
        <v>50</v>
      </c>
      <c r="I169" s="1863">
        <f>ROUND(H169*G169/G169,2)</f>
        <v>50</v>
      </c>
      <c r="J169" s="1526" t="s">
        <v>39</v>
      </c>
      <c r="K169" s="2032"/>
      <c r="L169" s="2033">
        <f>IF(OR(ISBLANK(K169),K169=0,H169=0,ISBLANK(H169)),,ROUND(K169+$L$5,2))</f>
        <v>0</v>
      </c>
      <c r="M169" s="2034">
        <f>ROUND(L169*I169,2)</f>
        <v>0</v>
      </c>
      <c r="N169" s="2035">
        <f t="shared" si="6"/>
        <v>0</v>
      </c>
    </row>
    <row r="170" spans="1:20" ht="17.25" thickBot="1">
      <c r="A170" s="2213">
        <v>46055</v>
      </c>
      <c r="B170" s="478" t="s">
        <v>913</v>
      </c>
      <c r="C170" s="1213" t="s">
        <v>842</v>
      </c>
      <c r="D170" s="256"/>
      <c r="E170" s="1009"/>
      <c r="F170" s="1846">
        <v>1000</v>
      </c>
      <c r="G170" s="2130">
        <v>1000</v>
      </c>
      <c r="H170" s="1974">
        <v>30</v>
      </c>
      <c r="I170" s="421">
        <f>ROUND(H170*G170/G170,2)</f>
        <v>30</v>
      </c>
      <c r="J170" s="401" t="s">
        <v>39</v>
      </c>
      <c r="K170" s="241"/>
      <c r="L170" s="537">
        <f>IF(OR(ISBLANK(K170),K170=0,H170=0,ISBLANK(H170)),,ROUND(K170+$L$5,2))</f>
        <v>0</v>
      </c>
      <c r="M170" s="538">
        <f>ROUND(L170*I170,2)</f>
        <v>0</v>
      </c>
      <c r="N170" s="1940">
        <f>ROUND(L170/G170,4)</f>
        <v>0</v>
      </c>
    </row>
    <row r="171" spans="1:20">
      <c r="A171" s="2160"/>
      <c r="B171" s="217"/>
      <c r="C171" s="1349" t="s">
        <v>40</v>
      </c>
      <c r="D171" s="814"/>
      <c r="E171" s="759"/>
      <c r="F171" s="1089"/>
      <c r="G171" s="959"/>
      <c r="H171" s="1975"/>
      <c r="I171" s="274"/>
      <c r="J171" s="959"/>
      <c r="K171" s="303"/>
      <c r="L171" s="548"/>
      <c r="M171" s="335"/>
      <c r="N171" s="1963"/>
    </row>
    <row r="172" spans="1:20" ht="17.25" thickBot="1">
      <c r="A172" s="1086"/>
      <c r="B172" s="466"/>
      <c r="C172" s="2044" t="s">
        <v>41</v>
      </c>
      <c r="D172" s="1424"/>
      <c r="E172" s="1424"/>
      <c r="F172" s="1424"/>
      <c r="G172" s="1424">
        <v>0</v>
      </c>
      <c r="H172" s="343"/>
      <c r="I172" s="565" t="e">
        <f>ROUND(H170*G170/G172,2)</f>
        <v>#DIV/0!</v>
      </c>
      <c r="J172" s="362" t="s">
        <v>39</v>
      </c>
      <c r="K172" s="1362"/>
      <c r="L172" s="417">
        <f>IF(OR(ISBLANK(K172),K172=0,H170=0,ISBLANK(H170)),,ROUND(K172+$L$5,2))</f>
        <v>0</v>
      </c>
      <c r="M172" s="568" t="e">
        <f>ROUND(I172*L172,2)</f>
        <v>#DIV/0!</v>
      </c>
      <c r="N172" s="1941" t="e">
        <f>ROUND(L172/G172,4)</f>
        <v>#DIV/0!</v>
      </c>
    </row>
    <row r="173" spans="1:20" ht="17.25" thickBot="1">
      <c r="A173" s="2218">
        <v>46056</v>
      </c>
      <c r="B173" s="481" t="s">
        <v>914</v>
      </c>
      <c r="C173" s="1607" t="s">
        <v>40</v>
      </c>
      <c r="D173" s="2924"/>
      <c r="E173" s="759"/>
      <c r="F173" s="1209">
        <v>1000</v>
      </c>
      <c r="G173" s="401">
        <v>1000</v>
      </c>
      <c r="H173" s="1974">
        <v>5</v>
      </c>
      <c r="I173" s="421">
        <f>ROUND(H173*G173/G173,2)</f>
        <v>5</v>
      </c>
      <c r="J173" s="401" t="s">
        <v>39</v>
      </c>
      <c r="K173" s="230"/>
      <c r="L173" s="537"/>
      <c r="M173" s="538"/>
      <c r="N173" s="1940"/>
    </row>
    <row r="174" spans="1:20" ht="17.25" thickBot="1">
      <c r="A174" s="416"/>
      <c r="B174" s="901" t="s">
        <v>915</v>
      </c>
      <c r="C174" s="2041" t="s">
        <v>41</v>
      </c>
      <c r="D174" s="1424"/>
      <c r="E174" s="1424"/>
      <c r="F174" s="1424"/>
      <c r="G174" s="1424">
        <v>0</v>
      </c>
      <c r="H174" s="343"/>
      <c r="I174" s="565" t="e">
        <f>ROUND(H173*G173/G174,2)</f>
        <v>#DIV/0!</v>
      </c>
      <c r="J174" s="362" t="s">
        <v>39</v>
      </c>
      <c r="K174" s="1362">
        <v>0</v>
      </c>
      <c r="L174" s="417">
        <f>IF(OR(ISBLANK(H173),H173=0,G174=0,ISBLANK(G174)),,ROUND(K174+$L$5,2))</f>
        <v>0</v>
      </c>
      <c r="M174" s="568" t="e">
        <f>ROUND(I174*L174,2)</f>
        <v>#DIV/0!</v>
      </c>
      <c r="N174" s="1941" t="e">
        <f>ROUND(L174/G174,4)</f>
        <v>#DIV/0!</v>
      </c>
    </row>
    <row r="175" spans="1:20" ht="17.25" thickBot="1">
      <c r="A175" s="2213">
        <v>46057</v>
      </c>
      <c r="B175" s="478" t="s">
        <v>916</v>
      </c>
      <c r="C175" s="2036" t="s">
        <v>917</v>
      </c>
      <c r="D175" s="256"/>
      <c r="E175" s="1245"/>
      <c r="F175" s="1965" t="s">
        <v>918</v>
      </c>
      <c r="G175" s="1213">
        <v>5000</v>
      </c>
      <c r="H175" s="1978">
        <v>5</v>
      </c>
      <c r="I175" s="420">
        <f>ROUND(H175*G175/G175,2)</f>
        <v>5</v>
      </c>
      <c r="J175" s="1213" t="s">
        <v>39</v>
      </c>
      <c r="K175" s="368"/>
      <c r="L175" s="514">
        <f>IF(OR(ISBLANK(K175),K175=0,H175=0,ISBLANK(H175)),,ROUND(K175+$L$5,2))</f>
        <v>0</v>
      </c>
      <c r="M175" s="515">
        <f>ROUND(L175*I175,2)</f>
        <v>0</v>
      </c>
      <c r="N175" s="1966">
        <f>ROUND(L175/G175,4)</f>
        <v>0</v>
      </c>
    </row>
    <row r="176" spans="1:20">
      <c r="A176" s="1197"/>
      <c r="B176" s="217" t="s">
        <v>919</v>
      </c>
      <c r="C176" s="217" t="s">
        <v>920</v>
      </c>
      <c r="D176" s="814"/>
      <c r="E176" s="1009"/>
      <c r="F176" s="1962" t="s">
        <v>921</v>
      </c>
      <c r="G176" s="217">
        <v>6000</v>
      </c>
      <c r="H176" s="1975"/>
      <c r="I176" s="274">
        <f>ROUND($H$175*$G$175/G176,2)</f>
        <v>4.17</v>
      </c>
      <c r="J176" s="401" t="s">
        <v>39</v>
      </c>
      <c r="K176" s="264"/>
      <c r="L176" s="532">
        <f>IF(OR(ISBLANK(H175),H175=0,K176=0,ISBLANK(K176)),,ROUND(K176+$L$5,2))</f>
        <v>0</v>
      </c>
      <c r="M176" s="538">
        <f>ROUND(L176*I176,2)</f>
        <v>0</v>
      </c>
      <c r="N176" s="1940">
        <f>ROUND(L176/G176,4)</f>
        <v>0</v>
      </c>
    </row>
    <row r="177" spans="1:18">
      <c r="A177" s="2017"/>
      <c r="B177" s="216"/>
      <c r="C177" s="1607" t="s">
        <v>40</v>
      </c>
      <c r="D177" s="2924"/>
      <c r="E177" s="215"/>
      <c r="F177" s="2016"/>
      <c r="G177" s="216"/>
      <c r="H177" s="1975"/>
      <c r="I177" s="274"/>
      <c r="J177" s="959"/>
      <c r="K177" s="930"/>
      <c r="L177" s="1138"/>
      <c r="M177" s="335"/>
      <c r="N177" s="1963"/>
    </row>
    <row r="178" spans="1:18" ht="17.25" thickBot="1">
      <c r="A178" s="416"/>
      <c r="B178" s="901"/>
      <c r="C178" s="2041" t="s">
        <v>41</v>
      </c>
      <c r="D178" s="1424"/>
      <c r="E178" s="1424"/>
      <c r="F178" s="1424"/>
      <c r="G178" s="1424"/>
      <c r="H178" s="343"/>
      <c r="I178" s="565" t="e">
        <f>ROUND(H175*G175/G178,2)</f>
        <v>#DIV/0!</v>
      </c>
      <c r="J178" s="362" t="s">
        <v>39</v>
      </c>
      <c r="K178" s="1362"/>
      <c r="L178" s="417">
        <f>IF(OR(ISBLANK(H175),H175=0,K178=0,ISBLANK(K178)),,ROUND(K178+$L$5,2))</f>
        <v>0</v>
      </c>
      <c r="M178" s="568" t="e">
        <f>ROUND(I178*L178,2)</f>
        <v>#DIV/0!</v>
      </c>
      <c r="N178" s="1941" t="e">
        <f t="shared" ref="N178:N190" si="8">ROUND(L178/G178,4)</f>
        <v>#DIV/0!</v>
      </c>
    </row>
    <row r="179" spans="1:18" ht="17.25" thickBot="1">
      <c r="A179" s="2218">
        <v>46058</v>
      </c>
      <c r="B179" s="1623" t="s">
        <v>922</v>
      </c>
      <c r="C179" s="1607" t="s">
        <v>40</v>
      </c>
      <c r="D179" s="2924"/>
      <c r="E179" s="2027"/>
      <c r="F179" s="1209">
        <v>1</v>
      </c>
      <c r="G179" s="401">
        <v>30</v>
      </c>
      <c r="H179" s="1978">
        <v>5</v>
      </c>
      <c r="I179" s="421">
        <f>ROUND(H179*G179/G179,2)</f>
        <v>5</v>
      </c>
      <c r="J179" s="401" t="s">
        <v>39</v>
      </c>
      <c r="K179" s="230"/>
      <c r="L179" s="537"/>
      <c r="M179" s="538"/>
      <c r="N179" s="1940"/>
    </row>
    <row r="180" spans="1:18" ht="17.25" thickBot="1">
      <c r="A180" s="416"/>
      <c r="B180" s="901"/>
      <c r="C180" s="2041" t="s">
        <v>41</v>
      </c>
      <c r="D180" s="1424"/>
      <c r="E180" s="1424"/>
      <c r="F180" s="1424"/>
      <c r="G180" s="1424"/>
      <c r="H180" s="343"/>
      <c r="I180" s="1103" t="e">
        <f>ROUND(H179*G179/G180,2)</f>
        <v>#DIV/0!</v>
      </c>
      <c r="J180" s="362" t="s">
        <v>39</v>
      </c>
      <c r="K180" s="1362"/>
      <c r="L180" s="417">
        <f>IF(OR(ISBLANK(H179),H179=0,K180=0,ISBLANK(K180)),,ROUND(K180+$L$5,2))</f>
        <v>0</v>
      </c>
      <c r="M180" s="323" t="e">
        <f>ROUND(I180*L180,2)</f>
        <v>#DIV/0!</v>
      </c>
      <c r="N180" s="2028" t="e">
        <f>ROUND(L180/G180,4)</f>
        <v>#DIV/0!</v>
      </c>
    </row>
    <row r="181" spans="1:18" ht="17.25" thickBot="1">
      <c r="A181" s="2218">
        <v>46059</v>
      </c>
      <c r="B181" s="2079" t="s">
        <v>2193</v>
      </c>
      <c r="C181" s="1607" t="s">
        <v>40</v>
      </c>
      <c r="D181" s="2924"/>
      <c r="E181" s="2027"/>
      <c r="F181" s="1209">
        <v>1</v>
      </c>
      <c r="G181" s="401">
        <v>6</v>
      </c>
      <c r="H181" s="1978">
        <v>5</v>
      </c>
      <c r="I181" s="421">
        <f>ROUND(H181*G181/G181,2)</f>
        <v>5</v>
      </c>
      <c r="J181" s="401" t="s">
        <v>39</v>
      </c>
      <c r="K181" s="230"/>
      <c r="L181" s="537"/>
      <c r="M181" s="538"/>
      <c r="N181" s="1940"/>
    </row>
    <row r="182" spans="1:18" ht="17.25" thickBot="1">
      <c r="A182" s="416"/>
      <c r="B182" s="901" t="s">
        <v>2197</v>
      </c>
      <c r="C182" s="2041" t="s">
        <v>41</v>
      </c>
      <c r="D182" s="1424"/>
      <c r="E182" s="1424"/>
      <c r="F182" s="1424"/>
      <c r="G182" s="1424"/>
      <c r="H182" s="343"/>
      <c r="I182" s="1103" t="e">
        <f>ROUND(H181*G181/G182,2)</f>
        <v>#DIV/0!</v>
      </c>
      <c r="J182" s="362" t="s">
        <v>39</v>
      </c>
      <c r="K182" s="1362"/>
      <c r="L182" s="417">
        <f>IF(OR(ISBLANK(H181),H181=0,K182=0,ISBLANK(K182)),,ROUND(K182+$L$5,2))</f>
        <v>0</v>
      </c>
      <c r="M182" s="323" t="e">
        <f>ROUND(I182*L182,2)</f>
        <v>#DIV/0!</v>
      </c>
      <c r="N182" s="2028" t="e">
        <f>ROUND(L182/G182,4)</f>
        <v>#DIV/0!</v>
      </c>
    </row>
    <row r="183" spans="1:18" ht="17.25" thickBot="1">
      <c r="A183" s="2218">
        <v>46060</v>
      </c>
      <c r="B183" s="2079" t="s">
        <v>2194</v>
      </c>
      <c r="C183" s="1607" t="s">
        <v>40</v>
      </c>
      <c r="D183" s="2924"/>
      <c r="E183" s="2027"/>
      <c r="F183" s="1209">
        <v>4000</v>
      </c>
      <c r="G183" s="401">
        <v>4000</v>
      </c>
      <c r="H183" s="1978">
        <v>100</v>
      </c>
      <c r="I183" s="421">
        <f>ROUND(H183*G183/G183,2)</f>
        <v>100</v>
      </c>
      <c r="J183" s="401" t="s">
        <v>39</v>
      </c>
      <c r="K183" s="230"/>
      <c r="L183" s="537"/>
      <c r="M183" s="538"/>
      <c r="N183" s="1940"/>
    </row>
    <row r="184" spans="1:18" ht="17.25" thickBot="1">
      <c r="A184" s="416"/>
      <c r="B184" s="901" t="s">
        <v>2192</v>
      </c>
      <c r="C184" s="2041" t="s">
        <v>41</v>
      </c>
      <c r="D184" s="1424"/>
      <c r="E184" s="1424"/>
      <c r="F184" s="1424"/>
      <c r="G184" s="1424"/>
      <c r="H184" s="343"/>
      <c r="I184" s="1103" t="e">
        <f>ROUND(H183*G183/G184,2)</f>
        <v>#DIV/0!</v>
      </c>
      <c r="J184" s="362" t="s">
        <v>39</v>
      </c>
      <c r="K184" s="1362"/>
      <c r="L184" s="417">
        <f>IF(OR(ISBLANK(H183),H183=0,K184=0,ISBLANK(K184)),,ROUND(K184+$L$5,2))</f>
        <v>0</v>
      </c>
      <c r="M184" s="323" t="e">
        <f>ROUND(I184*L184,2)</f>
        <v>#DIV/0!</v>
      </c>
      <c r="N184" s="2028" t="e">
        <f>ROUND(L184/G184,4)</f>
        <v>#DIV/0!</v>
      </c>
    </row>
    <row r="185" spans="1:18" ht="17.25" thickBot="1">
      <c r="A185" s="2218">
        <v>46061</v>
      </c>
      <c r="B185" s="2079" t="s">
        <v>2195</v>
      </c>
      <c r="C185" s="1607" t="s">
        <v>40</v>
      </c>
      <c r="D185" s="2924"/>
      <c r="E185" s="2027"/>
      <c r="F185" s="1209">
        <v>12</v>
      </c>
      <c r="G185" s="401">
        <v>12</v>
      </c>
      <c r="H185" s="1978">
        <v>10</v>
      </c>
      <c r="I185" s="421">
        <f>ROUND(H185*G185/G185,2)</f>
        <v>10</v>
      </c>
      <c r="J185" s="401" t="s">
        <v>39</v>
      </c>
      <c r="K185" s="230"/>
      <c r="L185" s="537"/>
      <c r="M185" s="538"/>
      <c r="N185" s="1940"/>
    </row>
    <row r="186" spans="1:18" ht="17.25" thickBot="1">
      <c r="A186" s="416"/>
      <c r="B186" s="901" t="s">
        <v>2196</v>
      </c>
      <c r="C186" s="2041" t="s">
        <v>41</v>
      </c>
      <c r="D186" s="1424"/>
      <c r="E186" s="1424"/>
      <c r="F186" s="1424"/>
      <c r="G186" s="1424"/>
      <c r="H186" s="343"/>
      <c r="I186" s="1103" t="e">
        <f>ROUND(H185*G185/G186,2)</f>
        <v>#DIV/0!</v>
      </c>
      <c r="J186" s="362" t="s">
        <v>39</v>
      </c>
      <c r="K186" s="1362"/>
      <c r="L186" s="417">
        <f>IF(OR(ISBLANK(H185),H185=0,K186=0,ISBLANK(K186)),,ROUND(K186+$L$5,2))</f>
        <v>0</v>
      </c>
      <c r="M186" s="323" t="e">
        <f>ROUND(I186*L186,2)</f>
        <v>#DIV/0!</v>
      </c>
      <c r="N186" s="2028" t="e">
        <f t="shared" si="8"/>
        <v>#DIV/0!</v>
      </c>
    </row>
    <row r="187" spans="1:18" ht="17.25" thickBot="1">
      <c r="A187" s="1490">
        <v>46062</v>
      </c>
      <c r="B187" s="481" t="s">
        <v>923</v>
      </c>
      <c r="C187" s="1061" t="s">
        <v>924</v>
      </c>
      <c r="D187" s="256"/>
      <c r="E187" s="763"/>
      <c r="F187" s="1209">
        <v>12</v>
      </c>
      <c r="G187" s="401">
        <v>12</v>
      </c>
      <c r="H187" s="1974">
        <v>30</v>
      </c>
      <c r="I187" s="421">
        <f>ROUND(H187*G187/G187,2)</f>
        <v>30</v>
      </c>
      <c r="J187" s="401" t="s">
        <v>39</v>
      </c>
      <c r="K187" s="241"/>
      <c r="L187" s="537">
        <f>IF(OR(ISBLANK(K187),K187=0,H187=0,ISBLANK(H187)),,ROUND(K187+$L$5,2))</f>
        <v>0</v>
      </c>
      <c r="M187" s="538">
        <f>ROUND(L187*I187,2)</f>
        <v>0</v>
      </c>
      <c r="N187" s="1940">
        <f t="shared" si="8"/>
        <v>0</v>
      </c>
    </row>
    <row r="188" spans="1:18" ht="17.25" thickBot="1">
      <c r="A188" s="416"/>
      <c r="B188" s="901" t="s">
        <v>925</v>
      </c>
      <c r="C188" s="932" t="s">
        <v>926</v>
      </c>
      <c r="D188" s="318"/>
      <c r="E188" s="1424"/>
      <c r="F188" s="2037">
        <v>12</v>
      </c>
      <c r="G188" s="932">
        <v>12</v>
      </c>
      <c r="H188" s="1950"/>
      <c r="I188" s="536">
        <f>ROUND(H187*G187/G188,2)</f>
        <v>30</v>
      </c>
      <c r="J188" s="932" t="s">
        <v>39</v>
      </c>
      <c r="K188" s="1380"/>
      <c r="L188" s="553">
        <f>IF(OR(ISBLANK(H187),H187=0,K188=0,ISBLANK(K188)),,ROUND(K188+$L$5,2))</f>
        <v>0</v>
      </c>
      <c r="M188" s="554">
        <f>ROUND(L188*I188,2)</f>
        <v>0</v>
      </c>
      <c r="N188" s="1946">
        <f t="shared" si="8"/>
        <v>0</v>
      </c>
    </row>
    <row r="189" spans="1:18" ht="17.25" thickBot="1">
      <c r="A189" s="1490">
        <v>46063</v>
      </c>
      <c r="B189" s="481" t="s">
        <v>927</v>
      </c>
      <c r="C189" s="1061" t="s">
        <v>928</v>
      </c>
      <c r="D189" s="256"/>
      <c r="E189" s="763"/>
      <c r="F189" s="1209">
        <v>1000</v>
      </c>
      <c r="G189" s="401">
        <v>1000</v>
      </c>
      <c r="H189" s="1974">
        <v>80</v>
      </c>
      <c r="I189" s="421">
        <f>ROUND(H189*G189/G189,2)</f>
        <v>80</v>
      </c>
      <c r="J189" s="401" t="s">
        <v>39</v>
      </c>
      <c r="K189" s="241"/>
      <c r="L189" s="537">
        <f>IF(OR(ISBLANK(K189),K189=0,H189=0,ISBLANK(H189)),,ROUND(K189+$L$5,2))</f>
        <v>0</v>
      </c>
      <c r="M189" s="538">
        <f>ROUND(L189*I189,2)</f>
        <v>0</v>
      </c>
      <c r="N189" s="1940">
        <f t="shared" si="8"/>
        <v>0</v>
      </c>
    </row>
    <row r="190" spans="1:18">
      <c r="A190" s="1197"/>
      <c r="B190" s="217"/>
      <c r="C190" s="948" t="s">
        <v>929</v>
      </c>
      <c r="D190" s="814"/>
      <c r="E190" s="1009"/>
      <c r="F190" s="1090">
        <v>1000</v>
      </c>
      <c r="G190" s="217">
        <v>1000</v>
      </c>
      <c r="H190" s="1980"/>
      <c r="I190" s="274">
        <f>ROUND($H$189*$G$189/G190,2)</f>
        <v>80</v>
      </c>
      <c r="J190" s="217" t="s">
        <v>83</v>
      </c>
      <c r="K190" s="241"/>
      <c r="L190" s="537">
        <f>IF(OR(ISBLANK(H189),H189=0,K190=0,ISBLANK(K190)),,ROUND(K190+$L$5,2))</f>
        <v>0</v>
      </c>
      <c r="M190" s="538">
        <f>ROUND(L190*I190,2)</f>
        <v>0</v>
      </c>
      <c r="N190" s="1940">
        <f t="shared" si="8"/>
        <v>0</v>
      </c>
    </row>
    <row r="191" spans="1:18">
      <c r="A191" s="2017"/>
      <c r="B191" s="959"/>
      <c r="C191" s="1607" t="s">
        <v>40</v>
      </c>
      <c r="D191" s="2258"/>
      <c r="E191" s="2027"/>
      <c r="F191" s="1089"/>
      <c r="G191" s="959"/>
      <c r="H191" s="1975"/>
      <c r="I191" s="274"/>
      <c r="J191" s="401"/>
      <c r="K191" s="303"/>
      <c r="L191" s="548"/>
      <c r="M191" s="335"/>
      <c r="N191" s="1963"/>
    </row>
    <row r="192" spans="1:18" ht="17.25" thickBot="1">
      <c r="A192" s="416"/>
      <c r="B192" s="901"/>
      <c r="C192" s="2041" t="s">
        <v>41</v>
      </c>
      <c r="D192" s="1424"/>
      <c r="E192" s="1424"/>
      <c r="F192" s="1424"/>
      <c r="G192" s="1424">
        <v>0</v>
      </c>
      <c r="H192" s="343"/>
      <c r="I192" s="1103" t="e">
        <f>ROUND(H189*G189/G192,2)</f>
        <v>#DIV/0!</v>
      </c>
      <c r="J192" s="362" t="s">
        <v>39</v>
      </c>
      <c r="K192" s="1362"/>
      <c r="L192" s="417">
        <f>IF(OR(ISBLANK(H189),H189=0,K192=0,ISBLANK(K192)),,ROUND(K192+$L$5,2))</f>
        <v>0</v>
      </c>
      <c r="M192" s="323" t="e">
        <f>ROUND(I192*L192,2)</f>
        <v>#DIV/0!</v>
      </c>
      <c r="N192" s="2028" t="e">
        <f>ROUND(L192/G192,4)</f>
        <v>#DIV/0!</v>
      </c>
      <c r="R192" s="156"/>
    </row>
    <row r="193" spans="1:14" ht="17.25" thickBot="1">
      <c r="A193" s="1490">
        <v>46064</v>
      </c>
      <c r="B193" s="481" t="s">
        <v>930</v>
      </c>
      <c r="C193" s="1061" t="s">
        <v>931</v>
      </c>
      <c r="D193" s="256"/>
      <c r="E193" s="763"/>
      <c r="F193" s="1209">
        <v>1000</v>
      </c>
      <c r="G193" s="401">
        <v>1000</v>
      </c>
      <c r="H193" s="1974"/>
      <c r="I193" s="421">
        <f>ROUND(H193*G193/G193,2)</f>
        <v>0</v>
      </c>
      <c r="J193" s="401" t="s">
        <v>39</v>
      </c>
      <c r="K193" s="241"/>
      <c r="L193" s="537">
        <f>IF(OR(ISBLANK(K193),K193=0,H193=0,ISBLANK(H193)),,ROUND(K193+$L$5,2))</f>
        <v>0</v>
      </c>
      <c r="M193" s="538">
        <f>ROUND(L193*I193,2)</f>
        <v>0</v>
      </c>
      <c r="N193" s="1940">
        <f>ROUND(L193/G193,4)</f>
        <v>0</v>
      </c>
    </row>
    <row r="194" spans="1:14">
      <c r="A194" s="1197"/>
      <c r="B194" s="217"/>
      <c r="C194" s="948" t="s">
        <v>932</v>
      </c>
      <c r="D194" s="814"/>
      <c r="E194" s="1009"/>
      <c r="F194" s="1209">
        <v>1000</v>
      </c>
      <c r="G194" s="401">
        <v>1000</v>
      </c>
      <c r="H194" s="1980"/>
      <c r="I194" s="274">
        <f>ROUND($H$193*$G$193/G194,2)</f>
        <v>0</v>
      </c>
      <c r="J194" s="217" t="s">
        <v>39</v>
      </c>
      <c r="K194" s="241"/>
      <c r="L194" s="537">
        <f>IF(OR(ISBLANK(H193),H193=0,K194=0,ISBLANK(K194)),,ROUND(K194+$L$5,2))</f>
        <v>0</v>
      </c>
      <c r="M194" s="335">
        <f>ROUND(L194*I194,2)</f>
        <v>0</v>
      </c>
      <c r="N194" s="1963">
        <f>ROUND(L194/G194,4)</f>
        <v>0</v>
      </c>
    </row>
    <row r="195" spans="1:14">
      <c r="A195" s="2017"/>
      <c r="B195" s="959"/>
      <c r="C195" s="1607" t="s">
        <v>40</v>
      </c>
      <c r="D195" s="2258"/>
      <c r="E195" s="759"/>
      <c r="F195" s="1089"/>
      <c r="G195" s="959"/>
      <c r="H195" s="1975"/>
      <c r="I195" s="274"/>
      <c r="J195" s="959"/>
      <c r="K195" s="303"/>
      <c r="L195" s="548"/>
      <c r="M195" s="335"/>
      <c r="N195" s="1963"/>
    </row>
    <row r="196" spans="1:14" ht="17.25" thickBot="1">
      <c r="A196" s="416"/>
      <c r="B196" s="901"/>
      <c r="C196" s="2041" t="s">
        <v>41</v>
      </c>
      <c r="D196" s="1424"/>
      <c r="E196" s="1424"/>
      <c r="F196" s="1424"/>
      <c r="G196" s="1424"/>
      <c r="H196" s="343"/>
      <c r="I196" s="565" t="e">
        <f>ROUND(H193*G193/G196,2)</f>
        <v>#DIV/0!</v>
      </c>
      <c r="J196" s="362" t="s">
        <v>39</v>
      </c>
      <c r="K196" s="1362"/>
      <c r="L196" s="417">
        <f>IF(OR(ISBLANK(H193),H193=0,K196=0,ISBLANK(K196)),,ROUND(K196+$L$5,2))</f>
        <v>0</v>
      </c>
      <c r="M196" s="568" t="e">
        <f>ROUND(I196*L196,2)</f>
        <v>#DIV/0!</v>
      </c>
      <c r="N196" s="1941" t="e">
        <f>ROUND(L196/G196,4)</f>
        <v>#DIV/0!</v>
      </c>
    </row>
    <row r="197" spans="1:14" ht="17.25" thickBot="1">
      <c r="A197" s="1490">
        <v>46065</v>
      </c>
      <c r="B197" s="481" t="s">
        <v>933</v>
      </c>
      <c r="C197" s="948" t="s">
        <v>934</v>
      </c>
      <c r="D197" s="256"/>
      <c r="E197" s="763"/>
      <c r="F197" s="1209">
        <v>1000</v>
      </c>
      <c r="G197" s="401">
        <v>1000</v>
      </c>
      <c r="H197" s="1974">
        <v>50</v>
      </c>
      <c r="I197" s="421">
        <f>ROUND(H197*G197/G197,2)</f>
        <v>50</v>
      </c>
      <c r="J197" s="401" t="s">
        <v>39</v>
      </c>
      <c r="K197" s="241"/>
      <c r="L197" s="537">
        <f>IF(OR(ISBLANK(K197),K197=0,H197=0,ISBLANK(H197)),,ROUND(K197+$L$5,2))</f>
        <v>0</v>
      </c>
      <c r="M197" s="538">
        <f>ROUND(L197*I197,2)</f>
        <v>0</v>
      </c>
      <c r="N197" s="1940">
        <f>ROUND(L197/G197,4)</f>
        <v>0</v>
      </c>
    </row>
    <row r="198" spans="1:14">
      <c r="A198" s="1197"/>
      <c r="B198" s="217"/>
      <c r="C198" s="948" t="s">
        <v>935</v>
      </c>
      <c r="D198" s="814"/>
      <c r="E198" s="1009"/>
      <c r="F198" s="1090">
        <v>1000</v>
      </c>
      <c r="G198" s="217">
        <v>1000</v>
      </c>
      <c r="H198" s="1980"/>
      <c r="I198" s="274">
        <f>ROUND(H197*G197/G198,2)</f>
        <v>50</v>
      </c>
      <c r="J198" s="401" t="s">
        <v>39</v>
      </c>
      <c r="K198" s="241"/>
      <c r="L198" s="537">
        <f>IF(OR(ISBLANK(H197),H197=0,K198=0,ISBLANK(K198)),,ROUND(K198+$L$5,2))</f>
        <v>0</v>
      </c>
      <c r="M198" s="538">
        <f>ROUND(L198*I198,2)</f>
        <v>0</v>
      </c>
      <c r="N198" s="1963">
        <f>ROUND(L198/G198,4)</f>
        <v>0</v>
      </c>
    </row>
    <row r="199" spans="1:14">
      <c r="A199" s="2017"/>
      <c r="B199" s="959"/>
      <c r="C199" s="1607" t="s">
        <v>40</v>
      </c>
      <c r="D199" s="2258"/>
      <c r="E199" s="759"/>
      <c r="F199" s="1091"/>
      <c r="G199" s="216"/>
      <c r="H199" s="1975"/>
      <c r="I199" s="274"/>
      <c r="J199" s="959"/>
      <c r="K199" s="303"/>
      <c r="L199" s="548"/>
      <c r="M199" s="335"/>
      <c r="N199" s="1963"/>
    </row>
    <row r="200" spans="1:14" ht="17.25" thickBot="1">
      <c r="A200" s="416"/>
      <c r="B200" s="901"/>
      <c r="C200" s="2041" t="s">
        <v>41</v>
      </c>
      <c r="D200" s="1424"/>
      <c r="E200" s="1424"/>
      <c r="F200" s="1424"/>
      <c r="G200" s="1424"/>
      <c r="H200" s="343"/>
      <c r="I200" s="565" t="e">
        <f>ROUND(H197*G197/G200,2)</f>
        <v>#DIV/0!</v>
      </c>
      <c r="J200" s="362" t="s">
        <v>39</v>
      </c>
      <c r="K200" s="1362"/>
      <c r="L200" s="417">
        <f>IF(OR(ISBLANK(H197),H197=0,K200=0,ISBLANK(K200)),,ROUND(K200+$L$5,2))</f>
        <v>0</v>
      </c>
      <c r="M200" s="568" t="e">
        <f>ROUND(I200*L200,2)</f>
        <v>#DIV/0!</v>
      </c>
      <c r="N200" s="1941" t="e">
        <f>ROUND(L200/G200,4)</f>
        <v>#DIV/0!</v>
      </c>
    </row>
    <row r="201" spans="1:14" ht="17.25" thickBot="1">
      <c r="A201" s="2213">
        <v>46066</v>
      </c>
      <c r="B201" s="478" t="s">
        <v>936</v>
      </c>
      <c r="C201" s="1213" t="s">
        <v>937</v>
      </c>
      <c r="D201" s="256"/>
      <c r="E201" s="763"/>
      <c r="F201" s="1089">
        <v>1000</v>
      </c>
      <c r="G201" s="959">
        <v>1000</v>
      </c>
      <c r="H201" s="1974"/>
      <c r="I201" s="421">
        <f>ROUND(H201*G201/G201,2)</f>
        <v>0</v>
      </c>
      <c r="J201" s="401" t="s">
        <v>39</v>
      </c>
      <c r="K201" s="241"/>
      <c r="L201" s="537">
        <f>IF(OR(ISBLANK(K201),K201=0,H201=0,ISBLANK(H201)),,ROUND(K201+$L$5,2))</f>
        <v>0</v>
      </c>
      <c r="M201" s="538">
        <f>ROUND(L201*I201,2)</f>
        <v>0</v>
      </c>
      <c r="N201" s="1940">
        <f>ROUND(L201/G201,4)</f>
        <v>0</v>
      </c>
    </row>
    <row r="202" spans="1:14">
      <c r="A202" s="1197"/>
      <c r="B202" s="217" t="s">
        <v>881</v>
      </c>
      <c r="C202" s="217" t="s">
        <v>938</v>
      </c>
      <c r="D202" s="814"/>
      <c r="E202" s="1009"/>
      <c r="F202" s="1090">
        <v>1000</v>
      </c>
      <c r="G202" s="217">
        <v>1000</v>
      </c>
      <c r="H202" s="1980"/>
      <c r="I202" s="421">
        <f>ROUND(H201*G201/G202,2)</f>
        <v>0</v>
      </c>
      <c r="J202" s="217" t="s">
        <v>39</v>
      </c>
      <c r="K202" s="241"/>
      <c r="L202" s="537">
        <f>IF(OR(ISBLANK(H201),H201=0,K202=0,ISBLANK(K202)),,ROUND(K202+$L$5,2))</f>
        <v>0</v>
      </c>
      <c r="M202" s="538">
        <f>ROUND(L202*I202,2)</f>
        <v>0</v>
      </c>
      <c r="N202" s="1940">
        <f>ROUND(L202/G202,4)</f>
        <v>0</v>
      </c>
    </row>
    <row r="203" spans="1:14" ht="17.25" thickBot="1">
      <c r="A203" s="416"/>
      <c r="B203" s="901" t="s">
        <v>939</v>
      </c>
      <c r="C203" s="901"/>
      <c r="D203" s="288"/>
      <c r="E203" s="901"/>
      <c r="F203" s="1949"/>
      <c r="G203" s="901"/>
      <c r="H203" s="1950"/>
      <c r="I203" s="425"/>
      <c r="J203" s="932"/>
      <c r="K203" s="1148"/>
      <c r="L203" s="1122"/>
      <c r="M203" s="554"/>
      <c r="N203" s="1946"/>
    </row>
    <row r="204" spans="1:14" ht="17.25" thickBot="1">
      <c r="A204" s="2213">
        <v>46067</v>
      </c>
      <c r="B204" s="478" t="s">
        <v>940</v>
      </c>
      <c r="C204" s="1213" t="s">
        <v>941</v>
      </c>
      <c r="D204" s="256"/>
      <c r="E204" s="763"/>
      <c r="F204" s="1965" t="s">
        <v>942</v>
      </c>
      <c r="G204" s="1213">
        <v>500</v>
      </c>
      <c r="H204" s="1974">
        <v>150</v>
      </c>
      <c r="I204" s="421">
        <f>ROUND(H204*G204/G204,2)</f>
        <v>150</v>
      </c>
      <c r="J204" s="401" t="s">
        <v>39</v>
      </c>
      <c r="K204" s="241"/>
      <c r="L204" s="537">
        <f>IF(OR(ISBLANK(K204),K204=0,H204=0,ISBLANK(H204)),,ROUND(K204+$L$5,2))</f>
        <v>0</v>
      </c>
      <c r="M204" s="538">
        <f>ROUND(L204*I204,2)</f>
        <v>0</v>
      </c>
      <c r="N204" s="1940">
        <f>ROUND(L204/G204,4)</f>
        <v>0</v>
      </c>
    </row>
    <row r="205" spans="1:14">
      <c r="A205" s="2150"/>
      <c r="B205" s="217"/>
      <c r="C205" s="1607" t="s">
        <v>40</v>
      </c>
      <c r="E205" s="217"/>
      <c r="F205" s="1962"/>
      <c r="G205" s="217"/>
      <c r="H205" s="2048"/>
      <c r="I205" s="482"/>
      <c r="J205" s="959"/>
      <c r="K205" s="303"/>
      <c r="L205" s="960"/>
      <c r="M205" s="511"/>
      <c r="N205" s="2038"/>
    </row>
    <row r="206" spans="1:14" ht="17.25" thickBot="1">
      <c r="A206" s="1598"/>
      <c r="B206" s="1895"/>
      <c r="C206" s="2041" t="s">
        <v>41</v>
      </c>
      <c r="D206" s="1424"/>
      <c r="E206" s="1424"/>
      <c r="F206" s="1424"/>
      <c r="G206" s="1424"/>
      <c r="H206" s="1950"/>
      <c r="I206" s="536" t="e">
        <f>ROUND($H$204*$G$204/G206,2)</f>
        <v>#DIV/0!</v>
      </c>
      <c r="J206" s="901" t="s">
        <v>39</v>
      </c>
      <c r="K206" s="962"/>
      <c r="L206" s="935">
        <f>IF(OR(ISBLANK(K206),K206=0,H204=0,ISBLANK(H204)),,ROUND(K206+$L$5,2))</f>
        <v>0</v>
      </c>
      <c r="M206" s="364" t="e">
        <f>ROUND(L206*I206,2)</f>
        <v>#DIV/0!</v>
      </c>
      <c r="N206" s="2039" t="e">
        <f>ROUND(L206/G206,4)</f>
        <v>#DIV/0!</v>
      </c>
    </row>
    <row r="207" spans="1:14" ht="17.25" thickBot="1">
      <c r="A207" s="1490">
        <v>46068</v>
      </c>
      <c r="B207" s="481" t="s">
        <v>943</v>
      </c>
      <c r="C207" s="401" t="s">
        <v>944</v>
      </c>
      <c r="D207" s="256"/>
      <c r="E207" s="763"/>
      <c r="F207" s="1209">
        <v>2500</v>
      </c>
      <c r="G207" s="401">
        <v>2500</v>
      </c>
      <c r="H207" s="1974"/>
      <c r="I207" s="421">
        <f>ROUND(H207*G207/G207,2)</f>
        <v>0</v>
      </c>
      <c r="J207" s="401" t="s">
        <v>39</v>
      </c>
      <c r="K207" s="241"/>
      <c r="L207" s="537">
        <f>IF(OR(ISBLANK(K207),K207=0,H207=0,ISBLANK(H207)),,ROUND(K207+$L$5,2))</f>
        <v>0</v>
      </c>
      <c r="M207" s="538">
        <f>ROUND(L207*I207,2)</f>
        <v>0</v>
      </c>
      <c r="N207" s="1940">
        <f>ROUND(L207/G207,4)</f>
        <v>0</v>
      </c>
    </row>
    <row r="208" spans="1:14" ht="17.25" thickBot="1">
      <c r="A208" s="416"/>
      <c r="B208" s="901" t="s">
        <v>945</v>
      </c>
      <c r="C208" s="901" t="s">
        <v>65</v>
      </c>
      <c r="D208" s="318"/>
      <c r="E208" s="901"/>
      <c r="F208" s="1949" t="s">
        <v>65</v>
      </c>
      <c r="G208" s="901" t="s">
        <v>65</v>
      </c>
      <c r="H208" s="1950"/>
      <c r="I208" s="536"/>
      <c r="J208" s="901"/>
      <c r="K208" s="1140"/>
      <c r="L208" s="1122"/>
      <c r="M208" s="554"/>
      <c r="N208" s="1946"/>
    </row>
    <row r="209" spans="1:14" ht="17.25" thickBot="1">
      <c r="A209" s="1490">
        <v>46069</v>
      </c>
      <c r="B209" s="481" t="s">
        <v>946</v>
      </c>
      <c r="C209" s="401" t="s">
        <v>947</v>
      </c>
      <c r="D209" s="256"/>
      <c r="E209" s="763"/>
      <c r="F209" s="1209">
        <v>2000</v>
      </c>
      <c r="G209" s="401">
        <v>2000</v>
      </c>
      <c r="H209" s="1974"/>
      <c r="I209" s="421">
        <f>ROUND(H209*G209/G209,2)</f>
        <v>0</v>
      </c>
      <c r="J209" s="401" t="s">
        <v>39</v>
      </c>
      <c r="K209" s="241"/>
      <c r="L209" s="537">
        <f>IF(OR(ISBLANK(K209),K209=0,H209=0,ISBLANK(H209)),,ROUND(K209+$L$5,2))</f>
        <v>0</v>
      </c>
      <c r="M209" s="538">
        <f>ROUND(L209*I209,2)</f>
        <v>0</v>
      </c>
      <c r="N209" s="1940">
        <f>ROUND(L209/G209,4)</f>
        <v>0</v>
      </c>
    </row>
    <row r="210" spans="1:14" ht="17.25" thickBot="1">
      <c r="A210" s="1086"/>
      <c r="B210" s="466" t="s">
        <v>948</v>
      </c>
      <c r="C210" s="466"/>
      <c r="D210" s="318"/>
      <c r="E210" s="901"/>
      <c r="F210" s="1722"/>
      <c r="G210" s="466"/>
      <c r="H210" s="1976"/>
      <c r="I210" s="425"/>
      <c r="J210" s="466"/>
      <c r="K210" s="955"/>
      <c r="L210" s="553"/>
      <c r="M210" s="554"/>
      <c r="N210" s="1946"/>
    </row>
    <row r="211" spans="1:14" ht="17.25" thickBot="1">
      <c r="A211" s="2213">
        <v>46070</v>
      </c>
      <c r="B211" s="478" t="s">
        <v>949</v>
      </c>
      <c r="C211" s="1213" t="s">
        <v>950</v>
      </c>
      <c r="D211" s="256"/>
      <c r="E211" s="1245"/>
      <c r="F211" s="1365">
        <v>500</v>
      </c>
      <c r="G211" s="1213">
        <v>500</v>
      </c>
      <c r="H211" s="1978"/>
      <c r="I211" s="420">
        <f>ROUND(H211*G211/G211,2)</f>
        <v>0</v>
      </c>
      <c r="J211" s="1213" t="s">
        <v>39</v>
      </c>
      <c r="K211" s="368"/>
      <c r="L211" s="514">
        <f>IF(OR(ISBLANK(K211),K211=0,H211=0,ISBLANK(H211)),,ROUND(K211+$L$5,2))</f>
        <v>0</v>
      </c>
      <c r="M211" s="515">
        <f>ROUND(L211*I211,2)</f>
        <v>0</v>
      </c>
      <c r="N211" s="1966">
        <f>ROUND(L211/G211,4)</f>
        <v>0</v>
      </c>
    </row>
    <row r="212" spans="1:14">
      <c r="A212" s="1335"/>
      <c r="B212" s="216" t="s">
        <v>951</v>
      </c>
      <c r="C212" s="217" t="s">
        <v>952</v>
      </c>
      <c r="D212" s="256"/>
      <c r="E212" s="1009"/>
      <c r="F212" s="1090">
        <v>500</v>
      </c>
      <c r="G212" s="217">
        <v>500</v>
      </c>
      <c r="H212" s="1980"/>
      <c r="I212" s="274">
        <f>ROUND($H$211*$G$211/G212,2)</f>
        <v>0</v>
      </c>
      <c r="J212" s="401" t="s">
        <v>39</v>
      </c>
      <c r="K212" s="264"/>
      <c r="L212" s="532">
        <f>IF(OR(ISBLANK(H211),H211=0,K212=0,ISBLANK(K212)),,ROUND(K212+$L$5,2))</f>
        <v>0</v>
      </c>
      <c r="M212" s="538">
        <f>ROUND(L212*I212,2)</f>
        <v>0</v>
      </c>
      <c r="N212" s="1940">
        <f>ROUND(L212/G212,4)</f>
        <v>0</v>
      </c>
    </row>
    <row r="213" spans="1:14">
      <c r="A213" s="2160"/>
      <c r="B213" s="217"/>
      <c r="C213" s="1349" t="s">
        <v>1180</v>
      </c>
      <c r="D213" s="814"/>
      <c r="E213" s="1009"/>
      <c r="F213" s="1962" t="s">
        <v>805</v>
      </c>
      <c r="G213" s="217">
        <v>500</v>
      </c>
      <c r="H213" s="1975"/>
      <c r="I213" s="421">
        <f>ROUND($H$211*$G$211/G213,2)</f>
        <v>0</v>
      </c>
      <c r="J213" s="401" t="s">
        <v>39</v>
      </c>
      <c r="K213" s="264"/>
      <c r="L213" s="532">
        <f>IF(OR(ISBLANK(K213),K213=0,H211=0,ISBLANK(H211)),,ROUND(K213+$L$5,2))</f>
        <v>0</v>
      </c>
      <c r="M213" s="538">
        <f>ROUND(L213*I213,2)</f>
        <v>0</v>
      </c>
      <c r="N213" s="1940">
        <f>ROUND(L213/G213,4)</f>
        <v>0</v>
      </c>
    </row>
    <row r="214" spans="1:14" ht="17.25" thickBot="1">
      <c r="A214" s="1086"/>
      <c r="B214" s="466"/>
      <c r="C214" s="466" t="s">
        <v>1476</v>
      </c>
      <c r="D214" s="17"/>
      <c r="E214" s="1424"/>
      <c r="F214" s="1156">
        <v>500</v>
      </c>
      <c r="G214" s="466">
        <v>500</v>
      </c>
      <c r="H214" s="343"/>
      <c r="I214" s="425">
        <f>ROUND($H$211*$G$211/G214,2)</f>
        <v>0</v>
      </c>
      <c r="J214" s="466" t="s">
        <v>39</v>
      </c>
      <c r="K214" s="962"/>
      <c r="L214" s="1122">
        <f>IF(OR(ISBLANK(H211),H211=0,K214=0,ISBLANK(K214)),,ROUND(K214+$L$5,2))</f>
        <v>0</v>
      </c>
      <c r="M214" s="554">
        <f>ROUND(L214*I214,2)</f>
        <v>0</v>
      </c>
      <c r="N214" s="1946">
        <f>ROUND(L214/G214,4)</f>
        <v>0</v>
      </c>
    </row>
    <row r="215" spans="1:14" ht="17.25" thickBot="1">
      <c r="A215" s="2218">
        <v>46071</v>
      </c>
      <c r="B215" s="481" t="s">
        <v>949</v>
      </c>
      <c r="C215" s="1607" t="s">
        <v>1478</v>
      </c>
      <c r="D215" s="256"/>
      <c r="E215" s="1181"/>
      <c r="F215" s="1943" t="s">
        <v>1479</v>
      </c>
      <c r="G215" s="401">
        <v>500</v>
      </c>
      <c r="H215" s="1974">
        <v>2000</v>
      </c>
      <c r="I215" s="421">
        <f>ROUND(H215*G215/G215,2)</f>
        <v>2000</v>
      </c>
      <c r="J215" s="401" t="s">
        <v>39</v>
      </c>
      <c r="K215" s="368"/>
      <c r="L215" s="514">
        <f>IF(OR(ISBLANK(K215),K215=0,H215=0,ISBLANK(H215)),,ROUND(K215+$L$5,2))</f>
        <v>0</v>
      </c>
      <c r="M215" s="515">
        <f>ROUND(L215*I215,2)</f>
        <v>0</v>
      </c>
      <c r="N215" s="1966">
        <f>ROUND(L215/G215,4)</f>
        <v>0</v>
      </c>
    </row>
    <row r="216" spans="1:14" ht="17.25" thickBot="1">
      <c r="A216" s="416"/>
      <c r="B216" s="901" t="s">
        <v>1477</v>
      </c>
      <c r="C216" s="1958" t="s">
        <v>65</v>
      </c>
      <c r="D216" s="318"/>
      <c r="E216" s="769"/>
      <c r="F216" s="1067" t="s">
        <v>65</v>
      </c>
      <c r="G216" s="1067"/>
      <c r="H216" s="1420"/>
      <c r="I216" s="1351" t="s">
        <v>65</v>
      </c>
      <c r="J216" s="496" t="s">
        <v>65</v>
      </c>
      <c r="K216" s="1499" t="s">
        <v>65</v>
      </c>
      <c r="L216" s="492" t="s">
        <v>65</v>
      </c>
      <c r="M216" s="568" t="s">
        <v>65</v>
      </c>
      <c r="N216" s="1941" t="s">
        <v>65</v>
      </c>
    </row>
    <row r="217" spans="1:14" ht="17.25" thickBot="1">
      <c r="A217" s="1490">
        <v>46072</v>
      </c>
      <c r="B217" s="481" t="s">
        <v>953</v>
      </c>
      <c r="C217" s="1061" t="s">
        <v>954</v>
      </c>
      <c r="D217" s="256"/>
      <c r="E217" s="763"/>
      <c r="F217" s="1943" t="s">
        <v>955</v>
      </c>
      <c r="G217" s="401">
        <v>9000</v>
      </c>
      <c r="H217" s="1974"/>
      <c r="I217" s="421">
        <f>ROUND(H217*G217/G217,2)</f>
        <v>0</v>
      </c>
      <c r="J217" s="401" t="s">
        <v>39</v>
      </c>
      <c r="K217" s="241"/>
      <c r="L217" s="537">
        <f>IF(OR(ISBLANK(K217),K217=0,H217=0,ISBLANK(H217)),,ROUND(K217+$L$5,2))</f>
        <v>0</v>
      </c>
      <c r="M217" s="538">
        <f>ROUND(L217*I217,2)</f>
        <v>0</v>
      </c>
      <c r="N217" s="1940">
        <f>ROUND(L217/G217,4)</f>
        <v>0</v>
      </c>
    </row>
    <row r="218" spans="1:14">
      <c r="A218" s="1335"/>
      <c r="B218" s="216"/>
      <c r="C218" s="948" t="s">
        <v>956</v>
      </c>
      <c r="D218" s="814"/>
      <c r="E218" s="1009"/>
      <c r="F218" s="1962" t="s">
        <v>957</v>
      </c>
      <c r="G218" s="217">
        <v>3000</v>
      </c>
      <c r="H218" s="1980"/>
      <c r="I218" s="274">
        <f>ROUND($H$217*$G$217/G218,2)</f>
        <v>0</v>
      </c>
      <c r="J218" s="401" t="s">
        <v>39</v>
      </c>
      <c r="K218" s="264"/>
      <c r="L218" s="537">
        <f>IF(OR(ISBLANK(H217),H217=0,K218=0,ISBLANK(K218)),,ROUND(K218+$L$5,2))</f>
        <v>0</v>
      </c>
      <c r="M218" s="538">
        <f>ROUND(L218*I218,2)</f>
        <v>0</v>
      </c>
      <c r="N218" s="1940">
        <f>ROUND(L218/G218,4)</f>
        <v>0</v>
      </c>
    </row>
    <row r="219" spans="1:14">
      <c r="A219" s="2017"/>
      <c r="B219" s="216"/>
      <c r="C219" s="1607" t="s">
        <v>40</v>
      </c>
      <c r="E219" s="759"/>
      <c r="F219" s="1947"/>
      <c r="G219" s="959"/>
      <c r="H219" s="1975"/>
      <c r="I219" s="274"/>
      <c r="J219" s="959"/>
      <c r="K219" s="930"/>
      <c r="L219" s="1138"/>
      <c r="M219" s="335"/>
      <c r="N219" s="1963"/>
    </row>
    <row r="220" spans="1:14" ht="17.25" thickBot="1">
      <c r="A220" s="416"/>
      <c r="B220" s="901"/>
      <c r="C220" s="2041" t="s">
        <v>41</v>
      </c>
      <c r="D220" s="1424"/>
      <c r="E220" s="1424"/>
      <c r="F220" s="1424"/>
      <c r="G220" s="1424"/>
      <c r="H220" s="343"/>
      <c r="I220" s="565" t="e">
        <f>ROUND(H217*G217/G220,2)</f>
        <v>#DIV/0!</v>
      </c>
      <c r="J220" s="362" t="s">
        <v>39</v>
      </c>
      <c r="K220" s="1362"/>
      <c r="L220" s="471">
        <f>IF(OR(ISBLANK(H217),H217=0,K220=0,ISBLANK(K220)),,ROUND(K220+$L$5,2))</f>
        <v>0</v>
      </c>
      <c r="M220" s="568" t="e">
        <f>ROUND(I220*L220,2)</f>
        <v>#DIV/0!</v>
      </c>
      <c r="N220" s="1941" t="e">
        <f>ROUND(L220/G220,4)</f>
        <v>#DIV/0!</v>
      </c>
    </row>
    <row r="221" spans="1:14" ht="17.25" thickBot="1">
      <c r="A221" s="2159">
        <v>46073</v>
      </c>
      <c r="B221" s="2012" t="s">
        <v>958</v>
      </c>
      <c r="C221" s="2036" t="s">
        <v>959</v>
      </c>
      <c r="D221" s="256"/>
      <c r="E221" s="763"/>
      <c r="F221" s="1209">
        <v>150</v>
      </c>
      <c r="G221" s="2026">
        <v>150</v>
      </c>
      <c r="H221" s="1974"/>
      <c r="I221" s="421">
        <f>ROUND(H221*G221/G221,2)</f>
        <v>0</v>
      </c>
      <c r="J221" s="401" t="s">
        <v>39</v>
      </c>
      <c r="K221" s="241"/>
      <c r="L221" s="537">
        <f>IF(OR(ISBLANK(K221),K221=0,H221=0,ISBLANK(H221)),,ROUND(K221+$L$5,2))</f>
        <v>0</v>
      </c>
      <c r="M221" s="538">
        <f>ROUND(L221*I221,2)</f>
        <v>0</v>
      </c>
      <c r="N221" s="1940">
        <f>ROUND(L221/G221,4)</f>
        <v>0</v>
      </c>
    </row>
    <row r="222" spans="1:14">
      <c r="A222" s="2017"/>
      <c r="B222" s="1052"/>
      <c r="C222" s="1607" t="s">
        <v>40</v>
      </c>
      <c r="D222" s="814"/>
      <c r="E222" s="759"/>
      <c r="F222" s="1089"/>
      <c r="G222" s="1127"/>
      <c r="H222" s="1980"/>
      <c r="I222" s="274"/>
      <c r="J222" s="217"/>
      <c r="K222" s="286"/>
      <c r="L222" s="965"/>
      <c r="M222" s="335"/>
      <c r="N222" s="1963"/>
    </row>
    <row r="223" spans="1:14" ht="17.25" thickBot="1">
      <c r="A223" s="416"/>
      <c r="B223" s="901"/>
      <c r="C223" s="2041" t="s">
        <v>41</v>
      </c>
      <c r="D223" s="1424"/>
      <c r="E223" s="1424"/>
      <c r="F223" s="1424"/>
      <c r="G223" s="1424"/>
      <c r="H223" s="343"/>
      <c r="I223" s="565" t="e">
        <f>ROUND(H221*G221/G223,2)</f>
        <v>#DIV/0!</v>
      </c>
      <c r="J223" s="551" t="s">
        <v>39</v>
      </c>
      <c r="K223" s="2023"/>
      <c r="L223" s="471">
        <f>IF(OR(ISBLANK(K223),K223=0,H221=0,ISBLANK(H221)),,ROUND(K223+$L$5,2))</f>
        <v>0</v>
      </c>
      <c r="M223" s="568" t="e">
        <f>ROUND(I223*L223,2)</f>
        <v>#DIV/0!</v>
      </c>
      <c r="N223" s="1941" t="e">
        <f t="shared" ref="N223:N232" si="9">ROUND(L223/G223,4)</f>
        <v>#DIV/0!</v>
      </c>
    </row>
    <row r="224" spans="1:14" ht="17.25" thickBot="1">
      <c r="A224" s="2218">
        <v>46074</v>
      </c>
      <c r="B224" s="481" t="s">
        <v>960</v>
      </c>
      <c r="C224" s="1607" t="s">
        <v>40</v>
      </c>
      <c r="D224" s="2836"/>
      <c r="E224" s="3023"/>
      <c r="F224" s="1943" t="s">
        <v>961</v>
      </c>
      <c r="G224" s="401">
        <v>150</v>
      </c>
      <c r="H224" s="1974">
        <v>30</v>
      </c>
      <c r="I224" s="421">
        <f>ROUND(H224*G224/G224,2)</f>
        <v>30</v>
      </c>
      <c r="J224" s="401" t="s">
        <v>39</v>
      </c>
      <c r="K224" s="230"/>
      <c r="L224" s="537"/>
      <c r="M224" s="538"/>
      <c r="N224" s="1940"/>
    </row>
    <row r="225" spans="1:14" ht="17.25" thickBot="1">
      <c r="A225" s="1449"/>
      <c r="B225" s="959"/>
      <c r="C225" s="2041" t="s">
        <v>41</v>
      </c>
      <c r="D225" s="1031"/>
      <c r="E225" s="1031"/>
      <c r="F225" s="1424"/>
      <c r="G225" s="1424"/>
      <c r="H225" s="343"/>
      <c r="I225" s="565" t="e">
        <f>ROUND(H224*G224/G225,2)</f>
        <v>#DIV/0!</v>
      </c>
      <c r="J225" s="362" t="s">
        <v>39</v>
      </c>
      <c r="K225" s="1362"/>
      <c r="L225" s="471">
        <f>IF(OR(ISBLANK(H224),H224=0,K225=0,ISBLANK(K225)),,ROUND(K225+$L$5,2))</f>
        <v>0</v>
      </c>
      <c r="M225" s="568" t="e">
        <f>ROUND(I225*L225,2)</f>
        <v>#DIV/0!</v>
      </c>
      <c r="N225" s="1941" t="e">
        <f t="shared" si="9"/>
        <v>#DIV/0!</v>
      </c>
    </row>
    <row r="226" spans="1:14" ht="17.25" thickBot="1">
      <c r="A226" s="2226">
        <v>46075</v>
      </c>
      <c r="B226" s="478" t="s">
        <v>962</v>
      </c>
      <c r="C226" s="1596" t="s">
        <v>40</v>
      </c>
      <c r="E226" s="1298"/>
      <c r="F226" s="1965" t="s">
        <v>961</v>
      </c>
      <c r="G226" s="1213">
        <v>2000</v>
      </c>
      <c r="H226" s="1978">
        <v>40</v>
      </c>
      <c r="I226" s="420">
        <f>ROUND(H226*G226/G226,2)</f>
        <v>40</v>
      </c>
      <c r="J226" s="1213" t="s">
        <v>39</v>
      </c>
      <c r="K226" s="1236"/>
      <c r="L226" s="537"/>
      <c r="M226" s="515"/>
      <c r="N226" s="1966"/>
    </row>
    <row r="227" spans="1:14" ht="17.25" thickBot="1">
      <c r="A227" s="1086"/>
      <c r="B227" s="466"/>
      <c r="C227" s="2044" t="s">
        <v>41</v>
      </c>
      <c r="D227" s="1424"/>
      <c r="E227" s="1031"/>
      <c r="F227" s="1031"/>
      <c r="G227" s="1031"/>
      <c r="H227" s="343">
        <v>20</v>
      </c>
      <c r="I227" s="565" t="e">
        <f>ROUND(H226*G226/G227,2)</f>
        <v>#DIV/0!</v>
      </c>
      <c r="J227" s="551" t="s">
        <v>39</v>
      </c>
      <c r="K227" s="2023"/>
      <c r="L227" s="471">
        <f>IF(OR(ISBLANK(H226),H226=0,K227=0,ISBLANK(K227)),,ROUND(K227+$L$5,2))</f>
        <v>0</v>
      </c>
      <c r="M227" s="568" t="e">
        <f>ROUND(I227*L227,2)</f>
        <v>#DIV/0!</v>
      </c>
      <c r="N227" s="1941" t="e">
        <f t="shared" si="9"/>
        <v>#DIV/0!</v>
      </c>
    </row>
    <row r="228" spans="1:14" ht="17.25" thickBot="1">
      <c r="A228" s="2218">
        <v>46076</v>
      </c>
      <c r="B228" s="478" t="s">
        <v>963</v>
      </c>
      <c r="C228" s="1607" t="s">
        <v>40</v>
      </c>
      <c r="D228" s="2836"/>
      <c r="E228" s="3023"/>
      <c r="F228" s="1965" t="s">
        <v>961</v>
      </c>
      <c r="G228" s="1213">
        <v>2000</v>
      </c>
      <c r="H228" s="1978"/>
      <c r="I228" s="420">
        <f>ROUND(H228*G228/G228,2)</f>
        <v>0</v>
      </c>
      <c r="J228" s="1213" t="s">
        <v>39</v>
      </c>
      <c r="K228" s="1236"/>
      <c r="L228" s="537"/>
      <c r="M228" s="515"/>
      <c r="N228" s="1966"/>
    </row>
    <row r="229" spans="1:14" ht="17.25" thickBot="1">
      <c r="A229" s="1086"/>
      <c r="B229" s="466"/>
      <c r="C229" s="2041" t="s">
        <v>41</v>
      </c>
      <c r="D229" s="1031"/>
      <c r="E229" s="1031"/>
      <c r="F229" s="1031"/>
      <c r="G229" s="1031"/>
      <c r="H229" s="343"/>
      <c r="I229" s="565" t="e">
        <f>ROUND(H228*G228/G229,2)</f>
        <v>#DIV/0!</v>
      </c>
      <c r="J229" s="551" t="s">
        <v>39</v>
      </c>
      <c r="K229" s="2023"/>
      <c r="L229" s="471">
        <f>IF(OR(ISBLANK(H228),H228=0,K229=0,ISBLANK(K229)),,ROUND(K229+$L$5,2))</f>
        <v>0</v>
      </c>
      <c r="M229" s="568" t="e">
        <f>ROUND(I229*L229,2)</f>
        <v>#DIV/0!</v>
      </c>
      <c r="N229" s="1941" t="e">
        <f t="shared" si="9"/>
        <v>#DIV/0!</v>
      </c>
    </row>
    <row r="230" spans="1:14" ht="17.25" thickBot="1">
      <c r="A230" s="2218">
        <v>46077</v>
      </c>
      <c r="B230" s="478" t="s">
        <v>964</v>
      </c>
      <c r="C230" s="1607" t="s">
        <v>40</v>
      </c>
      <c r="E230" s="2027"/>
      <c r="F230" s="1943" t="s">
        <v>961</v>
      </c>
      <c r="G230" s="401">
        <v>500</v>
      </c>
      <c r="H230" s="1978">
        <v>5</v>
      </c>
      <c r="I230" s="421">
        <f>ROUND(H230*G230/G230,2)</f>
        <v>5</v>
      </c>
      <c r="J230" s="401" t="s">
        <v>39</v>
      </c>
      <c r="K230" s="230"/>
      <c r="L230" s="537"/>
      <c r="M230" s="538"/>
      <c r="N230" s="1940"/>
    </row>
    <row r="231" spans="1:14" ht="17.25" thickBot="1">
      <c r="A231" s="1598"/>
      <c r="B231" s="1895"/>
      <c r="C231" s="2044" t="s">
        <v>41</v>
      </c>
      <c r="D231" s="1424"/>
      <c r="E231" s="1424"/>
      <c r="F231" s="1424"/>
      <c r="G231" s="1424"/>
      <c r="H231" s="343"/>
      <c r="I231" s="1103" t="e">
        <f>ROUND(H230*G230/G231,2)</f>
        <v>#DIV/0!</v>
      </c>
      <c r="J231" s="362" t="s">
        <v>39</v>
      </c>
      <c r="K231" s="1362"/>
      <c r="L231" s="471">
        <f>IF(OR(ISBLANK(H230),H230=0,K231=0,ISBLANK(K231)),,ROUND(K231+$L$5,2))</f>
        <v>0</v>
      </c>
      <c r="M231" s="323" t="e">
        <f>ROUND(I231*L231,2)</f>
        <v>#DIV/0!</v>
      </c>
      <c r="N231" s="2028" t="e">
        <f t="shared" si="9"/>
        <v>#DIV/0!</v>
      </c>
    </row>
    <row r="232" spans="1:14" ht="17.25" thickBot="1">
      <c r="A232" s="2218">
        <v>46078</v>
      </c>
      <c r="B232" s="1070" t="s">
        <v>965</v>
      </c>
      <c r="C232" s="401" t="s">
        <v>966</v>
      </c>
      <c r="D232" s="2836"/>
      <c r="E232" s="763"/>
      <c r="F232" s="1943" t="s">
        <v>967</v>
      </c>
      <c r="G232" s="401">
        <v>3000</v>
      </c>
      <c r="H232" s="1978">
        <v>20</v>
      </c>
      <c r="I232" s="421">
        <f>ROUND(H232*G232/G232,2)</f>
        <v>20</v>
      </c>
      <c r="J232" s="401" t="s">
        <v>39</v>
      </c>
      <c r="K232" s="241"/>
      <c r="L232" s="537">
        <f>IF(OR(ISBLANK(K232),K232=0,H232=0,ISBLANK(H232)),,ROUND(K232+$L$5,2))</f>
        <v>0</v>
      </c>
      <c r="M232" s="538">
        <f>ROUND(L232*I232,2)</f>
        <v>0</v>
      </c>
      <c r="N232" s="1940">
        <f t="shared" si="9"/>
        <v>0</v>
      </c>
    </row>
    <row r="233" spans="1:14">
      <c r="A233" s="2150"/>
      <c r="B233" s="217" t="s">
        <v>968</v>
      </c>
      <c r="C233" s="1607" t="s">
        <v>40</v>
      </c>
      <c r="E233" s="759"/>
      <c r="F233" s="1947"/>
      <c r="G233" s="959"/>
      <c r="H233" s="2049"/>
      <c r="I233" s="463"/>
      <c r="J233" s="959"/>
      <c r="K233" s="303"/>
      <c r="L233" s="532"/>
      <c r="M233" s="335"/>
      <c r="N233" s="1963"/>
    </row>
    <row r="234" spans="1:14" ht="17.25" thickBot="1">
      <c r="A234" s="2231"/>
      <c r="B234" s="2050"/>
      <c r="C234" s="2041" t="s">
        <v>41</v>
      </c>
      <c r="D234" s="1424"/>
      <c r="E234" s="1424"/>
      <c r="F234" s="1424"/>
      <c r="G234" s="1424"/>
      <c r="H234" s="343"/>
      <c r="I234" s="565" t="e">
        <f>ROUND(H232*G232/G234,2)</f>
        <v>#DIV/0!</v>
      </c>
      <c r="J234" s="362" t="s">
        <v>39</v>
      </c>
      <c r="K234" s="1362"/>
      <c r="L234" s="471">
        <f>IF(OR(ISBLANK(K234),K234=0,H232=0,ISBLANK(H232)),,ROUND(K234+$L$5,2))</f>
        <v>0</v>
      </c>
      <c r="M234" s="568" t="e">
        <f>ROUND(I234*L234,2)</f>
        <v>#DIV/0!</v>
      </c>
      <c r="N234" s="1941" t="e">
        <f>ROUND(L234/G234,4)</f>
        <v>#DIV/0!</v>
      </c>
    </row>
    <row r="235" spans="1:14" ht="17.25" thickBot="1">
      <c r="A235" s="2232"/>
      <c r="B235" s="1065"/>
      <c r="C235" s="1065"/>
      <c r="D235" s="1065"/>
      <c r="E235" s="1951"/>
      <c r="F235" s="1952"/>
      <c r="G235" s="1953"/>
      <c r="H235" s="1954"/>
      <c r="I235" s="746"/>
      <c r="J235" s="1065"/>
      <c r="K235" s="753" t="s">
        <v>1163</v>
      </c>
      <c r="L235" s="1960"/>
      <c r="M235" s="754">
        <f>SUMIF(M10:M234,"&gt;0")</f>
        <v>0</v>
      </c>
      <c r="N235" s="1955"/>
    </row>
    <row r="236" spans="1:14" ht="17.25" thickTop="1">
      <c r="A236" s="2233"/>
    </row>
    <row r="237" spans="1:14">
      <c r="A237" s="2233"/>
    </row>
    <row r="238" spans="1:14">
      <c r="A238" s="2233"/>
    </row>
    <row r="239" spans="1:14">
      <c r="A239" s="2233"/>
    </row>
    <row r="240" spans="1:14">
      <c r="A240" s="2233"/>
    </row>
    <row r="241" spans="1:1">
      <c r="A241" s="2233"/>
    </row>
    <row r="242" spans="1:1">
      <c r="A242" s="2233"/>
    </row>
    <row r="243" spans="1:1">
      <c r="A243" s="2233"/>
    </row>
    <row r="244" spans="1:1">
      <c r="A244" s="2233"/>
    </row>
    <row r="245" spans="1:1">
      <c r="A245" s="2233"/>
    </row>
  </sheetData>
  <customSheetViews>
    <customSheetView guid="{F8F3C058-0B72-45B1-9471-FD232B18A87C}" showPageBreaks="1">
      <pane ySplit="9" topLeftCell="A68" activePane="bottomLeft" state="frozen"/>
      <selection pane="bottomLeft" activeCell="R30" sqref="R30"/>
      <pageMargins left="0.25" right="0.25" top="0.75" bottom="0.75" header="0.3" footer="0.3"/>
      <pageSetup paperSize="5" scale="64" fitToHeight="0" orientation="landscape" useFirstPageNumber="1" r:id="rId1"/>
      <headerFooter scaleWithDoc="0"/>
    </customSheetView>
  </customSheetViews>
  <mergeCells count="6">
    <mergeCell ref="F3:N3"/>
    <mergeCell ref="F4:N4"/>
    <mergeCell ref="G5:K5"/>
    <mergeCell ref="B1:M1"/>
    <mergeCell ref="B2:C2"/>
    <mergeCell ref="F2:M2"/>
  </mergeCells>
  <hyperlinks>
    <hyperlink ref="C4" location="'Recap Sheet'!B1" tooltip="Click here to return to recap sheet" display="Return to Recap Sheet" xr:uid="{00000000-0004-0000-1A00-000000000000}"/>
    <hyperlink ref="B110" location="Disposables!A65" display="Fits 2 oz plastic portion cup , see Line 22" xr:uid="{00000000-0004-0000-1A00-000001000000}"/>
  </hyperlinks>
  <pageMargins left="0.25" right="0.25" top="0.75" bottom="0.75" header="0.3" footer="0.3"/>
  <pageSetup paperSize="5" scale="64" fitToHeight="0" orientation="landscape" useFirstPageNumber="1" r:id="rId2"/>
  <headerFooter scaleWithDoc="0"/>
  <drawing r:id="rId3"/>
  <legacyDrawing r:id="rId4"/>
  <mc:AlternateContent xmlns:mc="http://schemas.openxmlformats.org/markup-compatibility/2006">
    <mc:Choice Requires="x14">
      <controls>
        <mc:AlternateContent xmlns:mc="http://schemas.openxmlformats.org/markup-compatibility/2006">
          <mc:Choice Requires="x14">
            <control shapeId="84993" r:id="rId5" name="Button 1">
              <controlPr defaultSize="0" print="0" autoFill="0" autoPict="0" macro="[0]!VersatileDisplayWorksheetPopup">
                <anchor moveWithCells="1">
                  <from>
                    <xdr:col>12</xdr:col>
                    <xdr:colOff>552450</xdr:colOff>
                    <xdr:row>0</xdr:row>
                    <xdr:rowOff>161925</xdr:rowOff>
                  </from>
                  <to>
                    <xdr:col>13</xdr:col>
                    <xdr:colOff>438150</xdr:colOff>
                    <xdr:row>1</xdr:row>
                    <xdr:rowOff>190500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9"/>
  <dimension ref="A1:R374"/>
  <sheetViews>
    <sheetView zoomScaleNormal="100" workbookViewId="0">
      <selection activeCell="P22" sqref="P22"/>
    </sheetView>
  </sheetViews>
  <sheetFormatPr defaultColWidth="11.42578125" defaultRowHeight="15" customHeight="1"/>
  <cols>
    <col min="1" max="1" width="7.28515625" style="55" customWidth="1"/>
    <col min="2" max="2" width="49.7109375" style="55" customWidth="1"/>
    <col min="3" max="3" width="28.42578125" style="37" customWidth="1"/>
    <col min="4" max="4" width="8.85546875" style="55" customWidth="1"/>
    <col min="5" max="5" width="9.28515625" style="37" customWidth="1"/>
    <col min="6" max="6" width="6.28515625" style="37" customWidth="1"/>
    <col min="7" max="7" width="5.7109375" style="144" customWidth="1"/>
    <col min="8" max="8" width="6.42578125" style="65" customWidth="1"/>
    <col min="9" max="9" width="6.42578125" style="37" customWidth="1"/>
    <col min="10" max="10" width="3.28515625" style="55" customWidth="1"/>
    <col min="11" max="11" width="6.85546875" style="30" customWidth="1"/>
    <col min="12" max="12" width="7.28515625" style="30" customWidth="1"/>
    <col min="13" max="13" width="9.7109375" style="38" customWidth="1"/>
    <col min="14" max="14" width="6.140625" style="39" customWidth="1"/>
    <col min="15" max="15" width="8.28515625" style="7" customWidth="1"/>
    <col min="16" max="16" width="8.140625" style="55" customWidth="1"/>
    <col min="17" max="17" width="5.85546875" style="55" customWidth="1"/>
    <col min="18" max="18" width="6" style="55" customWidth="1"/>
    <col min="19" max="19" width="7.28515625" style="55" customWidth="1"/>
    <col min="20" max="256" width="11.42578125" style="55"/>
    <col min="257" max="257" width="3.85546875" style="55" customWidth="1"/>
    <col min="258" max="258" width="49.7109375" style="55" customWidth="1"/>
    <col min="259" max="259" width="29.42578125" style="55" customWidth="1"/>
    <col min="260" max="260" width="6.28515625" style="55" customWidth="1"/>
    <col min="261" max="261" width="4.28515625" style="55" customWidth="1"/>
    <col min="262" max="262" width="6.42578125" style="55" customWidth="1"/>
    <col min="263" max="263" width="3.28515625" style="55" customWidth="1"/>
    <col min="264" max="264" width="6" style="55" customWidth="1"/>
    <col min="265" max="265" width="5.7109375" style="55" bestFit="1" customWidth="1"/>
    <col min="266" max="266" width="7" style="55" customWidth="1"/>
    <col min="267" max="267" width="5.42578125" style="55" customWidth="1"/>
    <col min="268" max="268" width="5" style="55" customWidth="1"/>
    <col min="269" max="269" width="6" style="55" bestFit="1" customWidth="1"/>
    <col min="270" max="270" width="6.140625" style="55" customWidth="1"/>
    <col min="271" max="271" width="16.5703125" style="55" customWidth="1"/>
    <col min="272" max="512" width="11.42578125" style="55"/>
    <col min="513" max="513" width="3.85546875" style="55" customWidth="1"/>
    <col min="514" max="514" width="49.7109375" style="55" customWidth="1"/>
    <col min="515" max="515" width="29.42578125" style="55" customWidth="1"/>
    <col min="516" max="516" width="6.28515625" style="55" customWidth="1"/>
    <col min="517" max="517" width="4.28515625" style="55" customWidth="1"/>
    <col min="518" max="518" width="6.42578125" style="55" customWidth="1"/>
    <col min="519" max="519" width="3.28515625" style="55" customWidth="1"/>
    <col min="520" max="520" width="6" style="55" customWidth="1"/>
    <col min="521" max="521" width="5.7109375" style="55" bestFit="1" customWidth="1"/>
    <col min="522" max="522" width="7" style="55" customWidth="1"/>
    <col min="523" max="523" width="5.42578125" style="55" customWidth="1"/>
    <col min="524" max="524" width="5" style="55" customWidth="1"/>
    <col min="525" max="525" width="6" style="55" bestFit="1" customWidth="1"/>
    <col min="526" max="526" width="6.140625" style="55" customWidth="1"/>
    <col min="527" max="527" width="16.5703125" style="55" customWidth="1"/>
    <col min="528" max="768" width="11.42578125" style="55"/>
    <col min="769" max="769" width="3.85546875" style="55" customWidth="1"/>
    <col min="770" max="770" width="49.7109375" style="55" customWidth="1"/>
    <col min="771" max="771" width="29.42578125" style="55" customWidth="1"/>
    <col min="772" max="772" width="6.28515625" style="55" customWidth="1"/>
    <col min="773" max="773" width="4.28515625" style="55" customWidth="1"/>
    <col min="774" max="774" width="6.42578125" style="55" customWidth="1"/>
    <col min="775" max="775" width="3.28515625" style="55" customWidth="1"/>
    <col min="776" max="776" width="6" style="55" customWidth="1"/>
    <col min="777" max="777" width="5.7109375" style="55" bestFit="1" customWidth="1"/>
    <col min="778" max="778" width="7" style="55" customWidth="1"/>
    <col min="779" max="779" width="5.42578125" style="55" customWidth="1"/>
    <col min="780" max="780" width="5" style="55" customWidth="1"/>
    <col min="781" max="781" width="6" style="55" bestFit="1" customWidth="1"/>
    <col min="782" max="782" width="6.140625" style="55" customWidth="1"/>
    <col min="783" max="783" width="16.5703125" style="55" customWidth="1"/>
    <col min="784" max="1024" width="11.42578125" style="55"/>
    <col min="1025" max="1025" width="3.85546875" style="55" customWidth="1"/>
    <col min="1026" max="1026" width="49.7109375" style="55" customWidth="1"/>
    <col min="1027" max="1027" width="29.42578125" style="55" customWidth="1"/>
    <col min="1028" max="1028" width="6.28515625" style="55" customWidth="1"/>
    <col min="1029" max="1029" width="4.28515625" style="55" customWidth="1"/>
    <col min="1030" max="1030" width="6.42578125" style="55" customWidth="1"/>
    <col min="1031" max="1031" width="3.28515625" style="55" customWidth="1"/>
    <col min="1032" max="1032" width="6" style="55" customWidth="1"/>
    <col min="1033" max="1033" width="5.7109375" style="55" bestFit="1" customWidth="1"/>
    <col min="1034" max="1034" width="7" style="55" customWidth="1"/>
    <col min="1035" max="1035" width="5.42578125" style="55" customWidth="1"/>
    <col min="1036" max="1036" width="5" style="55" customWidth="1"/>
    <col min="1037" max="1037" width="6" style="55" bestFit="1" customWidth="1"/>
    <col min="1038" max="1038" width="6.140625" style="55" customWidth="1"/>
    <col min="1039" max="1039" width="16.5703125" style="55" customWidth="1"/>
    <col min="1040" max="1280" width="11.42578125" style="55"/>
    <col min="1281" max="1281" width="3.85546875" style="55" customWidth="1"/>
    <col min="1282" max="1282" width="49.7109375" style="55" customWidth="1"/>
    <col min="1283" max="1283" width="29.42578125" style="55" customWidth="1"/>
    <col min="1284" max="1284" width="6.28515625" style="55" customWidth="1"/>
    <col min="1285" max="1285" width="4.28515625" style="55" customWidth="1"/>
    <col min="1286" max="1286" width="6.42578125" style="55" customWidth="1"/>
    <col min="1287" max="1287" width="3.28515625" style="55" customWidth="1"/>
    <col min="1288" max="1288" width="6" style="55" customWidth="1"/>
    <col min="1289" max="1289" width="5.7109375" style="55" bestFit="1" customWidth="1"/>
    <col min="1290" max="1290" width="7" style="55" customWidth="1"/>
    <col min="1291" max="1291" width="5.42578125" style="55" customWidth="1"/>
    <col min="1292" max="1292" width="5" style="55" customWidth="1"/>
    <col min="1293" max="1293" width="6" style="55" bestFit="1" customWidth="1"/>
    <col min="1294" max="1294" width="6.140625" style="55" customWidth="1"/>
    <col min="1295" max="1295" width="16.5703125" style="55" customWidth="1"/>
    <col min="1296" max="1536" width="11.42578125" style="55"/>
    <col min="1537" max="1537" width="3.85546875" style="55" customWidth="1"/>
    <col min="1538" max="1538" width="49.7109375" style="55" customWidth="1"/>
    <col min="1539" max="1539" width="29.42578125" style="55" customWidth="1"/>
    <col min="1540" max="1540" width="6.28515625" style="55" customWidth="1"/>
    <col min="1541" max="1541" width="4.28515625" style="55" customWidth="1"/>
    <col min="1542" max="1542" width="6.42578125" style="55" customWidth="1"/>
    <col min="1543" max="1543" width="3.28515625" style="55" customWidth="1"/>
    <col min="1544" max="1544" width="6" style="55" customWidth="1"/>
    <col min="1545" max="1545" width="5.7109375" style="55" bestFit="1" customWidth="1"/>
    <col min="1546" max="1546" width="7" style="55" customWidth="1"/>
    <col min="1547" max="1547" width="5.42578125" style="55" customWidth="1"/>
    <col min="1548" max="1548" width="5" style="55" customWidth="1"/>
    <col min="1549" max="1549" width="6" style="55" bestFit="1" customWidth="1"/>
    <col min="1550" max="1550" width="6.140625" style="55" customWidth="1"/>
    <col min="1551" max="1551" width="16.5703125" style="55" customWidth="1"/>
    <col min="1552" max="1792" width="11.42578125" style="55"/>
    <col min="1793" max="1793" width="3.85546875" style="55" customWidth="1"/>
    <col min="1794" max="1794" width="49.7109375" style="55" customWidth="1"/>
    <col min="1795" max="1795" width="29.42578125" style="55" customWidth="1"/>
    <col min="1796" max="1796" width="6.28515625" style="55" customWidth="1"/>
    <col min="1797" max="1797" width="4.28515625" style="55" customWidth="1"/>
    <col min="1798" max="1798" width="6.42578125" style="55" customWidth="1"/>
    <col min="1799" max="1799" width="3.28515625" style="55" customWidth="1"/>
    <col min="1800" max="1800" width="6" style="55" customWidth="1"/>
    <col min="1801" max="1801" width="5.7109375" style="55" bestFit="1" customWidth="1"/>
    <col min="1802" max="1802" width="7" style="55" customWidth="1"/>
    <col min="1803" max="1803" width="5.42578125" style="55" customWidth="1"/>
    <col min="1804" max="1804" width="5" style="55" customWidth="1"/>
    <col min="1805" max="1805" width="6" style="55" bestFit="1" customWidth="1"/>
    <col min="1806" max="1806" width="6.140625" style="55" customWidth="1"/>
    <col min="1807" max="1807" width="16.5703125" style="55" customWidth="1"/>
    <col min="1808" max="2048" width="11.42578125" style="55"/>
    <col min="2049" max="2049" width="3.85546875" style="55" customWidth="1"/>
    <col min="2050" max="2050" width="49.7109375" style="55" customWidth="1"/>
    <col min="2051" max="2051" width="29.42578125" style="55" customWidth="1"/>
    <col min="2052" max="2052" width="6.28515625" style="55" customWidth="1"/>
    <col min="2053" max="2053" width="4.28515625" style="55" customWidth="1"/>
    <col min="2054" max="2054" width="6.42578125" style="55" customWidth="1"/>
    <col min="2055" max="2055" width="3.28515625" style="55" customWidth="1"/>
    <col min="2056" max="2056" width="6" style="55" customWidth="1"/>
    <col min="2057" max="2057" width="5.7109375" style="55" bestFit="1" customWidth="1"/>
    <col min="2058" max="2058" width="7" style="55" customWidth="1"/>
    <col min="2059" max="2059" width="5.42578125" style="55" customWidth="1"/>
    <col min="2060" max="2060" width="5" style="55" customWidth="1"/>
    <col min="2061" max="2061" width="6" style="55" bestFit="1" customWidth="1"/>
    <col min="2062" max="2062" width="6.140625" style="55" customWidth="1"/>
    <col min="2063" max="2063" width="16.5703125" style="55" customWidth="1"/>
    <col min="2064" max="2304" width="11.42578125" style="55"/>
    <col min="2305" max="2305" width="3.85546875" style="55" customWidth="1"/>
    <col min="2306" max="2306" width="49.7109375" style="55" customWidth="1"/>
    <col min="2307" max="2307" width="29.42578125" style="55" customWidth="1"/>
    <col min="2308" max="2308" width="6.28515625" style="55" customWidth="1"/>
    <col min="2309" max="2309" width="4.28515625" style="55" customWidth="1"/>
    <col min="2310" max="2310" width="6.42578125" style="55" customWidth="1"/>
    <col min="2311" max="2311" width="3.28515625" style="55" customWidth="1"/>
    <col min="2312" max="2312" width="6" style="55" customWidth="1"/>
    <col min="2313" max="2313" width="5.7109375" style="55" bestFit="1" customWidth="1"/>
    <col min="2314" max="2314" width="7" style="55" customWidth="1"/>
    <col min="2315" max="2315" width="5.42578125" style="55" customWidth="1"/>
    <col min="2316" max="2316" width="5" style="55" customWidth="1"/>
    <col min="2317" max="2317" width="6" style="55" bestFit="1" customWidth="1"/>
    <col min="2318" max="2318" width="6.140625" style="55" customWidth="1"/>
    <col min="2319" max="2319" width="16.5703125" style="55" customWidth="1"/>
    <col min="2320" max="2560" width="11.42578125" style="55"/>
    <col min="2561" max="2561" width="3.85546875" style="55" customWidth="1"/>
    <col min="2562" max="2562" width="49.7109375" style="55" customWidth="1"/>
    <col min="2563" max="2563" width="29.42578125" style="55" customWidth="1"/>
    <col min="2564" max="2564" width="6.28515625" style="55" customWidth="1"/>
    <col min="2565" max="2565" width="4.28515625" style="55" customWidth="1"/>
    <col min="2566" max="2566" width="6.42578125" style="55" customWidth="1"/>
    <col min="2567" max="2567" width="3.28515625" style="55" customWidth="1"/>
    <col min="2568" max="2568" width="6" style="55" customWidth="1"/>
    <col min="2569" max="2569" width="5.7109375" style="55" bestFit="1" customWidth="1"/>
    <col min="2570" max="2570" width="7" style="55" customWidth="1"/>
    <col min="2571" max="2571" width="5.42578125" style="55" customWidth="1"/>
    <col min="2572" max="2572" width="5" style="55" customWidth="1"/>
    <col min="2573" max="2573" width="6" style="55" bestFit="1" customWidth="1"/>
    <col min="2574" max="2574" width="6.140625" style="55" customWidth="1"/>
    <col min="2575" max="2575" width="16.5703125" style="55" customWidth="1"/>
    <col min="2576" max="2816" width="11.42578125" style="55"/>
    <col min="2817" max="2817" width="3.85546875" style="55" customWidth="1"/>
    <col min="2818" max="2818" width="49.7109375" style="55" customWidth="1"/>
    <col min="2819" max="2819" width="29.42578125" style="55" customWidth="1"/>
    <col min="2820" max="2820" width="6.28515625" style="55" customWidth="1"/>
    <col min="2821" max="2821" width="4.28515625" style="55" customWidth="1"/>
    <col min="2822" max="2822" width="6.42578125" style="55" customWidth="1"/>
    <col min="2823" max="2823" width="3.28515625" style="55" customWidth="1"/>
    <col min="2824" max="2824" width="6" style="55" customWidth="1"/>
    <col min="2825" max="2825" width="5.7109375" style="55" bestFit="1" customWidth="1"/>
    <col min="2826" max="2826" width="7" style="55" customWidth="1"/>
    <col min="2827" max="2827" width="5.42578125" style="55" customWidth="1"/>
    <col min="2828" max="2828" width="5" style="55" customWidth="1"/>
    <col min="2829" max="2829" width="6" style="55" bestFit="1" customWidth="1"/>
    <col min="2830" max="2830" width="6.140625" style="55" customWidth="1"/>
    <col min="2831" max="2831" width="16.5703125" style="55" customWidth="1"/>
    <col min="2832" max="3072" width="11.42578125" style="55"/>
    <col min="3073" max="3073" width="3.85546875" style="55" customWidth="1"/>
    <col min="3074" max="3074" width="49.7109375" style="55" customWidth="1"/>
    <col min="3075" max="3075" width="29.42578125" style="55" customWidth="1"/>
    <col min="3076" max="3076" width="6.28515625" style="55" customWidth="1"/>
    <col min="3077" max="3077" width="4.28515625" style="55" customWidth="1"/>
    <col min="3078" max="3078" width="6.42578125" style="55" customWidth="1"/>
    <col min="3079" max="3079" width="3.28515625" style="55" customWidth="1"/>
    <col min="3080" max="3080" width="6" style="55" customWidth="1"/>
    <col min="3081" max="3081" width="5.7109375" style="55" bestFit="1" customWidth="1"/>
    <col min="3082" max="3082" width="7" style="55" customWidth="1"/>
    <col min="3083" max="3083" width="5.42578125" style="55" customWidth="1"/>
    <col min="3084" max="3084" width="5" style="55" customWidth="1"/>
    <col min="3085" max="3085" width="6" style="55" bestFit="1" customWidth="1"/>
    <col min="3086" max="3086" width="6.140625" style="55" customWidth="1"/>
    <col min="3087" max="3087" width="16.5703125" style="55" customWidth="1"/>
    <col min="3088" max="3328" width="11.42578125" style="55"/>
    <col min="3329" max="3329" width="3.85546875" style="55" customWidth="1"/>
    <col min="3330" max="3330" width="49.7109375" style="55" customWidth="1"/>
    <col min="3331" max="3331" width="29.42578125" style="55" customWidth="1"/>
    <col min="3332" max="3332" width="6.28515625" style="55" customWidth="1"/>
    <col min="3333" max="3333" width="4.28515625" style="55" customWidth="1"/>
    <col min="3334" max="3334" width="6.42578125" style="55" customWidth="1"/>
    <col min="3335" max="3335" width="3.28515625" style="55" customWidth="1"/>
    <col min="3336" max="3336" width="6" style="55" customWidth="1"/>
    <col min="3337" max="3337" width="5.7109375" style="55" bestFit="1" customWidth="1"/>
    <col min="3338" max="3338" width="7" style="55" customWidth="1"/>
    <col min="3339" max="3339" width="5.42578125" style="55" customWidth="1"/>
    <col min="3340" max="3340" width="5" style="55" customWidth="1"/>
    <col min="3341" max="3341" width="6" style="55" bestFit="1" customWidth="1"/>
    <col min="3342" max="3342" width="6.140625" style="55" customWidth="1"/>
    <col min="3343" max="3343" width="16.5703125" style="55" customWidth="1"/>
    <col min="3344" max="3584" width="11.42578125" style="55"/>
    <col min="3585" max="3585" width="3.85546875" style="55" customWidth="1"/>
    <col min="3586" max="3586" width="49.7109375" style="55" customWidth="1"/>
    <col min="3587" max="3587" width="29.42578125" style="55" customWidth="1"/>
    <col min="3588" max="3588" width="6.28515625" style="55" customWidth="1"/>
    <col min="3589" max="3589" width="4.28515625" style="55" customWidth="1"/>
    <col min="3590" max="3590" width="6.42578125" style="55" customWidth="1"/>
    <col min="3591" max="3591" width="3.28515625" style="55" customWidth="1"/>
    <col min="3592" max="3592" width="6" style="55" customWidth="1"/>
    <col min="3593" max="3593" width="5.7109375" style="55" bestFit="1" customWidth="1"/>
    <col min="3594" max="3594" width="7" style="55" customWidth="1"/>
    <col min="3595" max="3595" width="5.42578125" style="55" customWidth="1"/>
    <col min="3596" max="3596" width="5" style="55" customWidth="1"/>
    <col min="3597" max="3597" width="6" style="55" bestFit="1" customWidth="1"/>
    <col min="3598" max="3598" width="6.140625" style="55" customWidth="1"/>
    <col min="3599" max="3599" width="16.5703125" style="55" customWidth="1"/>
    <col min="3600" max="3840" width="11.42578125" style="55"/>
    <col min="3841" max="3841" width="3.85546875" style="55" customWidth="1"/>
    <col min="3842" max="3842" width="49.7109375" style="55" customWidth="1"/>
    <col min="3843" max="3843" width="29.42578125" style="55" customWidth="1"/>
    <col min="3844" max="3844" width="6.28515625" style="55" customWidth="1"/>
    <col min="3845" max="3845" width="4.28515625" style="55" customWidth="1"/>
    <col min="3846" max="3846" width="6.42578125" style="55" customWidth="1"/>
    <col min="3847" max="3847" width="3.28515625" style="55" customWidth="1"/>
    <col min="3848" max="3848" width="6" style="55" customWidth="1"/>
    <col min="3849" max="3849" width="5.7109375" style="55" bestFit="1" customWidth="1"/>
    <col min="3850" max="3850" width="7" style="55" customWidth="1"/>
    <col min="3851" max="3851" width="5.42578125" style="55" customWidth="1"/>
    <col min="3852" max="3852" width="5" style="55" customWidth="1"/>
    <col min="3853" max="3853" width="6" style="55" bestFit="1" customWidth="1"/>
    <col min="3854" max="3854" width="6.140625" style="55" customWidth="1"/>
    <col min="3855" max="3855" width="16.5703125" style="55" customWidth="1"/>
    <col min="3856" max="4096" width="11.42578125" style="55"/>
    <col min="4097" max="4097" width="3.85546875" style="55" customWidth="1"/>
    <col min="4098" max="4098" width="49.7109375" style="55" customWidth="1"/>
    <col min="4099" max="4099" width="29.42578125" style="55" customWidth="1"/>
    <col min="4100" max="4100" width="6.28515625" style="55" customWidth="1"/>
    <col min="4101" max="4101" width="4.28515625" style="55" customWidth="1"/>
    <col min="4102" max="4102" width="6.42578125" style="55" customWidth="1"/>
    <col min="4103" max="4103" width="3.28515625" style="55" customWidth="1"/>
    <col min="4104" max="4104" width="6" style="55" customWidth="1"/>
    <col min="4105" max="4105" width="5.7109375" style="55" bestFit="1" customWidth="1"/>
    <col min="4106" max="4106" width="7" style="55" customWidth="1"/>
    <col min="4107" max="4107" width="5.42578125" style="55" customWidth="1"/>
    <col min="4108" max="4108" width="5" style="55" customWidth="1"/>
    <col min="4109" max="4109" width="6" style="55" bestFit="1" customWidth="1"/>
    <col min="4110" max="4110" width="6.140625" style="55" customWidth="1"/>
    <col min="4111" max="4111" width="16.5703125" style="55" customWidth="1"/>
    <col min="4112" max="4352" width="11.42578125" style="55"/>
    <col min="4353" max="4353" width="3.85546875" style="55" customWidth="1"/>
    <col min="4354" max="4354" width="49.7109375" style="55" customWidth="1"/>
    <col min="4355" max="4355" width="29.42578125" style="55" customWidth="1"/>
    <col min="4356" max="4356" width="6.28515625" style="55" customWidth="1"/>
    <col min="4357" max="4357" width="4.28515625" style="55" customWidth="1"/>
    <col min="4358" max="4358" width="6.42578125" style="55" customWidth="1"/>
    <col min="4359" max="4359" width="3.28515625" style="55" customWidth="1"/>
    <col min="4360" max="4360" width="6" style="55" customWidth="1"/>
    <col min="4361" max="4361" width="5.7109375" style="55" bestFit="1" customWidth="1"/>
    <col min="4362" max="4362" width="7" style="55" customWidth="1"/>
    <col min="4363" max="4363" width="5.42578125" style="55" customWidth="1"/>
    <col min="4364" max="4364" width="5" style="55" customWidth="1"/>
    <col min="4365" max="4365" width="6" style="55" bestFit="1" customWidth="1"/>
    <col min="4366" max="4366" width="6.140625" style="55" customWidth="1"/>
    <col min="4367" max="4367" width="16.5703125" style="55" customWidth="1"/>
    <col min="4368" max="4608" width="11.42578125" style="55"/>
    <col min="4609" max="4609" width="3.85546875" style="55" customWidth="1"/>
    <col min="4610" max="4610" width="49.7109375" style="55" customWidth="1"/>
    <col min="4611" max="4611" width="29.42578125" style="55" customWidth="1"/>
    <col min="4612" max="4612" width="6.28515625" style="55" customWidth="1"/>
    <col min="4613" max="4613" width="4.28515625" style="55" customWidth="1"/>
    <col min="4614" max="4614" width="6.42578125" style="55" customWidth="1"/>
    <col min="4615" max="4615" width="3.28515625" style="55" customWidth="1"/>
    <col min="4616" max="4616" width="6" style="55" customWidth="1"/>
    <col min="4617" max="4617" width="5.7109375" style="55" bestFit="1" customWidth="1"/>
    <col min="4618" max="4618" width="7" style="55" customWidth="1"/>
    <col min="4619" max="4619" width="5.42578125" style="55" customWidth="1"/>
    <col min="4620" max="4620" width="5" style="55" customWidth="1"/>
    <col min="4621" max="4621" width="6" style="55" bestFit="1" customWidth="1"/>
    <col min="4622" max="4622" width="6.140625" style="55" customWidth="1"/>
    <col min="4623" max="4623" width="16.5703125" style="55" customWidth="1"/>
    <col min="4624" max="4864" width="11.42578125" style="55"/>
    <col min="4865" max="4865" width="3.85546875" style="55" customWidth="1"/>
    <col min="4866" max="4866" width="49.7109375" style="55" customWidth="1"/>
    <col min="4867" max="4867" width="29.42578125" style="55" customWidth="1"/>
    <col min="4868" max="4868" width="6.28515625" style="55" customWidth="1"/>
    <col min="4869" max="4869" width="4.28515625" style="55" customWidth="1"/>
    <col min="4870" max="4870" width="6.42578125" style="55" customWidth="1"/>
    <col min="4871" max="4871" width="3.28515625" style="55" customWidth="1"/>
    <col min="4872" max="4872" width="6" style="55" customWidth="1"/>
    <col min="4873" max="4873" width="5.7109375" style="55" bestFit="1" customWidth="1"/>
    <col min="4874" max="4874" width="7" style="55" customWidth="1"/>
    <col min="4875" max="4875" width="5.42578125" style="55" customWidth="1"/>
    <col min="4876" max="4876" width="5" style="55" customWidth="1"/>
    <col min="4877" max="4877" width="6" style="55" bestFit="1" customWidth="1"/>
    <col min="4878" max="4878" width="6.140625" style="55" customWidth="1"/>
    <col min="4879" max="4879" width="16.5703125" style="55" customWidth="1"/>
    <col min="4880" max="5120" width="11.42578125" style="55"/>
    <col min="5121" max="5121" width="3.85546875" style="55" customWidth="1"/>
    <col min="5122" max="5122" width="49.7109375" style="55" customWidth="1"/>
    <col min="5123" max="5123" width="29.42578125" style="55" customWidth="1"/>
    <col min="5124" max="5124" width="6.28515625" style="55" customWidth="1"/>
    <col min="5125" max="5125" width="4.28515625" style="55" customWidth="1"/>
    <col min="5126" max="5126" width="6.42578125" style="55" customWidth="1"/>
    <col min="5127" max="5127" width="3.28515625" style="55" customWidth="1"/>
    <col min="5128" max="5128" width="6" style="55" customWidth="1"/>
    <col min="5129" max="5129" width="5.7109375" style="55" bestFit="1" customWidth="1"/>
    <col min="5130" max="5130" width="7" style="55" customWidth="1"/>
    <col min="5131" max="5131" width="5.42578125" style="55" customWidth="1"/>
    <col min="5132" max="5132" width="5" style="55" customWidth="1"/>
    <col min="5133" max="5133" width="6" style="55" bestFit="1" customWidth="1"/>
    <col min="5134" max="5134" width="6.140625" style="55" customWidth="1"/>
    <col min="5135" max="5135" width="16.5703125" style="55" customWidth="1"/>
    <col min="5136" max="5376" width="11.42578125" style="55"/>
    <col min="5377" max="5377" width="3.85546875" style="55" customWidth="1"/>
    <col min="5378" max="5378" width="49.7109375" style="55" customWidth="1"/>
    <col min="5379" max="5379" width="29.42578125" style="55" customWidth="1"/>
    <col min="5380" max="5380" width="6.28515625" style="55" customWidth="1"/>
    <col min="5381" max="5381" width="4.28515625" style="55" customWidth="1"/>
    <col min="5382" max="5382" width="6.42578125" style="55" customWidth="1"/>
    <col min="5383" max="5383" width="3.28515625" style="55" customWidth="1"/>
    <col min="5384" max="5384" width="6" style="55" customWidth="1"/>
    <col min="5385" max="5385" width="5.7109375" style="55" bestFit="1" customWidth="1"/>
    <col min="5386" max="5386" width="7" style="55" customWidth="1"/>
    <col min="5387" max="5387" width="5.42578125" style="55" customWidth="1"/>
    <col min="5388" max="5388" width="5" style="55" customWidth="1"/>
    <col min="5389" max="5389" width="6" style="55" bestFit="1" customWidth="1"/>
    <col min="5390" max="5390" width="6.140625" style="55" customWidth="1"/>
    <col min="5391" max="5391" width="16.5703125" style="55" customWidth="1"/>
    <col min="5392" max="5632" width="11.42578125" style="55"/>
    <col min="5633" max="5633" width="3.85546875" style="55" customWidth="1"/>
    <col min="5634" max="5634" width="49.7109375" style="55" customWidth="1"/>
    <col min="5635" max="5635" width="29.42578125" style="55" customWidth="1"/>
    <col min="5636" max="5636" width="6.28515625" style="55" customWidth="1"/>
    <col min="5637" max="5637" width="4.28515625" style="55" customWidth="1"/>
    <col min="5638" max="5638" width="6.42578125" style="55" customWidth="1"/>
    <col min="5639" max="5639" width="3.28515625" style="55" customWidth="1"/>
    <col min="5640" max="5640" width="6" style="55" customWidth="1"/>
    <col min="5641" max="5641" width="5.7109375" style="55" bestFit="1" customWidth="1"/>
    <col min="5642" max="5642" width="7" style="55" customWidth="1"/>
    <col min="5643" max="5643" width="5.42578125" style="55" customWidth="1"/>
    <col min="5644" max="5644" width="5" style="55" customWidth="1"/>
    <col min="5645" max="5645" width="6" style="55" bestFit="1" customWidth="1"/>
    <col min="5646" max="5646" width="6.140625" style="55" customWidth="1"/>
    <col min="5647" max="5647" width="16.5703125" style="55" customWidth="1"/>
    <col min="5648" max="5888" width="11.42578125" style="55"/>
    <col min="5889" max="5889" width="3.85546875" style="55" customWidth="1"/>
    <col min="5890" max="5890" width="49.7109375" style="55" customWidth="1"/>
    <col min="5891" max="5891" width="29.42578125" style="55" customWidth="1"/>
    <col min="5892" max="5892" width="6.28515625" style="55" customWidth="1"/>
    <col min="5893" max="5893" width="4.28515625" style="55" customWidth="1"/>
    <col min="5894" max="5894" width="6.42578125" style="55" customWidth="1"/>
    <col min="5895" max="5895" width="3.28515625" style="55" customWidth="1"/>
    <col min="5896" max="5896" width="6" style="55" customWidth="1"/>
    <col min="5897" max="5897" width="5.7109375" style="55" bestFit="1" customWidth="1"/>
    <col min="5898" max="5898" width="7" style="55" customWidth="1"/>
    <col min="5899" max="5899" width="5.42578125" style="55" customWidth="1"/>
    <col min="5900" max="5900" width="5" style="55" customWidth="1"/>
    <col min="5901" max="5901" width="6" style="55" bestFit="1" customWidth="1"/>
    <col min="5902" max="5902" width="6.140625" style="55" customWidth="1"/>
    <col min="5903" max="5903" width="16.5703125" style="55" customWidth="1"/>
    <col min="5904" max="6144" width="11.42578125" style="55"/>
    <col min="6145" max="6145" width="3.85546875" style="55" customWidth="1"/>
    <col min="6146" max="6146" width="49.7109375" style="55" customWidth="1"/>
    <col min="6147" max="6147" width="29.42578125" style="55" customWidth="1"/>
    <col min="6148" max="6148" width="6.28515625" style="55" customWidth="1"/>
    <col min="6149" max="6149" width="4.28515625" style="55" customWidth="1"/>
    <col min="6150" max="6150" width="6.42578125" style="55" customWidth="1"/>
    <col min="6151" max="6151" width="3.28515625" style="55" customWidth="1"/>
    <col min="6152" max="6152" width="6" style="55" customWidth="1"/>
    <col min="6153" max="6153" width="5.7109375" style="55" bestFit="1" customWidth="1"/>
    <col min="6154" max="6154" width="7" style="55" customWidth="1"/>
    <col min="6155" max="6155" width="5.42578125" style="55" customWidth="1"/>
    <col min="6156" max="6156" width="5" style="55" customWidth="1"/>
    <col min="6157" max="6157" width="6" style="55" bestFit="1" customWidth="1"/>
    <col min="6158" max="6158" width="6.140625" style="55" customWidth="1"/>
    <col min="6159" max="6159" width="16.5703125" style="55" customWidth="1"/>
    <col min="6160" max="6400" width="11.42578125" style="55"/>
    <col min="6401" max="6401" width="3.85546875" style="55" customWidth="1"/>
    <col min="6402" max="6402" width="49.7109375" style="55" customWidth="1"/>
    <col min="6403" max="6403" width="29.42578125" style="55" customWidth="1"/>
    <col min="6404" max="6404" width="6.28515625" style="55" customWidth="1"/>
    <col min="6405" max="6405" width="4.28515625" style="55" customWidth="1"/>
    <col min="6406" max="6406" width="6.42578125" style="55" customWidth="1"/>
    <col min="6407" max="6407" width="3.28515625" style="55" customWidth="1"/>
    <col min="6408" max="6408" width="6" style="55" customWidth="1"/>
    <col min="6409" max="6409" width="5.7109375" style="55" bestFit="1" customWidth="1"/>
    <col min="6410" max="6410" width="7" style="55" customWidth="1"/>
    <col min="6411" max="6411" width="5.42578125" style="55" customWidth="1"/>
    <col min="6412" max="6412" width="5" style="55" customWidth="1"/>
    <col min="6413" max="6413" width="6" style="55" bestFit="1" customWidth="1"/>
    <col min="6414" max="6414" width="6.140625" style="55" customWidth="1"/>
    <col min="6415" max="6415" width="16.5703125" style="55" customWidth="1"/>
    <col min="6416" max="6656" width="11.42578125" style="55"/>
    <col min="6657" max="6657" width="3.85546875" style="55" customWidth="1"/>
    <col min="6658" max="6658" width="49.7109375" style="55" customWidth="1"/>
    <col min="6659" max="6659" width="29.42578125" style="55" customWidth="1"/>
    <col min="6660" max="6660" width="6.28515625" style="55" customWidth="1"/>
    <col min="6661" max="6661" width="4.28515625" style="55" customWidth="1"/>
    <col min="6662" max="6662" width="6.42578125" style="55" customWidth="1"/>
    <col min="6663" max="6663" width="3.28515625" style="55" customWidth="1"/>
    <col min="6664" max="6664" width="6" style="55" customWidth="1"/>
    <col min="6665" max="6665" width="5.7109375" style="55" bestFit="1" customWidth="1"/>
    <col min="6666" max="6666" width="7" style="55" customWidth="1"/>
    <col min="6667" max="6667" width="5.42578125" style="55" customWidth="1"/>
    <col min="6668" max="6668" width="5" style="55" customWidth="1"/>
    <col min="6669" max="6669" width="6" style="55" bestFit="1" customWidth="1"/>
    <col min="6670" max="6670" width="6.140625" style="55" customWidth="1"/>
    <col min="6671" max="6671" width="16.5703125" style="55" customWidth="1"/>
    <col min="6672" max="6912" width="11.42578125" style="55"/>
    <col min="6913" max="6913" width="3.85546875" style="55" customWidth="1"/>
    <col min="6914" max="6914" width="49.7109375" style="55" customWidth="1"/>
    <col min="6915" max="6915" width="29.42578125" style="55" customWidth="1"/>
    <col min="6916" max="6916" width="6.28515625" style="55" customWidth="1"/>
    <col min="6917" max="6917" width="4.28515625" style="55" customWidth="1"/>
    <col min="6918" max="6918" width="6.42578125" style="55" customWidth="1"/>
    <col min="6919" max="6919" width="3.28515625" style="55" customWidth="1"/>
    <col min="6920" max="6920" width="6" style="55" customWidth="1"/>
    <col min="6921" max="6921" width="5.7109375" style="55" bestFit="1" customWidth="1"/>
    <col min="6922" max="6922" width="7" style="55" customWidth="1"/>
    <col min="6923" max="6923" width="5.42578125" style="55" customWidth="1"/>
    <col min="6924" max="6924" width="5" style="55" customWidth="1"/>
    <col min="6925" max="6925" width="6" style="55" bestFit="1" customWidth="1"/>
    <col min="6926" max="6926" width="6.140625" style="55" customWidth="1"/>
    <col min="6927" max="6927" width="16.5703125" style="55" customWidth="1"/>
    <col min="6928" max="7168" width="11.42578125" style="55"/>
    <col min="7169" max="7169" width="3.85546875" style="55" customWidth="1"/>
    <col min="7170" max="7170" width="49.7109375" style="55" customWidth="1"/>
    <col min="7171" max="7171" width="29.42578125" style="55" customWidth="1"/>
    <col min="7172" max="7172" width="6.28515625" style="55" customWidth="1"/>
    <col min="7173" max="7173" width="4.28515625" style="55" customWidth="1"/>
    <col min="7174" max="7174" width="6.42578125" style="55" customWidth="1"/>
    <col min="7175" max="7175" width="3.28515625" style="55" customWidth="1"/>
    <col min="7176" max="7176" width="6" style="55" customWidth="1"/>
    <col min="7177" max="7177" width="5.7109375" style="55" bestFit="1" customWidth="1"/>
    <col min="7178" max="7178" width="7" style="55" customWidth="1"/>
    <col min="7179" max="7179" width="5.42578125" style="55" customWidth="1"/>
    <col min="7180" max="7180" width="5" style="55" customWidth="1"/>
    <col min="7181" max="7181" width="6" style="55" bestFit="1" customWidth="1"/>
    <col min="7182" max="7182" width="6.140625" style="55" customWidth="1"/>
    <col min="7183" max="7183" width="16.5703125" style="55" customWidth="1"/>
    <col min="7184" max="7424" width="11.42578125" style="55"/>
    <col min="7425" max="7425" width="3.85546875" style="55" customWidth="1"/>
    <col min="7426" max="7426" width="49.7109375" style="55" customWidth="1"/>
    <col min="7427" max="7427" width="29.42578125" style="55" customWidth="1"/>
    <col min="7428" max="7428" width="6.28515625" style="55" customWidth="1"/>
    <col min="7429" max="7429" width="4.28515625" style="55" customWidth="1"/>
    <col min="7430" max="7430" width="6.42578125" style="55" customWidth="1"/>
    <col min="7431" max="7431" width="3.28515625" style="55" customWidth="1"/>
    <col min="7432" max="7432" width="6" style="55" customWidth="1"/>
    <col min="7433" max="7433" width="5.7109375" style="55" bestFit="1" customWidth="1"/>
    <col min="7434" max="7434" width="7" style="55" customWidth="1"/>
    <col min="7435" max="7435" width="5.42578125" style="55" customWidth="1"/>
    <col min="7436" max="7436" width="5" style="55" customWidth="1"/>
    <col min="7437" max="7437" width="6" style="55" bestFit="1" customWidth="1"/>
    <col min="7438" max="7438" width="6.140625" style="55" customWidth="1"/>
    <col min="7439" max="7439" width="16.5703125" style="55" customWidth="1"/>
    <col min="7440" max="7680" width="11.42578125" style="55"/>
    <col min="7681" max="7681" width="3.85546875" style="55" customWidth="1"/>
    <col min="7682" max="7682" width="49.7109375" style="55" customWidth="1"/>
    <col min="7683" max="7683" width="29.42578125" style="55" customWidth="1"/>
    <col min="7684" max="7684" width="6.28515625" style="55" customWidth="1"/>
    <col min="7685" max="7685" width="4.28515625" style="55" customWidth="1"/>
    <col min="7686" max="7686" width="6.42578125" style="55" customWidth="1"/>
    <col min="7687" max="7687" width="3.28515625" style="55" customWidth="1"/>
    <col min="7688" max="7688" width="6" style="55" customWidth="1"/>
    <col min="7689" max="7689" width="5.7109375" style="55" bestFit="1" customWidth="1"/>
    <col min="7690" max="7690" width="7" style="55" customWidth="1"/>
    <col min="7691" max="7691" width="5.42578125" style="55" customWidth="1"/>
    <col min="7692" max="7692" width="5" style="55" customWidth="1"/>
    <col min="7693" max="7693" width="6" style="55" bestFit="1" customWidth="1"/>
    <col min="7694" max="7694" width="6.140625" style="55" customWidth="1"/>
    <col min="7695" max="7695" width="16.5703125" style="55" customWidth="1"/>
    <col min="7696" max="7936" width="11.42578125" style="55"/>
    <col min="7937" max="7937" width="3.85546875" style="55" customWidth="1"/>
    <col min="7938" max="7938" width="49.7109375" style="55" customWidth="1"/>
    <col min="7939" max="7939" width="29.42578125" style="55" customWidth="1"/>
    <col min="7940" max="7940" width="6.28515625" style="55" customWidth="1"/>
    <col min="7941" max="7941" width="4.28515625" style="55" customWidth="1"/>
    <col min="7942" max="7942" width="6.42578125" style="55" customWidth="1"/>
    <col min="7943" max="7943" width="3.28515625" style="55" customWidth="1"/>
    <col min="7944" max="7944" width="6" style="55" customWidth="1"/>
    <col min="7945" max="7945" width="5.7109375" style="55" bestFit="1" customWidth="1"/>
    <col min="7946" max="7946" width="7" style="55" customWidth="1"/>
    <col min="7947" max="7947" width="5.42578125" style="55" customWidth="1"/>
    <col min="7948" max="7948" width="5" style="55" customWidth="1"/>
    <col min="7949" max="7949" width="6" style="55" bestFit="1" customWidth="1"/>
    <col min="7950" max="7950" width="6.140625" style="55" customWidth="1"/>
    <col min="7951" max="7951" width="16.5703125" style="55" customWidth="1"/>
    <col min="7952" max="8192" width="11.42578125" style="55"/>
    <col min="8193" max="8193" width="3.85546875" style="55" customWidth="1"/>
    <col min="8194" max="8194" width="49.7109375" style="55" customWidth="1"/>
    <col min="8195" max="8195" width="29.42578125" style="55" customWidth="1"/>
    <col min="8196" max="8196" width="6.28515625" style="55" customWidth="1"/>
    <col min="8197" max="8197" width="4.28515625" style="55" customWidth="1"/>
    <col min="8198" max="8198" width="6.42578125" style="55" customWidth="1"/>
    <col min="8199" max="8199" width="3.28515625" style="55" customWidth="1"/>
    <col min="8200" max="8200" width="6" style="55" customWidth="1"/>
    <col min="8201" max="8201" width="5.7109375" style="55" bestFit="1" customWidth="1"/>
    <col min="8202" max="8202" width="7" style="55" customWidth="1"/>
    <col min="8203" max="8203" width="5.42578125" style="55" customWidth="1"/>
    <col min="8204" max="8204" width="5" style="55" customWidth="1"/>
    <col min="8205" max="8205" width="6" style="55" bestFit="1" customWidth="1"/>
    <col min="8206" max="8206" width="6.140625" style="55" customWidth="1"/>
    <col min="8207" max="8207" width="16.5703125" style="55" customWidth="1"/>
    <col min="8208" max="8448" width="11.42578125" style="55"/>
    <col min="8449" max="8449" width="3.85546875" style="55" customWidth="1"/>
    <col min="8450" max="8450" width="49.7109375" style="55" customWidth="1"/>
    <col min="8451" max="8451" width="29.42578125" style="55" customWidth="1"/>
    <col min="8452" max="8452" width="6.28515625" style="55" customWidth="1"/>
    <col min="8453" max="8453" width="4.28515625" style="55" customWidth="1"/>
    <col min="8454" max="8454" width="6.42578125" style="55" customWidth="1"/>
    <col min="8455" max="8455" width="3.28515625" style="55" customWidth="1"/>
    <col min="8456" max="8456" width="6" style="55" customWidth="1"/>
    <col min="8457" max="8457" width="5.7109375" style="55" bestFit="1" customWidth="1"/>
    <col min="8458" max="8458" width="7" style="55" customWidth="1"/>
    <col min="8459" max="8459" width="5.42578125" style="55" customWidth="1"/>
    <col min="8460" max="8460" width="5" style="55" customWidth="1"/>
    <col min="8461" max="8461" width="6" style="55" bestFit="1" customWidth="1"/>
    <col min="8462" max="8462" width="6.140625" style="55" customWidth="1"/>
    <col min="8463" max="8463" width="16.5703125" style="55" customWidth="1"/>
    <col min="8464" max="8704" width="11.42578125" style="55"/>
    <col min="8705" max="8705" width="3.85546875" style="55" customWidth="1"/>
    <col min="8706" max="8706" width="49.7109375" style="55" customWidth="1"/>
    <col min="8707" max="8707" width="29.42578125" style="55" customWidth="1"/>
    <col min="8708" max="8708" width="6.28515625" style="55" customWidth="1"/>
    <col min="8709" max="8709" width="4.28515625" style="55" customWidth="1"/>
    <col min="8710" max="8710" width="6.42578125" style="55" customWidth="1"/>
    <col min="8711" max="8711" width="3.28515625" style="55" customWidth="1"/>
    <col min="8712" max="8712" width="6" style="55" customWidth="1"/>
    <col min="8713" max="8713" width="5.7109375" style="55" bestFit="1" customWidth="1"/>
    <col min="8714" max="8714" width="7" style="55" customWidth="1"/>
    <col min="8715" max="8715" width="5.42578125" style="55" customWidth="1"/>
    <col min="8716" max="8716" width="5" style="55" customWidth="1"/>
    <col min="8717" max="8717" width="6" style="55" bestFit="1" customWidth="1"/>
    <col min="8718" max="8718" width="6.140625" style="55" customWidth="1"/>
    <col min="8719" max="8719" width="16.5703125" style="55" customWidth="1"/>
    <col min="8720" max="8960" width="11.42578125" style="55"/>
    <col min="8961" max="8961" width="3.85546875" style="55" customWidth="1"/>
    <col min="8962" max="8962" width="49.7109375" style="55" customWidth="1"/>
    <col min="8963" max="8963" width="29.42578125" style="55" customWidth="1"/>
    <col min="8964" max="8964" width="6.28515625" style="55" customWidth="1"/>
    <col min="8965" max="8965" width="4.28515625" style="55" customWidth="1"/>
    <col min="8966" max="8966" width="6.42578125" style="55" customWidth="1"/>
    <col min="8967" max="8967" width="3.28515625" style="55" customWidth="1"/>
    <col min="8968" max="8968" width="6" style="55" customWidth="1"/>
    <col min="8969" max="8969" width="5.7109375" style="55" bestFit="1" customWidth="1"/>
    <col min="8970" max="8970" width="7" style="55" customWidth="1"/>
    <col min="8971" max="8971" width="5.42578125" style="55" customWidth="1"/>
    <col min="8972" max="8972" width="5" style="55" customWidth="1"/>
    <col min="8973" max="8973" width="6" style="55" bestFit="1" customWidth="1"/>
    <col min="8974" max="8974" width="6.140625" style="55" customWidth="1"/>
    <col min="8975" max="8975" width="16.5703125" style="55" customWidth="1"/>
    <col min="8976" max="9216" width="11.42578125" style="55"/>
    <col min="9217" max="9217" width="3.85546875" style="55" customWidth="1"/>
    <col min="9218" max="9218" width="49.7109375" style="55" customWidth="1"/>
    <col min="9219" max="9219" width="29.42578125" style="55" customWidth="1"/>
    <col min="9220" max="9220" width="6.28515625" style="55" customWidth="1"/>
    <col min="9221" max="9221" width="4.28515625" style="55" customWidth="1"/>
    <col min="9222" max="9222" width="6.42578125" style="55" customWidth="1"/>
    <col min="9223" max="9223" width="3.28515625" style="55" customWidth="1"/>
    <col min="9224" max="9224" width="6" style="55" customWidth="1"/>
    <col min="9225" max="9225" width="5.7109375" style="55" bestFit="1" customWidth="1"/>
    <col min="9226" max="9226" width="7" style="55" customWidth="1"/>
    <col min="9227" max="9227" width="5.42578125" style="55" customWidth="1"/>
    <col min="9228" max="9228" width="5" style="55" customWidth="1"/>
    <col min="9229" max="9229" width="6" style="55" bestFit="1" customWidth="1"/>
    <col min="9230" max="9230" width="6.140625" style="55" customWidth="1"/>
    <col min="9231" max="9231" width="16.5703125" style="55" customWidth="1"/>
    <col min="9232" max="9472" width="11.42578125" style="55"/>
    <col min="9473" max="9473" width="3.85546875" style="55" customWidth="1"/>
    <col min="9474" max="9474" width="49.7109375" style="55" customWidth="1"/>
    <col min="9475" max="9475" width="29.42578125" style="55" customWidth="1"/>
    <col min="9476" max="9476" width="6.28515625" style="55" customWidth="1"/>
    <col min="9477" max="9477" width="4.28515625" style="55" customWidth="1"/>
    <col min="9478" max="9478" width="6.42578125" style="55" customWidth="1"/>
    <col min="9479" max="9479" width="3.28515625" style="55" customWidth="1"/>
    <col min="9480" max="9480" width="6" style="55" customWidth="1"/>
    <col min="9481" max="9481" width="5.7109375" style="55" bestFit="1" customWidth="1"/>
    <col min="9482" max="9482" width="7" style="55" customWidth="1"/>
    <col min="9483" max="9483" width="5.42578125" style="55" customWidth="1"/>
    <col min="9484" max="9484" width="5" style="55" customWidth="1"/>
    <col min="9485" max="9485" width="6" style="55" bestFit="1" customWidth="1"/>
    <col min="9486" max="9486" width="6.140625" style="55" customWidth="1"/>
    <col min="9487" max="9487" width="16.5703125" style="55" customWidth="1"/>
    <col min="9488" max="9728" width="11.42578125" style="55"/>
    <col min="9729" max="9729" width="3.85546875" style="55" customWidth="1"/>
    <col min="9730" max="9730" width="49.7109375" style="55" customWidth="1"/>
    <col min="9731" max="9731" width="29.42578125" style="55" customWidth="1"/>
    <col min="9732" max="9732" width="6.28515625" style="55" customWidth="1"/>
    <col min="9733" max="9733" width="4.28515625" style="55" customWidth="1"/>
    <col min="9734" max="9734" width="6.42578125" style="55" customWidth="1"/>
    <col min="9735" max="9735" width="3.28515625" style="55" customWidth="1"/>
    <col min="9736" max="9736" width="6" style="55" customWidth="1"/>
    <col min="9737" max="9737" width="5.7109375" style="55" bestFit="1" customWidth="1"/>
    <col min="9738" max="9738" width="7" style="55" customWidth="1"/>
    <col min="9739" max="9739" width="5.42578125" style="55" customWidth="1"/>
    <col min="9740" max="9740" width="5" style="55" customWidth="1"/>
    <col min="9741" max="9741" width="6" style="55" bestFit="1" customWidth="1"/>
    <col min="9742" max="9742" width="6.140625" style="55" customWidth="1"/>
    <col min="9743" max="9743" width="16.5703125" style="55" customWidth="1"/>
    <col min="9744" max="9984" width="11.42578125" style="55"/>
    <col min="9985" max="9985" width="3.85546875" style="55" customWidth="1"/>
    <col min="9986" max="9986" width="49.7109375" style="55" customWidth="1"/>
    <col min="9987" max="9987" width="29.42578125" style="55" customWidth="1"/>
    <col min="9988" max="9988" width="6.28515625" style="55" customWidth="1"/>
    <col min="9989" max="9989" width="4.28515625" style="55" customWidth="1"/>
    <col min="9990" max="9990" width="6.42578125" style="55" customWidth="1"/>
    <col min="9991" max="9991" width="3.28515625" style="55" customWidth="1"/>
    <col min="9992" max="9992" width="6" style="55" customWidth="1"/>
    <col min="9993" max="9993" width="5.7109375" style="55" bestFit="1" customWidth="1"/>
    <col min="9994" max="9994" width="7" style="55" customWidth="1"/>
    <col min="9995" max="9995" width="5.42578125" style="55" customWidth="1"/>
    <col min="9996" max="9996" width="5" style="55" customWidth="1"/>
    <col min="9997" max="9997" width="6" style="55" bestFit="1" customWidth="1"/>
    <col min="9998" max="9998" width="6.140625" style="55" customWidth="1"/>
    <col min="9999" max="9999" width="16.5703125" style="55" customWidth="1"/>
    <col min="10000" max="10240" width="11.42578125" style="55"/>
    <col min="10241" max="10241" width="3.85546875" style="55" customWidth="1"/>
    <col min="10242" max="10242" width="49.7109375" style="55" customWidth="1"/>
    <col min="10243" max="10243" width="29.42578125" style="55" customWidth="1"/>
    <col min="10244" max="10244" width="6.28515625" style="55" customWidth="1"/>
    <col min="10245" max="10245" width="4.28515625" style="55" customWidth="1"/>
    <col min="10246" max="10246" width="6.42578125" style="55" customWidth="1"/>
    <col min="10247" max="10247" width="3.28515625" style="55" customWidth="1"/>
    <col min="10248" max="10248" width="6" style="55" customWidth="1"/>
    <col min="10249" max="10249" width="5.7109375" style="55" bestFit="1" customWidth="1"/>
    <col min="10250" max="10250" width="7" style="55" customWidth="1"/>
    <col min="10251" max="10251" width="5.42578125" style="55" customWidth="1"/>
    <col min="10252" max="10252" width="5" style="55" customWidth="1"/>
    <col min="10253" max="10253" width="6" style="55" bestFit="1" customWidth="1"/>
    <col min="10254" max="10254" width="6.140625" style="55" customWidth="1"/>
    <col min="10255" max="10255" width="16.5703125" style="55" customWidth="1"/>
    <col min="10256" max="10496" width="11.42578125" style="55"/>
    <col min="10497" max="10497" width="3.85546875" style="55" customWidth="1"/>
    <col min="10498" max="10498" width="49.7109375" style="55" customWidth="1"/>
    <col min="10499" max="10499" width="29.42578125" style="55" customWidth="1"/>
    <col min="10500" max="10500" width="6.28515625" style="55" customWidth="1"/>
    <col min="10501" max="10501" width="4.28515625" style="55" customWidth="1"/>
    <col min="10502" max="10502" width="6.42578125" style="55" customWidth="1"/>
    <col min="10503" max="10503" width="3.28515625" style="55" customWidth="1"/>
    <col min="10504" max="10504" width="6" style="55" customWidth="1"/>
    <col min="10505" max="10505" width="5.7109375" style="55" bestFit="1" customWidth="1"/>
    <col min="10506" max="10506" width="7" style="55" customWidth="1"/>
    <col min="10507" max="10507" width="5.42578125" style="55" customWidth="1"/>
    <col min="10508" max="10508" width="5" style="55" customWidth="1"/>
    <col min="10509" max="10509" width="6" style="55" bestFit="1" customWidth="1"/>
    <col min="10510" max="10510" width="6.140625" style="55" customWidth="1"/>
    <col min="10511" max="10511" width="16.5703125" style="55" customWidth="1"/>
    <col min="10512" max="10752" width="11.42578125" style="55"/>
    <col min="10753" max="10753" width="3.85546875" style="55" customWidth="1"/>
    <col min="10754" max="10754" width="49.7109375" style="55" customWidth="1"/>
    <col min="10755" max="10755" width="29.42578125" style="55" customWidth="1"/>
    <col min="10756" max="10756" width="6.28515625" style="55" customWidth="1"/>
    <col min="10757" max="10757" width="4.28515625" style="55" customWidth="1"/>
    <col min="10758" max="10758" width="6.42578125" style="55" customWidth="1"/>
    <col min="10759" max="10759" width="3.28515625" style="55" customWidth="1"/>
    <col min="10760" max="10760" width="6" style="55" customWidth="1"/>
    <col min="10761" max="10761" width="5.7109375" style="55" bestFit="1" customWidth="1"/>
    <col min="10762" max="10762" width="7" style="55" customWidth="1"/>
    <col min="10763" max="10763" width="5.42578125" style="55" customWidth="1"/>
    <col min="10764" max="10764" width="5" style="55" customWidth="1"/>
    <col min="10765" max="10765" width="6" style="55" bestFit="1" customWidth="1"/>
    <col min="10766" max="10766" width="6.140625" style="55" customWidth="1"/>
    <col min="10767" max="10767" width="16.5703125" style="55" customWidth="1"/>
    <col min="10768" max="11008" width="11.42578125" style="55"/>
    <col min="11009" max="11009" width="3.85546875" style="55" customWidth="1"/>
    <col min="11010" max="11010" width="49.7109375" style="55" customWidth="1"/>
    <col min="11011" max="11011" width="29.42578125" style="55" customWidth="1"/>
    <col min="11012" max="11012" width="6.28515625" style="55" customWidth="1"/>
    <col min="11013" max="11013" width="4.28515625" style="55" customWidth="1"/>
    <col min="11014" max="11014" width="6.42578125" style="55" customWidth="1"/>
    <col min="11015" max="11015" width="3.28515625" style="55" customWidth="1"/>
    <col min="11016" max="11016" width="6" style="55" customWidth="1"/>
    <col min="11017" max="11017" width="5.7109375" style="55" bestFit="1" customWidth="1"/>
    <col min="11018" max="11018" width="7" style="55" customWidth="1"/>
    <col min="11019" max="11019" width="5.42578125" style="55" customWidth="1"/>
    <col min="11020" max="11020" width="5" style="55" customWidth="1"/>
    <col min="11021" max="11021" width="6" style="55" bestFit="1" customWidth="1"/>
    <col min="11022" max="11022" width="6.140625" style="55" customWidth="1"/>
    <col min="11023" max="11023" width="16.5703125" style="55" customWidth="1"/>
    <col min="11024" max="11264" width="11.42578125" style="55"/>
    <col min="11265" max="11265" width="3.85546875" style="55" customWidth="1"/>
    <col min="11266" max="11266" width="49.7109375" style="55" customWidth="1"/>
    <col min="11267" max="11267" width="29.42578125" style="55" customWidth="1"/>
    <col min="11268" max="11268" width="6.28515625" style="55" customWidth="1"/>
    <col min="11269" max="11269" width="4.28515625" style="55" customWidth="1"/>
    <col min="11270" max="11270" width="6.42578125" style="55" customWidth="1"/>
    <col min="11271" max="11271" width="3.28515625" style="55" customWidth="1"/>
    <col min="11272" max="11272" width="6" style="55" customWidth="1"/>
    <col min="11273" max="11273" width="5.7109375" style="55" bestFit="1" customWidth="1"/>
    <col min="11274" max="11274" width="7" style="55" customWidth="1"/>
    <col min="11275" max="11275" width="5.42578125" style="55" customWidth="1"/>
    <col min="11276" max="11276" width="5" style="55" customWidth="1"/>
    <col min="11277" max="11277" width="6" style="55" bestFit="1" customWidth="1"/>
    <col min="11278" max="11278" width="6.140625" style="55" customWidth="1"/>
    <col min="11279" max="11279" width="16.5703125" style="55" customWidth="1"/>
    <col min="11280" max="11520" width="11.42578125" style="55"/>
    <col min="11521" max="11521" width="3.85546875" style="55" customWidth="1"/>
    <col min="11522" max="11522" width="49.7109375" style="55" customWidth="1"/>
    <col min="11523" max="11523" width="29.42578125" style="55" customWidth="1"/>
    <col min="11524" max="11524" width="6.28515625" style="55" customWidth="1"/>
    <col min="11525" max="11525" width="4.28515625" style="55" customWidth="1"/>
    <col min="11526" max="11526" width="6.42578125" style="55" customWidth="1"/>
    <col min="11527" max="11527" width="3.28515625" style="55" customWidth="1"/>
    <col min="11528" max="11528" width="6" style="55" customWidth="1"/>
    <col min="11529" max="11529" width="5.7109375" style="55" bestFit="1" customWidth="1"/>
    <col min="11530" max="11530" width="7" style="55" customWidth="1"/>
    <col min="11531" max="11531" width="5.42578125" style="55" customWidth="1"/>
    <col min="11532" max="11532" width="5" style="55" customWidth="1"/>
    <col min="11533" max="11533" width="6" style="55" bestFit="1" customWidth="1"/>
    <col min="11534" max="11534" width="6.140625" style="55" customWidth="1"/>
    <col min="11535" max="11535" width="16.5703125" style="55" customWidth="1"/>
    <col min="11536" max="11776" width="11.42578125" style="55"/>
    <col min="11777" max="11777" width="3.85546875" style="55" customWidth="1"/>
    <col min="11778" max="11778" width="49.7109375" style="55" customWidth="1"/>
    <col min="11779" max="11779" width="29.42578125" style="55" customWidth="1"/>
    <col min="11780" max="11780" width="6.28515625" style="55" customWidth="1"/>
    <col min="11781" max="11781" width="4.28515625" style="55" customWidth="1"/>
    <col min="11782" max="11782" width="6.42578125" style="55" customWidth="1"/>
    <col min="11783" max="11783" width="3.28515625" style="55" customWidth="1"/>
    <col min="11784" max="11784" width="6" style="55" customWidth="1"/>
    <col min="11785" max="11785" width="5.7109375" style="55" bestFit="1" customWidth="1"/>
    <col min="11786" max="11786" width="7" style="55" customWidth="1"/>
    <col min="11787" max="11787" width="5.42578125" style="55" customWidth="1"/>
    <col min="11788" max="11788" width="5" style="55" customWidth="1"/>
    <col min="11789" max="11789" width="6" style="55" bestFit="1" customWidth="1"/>
    <col min="11790" max="11790" width="6.140625" style="55" customWidth="1"/>
    <col min="11791" max="11791" width="16.5703125" style="55" customWidth="1"/>
    <col min="11792" max="12032" width="11.42578125" style="55"/>
    <col min="12033" max="12033" width="3.85546875" style="55" customWidth="1"/>
    <col min="12034" max="12034" width="49.7109375" style="55" customWidth="1"/>
    <col min="12035" max="12035" width="29.42578125" style="55" customWidth="1"/>
    <col min="12036" max="12036" width="6.28515625" style="55" customWidth="1"/>
    <col min="12037" max="12037" width="4.28515625" style="55" customWidth="1"/>
    <col min="12038" max="12038" width="6.42578125" style="55" customWidth="1"/>
    <col min="12039" max="12039" width="3.28515625" style="55" customWidth="1"/>
    <col min="12040" max="12040" width="6" style="55" customWidth="1"/>
    <col min="12041" max="12041" width="5.7109375" style="55" bestFit="1" customWidth="1"/>
    <col min="12042" max="12042" width="7" style="55" customWidth="1"/>
    <col min="12043" max="12043" width="5.42578125" style="55" customWidth="1"/>
    <col min="12044" max="12044" width="5" style="55" customWidth="1"/>
    <col min="12045" max="12045" width="6" style="55" bestFit="1" customWidth="1"/>
    <col min="12046" max="12046" width="6.140625" style="55" customWidth="1"/>
    <col min="12047" max="12047" width="16.5703125" style="55" customWidth="1"/>
    <col min="12048" max="12288" width="11.42578125" style="55"/>
    <col min="12289" max="12289" width="3.85546875" style="55" customWidth="1"/>
    <col min="12290" max="12290" width="49.7109375" style="55" customWidth="1"/>
    <col min="12291" max="12291" width="29.42578125" style="55" customWidth="1"/>
    <col min="12292" max="12292" width="6.28515625" style="55" customWidth="1"/>
    <col min="12293" max="12293" width="4.28515625" style="55" customWidth="1"/>
    <col min="12294" max="12294" width="6.42578125" style="55" customWidth="1"/>
    <col min="12295" max="12295" width="3.28515625" style="55" customWidth="1"/>
    <col min="12296" max="12296" width="6" style="55" customWidth="1"/>
    <col min="12297" max="12297" width="5.7109375" style="55" bestFit="1" customWidth="1"/>
    <col min="12298" max="12298" width="7" style="55" customWidth="1"/>
    <col min="12299" max="12299" width="5.42578125" style="55" customWidth="1"/>
    <col min="12300" max="12300" width="5" style="55" customWidth="1"/>
    <col min="12301" max="12301" width="6" style="55" bestFit="1" customWidth="1"/>
    <col min="12302" max="12302" width="6.140625" style="55" customWidth="1"/>
    <col min="12303" max="12303" width="16.5703125" style="55" customWidth="1"/>
    <col min="12304" max="12544" width="11.42578125" style="55"/>
    <col min="12545" max="12545" width="3.85546875" style="55" customWidth="1"/>
    <col min="12546" max="12546" width="49.7109375" style="55" customWidth="1"/>
    <col min="12547" max="12547" width="29.42578125" style="55" customWidth="1"/>
    <col min="12548" max="12548" width="6.28515625" style="55" customWidth="1"/>
    <col min="12549" max="12549" width="4.28515625" style="55" customWidth="1"/>
    <col min="12550" max="12550" width="6.42578125" style="55" customWidth="1"/>
    <col min="12551" max="12551" width="3.28515625" style="55" customWidth="1"/>
    <col min="12552" max="12552" width="6" style="55" customWidth="1"/>
    <col min="12553" max="12553" width="5.7109375" style="55" bestFit="1" customWidth="1"/>
    <col min="12554" max="12554" width="7" style="55" customWidth="1"/>
    <col min="12555" max="12555" width="5.42578125" style="55" customWidth="1"/>
    <col min="12556" max="12556" width="5" style="55" customWidth="1"/>
    <col min="12557" max="12557" width="6" style="55" bestFit="1" customWidth="1"/>
    <col min="12558" max="12558" width="6.140625" style="55" customWidth="1"/>
    <col min="12559" max="12559" width="16.5703125" style="55" customWidth="1"/>
    <col min="12560" max="12800" width="11.42578125" style="55"/>
    <col min="12801" max="12801" width="3.85546875" style="55" customWidth="1"/>
    <col min="12802" max="12802" width="49.7109375" style="55" customWidth="1"/>
    <col min="12803" max="12803" width="29.42578125" style="55" customWidth="1"/>
    <col min="12804" max="12804" width="6.28515625" style="55" customWidth="1"/>
    <col min="12805" max="12805" width="4.28515625" style="55" customWidth="1"/>
    <col min="12806" max="12806" width="6.42578125" style="55" customWidth="1"/>
    <col min="12807" max="12807" width="3.28515625" style="55" customWidth="1"/>
    <col min="12808" max="12808" width="6" style="55" customWidth="1"/>
    <col min="12809" max="12809" width="5.7109375" style="55" bestFit="1" customWidth="1"/>
    <col min="12810" max="12810" width="7" style="55" customWidth="1"/>
    <col min="12811" max="12811" width="5.42578125" style="55" customWidth="1"/>
    <col min="12812" max="12812" width="5" style="55" customWidth="1"/>
    <col min="12813" max="12813" width="6" style="55" bestFit="1" customWidth="1"/>
    <col min="12814" max="12814" width="6.140625" style="55" customWidth="1"/>
    <col min="12815" max="12815" width="16.5703125" style="55" customWidth="1"/>
    <col min="12816" max="13056" width="11.42578125" style="55"/>
    <col min="13057" max="13057" width="3.85546875" style="55" customWidth="1"/>
    <col min="13058" max="13058" width="49.7109375" style="55" customWidth="1"/>
    <col min="13059" max="13059" width="29.42578125" style="55" customWidth="1"/>
    <col min="13060" max="13060" width="6.28515625" style="55" customWidth="1"/>
    <col min="13061" max="13061" width="4.28515625" style="55" customWidth="1"/>
    <col min="13062" max="13062" width="6.42578125" style="55" customWidth="1"/>
    <col min="13063" max="13063" width="3.28515625" style="55" customWidth="1"/>
    <col min="13064" max="13064" width="6" style="55" customWidth="1"/>
    <col min="13065" max="13065" width="5.7109375" style="55" bestFit="1" customWidth="1"/>
    <col min="13066" max="13066" width="7" style="55" customWidth="1"/>
    <col min="13067" max="13067" width="5.42578125" style="55" customWidth="1"/>
    <col min="13068" max="13068" width="5" style="55" customWidth="1"/>
    <col min="13069" max="13069" width="6" style="55" bestFit="1" customWidth="1"/>
    <col min="13070" max="13070" width="6.140625" style="55" customWidth="1"/>
    <col min="13071" max="13071" width="16.5703125" style="55" customWidth="1"/>
    <col min="13072" max="13312" width="11.42578125" style="55"/>
    <col min="13313" max="13313" width="3.85546875" style="55" customWidth="1"/>
    <col min="13314" max="13314" width="49.7109375" style="55" customWidth="1"/>
    <col min="13315" max="13315" width="29.42578125" style="55" customWidth="1"/>
    <col min="13316" max="13316" width="6.28515625" style="55" customWidth="1"/>
    <col min="13317" max="13317" width="4.28515625" style="55" customWidth="1"/>
    <col min="13318" max="13318" width="6.42578125" style="55" customWidth="1"/>
    <col min="13319" max="13319" width="3.28515625" style="55" customWidth="1"/>
    <col min="13320" max="13320" width="6" style="55" customWidth="1"/>
    <col min="13321" max="13321" width="5.7109375" style="55" bestFit="1" customWidth="1"/>
    <col min="13322" max="13322" width="7" style="55" customWidth="1"/>
    <col min="13323" max="13323" width="5.42578125" style="55" customWidth="1"/>
    <col min="13324" max="13324" width="5" style="55" customWidth="1"/>
    <col min="13325" max="13325" width="6" style="55" bestFit="1" customWidth="1"/>
    <col min="13326" max="13326" width="6.140625" style="55" customWidth="1"/>
    <col min="13327" max="13327" width="16.5703125" style="55" customWidth="1"/>
    <col min="13328" max="13568" width="11.42578125" style="55"/>
    <col min="13569" max="13569" width="3.85546875" style="55" customWidth="1"/>
    <col min="13570" max="13570" width="49.7109375" style="55" customWidth="1"/>
    <col min="13571" max="13571" width="29.42578125" style="55" customWidth="1"/>
    <col min="13572" max="13572" width="6.28515625" style="55" customWidth="1"/>
    <col min="13573" max="13573" width="4.28515625" style="55" customWidth="1"/>
    <col min="13574" max="13574" width="6.42578125" style="55" customWidth="1"/>
    <col min="13575" max="13575" width="3.28515625" style="55" customWidth="1"/>
    <col min="13576" max="13576" width="6" style="55" customWidth="1"/>
    <col min="13577" max="13577" width="5.7109375" style="55" bestFit="1" customWidth="1"/>
    <col min="13578" max="13578" width="7" style="55" customWidth="1"/>
    <col min="13579" max="13579" width="5.42578125" style="55" customWidth="1"/>
    <col min="13580" max="13580" width="5" style="55" customWidth="1"/>
    <col min="13581" max="13581" width="6" style="55" bestFit="1" customWidth="1"/>
    <col min="13582" max="13582" width="6.140625" style="55" customWidth="1"/>
    <col min="13583" max="13583" width="16.5703125" style="55" customWidth="1"/>
    <col min="13584" max="13824" width="11.42578125" style="55"/>
    <col min="13825" max="13825" width="3.85546875" style="55" customWidth="1"/>
    <col min="13826" max="13826" width="49.7109375" style="55" customWidth="1"/>
    <col min="13827" max="13827" width="29.42578125" style="55" customWidth="1"/>
    <col min="13828" max="13828" width="6.28515625" style="55" customWidth="1"/>
    <col min="13829" max="13829" width="4.28515625" style="55" customWidth="1"/>
    <col min="13830" max="13830" width="6.42578125" style="55" customWidth="1"/>
    <col min="13831" max="13831" width="3.28515625" style="55" customWidth="1"/>
    <col min="13832" max="13832" width="6" style="55" customWidth="1"/>
    <col min="13833" max="13833" width="5.7109375" style="55" bestFit="1" customWidth="1"/>
    <col min="13834" max="13834" width="7" style="55" customWidth="1"/>
    <col min="13835" max="13835" width="5.42578125" style="55" customWidth="1"/>
    <col min="13836" max="13836" width="5" style="55" customWidth="1"/>
    <col min="13837" max="13837" width="6" style="55" bestFit="1" customWidth="1"/>
    <col min="13838" max="13838" width="6.140625" style="55" customWidth="1"/>
    <col min="13839" max="13839" width="16.5703125" style="55" customWidth="1"/>
    <col min="13840" max="14080" width="11.42578125" style="55"/>
    <col min="14081" max="14081" width="3.85546875" style="55" customWidth="1"/>
    <col min="14082" max="14082" width="49.7109375" style="55" customWidth="1"/>
    <col min="14083" max="14083" width="29.42578125" style="55" customWidth="1"/>
    <col min="14084" max="14084" width="6.28515625" style="55" customWidth="1"/>
    <col min="14085" max="14085" width="4.28515625" style="55" customWidth="1"/>
    <col min="14086" max="14086" width="6.42578125" style="55" customWidth="1"/>
    <col min="14087" max="14087" width="3.28515625" style="55" customWidth="1"/>
    <col min="14088" max="14088" width="6" style="55" customWidth="1"/>
    <col min="14089" max="14089" width="5.7109375" style="55" bestFit="1" customWidth="1"/>
    <col min="14090" max="14090" width="7" style="55" customWidth="1"/>
    <col min="14091" max="14091" width="5.42578125" style="55" customWidth="1"/>
    <col min="14092" max="14092" width="5" style="55" customWidth="1"/>
    <col min="14093" max="14093" width="6" style="55" bestFit="1" customWidth="1"/>
    <col min="14094" max="14094" width="6.140625" style="55" customWidth="1"/>
    <col min="14095" max="14095" width="16.5703125" style="55" customWidth="1"/>
    <col min="14096" max="14336" width="11.42578125" style="55"/>
    <col min="14337" max="14337" width="3.85546875" style="55" customWidth="1"/>
    <col min="14338" max="14338" width="49.7109375" style="55" customWidth="1"/>
    <col min="14339" max="14339" width="29.42578125" style="55" customWidth="1"/>
    <col min="14340" max="14340" width="6.28515625" style="55" customWidth="1"/>
    <col min="14341" max="14341" width="4.28515625" style="55" customWidth="1"/>
    <col min="14342" max="14342" width="6.42578125" style="55" customWidth="1"/>
    <col min="14343" max="14343" width="3.28515625" style="55" customWidth="1"/>
    <col min="14344" max="14344" width="6" style="55" customWidth="1"/>
    <col min="14345" max="14345" width="5.7109375" style="55" bestFit="1" customWidth="1"/>
    <col min="14346" max="14346" width="7" style="55" customWidth="1"/>
    <col min="14347" max="14347" width="5.42578125" style="55" customWidth="1"/>
    <col min="14348" max="14348" width="5" style="55" customWidth="1"/>
    <col min="14349" max="14349" width="6" style="55" bestFit="1" customWidth="1"/>
    <col min="14350" max="14350" width="6.140625" style="55" customWidth="1"/>
    <col min="14351" max="14351" width="16.5703125" style="55" customWidth="1"/>
    <col min="14352" max="14592" width="11.42578125" style="55"/>
    <col min="14593" max="14593" width="3.85546875" style="55" customWidth="1"/>
    <col min="14594" max="14594" width="49.7109375" style="55" customWidth="1"/>
    <col min="14595" max="14595" width="29.42578125" style="55" customWidth="1"/>
    <col min="14596" max="14596" width="6.28515625" style="55" customWidth="1"/>
    <col min="14597" max="14597" width="4.28515625" style="55" customWidth="1"/>
    <col min="14598" max="14598" width="6.42578125" style="55" customWidth="1"/>
    <col min="14599" max="14599" width="3.28515625" style="55" customWidth="1"/>
    <col min="14600" max="14600" width="6" style="55" customWidth="1"/>
    <col min="14601" max="14601" width="5.7109375" style="55" bestFit="1" customWidth="1"/>
    <col min="14602" max="14602" width="7" style="55" customWidth="1"/>
    <col min="14603" max="14603" width="5.42578125" style="55" customWidth="1"/>
    <col min="14604" max="14604" width="5" style="55" customWidth="1"/>
    <col min="14605" max="14605" width="6" style="55" bestFit="1" customWidth="1"/>
    <col min="14606" max="14606" width="6.140625" style="55" customWidth="1"/>
    <col min="14607" max="14607" width="16.5703125" style="55" customWidth="1"/>
    <col min="14608" max="14848" width="11.42578125" style="55"/>
    <col min="14849" max="14849" width="3.85546875" style="55" customWidth="1"/>
    <col min="14850" max="14850" width="49.7109375" style="55" customWidth="1"/>
    <col min="14851" max="14851" width="29.42578125" style="55" customWidth="1"/>
    <col min="14852" max="14852" width="6.28515625" style="55" customWidth="1"/>
    <col min="14853" max="14853" width="4.28515625" style="55" customWidth="1"/>
    <col min="14854" max="14854" width="6.42578125" style="55" customWidth="1"/>
    <col min="14855" max="14855" width="3.28515625" style="55" customWidth="1"/>
    <col min="14856" max="14856" width="6" style="55" customWidth="1"/>
    <col min="14857" max="14857" width="5.7109375" style="55" bestFit="1" customWidth="1"/>
    <col min="14858" max="14858" width="7" style="55" customWidth="1"/>
    <col min="14859" max="14859" width="5.42578125" style="55" customWidth="1"/>
    <col min="14860" max="14860" width="5" style="55" customWidth="1"/>
    <col min="14861" max="14861" width="6" style="55" bestFit="1" customWidth="1"/>
    <col min="14862" max="14862" width="6.140625" style="55" customWidth="1"/>
    <col min="14863" max="14863" width="16.5703125" style="55" customWidth="1"/>
    <col min="14864" max="15104" width="11.42578125" style="55"/>
    <col min="15105" max="15105" width="3.85546875" style="55" customWidth="1"/>
    <col min="15106" max="15106" width="49.7109375" style="55" customWidth="1"/>
    <col min="15107" max="15107" width="29.42578125" style="55" customWidth="1"/>
    <col min="15108" max="15108" width="6.28515625" style="55" customWidth="1"/>
    <col min="15109" max="15109" width="4.28515625" style="55" customWidth="1"/>
    <col min="15110" max="15110" width="6.42578125" style="55" customWidth="1"/>
    <col min="15111" max="15111" width="3.28515625" style="55" customWidth="1"/>
    <col min="15112" max="15112" width="6" style="55" customWidth="1"/>
    <col min="15113" max="15113" width="5.7109375" style="55" bestFit="1" customWidth="1"/>
    <col min="15114" max="15114" width="7" style="55" customWidth="1"/>
    <col min="15115" max="15115" width="5.42578125" style="55" customWidth="1"/>
    <col min="15116" max="15116" width="5" style="55" customWidth="1"/>
    <col min="15117" max="15117" width="6" style="55" bestFit="1" customWidth="1"/>
    <col min="15118" max="15118" width="6.140625" style="55" customWidth="1"/>
    <col min="15119" max="15119" width="16.5703125" style="55" customWidth="1"/>
    <col min="15120" max="15360" width="11.42578125" style="55"/>
    <col min="15361" max="15361" width="3.85546875" style="55" customWidth="1"/>
    <col min="15362" max="15362" width="49.7109375" style="55" customWidth="1"/>
    <col min="15363" max="15363" width="29.42578125" style="55" customWidth="1"/>
    <col min="15364" max="15364" width="6.28515625" style="55" customWidth="1"/>
    <col min="15365" max="15365" width="4.28515625" style="55" customWidth="1"/>
    <col min="15366" max="15366" width="6.42578125" style="55" customWidth="1"/>
    <col min="15367" max="15367" width="3.28515625" style="55" customWidth="1"/>
    <col min="15368" max="15368" width="6" style="55" customWidth="1"/>
    <col min="15369" max="15369" width="5.7109375" style="55" bestFit="1" customWidth="1"/>
    <col min="15370" max="15370" width="7" style="55" customWidth="1"/>
    <col min="15371" max="15371" width="5.42578125" style="55" customWidth="1"/>
    <col min="15372" max="15372" width="5" style="55" customWidth="1"/>
    <col min="15373" max="15373" width="6" style="55" bestFit="1" customWidth="1"/>
    <col min="15374" max="15374" width="6.140625" style="55" customWidth="1"/>
    <col min="15375" max="15375" width="16.5703125" style="55" customWidth="1"/>
    <col min="15376" max="15616" width="11.42578125" style="55"/>
    <col min="15617" max="15617" width="3.85546875" style="55" customWidth="1"/>
    <col min="15618" max="15618" width="49.7109375" style="55" customWidth="1"/>
    <col min="15619" max="15619" width="29.42578125" style="55" customWidth="1"/>
    <col min="15620" max="15620" width="6.28515625" style="55" customWidth="1"/>
    <col min="15621" max="15621" width="4.28515625" style="55" customWidth="1"/>
    <col min="15622" max="15622" width="6.42578125" style="55" customWidth="1"/>
    <col min="15623" max="15623" width="3.28515625" style="55" customWidth="1"/>
    <col min="15624" max="15624" width="6" style="55" customWidth="1"/>
    <col min="15625" max="15625" width="5.7109375" style="55" bestFit="1" customWidth="1"/>
    <col min="15626" max="15626" width="7" style="55" customWidth="1"/>
    <col min="15627" max="15627" width="5.42578125" style="55" customWidth="1"/>
    <col min="15628" max="15628" width="5" style="55" customWidth="1"/>
    <col min="15629" max="15629" width="6" style="55" bestFit="1" customWidth="1"/>
    <col min="15630" max="15630" width="6.140625" style="55" customWidth="1"/>
    <col min="15631" max="15631" width="16.5703125" style="55" customWidth="1"/>
    <col min="15632" max="15872" width="11.42578125" style="55"/>
    <col min="15873" max="15873" width="3.85546875" style="55" customWidth="1"/>
    <col min="15874" max="15874" width="49.7109375" style="55" customWidth="1"/>
    <col min="15875" max="15875" width="29.42578125" style="55" customWidth="1"/>
    <col min="15876" max="15876" width="6.28515625" style="55" customWidth="1"/>
    <col min="15877" max="15877" width="4.28515625" style="55" customWidth="1"/>
    <col min="15878" max="15878" width="6.42578125" style="55" customWidth="1"/>
    <col min="15879" max="15879" width="3.28515625" style="55" customWidth="1"/>
    <col min="15880" max="15880" width="6" style="55" customWidth="1"/>
    <col min="15881" max="15881" width="5.7109375" style="55" bestFit="1" customWidth="1"/>
    <col min="15882" max="15882" width="7" style="55" customWidth="1"/>
    <col min="15883" max="15883" width="5.42578125" style="55" customWidth="1"/>
    <col min="15884" max="15884" width="5" style="55" customWidth="1"/>
    <col min="15885" max="15885" width="6" style="55" bestFit="1" customWidth="1"/>
    <col min="15886" max="15886" width="6.140625" style="55" customWidth="1"/>
    <col min="15887" max="15887" width="16.5703125" style="55" customWidth="1"/>
    <col min="15888" max="16128" width="11.42578125" style="55"/>
    <col min="16129" max="16129" width="3.85546875" style="55" customWidth="1"/>
    <col min="16130" max="16130" width="49.7109375" style="55" customWidth="1"/>
    <col min="16131" max="16131" width="29.42578125" style="55" customWidth="1"/>
    <col min="16132" max="16132" width="6.28515625" style="55" customWidth="1"/>
    <col min="16133" max="16133" width="4.28515625" style="55" customWidth="1"/>
    <col min="16134" max="16134" width="6.42578125" style="55" customWidth="1"/>
    <col min="16135" max="16135" width="3.28515625" style="55" customWidth="1"/>
    <col min="16136" max="16136" width="6" style="55" customWidth="1"/>
    <col min="16137" max="16137" width="5.7109375" style="55" bestFit="1" customWidth="1"/>
    <col min="16138" max="16138" width="7" style="55" customWidth="1"/>
    <col min="16139" max="16139" width="5.42578125" style="55" customWidth="1"/>
    <col min="16140" max="16140" width="5" style="55" customWidth="1"/>
    <col min="16141" max="16141" width="6" style="55" bestFit="1" customWidth="1"/>
    <col min="16142" max="16142" width="6.140625" style="55" customWidth="1"/>
    <col min="16143" max="16143" width="16.5703125" style="55" customWidth="1"/>
    <col min="16144" max="16384" width="11.42578125" style="55"/>
  </cols>
  <sheetData>
    <row r="1" spans="1:18" ht="15" customHeight="1">
      <c r="B1" s="5845" t="str">
        <f>'Recap Sheet'!A1</f>
        <v>South Carolina School Food Service Purchasing Alliance,Inc</v>
      </c>
      <c r="C1" s="5845"/>
      <c r="D1" s="5845"/>
      <c r="E1" s="5845"/>
      <c r="F1" s="5845"/>
      <c r="G1" s="5845"/>
      <c r="H1" s="5845"/>
      <c r="I1" s="5845"/>
      <c r="J1" s="5845"/>
      <c r="K1" s="5845"/>
      <c r="L1" s="5845"/>
      <c r="M1" s="5845"/>
    </row>
    <row r="2" spans="1:18" ht="15" customHeight="1">
      <c r="B2" s="5845" t="str">
        <f>'Recap Sheet'!A2</f>
        <v>Solicitation #B00002425</v>
      </c>
      <c r="C2" s="5845"/>
      <c r="D2" s="5160"/>
      <c r="E2" s="5159"/>
      <c r="F2" s="5846" t="str">
        <f>'Recap Sheet'!B2</f>
        <v>Bid Period: August 1, 2024 - July 31, 2025</v>
      </c>
      <c r="G2" s="5846"/>
      <c r="H2" s="5846"/>
      <c r="I2" s="5846"/>
      <c r="J2" s="5846"/>
      <c r="K2" s="5846"/>
      <c r="L2" s="5846"/>
      <c r="M2" s="5846"/>
    </row>
    <row r="3" spans="1:18" ht="18" customHeight="1" thickBot="1">
      <c r="A3" s="1157"/>
      <c r="B3" s="1157" t="str">
        <f>'Recap Sheet'!A3</f>
        <v xml:space="preserve">School Food Authority or Agency Name: </v>
      </c>
      <c r="C3" s="1072"/>
      <c r="D3" s="175"/>
      <c r="E3" s="1072"/>
      <c r="F3" s="5871" t="str">
        <f>'Recap Sheet'!A4</f>
        <v xml:space="preserve">Bidder's Name: </v>
      </c>
      <c r="G3" s="5871"/>
      <c r="H3" s="5871"/>
      <c r="I3" s="5871"/>
      <c r="J3" s="5871"/>
      <c r="K3" s="5871"/>
      <c r="L3" s="5871"/>
      <c r="M3" s="5871"/>
      <c r="N3" s="5871"/>
    </row>
    <row r="4" spans="1:18" s="6" customFormat="1" ht="18.75" customHeight="1" thickBot="1">
      <c r="A4" s="2223" t="s">
        <v>2268</v>
      </c>
      <c r="B4" s="1890" t="str">
        <f>'Recap Sheet'!B3</f>
        <v>Lexington Richland School District Five</v>
      </c>
      <c r="C4" s="1159" t="s">
        <v>19</v>
      </c>
      <c r="D4" s="177"/>
      <c r="E4" s="993"/>
      <c r="F4" s="5873">
        <f>'Recap Sheet'!B4</f>
        <v>0</v>
      </c>
      <c r="G4" s="5868"/>
      <c r="H4" s="5868"/>
      <c r="I4" s="5868"/>
      <c r="J4" s="5868"/>
      <c r="K4" s="5868"/>
      <c r="L4" s="5868"/>
      <c r="M4" s="5868"/>
      <c r="N4" s="5869"/>
      <c r="O4" s="5"/>
      <c r="Q4" s="56"/>
      <c r="R4" s="56"/>
    </row>
    <row r="5" spans="1:18" s="6" customFormat="1" ht="15" customHeight="1" thickBot="1">
      <c r="A5" s="2223">
        <v>50000</v>
      </c>
      <c r="B5" s="998" t="s">
        <v>20</v>
      </c>
      <c r="C5" s="897" t="s">
        <v>2791</v>
      </c>
      <c r="D5" s="2256"/>
      <c r="E5" s="999"/>
      <c r="F5" s="1161"/>
      <c r="G5" s="5870" t="s">
        <v>0</v>
      </c>
      <c r="H5" s="5870"/>
      <c r="I5" s="5870"/>
      <c r="J5" s="5870"/>
      <c r="K5" s="5870"/>
      <c r="L5" s="1162">
        <f>'Recap Sheet'!B5</f>
        <v>0</v>
      </c>
      <c r="M5" s="1002"/>
      <c r="N5" s="1288"/>
      <c r="O5" s="14"/>
      <c r="Q5" s="56"/>
      <c r="R5" s="56"/>
    </row>
    <row r="6" spans="1:18" ht="15" customHeight="1">
      <c r="A6" s="2145" t="s">
        <v>2244</v>
      </c>
      <c r="B6" s="217"/>
      <c r="C6" s="129" t="s">
        <v>2794</v>
      </c>
      <c r="D6" s="2252" t="s">
        <v>2281</v>
      </c>
      <c r="E6" s="900" t="s">
        <v>21</v>
      </c>
      <c r="F6" s="142" t="s">
        <v>22</v>
      </c>
      <c r="G6" s="142" t="s">
        <v>23</v>
      </c>
      <c r="H6" s="77" t="s">
        <v>24</v>
      </c>
      <c r="I6" s="60" t="s">
        <v>25</v>
      </c>
      <c r="J6" s="60" t="s">
        <v>26</v>
      </c>
      <c r="K6" s="77" t="s">
        <v>27</v>
      </c>
      <c r="L6" s="60" t="s">
        <v>28</v>
      </c>
      <c r="M6" s="106" t="s">
        <v>29</v>
      </c>
      <c r="N6" s="111" t="s">
        <v>30</v>
      </c>
      <c r="P6" s="56"/>
      <c r="Q6" s="56"/>
      <c r="R6" s="56"/>
    </row>
    <row r="7" spans="1:18" ht="15" customHeight="1" thickBot="1">
      <c r="A7" s="2225" t="s">
        <v>2245</v>
      </c>
      <c r="B7" s="1346"/>
      <c r="C7" s="2539" t="s">
        <v>2795</v>
      </c>
      <c r="D7" s="17" t="s">
        <v>31</v>
      </c>
      <c r="E7" s="902" t="s">
        <v>31</v>
      </c>
      <c r="F7" s="143" t="s">
        <v>32</v>
      </c>
      <c r="G7" s="143" t="s">
        <v>33</v>
      </c>
      <c r="H7" s="99" t="s">
        <v>34</v>
      </c>
      <c r="I7" s="98" t="s">
        <v>35</v>
      </c>
      <c r="J7" s="98" t="s">
        <v>27</v>
      </c>
      <c r="K7" s="99" t="s">
        <v>36</v>
      </c>
      <c r="L7" s="98" t="s">
        <v>37</v>
      </c>
      <c r="M7" s="98" t="s">
        <v>36</v>
      </c>
      <c r="N7" s="100" t="s">
        <v>27</v>
      </c>
      <c r="Q7" s="56"/>
      <c r="R7" s="56"/>
    </row>
    <row r="8" spans="1:18" ht="15" customHeight="1" thickBot="1">
      <c r="A8" s="903"/>
      <c r="B8" s="903" t="s">
        <v>16</v>
      </c>
      <c r="C8" s="904"/>
      <c r="D8" s="10"/>
      <c r="E8" s="904"/>
      <c r="F8" s="904"/>
      <c r="G8" s="1163"/>
      <c r="H8" s="1163"/>
      <c r="I8" s="904"/>
      <c r="J8" s="903"/>
      <c r="K8" s="1322"/>
      <c r="L8" s="1322"/>
      <c r="M8" s="912"/>
      <c r="N8" s="1323"/>
    </row>
    <row r="9" spans="1:18" ht="15" customHeight="1" thickBot="1">
      <c r="A9" s="3084"/>
      <c r="B9" s="3084"/>
      <c r="C9" s="904"/>
      <c r="D9" s="3082"/>
      <c r="E9" s="3081"/>
      <c r="F9" s="3081"/>
      <c r="G9" s="3083"/>
      <c r="H9" s="3084"/>
      <c r="I9" s="3081"/>
      <c r="J9" s="3084"/>
      <c r="K9" s="4507"/>
      <c r="L9" s="4507"/>
      <c r="M9" s="4508"/>
      <c r="N9" s="3086"/>
    </row>
    <row r="10" spans="1:18" ht="15" customHeight="1">
      <c r="A10" s="4097">
        <v>48001</v>
      </c>
      <c r="B10" s="4095" t="s">
        <v>756</v>
      </c>
      <c r="C10" s="3938" t="s">
        <v>40</v>
      </c>
      <c r="D10" s="4471"/>
      <c r="E10" s="3938"/>
      <c r="F10" s="3938" t="s">
        <v>757</v>
      </c>
      <c r="G10" s="2556">
        <v>576</v>
      </c>
      <c r="H10" s="4474">
        <v>20</v>
      </c>
      <c r="I10" s="2437">
        <f>ROUND(H10*G10/G10,2)</f>
        <v>20</v>
      </c>
      <c r="J10" s="3770" t="s">
        <v>39</v>
      </c>
      <c r="K10" s="4219"/>
      <c r="L10" s="2580"/>
      <c r="M10" s="4141"/>
      <c r="N10" s="927"/>
    </row>
    <row r="11" spans="1:18" ht="15" customHeight="1" thickBot="1">
      <c r="A11" s="2159"/>
      <c r="B11" s="901" t="s">
        <v>3026</v>
      </c>
      <c r="C11" s="2638"/>
      <c r="D11" s="3030"/>
      <c r="E11" s="2638"/>
      <c r="F11" s="2638"/>
      <c r="G11" s="2556"/>
      <c r="H11" s="3031"/>
      <c r="I11" s="1092"/>
      <c r="J11" s="1260"/>
      <c r="K11" s="2579"/>
      <c r="L11" s="2580"/>
      <c r="M11" s="2581"/>
      <c r="N11" s="927"/>
    </row>
    <row r="12" spans="1:18" ht="15" customHeight="1" thickBot="1">
      <c r="A12" s="1335"/>
      <c r="B12" s="216" t="s">
        <v>758</v>
      </c>
      <c r="C12" s="1012" t="s">
        <v>41</v>
      </c>
      <c r="D12" s="1879"/>
      <c r="E12" s="1765"/>
      <c r="F12" s="1765"/>
      <c r="G12" s="1765"/>
      <c r="H12" s="1950"/>
      <c r="I12" s="1092" t="e">
        <f>ROUND(H10*G10/G12,2)</f>
        <v>#DIV/0!</v>
      </c>
      <c r="J12" s="216"/>
      <c r="K12" s="241">
        <v>0</v>
      </c>
      <c r="L12" s="402">
        <f>IF(OR(ISBLANK(K12),K12=0,H10=0,ISBLANK(H10)),,ROUND(K12+$L$5,2))</f>
        <v>0</v>
      </c>
      <c r="M12" s="538" t="e">
        <f>ROUND(I12*L12,2)</f>
        <v>#DIV/0!</v>
      </c>
      <c r="N12" s="243" t="e">
        <f>ROUND(L12/G12,2)</f>
        <v>#DIV/0!</v>
      </c>
    </row>
    <row r="13" spans="1:18" ht="15" customHeight="1">
      <c r="A13" s="2213">
        <v>48002</v>
      </c>
      <c r="B13" s="478" t="s">
        <v>759</v>
      </c>
      <c r="C13" s="420" t="s">
        <v>40</v>
      </c>
      <c r="D13" s="193"/>
      <c r="E13" s="420"/>
      <c r="F13" s="420" t="s">
        <v>760</v>
      </c>
      <c r="G13" s="2056">
        <v>504</v>
      </c>
      <c r="H13" s="4474">
        <v>20</v>
      </c>
      <c r="I13" s="262">
        <f>ROUND(H13*G13/G13,2)</f>
        <v>20</v>
      </c>
      <c r="J13" s="1213" t="s">
        <v>39</v>
      </c>
      <c r="K13" s="1236"/>
      <c r="L13" s="1481"/>
      <c r="M13" s="1482"/>
      <c r="N13" s="326"/>
    </row>
    <row r="14" spans="1:18" ht="15" customHeight="1" thickBot="1">
      <c r="A14" s="416"/>
      <c r="B14" s="901" t="s">
        <v>761</v>
      </c>
      <c r="C14" s="1520" t="s">
        <v>41</v>
      </c>
      <c r="D14" s="1879"/>
      <c r="E14" s="1879"/>
      <c r="F14" s="1879"/>
      <c r="G14" s="1879"/>
      <c r="H14" s="1950"/>
      <c r="I14" s="2057" t="e">
        <f>ROUND(H13*G13/G14,2)</f>
        <v>#DIV/0!</v>
      </c>
      <c r="J14" s="932"/>
      <c r="K14" s="962">
        <v>0</v>
      </c>
      <c r="L14" s="417">
        <f>IF(OR(ISBLANK(K14),K14=0,H13=0,ISBLANK(H13)),,ROUND(K14+$L$5,2))</f>
        <v>0</v>
      </c>
      <c r="M14" s="364" t="e">
        <f>ROUND(I14*L14,2)</f>
        <v>#DIV/0!</v>
      </c>
      <c r="N14" s="457" t="e">
        <f>ROUND(L14/G14,2)</f>
        <v>#DIV/0!</v>
      </c>
    </row>
    <row r="15" spans="1:18" ht="15" customHeight="1" thickBot="1">
      <c r="A15" s="1490">
        <v>48003</v>
      </c>
      <c r="B15" s="481" t="s">
        <v>762</v>
      </c>
      <c r="C15" s="407" t="s">
        <v>40</v>
      </c>
      <c r="D15" s="256"/>
      <c r="E15" s="407"/>
      <c r="F15" s="421" t="s">
        <v>763</v>
      </c>
      <c r="G15" s="421">
        <v>5</v>
      </c>
      <c r="H15" s="1517">
        <v>10</v>
      </c>
      <c r="I15" s="397">
        <f>ROUND($H$15*$G$15/G15,2)</f>
        <v>10</v>
      </c>
      <c r="J15" s="401" t="s">
        <v>39</v>
      </c>
      <c r="K15" s="230"/>
      <c r="L15" s="1059"/>
      <c r="M15" s="668"/>
      <c r="N15" s="927"/>
    </row>
    <row r="16" spans="1:18" ht="15" customHeight="1">
      <c r="A16" s="219"/>
      <c r="B16" s="217" t="s">
        <v>764</v>
      </c>
      <c r="C16" s="1012" t="s">
        <v>41</v>
      </c>
      <c r="D16" s="1765"/>
      <c r="E16" s="1765"/>
      <c r="F16" s="1765"/>
      <c r="G16" s="1765"/>
      <c r="H16" s="2059"/>
      <c r="I16" s="397" t="e">
        <f>ROUND(H15*G15/G16,2)</f>
        <v>#DIV/0!</v>
      </c>
      <c r="J16" s="1033"/>
      <c r="K16" s="241">
        <v>0</v>
      </c>
      <c r="L16" s="402">
        <f>IF(OR(ISBLANK(K16),K16=0,H15=0,ISBLANK(H15)),,ROUND(K16+$L$5,2))</f>
        <v>0</v>
      </c>
      <c r="M16" s="538" t="e">
        <f>ROUND(I16*L16,2)</f>
        <v>#DIV/0!</v>
      </c>
      <c r="N16" s="243" t="e">
        <f>ROUND(L16/G16,2)</f>
        <v>#DIV/0!</v>
      </c>
    </row>
    <row r="17" spans="1:14" ht="15" customHeight="1" thickBot="1">
      <c r="A17" s="901"/>
      <c r="B17" s="901"/>
      <c r="C17" s="536"/>
      <c r="D17" s="885"/>
      <c r="E17" s="536"/>
      <c r="F17" s="536"/>
      <c r="G17" s="536"/>
      <c r="H17" s="2042"/>
      <c r="I17" s="536"/>
      <c r="J17" s="1086"/>
      <c r="K17" s="363"/>
      <c r="L17" s="417"/>
      <c r="M17" s="364"/>
      <c r="N17" s="457"/>
    </row>
    <row r="18" spans="1:14" ht="15" customHeight="1" thickBot="1">
      <c r="A18" s="980"/>
      <c r="B18" s="980"/>
      <c r="C18" s="981"/>
      <c r="D18" s="981"/>
      <c r="E18" s="981"/>
      <c r="F18" s="981"/>
      <c r="G18" s="1153"/>
      <c r="H18" s="1237"/>
      <c r="I18" s="984"/>
      <c r="J18" s="985"/>
      <c r="K18" s="986"/>
      <c r="L18" s="987"/>
      <c r="M18" s="988"/>
      <c r="N18" s="989"/>
    </row>
    <row r="19" spans="1:14" ht="15" customHeight="1" thickTop="1" thickBot="1">
      <c r="A19" s="466"/>
      <c r="B19" s="466"/>
      <c r="C19" s="425"/>
      <c r="D19" s="425"/>
      <c r="E19" s="425"/>
      <c r="F19" s="425"/>
      <c r="G19" s="1156"/>
      <c r="H19" s="2058"/>
      <c r="I19" s="341"/>
      <c r="J19" s="677" t="s">
        <v>48</v>
      </c>
      <c r="K19" s="1016"/>
      <c r="L19" s="1016"/>
      <c r="M19" s="554">
        <f>SUMIF(M10:M17,"&gt;0")</f>
        <v>0</v>
      </c>
      <c r="N19" s="472"/>
    </row>
    <row r="20" spans="1:14" ht="15" customHeight="1">
      <c r="D20" s="707"/>
    </row>
    <row r="21" spans="1:14" ht="15" customHeight="1">
      <c r="D21" s="707"/>
    </row>
    <row r="22" spans="1:14" ht="15" customHeight="1">
      <c r="D22" s="707"/>
    </row>
    <row r="23" spans="1:14" ht="15" customHeight="1">
      <c r="D23" s="707"/>
    </row>
    <row r="24" spans="1:14" ht="15" customHeight="1">
      <c r="D24" s="707"/>
    </row>
    <row r="25" spans="1:14" ht="15" customHeight="1">
      <c r="D25" s="707"/>
    </row>
    <row r="26" spans="1:14" ht="15" customHeight="1">
      <c r="D26" s="707"/>
    </row>
    <row r="27" spans="1:14" ht="15" customHeight="1">
      <c r="D27" s="707"/>
    </row>
    <row r="28" spans="1:14" ht="15" customHeight="1">
      <c r="D28" s="707"/>
    </row>
    <row r="29" spans="1:14" ht="15" customHeight="1">
      <c r="D29" s="707"/>
    </row>
    <row r="30" spans="1:14" ht="15" customHeight="1">
      <c r="D30" s="707"/>
    </row>
    <row r="31" spans="1:14" ht="15" customHeight="1">
      <c r="D31" s="2340"/>
    </row>
    <row r="32" spans="1:14" ht="15" customHeight="1">
      <c r="D32" s="1682"/>
    </row>
    <row r="33" spans="4:4" ht="15" customHeight="1">
      <c r="D33" s="1682"/>
    </row>
    <row r="34" spans="4:4" ht="15" customHeight="1">
      <c r="D34" s="2341"/>
    </row>
    <row r="35" spans="4:4" ht="15" customHeight="1">
      <c r="D35" s="2340"/>
    </row>
    <row r="36" spans="4:4" ht="15" customHeight="1">
      <c r="D36" s="1682"/>
    </row>
    <row r="37" spans="4:4" ht="15" customHeight="1">
      <c r="D37" s="1682"/>
    </row>
    <row r="38" spans="4:4" ht="15" customHeight="1">
      <c r="D38" s="1682"/>
    </row>
    <row r="39" spans="4:4" ht="15" customHeight="1">
      <c r="D39" s="2340"/>
    </row>
    <row r="40" spans="4:4" ht="15" customHeight="1">
      <c r="D40" s="2342"/>
    </row>
    <row r="41" spans="4:4" ht="15" customHeight="1">
      <c r="D41" s="2342"/>
    </row>
    <row r="42" spans="4:4" ht="15" customHeight="1">
      <c r="D42" s="1682"/>
    </row>
    <row r="43" spans="4:4" ht="15" customHeight="1">
      <c r="D43" s="2343"/>
    </row>
    <row r="44" spans="4:4" ht="15" customHeight="1">
      <c r="D44" s="2344"/>
    </row>
    <row r="45" spans="4:4" ht="15" customHeight="1">
      <c r="D45" s="2340"/>
    </row>
    <row r="46" spans="4:4" ht="15" customHeight="1">
      <c r="D46" s="1682"/>
    </row>
    <row r="47" spans="4:4" ht="15" customHeight="1">
      <c r="D47" s="2341"/>
    </row>
    <row r="48" spans="4:4" ht="15" customHeight="1">
      <c r="D48" s="2340"/>
    </row>
    <row r="49" spans="4:4" ht="15" customHeight="1">
      <c r="D49" s="2340"/>
    </row>
    <row r="50" spans="4:4" ht="15" customHeight="1">
      <c r="D50" s="1682"/>
    </row>
    <row r="51" spans="4:4" ht="15" customHeight="1">
      <c r="D51" s="1682"/>
    </row>
    <row r="52" spans="4:4" ht="15" customHeight="1">
      <c r="D52" s="2341"/>
    </row>
    <row r="53" spans="4:4" ht="15" customHeight="1">
      <c r="D53" s="2340"/>
    </row>
    <row r="54" spans="4:4" ht="15" customHeight="1">
      <c r="D54" s="1682"/>
    </row>
    <row r="55" spans="4:4" ht="15" customHeight="1">
      <c r="D55" s="2343"/>
    </row>
    <row r="56" spans="4:4" ht="15" customHeight="1">
      <c r="D56" s="2345"/>
    </row>
    <row r="57" spans="4:4" ht="15" customHeight="1">
      <c r="D57" s="2345"/>
    </row>
    <row r="58" spans="4:4" ht="15" customHeight="1">
      <c r="D58" s="707"/>
    </row>
    <row r="59" spans="4:4" ht="15" customHeight="1">
      <c r="D59" s="707"/>
    </row>
    <row r="60" spans="4:4" ht="15" customHeight="1">
      <c r="D60" s="707"/>
    </row>
    <row r="61" spans="4:4" ht="15" customHeight="1">
      <c r="D61" s="707"/>
    </row>
    <row r="62" spans="4:4" ht="15" customHeight="1">
      <c r="D62" s="707"/>
    </row>
    <row r="63" spans="4:4" ht="15" customHeight="1">
      <c r="D63" s="1682"/>
    </row>
    <row r="64" spans="4:4" ht="15" customHeight="1">
      <c r="D64" s="1682"/>
    </row>
    <row r="65" spans="4:4" ht="15" customHeight="1">
      <c r="D65" s="1682"/>
    </row>
    <row r="66" spans="4:4" ht="15" customHeight="1">
      <c r="D66" s="1682"/>
    </row>
    <row r="67" spans="4:4" ht="15" customHeight="1">
      <c r="D67" s="1682"/>
    </row>
    <row r="68" spans="4:4" ht="15" customHeight="1">
      <c r="D68" s="1682"/>
    </row>
    <row r="69" spans="4:4" ht="15" customHeight="1">
      <c r="D69" s="1682"/>
    </row>
    <row r="70" spans="4:4" ht="15" customHeight="1">
      <c r="D70" s="1682"/>
    </row>
    <row r="71" spans="4:4" ht="15" customHeight="1">
      <c r="D71" s="1682"/>
    </row>
    <row r="72" spans="4:4" ht="15" customHeight="1">
      <c r="D72" s="1682"/>
    </row>
    <row r="73" spans="4:4" ht="15" customHeight="1">
      <c r="D73" s="707"/>
    </row>
    <row r="74" spans="4:4" ht="15" customHeight="1">
      <c r="D74" s="707"/>
    </row>
    <row r="75" spans="4:4" ht="15" customHeight="1">
      <c r="D75" s="707"/>
    </row>
    <row r="76" spans="4:4" ht="15" customHeight="1">
      <c r="D76" s="707"/>
    </row>
    <row r="77" spans="4:4" ht="15" customHeight="1">
      <c r="D77" s="707"/>
    </row>
    <row r="78" spans="4:4" ht="15" customHeight="1">
      <c r="D78" s="707"/>
    </row>
    <row r="79" spans="4:4" ht="15" customHeight="1">
      <c r="D79" s="2340"/>
    </row>
    <row r="80" spans="4:4" ht="15" customHeight="1">
      <c r="D80" s="2340"/>
    </row>
    <row r="81" spans="4:4" ht="15" customHeight="1">
      <c r="D81" s="2346"/>
    </row>
    <row r="82" spans="4:4" ht="15" customHeight="1">
      <c r="D82" s="2342"/>
    </row>
    <row r="83" spans="4:4" ht="15" customHeight="1">
      <c r="D83" s="707"/>
    </row>
    <row r="84" spans="4:4" ht="15" customHeight="1">
      <c r="D84" s="707"/>
    </row>
    <row r="85" spans="4:4" ht="15" customHeight="1">
      <c r="D85" s="707"/>
    </row>
    <row r="86" spans="4:4" ht="15" customHeight="1">
      <c r="D86" s="707"/>
    </row>
    <row r="87" spans="4:4" ht="15" customHeight="1">
      <c r="D87" s="707"/>
    </row>
    <row r="88" spans="4:4" ht="15" customHeight="1">
      <c r="D88" s="707"/>
    </row>
    <row r="89" spans="4:4" ht="15" customHeight="1">
      <c r="D89" s="707"/>
    </row>
    <row r="90" spans="4:4" ht="15" customHeight="1">
      <c r="D90" s="707"/>
    </row>
    <row r="91" spans="4:4" ht="15" customHeight="1">
      <c r="D91" s="707"/>
    </row>
    <row r="92" spans="4:4" ht="15" customHeight="1">
      <c r="D92" s="707"/>
    </row>
    <row r="93" spans="4:4" ht="15" customHeight="1">
      <c r="D93" s="707"/>
    </row>
    <row r="94" spans="4:4" ht="15" customHeight="1">
      <c r="D94" s="15"/>
    </row>
    <row r="95" spans="4:4" ht="15" customHeight="1">
      <c r="D95" s="15"/>
    </row>
    <row r="96" spans="4:4" ht="15" customHeight="1">
      <c r="D96" s="15"/>
    </row>
    <row r="97" spans="4:4" ht="15" customHeight="1">
      <c r="D97" s="15"/>
    </row>
    <row r="98" spans="4:4" ht="15" customHeight="1">
      <c r="D98" s="15"/>
    </row>
    <row r="99" spans="4:4" ht="15" customHeight="1">
      <c r="D99" s="15"/>
    </row>
    <row r="100" spans="4:4" ht="15" customHeight="1">
      <c r="D100" s="15"/>
    </row>
    <row r="101" spans="4:4" ht="15" customHeight="1">
      <c r="D101" s="15"/>
    </row>
    <row r="102" spans="4:4" ht="15" customHeight="1">
      <c r="D102" s="15"/>
    </row>
    <row r="103" spans="4:4" ht="15" customHeight="1">
      <c r="D103" s="15"/>
    </row>
    <row r="104" spans="4:4" ht="15" customHeight="1">
      <c r="D104" s="15"/>
    </row>
    <row r="105" spans="4:4" ht="15" customHeight="1">
      <c r="D105" s="15"/>
    </row>
    <row r="106" spans="4:4" ht="15" customHeight="1">
      <c r="D106" s="15"/>
    </row>
    <row r="107" spans="4:4" ht="15" customHeight="1">
      <c r="D107" s="15"/>
    </row>
    <row r="108" spans="4:4" ht="15" customHeight="1">
      <c r="D108" s="15"/>
    </row>
    <row r="109" spans="4:4" ht="15" customHeight="1">
      <c r="D109" s="15"/>
    </row>
    <row r="110" spans="4:4" ht="15" customHeight="1">
      <c r="D110" s="15"/>
    </row>
    <row r="111" spans="4:4" ht="15" customHeight="1">
      <c r="D111" s="15"/>
    </row>
    <row r="112" spans="4:4" ht="15" customHeight="1">
      <c r="D112" s="15"/>
    </row>
    <row r="113" spans="4:4" ht="15" customHeight="1">
      <c r="D113" s="15"/>
    </row>
    <row r="114" spans="4:4" ht="15" customHeight="1">
      <c r="D114" s="15"/>
    </row>
    <row r="115" spans="4:4" ht="15" customHeight="1">
      <c r="D115" s="15"/>
    </row>
    <row r="116" spans="4:4" ht="15" customHeight="1">
      <c r="D116" s="15"/>
    </row>
    <row r="117" spans="4:4" ht="15" customHeight="1">
      <c r="D117" s="15"/>
    </row>
    <row r="118" spans="4:4" ht="15" customHeight="1">
      <c r="D118" s="15"/>
    </row>
    <row r="119" spans="4:4" ht="15" customHeight="1">
      <c r="D119" s="15"/>
    </row>
    <row r="120" spans="4:4" ht="15" customHeight="1">
      <c r="D120" s="15"/>
    </row>
    <row r="121" spans="4:4" ht="15" customHeight="1">
      <c r="D121" s="15"/>
    </row>
    <row r="122" spans="4:4" ht="15" customHeight="1">
      <c r="D122" s="15"/>
    </row>
    <row r="123" spans="4:4" ht="15" customHeight="1">
      <c r="D123" s="15"/>
    </row>
    <row r="124" spans="4:4" ht="15" customHeight="1">
      <c r="D124" s="15"/>
    </row>
    <row r="125" spans="4:4" ht="15" customHeight="1">
      <c r="D125" s="15"/>
    </row>
    <row r="126" spans="4:4" ht="15" customHeight="1">
      <c r="D126" s="15"/>
    </row>
    <row r="127" spans="4:4" ht="15" customHeight="1">
      <c r="D127" s="15"/>
    </row>
    <row r="128" spans="4:4" ht="15" customHeight="1">
      <c r="D128" s="15"/>
    </row>
    <row r="129" spans="4:4" ht="15" customHeight="1">
      <c r="D129" s="15"/>
    </row>
    <row r="130" spans="4:4" ht="15" customHeight="1">
      <c r="D130" s="15"/>
    </row>
    <row r="131" spans="4:4" ht="15" customHeight="1">
      <c r="D131" s="15"/>
    </row>
    <row r="132" spans="4:4" ht="15" customHeight="1">
      <c r="D132" s="15"/>
    </row>
    <row r="133" spans="4:4" ht="15" customHeight="1">
      <c r="D133" s="15"/>
    </row>
    <row r="134" spans="4:4" ht="15" customHeight="1">
      <c r="D134" s="15"/>
    </row>
    <row r="135" spans="4:4" ht="15" customHeight="1">
      <c r="D135" s="15"/>
    </row>
    <row r="136" spans="4:4" ht="15" customHeight="1">
      <c r="D136" s="15"/>
    </row>
    <row r="137" spans="4:4" ht="15" customHeight="1">
      <c r="D137" s="15"/>
    </row>
    <row r="138" spans="4:4" ht="15" customHeight="1">
      <c r="D138" s="15"/>
    </row>
    <row r="139" spans="4:4" ht="15" customHeight="1">
      <c r="D139" s="15"/>
    </row>
    <row r="140" spans="4:4" ht="15" customHeight="1">
      <c r="D140" s="15"/>
    </row>
    <row r="141" spans="4:4" ht="15" customHeight="1">
      <c r="D141" s="15"/>
    </row>
    <row r="142" spans="4:4" ht="15" customHeight="1">
      <c r="D142" s="15"/>
    </row>
    <row r="143" spans="4:4" ht="15" customHeight="1">
      <c r="D143" s="15"/>
    </row>
    <row r="144" spans="4:4" ht="15" customHeight="1">
      <c r="D144" s="15"/>
    </row>
    <row r="145" spans="4:4" ht="15" customHeight="1">
      <c r="D145" s="15"/>
    </row>
    <row r="146" spans="4:4" ht="15" customHeight="1">
      <c r="D146" s="15"/>
    </row>
    <row r="147" spans="4:4" ht="15" customHeight="1">
      <c r="D147" s="15"/>
    </row>
    <row r="148" spans="4:4" ht="15" customHeight="1">
      <c r="D148" s="15"/>
    </row>
    <row r="149" spans="4:4" ht="15" customHeight="1">
      <c r="D149" s="15"/>
    </row>
    <row r="150" spans="4:4" ht="15" customHeight="1">
      <c r="D150" s="15"/>
    </row>
    <row r="151" spans="4:4" ht="15" customHeight="1">
      <c r="D151" s="15"/>
    </row>
    <row r="152" spans="4:4" ht="15" customHeight="1">
      <c r="D152" s="15"/>
    </row>
    <row r="153" spans="4:4" ht="15" customHeight="1">
      <c r="D153" s="15"/>
    </row>
    <row r="154" spans="4:4" ht="15" customHeight="1">
      <c r="D154" s="15"/>
    </row>
    <row r="155" spans="4:4" ht="15" customHeight="1">
      <c r="D155" s="15"/>
    </row>
    <row r="156" spans="4:4" ht="15" customHeight="1">
      <c r="D156" s="15"/>
    </row>
    <row r="157" spans="4:4" ht="15" customHeight="1">
      <c r="D157" s="15"/>
    </row>
    <row r="158" spans="4:4" ht="15" customHeight="1">
      <c r="D158" s="15"/>
    </row>
    <row r="159" spans="4:4" ht="15" customHeight="1">
      <c r="D159" s="15"/>
    </row>
    <row r="160" spans="4:4" ht="15" customHeight="1">
      <c r="D160" s="15"/>
    </row>
    <row r="161" spans="4:4" ht="15" customHeight="1">
      <c r="D161" s="15"/>
    </row>
    <row r="162" spans="4:4" ht="15" customHeight="1">
      <c r="D162" s="15"/>
    </row>
    <row r="163" spans="4:4" ht="15" customHeight="1">
      <c r="D163" s="15"/>
    </row>
    <row r="164" spans="4:4" ht="15" customHeight="1">
      <c r="D164" s="15"/>
    </row>
    <row r="165" spans="4:4" ht="15" customHeight="1">
      <c r="D165" s="15"/>
    </row>
    <row r="166" spans="4:4" ht="15" customHeight="1">
      <c r="D166" s="15"/>
    </row>
    <row r="167" spans="4:4" ht="15" customHeight="1">
      <c r="D167" s="15"/>
    </row>
    <row r="168" spans="4:4" ht="15" customHeight="1">
      <c r="D168" s="15"/>
    </row>
    <row r="169" spans="4:4" ht="15" customHeight="1">
      <c r="D169" s="15"/>
    </row>
    <row r="170" spans="4:4" ht="15" customHeight="1">
      <c r="D170" s="15"/>
    </row>
    <row r="171" spans="4:4" ht="15" customHeight="1">
      <c r="D171" s="15"/>
    </row>
    <row r="172" spans="4:4" ht="15" customHeight="1">
      <c r="D172" s="15"/>
    </row>
    <row r="173" spans="4:4" ht="15" customHeight="1">
      <c r="D173" s="15"/>
    </row>
    <row r="174" spans="4:4" ht="15" customHeight="1">
      <c r="D174" s="15"/>
    </row>
    <row r="175" spans="4:4" ht="15" customHeight="1">
      <c r="D175" s="15"/>
    </row>
    <row r="176" spans="4:4" ht="15" customHeight="1">
      <c r="D176" s="15"/>
    </row>
    <row r="177" spans="4:4" ht="15" customHeight="1">
      <c r="D177" s="15"/>
    </row>
    <row r="178" spans="4:4" ht="15" customHeight="1">
      <c r="D178" s="15"/>
    </row>
    <row r="179" spans="4:4" ht="15" customHeight="1">
      <c r="D179" s="15"/>
    </row>
    <row r="180" spans="4:4" ht="15" customHeight="1">
      <c r="D180" s="15"/>
    </row>
    <row r="181" spans="4:4" ht="15" customHeight="1">
      <c r="D181" s="15"/>
    </row>
    <row r="182" spans="4:4" ht="15" customHeight="1">
      <c r="D182" s="15"/>
    </row>
    <row r="183" spans="4:4" ht="15" customHeight="1">
      <c r="D183" s="15"/>
    </row>
    <row r="184" spans="4:4" ht="15" customHeight="1">
      <c r="D184" s="15"/>
    </row>
    <row r="185" spans="4:4" ht="15" customHeight="1">
      <c r="D185" s="15"/>
    </row>
    <row r="186" spans="4:4" ht="15" customHeight="1">
      <c r="D186" s="15"/>
    </row>
    <row r="187" spans="4:4" ht="15" customHeight="1">
      <c r="D187" s="15"/>
    </row>
    <row r="188" spans="4:4" ht="15" customHeight="1">
      <c r="D188" s="15"/>
    </row>
    <row r="189" spans="4:4" ht="15" customHeight="1">
      <c r="D189" s="15"/>
    </row>
    <row r="190" spans="4:4" ht="15" customHeight="1">
      <c r="D190" s="15"/>
    </row>
    <row r="191" spans="4:4" ht="15" customHeight="1">
      <c r="D191" s="15"/>
    </row>
    <row r="192" spans="4:4" ht="15" customHeight="1">
      <c r="D192" s="15"/>
    </row>
    <row r="193" spans="4:4" ht="15" customHeight="1">
      <c r="D193" s="15"/>
    </row>
    <row r="194" spans="4:4" ht="15" customHeight="1">
      <c r="D194" s="15"/>
    </row>
    <row r="195" spans="4:4" ht="15" customHeight="1">
      <c r="D195" s="15"/>
    </row>
    <row r="196" spans="4:4" ht="15" customHeight="1">
      <c r="D196" s="15"/>
    </row>
    <row r="197" spans="4:4" ht="15" customHeight="1">
      <c r="D197" s="15"/>
    </row>
    <row r="198" spans="4:4" ht="15" customHeight="1">
      <c r="D198" s="15"/>
    </row>
    <row r="199" spans="4:4" ht="15" customHeight="1">
      <c r="D199" s="15"/>
    </row>
    <row r="200" spans="4:4" ht="15" customHeight="1">
      <c r="D200" s="15"/>
    </row>
    <row r="201" spans="4:4" ht="15" customHeight="1">
      <c r="D201" s="15"/>
    </row>
    <row r="202" spans="4:4" ht="15" customHeight="1">
      <c r="D202" s="15"/>
    </row>
    <row r="203" spans="4:4" ht="15" customHeight="1">
      <c r="D203" s="15"/>
    </row>
    <row r="204" spans="4:4" ht="15" customHeight="1">
      <c r="D204" s="15"/>
    </row>
    <row r="205" spans="4:4" ht="15" customHeight="1">
      <c r="D205" s="15"/>
    </row>
    <row r="206" spans="4:4" ht="15" customHeight="1">
      <c r="D206" s="15"/>
    </row>
    <row r="207" spans="4:4" ht="15" customHeight="1">
      <c r="D207" s="15"/>
    </row>
    <row r="208" spans="4:4" ht="15" customHeight="1">
      <c r="D208" s="15"/>
    </row>
    <row r="209" spans="4:4" ht="15" customHeight="1">
      <c r="D209" s="15"/>
    </row>
    <row r="210" spans="4:4" ht="15" customHeight="1">
      <c r="D210" s="15"/>
    </row>
    <row r="211" spans="4:4" ht="15" customHeight="1">
      <c r="D211" s="15"/>
    </row>
    <row r="212" spans="4:4" ht="15" customHeight="1">
      <c r="D212" s="15"/>
    </row>
    <row r="213" spans="4:4" ht="15" customHeight="1">
      <c r="D213" s="15"/>
    </row>
    <row r="214" spans="4:4" ht="15" customHeight="1">
      <c r="D214" s="15"/>
    </row>
    <row r="215" spans="4:4" ht="15" customHeight="1">
      <c r="D215" s="15"/>
    </row>
    <row r="216" spans="4:4" ht="15" customHeight="1">
      <c r="D216" s="15"/>
    </row>
    <row r="217" spans="4:4" ht="15" customHeight="1">
      <c r="D217" s="15"/>
    </row>
    <row r="218" spans="4:4" ht="15" customHeight="1">
      <c r="D218" s="15"/>
    </row>
    <row r="219" spans="4:4" ht="15" customHeight="1">
      <c r="D219" s="15"/>
    </row>
    <row r="220" spans="4:4" ht="15" customHeight="1">
      <c r="D220" s="15"/>
    </row>
    <row r="221" spans="4:4" ht="15" customHeight="1">
      <c r="D221" s="15"/>
    </row>
    <row r="222" spans="4:4" ht="15" customHeight="1">
      <c r="D222" s="15"/>
    </row>
    <row r="223" spans="4:4" ht="15" customHeight="1">
      <c r="D223" s="15"/>
    </row>
    <row r="224" spans="4:4" ht="15" customHeight="1">
      <c r="D224" s="15"/>
    </row>
    <row r="225" spans="4:4" ht="15" customHeight="1">
      <c r="D225" s="15"/>
    </row>
    <row r="226" spans="4:4" ht="15" customHeight="1">
      <c r="D226" s="15"/>
    </row>
    <row r="227" spans="4:4" ht="15" customHeight="1">
      <c r="D227" s="15"/>
    </row>
    <row r="228" spans="4:4" ht="15" customHeight="1">
      <c r="D228" s="15"/>
    </row>
    <row r="229" spans="4:4" ht="15" customHeight="1">
      <c r="D229" s="15"/>
    </row>
    <row r="230" spans="4:4" ht="15" customHeight="1">
      <c r="D230" s="15"/>
    </row>
    <row r="231" spans="4:4" ht="15" customHeight="1">
      <c r="D231" s="15"/>
    </row>
    <row r="232" spans="4:4" ht="15" customHeight="1">
      <c r="D232" s="15"/>
    </row>
    <row r="233" spans="4:4" ht="15" customHeight="1">
      <c r="D233" s="15"/>
    </row>
    <row r="234" spans="4:4" ht="15" customHeight="1">
      <c r="D234" s="15"/>
    </row>
    <row r="235" spans="4:4" ht="15" customHeight="1">
      <c r="D235" s="15"/>
    </row>
    <row r="236" spans="4:4" ht="15" customHeight="1">
      <c r="D236" s="15"/>
    </row>
    <row r="237" spans="4:4" ht="15" customHeight="1">
      <c r="D237" s="15"/>
    </row>
    <row r="238" spans="4:4" ht="15" customHeight="1">
      <c r="D238" s="15"/>
    </row>
    <row r="239" spans="4:4" ht="15" customHeight="1">
      <c r="D239" s="15"/>
    </row>
    <row r="240" spans="4:4" ht="15" customHeight="1">
      <c r="D240" s="15"/>
    </row>
    <row r="241" spans="4:4" ht="15" customHeight="1">
      <c r="D241" s="15"/>
    </row>
    <row r="242" spans="4:4" ht="15" customHeight="1">
      <c r="D242" s="15"/>
    </row>
    <row r="243" spans="4:4" ht="15" customHeight="1">
      <c r="D243" s="15"/>
    </row>
    <row r="244" spans="4:4" ht="15" customHeight="1">
      <c r="D244" s="15"/>
    </row>
    <row r="245" spans="4:4" ht="15" customHeight="1">
      <c r="D245" s="15"/>
    </row>
    <row r="246" spans="4:4" ht="15" customHeight="1">
      <c r="D246" s="15"/>
    </row>
    <row r="247" spans="4:4" ht="15" customHeight="1">
      <c r="D247" s="15"/>
    </row>
    <row r="248" spans="4:4" ht="15" customHeight="1">
      <c r="D248" s="15"/>
    </row>
    <row r="249" spans="4:4" ht="15" customHeight="1">
      <c r="D249" s="15"/>
    </row>
    <row r="250" spans="4:4" ht="15" customHeight="1">
      <c r="D250" s="15"/>
    </row>
    <row r="251" spans="4:4" ht="15" customHeight="1">
      <c r="D251" s="15"/>
    </row>
    <row r="252" spans="4:4" ht="15" customHeight="1">
      <c r="D252" s="15"/>
    </row>
    <row r="253" spans="4:4" ht="15" customHeight="1">
      <c r="D253" s="15"/>
    </row>
    <row r="254" spans="4:4" ht="15" customHeight="1">
      <c r="D254" s="15"/>
    </row>
    <row r="255" spans="4:4" ht="15" customHeight="1">
      <c r="D255" s="15"/>
    </row>
    <row r="256" spans="4:4" ht="15" customHeight="1">
      <c r="D256" s="15"/>
    </row>
    <row r="257" spans="4:4" ht="15" customHeight="1">
      <c r="D257" s="15"/>
    </row>
    <row r="258" spans="4:4" ht="15" customHeight="1">
      <c r="D258" s="15"/>
    </row>
    <row r="259" spans="4:4" ht="15" customHeight="1">
      <c r="D259" s="15"/>
    </row>
    <row r="260" spans="4:4" ht="15" customHeight="1">
      <c r="D260" s="15"/>
    </row>
    <row r="261" spans="4:4" ht="15" customHeight="1">
      <c r="D261" s="15"/>
    </row>
    <row r="262" spans="4:4" ht="15" customHeight="1">
      <c r="D262" s="15"/>
    </row>
    <row r="263" spans="4:4" ht="15" customHeight="1">
      <c r="D263" s="15"/>
    </row>
    <row r="264" spans="4:4" ht="15" customHeight="1">
      <c r="D264" s="15"/>
    </row>
    <row r="265" spans="4:4" ht="15" customHeight="1">
      <c r="D265" s="15"/>
    </row>
    <row r="266" spans="4:4" ht="15" customHeight="1">
      <c r="D266" s="15"/>
    </row>
    <row r="267" spans="4:4" ht="15" customHeight="1">
      <c r="D267" s="15"/>
    </row>
    <row r="268" spans="4:4" ht="15" customHeight="1">
      <c r="D268" s="15"/>
    </row>
    <row r="269" spans="4:4" ht="15" customHeight="1">
      <c r="D269" s="15"/>
    </row>
    <row r="270" spans="4:4" ht="15" customHeight="1">
      <c r="D270" s="15"/>
    </row>
    <row r="271" spans="4:4" ht="15" customHeight="1">
      <c r="D271" s="15"/>
    </row>
    <row r="272" spans="4:4" ht="15" customHeight="1">
      <c r="D272" s="15"/>
    </row>
    <row r="273" spans="4:4" ht="15" customHeight="1">
      <c r="D273" s="15"/>
    </row>
    <row r="274" spans="4:4" ht="15" customHeight="1">
      <c r="D274" s="15"/>
    </row>
    <row r="275" spans="4:4" ht="15" customHeight="1">
      <c r="D275" s="15"/>
    </row>
    <row r="276" spans="4:4" ht="15" customHeight="1">
      <c r="D276" s="15"/>
    </row>
    <row r="277" spans="4:4" ht="15" customHeight="1">
      <c r="D277" s="15"/>
    </row>
    <row r="278" spans="4:4" ht="15" customHeight="1">
      <c r="D278" s="15"/>
    </row>
    <row r="279" spans="4:4" ht="15" customHeight="1">
      <c r="D279" s="15"/>
    </row>
    <row r="280" spans="4:4" ht="15" customHeight="1">
      <c r="D280" s="15"/>
    </row>
    <row r="281" spans="4:4" ht="15" customHeight="1">
      <c r="D281" s="15"/>
    </row>
    <row r="282" spans="4:4" ht="15" customHeight="1">
      <c r="D282" s="15"/>
    </row>
    <row r="283" spans="4:4" ht="15" customHeight="1">
      <c r="D283" s="15"/>
    </row>
    <row r="284" spans="4:4" ht="15" customHeight="1">
      <c r="D284" s="15"/>
    </row>
    <row r="285" spans="4:4" ht="15" customHeight="1">
      <c r="D285" s="15"/>
    </row>
    <row r="286" spans="4:4" ht="15" customHeight="1">
      <c r="D286" s="15"/>
    </row>
    <row r="287" spans="4:4" ht="15" customHeight="1">
      <c r="D287" s="15"/>
    </row>
    <row r="288" spans="4:4" ht="15" customHeight="1">
      <c r="D288" s="15"/>
    </row>
    <row r="289" spans="4:4" ht="15" customHeight="1">
      <c r="D289" s="15"/>
    </row>
    <row r="290" spans="4:4" ht="15" customHeight="1">
      <c r="D290" s="15"/>
    </row>
    <row r="291" spans="4:4" ht="15" customHeight="1">
      <c r="D291" s="15"/>
    </row>
    <row r="292" spans="4:4" ht="15" customHeight="1">
      <c r="D292" s="15"/>
    </row>
    <row r="293" spans="4:4" ht="15" customHeight="1">
      <c r="D293" s="15"/>
    </row>
    <row r="294" spans="4:4" ht="15" customHeight="1">
      <c r="D294" s="15"/>
    </row>
    <row r="295" spans="4:4" ht="15" customHeight="1">
      <c r="D295" s="15"/>
    </row>
    <row r="296" spans="4:4" ht="15" customHeight="1">
      <c r="D296" s="15"/>
    </row>
    <row r="297" spans="4:4" ht="15" customHeight="1">
      <c r="D297" s="15"/>
    </row>
    <row r="298" spans="4:4" ht="15" customHeight="1">
      <c r="D298" s="15"/>
    </row>
    <row r="299" spans="4:4" ht="15" customHeight="1">
      <c r="D299" s="15"/>
    </row>
    <row r="300" spans="4:4" ht="15" customHeight="1">
      <c r="D300" s="15"/>
    </row>
    <row r="301" spans="4:4" ht="15" customHeight="1">
      <c r="D301" s="15"/>
    </row>
    <row r="302" spans="4:4" ht="15" customHeight="1">
      <c r="D302" s="15"/>
    </row>
    <row r="303" spans="4:4" ht="15" customHeight="1">
      <c r="D303" s="15"/>
    </row>
    <row r="304" spans="4:4" ht="15" customHeight="1">
      <c r="D304" s="15"/>
    </row>
    <row r="305" spans="4:4" ht="15" customHeight="1">
      <c r="D305" s="15"/>
    </row>
    <row r="306" spans="4:4" ht="15" customHeight="1">
      <c r="D306" s="15"/>
    </row>
    <row r="307" spans="4:4" ht="15" customHeight="1">
      <c r="D307" s="15"/>
    </row>
    <row r="308" spans="4:4" ht="15" customHeight="1">
      <c r="D308" s="15"/>
    </row>
    <row r="309" spans="4:4" ht="15" customHeight="1">
      <c r="D309" s="15"/>
    </row>
    <row r="310" spans="4:4" ht="15" customHeight="1">
      <c r="D310" s="15"/>
    </row>
    <row r="311" spans="4:4" ht="15" customHeight="1">
      <c r="D311" s="15"/>
    </row>
    <row r="312" spans="4:4" ht="15" customHeight="1">
      <c r="D312" s="15"/>
    </row>
    <row r="313" spans="4:4" ht="15" customHeight="1">
      <c r="D313" s="15"/>
    </row>
    <row r="314" spans="4:4" ht="15" customHeight="1">
      <c r="D314" s="15"/>
    </row>
    <row r="315" spans="4:4" ht="15" customHeight="1">
      <c r="D315" s="15"/>
    </row>
    <row r="316" spans="4:4" ht="15" customHeight="1">
      <c r="D316" s="15"/>
    </row>
    <row r="317" spans="4:4" ht="15" customHeight="1">
      <c r="D317" s="15"/>
    </row>
    <row r="318" spans="4:4" ht="15" customHeight="1">
      <c r="D318" s="15"/>
    </row>
    <row r="319" spans="4:4" ht="15" customHeight="1">
      <c r="D319" s="15"/>
    </row>
    <row r="320" spans="4:4" ht="15" customHeight="1">
      <c r="D320" s="15"/>
    </row>
    <row r="321" spans="4:4" ht="15" customHeight="1">
      <c r="D321" s="15"/>
    </row>
    <row r="322" spans="4:4" ht="15" customHeight="1">
      <c r="D322" s="15"/>
    </row>
    <row r="323" spans="4:4" ht="15" customHeight="1">
      <c r="D323" s="15"/>
    </row>
    <row r="324" spans="4:4" ht="15" customHeight="1">
      <c r="D324" s="15"/>
    </row>
    <row r="325" spans="4:4" ht="15" customHeight="1">
      <c r="D325" s="15"/>
    </row>
    <row r="326" spans="4:4" ht="15" customHeight="1">
      <c r="D326" s="15"/>
    </row>
    <row r="327" spans="4:4" ht="15" customHeight="1">
      <c r="D327" s="15"/>
    </row>
    <row r="328" spans="4:4" ht="15" customHeight="1">
      <c r="D328" s="15"/>
    </row>
    <row r="329" spans="4:4" ht="15" customHeight="1">
      <c r="D329" s="15"/>
    </row>
    <row r="330" spans="4:4" ht="15" customHeight="1">
      <c r="D330" s="15"/>
    </row>
    <row r="331" spans="4:4" ht="15" customHeight="1">
      <c r="D331" s="15"/>
    </row>
    <row r="332" spans="4:4" ht="15" customHeight="1">
      <c r="D332" s="15"/>
    </row>
    <row r="333" spans="4:4" ht="15" customHeight="1">
      <c r="D333" s="15"/>
    </row>
    <row r="334" spans="4:4" ht="15" customHeight="1">
      <c r="D334" s="15"/>
    </row>
    <row r="335" spans="4:4" ht="15" customHeight="1">
      <c r="D335" s="15"/>
    </row>
    <row r="336" spans="4:4" ht="15" customHeight="1">
      <c r="D336" s="15"/>
    </row>
    <row r="337" spans="4:4" ht="15" customHeight="1">
      <c r="D337" s="15"/>
    </row>
    <row r="338" spans="4:4" ht="15" customHeight="1">
      <c r="D338" s="15"/>
    </row>
    <row r="339" spans="4:4" ht="15" customHeight="1">
      <c r="D339" s="15"/>
    </row>
    <row r="340" spans="4:4" ht="15" customHeight="1">
      <c r="D340" s="15"/>
    </row>
    <row r="341" spans="4:4" ht="15" customHeight="1">
      <c r="D341" s="15"/>
    </row>
    <row r="342" spans="4:4" ht="15" customHeight="1">
      <c r="D342" s="15"/>
    </row>
    <row r="343" spans="4:4" ht="15" customHeight="1">
      <c r="D343" s="15"/>
    </row>
    <row r="344" spans="4:4" ht="15" customHeight="1">
      <c r="D344" s="15"/>
    </row>
    <row r="345" spans="4:4" ht="15" customHeight="1">
      <c r="D345" s="15"/>
    </row>
    <row r="346" spans="4:4" ht="15" customHeight="1">
      <c r="D346" s="15"/>
    </row>
    <row r="347" spans="4:4" ht="15" customHeight="1">
      <c r="D347" s="15"/>
    </row>
    <row r="348" spans="4:4" ht="15" customHeight="1">
      <c r="D348" s="15"/>
    </row>
    <row r="349" spans="4:4" ht="15" customHeight="1">
      <c r="D349" s="15"/>
    </row>
    <row r="350" spans="4:4" ht="15" customHeight="1">
      <c r="D350" s="15"/>
    </row>
    <row r="351" spans="4:4" ht="15" customHeight="1">
      <c r="D351" s="15"/>
    </row>
    <row r="352" spans="4:4" ht="15" customHeight="1">
      <c r="D352" s="15"/>
    </row>
    <row r="353" spans="4:4" ht="15" customHeight="1">
      <c r="D353" s="15"/>
    </row>
    <row r="354" spans="4:4" ht="15" customHeight="1">
      <c r="D354" s="15"/>
    </row>
    <row r="355" spans="4:4" ht="15" customHeight="1">
      <c r="D355" s="15"/>
    </row>
    <row r="356" spans="4:4" ht="15" customHeight="1">
      <c r="D356" s="15"/>
    </row>
    <row r="357" spans="4:4" ht="15" customHeight="1">
      <c r="D357" s="15"/>
    </row>
    <row r="358" spans="4:4" ht="15" customHeight="1">
      <c r="D358" s="15"/>
    </row>
    <row r="359" spans="4:4" ht="15" customHeight="1">
      <c r="D359" s="15"/>
    </row>
    <row r="360" spans="4:4" ht="15" customHeight="1">
      <c r="D360" s="15"/>
    </row>
    <row r="361" spans="4:4" ht="15" customHeight="1">
      <c r="D361" s="15"/>
    </row>
    <row r="362" spans="4:4" ht="15" customHeight="1">
      <c r="D362" s="15"/>
    </row>
    <row r="363" spans="4:4" ht="15" customHeight="1">
      <c r="D363" s="15"/>
    </row>
    <row r="364" spans="4:4" ht="15" customHeight="1">
      <c r="D364" s="15"/>
    </row>
    <row r="365" spans="4:4" ht="15" customHeight="1">
      <c r="D365" s="15"/>
    </row>
    <row r="366" spans="4:4" ht="15" customHeight="1">
      <c r="D366" s="15"/>
    </row>
    <row r="367" spans="4:4" ht="15" customHeight="1">
      <c r="D367" s="15"/>
    </row>
    <row r="368" spans="4:4" ht="15" customHeight="1">
      <c r="D368" s="15"/>
    </row>
    <row r="369" spans="4:4" ht="15" customHeight="1">
      <c r="D369" s="15"/>
    </row>
    <row r="370" spans="4:4" ht="15" customHeight="1">
      <c r="D370" s="15"/>
    </row>
    <row r="371" spans="4:4" ht="15" customHeight="1">
      <c r="D371" s="15"/>
    </row>
    <row r="372" spans="4:4" ht="15" customHeight="1">
      <c r="D372" s="15"/>
    </row>
    <row r="373" spans="4:4" ht="15" customHeight="1">
      <c r="D373" s="15"/>
    </row>
    <row r="374" spans="4:4" ht="15" customHeight="1">
      <c r="D374" s="15"/>
    </row>
  </sheetData>
  <sheetProtection selectLockedCells="1"/>
  <customSheetViews>
    <customSheetView guid="{F8F3C058-0B72-45B1-9471-FD232B18A87C}" showPageBreaks="1">
      <selection activeCell="F31" sqref="F31"/>
      <pageMargins left="0.25" right="0.25" top="0.75" bottom="0.75" header="0.3" footer="0.3"/>
      <pageSetup paperSize="5" scale="64" fitToHeight="0" orientation="landscape" useFirstPageNumber="1" r:id="rId1"/>
      <headerFooter scaleWithDoc="0"/>
    </customSheetView>
    <customSheetView guid="{92C9CC13-8131-4554-86CD-BEA0EE82905A}" scale="120" fitToPage="1">
      <selection activeCell="B2" sqref="B2"/>
      <pageMargins left="0" right="0" top="0" bottom="0" header="0" footer="0"/>
      <pageSetup scale="91" fitToHeight="0" orientation="landscape" r:id="rId2"/>
      <headerFooter>
        <oddHeader>&amp;C&amp;16South Carolina Purchasing Alliance Lot A
&amp;R&amp;12&amp;A
2014</oddHeader>
      </headerFooter>
    </customSheetView>
    <customSheetView guid="{2146B8A8-0C50-46D7-9E04-99F80A0FDBAC}" scale="120" fitToPage="1">
      <selection activeCell="B2" sqref="B2"/>
      <pageMargins left="0" right="0" top="0" bottom="0" header="0" footer="0"/>
      <pageSetup scale="91" fitToHeight="0" orientation="landscape" r:id="rId3"/>
      <headerFooter>
        <oddHeader>&amp;C&amp;16South Carolina Purchasing Alliance Lot A
&amp;R&amp;12&amp;A
2014</oddHeader>
      </headerFooter>
    </customSheetView>
  </customSheetViews>
  <mergeCells count="6">
    <mergeCell ref="F3:N3"/>
    <mergeCell ref="F4:N4"/>
    <mergeCell ref="G5:K5"/>
    <mergeCell ref="B1:M1"/>
    <mergeCell ref="B2:C2"/>
    <mergeCell ref="F2:M2"/>
  </mergeCells>
  <conditionalFormatting sqref="H18:H19">
    <cfRule type="cellIs" dxfId="3" priority="12" stopIfTrue="1" operator="equal">
      <formula>0</formula>
    </cfRule>
  </conditionalFormatting>
  <conditionalFormatting sqref="H18:H19">
    <cfRule type="cellIs" dxfId="2" priority="11" stopIfTrue="1" operator="equal">
      <formula>0</formula>
    </cfRule>
  </conditionalFormatting>
  <conditionalFormatting sqref="H12 H14 H16:H17">
    <cfRule type="cellIs" dxfId="1" priority="4" stopIfTrue="1" operator="equal">
      <formula>0</formula>
    </cfRule>
  </conditionalFormatting>
  <conditionalFormatting sqref="H12 H14 H16:H17">
    <cfRule type="cellIs" dxfId="0" priority="3" stopIfTrue="1" operator="equal">
      <formula>0</formula>
    </cfRule>
  </conditionalFormatting>
  <hyperlinks>
    <hyperlink ref="C4" location="'Recap Sheet'!B1" tooltip="Click here to return to recap sheet" display="Return to Recap Sheet" xr:uid="{00000000-0004-0000-1B00-000000000000}"/>
  </hyperlinks>
  <pageMargins left="0.25" right="0.25" top="0.75" bottom="0.75" header="0.3" footer="0.3"/>
  <pageSetup paperSize="5" scale="64" fitToHeight="0" orientation="landscape" useFirstPageNumber="1" r:id="rId4"/>
  <headerFooter scaleWithDoc="0"/>
  <drawing r:id="rId5"/>
  <legacyDrawing r:id="rId6"/>
  <mc:AlternateContent xmlns:mc="http://schemas.openxmlformats.org/markup-compatibility/2006">
    <mc:Choice Requires="x14">
      <controls>
        <mc:AlternateContent xmlns:mc="http://schemas.openxmlformats.org/markup-compatibility/2006">
          <mc:Choice Requires="x14">
            <control shapeId="86017" r:id="rId7" name="Button 1">
              <controlPr defaultSize="0" print="0" autoFill="0" autoPict="0" macro="[0]!VersatileDisplayWorksheetPopup">
                <anchor moveWithCells="1">
                  <from>
                    <xdr:col>12</xdr:col>
                    <xdr:colOff>495300</xdr:colOff>
                    <xdr:row>0</xdr:row>
                    <xdr:rowOff>133350</xdr:rowOff>
                  </from>
                  <to>
                    <xdr:col>13</xdr:col>
                    <xdr:colOff>390525</xdr:colOff>
                    <xdr:row>1</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25</vt:i4>
      </vt:variant>
    </vt:vector>
  </HeadingPairs>
  <TitlesOfParts>
    <vt:vector size="53" baseType="lpstr">
      <vt:lpstr>Instructions</vt:lpstr>
      <vt:lpstr>Recap Sheet</vt:lpstr>
      <vt:lpstr>Beef 100-2000</vt:lpstr>
      <vt:lpstr>Chicken 2001-4000</vt:lpstr>
      <vt:lpstr>Turkey 4001-6000</vt:lpstr>
      <vt:lpstr>Fish 6001-8000</vt:lpstr>
      <vt:lpstr>Pork 8001-10000</vt:lpstr>
      <vt:lpstr>Pizza 10001-12000</vt:lpstr>
      <vt:lpstr>Frozen Entrees 12001-14000</vt:lpstr>
      <vt:lpstr>Dairy &amp; Yogurt 14001-16000</vt:lpstr>
      <vt:lpstr>Franks &amp; Corn Dogs 16001-18000</vt:lpstr>
      <vt:lpstr>Eggs 18001-20000</vt:lpstr>
      <vt:lpstr>Frozen Potato 20001-22000</vt:lpstr>
      <vt:lpstr>Fruit 22001-24000</vt:lpstr>
      <vt:lpstr>Pantry Vegetables 24001-26000</vt:lpstr>
      <vt:lpstr>Juice Frz 26001-28000</vt:lpstr>
      <vt:lpstr>Breakfast Products 28001-30000</vt:lpstr>
      <vt:lpstr>Smart Snacks 30001-32000</vt:lpstr>
      <vt:lpstr>Beverages 32001-34000</vt:lpstr>
      <vt:lpstr>Condiments PC 34001-36000</vt:lpstr>
      <vt:lpstr>Groceries 36001-38000</vt:lpstr>
      <vt:lpstr>Spices Flavorings 40001-42000</vt:lpstr>
      <vt:lpstr>Bread-Grains 42001-44000</vt:lpstr>
      <vt:lpstr>Plant Based 50001-50200</vt:lpstr>
      <vt:lpstr>Vegetables Frz 38001-40000</vt:lpstr>
      <vt:lpstr>Special Diet Foods 44001-46000</vt:lpstr>
      <vt:lpstr>Disposables 46001-48000</vt:lpstr>
      <vt:lpstr>Chemicals 48001-50000</vt:lpstr>
      <vt:lpstr>'Beef 100-2000'!Print_Titles</vt:lpstr>
      <vt:lpstr>'Beverages 32001-34000'!Print_Titles</vt:lpstr>
      <vt:lpstr>'Bread-Grains 42001-44000'!Print_Titles</vt:lpstr>
      <vt:lpstr>'Breakfast Products 28001-30000'!Print_Titles</vt:lpstr>
      <vt:lpstr>'Chemicals 48001-50000'!Print_Titles</vt:lpstr>
      <vt:lpstr>'Chicken 2001-4000'!Print_Titles</vt:lpstr>
      <vt:lpstr>'Condiments PC 34001-36000'!Print_Titles</vt:lpstr>
      <vt:lpstr>'Dairy &amp; Yogurt 14001-16000'!Print_Titles</vt:lpstr>
      <vt:lpstr>'Disposables 46001-48000'!Print_Titles</vt:lpstr>
      <vt:lpstr>'Eggs 18001-20000'!Print_Titles</vt:lpstr>
      <vt:lpstr>'Fish 6001-8000'!Print_Titles</vt:lpstr>
      <vt:lpstr>'Franks &amp; Corn Dogs 16001-18000'!Print_Titles</vt:lpstr>
      <vt:lpstr>'Frozen Entrees 12001-14000'!Print_Titles</vt:lpstr>
      <vt:lpstr>'Frozen Potato 20001-22000'!Print_Titles</vt:lpstr>
      <vt:lpstr>'Fruit 22001-24000'!Print_Titles</vt:lpstr>
      <vt:lpstr>'Groceries 36001-38000'!Print_Titles</vt:lpstr>
      <vt:lpstr>'Juice Frz 26001-28000'!Print_Titles</vt:lpstr>
      <vt:lpstr>'Pantry Vegetables 24001-26000'!Print_Titles</vt:lpstr>
      <vt:lpstr>'Pizza 10001-12000'!Print_Titles</vt:lpstr>
      <vt:lpstr>'Pork 8001-10000'!Print_Titles</vt:lpstr>
      <vt:lpstr>'Smart Snacks 30001-32000'!Print_Titles</vt:lpstr>
      <vt:lpstr>'Special Diet Foods 44001-46000'!Print_Titles</vt:lpstr>
      <vt:lpstr>'Spices Flavorings 40001-42000'!Print_Titles</vt:lpstr>
      <vt:lpstr>'Turkey 4001-6000'!Print_Titles</vt:lpstr>
      <vt:lpstr>'Vegetables Frz 38001-40000'!Print_Titles</vt:lpstr>
    </vt:vector>
  </TitlesOfParts>
  <Company>Florence School District 1</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CHAVIS, DONNIE</dc:creator>
  <cp:lastModifiedBy>Robinson, Lynda J</cp:lastModifiedBy>
  <cp:revision/>
  <cp:lastPrinted>2022-09-29T09:31:08Z</cp:lastPrinted>
  <dcterms:created xsi:type="dcterms:W3CDTF">2014-05-22T10:42:02Z</dcterms:created>
  <dcterms:modified xsi:type="dcterms:W3CDTF">2024-03-27T18:10:41Z</dcterms:modified>
</cp:coreProperties>
</file>